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ml.chartshapes+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1.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5.xml" ContentType="application/vnd.openxmlformats-officedocument.drawingml.chart+xml"/>
  <Override PartName="/xl/drawings/drawing42.xml" ContentType="application/vnd.openxmlformats-officedocument.drawingml.chartshapes+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3.xml" ContentType="application/vnd.openxmlformats-officedocument.drawingml.chartshapes+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6.xml" ContentType="application/vnd.openxmlformats-officedocument.drawingml.chartshapes+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7.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2.xml" ContentType="application/vnd.openxmlformats-officedocument.drawing+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3.xml" ContentType="application/vnd.openxmlformats-officedocument.drawingml.chartshapes+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8.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0.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8.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7.xml" ContentType="application/vnd.openxmlformats-officedocument.drawingml.chartshapes+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8.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9.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50.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51.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92.xml" ContentType="application/vnd.openxmlformats-officedocument.drawingml.chartshapes+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3.xml" ContentType="application/vnd.openxmlformats-officedocument.drawing+xml"/>
  <Override PartName="/xl/charts/chart56.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57.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5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5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60.xml" ContentType="application/vnd.openxmlformats-officedocument.drawingml.chart+xml"/>
  <Override PartName="/xl/drawings/drawing102.xml" ContentType="application/vnd.openxmlformats-officedocument.drawing+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62.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6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7.xml" ContentType="application/vnd.openxmlformats-officedocument.drawing+xml"/>
  <Override PartName="/xl/charts/chart64.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6.xml" ContentType="application/vnd.openxmlformats-officedocument.drawing+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17.xml" ContentType="application/vnd.openxmlformats-officedocument.drawing+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7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0.xml" ContentType="application/vnd.openxmlformats-officedocument.drawing+xml"/>
  <Override PartName="/xl/charts/chart74.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75.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charts/chart7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5.xml" ContentType="application/vnd.openxmlformats-officedocument.drawing+xml"/>
  <Override PartName="/xl/charts/chart77.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78.xml" ContentType="application/vnd.openxmlformats-officedocument.drawingml.chart+xml"/>
  <Override PartName="/xl/charts/style64.xml" ContentType="application/vnd.ms-office.chartstyle+xml"/>
  <Override PartName="/xl/charts/colors64.xml" ContentType="application/vnd.ms-office.chartcolorstyle+xml"/>
  <Override PartName="/xl/charts/chart79.xml" ContentType="application/vnd.openxmlformats-officedocument.drawingml.chart+xml"/>
  <Override PartName="/xl/charts/style65.xml" ContentType="application/vnd.ms-office.chartstyle+xml"/>
  <Override PartName="/xl/charts/colors65.xml" ContentType="application/vnd.ms-office.chartcolorstyle+xml"/>
  <Override PartName="/xl/charts/chart80.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8.xml" ContentType="application/vnd.openxmlformats-officedocument.drawing+xml"/>
  <Override PartName="/xl/charts/chart81.xml" ContentType="application/vnd.openxmlformats-officedocument.drawingml.chart+xml"/>
  <Override PartName="/xl/charts/style67.xml" ContentType="application/vnd.ms-office.chartstyle+xml"/>
  <Override PartName="/xl/charts/colors67.xml" ContentType="application/vnd.ms-office.chartcolorstyle+xml"/>
  <Override PartName="/xl/charts/chart82.xml" ContentType="application/vnd.openxmlformats-officedocument.drawingml.chart+xml"/>
  <Override PartName="/xl/charts/style68.xml" ContentType="application/vnd.ms-office.chartstyle+xml"/>
  <Override PartName="/xl/charts/colors68.xml" ContentType="application/vnd.ms-office.chartcolorstyle+xml"/>
  <Override PartName="/xl/charts/chart83.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29.xml" ContentType="application/vnd.openxmlformats-officedocument.drawing+xml"/>
  <Override PartName="/xl/charts/chart84.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charts/chart85.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charts/chart86.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87.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88.xml" ContentType="application/vnd.openxmlformats-officedocument.drawingml.chart+xml"/>
  <Override PartName="/xl/drawings/drawing138.xml" ContentType="application/vnd.openxmlformats-officedocument.drawingml.chartshapes+xml"/>
  <Override PartName="/xl/charts/chart8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90.xml" ContentType="application/vnd.openxmlformats-officedocument.drawingml.chart+xml"/>
  <Override PartName="/xl/drawings/drawing141.xml" ContentType="application/vnd.openxmlformats-officedocument.drawing+xml"/>
  <Override PartName="/xl/charts/chart91.xml" ContentType="application/vnd.openxmlformats-officedocument.drawingml.chart+xml"/>
  <Override PartName="/xl/drawings/drawing142.xml" ContentType="application/vnd.openxmlformats-officedocument.drawing+xml"/>
  <Override PartName="/xl/charts/chart92.xml" ContentType="application/vnd.openxmlformats-officedocument.drawingml.chart+xml"/>
  <Override PartName="/xl/drawings/drawing143.xml" ContentType="application/vnd.openxmlformats-officedocument.drawing+xml"/>
  <Override PartName="/xl/charts/chart93.xml" ContentType="application/vnd.openxmlformats-officedocument.drawingml.chart+xml"/>
  <Override PartName="/xl/drawings/drawing144.xml" ContentType="application/vnd.openxmlformats-officedocument.drawing+xml"/>
  <Override PartName="/xl/charts/chart94.xml" ContentType="application/vnd.openxmlformats-officedocument.drawingml.chart+xml"/>
  <Override PartName="/xl/drawings/drawing145.xml" ContentType="application/vnd.openxmlformats-officedocument.drawing+xml"/>
  <Override PartName="/xl/charts/chart9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46.xml" ContentType="application/vnd.openxmlformats-officedocument.drawing+xml"/>
  <Override PartName="/xl/charts/chart9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47.xml" ContentType="application/vnd.openxmlformats-officedocument.drawing+xml"/>
  <Override PartName="/xl/charts/chart9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charts/chart9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50.xml" ContentType="application/vnd.openxmlformats-officedocument.drawing+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1.xml" ContentType="application/vnd.openxmlformats-officedocument.drawing+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52.xml" ContentType="application/vnd.openxmlformats-officedocument.drawing+xml"/>
  <Override PartName="/xl/charts/chart10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0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55.xml" ContentType="application/vnd.openxmlformats-officedocument.drawingml.chartshapes+xml"/>
  <Override PartName="/xl/drawings/drawing156.xml" ContentType="application/vnd.openxmlformats-officedocument.drawing+xml"/>
  <Override PartName="/xl/charts/chart10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0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59.xml" ContentType="application/vnd.openxmlformats-officedocument.drawing+xml"/>
  <Override PartName="/xl/charts/chart10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charts/chart10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62.xml" ContentType="application/vnd.openxmlformats-officedocument.drawing+xml"/>
  <Override PartName="/xl/charts/chart10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charts/chart10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09.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67.xml" ContentType="application/vnd.openxmlformats-officedocument.drawing+xml"/>
  <Override PartName="/xl/comments1.xml" ContentType="application/vnd.openxmlformats-officedocument.spreadsheetml.comments+xml"/>
  <Override PartName="/xl/charts/chart110.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68.xml" ContentType="application/vnd.openxmlformats-officedocument.drawingml.chartshapes+xml"/>
  <Override PartName="/xl/drawings/drawing169.xml" ContentType="application/vnd.openxmlformats-officedocument.drawing+xml"/>
  <Override PartName="/xl/charts/chart111.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112.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72.xml" ContentType="application/vnd.openxmlformats-officedocument.drawingml.chartshapes+xml"/>
  <Override PartName="/xl/drawings/drawing173.xml" ContentType="application/vnd.openxmlformats-officedocument.drawing+xml"/>
  <Override PartName="/xl/charts/chart11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114.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76.xml" ContentType="application/vnd.openxmlformats-officedocument.drawingml.chartshapes+xml"/>
  <Override PartName="/xl/drawings/drawing177.xml" ContentType="application/vnd.openxmlformats-officedocument.drawing+xml"/>
  <Override PartName="/xl/charts/chart11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78.xml" ContentType="application/vnd.openxmlformats-officedocument.drawingml.chartshapes+xml"/>
  <Override PartName="/xl/drawings/drawing17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180.xml" ContentType="application/vnd.openxmlformats-officedocument.drawing+xml"/>
  <Override PartName="/xl/charts/chart118.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81.xml" ContentType="application/vnd.openxmlformats-officedocument.drawing+xml"/>
  <Override PartName="/xl/charts/chart119.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2.xml" ContentType="application/vnd.openxmlformats-officedocument.drawingml.chartshapes+xml"/>
  <Override PartName="/xl/drawings/drawing183.xml" ContentType="application/vnd.openxmlformats-officedocument.drawing+xml"/>
  <Override PartName="/xl/charts/chart120.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84.xml" ContentType="application/vnd.openxmlformats-officedocument.drawingml.chartshapes+xml"/>
  <Override PartName="/xl/drawings/drawing185.xml" ContentType="application/vnd.openxmlformats-officedocument.drawing+xml"/>
  <Override PartName="/xl/charts/chart121.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86.xml" ContentType="application/vnd.openxmlformats-officedocument.drawing+xml"/>
  <Override PartName="/xl/charts/chart122.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87.xml" ContentType="application/vnd.openxmlformats-officedocument.drawing+xml"/>
  <Override PartName="/xl/charts/chart123.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88.xml" ContentType="application/vnd.openxmlformats-officedocument.drawing+xml"/>
  <Override PartName="/xl/charts/chart124.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25.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1.xml" ContentType="application/vnd.openxmlformats-officedocument.drawingml.chartshapes+xml"/>
  <Override PartName="/xl/drawings/drawing192.xml" ContentType="application/vnd.openxmlformats-officedocument.drawing+xml"/>
  <Override PartName="/xl/charts/chart126.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27.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charts/chart128.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97.xml" ContentType="application/vnd.openxmlformats-officedocument.drawingml.chartshapes+xml"/>
  <Override PartName="/xl/drawings/drawing198.xml" ContentType="application/vnd.openxmlformats-officedocument.drawing+xml"/>
  <Override PartName="/xl/charts/chart129.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99.xml" ContentType="application/vnd.openxmlformats-officedocument.drawingml.chartshapes+xml"/>
  <Override PartName="/xl/drawings/drawing200.xml" ContentType="application/vnd.openxmlformats-officedocument.drawing+xml"/>
  <Override PartName="/xl/charts/chart130.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201.xml" ContentType="application/vnd.openxmlformats-officedocument.drawingml.chartshapes+xml"/>
  <Override PartName="/xl/drawings/drawing202.xml" ContentType="application/vnd.openxmlformats-officedocument.drawing+xml"/>
  <Override PartName="/xl/charts/chart131.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3.xml" ContentType="application/vnd.openxmlformats-officedocument.drawingml.chartshapes+xml"/>
  <Override PartName="/xl/drawings/drawing204.xml" ContentType="application/vnd.openxmlformats-officedocument.drawing+xml"/>
  <Override PartName="/xl/charts/chart132.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05.xml" ContentType="application/vnd.openxmlformats-officedocument.drawingml.chartshapes+xml"/>
  <Override PartName="/xl/charts/chart133.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206.xml" ContentType="application/vnd.openxmlformats-officedocument.drawingml.chartshapes+xml"/>
  <Override PartName="/xl/drawings/drawing207.xml" ContentType="application/vnd.openxmlformats-officedocument.drawing+xml"/>
  <Override PartName="/xl/charts/chart134.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208.xml" ContentType="application/vnd.openxmlformats-officedocument.drawing+xml"/>
  <Override PartName="/xl/charts/chart135.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charts/chart136.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211.xml" ContentType="application/vnd.openxmlformats-officedocument.drawingml.chartshapes+xml"/>
  <Override PartName="/xl/drawings/drawing212.xml" ContentType="application/vnd.openxmlformats-officedocument.drawing+xml"/>
  <Override PartName="/xl/charts/chart137.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omments2.xml" ContentType="application/vnd.openxmlformats-officedocument.spreadsheetml.comments+xml"/>
  <Override PartName="/xl/charts/chart138.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215.xml" ContentType="application/vnd.openxmlformats-officedocument.drawing+xml"/>
  <Override PartName="/xl/comments3.xml" ContentType="application/vnd.openxmlformats-officedocument.spreadsheetml.comments+xml"/>
  <Override PartName="/xl/charts/chart139.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216.xml" ContentType="application/vnd.openxmlformats-officedocument.drawingml.chartshapes+xml"/>
  <Override PartName="/xl/drawings/drawing217.xml" ContentType="application/vnd.openxmlformats-officedocument.drawing+xml"/>
  <Override PartName="/xl/charts/chart140.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218.xml" ContentType="application/vnd.openxmlformats-officedocument.drawingml.chartshapes+xml"/>
  <Override PartName="/xl/drawings/drawing219.xml" ContentType="application/vnd.openxmlformats-officedocument.drawing+xml"/>
  <Override PartName="/xl/charts/chart141.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20.xml" ContentType="application/vnd.openxmlformats-officedocument.drawingml.chartshapes+xml"/>
  <Override PartName="/xl/drawings/drawing221.xml" ContentType="application/vnd.openxmlformats-officedocument.drawing+xml"/>
  <Override PartName="/xl/charts/chart142.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222.xml" ContentType="application/vnd.openxmlformats-officedocument.drawing+xml"/>
  <Override PartName="/xl/charts/chart143.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3.xml" ContentType="application/vnd.openxmlformats-officedocument.drawingml.chartshapes+xml"/>
  <Override PartName="/xl/drawings/drawing224.xml" ContentType="application/vnd.openxmlformats-officedocument.drawing+xml"/>
  <Override PartName="/xl/charts/chart144.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225.xml" ContentType="application/vnd.openxmlformats-officedocument.drawing+xml"/>
  <Override PartName="/xl/charts/chart145.xml" ContentType="application/vnd.openxmlformats-officedocument.drawingml.chart+xml"/>
  <Override PartName="/xl/drawings/drawing226.xml" ContentType="application/vnd.openxmlformats-officedocument.drawing+xml"/>
  <Override PartName="/xl/charts/chart146.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227.xml" ContentType="application/vnd.openxmlformats-officedocument.drawingml.chartshapes+xml"/>
  <Override PartName="/xl/drawings/drawing228.xml" ContentType="application/vnd.openxmlformats-officedocument.drawing+xml"/>
  <Override PartName="/xl/charts/chart147.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229.xml" ContentType="application/vnd.openxmlformats-officedocument.drawingml.chartshapes+xml"/>
  <Override PartName="/xl/drawings/drawing230.xml" ContentType="application/vnd.openxmlformats-officedocument.drawing+xml"/>
  <Override PartName="/xl/charts/chart148.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231.xml" ContentType="application/vnd.openxmlformats-officedocument.drawingml.chartshapes+xml"/>
  <Override PartName="/xl/drawings/drawing232.xml" ContentType="application/vnd.openxmlformats-officedocument.drawing+xml"/>
  <Override PartName="/xl/charts/chart149.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233.xml" ContentType="application/vnd.openxmlformats-officedocument.drawing+xml"/>
  <Override PartName="/xl/charts/chart150.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4.xml" ContentType="application/vnd.openxmlformats-officedocument.drawing+xml"/>
  <Override PartName="/xl/charts/chart151.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235.xml" ContentType="application/vnd.openxmlformats-officedocument.drawing+xml"/>
  <Override PartName="/xl/charts/chart152.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236.xml" ContentType="application/vnd.openxmlformats-officedocument.drawing+xml"/>
  <Override PartName="/xl/comments4.xml" ContentType="application/vnd.openxmlformats-officedocument.spreadsheetml.comments+xml"/>
  <Override PartName="/xl/charts/chart153.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54.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237.xml" ContentType="application/vnd.openxmlformats-officedocument.drawing+xml"/>
  <Override PartName="/xl/charts/chart155.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238.xml" ContentType="application/vnd.openxmlformats-officedocument.drawingml.chartshapes+xml"/>
  <Override PartName="/xl/drawings/drawing239.xml" ContentType="application/vnd.openxmlformats-officedocument.drawing+xml"/>
  <Override PartName="/xl/charts/chart156.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0.xml" ContentType="application/vnd.openxmlformats-officedocument.drawingml.chartshapes+xml"/>
  <Override PartName="/xl/drawings/drawing241.xml" ContentType="application/vnd.openxmlformats-officedocument.drawing+xml"/>
  <Override PartName="/xl/charts/chart157.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242.xml" ContentType="application/vnd.openxmlformats-officedocument.drawingml.chartshapes+xml"/>
  <Override PartName="/xl/charts/chart158.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243.xml" ContentType="application/vnd.openxmlformats-officedocument.drawing+xml"/>
  <Override PartName="/xl/charts/chart159.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244.xml" ContentType="application/vnd.openxmlformats-officedocument.drawingml.chartshapes+xml"/>
  <Override PartName="/xl/charts/chart160.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245.xml" ContentType="application/vnd.openxmlformats-officedocument.drawing+xml"/>
  <Override PartName="/xl/charts/chart161.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246.xml" ContentType="application/vnd.openxmlformats-officedocument.drawing+xml"/>
  <Override PartName="/xl/charts/chart162.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47.xml" ContentType="application/vnd.openxmlformats-officedocument.drawingml.chartshapes+xml"/>
  <Override PartName="/xl/charts/chart163.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248.xml" ContentType="application/vnd.openxmlformats-officedocument.drawingml.chartshapes+xml"/>
  <Override PartName="/xl/drawings/drawing249.xml" ContentType="application/vnd.openxmlformats-officedocument.drawing+xml"/>
  <Override PartName="/xl/charts/chart164.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250.xml" ContentType="application/vnd.openxmlformats-officedocument.drawingml.chartshapes+xml"/>
  <Override PartName="/xl/charts/chart165.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251.xml" ContentType="application/vnd.openxmlformats-officedocument.drawingml.chartshapes+xml"/>
  <Override PartName="/xl/drawings/drawing252.xml" ContentType="application/vnd.openxmlformats-officedocument.drawing+xml"/>
  <Override PartName="/xl/charts/chart166.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253.xml" ContentType="application/vnd.openxmlformats-officedocument.drawingml.chartshapes+xml"/>
  <Override PartName="/xl/drawings/drawing254.xml" ContentType="application/vnd.openxmlformats-officedocument.drawing+xml"/>
  <Override PartName="/xl/charts/chart167.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255.xml" ContentType="application/vnd.openxmlformats-officedocument.drawingml.chartshapes+xml"/>
  <Override PartName="/xl/drawings/drawing256.xml" ContentType="application/vnd.openxmlformats-officedocument.drawing+xml"/>
  <Override PartName="/xl/charts/chart168.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57.xml" ContentType="application/vnd.openxmlformats-officedocument.drawingml.chartshapes+xml"/>
  <Override PartName="/xl/drawings/drawing258.xml" ContentType="application/vnd.openxmlformats-officedocument.drawing+xml"/>
  <Override PartName="/xl/charts/chart169.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259.xml" ContentType="application/vnd.openxmlformats-officedocument.drawingml.chartshapes+xml"/>
  <Override PartName="/xl/drawings/drawing260.xml" ContentType="application/vnd.openxmlformats-officedocument.drawing+xml"/>
  <Override PartName="/xl/charts/chart170.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261.xml" ContentType="application/vnd.openxmlformats-officedocument.drawingml.chartshapes+xml"/>
  <Override PartName="/xl/drawings/drawing262.xml" ContentType="application/vnd.openxmlformats-officedocument.drawing+xml"/>
  <Override PartName="/xl/charts/chart171.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263.xml" ContentType="application/vnd.openxmlformats-officedocument.drawingml.chartshapes+xml"/>
  <Override PartName="/xl/drawings/drawing264.xml" ContentType="application/vnd.openxmlformats-officedocument.drawing+xml"/>
  <Override PartName="/xl/charts/chart172.xml" ContentType="application/vnd.openxmlformats-officedocument.drawingml.chart+xml"/>
  <Override PartName="/xl/drawings/drawing265.xml" ContentType="application/vnd.openxmlformats-officedocument.drawingml.chartshapes+xml"/>
  <Override PartName="/xl/drawings/drawing266.xml" ContentType="application/vnd.openxmlformats-officedocument.drawing+xml"/>
  <Override PartName="/xl/charts/chart173.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267.xml" ContentType="application/vnd.openxmlformats-officedocument.drawingml.chartshapes+xml"/>
  <Override PartName="/xl/drawings/drawing268.xml" ContentType="application/vnd.openxmlformats-officedocument.drawing+xml"/>
  <Override PartName="/xl/charts/chart174.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269.xml" ContentType="application/vnd.openxmlformats-officedocument.drawingml.chartshapes+xml"/>
  <Override PartName="/xl/drawings/drawing270.xml" ContentType="application/vnd.openxmlformats-officedocument.drawing+xml"/>
  <Override PartName="/xl/charts/chart175.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1.xml" ContentType="application/vnd.openxmlformats-officedocument.drawingml.chartshapes+xml"/>
  <Override PartName="/xl/drawings/drawing272.xml" ContentType="application/vnd.openxmlformats-officedocument.drawing+xml"/>
  <Override PartName="/xl/charts/chart176.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273.xml" ContentType="application/vnd.openxmlformats-officedocument.drawingml.chartshapes+xml"/>
  <Override PartName="/xl/drawings/drawing274.xml" ContentType="application/vnd.openxmlformats-officedocument.drawing+xml"/>
  <Override PartName="/xl/charts/chart177.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275.xml" ContentType="application/vnd.openxmlformats-officedocument.drawing+xml"/>
  <Override PartName="/xl/charts/chart178.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276.xml" ContentType="application/vnd.openxmlformats-officedocument.drawingml.chartshapes+xml"/>
  <Override PartName="/xl/drawings/drawing277.xml" ContentType="application/vnd.openxmlformats-officedocument.drawing+xml"/>
  <Override PartName="/xl/charts/chart179.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80.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278.xml" ContentType="application/vnd.openxmlformats-officedocument.drawing+xml"/>
  <Override PartName="/xl/charts/chart181.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79.xml" ContentType="application/vnd.openxmlformats-officedocument.drawingml.chartshapes+xml"/>
  <Override PartName="/xl/drawings/drawing280.xml" ContentType="application/vnd.openxmlformats-officedocument.drawing+xml"/>
  <Override PartName="/xl/charts/chart182.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281.xml" ContentType="application/vnd.openxmlformats-officedocument.drawingml.chartshapes+xml"/>
  <Override PartName="/xl/drawings/drawing282.xml" ContentType="application/vnd.openxmlformats-officedocument.drawing+xml"/>
  <Override PartName="/xl/drawings/drawing283.xml" ContentType="application/vnd.openxmlformats-officedocument.drawing+xml"/>
  <Override PartName="/xl/charts/chart183.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28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bsrvinffl010\060_政策開発部\政策統計課\非公開\データブック「グラフ郡山」\データブック\データブック2025\12_公表\"/>
    </mc:Choice>
  </mc:AlternateContent>
  <bookViews>
    <workbookView xWindow="-120" yWindow="-120" windowWidth="25440" windowHeight="15390" tabRatio="896"/>
  </bookViews>
  <sheets>
    <sheet name="目次" sheetId="1" r:id="rId1"/>
    <sheet name="1-1" sheetId="2" r:id="rId2"/>
    <sheet name="1-2 " sheetId="3" state="hidden" r:id="rId3"/>
    <sheet name="1-2" sheetId="4" r:id="rId4"/>
    <sheet name="1-3" sheetId="5" r:id="rId5"/>
    <sheet name="1-4" sheetId="161" r:id="rId6"/>
    <sheet name="1-5" sheetId="7" r:id="rId7"/>
    <sheet name="1-6" sheetId="8" r:id="rId8"/>
    <sheet name="1-7" sheetId="9" r:id="rId9"/>
    <sheet name="1-13(旧)" sheetId="10" state="hidden" r:id="rId10"/>
    <sheet name="1-8" sheetId="11" r:id="rId11"/>
    <sheet name="1-9" sheetId="12" r:id="rId12"/>
    <sheet name="1-10" sheetId="13" r:id="rId13"/>
    <sheet name="1-11" sheetId="14" r:id="rId14"/>
    <sheet name="1-12" sheetId="15" r:id="rId15"/>
    <sheet name="1-14(旧)" sheetId="16" state="hidden" r:id="rId16"/>
    <sheet name="1-15(旧)" sheetId="17" state="hidden" r:id="rId17"/>
    <sheet name="1-13" sheetId="18" r:id="rId18"/>
    <sheet name="1-16(旧)" sheetId="19" state="hidden" r:id="rId19"/>
    <sheet name="1-14" sheetId="20" r:id="rId20"/>
    <sheet name="1-15" sheetId="21" r:id="rId21"/>
    <sheet name="1-16" sheetId="22" r:id="rId22"/>
    <sheet name="1-17" sheetId="23" r:id="rId23"/>
    <sheet name="1-18" sheetId="24" r:id="rId24"/>
    <sheet name="1-18(旧)" sheetId="25" state="hidden" r:id="rId25"/>
    <sheet name="1-19" sheetId="26" r:id="rId26"/>
    <sheet name="2-1" sheetId="27" r:id="rId27"/>
    <sheet name="2-2" sheetId="28" r:id="rId28"/>
    <sheet name="2-3" sheetId="29" r:id="rId29"/>
    <sheet name="2-4" sheetId="30" r:id="rId30"/>
    <sheet name="2-5" sheetId="31" r:id="rId31"/>
    <sheet name="2-6" sheetId="32" r:id="rId32"/>
    <sheet name="2-7" sheetId="33" r:id="rId33"/>
    <sheet name="2-8" sheetId="34" r:id="rId34"/>
    <sheet name="3-1" sheetId="35" r:id="rId35"/>
    <sheet name="3-2" sheetId="36" r:id="rId36"/>
    <sheet name="3-3" sheetId="37" r:id="rId37"/>
    <sheet name="3-4" sheetId="38" r:id="rId38"/>
    <sheet name="3-5" sheetId="39" r:id="rId39"/>
    <sheet name="3-6" sheetId="40" r:id="rId40"/>
    <sheet name="3-7" sheetId="41" r:id="rId41"/>
    <sheet name="4-1" sheetId="42" r:id="rId42"/>
    <sheet name="4-2" sheetId="43" r:id="rId43"/>
    <sheet name="4-3" sheetId="44" r:id="rId44"/>
    <sheet name="4-4" sheetId="45" r:id="rId45"/>
    <sheet name="4-5" sheetId="46" r:id="rId46"/>
    <sheet name="4-6" sheetId="47" r:id="rId47"/>
    <sheet name="5-1" sheetId="48" r:id="rId48"/>
    <sheet name="5-2" sheetId="49" r:id="rId49"/>
    <sheet name="5-3" sheetId="50" r:id="rId50"/>
    <sheet name="5-4" sheetId="51" r:id="rId51"/>
    <sheet name="5-5" sheetId="52" r:id="rId52"/>
    <sheet name="5-6" sheetId="53" r:id="rId53"/>
    <sheet name="5-7" sheetId="54" r:id="rId54"/>
    <sheet name="5-8" sheetId="55" r:id="rId55"/>
    <sheet name="5-9" sheetId="56" r:id="rId56"/>
    <sheet name="5-10" sheetId="57" r:id="rId57"/>
    <sheet name="5-11" sheetId="58" r:id="rId58"/>
    <sheet name="6-1" sheetId="59" r:id="rId59"/>
    <sheet name="6-2" sheetId="60" r:id="rId60"/>
    <sheet name="6-3" sheetId="61" r:id="rId61"/>
    <sheet name="6-4" sheetId="62" r:id="rId62"/>
    <sheet name="7-1" sheetId="63" r:id="rId63"/>
    <sheet name="7-2" sheetId="64" r:id="rId64"/>
    <sheet name="7-3" sheetId="65" r:id="rId65"/>
    <sheet name="7-4" sheetId="66" r:id="rId66"/>
    <sheet name="7-5" sheetId="67" r:id="rId67"/>
    <sheet name="7-6" sheetId="68" r:id="rId68"/>
    <sheet name="8-1" sheetId="69" r:id="rId69"/>
    <sheet name="8-2" sheetId="70" r:id="rId70"/>
    <sheet name="8-3" sheetId="71" r:id="rId71"/>
    <sheet name="8-4" sheetId="72" r:id="rId72"/>
    <sheet name="8-5" sheetId="73" r:id="rId73"/>
    <sheet name="8-6" sheetId="74" r:id="rId74"/>
    <sheet name="8-7" sheetId="75" r:id="rId75"/>
    <sheet name="8-8" sheetId="76" r:id="rId76"/>
    <sheet name="8-9" sheetId="77" r:id="rId77"/>
    <sheet name="8-10" sheetId="78" r:id="rId78"/>
    <sheet name="8-11" sheetId="79" r:id="rId79"/>
    <sheet name="8-12" sheetId="80" r:id="rId80"/>
    <sheet name="8-13" sheetId="81" r:id="rId81"/>
    <sheet name="8-14" sheetId="82" r:id="rId82"/>
    <sheet name="9-1" sheetId="83" r:id="rId83"/>
    <sheet name="9-2" sheetId="84" r:id="rId84"/>
    <sheet name="9-3" sheetId="85" r:id="rId85"/>
    <sheet name="9-4" sheetId="86" r:id="rId86"/>
    <sheet name="9-5" sheetId="87" r:id="rId87"/>
    <sheet name="9-6" sheetId="88" r:id="rId88"/>
    <sheet name="10-1" sheetId="89" r:id="rId89"/>
    <sheet name="10-2" sheetId="90" r:id="rId90"/>
    <sheet name="10-3" sheetId="91" r:id="rId91"/>
    <sheet name="10-4" sheetId="92" r:id="rId92"/>
    <sheet name="10-5" sheetId="93" r:id="rId93"/>
    <sheet name="10-6" sheetId="94" r:id="rId94"/>
    <sheet name="11-1①" sheetId="95" r:id="rId95"/>
    <sheet name="11-1②" sheetId="96" r:id="rId96"/>
    <sheet name="11-2" sheetId="97" r:id="rId97"/>
    <sheet name="11-3" sheetId="98" r:id="rId98"/>
    <sheet name="11-4" sheetId="99" r:id="rId99"/>
    <sheet name="12-1" sheetId="100" r:id="rId100"/>
    <sheet name="12-2" sheetId="101" r:id="rId101"/>
    <sheet name="12-3" sheetId="102" r:id="rId102"/>
    <sheet name="12-4" sheetId="103" r:id="rId103"/>
    <sheet name="12-5" sheetId="104" r:id="rId104"/>
    <sheet name="12-6" sheetId="105" r:id="rId105"/>
    <sheet name="12-7" sheetId="106" r:id="rId106"/>
    <sheet name="13-1" sheetId="107" r:id="rId107"/>
    <sheet name="13-2" sheetId="108" r:id="rId108"/>
    <sheet name="14-1" sheetId="109" r:id="rId109"/>
    <sheet name="14-2" sheetId="110" r:id="rId110"/>
    <sheet name="15-1" sheetId="111" r:id="rId111"/>
    <sheet name="15-2" sheetId="112" r:id="rId112"/>
    <sheet name="15-3" sheetId="113" r:id="rId113"/>
    <sheet name="15-4" sheetId="114" r:id="rId114"/>
    <sheet name="15-5" sheetId="115" r:id="rId115"/>
    <sheet name="15-6" sheetId="116" r:id="rId116"/>
    <sheet name="15-7" sheetId="117" r:id="rId117"/>
    <sheet name="15-8" sheetId="118" r:id="rId118"/>
    <sheet name="15-9" sheetId="119" r:id="rId119"/>
    <sheet name="15-10" sheetId="120" r:id="rId120"/>
    <sheet name="15-11" sheetId="121" r:id="rId121"/>
    <sheet name="15-12" sheetId="122" r:id="rId122"/>
    <sheet name="15-13" sheetId="123" r:id="rId123"/>
    <sheet name="15-14" sheetId="124" r:id="rId124"/>
    <sheet name="16-1" sheetId="125" r:id="rId125"/>
    <sheet name="16-2" sheetId="126" r:id="rId126"/>
    <sheet name="16-3" sheetId="127" r:id="rId127"/>
    <sheet name="16-4" sheetId="128" r:id="rId128"/>
    <sheet name="16-5" sheetId="129" r:id="rId129"/>
    <sheet name="17-1" sheetId="130" r:id="rId130"/>
    <sheet name="17-2" sheetId="131" r:id="rId131"/>
    <sheet name="17-3" sheetId="132" r:id="rId132"/>
    <sheet name="17-4" sheetId="133" r:id="rId133"/>
    <sheet name="17-5" sheetId="134" r:id="rId134"/>
    <sheet name="17-6" sheetId="135" r:id="rId135"/>
    <sheet name="17-7" sheetId="136" r:id="rId136"/>
    <sheet name="17-8" sheetId="137" r:id="rId137"/>
    <sheet name="17-9" sheetId="138" r:id="rId138"/>
    <sheet name="17-10" sheetId="139" r:id="rId139"/>
    <sheet name="17-11" sheetId="140" r:id="rId140"/>
    <sheet name="17-12" sheetId="141" r:id="rId141"/>
    <sheet name="17-13" sheetId="142" r:id="rId142"/>
    <sheet name="17-14" sheetId="143" r:id="rId143"/>
    <sheet name="18-1" sheetId="144" r:id="rId144"/>
    <sheet name="18-2" sheetId="145" r:id="rId145"/>
    <sheet name="18-3" sheetId="146" r:id="rId146"/>
    <sheet name="18-4" sheetId="147" r:id="rId147"/>
    <sheet name="19-1" sheetId="148" r:id="rId148"/>
    <sheet name="19-2" sheetId="149" r:id="rId149"/>
    <sheet name="20-1" sheetId="150" r:id="rId150"/>
    <sheet name="20-2" sheetId="151" r:id="rId151"/>
    <sheet name="20-3" sheetId="152" r:id="rId152"/>
    <sheet name="21-1" sheetId="153" r:id="rId153"/>
    <sheet name="21-2" sheetId="154" r:id="rId154"/>
    <sheet name="21-3" sheetId="155" r:id="rId155"/>
    <sheet name="21-4" sheetId="156" r:id="rId156"/>
    <sheet name="21-5" sheetId="157" r:id="rId157"/>
    <sheet name="21-6" sheetId="158" r:id="rId158"/>
    <sheet name="ランキング１位" sheetId="159" r:id="rId159"/>
    <sheet name="1-20(旧)" sheetId="160" state="hidden" r:id="rId160"/>
  </sheets>
  <definedNames>
    <definedName name="_xlnm._FilterDatabase" localSheetId="99" hidden="1">'12-1'!$A$1:$C$18</definedName>
    <definedName name="_xlnm._FilterDatabase" localSheetId="158" hidden="1">ランキング１位!$A$23:$D$128</definedName>
    <definedName name="_xlnm.Print_Area" localSheetId="88">'10-1'!$A$1:$S$19</definedName>
    <definedName name="_xlnm.Print_Area" localSheetId="89">'10-2'!$A$1:$O$17</definedName>
    <definedName name="_xlnm.Print_Area" localSheetId="90">'10-3'!$A$1:$W$22</definedName>
    <definedName name="_xlnm.Print_Area" localSheetId="91">'10-4'!$A$1:$W$21</definedName>
    <definedName name="_xlnm.Print_Area" localSheetId="92">'10-5'!$A$1:$Q$22</definedName>
    <definedName name="_xlnm.Print_Area" localSheetId="93">'10-6'!$J$1:$AL$21</definedName>
    <definedName name="_xlnm.Print_Area" localSheetId="1">'1-1'!$A$1:$Q$24</definedName>
    <definedName name="_xlnm.Print_Area" localSheetId="12">'1-10'!$A$1:$Q$23</definedName>
    <definedName name="_xlnm.Print_Area" localSheetId="13">'1-11'!$A$1:$S$20</definedName>
    <definedName name="_xlnm.Print_Area" localSheetId="94">'11-1①'!$A$1:$M$31</definedName>
    <definedName name="_xlnm.Print_Area" localSheetId="95">'11-1②'!$A$1:$S$52</definedName>
    <definedName name="_xlnm.Print_Area" localSheetId="96">'11-2'!$A$1:$P$17</definedName>
    <definedName name="_xlnm.Print_Area" localSheetId="14">'1-12'!$A$1:$R$29</definedName>
    <definedName name="_xlnm.Print_Area" localSheetId="97">'11-3'!$A$1:$O$18</definedName>
    <definedName name="_xlnm.Print_Area" localSheetId="17">'1-13'!$A$1:$Q$26</definedName>
    <definedName name="_xlnm.Print_Area" localSheetId="9">'1-13(旧)'!$A$1:$T$23</definedName>
    <definedName name="_xlnm.Print_Area" localSheetId="98">'11-4'!$A$1:$Q$19</definedName>
    <definedName name="_xlnm.Print_Area" localSheetId="19">'1-14'!$A$1:$S$18</definedName>
    <definedName name="_xlnm.Print_Area" localSheetId="15">'1-14(旧)'!$A$1:$S$34</definedName>
    <definedName name="_xlnm.Print_Area" localSheetId="20">'1-15'!$I$47:$V$80</definedName>
    <definedName name="_xlnm.Print_Area" localSheetId="16">'1-15(旧)'!$A$1:$R$26</definedName>
    <definedName name="_xlnm.Print_Area" localSheetId="21">'1-16'!$A$1:$F$80</definedName>
    <definedName name="_xlnm.Print_Area" localSheetId="18">'1-16(旧)'!$A$1:$W$27</definedName>
    <definedName name="_xlnm.Print_Area" localSheetId="22">'1-17'!$A$1:$Q$18</definedName>
    <definedName name="_xlnm.Print_Area" localSheetId="23">'1-18'!$A$1:$S$22</definedName>
    <definedName name="_xlnm.Print_Area" localSheetId="24">'1-18(旧)'!$A$1:$U$40</definedName>
    <definedName name="_xlnm.Print_Area" localSheetId="25">'1-19'!$A$1:$U$22</definedName>
    <definedName name="_xlnm.Print_Area" localSheetId="3">'1-2'!$A$1:$Q$27</definedName>
    <definedName name="_xlnm.Print_Area" localSheetId="159">'1-20(旧)'!$A$1:$R$27</definedName>
    <definedName name="_xlnm.Print_Area" localSheetId="99">'12-1'!$A$1:$O$51</definedName>
    <definedName name="_xlnm.Print_Area" localSheetId="100">'12-2'!$A$1:$AD$25</definedName>
    <definedName name="_xlnm.Print_Area" localSheetId="101">'12-3'!$A$1:$P$19</definedName>
    <definedName name="_xlnm.Print_Area" localSheetId="102">'12-4'!$A$1:$P$17</definedName>
    <definedName name="_xlnm.Print_Area" localSheetId="103">'12-5'!$A$1:$P$17</definedName>
    <definedName name="_xlnm.Print_Area" localSheetId="104">'12-6'!$A$1:$N$30</definedName>
    <definedName name="_xlnm.Print_Area" localSheetId="105">'12-7'!$A$1:$M$25</definedName>
    <definedName name="_xlnm.Print_Area" localSheetId="4">'1-3'!$A$1:$O$27</definedName>
    <definedName name="_xlnm.Print_Area" localSheetId="106">'13-1'!$A$1:$R$21</definedName>
    <definedName name="_xlnm.Print_Area" localSheetId="107">'13-2'!$A$1:$Q$19</definedName>
    <definedName name="_xlnm.Print_Area" localSheetId="5">'1-4'!$A$1:$W$99</definedName>
    <definedName name="_xlnm.Print_Area" localSheetId="108">'14-1'!$A$1:$T$21</definedName>
    <definedName name="_xlnm.Print_Area" localSheetId="109">'14-2'!$A$1:$S$18</definedName>
    <definedName name="_xlnm.Print_Area" localSheetId="6">'1-5'!$A$1:$U$46</definedName>
    <definedName name="_xlnm.Print_Area" localSheetId="110">'15-1'!$A$1:$V$21</definedName>
    <definedName name="_xlnm.Print_Area" localSheetId="120">'15-11'!$A$1:$S$21</definedName>
    <definedName name="_xlnm.Print_Area" localSheetId="121">'15-12'!$A$1:$Q$18</definedName>
    <definedName name="_xlnm.Print_Area" localSheetId="122">'15-13'!$A$1:$R$21</definedName>
    <definedName name="_xlnm.Print_Area" localSheetId="123">'15-14'!$A$1:$O$21</definedName>
    <definedName name="_xlnm.Print_Area" localSheetId="111">'15-2'!$A$1:$P$18</definedName>
    <definedName name="_xlnm.Print_Area" localSheetId="112">'15-3'!$A$1:$U$20</definedName>
    <definedName name="_xlnm.Print_Area" localSheetId="113">'15-4'!$A$1:$S$23</definedName>
    <definedName name="_xlnm.Print_Area" localSheetId="114">'15-5'!$A$1:$Q$44</definedName>
    <definedName name="_xlnm.Print_Area" localSheetId="115">'15-6'!$A$1:$U$24</definedName>
    <definedName name="_xlnm.Print_Area" localSheetId="116">'15-7'!$A$1:$Q$19</definedName>
    <definedName name="_xlnm.Print_Area" localSheetId="117">'15-8'!$A$1:$R$32</definedName>
    <definedName name="_xlnm.Print_Area" localSheetId="118">'15-9'!$A$1:$S$23</definedName>
    <definedName name="_xlnm.Print_Area" localSheetId="7">'1-6'!$A$2:$E$26</definedName>
    <definedName name="_xlnm.Print_Area" localSheetId="124">'16-1'!$A$1:$R$23</definedName>
    <definedName name="_xlnm.Print_Area" localSheetId="125">'16-2'!$A$1:$Q$18</definedName>
    <definedName name="_xlnm.Print_Area" localSheetId="126">'16-3'!$A$1:$U$22</definedName>
    <definedName name="_xlnm.Print_Area" localSheetId="127">'16-4'!$A$1:$N$20</definedName>
    <definedName name="_xlnm.Print_Area" localSheetId="128">'16-5'!$A$1:$U$21</definedName>
    <definedName name="_xlnm.Print_Area" localSheetId="8">'1-7'!$A$1:$W$171</definedName>
    <definedName name="_xlnm.Print_Area" localSheetId="129">'17-1'!$A$1:$AA$22</definedName>
    <definedName name="_xlnm.Print_Area" localSheetId="138">'17-10'!$A$1:$P$17</definedName>
    <definedName name="_xlnm.Print_Area" localSheetId="140">'17-12'!$A$1:$Q$19</definedName>
    <definedName name="_xlnm.Print_Area" localSheetId="141">'17-13'!$A$1:$P$17</definedName>
    <definedName name="_xlnm.Print_Area" localSheetId="142">'17-14'!$A$1:$K$27</definedName>
    <definedName name="_xlnm.Print_Area" localSheetId="130">'17-2'!$A$1:$V$23</definedName>
    <definedName name="_xlnm.Print_Area" localSheetId="131">'17-3'!$A$1:$V$23</definedName>
    <definedName name="_xlnm.Print_Area" localSheetId="132">'17-4'!$A$1:$S$22</definedName>
    <definedName name="_xlnm.Print_Area" localSheetId="133">'17-5'!$I$1:$S$19</definedName>
    <definedName name="_xlnm.Print_Area" localSheetId="134">'17-6'!$I$1:$S$22</definedName>
    <definedName name="_xlnm.Print_Area" localSheetId="135">'17-7'!$A$1:$P$17</definedName>
    <definedName name="_xlnm.Print_Area" localSheetId="136">'17-8'!$A$1:$S$17</definedName>
    <definedName name="_xlnm.Print_Area" localSheetId="137">'17-9'!$A$1:$Q$16</definedName>
    <definedName name="_xlnm.Print_Area" localSheetId="10">'1-8'!$A$1:$S$121</definedName>
    <definedName name="_xlnm.Print_Area" localSheetId="143">'18-1'!$A$1:$P$12</definedName>
    <definedName name="_xlnm.Print_Area" localSheetId="144">'18-2'!$A$1:$Q$17</definedName>
    <definedName name="_xlnm.Print_Area" localSheetId="145">'18-3'!$A$1:$P$12</definedName>
    <definedName name="_xlnm.Print_Area" localSheetId="146">'18-4'!$A$1:$R$19</definedName>
    <definedName name="_xlnm.Print_Area" localSheetId="11">'1-9'!$A$1:$P$19</definedName>
    <definedName name="_xlnm.Print_Area" localSheetId="147">'19-1'!$A$1:$Q$18</definedName>
    <definedName name="_xlnm.Print_Area" localSheetId="148">'19-2'!$A$1:$Q$20</definedName>
    <definedName name="_xlnm.Print_Area" localSheetId="149">'20-1'!$A$1:$N$17</definedName>
    <definedName name="_xlnm.Print_Area" localSheetId="150">'20-2'!$A$1:$S$20</definedName>
    <definedName name="_xlnm.Print_Area" localSheetId="151">'20-3'!$A$1:$O$17</definedName>
    <definedName name="_xlnm.Print_Area" localSheetId="26">'2-1'!$A$1:$R$23</definedName>
    <definedName name="_xlnm.Print_Area" localSheetId="152">'21-1'!$A$1:$R$22</definedName>
    <definedName name="_xlnm.Print_Area" localSheetId="153">'21-2'!$A$1:$O$20</definedName>
    <definedName name="_xlnm.Print_Area" localSheetId="154">'21-3'!$A$1:$Q$16</definedName>
    <definedName name="_xlnm.Print_Area" localSheetId="155">'21-4'!$A$1:$Y$52</definedName>
    <definedName name="_xlnm.Print_Area" localSheetId="156">'21-5'!$A$1:$T$19</definedName>
    <definedName name="_xlnm.Print_Area" localSheetId="157">'21-6'!$A$1:$O$16</definedName>
    <definedName name="_xlnm.Print_Area" localSheetId="27">'2-2'!$A$1:$Q$16</definedName>
    <definedName name="_xlnm.Print_Area" localSheetId="28">'2-3'!$A$1:$R$25</definedName>
    <definedName name="_xlnm.Print_Area" localSheetId="30">'2-5'!$A$1:$X$24</definedName>
    <definedName name="_xlnm.Print_Area" localSheetId="32">'2-7'!$A$1:$O$19</definedName>
    <definedName name="_xlnm.Print_Area" localSheetId="33">'2-8'!$A$1:$M$18</definedName>
    <definedName name="_xlnm.Print_Area" localSheetId="34">'3-1'!$A$1:$R$18</definedName>
    <definedName name="_xlnm.Print_Area" localSheetId="35">'3-2'!$A$1:$Q$20</definedName>
    <definedName name="_xlnm.Print_Area" localSheetId="36">'3-3'!$A$1:$Q$26</definedName>
    <definedName name="_xlnm.Print_Area" localSheetId="37">'3-4'!$A$1:$P$12</definedName>
    <definedName name="_xlnm.Print_Area" localSheetId="38">'3-5'!$A$1:$L$15</definedName>
    <definedName name="_xlnm.Print_Area" localSheetId="39">'3-6'!$A$1:$O$13</definedName>
    <definedName name="_xlnm.Print_Area" localSheetId="40">'3-7'!$A$1:$L$16</definedName>
    <definedName name="_xlnm.Print_Area" localSheetId="41">'4-1'!$A$1:$O$19</definedName>
    <definedName name="_xlnm.Print_Area" localSheetId="42">'4-2'!$A$1:$O$21</definedName>
    <definedName name="_xlnm.Print_Area" localSheetId="43">'4-3'!$A$1:$Q$28</definedName>
    <definedName name="_xlnm.Print_Area" localSheetId="44">'4-4'!$A$1:$S$31</definedName>
    <definedName name="_xlnm.Print_Area" localSheetId="45">'4-5'!$A$1:$Q$32</definedName>
    <definedName name="_xlnm.Print_Area" localSheetId="46">'4-6'!$A$1:$O$20</definedName>
    <definedName name="_xlnm.Print_Area" localSheetId="47">'5-1'!$A$1:$T$15</definedName>
    <definedName name="_xlnm.Print_Area" localSheetId="56">'5-10'!$A$1:$G$32</definedName>
    <definedName name="_xlnm.Print_Area" localSheetId="57">'5-11'!$A$1:$Q$72</definedName>
    <definedName name="_xlnm.Print_Area" localSheetId="48">'5-2'!$A$1:$V$15</definedName>
    <definedName name="_xlnm.Print_Area" localSheetId="49">'5-3'!$A$1:$P$18</definedName>
    <definedName name="_xlnm.Print_Area" localSheetId="50">'5-4'!$A$1:$Q$26</definedName>
    <definedName name="_xlnm.Print_Area" localSheetId="51">'5-5'!$A$1:$P$18</definedName>
    <definedName name="_xlnm.Print_Area" localSheetId="52">'5-6'!$A$1:$P$19</definedName>
    <definedName name="_xlnm.Print_Area" localSheetId="53">'5-7'!$A$1:$Q$21</definedName>
    <definedName name="_xlnm.Print_Area" localSheetId="54">'5-8'!$A$1:$R$20</definedName>
    <definedName name="_xlnm.Print_Area" localSheetId="55">'5-9'!$A$1:$S$20</definedName>
    <definedName name="_xlnm.Print_Area" localSheetId="58">'6-1'!$A$1:$Q$14</definedName>
    <definedName name="_xlnm.Print_Area" localSheetId="59">'6-2'!$A$1:$R$18</definedName>
    <definedName name="_xlnm.Print_Area" localSheetId="60">'6-3'!$A$1:$P$17</definedName>
    <definedName name="_xlnm.Print_Area" localSheetId="61">'6-4'!$A$1:$P$16</definedName>
    <definedName name="_xlnm.Print_Area" localSheetId="62">'7-1'!$A$1:$V$27</definedName>
    <definedName name="_xlnm.Print_Area" localSheetId="63">'7-2'!$A$1:$Z$18</definedName>
    <definedName name="_xlnm.Print_Area" localSheetId="64">'7-3'!$A$1:$X$28</definedName>
    <definedName name="_xlnm.Print_Area" localSheetId="65">'7-4'!$A$1:$X$28</definedName>
    <definedName name="_xlnm.Print_Area" localSheetId="66">'7-5'!$A$1:$P$23</definedName>
    <definedName name="_xlnm.Print_Area" localSheetId="67">'7-6'!$A$1:$O$15</definedName>
    <definedName name="_xlnm.Print_Area" localSheetId="68">'8-1'!$A$1:$U$28</definedName>
    <definedName name="_xlnm.Print_Area" localSheetId="77">'8-10'!$A$1:$Q$21</definedName>
    <definedName name="_xlnm.Print_Area" localSheetId="78">'8-11'!$A$1:$S$23</definedName>
    <definedName name="_xlnm.Print_Area" localSheetId="79">'8-12'!$A$1:$T$34</definedName>
    <definedName name="_xlnm.Print_Area" localSheetId="80">'8-13'!$A$1:$N$21</definedName>
    <definedName name="_xlnm.Print_Area" localSheetId="81">'8-14'!$A$1:$O$33</definedName>
    <definedName name="_xlnm.Print_Area" localSheetId="69">'8-2'!$A$1:$U$26</definedName>
    <definedName name="_xlnm.Print_Area" localSheetId="71">'8-4'!$A$1:$O$19</definedName>
    <definedName name="_xlnm.Print_Area" localSheetId="72">'8-5'!$A$1:$O$20</definedName>
    <definedName name="_xlnm.Print_Area" localSheetId="73">'8-6'!$A$1:$P$19</definedName>
    <definedName name="_xlnm.Print_Area" localSheetId="74">'8-7'!$A$1:$O$19</definedName>
    <definedName name="_xlnm.Print_Area" localSheetId="75">'8-8'!$A$1:$O$19</definedName>
    <definedName name="_xlnm.Print_Area" localSheetId="76">'8-9'!$A$1:$AB$40</definedName>
    <definedName name="_xlnm.Print_Area" localSheetId="82">'9-1'!$A$1:$P$17</definedName>
    <definedName name="_xlnm.Print_Area" localSheetId="83">'9-2'!$A$1:$R$16</definedName>
    <definedName name="_xlnm.Print_Area" localSheetId="84">'9-3'!$A$1:$O$16</definedName>
    <definedName name="_xlnm.Print_Area" localSheetId="85">'9-4'!$A$1:$O$16</definedName>
    <definedName name="_xlnm.Print_Area" localSheetId="86">'9-5'!$A$1:$P$16</definedName>
    <definedName name="_xlnm.Print_Area" localSheetId="87">'9-6'!$A$1:$Q$20</definedName>
    <definedName name="_xlnm.Print_Area" localSheetId="158">ランキング１位!$A$2:$D$176</definedName>
    <definedName name="_xlnm.Print_Titles" localSheetId="20">'1-15'!$1:$1</definedName>
    <definedName name="Z_00865AC3_5823_4499_87D6_A32864153DFC_.wvu.Cols" localSheetId="129" hidden="1">'17-1'!$D:$E,'17-1'!$G:$I,'17-1'!$K:$L,'17-1'!$N:$N</definedName>
    <definedName name="Z_00865AC3_5823_4499_87D6_A32864153DFC_.wvu.Cols" localSheetId="68" hidden="1">'8-1'!$D:$E,'8-1'!$H:$H</definedName>
    <definedName name="Z_00865AC3_5823_4499_87D6_A32864153DFC_.wvu.Cols" localSheetId="69" hidden="1">'8-2'!$D:$D,'8-2'!$F:$F,'8-2'!$H:$H</definedName>
    <definedName name="Z_00865AC3_5823_4499_87D6_A32864153DFC_.wvu.PrintArea" localSheetId="88" hidden="1">'10-1'!$A$1:$S$19</definedName>
    <definedName name="Z_00865AC3_5823_4499_87D6_A32864153DFC_.wvu.PrintArea" localSheetId="89" hidden="1">'10-2'!$A$1:$O$17</definedName>
    <definedName name="Z_00865AC3_5823_4499_87D6_A32864153DFC_.wvu.PrintArea" localSheetId="90" hidden="1">'10-3'!$A$1:$W$22</definedName>
    <definedName name="Z_00865AC3_5823_4499_87D6_A32864153DFC_.wvu.PrintArea" localSheetId="91" hidden="1">'10-4'!$A$1:$W$21</definedName>
    <definedName name="Z_00865AC3_5823_4499_87D6_A32864153DFC_.wvu.PrintArea" localSheetId="92" hidden="1">'10-5'!$A$1:$Q$22</definedName>
    <definedName name="Z_00865AC3_5823_4499_87D6_A32864153DFC_.wvu.PrintArea" localSheetId="1" hidden="1">'1-1'!$A$1:$Q$24</definedName>
    <definedName name="Z_00865AC3_5823_4499_87D6_A32864153DFC_.wvu.PrintArea" localSheetId="12" hidden="1">'1-10'!$A$1:$Q$23</definedName>
    <definedName name="Z_00865AC3_5823_4499_87D6_A32864153DFC_.wvu.PrintArea" localSheetId="13" hidden="1">'1-11'!$A$1:$S$20</definedName>
    <definedName name="Z_00865AC3_5823_4499_87D6_A32864153DFC_.wvu.PrintArea" localSheetId="96" hidden="1">'11-2'!$A$1:$P$17</definedName>
    <definedName name="Z_00865AC3_5823_4499_87D6_A32864153DFC_.wvu.PrintArea" localSheetId="14" hidden="1">'1-12'!$A$1:$R$29</definedName>
    <definedName name="Z_00865AC3_5823_4499_87D6_A32864153DFC_.wvu.PrintArea" localSheetId="97" hidden="1">'11-3'!$A$1:$O$18</definedName>
    <definedName name="Z_00865AC3_5823_4499_87D6_A32864153DFC_.wvu.PrintArea" localSheetId="17" hidden="1">'1-13'!$A$1:$Q$26</definedName>
    <definedName name="Z_00865AC3_5823_4499_87D6_A32864153DFC_.wvu.PrintArea" localSheetId="9" hidden="1">'1-13(旧)'!$A$1:$T$23</definedName>
    <definedName name="Z_00865AC3_5823_4499_87D6_A32864153DFC_.wvu.PrintArea" localSheetId="98" hidden="1">'11-4'!$A$1:$Q$19</definedName>
    <definedName name="Z_00865AC3_5823_4499_87D6_A32864153DFC_.wvu.PrintArea" localSheetId="19" hidden="1">'1-14'!$A$1:$S$18</definedName>
    <definedName name="Z_00865AC3_5823_4499_87D6_A32864153DFC_.wvu.PrintArea" localSheetId="15" hidden="1">'1-14(旧)'!$A$1:$S$34</definedName>
    <definedName name="Z_00865AC3_5823_4499_87D6_A32864153DFC_.wvu.PrintArea" localSheetId="16" hidden="1">'1-15(旧)'!$A$1:$R$26</definedName>
    <definedName name="Z_00865AC3_5823_4499_87D6_A32864153DFC_.wvu.PrintArea" localSheetId="21" hidden="1">'1-16'!$A$1:$F$80</definedName>
    <definedName name="Z_00865AC3_5823_4499_87D6_A32864153DFC_.wvu.PrintArea" localSheetId="18" hidden="1">'1-16(旧)'!$A$1:$W$27</definedName>
    <definedName name="Z_00865AC3_5823_4499_87D6_A32864153DFC_.wvu.PrintArea" localSheetId="22" hidden="1">'1-17'!$A$1:$Q$18</definedName>
    <definedName name="Z_00865AC3_5823_4499_87D6_A32864153DFC_.wvu.PrintArea" localSheetId="23" hidden="1">'1-18'!$A$1:$S$22</definedName>
    <definedName name="Z_00865AC3_5823_4499_87D6_A32864153DFC_.wvu.PrintArea" localSheetId="24" hidden="1">'1-18(旧)'!$A$1:$U$40</definedName>
    <definedName name="Z_00865AC3_5823_4499_87D6_A32864153DFC_.wvu.PrintArea" localSheetId="25" hidden="1">'1-19'!$A$1:$U$22</definedName>
    <definedName name="Z_00865AC3_5823_4499_87D6_A32864153DFC_.wvu.PrintArea" localSheetId="3" hidden="1">'1-2'!$A$1:$Q$27</definedName>
    <definedName name="Z_00865AC3_5823_4499_87D6_A32864153DFC_.wvu.PrintArea" localSheetId="159" hidden="1">'1-20(旧)'!$A$1:$R$27</definedName>
    <definedName name="Z_00865AC3_5823_4499_87D6_A32864153DFC_.wvu.PrintArea" localSheetId="99" hidden="1">'12-1'!$A$1:$O$51</definedName>
    <definedName name="Z_00865AC3_5823_4499_87D6_A32864153DFC_.wvu.PrintArea" localSheetId="100" hidden="1">'12-2'!$A$1:$AD$25</definedName>
    <definedName name="Z_00865AC3_5823_4499_87D6_A32864153DFC_.wvu.PrintArea" localSheetId="101" hidden="1">'12-3'!$A$1:$P$19</definedName>
    <definedName name="Z_00865AC3_5823_4499_87D6_A32864153DFC_.wvu.PrintArea" localSheetId="102" hidden="1">'12-4'!$A$1:$P$17</definedName>
    <definedName name="Z_00865AC3_5823_4499_87D6_A32864153DFC_.wvu.PrintArea" localSheetId="103" hidden="1">'12-5'!$A$1:$P$17</definedName>
    <definedName name="Z_00865AC3_5823_4499_87D6_A32864153DFC_.wvu.PrintArea" localSheetId="104" hidden="1">'12-6'!$A$1:$N$30</definedName>
    <definedName name="Z_00865AC3_5823_4499_87D6_A32864153DFC_.wvu.PrintArea" localSheetId="105" hidden="1">'12-7'!$A$1:$M$25</definedName>
    <definedName name="Z_00865AC3_5823_4499_87D6_A32864153DFC_.wvu.PrintArea" localSheetId="4" hidden="1">'1-3'!$A$1:$O$27</definedName>
    <definedName name="Z_00865AC3_5823_4499_87D6_A32864153DFC_.wvu.PrintArea" localSheetId="106" hidden="1">'13-1'!$A$1:$R$21</definedName>
    <definedName name="Z_00865AC3_5823_4499_87D6_A32864153DFC_.wvu.PrintArea" localSheetId="107" hidden="1">'13-2'!$A$1:$Q$19</definedName>
    <definedName name="Z_00865AC3_5823_4499_87D6_A32864153DFC_.wvu.PrintArea" localSheetId="108" hidden="1">'14-1'!$A$1:$T$21</definedName>
    <definedName name="Z_00865AC3_5823_4499_87D6_A32864153DFC_.wvu.PrintArea" localSheetId="109" hidden="1">'14-2'!$A$1:$S$18</definedName>
    <definedName name="Z_00865AC3_5823_4499_87D6_A32864153DFC_.wvu.PrintArea" localSheetId="6" hidden="1">'1-5'!$A$1:$U$46</definedName>
    <definedName name="Z_00865AC3_5823_4499_87D6_A32864153DFC_.wvu.PrintArea" localSheetId="110" hidden="1">'15-1'!$A$1:$V$21</definedName>
    <definedName name="Z_00865AC3_5823_4499_87D6_A32864153DFC_.wvu.PrintArea" localSheetId="120" hidden="1">'15-11'!$A$1:$S$21</definedName>
    <definedName name="Z_00865AC3_5823_4499_87D6_A32864153DFC_.wvu.PrintArea" localSheetId="121" hidden="1">'15-12'!$A$1:$Q$18</definedName>
    <definedName name="Z_00865AC3_5823_4499_87D6_A32864153DFC_.wvu.PrintArea" localSheetId="122" hidden="1">'15-13'!$A$1:$R$21</definedName>
    <definedName name="Z_00865AC3_5823_4499_87D6_A32864153DFC_.wvu.PrintArea" localSheetId="123" hidden="1">'15-14'!$A$1:$O$21</definedName>
    <definedName name="Z_00865AC3_5823_4499_87D6_A32864153DFC_.wvu.PrintArea" localSheetId="111" hidden="1">'15-2'!$A$1:$P$18</definedName>
    <definedName name="Z_00865AC3_5823_4499_87D6_A32864153DFC_.wvu.PrintArea" localSheetId="112" hidden="1">'15-3'!$A$1:$U$20</definedName>
    <definedName name="Z_00865AC3_5823_4499_87D6_A32864153DFC_.wvu.PrintArea" localSheetId="113" hidden="1">'15-4'!$A$1:$S$23</definedName>
    <definedName name="Z_00865AC3_5823_4499_87D6_A32864153DFC_.wvu.PrintArea" localSheetId="114" hidden="1">'15-5'!$A$1:$Q$44</definedName>
    <definedName name="Z_00865AC3_5823_4499_87D6_A32864153DFC_.wvu.PrintArea" localSheetId="115" hidden="1">'15-6'!$A$1:$U$24</definedName>
    <definedName name="Z_00865AC3_5823_4499_87D6_A32864153DFC_.wvu.PrintArea" localSheetId="116" hidden="1">'15-7'!$A$1:$Q$19</definedName>
    <definedName name="Z_00865AC3_5823_4499_87D6_A32864153DFC_.wvu.PrintArea" localSheetId="117" hidden="1">'15-8'!$A$1:$R$32</definedName>
    <definedName name="Z_00865AC3_5823_4499_87D6_A32864153DFC_.wvu.PrintArea" localSheetId="118" hidden="1">'15-9'!$A$1:$S$23</definedName>
    <definedName name="Z_00865AC3_5823_4499_87D6_A32864153DFC_.wvu.PrintArea" localSheetId="7" hidden="1">'1-6'!$A$2:$E$26</definedName>
    <definedName name="Z_00865AC3_5823_4499_87D6_A32864153DFC_.wvu.PrintArea" localSheetId="124" hidden="1">'16-1'!$A$1:$R$23</definedName>
    <definedName name="Z_00865AC3_5823_4499_87D6_A32864153DFC_.wvu.PrintArea" localSheetId="125" hidden="1">'16-2'!$A$1:$Q$18</definedName>
    <definedName name="Z_00865AC3_5823_4499_87D6_A32864153DFC_.wvu.PrintArea" localSheetId="126" hidden="1">'16-3'!$A$1:$U$22</definedName>
    <definedName name="Z_00865AC3_5823_4499_87D6_A32864153DFC_.wvu.PrintArea" localSheetId="127" hidden="1">'16-4'!$A$1:$N$20</definedName>
    <definedName name="Z_00865AC3_5823_4499_87D6_A32864153DFC_.wvu.PrintArea" localSheetId="128" hidden="1">'16-5'!$A$1:$U$21</definedName>
    <definedName name="Z_00865AC3_5823_4499_87D6_A32864153DFC_.wvu.PrintArea" localSheetId="8" hidden="1">'1-7'!$A$1:$W$171</definedName>
    <definedName name="Z_00865AC3_5823_4499_87D6_A32864153DFC_.wvu.PrintArea" localSheetId="129" hidden="1">'17-1'!$A$1:$AA$22</definedName>
    <definedName name="Z_00865AC3_5823_4499_87D6_A32864153DFC_.wvu.PrintArea" localSheetId="138" hidden="1">'17-10'!$A$1:$P$17</definedName>
    <definedName name="Z_00865AC3_5823_4499_87D6_A32864153DFC_.wvu.PrintArea" localSheetId="140" hidden="1">'17-12'!$A$1:$Q$19</definedName>
    <definedName name="Z_00865AC3_5823_4499_87D6_A32864153DFC_.wvu.PrintArea" localSheetId="141" hidden="1">'17-13'!$A$1:$P$17</definedName>
    <definedName name="Z_00865AC3_5823_4499_87D6_A32864153DFC_.wvu.PrintArea" localSheetId="142" hidden="1">'17-14'!$A$1:$K$27</definedName>
    <definedName name="Z_00865AC3_5823_4499_87D6_A32864153DFC_.wvu.PrintArea" localSheetId="130" hidden="1">'17-2'!$A$1:$V$23</definedName>
    <definedName name="Z_00865AC3_5823_4499_87D6_A32864153DFC_.wvu.PrintArea" localSheetId="131" hidden="1">'17-3'!$A$1:$V$23</definedName>
    <definedName name="Z_00865AC3_5823_4499_87D6_A32864153DFC_.wvu.PrintArea" localSheetId="135" hidden="1">'17-7'!$A$1:$P$17</definedName>
    <definedName name="Z_00865AC3_5823_4499_87D6_A32864153DFC_.wvu.PrintArea" localSheetId="136" hidden="1">'17-8'!$A$1:$S$17</definedName>
    <definedName name="Z_00865AC3_5823_4499_87D6_A32864153DFC_.wvu.PrintArea" localSheetId="137" hidden="1">'17-9'!$A$1:$Q$16</definedName>
    <definedName name="Z_00865AC3_5823_4499_87D6_A32864153DFC_.wvu.PrintArea" localSheetId="10" hidden="1">'1-8'!$A$1:$S$121</definedName>
    <definedName name="Z_00865AC3_5823_4499_87D6_A32864153DFC_.wvu.PrintArea" localSheetId="143" hidden="1">'18-1'!$A$1:$P$12</definedName>
    <definedName name="Z_00865AC3_5823_4499_87D6_A32864153DFC_.wvu.PrintArea" localSheetId="144" hidden="1">'18-2'!$A$1:$Q$17</definedName>
    <definedName name="Z_00865AC3_5823_4499_87D6_A32864153DFC_.wvu.PrintArea" localSheetId="145" hidden="1">'18-3'!$A$1:$P$12</definedName>
    <definedName name="Z_00865AC3_5823_4499_87D6_A32864153DFC_.wvu.PrintArea" localSheetId="146" hidden="1">'18-4'!$A$1:$R$19</definedName>
    <definedName name="Z_00865AC3_5823_4499_87D6_A32864153DFC_.wvu.PrintArea" localSheetId="11" hidden="1">'1-9'!$A$1:$P$19</definedName>
    <definedName name="Z_00865AC3_5823_4499_87D6_A32864153DFC_.wvu.PrintArea" localSheetId="147" hidden="1">'19-1'!$A$1:$Q$18</definedName>
    <definedName name="Z_00865AC3_5823_4499_87D6_A32864153DFC_.wvu.PrintArea" localSheetId="148" hidden="1">'19-2'!$A$1:$Q$20</definedName>
    <definedName name="Z_00865AC3_5823_4499_87D6_A32864153DFC_.wvu.PrintArea" localSheetId="149" hidden="1">'20-1'!$A$1:$N$17</definedName>
    <definedName name="Z_00865AC3_5823_4499_87D6_A32864153DFC_.wvu.PrintArea" localSheetId="150" hidden="1">'20-2'!$A$1:$S$20</definedName>
    <definedName name="Z_00865AC3_5823_4499_87D6_A32864153DFC_.wvu.PrintArea" localSheetId="151" hidden="1">'20-3'!$A$1:$O$17</definedName>
    <definedName name="Z_00865AC3_5823_4499_87D6_A32864153DFC_.wvu.PrintArea" localSheetId="26" hidden="1">'2-1'!$A$1:$R$23</definedName>
    <definedName name="Z_00865AC3_5823_4499_87D6_A32864153DFC_.wvu.PrintArea" localSheetId="152" hidden="1">'21-1'!$A$1:$R$22</definedName>
    <definedName name="Z_00865AC3_5823_4499_87D6_A32864153DFC_.wvu.PrintArea" localSheetId="153" hidden="1">'21-2'!$A$1:$O$20</definedName>
    <definedName name="Z_00865AC3_5823_4499_87D6_A32864153DFC_.wvu.PrintArea" localSheetId="154" hidden="1">'21-3'!$A$1:$Q$16</definedName>
    <definedName name="Z_00865AC3_5823_4499_87D6_A32864153DFC_.wvu.PrintArea" localSheetId="155" hidden="1">'21-4'!$A$1:$Y$52</definedName>
    <definedName name="Z_00865AC3_5823_4499_87D6_A32864153DFC_.wvu.PrintArea" localSheetId="156" hidden="1">'21-5'!$A$1:$T$19</definedName>
    <definedName name="Z_00865AC3_5823_4499_87D6_A32864153DFC_.wvu.PrintArea" localSheetId="157" hidden="1">'21-6'!$A$1:$O$16</definedName>
    <definedName name="Z_00865AC3_5823_4499_87D6_A32864153DFC_.wvu.PrintArea" localSheetId="27" hidden="1">'2-2'!$A$1:$Q$16</definedName>
    <definedName name="Z_00865AC3_5823_4499_87D6_A32864153DFC_.wvu.PrintArea" localSheetId="28" hidden="1">'2-3'!$A$1:$R$25</definedName>
    <definedName name="Z_00865AC3_5823_4499_87D6_A32864153DFC_.wvu.PrintArea" localSheetId="30" hidden="1">'2-5'!$A$1:$X$24</definedName>
    <definedName name="Z_00865AC3_5823_4499_87D6_A32864153DFC_.wvu.PrintArea" localSheetId="32" hidden="1">'2-7'!$A$1:$O$19</definedName>
    <definedName name="Z_00865AC3_5823_4499_87D6_A32864153DFC_.wvu.PrintArea" localSheetId="34" hidden="1">'3-1'!$A$1:$R$18</definedName>
    <definedName name="Z_00865AC3_5823_4499_87D6_A32864153DFC_.wvu.PrintArea" localSheetId="35" hidden="1">'3-2'!$A$1:$Q$20</definedName>
    <definedName name="Z_00865AC3_5823_4499_87D6_A32864153DFC_.wvu.PrintArea" localSheetId="36" hidden="1">'3-3'!$A$1:$Q$26</definedName>
    <definedName name="Z_00865AC3_5823_4499_87D6_A32864153DFC_.wvu.PrintArea" localSheetId="37" hidden="1">'3-4'!$A$1:$P$12</definedName>
    <definedName name="Z_00865AC3_5823_4499_87D6_A32864153DFC_.wvu.PrintArea" localSheetId="38" hidden="1">'3-5'!$A$1:$L$15</definedName>
    <definedName name="Z_00865AC3_5823_4499_87D6_A32864153DFC_.wvu.PrintArea" localSheetId="39" hidden="1">'3-6'!$A$1:$O$13</definedName>
    <definedName name="Z_00865AC3_5823_4499_87D6_A32864153DFC_.wvu.PrintArea" localSheetId="40" hidden="1">'3-7'!$A$1:$L$16</definedName>
    <definedName name="Z_00865AC3_5823_4499_87D6_A32864153DFC_.wvu.PrintArea" localSheetId="41" hidden="1">'4-1'!$A$1:$O$19</definedName>
    <definedName name="Z_00865AC3_5823_4499_87D6_A32864153DFC_.wvu.PrintArea" localSheetId="42" hidden="1">'4-2'!$A$1:$O$21</definedName>
    <definedName name="Z_00865AC3_5823_4499_87D6_A32864153DFC_.wvu.PrintArea" localSheetId="43" hidden="1">'4-3'!$A$1:$Q$28</definedName>
    <definedName name="Z_00865AC3_5823_4499_87D6_A32864153DFC_.wvu.PrintArea" localSheetId="44" hidden="1">'4-4'!$A$1:$S$31</definedName>
    <definedName name="Z_00865AC3_5823_4499_87D6_A32864153DFC_.wvu.PrintArea" localSheetId="45" hidden="1">'4-5'!$A$1:$Q$32</definedName>
    <definedName name="Z_00865AC3_5823_4499_87D6_A32864153DFC_.wvu.PrintArea" localSheetId="46" hidden="1">'4-6'!$A$1:$O$20</definedName>
    <definedName name="Z_00865AC3_5823_4499_87D6_A32864153DFC_.wvu.PrintArea" localSheetId="47" hidden="1">'5-1'!$A$1:$T$15</definedName>
    <definedName name="Z_00865AC3_5823_4499_87D6_A32864153DFC_.wvu.PrintArea" localSheetId="56" hidden="1">'5-10'!$A$1:$G$32</definedName>
    <definedName name="Z_00865AC3_5823_4499_87D6_A32864153DFC_.wvu.PrintArea" localSheetId="57" hidden="1">'5-11'!$A$1:$Q$72</definedName>
    <definedName name="Z_00865AC3_5823_4499_87D6_A32864153DFC_.wvu.PrintArea" localSheetId="48" hidden="1">'5-2'!$A$1:$V$15</definedName>
    <definedName name="Z_00865AC3_5823_4499_87D6_A32864153DFC_.wvu.PrintArea" localSheetId="49" hidden="1">'5-3'!$A$1:$P$18</definedName>
    <definedName name="Z_00865AC3_5823_4499_87D6_A32864153DFC_.wvu.PrintArea" localSheetId="50" hidden="1">'5-4'!$A$1:$Q$26</definedName>
    <definedName name="Z_00865AC3_5823_4499_87D6_A32864153DFC_.wvu.PrintArea" localSheetId="51" hidden="1">'5-5'!$A$1:$P$18</definedName>
    <definedName name="Z_00865AC3_5823_4499_87D6_A32864153DFC_.wvu.PrintArea" localSheetId="52" hidden="1">'5-6'!$A$1:$P$19</definedName>
    <definedName name="Z_00865AC3_5823_4499_87D6_A32864153DFC_.wvu.PrintArea" localSheetId="53" hidden="1">'5-7'!$A$1:$Q$21</definedName>
    <definedName name="Z_00865AC3_5823_4499_87D6_A32864153DFC_.wvu.PrintArea" localSheetId="54" hidden="1">'5-8'!$A$1:$R$20</definedName>
    <definedName name="Z_00865AC3_5823_4499_87D6_A32864153DFC_.wvu.PrintArea" localSheetId="55" hidden="1">'5-9'!$A$1:$S$20</definedName>
    <definedName name="Z_00865AC3_5823_4499_87D6_A32864153DFC_.wvu.PrintArea" localSheetId="58" hidden="1">'6-1'!$A$1:$Q$14</definedName>
    <definedName name="Z_00865AC3_5823_4499_87D6_A32864153DFC_.wvu.PrintArea" localSheetId="59" hidden="1">'6-2'!$A$1:$R$18</definedName>
    <definedName name="Z_00865AC3_5823_4499_87D6_A32864153DFC_.wvu.PrintArea" localSheetId="60" hidden="1">'6-3'!$A$1:$P$17</definedName>
    <definedName name="Z_00865AC3_5823_4499_87D6_A32864153DFC_.wvu.PrintArea" localSheetId="61" hidden="1">'6-4'!$A$1:$P$16</definedName>
    <definedName name="Z_00865AC3_5823_4499_87D6_A32864153DFC_.wvu.PrintArea" localSheetId="62" hidden="1">'7-1'!$A$1:$V$27</definedName>
    <definedName name="Z_00865AC3_5823_4499_87D6_A32864153DFC_.wvu.PrintArea" localSheetId="63" hidden="1">'7-2'!$A$1:$Z$18</definedName>
    <definedName name="Z_00865AC3_5823_4499_87D6_A32864153DFC_.wvu.PrintArea" localSheetId="64" hidden="1">'7-3'!$A$1:$X$28</definedName>
    <definedName name="Z_00865AC3_5823_4499_87D6_A32864153DFC_.wvu.PrintArea" localSheetId="65" hidden="1">'7-4'!$A$1:$X$28</definedName>
    <definedName name="Z_00865AC3_5823_4499_87D6_A32864153DFC_.wvu.PrintArea" localSheetId="66" hidden="1">'7-5'!$A$1:$P$23</definedName>
    <definedName name="Z_00865AC3_5823_4499_87D6_A32864153DFC_.wvu.PrintArea" localSheetId="67" hidden="1">'7-6'!$A$1:$O$15</definedName>
    <definedName name="Z_00865AC3_5823_4499_87D6_A32864153DFC_.wvu.PrintArea" localSheetId="68" hidden="1">'8-1'!$A$1:$U$28</definedName>
    <definedName name="Z_00865AC3_5823_4499_87D6_A32864153DFC_.wvu.PrintArea" localSheetId="77" hidden="1">'8-10'!$A$1:$Q$21</definedName>
    <definedName name="Z_00865AC3_5823_4499_87D6_A32864153DFC_.wvu.PrintArea" localSheetId="78" hidden="1">'8-11'!$A$1:$S$23</definedName>
    <definedName name="Z_00865AC3_5823_4499_87D6_A32864153DFC_.wvu.PrintArea" localSheetId="79" hidden="1">'8-12'!$A$1:$T$34</definedName>
    <definedName name="Z_00865AC3_5823_4499_87D6_A32864153DFC_.wvu.PrintArea" localSheetId="80" hidden="1">'8-13'!$A$1:$N$21</definedName>
    <definedName name="Z_00865AC3_5823_4499_87D6_A32864153DFC_.wvu.PrintArea" localSheetId="81" hidden="1">'8-14'!$A$1:$O$33</definedName>
    <definedName name="Z_00865AC3_5823_4499_87D6_A32864153DFC_.wvu.PrintArea" localSheetId="69" hidden="1">'8-2'!$A$1:$U$26</definedName>
    <definedName name="Z_00865AC3_5823_4499_87D6_A32864153DFC_.wvu.PrintArea" localSheetId="71" hidden="1">'8-4'!$A$1:$O$19</definedName>
    <definedName name="Z_00865AC3_5823_4499_87D6_A32864153DFC_.wvu.PrintArea" localSheetId="72" hidden="1">'8-5'!$A$1:$O$20</definedName>
    <definedName name="Z_00865AC3_5823_4499_87D6_A32864153DFC_.wvu.PrintArea" localSheetId="73" hidden="1">'8-6'!$A$1:$P$19</definedName>
    <definedName name="Z_00865AC3_5823_4499_87D6_A32864153DFC_.wvu.PrintArea" localSheetId="74" hidden="1">'8-7'!$A$1:$O$19</definedName>
    <definedName name="Z_00865AC3_5823_4499_87D6_A32864153DFC_.wvu.PrintArea" localSheetId="75" hidden="1">'8-8'!$A$1:$O$19</definedName>
    <definedName name="Z_00865AC3_5823_4499_87D6_A32864153DFC_.wvu.PrintArea" localSheetId="76" hidden="1">'8-9'!$A$1:$AB$40</definedName>
    <definedName name="Z_00865AC3_5823_4499_87D6_A32864153DFC_.wvu.PrintArea" localSheetId="82" hidden="1">'9-1'!$A$1:$P$17</definedName>
    <definedName name="Z_00865AC3_5823_4499_87D6_A32864153DFC_.wvu.PrintArea" localSheetId="83" hidden="1">'9-2'!$A$1:$R$16</definedName>
    <definedName name="Z_00865AC3_5823_4499_87D6_A32864153DFC_.wvu.PrintArea" localSheetId="84" hidden="1">'9-3'!$A$1:$O$16</definedName>
    <definedName name="Z_00865AC3_5823_4499_87D6_A32864153DFC_.wvu.PrintArea" localSheetId="85" hidden="1">'9-4'!$A$1:$O$16</definedName>
    <definedName name="Z_00865AC3_5823_4499_87D6_A32864153DFC_.wvu.PrintArea" localSheetId="86" hidden="1">'9-5'!$A$1:$P$16</definedName>
    <definedName name="Z_00865AC3_5823_4499_87D6_A32864153DFC_.wvu.PrintArea" localSheetId="87" hidden="1">'9-6'!$A$1:$Q$20</definedName>
    <definedName name="Z_00865AC3_5823_4499_87D6_A32864153DFC_.wvu.Rows" localSheetId="71" hidden="1">'8-4'!$27:$29</definedName>
    <definedName name="Z_00B53815_A8EA_4DCD_89AD_861FB0685794_.wvu.Cols" localSheetId="129" hidden="1">'17-1'!$D:$E,'17-1'!$G:$I,'17-1'!$K:$L,'17-1'!$N:$N</definedName>
    <definedName name="Z_00B53815_A8EA_4DCD_89AD_861FB0685794_.wvu.PrintArea" localSheetId="106" hidden="1">'13-1'!$A$1:$R$21</definedName>
    <definedName name="Z_00B53815_A8EA_4DCD_89AD_861FB0685794_.wvu.PrintArea" localSheetId="107" hidden="1">'13-2'!$A$1:$Q$19</definedName>
    <definedName name="Z_00B53815_A8EA_4DCD_89AD_861FB0685794_.wvu.PrintArea" localSheetId="108" hidden="1">'14-1'!$A$1:$T$21</definedName>
    <definedName name="Z_00B53815_A8EA_4DCD_89AD_861FB0685794_.wvu.PrintArea" localSheetId="109" hidden="1">'14-2'!$A$1:$S$18</definedName>
    <definedName name="Z_00B53815_A8EA_4DCD_89AD_861FB0685794_.wvu.PrintArea" localSheetId="110" hidden="1">'15-1'!$A$1:$V$21</definedName>
    <definedName name="Z_00B53815_A8EA_4DCD_89AD_861FB0685794_.wvu.PrintArea" localSheetId="120" hidden="1">'15-11'!$A$1:$S$21</definedName>
    <definedName name="Z_00B53815_A8EA_4DCD_89AD_861FB0685794_.wvu.PrintArea" localSheetId="121" hidden="1">'15-12'!$A$1:$Q$18</definedName>
    <definedName name="Z_00B53815_A8EA_4DCD_89AD_861FB0685794_.wvu.PrintArea" localSheetId="122" hidden="1">'15-13'!$A$1:$R$21</definedName>
    <definedName name="Z_00B53815_A8EA_4DCD_89AD_861FB0685794_.wvu.PrintArea" localSheetId="123" hidden="1">'15-14'!$A$1:$O$21</definedName>
    <definedName name="Z_00B53815_A8EA_4DCD_89AD_861FB0685794_.wvu.PrintArea" localSheetId="111" hidden="1">'15-2'!$A$1:$P$18</definedName>
    <definedName name="Z_00B53815_A8EA_4DCD_89AD_861FB0685794_.wvu.PrintArea" localSheetId="112" hidden="1">'15-3'!$A$1:$U$20</definedName>
    <definedName name="Z_00B53815_A8EA_4DCD_89AD_861FB0685794_.wvu.PrintArea" localSheetId="113" hidden="1">'15-4'!$A$1:$S$23</definedName>
    <definedName name="Z_00B53815_A8EA_4DCD_89AD_861FB0685794_.wvu.PrintArea" localSheetId="114" hidden="1">'15-5'!$A$1:$Q$44</definedName>
    <definedName name="Z_00B53815_A8EA_4DCD_89AD_861FB0685794_.wvu.PrintArea" localSheetId="115" hidden="1">'15-6'!$A$1:$P$16</definedName>
    <definedName name="Z_00B53815_A8EA_4DCD_89AD_861FB0685794_.wvu.PrintArea" localSheetId="116" hidden="1">'15-7'!$A$1:$Q$19</definedName>
    <definedName name="Z_00B53815_A8EA_4DCD_89AD_861FB0685794_.wvu.PrintArea" localSheetId="117" hidden="1">'15-8'!$A$1:$R$32</definedName>
    <definedName name="Z_00B53815_A8EA_4DCD_89AD_861FB0685794_.wvu.PrintArea" localSheetId="118" hidden="1">'15-9'!$A$1:$S$23</definedName>
    <definedName name="Z_00B53815_A8EA_4DCD_89AD_861FB0685794_.wvu.PrintArea" localSheetId="124" hidden="1">'16-1'!$A$1:$R$23</definedName>
    <definedName name="Z_00B53815_A8EA_4DCD_89AD_861FB0685794_.wvu.PrintArea" localSheetId="125" hidden="1">'16-2'!$A$1:$Q$18</definedName>
    <definedName name="Z_00B53815_A8EA_4DCD_89AD_861FB0685794_.wvu.PrintArea" localSheetId="126" hidden="1">'16-3'!$A$1:$U$22</definedName>
    <definedName name="Z_00B53815_A8EA_4DCD_89AD_861FB0685794_.wvu.PrintArea" localSheetId="127" hidden="1">'16-4'!$A$1:$N$20</definedName>
    <definedName name="Z_00B53815_A8EA_4DCD_89AD_861FB0685794_.wvu.PrintArea" localSheetId="128" hidden="1">'16-5'!$A$1:$U$21</definedName>
    <definedName name="Z_00B53815_A8EA_4DCD_89AD_861FB0685794_.wvu.PrintArea" localSheetId="129" hidden="1">'17-1'!$A$1:$AA$22</definedName>
    <definedName name="Z_00B53815_A8EA_4DCD_89AD_861FB0685794_.wvu.PrintArea" localSheetId="138" hidden="1">'17-10'!$A$1:$P$17</definedName>
    <definedName name="Z_00B53815_A8EA_4DCD_89AD_861FB0685794_.wvu.PrintArea" localSheetId="140" hidden="1">'17-12'!$A$1:$Q$19</definedName>
    <definedName name="Z_00B53815_A8EA_4DCD_89AD_861FB0685794_.wvu.PrintArea" localSheetId="141" hidden="1">'17-13'!$A$1:$P$17</definedName>
    <definedName name="Z_00B53815_A8EA_4DCD_89AD_861FB0685794_.wvu.PrintArea" localSheetId="142" hidden="1">'17-14'!$A$1:$K$27</definedName>
    <definedName name="Z_00B53815_A8EA_4DCD_89AD_861FB0685794_.wvu.PrintArea" localSheetId="130" hidden="1">'17-2'!$A$1:$Q$16</definedName>
    <definedName name="Z_00B53815_A8EA_4DCD_89AD_861FB0685794_.wvu.PrintArea" localSheetId="131" hidden="1">'17-3'!$A$1:$Q$16</definedName>
    <definedName name="Z_00B53815_A8EA_4DCD_89AD_861FB0685794_.wvu.PrintArea" localSheetId="135" hidden="1">'17-7'!$A$1:$P$17</definedName>
    <definedName name="Z_00B53815_A8EA_4DCD_89AD_861FB0685794_.wvu.PrintArea" localSheetId="136" hidden="1">'17-8'!$A$1:$S$17</definedName>
    <definedName name="Z_00B53815_A8EA_4DCD_89AD_861FB0685794_.wvu.PrintArea" localSheetId="137" hidden="1">'17-9'!$A$1:$Q$16</definedName>
    <definedName name="Z_00B53815_A8EA_4DCD_89AD_861FB0685794_.wvu.PrintArea" localSheetId="143" hidden="1">'18-1'!$A$1:$P$12</definedName>
    <definedName name="Z_00B53815_A8EA_4DCD_89AD_861FB0685794_.wvu.PrintArea" localSheetId="144" hidden="1">'18-2'!$A$1:$Q$17</definedName>
    <definedName name="Z_00B53815_A8EA_4DCD_89AD_861FB0685794_.wvu.PrintArea" localSheetId="145" hidden="1">'18-3'!$A$1:$P$12</definedName>
    <definedName name="Z_00B53815_A8EA_4DCD_89AD_861FB0685794_.wvu.PrintArea" localSheetId="146" hidden="1">'18-4'!$A$1:$R$19</definedName>
    <definedName name="Z_00B53815_A8EA_4DCD_89AD_861FB0685794_.wvu.PrintArea" localSheetId="147" hidden="1">'19-1'!$A$1:$Q$18</definedName>
    <definedName name="Z_00B53815_A8EA_4DCD_89AD_861FB0685794_.wvu.PrintArea" localSheetId="148" hidden="1">'19-2'!$A$1:$Q$20</definedName>
    <definedName name="Z_00B53815_A8EA_4DCD_89AD_861FB0685794_.wvu.PrintArea" localSheetId="149" hidden="1">'20-1'!$A$1:$N$17</definedName>
    <definedName name="Z_00B53815_A8EA_4DCD_89AD_861FB0685794_.wvu.PrintArea" localSheetId="150" hidden="1">'20-2'!$A$1:$S$20</definedName>
    <definedName name="Z_00B53815_A8EA_4DCD_89AD_861FB0685794_.wvu.PrintArea" localSheetId="151" hidden="1">'20-3'!$A$1:$O$17</definedName>
    <definedName name="Z_00B53815_A8EA_4DCD_89AD_861FB0685794_.wvu.PrintArea" localSheetId="152" hidden="1">'21-1'!$A$1:$R$22</definedName>
    <definedName name="Z_00B53815_A8EA_4DCD_89AD_861FB0685794_.wvu.PrintArea" localSheetId="153" hidden="1">'21-2'!$A$1:$O$20</definedName>
    <definedName name="Z_00B53815_A8EA_4DCD_89AD_861FB0685794_.wvu.PrintArea" localSheetId="154" hidden="1">'21-3'!$A$1:$Q$16</definedName>
    <definedName name="Z_00B53815_A8EA_4DCD_89AD_861FB0685794_.wvu.PrintArea" localSheetId="155" hidden="1">'21-4'!$A$1:$Y$52</definedName>
    <definedName name="Z_00B53815_A8EA_4DCD_89AD_861FB0685794_.wvu.PrintArea" localSheetId="156" hidden="1">'21-5'!$A$1:$T$19</definedName>
    <definedName name="Z_00B53815_A8EA_4DCD_89AD_861FB0685794_.wvu.PrintArea" localSheetId="157" hidden="1">'21-6'!$A$1:$O$16</definedName>
    <definedName name="Z_031DD57E_C293_423A_8DF7_B2FDC9241663_.wvu.Cols" localSheetId="95" hidden="1">'11-1②'!$D:$D,'11-1②'!$J:$J,'11-1②'!$P:$P</definedName>
    <definedName name="Z_031DD57E_C293_423A_8DF7_B2FDC9241663_.wvu.Cols" localSheetId="20" hidden="1">'1-15'!$B:$B,'1-15'!$D:$D</definedName>
    <definedName name="Z_031DD57E_C293_423A_8DF7_B2FDC9241663_.wvu.Cols" localSheetId="129" hidden="1">'17-1'!$D:$E,'17-1'!$G:$I,'17-1'!$K:$L,'17-1'!$N:$N</definedName>
    <definedName name="Z_031DD57E_C293_423A_8DF7_B2FDC9241663_.wvu.Cols" localSheetId="68" hidden="1">'8-1'!$D:$E,'8-1'!$H:$H</definedName>
    <definedName name="Z_031DD57E_C293_423A_8DF7_B2FDC9241663_.wvu.Cols" localSheetId="69" hidden="1">'8-2'!$D:$D,'8-2'!$F:$F,'8-2'!$H:$H</definedName>
    <definedName name="Z_031DD57E_C293_423A_8DF7_B2FDC9241663_.wvu.PrintArea" localSheetId="88" hidden="1">'10-1'!$A$1:$S$19</definedName>
    <definedName name="Z_031DD57E_C293_423A_8DF7_B2FDC9241663_.wvu.PrintArea" localSheetId="89" hidden="1">'10-2'!$A$1:$O$17</definedName>
    <definedName name="Z_031DD57E_C293_423A_8DF7_B2FDC9241663_.wvu.PrintArea" localSheetId="90" hidden="1">'10-3'!$A$1:$W$22</definedName>
    <definedName name="Z_031DD57E_C293_423A_8DF7_B2FDC9241663_.wvu.PrintArea" localSheetId="91" hidden="1">'10-4'!$A$1:$W$21</definedName>
    <definedName name="Z_031DD57E_C293_423A_8DF7_B2FDC9241663_.wvu.PrintArea" localSheetId="92" hidden="1">'10-5'!$A$1:$Q$22</definedName>
    <definedName name="Z_031DD57E_C293_423A_8DF7_B2FDC9241663_.wvu.PrintArea" localSheetId="1" hidden="1">'1-1'!$A$1:$Q$24</definedName>
    <definedName name="Z_031DD57E_C293_423A_8DF7_B2FDC9241663_.wvu.PrintArea" localSheetId="12" hidden="1">'1-10'!$A$1:$Q$23</definedName>
    <definedName name="Z_031DD57E_C293_423A_8DF7_B2FDC9241663_.wvu.PrintArea" localSheetId="13" hidden="1">'1-11'!$A$1:$S$20</definedName>
    <definedName name="Z_031DD57E_C293_423A_8DF7_B2FDC9241663_.wvu.PrintArea" localSheetId="94" hidden="1">'11-1①'!$A$1:$M$31</definedName>
    <definedName name="Z_031DD57E_C293_423A_8DF7_B2FDC9241663_.wvu.PrintArea" localSheetId="95" hidden="1">'11-1②'!$A$1:$S$52</definedName>
    <definedName name="Z_031DD57E_C293_423A_8DF7_B2FDC9241663_.wvu.PrintArea" localSheetId="96" hidden="1">'11-2'!$A$1:$P$17</definedName>
    <definedName name="Z_031DD57E_C293_423A_8DF7_B2FDC9241663_.wvu.PrintArea" localSheetId="14" hidden="1">'1-12'!$A$1:$R$29</definedName>
    <definedName name="Z_031DD57E_C293_423A_8DF7_B2FDC9241663_.wvu.PrintArea" localSheetId="97" hidden="1">'11-3'!$A$1:$O$18</definedName>
    <definedName name="Z_031DD57E_C293_423A_8DF7_B2FDC9241663_.wvu.PrintArea" localSheetId="17" hidden="1">'1-13'!$A$1:$Q$26</definedName>
    <definedName name="Z_031DD57E_C293_423A_8DF7_B2FDC9241663_.wvu.PrintArea" localSheetId="9" hidden="1">'1-13(旧)'!$A$1:$T$23</definedName>
    <definedName name="Z_031DD57E_C293_423A_8DF7_B2FDC9241663_.wvu.PrintArea" localSheetId="98" hidden="1">'11-4'!$A$1:$Q$19</definedName>
    <definedName name="Z_031DD57E_C293_423A_8DF7_B2FDC9241663_.wvu.PrintArea" localSheetId="19" hidden="1">'1-14'!$A$1:$S$18</definedName>
    <definedName name="Z_031DD57E_C293_423A_8DF7_B2FDC9241663_.wvu.PrintArea" localSheetId="15" hidden="1">'1-14(旧)'!$A$1:$S$34</definedName>
    <definedName name="Z_031DD57E_C293_423A_8DF7_B2FDC9241663_.wvu.PrintArea" localSheetId="20" hidden="1">'1-15'!$I$47:$V$80</definedName>
    <definedName name="Z_031DD57E_C293_423A_8DF7_B2FDC9241663_.wvu.PrintArea" localSheetId="16" hidden="1">'1-15(旧)'!$A$1:$R$26</definedName>
    <definedName name="Z_031DD57E_C293_423A_8DF7_B2FDC9241663_.wvu.PrintArea" localSheetId="21" hidden="1">'1-16'!$A$1:$F$80</definedName>
    <definedName name="Z_031DD57E_C293_423A_8DF7_B2FDC9241663_.wvu.PrintArea" localSheetId="18" hidden="1">'1-16(旧)'!$A$1:$W$27</definedName>
    <definedName name="Z_031DD57E_C293_423A_8DF7_B2FDC9241663_.wvu.PrintArea" localSheetId="22" hidden="1">'1-17'!$A$1:$Q$18</definedName>
    <definedName name="Z_031DD57E_C293_423A_8DF7_B2FDC9241663_.wvu.PrintArea" localSheetId="23" hidden="1">'1-18'!$A$1:$S$22</definedName>
    <definedName name="Z_031DD57E_C293_423A_8DF7_B2FDC9241663_.wvu.PrintArea" localSheetId="24" hidden="1">'1-18(旧)'!$A$1:$U$40</definedName>
    <definedName name="Z_031DD57E_C293_423A_8DF7_B2FDC9241663_.wvu.PrintArea" localSheetId="25" hidden="1">'1-19'!$A$1:$U$22</definedName>
    <definedName name="Z_031DD57E_C293_423A_8DF7_B2FDC9241663_.wvu.PrintArea" localSheetId="3" hidden="1">'1-2'!$A$1:$Q$27</definedName>
    <definedName name="Z_031DD57E_C293_423A_8DF7_B2FDC9241663_.wvu.PrintArea" localSheetId="159" hidden="1">'1-20(旧)'!$A$1:$R$27</definedName>
    <definedName name="Z_031DD57E_C293_423A_8DF7_B2FDC9241663_.wvu.PrintArea" localSheetId="99" hidden="1">'12-1'!$A$1:$O$51</definedName>
    <definedName name="Z_031DD57E_C293_423A_8DF7_B2FDC9241663_.wvu.PrintArea" localSheetId="100" hidden="1">'12-2'!$A$1:$AD$25</definedName>
    <definedName name="Z_031DD57E_C293_423A_8DF7_B2FDC9241663_.wvu.PrintArea" localSheetId="101" hidden="1">'12-3'!$A$1:$P$19</definedName>
    <definedName name="Z_031DD57E_C293_423A_8DF7_B2FDC9241663_.wvu.PrintArea" localSheetId="102" hidden="1">'12-4'!$A$1:$P$17</definedName>
    <definedName name="Z_031DD57E_C293_423A_8DF7_B2FDC9241663_.wvu.PrintArea" localSheetId="103" hidden="1">'12-5'!$A$1:$P$17</definedName>
    <definedName name="Z_031DD57E_C293_423A_8DF7_B2FDC9241663_.wvu.PrintArea" localSheetId="104" hidden="1">'12-6'!$A$1:$N$30</definedName>
    <definedName name="Z_031DD57E_C293_423A_8DF7_B2FDC9241663_.wvu.PrintArea" localSheetId="105" hidden="1">'12-7'!$A$1:$M$25</definedName>
    <definedName name="Z_031DD57E_C293_423A_8DF7_B2FDC9241663_.wvu.PrintArea" localSheetId="4" hidden="1">'1-3'!$A$1:$O$27</definedName>
    <definedName name="Z_031DD57E_C293_423A_8DF7_B2FDC9241663_.wvu.PrintArea" localSheetId="106" hidden="1">'13-1'!$A$1:$R$21</definedName>
    <definedName name="Z_031DD57E_C293_423A_8DF7_B2FDC9241663_.wvu.PrintArea" localSheetId="107" hidden="1">'13-2'!$A$1:$Q$19</definedName>
    <definedName name="Z_031DD57E_C293_423A_8DF7_B2FDC9241663_.wvu.PrintArea" localSheetId="108" hidden="1">'14-1'!$A$1:$T$21</definedName>
    <definedName name="Z_031DD57E_C293_423A_8DF7_B2FDC9241663_.wvu.PrintArea" localSheetId="109" hidden="1">'14-2'!$A$1:$S$18</definedName>
    <definedName name="Z_031DD57E_C293_423A_8DF7_B2FDC9241663_.wvu.PrintArea" localSheetId="6" hidden="1">'1-5'!$A$1:$U$46</definedName>
    <definedName name="Z_031DD57E_C293_423A_8DF7_B2FDC9241663_.wvu.PrintArea" localSheetId="110" hidden="1">'15-1'!$A$1:$V$21</definedName>
    <definedName name="Z_031DD57E_C293_423A_8DF7_B2FDC9241663_.wvu.PrintArea" localSheetId="120" hidden="1">'15-11'!$A$1:$S$21</definedName>
    <definedName name="Z_031DD57E_C293_423A_8DF7_B2FDC9241663_.wvu.PrintArea" localSheetId="121" hidden="1">'15-12'!$A$1:$Q$18</definedName>
    <definedName name="Z_031DD57E_C293_423A_8DF7_B2FDC9241663_.wvu.PrintArea" localSheetId="122" hidden="1">'15-13'!$A$1:$R$21</definedName>
    <definedName name="Z_031DD57E_C293_423A_8DF7_B2FDC9241663_.wvu.PrintArea" localSheetId="123" hidden="1">'15-14'!$A$1:$O$21</definedName>
    <definedName name="Z_031DD57E_C293_423A_8DF7_B2FDC9241663_.wvu.PrintArea" localSheetId="111" hidden="1">'15-2'!$A$1:$P$18</definedName>
    <definedName name="Z_031DD57E_C293_423A_8DF7_B2FDC9241663_.wvu.PrintArea" localSheetId="112" hidden="1">'15-3'!$A$1:$U$20</definedName>
    <definedName name="Z_031DD57E_C293_423A_8DF7_B2FDC9241663_.wvu.PrintArea" localSheetId="113" hidden="1">'15-4'!$A$1:$S$23</definedName>
    <definedName name="Z_031DD57E_C293_423A_8DF7_B2FDC9241663_.wvu.PrintArea" localSheetId="114" hidden="1">'15-5'!$A$1:$Q$44</definedName>
    <definedName name="Z_031DD57E_C293_423A_8DF7_B2FDC9241663_.wvu.PrintArea" localSheetId="115" hidden="1">'15-6'!$A$1:$U$24</definedName>
    <definedName name="Z_031DD57E_C293_423A_8DF7_B2FDC9241663_.wvu.PrintArea" localSheetId="116" hidden="1">'15-7'!$A$1:$Q$19</definedName>
    <definedName name="Z_031DD57E_C293_423A_8DF7_B2FDC9241663_.wvu.PrintArea" localSheetId="117" hidden="1">'15-8'!$A$1:$R$32</definedName>
    <definedName name="Z_031DD57E_C293_423A_8DF7_B2FDC9241663_.wvu.PrintArea" localSheetId="118" hidden="1">'15-9'!$A$1:$S$23</definedName>
    <definedName name="Z_031DD57E_C293_423A_8DF7_B2FDC9241663_.wvu.PrintArea" localSheetId="7" hidden="1">'1-6'!$A$2:$E$26</definedName>
    <definedName name="Z_031DD57E_C293_423A_8DF7_B2FDC9241663_.wvu.PrintArea" localSheetId="124" hidden="1">'16-1'!$A$1:$R$23</definedName>
    <definedName name="Z_031DD57E_C293_423A_8DF7_B2FDC9241663_.wvu.PrintArea" localSheetId="125" hidden="1">'16-2'!$A$1:$Q$18</definedName>
    <definedName name="Z_031DD57E_C293_423A_8DF7_B2FDC9241663_.wvu.PrintArea" localSheetId="126" hidden="1">'16-3'!$A$1:$U$22</definedName>
    <definedName name="Z_031DD57E_C293_423A_8DF7_B2FDC9241663_.wvu.PrintArea" localSheetId="127" hidden="1">'16-4'!$A$1:$N$20</definedName>
    <definedName name="Z_031DD57E_C293_423A_8DF7_B2FDC9241663_.wvu.PrintArea" localSheetId="128" hidden="1">'16-5'!$A$1:$U$21</definedName>
    <definedName name="Z_031DD57E_C293_423A_8DF7_B2FDC9241663_.wvu.PrintArea" localSheetId="8" hidden="1">'1-7'!$A$1:$W$171</definedName>
    <definedName name="Z_031DD57E_C293_423A_8DF7_B2FDC9241663_.wvu.PrintArea" localSheetId="129" hidden="1">'17-1'!$A$1:$AA$22</definedName>
    <definedName name="Z_031DD57E_C293_423A_8DF7_B2FDC9241663_.wvu.PrintArea" localSheetId="138" hidden="1">'17-10'!$A$1:$P$17</definedName>
    <definedName name="Z_031DD57E_C293_423A_8DF7_B2FDC9241663_.wvu.PrintArea" localSheetId="139" hidden="1">'17-11'!$I$1:$S$30</definedName>
    <definedName name="Z_031DD57E_C293_423A_8DF7_B2FDC9241663_.wvu.PrintArea" localSheetId="140" hidden="1">'17-12'!$A$1:$Q$19</definedName>
    <definedName name="Z_031DD57E_C293_423A_8DF7_B2FDC9241663_.wvu.PrintArea" localSheetId="141" hidden="1">'17-13'!$A$1:$P$17</definedName>
    <definedName name="Z_031DD57E_C293_423A_8DF7_B2FDC9241663_.wvu.PrintArea" localSheetId="142" hidden="1">'17-14'!$A$1:$K$27</definedName>
    <definedName name="Z_031DD57E_C293_423A_8DF7_B2FDC9241663_.wvu.PrintArea" localSheetId="130" hidden="1">'17-2'!$A$1:$V$23</definedName>
    <definedName name="Z_031DD57E_C293_423A_8DF7_B2FDC9241663_.wvu.PrintArea" localSheetId="131" hidden="1">'17-3'!$A$1:$V$23</definedName>
    <definedName name="Z_031DD57E_C293_423A_8DF7_B2FDC9241663_.wvu.PrintArea" localSheetId="132" hidden="1">'17-4'!$I$1:$S$22</definedName>
    <definedName name="Z_031DD57E_C293_423A_8DF7_B2FDC9241663_.wvu.PrintArea" localSheetId="133" hidden="1">'17-5'!$I$1:$S$19</definedName>
    <definedName name="Z_031DD57E_C293_423A_8DF7_B2FDC9241663_.wvu.PrintArea" localSheetId="134" hidden="1">'17-6'!$I$1:$S$22</definedName>
    <definedName name="Z_031DD57E_C293_423A_8DF7_B2FDC9241663_.wvu.PrintArea" localSheetId="135" hidden="1">'17-7'!$A$1:$P$17</definedName>
    <definedName name="Z_031DD57E_C293_423A_8DF7_B2FDC9241663_.wvu.PrintArea" localSheetId="136" hidden="1">'17-8'!$A$1:$S$17</definedName>
    <definedName name="Z_031DD57E_C293_423A_8DF7_B2FDC9241663_.wvu.PrintArea" localSheetId="137" hidden="1">'17-9'!$A$1:$Q$16</definedName>
    <definedName name="Z_031DD57E_C293_423A_8DF7_B2FDC9241663_.wvu.PrintArea" localSheetId="10" hidden="1">'1-8'!$A$1:$S$121</definedName>
    <definedName name="Z_031DD57E_C293_423A_8DF7_B2FDC9241663_.wvu.PrintArea" localSheetId="143" hidden="1">'18-1'!$A$1:$P$12</definedName>
    <definedName name="Z_031DD57E_C293_423A_8DF7_B2FDC9241663_.wvu.PrintArea" localSheetId="144" hidden="1">'18-2'!$A$1:$Q$17</definedName>
    <definedName name="Z_031DD57E_C293_423A_8DF7_B2FDC9241663_.wvu.PrintArea" localSheetId="145" hidden="1">'18-3'!$A$1:$P$12</definedName>
    <definedName name="Z_031DD57E_C293_423A_8DF7_B2FDC9241663_.wvu.PrintArea" localSheetId="146" hidden="1">'18-4'!$A$1:$R$19</definedName>
    <definedName name="Z_031DD57E_C293_423A_8DF7_B2FDC9241663_.wvu.PrintArea" localSheetId="11" hidden="1">'1-9'!$A$1:$P$19</definedName>
    <definedName name="Z_031DD57E_C293_423A_8DF7_B2FDC9241663_.wvu.PrintArea" localSheetId="147" hidden="1">'19-1'!$A$1:$Q$18</definedName>
    <definedName name="Z_031DD57E_C293_423A_8DF7_B2FDC9241663_.wvu.PrintArea" localSheetId="148" hidden="1">'19-2'!$A$1:$Q$20</definedName>
    <definedName name="Z_031DD57E_C293_423A_8DF7_B2FDC9241663_.wvu.PrintArea" localSheetId="149" hidden="1">'20-1'!$A$1:$N$17</definedName>
    <definedName name="Z_031DD57E_C293_423A_8DF7_B2FDC9241663_.wvu.PrintArea" localSheetId="150" hidden="1">'20-2'!$A$1:$S$20</definedName>
    <definedName name="Z_031DD57E_C293_423A_8DF7_B2FDC9241663_.wvu.PrintArea" localSheetId="151" hidden="1">'20-3'!$A$1:$O$17</definedName>
    <definedName name="Z_031DD57E_C293_423A_8DF7_B2FDC9241663_.wvu.PrintArea" localSheetId="26" hidden="1">'2-1'!$A$1:$R$23</definedName>
    <definedName name="Z_031DD57E_C293_423A_8DF7_B2FDC9241663_.wvu.PrintArea" localSheetId="152" hidden="1">'21-1'!$A$1:$R$22</definedName>
    <definedName name="Z_031DD57E_C293_423A_8DF7_B2FDC9241663_.wvu.PrintArea" localSheetId="153" hidden="1">'21-2'!$A$1:$O$20</definedName>
    <definedName name="Z_031DD57E_C293_423A_8DF7_B2FDC9241663_.wvu.PrintArea" localSheetId="154" hidden="1">'21-3'!$A$1:$Q$16</definedName>
    <definedName name="Z_031DD57E_C293_423A_8DF7_B2FDC9241663_.wvu.PrintArea" localSheetId="155" hidden="1">'21-4'!$A$1:$Y$52</definedName>
    <definedName name="Z_031DD57E_C293_423A_8DF7_B2FDC9241663_.wvu.PrintArea" localSheetId="156" hidden="1">'21-5'!$A$1:$T$19</definedName>
    <definedName name="Z_031DD57E_C293_423A_8DF7_B2FDC9241663_.wvu.PrintArea" localSheetId="157" hidden="1">'21-6'!$A$1:$O$16</definedName>
    <definedName name="Z_031DD57E_C293_423A_8DF7_B2FDC9241663_.wvu.PrintArea" localSheetId="27" hidden="1">'2-2'!$A$1:$Q$16</definedName>
    <definedName name="Z_031DD57E_C293_423A_8DF7_B2FDC9241663_.wvu.PrintArea" localSheetId="28" hidden="1">'2-3'!$A$1:$R$25</definedName>
    <definedName name="Z_031DD57E_C293_423A_8DF7_B2FDC9241663_.wvu.PrintArea" localSheetId="30" hidden="1">'2-5'!$A$1:$X$24</definedName>
    <definedName name="Z_031DD57E_C293_423A_8DF7_B2FDC9241663_.wvu.PrintArea" localSheetId="32" hidden="1">'2-7'!$A$1:$O$19</definedName>
    <definedName name="Z_031DD57E_C293_423A_8DF7_B2FDC9241663_.wvu.PrintArea" localSheetId="33" hidden="1">'2-8'!$A$1:$M$18</definedName>
    <definedName name="Z_031DD57E_C293_423A_8DF7_B2FDC9241663_.wvu.PrintArea" localSheetId="34" hidden="1">'3-1'!$A$1:$R$18</definedName>
    <definedName name="Z_031DD57E_C293_423A_8DF7_B2FDC9241663_.wvu.PrintArea" localSheetId="35" hidden="1">'3-2'!$A$1:$Q$20</definedName>
    <definedName name="Z_031DD57E_C293_423A_8DF7_B2FDC9241663_.wvu.PrintArea" localSheetId="36" hidden="1">'3-3'!$A$1:$Q$26</definedName>
    <definedName name="Z_031DD57E_C293_423A_8DF7_B2FDC9241663_.wvu.PrintArea" localSheetId="37" hidden="1">'3-4'!$A$1:$P$12</definedName>
    <definedName name="Z_031DD57E_C293_423A_8DF7_B2FDC9241663_.wvu.PrintArea" localSheetId="38" hidden="1">'3-5'!$A$1:$L$15</definedName>
    <definedName name="Z_031DD57E_C293_423A_8DF7_B2FDC9241663_.wvu.PrintArea" localSheetId="39" hidden="1">'3-6'!$A$1:$O$13</definedName>
    <definedName name="Z_031DD57E_C293_423A_8DF7_B2FDC9241663_.wvu.PrintArea" localSheetId="40" hidden="1">'3-7'!$A$1:$L$16</definedName>
    <definedName name="Z_031DD57E_C293_423A_8DF7_B2FDC9241663_.wvu.PrintArea" localSheetId="41" hidden="1">'4-1'!$A$1:$O$19</definedName>
    <definedName name="Z_031DD57E_C293_423A_8DF7_B2FDC9241663_.wvu.PrintArea" localSheetId="42" hidden="1">'4-2'!$A$1:$O$21</definedName>
    <definedName name="Z_031DD57E_C293_423A_8DF7_B2FDC9241663_.wvu.PrintArea" localSheetId="43" hidden="1">'4-3'!$A$1:$Q$28</definedName>
    <definedName name="Z_031DD57E_C293_423A_8DF7_B2FDC9241663_.wvu.PrintArea" localSheetId="44" hidden="1">'4-4'!$A$1:$S$31</definedName>
    <definedName name="Z_031DD57E_C293_423A_8DF7_B2FDC9241663_.wvu.PrintArea" localSheetId="45" hidden="1">'4-5'!$A$1:$Q$32</definedName>
    <definedName name="Z_031DD57E_C293_423A_8DF7_B2FDC9241663_.wvu.PrintArea" localSheetId="46" hidden="1">'4-6'!$A$1:$O$20</definedName>
    <definedName name="Z_031DD57E_C293_423A_8DF7_B2FDC9241663_.wvu.PrintArea" localSheetId="47" hidden="1">'5-1'!$A$1:$T$15</definedName>
    <definedName name="Z_031DD57E_C293_423A_8DF7_B2FDC9241663_.wvu.PrintArea" localSheetId="56" hidden="1">'5-10'!$A$1:$G$32</definedName>
    <definedName name="Z_031DD57E_C293_423A_8DF7_B2FDC9241663_.wvu.PrintArea" localSheetId="57" hidden="1">'5-11'!$A$1:$Q$72</definedName>
    <definedName name="Z_031DD57E_C293_423A_8DF7_B2FDC9241663_.wvu.PrintArea" localSheetId="48" hidden="1">'5-2'!$A$1:$V$15</definedName>
    <definedName name="Z_031DD57E_C293_423A_8DF7_B2FDC9241663_.wvu.PrintArea" localSheetId="49" hidden="1">'5-3'!$A$1:$P$18</definedName>
    <definedName name="Z_031DD57E_C293_423A_8DF7_B2FDC9241663_.wvu.PrintArea" localSheetId="50" hidden="1">'5-4'!$A$1:$Q$26</definedName>
    <definedName name="Z_031DD57E_C293_423A_8DF7_B2FDC9241663_.wvu.PrintArea" localSheetId="51" hidden="1">'5-5'!$A$1:$P$18</definedName>
    <definedName name="Z_031DD57E_C293_423A_8DF7_B2FDC9241663_.wvu.PrintArea" localSheetId="52" hidden="1">'5-6'!$A$1:$P$19</definedName>
    <definedName name="Z_031DD57E_C293_423A_8DF7_B2FDC9241663_.wvu.PrintArea" localSheetId="53" hidden="1">'5-7'!$A$1:$Q$21</definedName>
    <definedName name="Z_031DD57E_C293_423A_8DF7_B2FDC9241663_.wvu.PrintArea" localSheetId="54" hidden="1">'5-8'!$A$1:$R$20</definedName>
    <definedName name="Z_031DD57E_C293_423A_8DF7_B2FDC9241663_.wvu.PrintArea" localSheetId="55" hidden="1">'5-9'!$A$1:$S$20</definedName>
    <definedName name="Z_031DD57E_C293_423A_8DF7_B2FDC9241663_.wvu.PrintArea" localSheetId="58" hidden="1">'6-1'!$A$1:$Q$14</definedName>
    <definedName name="Z_031DD57E_C293_423A_8DF7_B2FDC9241663_.wvu.PrintArea" localSheetId="59" hidden="1">'6-2'!$A$1:$R$18</definedName>
    <definedName name="Z_031DD57E_C293_423A_8DF7_B2FDC9241663_.wvu.PrintArea" localSheetId="60" hidden="1">'6-3'!$A$1:$P$17</definedName>
    <definedName name="Z_031DD57E_C293_423A_8DF7_B2FDC9241663_.wvu.PrintArea" localSheetId="61" hidden="1">'6-4'!$A$1:$P$16</definedName>
    <definedName name="Z_031DD57E_C293_423A_8DF7_B2FDC9241663_.wvu.PrintArea" localSheetId="62" hidden="1">'7-1'!$A$1:$V$27</definedName>
    <definedName name="Z_031DD57E_C293_423A_8DF7_B2FDC9241663_.wvu.PrintArea" localSheetId="63" hidden="1">'7-2'!$A$1:$Z$18</definedName>
    <definedName name="Z_031DD57E_C293_423A_8DF7_B2FDC9241663_.wvu.PrintArea" localSheetId="64" hidden="1">'7-3'!$A$1:$X$28</definedName>
    <definedName name="Z_031DD57E_C293_423A_8DF7_B2FDC9241663_.wvu.PrintArea" localSheetId="65" hidden="1">'7-4'!$A$1:$X$28</definedName>
    <definedName name="Z_031DD57E_C293_423A_8DF7_B2FDC9241663_.wvu.PrintArea" localSheetId="66" hidden="1">'7-5'!$A$1:$P$23</definedName>
    <definedName name="Z_031DD57E_C293_423A_8DF7_B2FDC9241663_.wvu.PrintArea" localSheetId="67" hidden="1">'7-6'!$A$1:$O$15</definedName>
    <definedName name="Z_031DD57E_C293_423A_8DF7_B2FDC9241663_.wvu.PrintArea" localSheetId="68" hidden="1">'8-1'!$A$1:$U$28</definedName>
    <definedName name="Z_031DD57E_C293_423A_8DF7_B2FDC9241663_.wvu.PrintArea" localSheetId="77" hidden="1">'8-10'!$A$1:$Q$21</definedName>
    <definedName name="Z_031DD57E_C293_423A_8DF7_B2FDC9241663_.wvu.PrintArea" localSheetId="78" hidden="1">'8-11'!$A$1:$S$23</definedName>
    <definedName name="Z_031DD57E_C293_423A_8DF7_B2FDC9241663_.wvu.PrintArea" localSheetId="79" hidden="1">'8-12'!$A$1:$T$34</definedName>
    <definedName name="Z_031DD57E_C293_423A_8DF7_B2FDC9241663_.wvu.PrintArea" localSheetId="80" hidden="1">'8-13'!$A$1:$N$21</definedName>
    <definedName name="Z_031DD57E_C293_423A_8DF7_B2FDC9241663_.wvu.PrintArea" localSheetId="81" hidden="1">'8-14'!$A$1:$O$33</definedName>
    <definedName name="Z_031DD57E_C293_423A_8DF7_B2FDC9241663_.wvu.PrintArea" localSheetId="69" hidden="1">'8-2'!$A$1:$U$26</definedName>
    <definedName name="Z_031DD57E_C293_423A_8DF7_B2FDC9241663_.wvu.PrintArea" localSheetId="71" hidden="1">'8-4'!$A$1:$O$19</definedName>
    <definedName name="Z_031DD57E_C293_423A_8DF7_B2FDC9241663_.wvu.PrintArea" localSheetId="72" hidden="1">'8-5'!$A$1:$O$20</definedName>
    <definedName name="Z_031DD57E_C293_423A_8DF7_B2FDC9241663_.wvu.PrintArea" localSheetId="73" hidden="1">'8-6'!$A$1:$P$19</definedName>
    <definedName name="Z_031DD57E_C293_423A_8DF7_B2FDC9241663_.wvu.PrintArea" localSheetId="74" hidden="1">'8-7'!$A$1:$O$19</definedName>
    <definedName name="Z_031DD57E_C293_423A_8DF7_B2FDC9241663_.wvu.PrintArea" localSheetId="75" hidden="1">'8-8'!$A$1:$O$19</definedName>
    <definedName name="Z_031DD57E_C293_423A_8DF7_B2FDC9241663_.wvu.PrintArea" localSheetId="76" hidden="1">'8-9'!$A$1:$AB$40</definedName>
    <definedName name="Z_031DD57E_C293_423A_8DF7_B2FDC9241663_.wvu.PrintArea" localSheetId="82" hidden="1">'9-1'!$A$1:$P$17</definedName>
    <definedName name="Z_031DD57E_C293_423A_8DF7_B2FDC9241663_.wvu.PrintArea" localSheetId="83" hidden="1">'9-2'!$A$1:$R$16</definedName>
    <definedName name="Z_031DD57E_C293_423A_8DF7_B2FDC9241663_.wvu.PrintArea" localSheetId="84" hidden="1">'9-3'!$A$1:$O$16</definedName>
    <definedName name="Z_031DD57E_C293_423A_8DF7_B2FDC9241663_.wvu.PrintArea" localSheetId="85" hidden="1">'9-4'!$A$1:$O$16</definedName>
    <definedName name="Z_031DD57E_C293_423A_8DF7_B2FDC9241663_.wvu.PrintArea" localSheetId="86" hidden="1">'9-5'!$A$1:$P$16</definedName>
    <definedName name="Z_031DD57E_C293_423A_8DF7_B2FDC9241663_.wvu.PrintArea" localSheetId="87" hidden="1">'9-6'!$A$1:$Q$20</definedName>
    <definedName name="Z_031DD57E_C293_423A_8DF7_B2FDC9241663_.wvu.PrintTitles" localSheetId="20" hidden="1">'1-15'!$1:$1</definedName>
    <definedName name="Z_031DD57E_C293_423A_8DF7_B2FDC9241663_.wvu.Rows" localSheetId="95" hidden="1">'11-1②'!$51:$51</definedName>
    <definedName name="Z_031DD57E_C293_423A_8DF7_B2FDC9241663_.wvu.Rows" localSheetId="71" hidden="1">'8-4'!$27:$29</definedName>
    <definedName name="Z_033C36F7_E1E4_46BF_954B_BBA7310CE75C_.wvu.Cols" localSheetId="95" hidden="1">'11-1②'!$D:$D,'11-1②'!$J:$J,'11-1②'!$P:$P</definedName>
    <definedName name="Z_033C36F7_E1E4_46BF_954B_BBA7310CE75C_.wvu.Cols" localSheetId="20" hidden="1">'1-15'!$B:$B,'1-15'!$D:$D</definedName>
    <definedName name="Z_033C36F7_E1E4_46BF_954B_BBA7310CE75C_.wvu.Cols" localSheetId="129" hidden="1">'17-1'!$D:$E,'17-1'!$G:$I,'17-1'!$K:$L,'17-1'!$N:$N</definedName>
    <definedName name="Z_033C36F7_E1E4_46BF_954B_BBA7310CE75C_.wvu.Cols" localSheetId="68" hidden="1">'8-1'!$D:$E,'8-1'!$H:$H</definedName>
    <definedName name="Z_033C36F7_E1E4_46BF_954B_BBA7310CE75C_.wvu.Cols" localSheetId="69" hidden="1">'8-2'!$D:$D,'8-2'!$F:$F,'8-2'!$H:$H</definedName>
    <definedName name="Z_033C36F7_E1E4_46BF_954B_BBA7310CE75C_.wvu.FilterData" localSheetId="99" hidden="1">'12-1'!$A$1:$C$18</definedName>
    <definedName name="Z_033C36F7_E1E4_46BF_954B_BBA7310CE75C_.wvu.FilterData" localSheetId="158" hidden="1">ランキング１位!$A$23:$D$128</definedName>
    <definedName name="Z_033C36F7_E1E4_46BF_954B_BBA7310CE75C_.wvu.PrintArea" localSheetId="88" hidden="1">'10-1'!$A$1:$S$19</definedName>
    <definedName name="Z_033C36F7_E1E4_46BF_954B_BBA7310CE75C_.wvu.PrintArea" localSheetId="89" hidden="1">'10-2'!$A$1:$O$17</definedName>
    <definedName name="Z_033C36F7_E1E4_46BF_954B_BBA7310CE75C_.wvu.PrintArea" localSheetId="90" hidden="1">'10-3'!$A$1:$W$22</definedName>
    <definedName name="Z_033C36F7_E1E4_46BF_954B_BBA7310CE75C_.wvu.PrintArea" localSheetId="91" hidden="1">'10-4'!$A$1:$W$21</definedName>
    <definedName name="Z_033C36F7_E1E4_46BF_954B_BBA7310CE75C_.wvu.PrintArea" localSheetId="92" hidden="1">'10-5'!$A$1:$Q$22</definedName>
    <definedName name="Z_033C36F7_E1E4_46BF_954B_BBA7310CE75C_.wvu.PrintArea" localSheetId="93" hidden="1">'10-6'!$J$1:$AL$21</definedName>
    <definedName name="Z_033C36F7_E1E4_46BF_954B_BBA7310CE75C_.wvu.PrintArea" localSheetId="1" hidden="1">'1-1'!$A$1:$Q$24</definedName>
    <definedName name="Z_033C36F7_E1E4_46BF_954B_BBA7310CE75C_.wvu.PrintArea" localSheetId="12" hidden="1">'1-10'!$A$1:$Q$23</definedName>
    <definedName name="Z_033C36F7_E1E4_46BF_954B_BBA7310CE75C_.wvu.PrintArea" localSheetId="13" hidden="1">'1-11'!$A$1:$S$20</definedName>
    <definedName name="Z_033C36F7_E1E4_46BF_954B_BBA7310CE75C_.wvu.PrintArea" localSheetId="94" hidden="1">'11-1①'!$A$1:$M$31</definedName>
    <definedName name="Z_033C36F7_E1E4_46BF_954B_BBA7310CE75C_.wvu.PrintArea" localSheetId="95" hidden="1">'11-1②'!$A$1:$S$52</definedName>
    <definedName name="Z_033C36F7_E1E4_46BF_954B_BBA7310CE75C_.wvu.PrintArea" localSheetId="96" hidden="1">'11-2'!$A$1:$P$17</definedName>
    <definedName name="Z_033C36F7_E1E4_46BF_954B_BBA7310CE75C_.wvu.PrintArea" localSheetId="14" hidden="1">'1-12'!$A$1:$R$29</definedName>
    <definedName name="Z_033C36F7_E1E4_46BF_954B_BBA7310CE75C_.wvu.PrintArea" localSheetId="97" hidden="1">'11-3'!$A$1:$O$18</definedName>
    <definedName name="Z_033C36F7_E1E4_46BF_954B_BBA7310CE75C_.wvu.PrintArea" localSheetId="17" hidden="1">'1-13'!$A$1:$Q$26</definedName>
    <definedName name="Z_033C36F7_E1E4_46BF_954B_BBA7310CE75C_.wvu.PrintArea" localSheetId="9" hidden="1">'1-13(旧)'!$A$1:$T$23</definedName>
    <definedName name="Z_033C36F7_E1E4_46BF_954B_BBA7310CE75C_.wvu.PrintArea" localSheetId="98" hidden="1">'11-4'!$A$1:$Q$19</definedName>
    <definedName name="Z_033C36F7_E1E4_46BF_954B_BBA7310CE75C_.wvu.PrintArea" localSheetId="19" hidden="1">'1-14'!$A$1:$S$18</definedName>
    <definedName name="Z_033C36F7_E1E4_46BF_954B_BBA7310CE75C_.wvu.PrintArea" localSheetId="15" hidden="1">'1-14(旧)'!$A$1:$S$34</definedName>
    <definedName name="Z_033C36F7_E1E4_46BF_954B_BBA7310CE75C_.wvu.PrintArea" localSheetId="20" hidden="1">'1-15'!$I$47:$V$80</definedName>
    <definedName name="Z_033C36F7_E1E4_46BF_954B_BBA7310CE75C_.wvu.PrintArea" localSheetId="16" hidden="1">'1-15(旧)'!$A$1:$R$26</definedName>
    <definedName name="Z_033C36F7_E1E4_46BF_954B_BBA7310CE75C_.wvu.PrintArea" localSheetId="21" hidden="1">'1-16'!$A$1:$F$80</definedName>
    <definedName name="Z_033C36F7_E1E4_46BF_954B_BBA7310CE75C_.wvu.PrintArea" localSheetId="18" hidden="1">'1-16(旧)'!$A$1:$W$27</definedName>
    <definedName name="Z_033C36F7_E1E4_46BF_954B_BBA7310CE75C_.wvu.PrintArea" localSheetId="22" hidden="1">'1-17'!$A$1:$Q$18</definedName>
    <definedName name="Z_033C36F7_E1E4_46BF_954B_BBA7310CE75C_.wvu.PrintArea" localSheetId="23" hidden="1">'1-18'!$A$1:$S$22</definedName>
    <definedName name="Z_033C36F7_E1E4_46BF_954B_BBA7310CE75C_.wvu.PrintArea" localSheetId="24" hidden="1">'1-18(旧)'!$A$1:$U$40</definedName>
    <definedName name="Z_033C36F7_E1E4_46BF_954B_BBA7310CE75C_.wvu.PrintArea" localSheetId="25" hidden="1">'1-19'!$A$1:$U$22</definedName>
    <definedName name="Z_033C36F7_E1E4_46BF_954B_BBA7310CE75C_.wvu.PrintArea" localSheetId="3" hidden="1">'1-2'!$A$1:$Q$27</definedName>
    <definedName name="Z_033C36F7_E1E4_46BF_954B_BBA7310CE75C_.wvu.PrintArea" localSheetId="159" hidden="1">'1-20(旧)'!$A$1:$R$27</definedName>
    <definedName name="Z_033C36F7_E1E4_46BF_954B_BBA7310CE75C_.wvu.PrintArea" localSheetId="99" hidden="1">'12-1'!$A$1:$O$51</definedName>
    <definedName name="Z_033C36F7_E1E4_46BF_954B_BBA7310CE75C_.wvu.PrintArea" localSheetId="100" hidden="1">'12-2'!$A$1:$AD$25</definedName>
    <definedName name="Z_033C36F7_E1E4_46BF_954B_BBA7310CE75C_.wvu.PrintArea" localSheetId="101" hidden="1">'12-3'!$A$1:$P$19</definedName>
    <definedName name="Z_033C36F7_E1E4_46BF_954B_BBA7310CE75C_.wvu.PrintArea" localSheetId="102" hidden="1">'12-4'!$A$1:$P$17</definedName>
    <definedName name="Z_033C36F7_E1E4_46BF_954B_BBA7310CE75C_.wvu.PrintArea" localSheetId="103" hidden="1">'12-5'!$A$1:$P$17</definedName>
    <definedName name="Z_033C36F7_E1E4_46BF_954B_BBA7310CE75C_.wvu.PrintArea" localSheetId="104" hidden="1">'12-6'!$A$1:$N$30</definedName>
    <definedName name="Z_033C36F7_E1E4_46BF_954B_BBA7310CE75C_.wvu.PrintArea" localSheetId="105" hidden="1">'12-7'!$A$1:$M$25</definedName>
    <definedName name="Z_033C36F7_E1E4_46BF_954B_BBA7310CE75C_.wvu.PrintArea" localSheetId="4" hidden="1">'1-3'!$A$1:$O$27</definedName>
    <definedName name="Z_033C36F7_E1E4_46BF_954B_BBA7310CE75C_.wvu.PrintArea" localSheetId="106" hidden="1">'13-1'!$A$1:$R$21</definedName>
    <definedName name="Z_033C36F7_E1E4_46BF_954B_BBA7310CE75C_.wvu.PrintArea" localSheetId="107" hidden="1">'13-2'!$A$1:$Q$19</definedName>
    <definedName name="Z_033C36F7_E1E4_46BF_954B_BBA7310CE75C_.wvu.PrintArea" localSheetId="5" hidden="1">'1-4'!$A$1:$W$99</definedName>
    <definedName name="Z_033C36F7_E1E4_46BF_954B_BBA7310CE75C_.wvu.PrintArea" localSheetId="108" hidden="1">'14-1'!$A$1:$T$21</definedName>
    <definedName name="Z_033C36F7_E1E4_46BF_954B_BBA7310CE75C_.wvu.PrintArea" localSheetId="109" hidden="1">'14-2'!$A$1:$S$18</definedName>
    <definedName name="Z_033C36F7_E1E4_46BF_954B_BBA7310CE75C_.wvu.PrintArea" localSheetId="6" hidden="1">'1-5'!$A$1:$U$46</definedName>
    <definedName name="Z_033C36F7_E1E4_46BF_954B_BBA7310CE75C_.wvu.PrintArea" localSheetId="110" hidden="1">'15-1'!$A$1:$V$21</definedName>
    <definedName name="Z_033C36F7_E1E4_46BF_954B_BBA7310CE75C_.wvu.PrintArea" localSheetId="120" hidden="1">'15-11'!$A$1:$S$21</definedName>
    <definedName name="Z_033C36F7_E1E4_46BF_954B_BBA7310CE75C_.wvu.PrintArea" localSheetId="121" hidden="1">'15-12'!$A$1:$Q$18</definedName>
    <definedName name="Z_033C36F7_E1E4_46BF_954B_BBA7310CE75C_.wvu.PrintArea" localSheetId="122" hidden="1">'15-13'!$A$1:$R$21</definedName>
    <definedName name="Z_033C36F7_E1E4_46BF_954B_BBA7310CE75C_.wvu.PrintArea" localSheetId="123" hidden="1">'15-14'!$A$1:$O$21</definedName>
    <definedName name="Z_033C36F7_E1E4_46BF_954B_BBA7310CE75C_.wvu.PrintArea" localSheetId="111" hidden="1">'15-2'!$A$1:$P$18</definedName>
    <definedName name="Z_033C36F7_E1E4_46BF_954B_BBA7310CE75C_.wvu.PrintArea" localSheetId="112" hidden="1">'15-3'!$A$1:$U$20</definedName>
    <definedName name="Z_033C36F7_E1E4_46BF_954B_BBA7310CE75C_.wvu.PrintArea" localSheetId="113" hidden="1">'15-4'!$A$1:$S$23</definedName>
    <definedName name="Z_033C36F7_E1E4_46BF_954B_BBA7310CE75C_.wvu.PrintArea" localSheetId="114" hidden="1">'15-5'!$A$1:$Q$44</definedName>
    <definedName name="Z_033C36F7_E1E4_46BF_954B_BBA7310CE75C_.wvu.PrintArea" localSheetId="115" hidden="1">'15-6'!$A$1:$U$24</definedName>
    <definedName name="Z_033C36F7_E1E4_46BF_954B_BBA7310CE75C_.wvu.PrintArea" localSheetId="116" hidden="1">'15-7'!$A$1:$Q$19</definedName>
    <definedName name="Z_033C36F7_E1E4_46BF_954B_BBA7310CE75C_.wvu.PrintArea" localSheetId="117" hidden="1">'15-8'!$A$1:$R$32</definedName>
    <definedName name="Z_033C36F7_E1E4_46BF_954B_BBA7310CE75C_.wvu.PrintArea" localSheetId="118" hidden="1">'15-9'!$A$1:$S$23</definedName>
    <definedName name="Z_033C36F7_E1E4_46BF_954B_BBA7310CE75C_.wvu.PrintArea" localSheetId="7" hidden="1">'1-6'!$A$2:$E$26</definedName>
    <definedName name="Z_033C36F7_E1E4_46BF_954B_BBA7310CE75C_.wvu.PrintArea" localSheetId="124" hidden="1">'16-1'!$A$1:$R$23</definedName>
    <definedName name="Z_033C36F7_E1E4_46BF_954B_BBA7310CE75C_.wvu.PrintArea" localSheetId="125" hidden="1">'16-2'!$A$1:$Q$18</definedName>
    <definedName name="Z_033C36F7_E1E4_46BF_954B_BBA7310CE75C_.wvu.PrintArea" localSheetId="126" hidden="1">'16-3'!$A$1:$U$22</definedName>
    <definedName name="Z_033C36F7_E1E4_46BF_954B_BBA7310CE75C_.wvu.PrintArea" localSheetId="127" hidden="1">'16-4'!$A$1:$N$20</definedName>
    <definedName name="Z_033C36F7_E1E4_46BF_954B_BBA7310CE75C_.wvu.PrintArea" localSheetId="128" hidden="1">'16-5'!$A$1:$U$21</definedName>
    <definedName name="Z_033C36F7_E1E4_46BF_954B_BBA7310CE75C_.wvu.PrintArea" localSheetId="8" hidden="1">'1-7'!$A$1:$W$171</definedName>
    <definedName name="Z_033C36F7_E1E4_46BF_954B_BBA7310CE75C_.wvu.PrintArea" localSheetId="129" hidden="1">'17-1'!$A$1:$AA$22</definedName>
    <definedName name="Z_033C36F7_E1E4_46BF_954B_BBA7310CE75C_.wvu.PrintArea" localSheetId="138" hidden="1">'17-10'!$A$1:$P$17</definedName>
    <definedName name="Z_033C36F7_E1E4_46BF_954B_BBA7310CE75C_.wvu.PrintArea" localSheetId="139" hidden="1">'17-11'!$I$1:$S$30</definedName>
    <definedName name="Z_033C36F7_E1E4_46BF_954B_BBA7310CE75C_.wvu.PrintArea" localSheetId="140" hidden="1">'17-12'!$A$1:$Q$19</definedName>
    <definedName name="Z_033C36F7_E1E4_46BF_954B_BBA7310CE75C_.wvu.PrintArea" localSheetId="141" hidden="1">'17-13'!$A$1:$P$17</definedName>
    <definedName name="Z_033C36F7_E1E4_46BF_954B_BBA7310CE75C_.wvu.PrintArea" localSheetId="142" hidden="1">'17-14'!$A$1:$K$27</definedName>
    <definedName name="Z_033C36F7_E1E4_46BF_954B_BBA7310CE75C_.wvu.PrintArea" localSheetId="130" hidden="1">'17-2'!$A$1:$V$23</definedName>
    <definedName name="Z_033C36F7_E1E4_46BF_954B_BBA7310CE75C_.wvu.PrintArea" localSheetId="131" hidden="1">'17-3'!$A$1:$V$23</definedName>
    <definedName name="Z_033C36F7_E1E4_46BF_954B_BBA7310CE75C_.wvu.PrintArea" localSheetId="132" hidden="1">'17-4'!$I$1:$S$22</definedName>
    <definedName name="Z_033C36F7_E1E4_46BF_954B_BBA7310CE75C_.wvu.PrintArea" localSheetId="133" hidden="1">'17-5'!$I$1:$S$19</definedName>
    <definedName name="Z_033C36F7_E1E4_46BF_954B_BBA7310CE75C_.wvu.PrintArea" localSheetId="134" hidden="1">'17-6'!$I$1:$S$22</definedName>
    <definedName name="Z_033C36F7_E1E4_46BF_954B_BBA7310CE75C_.wvu.PrintArea" localSheetId="135" hidden="1">'17-7'!$A$1:$P$17</definedName>
    <definedName name="Z_033C36F7_E1E4_46BF_954B_BBA7310CE75C_.wvu.PrintArea" localSheetId="136" hidden="1">'17-8'!$A$1:$S$17</definedName>
    <definedName name="Z_033C36F7_E1E4_46BF_954B_BBA7310CE75C_.wvu.PrintArea" localSheetId="137" hidden="1">'17-9'!$A$1:$Q$16</definedName>
    <definedName name="Z_033C36F7_E1E4_46BF_954B_BBA7310CE75C_.wvu.PrintArea" localSheetId="10" hidden="1">'1-8'!$A$1:$S$121</definedName>
    <definedName name="Z_033C36F7_E1E4_46BF_954B_BBA7310CE75C_.wvu.PrintArea" localSheetId="143" hidden="1">'18-1'!$A$1:$P$12</definedName>
    <definedName name="Z_033C36F7_E1E4_46BF_954B_BBA7310CE75C_.wvu.PrintArea" localSheetId="144" hidden="1">'18-2'!$A$2:$Q$27</definedName>
    <definedName name="Z_033C36F7_E1E4_46BF_954B_BBA7310CE75C_.wvu.PrintArea" localSheetId="145" hidden="1">'18-3'!$A$3:$P$20</definedName>
    <definedName name="Z_033C36F7_E1E4_46BF_954B_BBA7310CE75C_.wvu.PrintArea" localSheetId="146" hidden="1">'18-4'!$A$1:$R$19</definedName>
    <definedName name="Z_033C36F7_E1E4_46BF_954B_BBA7310CE75C_.wvu.PrintArea" localSheetId="11" hidden="1">'1-9'!$A$1:$P$19</definedName>
    <definedName name="Z_033C36F7_E1E4_46BF_954B_BBA7310CE75C_.wvu.PrintArea" localSheetId="147" hidden="1">'19-1'!$A$1:$Q$18</definedName>
    <definedName name="Z_033C36F7_E1E4_46BF_954B_BBA7310CE75C_.wvu.PrintArea" localSheetId="148" hidden="1">'19-2'!$A$1:$Q$20</definedName>
    <definedName name="Z_033C36F7_E1E4_46BF_954B_BBA7310CE75C_.wvu.PrintArea" localSheetId="149" hidden="1">'20-1'!$A$1:$N$17</definedName>
    <definedName name="Z_033C36F7_E1E4_46BF_954B_BBA7310CE75C_.wvu.PrintArea" localSheetId="150" hidden="1">'20-2'!$A$1:$S$20</definedName>
    <definedName name="Z_033C36F7_E1E4_46BF_954B_BBA7310CE75C_.wvu.PrintArea" localSheetId="151" hidden="1">'20-3'!$A$1:$O$17</definedName>
    <definedName name="Z_033C36F7_E1E4_46BF_954B_BBA7310CE75C_.wvu.PrintArea" localSheetId="26" hidden="1">'2-1'!$A$1:$R$23</definedName>
    <definedName name="Z_033C36F7_E1E4_46BF_954B_BBA7310CE75C_.wvu.PrintArea" localSheetId="152" hidden="1">'21-1'!$A$1:$R$22</definedName>
    <definedName name="Z_033C36F7_E1E4_46BF_954B_BBA7310CE75C_.wvu.PrintArea" localSheetId="153" hidden="1">'21-2'!$A$1:$O$20</definedName>
    <definedName name="Z_033C36F7_E1E4_46BF_954B_BBA7310CE75C_.wvu.PrintArea" localSheetId="154" hidden="1">'21-3'!$A$1:$Q$16</definedName>
    <definedName name="Z_033C36F7_E1E4_46BF_954B_BBA7310CE75C_.wvu.PrintArea" localSheetId="155" hidden="1">'21-4'!$A$1:$Y$52</definedName>
    <definedName name="Z_033C36F7_E1E4_46BF_954B_BBA7310CE75C_.wvu.PrintArea" localSheetId="156" hidden="1">'21-5'!$A$1:$T$19</definedName>
    <definedName name="Z_033C36F7_E1E4_46BF_954B_BBA7310CE75C_.wvu.PrintArea" localSheetId="157" hidden="1">'21-6'!$A$1:$O$16</definedName>
    <definedName name="Z_033C36F7_E1E4_46BF_954B_BBA7310CE75C_.wvu.PrintArea" localSheetId="27" hidden="1">'2-2'!$A$1:$Q$16</definedName>
    <definedName name="Z_033C36F7_E1E4_46BF_954B_BBA7310CE75C_.wvu.PrintArea" localSheetId="28" hidden="1">'2-3'!$A$1:$R$25</definedName>
    <definedName name="Z_033C36F7_E1E4_46BF_954B_BBA7310CE75C_.wvu.PrintArea" localSheetId="30" hidden="1">'2-5'!$A$1:$X$24</definedName>
    <definedName name="Z_033C36F7_E1E4_46BF_954B_BBA7310CE75C_.wvu.PrintArea" localSheetId="32" hidden="1">'2-7'!$A$1:$O$19</definedName>
    <definedName name="Z_033C36F7_E1E4_46BF_954B_BBA7310CE75C_.wvu.PrintArea" localSheetId="33" hidden="1">'2-8'!$A$1:$M$18</definedName>
    <definedName name="Z_033C36F7_E1E4_46BF_954B_BBA7310CE75C_.wvu.PrintArea" localSheetId="34" hidden="1">'3-1'!$A$1:$R$18</definedName>
    <definedName name="Z_033C36F7_E1E4_46BF_954B_BBA7310CE75C_.wvu.PrintArea" localSheetId="35" hidden="1">'3-2'!$A$1:$Q$20</definedName>
    <definedName name="Z_033C36F7_E1E4_46BF_954B_BBA7310CE75C_.wvu.PrintArea" localSheetId="36" hidden="1">'3-3'!$A$1:$Q$26</definedName>
    <definedName name="Z_033C36F7_E1E4_46BF_954B_BBA7310CE75C_.wvu.PrintArea" localSheetId="37" hidden="1">'3-4'!$A$1:$P$12</definedName>
    <definedName name="Z_033C36F7_E1E4_46BF_954B_BBA7310CE75C_.wvu.PrintArea" localSheetId="38" hidden="1">'3-5'!$A$1:$L$15</definedName>
    <definedName name="Z_033C36F7_E1E4_46BF_954B_BBA7310CE75C_.wvu.PrintArea" localSheetId="39" hidden="1">'3-6'!$A$1:$O$13</definedName>
    <definedName name="Z_033C36F7_E1E4_46BF_954B_BBA7310CE75C_.wvu.PrintArea" localSheetId="40" hidden="1">'3-7'!$A$1:$L$16</definedName>
    <definedName name="Z_033C36F7_E1E4_46BF_954B_BBA7310CE75C_.wvu.PrintArea" localSheetId="41" hidden="1">'4-1'!$A$1:$O$19</definedName>
    <definedName name="Z_033C36F7_E1E4_46BF_954B_BBA7310CE75C_.wvu.PrintArea" localSheetId="42" hidden="1">'4-2'!$A$1:$O$21</definedName>
    <definedName name="Z_033C36F7_E1E4_46BF_954B_BBA7310CE75C_.wvu.PrintArea" localSheetId="43" hidden="1">'4-3'!$A$1:$Q$28</definedName>
    <definedName name="Z_033C36F7_E1E4_46BF_954B_BBA7310CE75C_.wvu.PrintArea" localSheetId="44" hidden="1">'4-4'!$A$1:$S$31</definedName>
    <definedName name="Z_033C36F7_E1E4_46BF_954B_BBA7310CE75C_.wvu.PrintArea" localSheetId="45" hidden="1">'4-5'!$A$1:$Q$32</definedName>
    <definedName name="Z_033C36F7_E1E4_46BF_954B_BBA7310CE75C_.wvu.PrintArea" localSheetId="46" hidden="1">'4-6'!$A$1:$O$20</definedName>
    <definedName name="Z_033C36F7_E1E4_46BF_954B_BBA7310CE75C_.wvu.PrintArea" localSheetId="47" hidden="1">'5-1'!$A$1:$T$15</definedName>
    <definedName name="Z_033C36F7_E1E4_46BF_954B_BBA7310CE75C_.wvu.PrintArea" localSheetId="56" hidden="1">'5-10'!$A$1:$G$32</definedName>
    <definedName name="Z_033C36F7_E1E4_46BF_954B_BBA7310CE75C_.wvu.PrintArea" localSheetId="57" hidden="1">'5-11'!$A$1:$Q$72</definedName>
    <definedName name="Z_033C36F7_E1E4_46BF_954B_BBA7310CE75C_.wvu.PrintArea" localSheetId="48" hidden="1">'5-2'!$A$1:$V$15</definedName>
    <definedName name="Z_033C36F7_E1E4_46BF_954B_BBA7310CE75C_.wvu.PrintArea" localSheetId="49" hidden="1">'5-3'!$A$1:$P$18</definedName>
    <definedName name="Z_033C36F7_E1E4_46BF_954B_BBA7310CE75C_.wvu.PrintArea" localSheetId="50" hidden="1">'5-4'!$A$1:$Q$26</definedName>
    <definedName name="Z_033C36F7_E1E4_46BF_954B_BBA7310CE75C_.wvu.PrintArea" localSheetId="51" hidden="1">'5-5'!$A$1:$P$18</definedName>
    <definedName name="Z_033C36F7_E1E4_46BF_954B_BBA7310CE75C_.wvu.PrintArea" localSheetId="52" hidden="1">'5-6'!$A$1:$P$19</definedName>
    <definedName name="Z_033C36F7_E1E4_46BF_954B_BBA7310CE75C_.wvu.PrintArea" localSheetId="53" hidden="1">'5-7'!$A$1:$Q$21</definedName>
    <definedName name="Z_033C36F7_E1E4_46BF_954B_BBA7310CE75C_.wvu.PrintArea" localSheetId="54" hidden="1">'5-8'!$A$1:$R$20</definedName>
    <definedName name="Z_033C36F7_E1E4_46BF_954B_BBA7310CE75C_.wvu.PrintArea" localSheetId="55" hidden="1">'5-9'!$A$1:$S$20</definedName>
    <definedName name="Z_033C36F7_E1E4_46BF_954B_BBA7310CE75C_.wvu.PrintArea" localSheetId="58" hidden="1">'6-1'!$A$1:$Q$14</definedName>
    <definedName name="Z_033C36F7_E1E4_46BF_954B_BBA7310CE75C_.wvu.PrintArea" localSheetId="59" hidden="1">'6-2'!$A$1:$R$18</definedName>
    <definedName name="Z_033C36F7_E1E4_46BF_954B_BBA7310CE75C_.wvu.PrintArea" localSheetId="60" hidden="1">'6-3'!$A$1:$P$17</definedName>
    <definedName name="Z_033C36F7_E1E4_46BF_954B_BBA7310CE75C_.wvu.PrintArea" localSheetId="61" hidden="1">'6-4'!$A$1:$P$16</definedName>
    <definedName name="Z_033C36F7_E1E4_46BF_954B_BBA7310CE75C_.wvu.PrintArea" localSheetId="62" hidden="1">'7-1'!$A$1:$V$27</definedName>
    <definedName name="Z_033C36F7_E1E4_46BF_954B_BBA7310CE75C_.wvu.PrintArea" localSheetId="63" hidden="1">'7-2'!$A$1:$Z$18</definedName>
    <definedName name="Z_033C36F7_E1E4_46BF_954B_BBA7310CE75C_.wvu.PrintArea" localSheetId="64" hidden="1">'7-3'!$A$1:$X$28</definedName>
    <definedName name="Z_033C36F7_E1E4_46BF_954B_BBA7310CE75C_.wvu.PrintArea" localSheetId="65" hidden="1">'7-4'!$A$1:$X$28</definedName>
    <definedName name="Z_033C36F7_E1E4_46BF_954B_BBA7310CE75C_.wvu.PrintArea" localSheetId="66" hidden="1">'7-5'!$A$1:$P$23</definedName>
    <definedName name="Z_033C36F7_E1E4_46BF_954B_BBA7310CE75C_.wvu.PrintArea" localSheetId="67" hidden="1">'7-6'!$A$1:$O$15</definedName>
    <definedName name="Z_033C36F7_E1E4_46BF_954B_BBA7310CE75C_.wvu.PrintArea" localSheetId="68" hidden="1">'8-1'!$A$1:$U$28</definedName>
    <definedName name="Z_033C36F7_E1E4_46BF_954B_BBA7310CE75C_.wvu.PrintArea" localSheetId="77" hidden="1">'8-10'!$A$1:$Q$21</definedName>
    <definedName name="Z_033C36F7_E1E4_46BF_954B_BBA7310CE75C_.wvu.PrintArea" localSheetId="78" hidden="1">'8-11'!$A$1:$S$23</definedName>
    <definedName name="Z_033C36F7_E1E4_46BF_954B_BBA7310CE75C_.wvu.PrintArea" localSheetId="79" hidden="1">'8-12'!$A$1:$T$34</definedName>
    <definedName name="Z_033C36F7_E1E4_46BF_954B_BBA7310CE75C_.wvu.PrintArea" localSheetId="80" hidden="1">'8-13'!$A$1:$N$21</definedName>
    <definedName name="Z_033C36F7_E1E4_46BF_954B_BBA7310CE75C_.wvu.PrintArea" localSheetId="81" hidden="1">'8-14'!$A$1:$O$33</definedName>
    <definedName name="Z_033C36F7_E1E4_46BF_954B_BBA7310CE75C_.wvu.PrintArea" localSheetId="69" hidden="1">'8-2'!$A$1:$U$26</definedName>
    <definedName name="Z_033C36F7_E1E4_46BF_954B_BBA7310CE75C_.wvu.PrintArea" localSheetId="71" hidden="1">'8-4'!$A$1:$O$19</definedName>
    <definedName name="Z_033C36F7_E1E4_46BF_954B_BBA7310CE75C_.wvu.PrintArea" localSheetId="72" hidden="1">'8-5'!$A$1:$O$20</definedName>
    <definedName name="Z_033C36F7_E1E4_46BF_954B_BBA7310CE75C_.wvu.PrintArea" localSheetId="73" hidden="1">'8-6'!$A$1:$P$19</definedName>
    <definedName name="Z_033C36F7_E1E4_46BF_954B_BBA7310CE75C_.wvu.PrintArea" localSheetId="74" hidden="1">'8-7'!$A$1:$O$19</definedName>
    <definedName name="Z_033C36F7_E1E4_46BF_954B_BBA7310CE75C_.wvu.PrintArea" localSheetId="75" hidden="1">'8-8'!$A$1:$O$19</definedName>
    <definedName name="Z_033C36F7_E1E4_46BF_954B_BBA7310CE75C_.wvu.PrintArea" localSheetId="76" hidden="1">'8-9'!$A$1:$AB$40</definedName>
    <definedName name="Z_033C36F7_E1E4_46BF_954B_BBA7310CE75C_.wvu.PrintArea" localSheetId="82" hidden="1">'9-1'!$A$1:$P$17</definedName>
    <definedName name="Z_033C36F7_E1E4_46BF_954B_BBA7310CE75C_.wvu.PrintArea" localSheetId="83" hidden="1">'9-2'!$A$1:$R$16</definedName>
    <definedName name="Z_033C36F7_E1E4_46BF_954B_BBA7310CE75C_.wvu.PrintArea" localSheetId="84" hidden="1">'9-3'!$A$1:$O$16</definedName>
    <definedName name="Z_033C36F7_E1E4_46BF_954B_BBA7310CE75C_.wvu.PrintArea" localSheetId="85" hidden="1">'9-4'!$A$1:$O$16</definedName>
    <definedName name="Z_033C36F7_E1E4_46BF_954B_BBA7310CE75C_.wvu.PrintArea" localSheetId="86" hidden="1">'9-5'!$A$1:$P$16</definedName>
    <definedName name="Z_033C36F7_E1E4_46BF_954B_BBA7310CE75C_.wvu.PrintArea" localSheetId="87" hidden="1">'9-6'!$A$1:$Q$20</definedName>
    <definedName name="Z_033C36F7_E1E4_46BF_954B_BBA7310CE75C_.wvu.PrintArea" localSheetId="158" hidden="1">ランキング１位!$A$2:$D$175</definedName>
    <definedName name="Z_033C36F7_E1E4_46BF_954B_BBA7310CE75C_.wvu.PrintTitles" localSheetId="20" hidden="1">'1-15'!$1:$1</definedName>
    <definedName name="Z_033C36F7_E1E4_46BF_954B_BBA7310CE75C_.wvu.Rows" localSheetId="95" hidden="1">'11-1②'!$51:$51</definedName>
    <definedName name="Z_033C36F7_E1E4_46BF_954B_BBA7310CE75C_.wvu.Rows" localSheetId="71" hidden="1">'8-4'!$27:$29</definedName>
    <definedName name="Z_033C36F7_E1E4_46BF_954B_BBA7310CE75C_.wvu.Rows" localSheetId="158" hidden="1">ランキング１位!$66:$68</definedName>
    <definedName name="Z_034C4040_D496_4677_9760_C8AFC8A3816C_.wvu.Cols" localSheetId="95" hidden="1">'11-1②'!$D:$D,'11-1②'!$J:$J,'11-1②'!$P:$P</definedName>
    <definedName name="Z_034C4040_D496_4677_9760_C8AFC8A3816C_.wvu.Cols" localSheetId="20" hidden="1">'1-15'!$B:$B,'1-15'!$D:$D</definedName>
    <definedName name="Z_034C4040_D496_4677_9760_C8AFC8A3816C_.wvu.Cols" localSheetId="129" hidden="1">'17-1'!$D:$E,'17-1'!$G:$I,'17-1'!$K:$L,'17-1'!$N:$N</definedName>
    <definedName name="Z_034C4040_D496_4677_9760_C8AFC8A3816C_.wvu.Cols" localSheetId="68" hidden="1">'8-1'!$D:$E,'8-1'!$H:$H</definedName>
    <definedName name="Z_034C4040_D496_4677_9760_C8AFC8A3816C_.wvu.Cols" localSheetId="69" hidden="1">'8-2'!$D:$D,'8-2'!$F:$F,'8-2'!$H:$H</definedName>
    <definedName name="Z_034C4040_D496_4677_9760_C8AFC8A3816C_.wvu.FilterData" localSheetId="99" hidden="1">'12-1'!$A$1:$C$18</definedName>
    <definedName name="Z_034C4040_D496_4677_9760_C8AFC8A3816C_.wvu.PrintArea" localSheetId="88" hidden="1">'10-1'!$A$1:$S$19</definedName>
    <definedName name="Z_034C4040_D496_4677_9760_C8AFC8A3816C_.wvu.PrintArea" localSheetId="89" hidden="1">'10-2'!$A$1:$O$17</definedName>
    <definedName name="Z_034C4040_D496_4677_9760_C8AFC8A3816C_.wvu.PrintArea" localSheetId="90" hidden="1">'10-3'!$A$1:$W$22</definedName>
    <definedName name="Z_034C4040_D496_4677_9760_C8AFC8A3816C_.wvu.PrintArea" localSheetId="91" hidden="1">'10-4'!$A$1:$W$21</definedName>
    <definedName name="Z_034C4040_D496_4677_9760_C8AFC8A3816C_.wvu.PrintArea" localSheetId="92" hidden="1">'10-5'!$A$1:$Q$22</definedName>
    <definedName name="Z_034C4040_D496_4677_9760_C8AFC8A3816C_.wvu.PrintArea" localSheetId="93" hidden="1">'10-6'!$J$1:$AL$21</definedName>
    <definedName name="Z_034C4040_D496_4677_9760_C8AFC8A3816C_.wvu.PrintArea" localSheetId="1" hidden="1">'1-1'!$A$1:$Q$24</definedName>
    <definedName name="Z_034C4040_D496_4677_9760_C8AFC8A3816C_.wvu.PrintArea" localSheetId="12" hidden="1">'1-10'!$A$1:$Q$23</definedName>
    <definedName name="Z_034C4040_D496_4677_9760_C8AFC8A3816C_.wvu.PrintArea" localSheetId="13" hidden="1">'1-11'!$A$1:$S$20</definedName>
    <definedName name="Z_034C4040_D496_4677_9760_C8AFC8A3816C_.wvu.PrintArea" localSheetId="94" hidden="1">'11-1①'!$A$1:$M$31</definedName>
    <definedName name="Z_034C4040_D496_4677_9760_C8AFC8A3816C_.wvu.PrintArea" localSheetId="95" hidden="1">'11-1②'!$A$1:$S$52</definedName>
    <definedName name="Z_034C4040_D496_4677_9760_C8AFC8A3816C_.wvu.PrintArea" localSheetId="96" hidden="1">'11-2'!$A$1:$P$17</definedName>
    <definedName name="Z_034C4040_D496_4677_9760_C8AFC8A3816C_.wvu.PrintArea" localSheetId="14" hidden="1">'1-12'!$A$1:$R$29</definedName>
    <definedName name="Z_034C4040_D496_4677_9760_C8AFC8A3816C_.wvu.PrintArea" localSheetId="97" hidden="1">'11-3'!$A$1:$O$18</definedName>
    <definedName name="Z_034C4040_D496_4677_9760_C8AFC8A3816C_.wvu.PrintArea" localSheetId="17" hidden="1">'1-13'!$A$1:$Q$26</definedName>
    <definedName name="Z_034C4040_D496_4677_9760_C8AFC8A3816C_.wvu.PrintArea" localSheetId="9" hidden="1">'1-13(旧)'!$A$1:$T$23</definedName>
    <definedName name="Z_034C4040_D496_4677_9760_C8AFC8A3816C_.wvu.PrintArea" localSheetId="98" hidden="1">'11-4'!$A$1:$Q$19</definedName>
    <definedName name="Z_034C4040_D496_4677_9760_C8AFC8A3816C_.wvu.PrintArea" localSheetId="19" hidden="1">'1-14'!$A$1:$S$18</definedName>
    <definedName name="Z_034C4040_D496_4677_9760_C8AFC8A3816C_.wvu.PrintArea" localSheetId="15" hidden="1">'1-14(旧)'!$A$1:$S$34</definedName>
    <definedName name="Z_034C4040_D496_4677_9760_C8AFC8A3816C_.wvu.PrintArea" localSheetId="20" hidden="1">'1-15'!$I$47:$V$80</definedName>
    <definedName name="Z_034C4040_D496_4677_9760_C8AFC8A3816C_.wvu.PrintArea" localSheetId="16" hidden="1">'1-15(旧)'!$A$1:$R$26</definedName>
    <definedName name="Z_034C4040_D496_4677_9760_C8AFC8A3816C_.wvu.PrintArea" localSheetId="21" hidden="1">'1-16'!$A$1:$F$80</definedName>
    <definedName name="Z_034C4040_D496_4677_9760_C8AFC8A3816C_.wvu.PrintArea" localSheetId="18" hidden="1">'1-16(旧)'!$A$1:$W$27</definedName>
    <definedName name="Z_034C4040_D496_4677_9760_C8AFC8A3816C_.wvu.PrintArea" localSheetId="22" hidden="1">'1-17'!$A$1:$Q$18</definedName>
    <definedName name="Z_034C4040_D496_4677_9760_C8AFC8A3816C_.wvu.PrintArea" localSheetId="23" hidden="1">'1-18'!$A$1:$S$22</definedName>
    <definedName name="Z_034C4040_D496_4677_9760_C8AFC8A3816C_.wvu.PrintArea" localSheetId="24" hidden="1">'1-18(旧)'!$A$1:$U$40</definedName>
    <definedName name="Z_034C4040_D496_4677_9760_C8AFC8A3816C_.wvu.PrintArea" localSheetId="25" hidden="1">'1-19'!$A$1:$U$22</definedName>
    <definedName name="Z_034C4040_D496_4677_9760_C8AFC8A3816C_.wvu.PrintArea" localSheetId="3" hidden="1">'1-2'!$A$1:$Q$27</definedName>
    <definedName name="Z_034C4040_D496_4677_9760_C8AFC8A3816C_.wvu.PrintArea" localSheetId="159" hidden="1">'1-20(旧)'!$A$1:$R$27</definedName>
    <definedName name="Z_034C4040_D496_4677_9760_C8AFC8A3816C_.wvu.PrintArea" localSheetId="99" hidden="1">'12-1'!$A$1:$O$51</definedName>
    <definedName name="Z_034C4040_D496_4677_9760_C8AFC8A3816C_.wvu.PrintArea" localSheetId="100" hidden="1">'12-2'!$A$1:$AD$25</definedName>
    <definedName name="Z_034C4040_D496_4677_9760_C8AFC8A3816C_.wvu.PrintArea" localSheetId="101" hidden="1">'12-3'!$A$1:$P$19</definedName>
    <definedName name="Z_034C4040_D496_4677_9760_C8AFC8A3816C_.wvu.PrintArea" localSheetId="102" hidden="1">'12-4'!$A$1:$P$17</definedName>
    <definedName name="Z_034C4040_D496_4677_9760_C8AFC8A3816C_.wvu.PrintArea" localSheetId="103" hidden="1">'12-5'!$A$1:$P$17</definedName>
    <definedName name="Z_034C4040_D496_4677_9760_C8AFC8A3816C_.wvu.PrintArea" localSheetId="104" hidden="1">'12-6'!$A$1:$N$30</definedName>
    <definedName name="Z_034C4040_D496_4677_9760_C8AFC8A3816C_.wvu.PrintArea" localSheetId="105" hidden="1">'12-7'!$A$1:$M$25</definedName>
    <definedName name="Z_034C4040_D496_4677_9760_C8AFC8A3816C_.wvu.PrintArea" localSheetId="4" hidden="1">'1-3'!$A$1:$O$27</definedName>
    <definedName name="Z_034C4040_D496_4677_9760_C8AFC8A3816C_.wvu.PrintArea" localSheetId="106" hidden="1">'13-1'!$A$1:$R$21</definedName>
    <definedName name="Z_034C4040_D496_4677_9760_C8AFC8A3816C_.wvu.PrintArea" localSheetId="107" hidden="1">'13-2'!$A$1:$Q$19</definedName>
    <definedName name="Z_034C4040_D496_4677_9760_C8AFC8A3816C_.wvu.PrintArea" localSheetId="5" hidden="1">'1-4'!$A$1:$W$99</definedName>
    <definedName name="Z_034C4040_D496_4677_9760_C8AFC8A3816C_.wvu.PrintArea" localSheetId="108" hidden="1">'14-1'!$A$1:$T$21</definedName>
    <definedName name="Z_034C4040_D496_4677_9760_C8AFC8A3816C_.wvu.PrintArea" localSheetId="109" hidden="1">'14-2'!$A$1:$S$18</definedName>
    <definedName name="Z_034C4040_D496_4677_9760_C8AFC8A3816C_.wvu.PrintArea" localSheetId="6" hidden="1">'1-5'!$A$1:$U$46</definedName>
    <definedName name="Z_034C4040_D496_4677_9760_C8AFC8A3816C_.wvu.PrintArea" localSheetId="110" hidden="1">'15-1'!$A$1:$V$21</definedName>
    <definedName name="Z_034C4040_D496_4677_9760_C8AFC8A3816C_.wvu.PrintArea" localSheetId="120" hidden="1">'15-11'!$A$1:$S$21</definedName>
    <definedName name="Z_034C4040_D496_4677_9760_C8AFC8A3816C_.wvu.PrintArea" localSheetId="121" hidden="1">'15-12'!$A$1:$Q$18</definedName>
    <definedName name="Z_034C4040_D496_4677_9760_C8AFC8A3816C_.wvu.PrintArea" localSheetId="122" hidden="1">'15-13'!$A$1:$R$21</definedName>
    <definedName name="Z_034C4040_D496_4677_9760_C8AFC8A3816C_.wvu.PrintArea" localSheetId="123" hidden="1">'15-14'!$A$1:$O$21</definedName>
    <definedName name="Z_034C4040_D496_4677_9760_C8AFC8A3816C_.wvu.PrintArea" localSheetId="111" hidden="1">'15-2'!$A$1:$P$18</definedName>
    <definedName name="Z_034C4040_D496_4677_9760_C8AFC8A3816C_.wvu.PrintArea" localSheetId="112" hidden="1">'15-3'!$A$1:$U$20</definedName>
    <definedName name="Z_034C4040_D496_4677_9760_C8AFC8A3816C_.wvu.PrintArea" localSheetId="113" hidden="1">'15-4'!$A$1:$S$23</definedName>
    <definedName name="Z_034C4040_D496_4677_9760_C8AFC8A3816C_.wvu.PrintArea" localSheetId="114" hidden="1">'15-5'!$A$1:$Q$44</definedName>
    <definedName name="Z_034C4040_D496_4677_9760_C8AFC8A3816C_.wvu.PrintArea" localSheetId="115" hidden="1">'15-6'!$A$1:$U$24</definedName>
    <definedName name="Z_034C4040_D496_4677_9760_C8AFC8A3816C_.wvu.PrintArea" localSheetId="116" hidden="1">'15-7'!$A$1:$Q$19</definedName>
    <definedName name="Z_034C4040_D496_4677_9760_C8AFC8A3816C_.wvu.PrintArea" localSheetId="117" hidden="1">'15-8'!$A$1:$R$32</definedName>
    <definedName name="Z_034C4040_D496_4677_9760_C8AFC8A3816C_.wvu.PrintArea" localSheetId="118" hidden="1">'15-9'!$A$1:$S$23</definedName>
    <definedName name="Z_034C4040_D496_4677_9760_C8AFC8A3816C_.wvu.PrintArea" localSheetId="7" hidden="1">'1-6'!$A$2:$E$26</definedName>
    <definedName name="Z_034C4040_D496_4677_9760_C8AFC8A3816C_.wvu.PrintArea" localSheetId="124" hidden="1">'16-1'!$A$1:$R$23</definedName>
    <definedName name="Z_034C4040_D496_4677_9760_C8AFC8A3816C_.wvu.PrintArea" localSheetId="125" hidden="1">'16-2'!$A$1:$Q$18</definedName>
    <definedName name="Z_034C4040_D496_4677_9760_C8AFC8A3816C_.wvu.PrintArea" localSheetId="126" hidden="1">'16-3'!$A$1:$U$22</definedName>
    <definedName name="Z_034C4040_D496_4677_9760_C8AFC8A3816C_.wvu.PrintArea" localSheetId="127" hidden="1">'16-4'!$A$1:$N$20</definedName>
    <definedName name="Z_034C4040_D496_4677_9760_C8AFC8A3816C_.wvu.PrintArea" localSheetId="128" hidden="1">'16-5'!$A$1:$U$21</definedName>
    <definedName name="Z_034C4040_D496_4677_9760_C8AFC8A3816C_.wvu.PrintArea" localSheetId="8" hidden="1">'1-7'!$A$1:$W$171</definedName>
    <definedName name="Z_034C4040_D496_4677_9760_C8AFC8A3816C_.wvu.PrintArea" localSheetId="129" hidden="1">'17-1'!$A$1:$AA$22</definedName>
    <definedName name="Z_034C4040_D496_4677_9760_C8AFC8A3816C_.wvu.PrintArea" localSheetId="138" hidden="1">'17-10'!$A$1:$P$17</definedName>
    <definedName name="Z_034C4040_D496_4677_9760_C8AFC8A3816C_.wvu.PrintArea" localSheetId="139" hidden="1">'17-11'!$I$1:$S$30</definedName>
    <definedName name="Z_034C4040_D496_4677_9760_C8AFC8A3816C_.wvu.PrintArea" localSheetId="140" hidden="1">'17-12'!$A$1:$Q$19</definedName>
    <definedName name="Z_034C4040_D496_4677_9760_C8AFC8A3816C_.wvu.PrintArea" localSheetId="141" hidden="1">'17-13'!$A$1:$P$17</definedName>
    <definedName name="Z_034C4040_D496_4677_9760_C8AFC8A3816C_.wvu.PrintArea" localSheetId="142" hidden="1">'17-14'!$A$1:$K$27</definedName>
    <definedName name="Z_034C4040_D496_4677_9760_C8AFC8A3816C_.wvu.PrintArea" localSheetId="130" hidden="1">'17-2'!$A$1:$V$23</definedName>
    <definedName name="Z_034C4040_D496_4677_9760_C8AFC8A3816C_.wvu.PrintArea" localSheetId="131" hidden="1">'17-3'!$A$1:$V$23</definedName>
    <definedName name="Z_034C4040_D496_4677_9760_C8AFC8A3816C_.wvu.PrintArea" localSheetId="132" hidden="1">'17-4'!$I$1:$S$22</definedName>
    <definedName name="Z_034C4040_D496_4677_9760_C8AFC8A3816C_.wvu.PrintArea" localSheetId="133" hidden="1">'17-5'!$I$1:$S$19</definedName>
    <definedName name="Z_034C4040_D496_4677_9760_C8AFC8A3816C_.wvu.PrintArea" localSheetId="134" hidden="1">'17-6'!$I$1:$S$22</definedName>
    <definedName name="Z_034C4040_D496_4677_9760_C8AFC8A3816C_.wvu.PrintArea" localSheetId="135" hidden="1">'17-7'!$A$1:$P$17</definedName>
    <definedName name="Z_034C4040_D496_4677_9760_C8AFC8A3816C_.wvu.PrintArea" localSheetId="136" hidden="1">'17-8'!$A$1:$S$17</definedName>
    <definedName name="Z_034C4040_D496_4677_9760_C8AFC8A3816C_.wvu.PrintArea" localSheetId="137" hidden="1">'17-9'!$A$1:$Q$16</definedName>
    <definedName name="Z_034C4040_D496_4677_9760_C8AFC8A3816C_.wvu.PrintArea" localSheetId="10" hidden="1">'1-8'!$A$1:$S$121</definedName>
    <definedName name="Z_034C4040_D496_4677_9760_C8AFC8A3816C_.wvu.PrintArea" localSheetId="143" hidden="1">'18-1'!$A$1:$P$12</definedName>
    <definedName name="Z_034C4040_D496_4677_9760_C8AFC8A3816C_.wvu.PrintArea" localSheetId="144" hidden="1">'18-2'!$A$1:$Q$17</definedName>
    <definedName name="Z_034C4040_D496_4677_9760_C8AFC8A3816C_.wvu.PrintArea" localSheetId="145" hidden="1">'18-3'!$A$1:$P$12</definedName>
    <definedName name="Z_034C4040_D496_4677_9760_C8AFC8A3816C_.wvu.PrintArea" localSheetId="146" hidden="1">'18-4'!$A$1:$R$19</definedName>
    <definedName name="Z_034C4040_D496_4677_9760_C8AFC8A3816C_.wvu.PrintArea" localSheetId="11" hidden="1">'1-9'!$A$1:$P$19</definedName>
    <definedName name="Z_034C4040_D496_4677_9760_C8AFC8A3816C_.wvu.PrintArea" localSheetId="147" hidden="1">'19-1'!$A$1:$Q$18</definedName>
    <definedName name="Z_034C4040_D496_4677_9760_C8AFC8A3816C_.wvu.PrintArea" localSheetId="148" hidden="1">'19-2'!$A$1:$Q$20</definedName>
    <definedName name="Z_034C4040_D496_4677_9760_C8AFC8A3816C_.wvu.PrintArea" localSheetId="149" hidden="1">'20-1'!$A$1:$N$17</definedName>
    <definedName name="Z_034C4040_D496_4677_9760_C8AFC8A3816C_.wvu.PrintArea" localSheetId="150" hidden="1">'20-2'!$A$1:$S$20</definedName>
    <definedName name="Z_034C4040_D496_4677_9760_C8AFC8A3816C_.wvu.PrintArea" localSheetId="151" hidden="1">'20-3'!$A$1:$O$17</definedName>
    <definedName name="Z_034C4040_D496_4677_9760_C8AFC8A3816C_.wvu.PrintArea" localSheetId="26" hidden="1">'2-1'!$A$1:$R$23</definedName>
    <definedName name="Z_034C4040_D496_4677_9760_C8AFC8A3816C_.wvu.PrintArea" localSheetId="152" hidden="1">'21-1'!$A$1:$R$22</definedName>
    <definedName name="Z_034C4040_D496_4677_9760_C8AFC8A3816C_.wvu.PrintArea" localSheetId="153" hidden="1">'21-2'!$A$1:$O$20</definedName>
    <definedName name="Z_034C4040_D496_4677_9760_C8AFC8A3816C_.wvu.PrintArea" localSheetId="154" hidden="1">'21-3'!$A$1:$Q$16</definedName>
    <definedName name="Z_034C4040_D496_4677_9760_C8AFC8A3816C_.wvu.PrintArea" localSheetId="155" hidden="1">'21-4'!$A$1:$Y$52</definedName>
    <definedName name="Z_034C4040_D496_4677_9760_C8AFC8A3816C_.wvu.PrintArea" localSheetId="156" hidden="1">'21-5'!$A$1:$T$19</definedName>
    <definedName name="Z_034C4040_D496_4677_9760_C8AFC8A3816C_.wvu.PrintArea" localSheetId="157" hidden="1">'21-6'!$A$1:$O$16</definedName>
    <definedName name="Z_034C4040_D496_4677_9760_C8AFC8A3816C_.wvu.PrintArea" localSheetId="27" hidden="1">'2-2'!$A$1:$Q$16</definedName>
    <definedName name="Z_034C4040_D496_4677_9760_C8AFC8A3816C_.wvu.PrintArea" localSheetId="28" hidden="1">'2-3'!$A$1:$R$25</definedName>
    <definedName name="Z_034C4040_D496_4677_9760_C8AFC8A3816C_.wvu.PrintArea" localSheetId="30" hidden="1">'2-5'!$A$1:$X$24</definedName>
    <definedName name="Z_034C4040_D496_4677_9760_C8AFC8A3816C_.wvu.PrintArea" localSheetId="32" hidden="1">'2-7'!$A$1:$O$19</definedName>
    <definedName name="Z_034C4040_D496_4677_9760_C8AFC8A3816C_.wvu.PrintArea" localSheetId="33" hidden="1">'2-8'!$A$1:$M$18</definedName>
    <definedName name="Z_034C4040_D496_4677_9760_C8AFC8A3816C_.wvu.PrintArea" localSheetId="34" hidden="1">'3-1'!$A$1:$R$18</definedName>
    <definedName name="Z_034C4040_D496_4677_9760_C8AFC8A3816C_.wvu.PrintArea" localSheetId="35" hidden="1">'3-2'!$A$1:$Q$20</definedName>
    <definedName name="Z_034C4040_D496_4677_9760_C8AFC8A3816C_.wvu.PrintArea" localSheetId="36" hidden="1">'3-3'!$A$1:$Q$26</definedName>
    <definedName name="Z_034C4040_D496_4677_9760_C8AFC8A3816C_.wvu.PrintArea" localSheetId="37" hidden="1">'3-4'!$A$1:$P$12</definedName>
    <definedName name="Z_034C4040_D496_4677_9760_C8AFC8A3816C_.wvu.PrintArea" localSheetId="38" hidden="1">'3-5'!$A$1:$L$15</definedName>
    <definedName name="Z_034C4040_D496_4677_9760_C8AFC8A3816C_.wvu.PrintArea" localSheetId="39" hidden="1">'3-6'!$A$1:$O$13</definedName>
    <definedName name="Z_034C4040_D496_4677_9760_C8AFC8A3816C_.wvu.PrintArea" localSheetId="40" hidden="1">'3-7'!$A$1:$L$16</definedName>
    <definedName name="Z_034C4040_D496_4677_9760_C8AFC8A3816C_.wvu.PrintArea" localSheetId="41" hidden="1">'4-1'!$A$1:$O$19</definedName>
    <definedName name="Z_034C4040_D496_4677_9760_C8AFC8A3816C_.wvu.PrintArea" localSheetId="42" hidden="1">'4-2'!$A$1:$O$21</definedName>
    <definedName name="Z_034C4040_D496_4677_9760_C8AFC8A3816C_.wvu.PrintArea" localSheetId="43" hidden="1">'4-3'!$A$1:$Q$28</definedName>
    <definedName name="Z_034C4040_D496_4677_9760_C8AFC8A3816C_.wvu.PrintArea" localSheetId="44" hidden="1">'4-4'!$A$1:$S$31</definedName>
    <definedName name="Z_034C4040_D496_4677_9760_C8AFC8A3816C_.wvu.PrintArea" localSheetId="45" hidden="1">'4-5'!$A$1:$Q$32</definedName>
    <definedName name="Z_034C4040_D496_4677_9760_C8AFC8A3816C_.wvu.PrintArea" localSheetId="46" hidden="1">'4-6'!$A$1:$O$20</definedName>
    <definedName name="Z_034C4040_D496_4677_9760_C8AFC8A3816C_.wvu.PrintArea" localSheetId="47" hidden="1">'5-1'!$A$1:$T$15</definedName>
    <definedName name="Z_034C4040_D496_4677_9760_C8AFC8A3816C_.wvu.PrintArea" localSheetId="56" hidden="1">'5-10'!$A$1:$G$32</definedName>
    <definedName name="Z_034C4040_D496_4677_9760_C8AFC8A3816C_.wvu.PrintArea" localSheetId="57" hidden="1">'5-11'!$A$1:$Q$72</definedName>
    <definedName name="Z_034C4040_D496_4677_9760_C8AFC8A3816C_.wvu.PrintArea" localSheetId="48" hidden="1">'5-2'!$A$1:$V$15</definedName>
    <definedName name="Z_034C4040_D496_4677_9760_C8AFC8A3816C_.wvu.PrintArea" localSheetId="49" hidden="1">'5-3'!$A$1:$P$18</definedName>
    <definedName name="Z_034C4040_D496_4677_9760_C8AFC8A3816C_.wvu.PrintArea" localSheetId="50" hidden="1">'5-4'!$A$1:$Q$26</definedName>
    <definedName name="Z_034C4040_D496_4677_9760_C8AFC8A3816C_.wvu.PrintArea" localSheetId="51" hidden="1">'5-5'!$A$1:$P$18</definedName>
    <definedName name="Z_034C4040_D496_4677_9760_C8AFC8A3816C_.wvu.PrintArea" localSheetId="52" hidden="1">'5-6'!$A$1:$P$19</definedName>
    <definedName name="Z_034C4040_D496_4677_9760_C8AFC8A3816C_.wvu.PrintArea" localSheetId="53" hidden="1">'5-7'!$A$1:$Q$21</definedName>
    <definedName name="Z_034C4040_D496_4677_9760_C8AFC8A3816C_.wvu.PrintArea" localSheetId="54" hidden="1">'5-8'!$A$1:$R$20</definedName>
    <definedName name="Z_034C4040_D496_4677_9760_C8AFC8A3816C_.wvu.PrintArea" localSheetId="55" hidden="1">'5-9'!$A$1:$S$20</definedName>
    <definedName name="Z_034C4040_D496_4677_9760_C8AFC8A3816C_.wvu.PrintArea" localSheetId="58" hidden="1">'6-1'!$A$1:$Q$14</definedName>
    <definedName name="Z_034C4040_D496_4677_9760_C8AFC8A3816C_.wvu.PrintArea" localSheetId="59" hidden="1">'6-2'!$A$1:$R$18</definedName>
    <definedName name="Z_034C4040_D496_4677_9760_C8AFC8A3816C_.wvu.PrintArea" localSheetId="60" hidden="1">'6-3'!$A$1:$P$17</definedName>
    <definedName name="Z_034C4040_D496_4677_9760_C8AFC8A3816C_.wvu.PrintArea" localSheetId="61" hidden="1">'6-4'!$A$1:$P$16</definedName>
    <definedName name="Z_034C4040_D496_4677_9760_C8AFC8A3816C_.wvu.PrintArea" localSheetId="62" hidden="1">'7-1'!$A$1:$V$27</definedName>
    <definedName name="Z_034C4040_D496_4677_9760_C8AFC8A3816C_.wvu.PrintArea" localSheetId="63" hidden="1">'7-2'!$A$1:$Z$18</definedName>
    <definedName name="Z_034C4040_D496_4677_9760_C8AFC8A3816C_.wvu.PrintArea" localSheetId="64" hidden="1">'7-3'!$A$1:$X$28</definedName>
    <definedName name="Z_034C4040_D496_4677_9760_C8AFC8A3816C_.wvu.PrintArea" localSheetId="65" hidden="1">'7-4'!$A$1:$X$28</definedName>
    <definedName name="Z_034C4040_D496_4677_9760_C8AFC8A3816C_.wvu.PrintArea" localSheetId="66" hidden="1">'7-5'!$A$1:$P$23</definedName>
    <definedName name="Z_034C4040_D496_4677_9760_C8AFC8A3816C_.wvu.PrintArea" localSheetId="67" hidden="1">'7-6'!$A$1:$O$15</definedName>
    <definedName name="Z_034C4040_D496_4677_9760_C8AFC8A3816C_.wvu.PrintArea" localSheetId="68" hidden="1">'8-1'!$A$1:$U$28</definedName>
    <definedName name="Z_034C4040_D496_4677_9760_C8AFC8A3816C_.wvu.PrintArea" localSheetId="77" hidden="1">'8-10'!$A$1:$Q$21</definedName>
    <definedName name="Z_034C4040_D496_4677_9760_C8AFC8A3816C_.wvu.PrintArea" localSheetId="78" hidden="1">'8-11'!$A$1:$S$23</definedName>
    <definedName name="Z_034C4040_D496_4677_9760_C8AFC8A3816C_.wvu.PrintArea" localSheetId="79" hidden="1">'8-12'!$A$1:$T$34</definedName>
    <definedName name="Z_034C4040_D496_4677_9760_C8AFC8A3816C_.wvu.PrintArea" localSheetId="80" hidden="1">'8-13'!$A$1:$N$21</definedName>
    <definedName name="Z_034C4040_D496_4677_9760_C8AFC8A3816C_.wvu.PrintArea" localSheetId="81" hidden="1">'8-14'!$A$1:$O$33</definedName>
    <definedName name="Z_034C4040_D496_4677_9760_C8AFC8A3816C_.wvu.PrintArea" localSheetId="69" hidden="1">'8-2'!$A$1:$U$26</definedName>
    <definedName name="Z_034C4040_D496_4677_9760_C8AFC8A3816C_.wvu.PrintArea" localSheetId="71" hidden="1">'8-4'!$A$1:$O$19</definedName>
    <definedName name="Z_034C4040_D496_4677_9760_C8AFC8A3816C_.wvu.PrintArea" localSheetId="72" hidden="1">'8-5'!$A$1:$O$20</definedName>
    <definedName name="Z_034C4040_D496_4677_9760_C8AFC8A3816C_.wvu.PrintArea" localSheetId="73" hidden="1">'8-6'!$A$1:$P$19</definedName>
    <definedName name="Z_034C4040_D496_4677_9760_C8AFC8A3816C_.wvu.PrintArea" localSheetId="74" hidden="1">'8-7'!$A$1:$O$19</definedName>
    <definedName name="Z_034C4040_D496_4677_9760_C8AFC8A3816C_.wvu.PrintArea" localSheetId="75" hidden="1">'8-8'!$A$1:$O$19</definedName>
    <definedName name="Z_034C4040_D496_4677_9760_C8AFC8A3816C_.wvu.PrintArea" localSheetId="76" hidden="1">'8-9'!$A$1:$AB$40</definedName>
    <definedName name="Z_034C4040_D496_4677_9760_C8AFC8A3816C_.wvu.PrintArea" localSheetId="82" hidden="1">'9-1'!$A$1:$P$17</definedName>
    <definedName name="Z_034C4040_D496_4677_9760_C8AFC8A3816C_.wvu.PrintArea" localSheetId="83" hidden="1">'9-2'!$A$1:$R$16</definedName>
    <definedName name="Z_034C4040_D496_4677_9760_C8AFC8A3816C_.wvu.PrintArea" localSheetId="84" hidden="1">'9-3'!$A$1:$O$16</definedName>
    <definedName name="Z_034C4040_D496_4677_9760_C8AFC8A3816C_.wvu.PrintArea" localSheetId="85" hidden="1">'9-4'!$A$1:$O$16</definedName>
    <definedName name="Z_034C4040_D496_4677_9760_C8AFC8A3816C_.wvu.PrintArea" localSheetId="86" hidden="1">'9-5'!$A$1:$P$16</definedName>
    <definedName name="Z_034C4040_D496_4677_9760_C8AFC8A3816C_.wvu.PrintArea" localSheetId="87" hidden="1">'9-6'!$A$1:$Q$20</definedName>
    <definedName name="Z_034C4040_D496_4677_9760_C8AFC8A3816C_.wvu.PrintTitles" localSheetId="20" hidden="1">'1-15'!$1:$1</definedName>
    <definedName name="Z_034C4040_D496_4677_9760_C8AFC8A3816C_.wvu.Rows" localSheetId="95" hidden="1">'11-1②'!$51:$51</definedName>
    <definedName name="Z_034C4040_D496_4677_9760_C8AFC8A3816C_.wvu.Rows" localSheetId="71" hidden="1">'8-4'!$27:$29</definedName>
    <definedName name="Z_09895D48_C421_4742_A22E_3170E32178D0_.wvu.Cols" localSheetId="68" hidden="1">'8-1'!$D:$E,'8-1'!$H:$H</definedName>
    <definedName name="Z_09895D48_C421_4742_A22E_3170E32178D0_.wvu.Cols" localSheetId="69" hidden="1">'8-2'!$D:$D,'8-2'!$F:$F,'8-2'!$H:$H</definedName>
    <definedName name="Z_09895D48_C421_4742_A22E_3170E32178D0_.wvu.PrintArea" localSheetId="88" hidden="1">'10-1'!$A$1:$S$19</definedName>
    <definedName name="Z_09895D48_C421_4742_A22E_3170E32178D0_.wvu.PrintArea" localSheetId="89" hidden="1">'10-2'!$A$1:$O$17</definedName>
    <definedName name="Z_09895D48_C421_4742_A22E_3170E32178D0_.wvu.PrintArea" localSheetId="90" hidden="1">'10-3'!$A$1:$W$22</definedName>
    <definedName name="Z_09895D48_C421_4742_A22E_3170E32178D0_.wvu.PrintArea" localSheetId="91" hidden="1">'10-4'!$A$1:$W$21</definedName>
    <definedName name="Z_09895D48_C421_4742_A22E_3170E32178D0_.wvu.PrintArea" localSheetId="92" hidden="1">'10-5'!$A$1:$Q$22</definedName>
    <definedName name="Z_09895D48_C421_4742_A22E_3170E32178D0_.wvu.PrintArea" localSheetId="96" hidden="1">'11-2'!$A$1:$P$17</definedName>
    <definedName name="Z_09895D48_C421_4742_A22E_3170E32178D0_.wvu.PrintArea" localSheetId="97" hidden="1">'11-3'!$A$1:$O$18</definedName>
    <definedName name="Z_09895D48_C421_4742_A22E_3170E32178D0_.wvu.PrintArea" localSheetId="98" hidden="1">'11-4'!$A$1:$Q$19</definedName>
    <definedName name="Z_09895D48_C421_4742_A22E_3170E32178D0_.wvu.PrintArea" localSheetId="99" hidden="1">'12-1'!$A$1:$O$51</definedName>
    <definedName name="Z_09895D48_C421_4742_A22E_3170E32178D0_.wvu.PrintArea" localSheetId="100" hidden="1">'12-2'!$A$1:$AD$25</definedName>
    <definedName name="Z_09895D48_C421_4742_A22E_3170E32178D0_.wvu.PrintArea" localSheetId="101" hidden="1">'12-3'!$A$1:$P$19</definedName>
    <definedName name="Z_09895D48_C421_4742_A22E_3170E32178D0_.wvu.PrintArea" localSheetId="102" hidden="1">'12-4'!$A$1:$P$17</definedName>
    <definedName name="Z_09895D48_C421_4742_A22E_3170E32178D0_.wvu.PrintArea" localSheetId="103" hidden="1">'12-5'!$A$1:$P$17</definedName>
    <definedName name="Z_09895D48_C421_4742_A22E_3170E32178D0_.wvu.PrintArea" localSheetId="104" hidden="1">'12-6'!$A$1:$N$30</definedName>
    <definedName name="Z_09895D48_C421_4742_A22E_3170E32178D0_.wvu.PrintArea" localSheetId="105" hidden="1">'12-7'!$A$1:$M$25</definedName>
    <definedName name="Z_09895D48_C421_4742_A22E_3170E32178D0_.wvu.PrintArea" localSheetId="108" hidden="1">'14-1'!$A$1:$T$21</definedName>
    <definedName name="Z_09895D48_C421_4742_A22E_3170E32178D0_.wvu.PrintArea" localSheetId="109" hidden="1">'14-2'!$A$1:$S$18</definedName>
    <definedName name="Z_09895D48_C421_4742_A22E_3170E32178D0_.wvu.PrintArea" localSheetId="58" hidden="1">'6-1'!$A$1:$Q$14</definedName>
    <definedName name="Z_09895D48_C421_4742_A22E_3170E32178D0_.wvu.PrintArea" localSheetId="59" hidden="1">'6-2'!$A$1:$R$18</definedName>
    <definedName name="Z_09895D48_C421_4742_A22E_3170E32178D0_.wvu.PrintArea" localSheetId="60" hidden="1">'6-3'!$A$1:$P$17</definedName>
    <definedName name="Z_09895D48_C421_4742_A22E_3170E32178D0_.wvu.PrintArea" localSheetId="61" hidden="1">'6-4'!$A$1:$P$16</definedName>
    <definedName name="Z_09895D48_C421_4742_A22E_3170E32178D0_.wvu.PrintArea" localSheetId="62" hidden="1">'7-1'!$A$1:$V$27</definedName>
    <definedName name="Z_09895D48_C421_4742_A22E_3170E32178D0_.wvu.PrintArea" localSheetId="63" hidden="1">'7-2'!$A$1:$Z$18</definedName>
    <definedName name="Z_09895D48_C421_4742_A22E_3170E32178D0_.wvu.PrintArea" localSheetId="64" hidden="1">'7-3'!$A$1:$X$28</definedName>
    <definedName name="Z_09895D48_C421_4742_A22E_3170E32178D0_.wvu.PrintArea" localSheetId="65" hidden="1">'7-4'!$A$1:$X$28</definedName>
    <definedName name="Z_09895D48_C421_4742_A22E_3170E32178D0_.wvu.PrintArea" localSheetId="66" hidden="1">'7-5'!$A$1:$P$23</definedName>
    <definedName name="Z_09895D48_C421_4742_A22E_3170E32178D0_.wvu.PrintArea" localSheetId="67" hidden="1">'7-6'!$A$1:$O$15</definedName>
    <definedName name="Z_09895D48_C421_4742_A22E_3170E32178D0_.wvu.PrintArea" localSheetId="68" hidden="1">'8-1'!$A$1:$U$28</definedName>
    <definedName name="Z_09895D48_C421_4742_A22E_3170E32178D0_.wvu.PrintArea" localSheetId="77" hidden="1">'8-10'!$A$1:$Q$21</definedName>
    <definedName name="Z_09895D48_C421_4742_A22E_3170E32178D0_.wvu.PrintArea" localSheetId="78" hidden="1">'8-11'!$A$1:$S$23</definedName>
    <definedName name="Z_09895D48_C421_4742_A22E_3170E32178D0_.wvu.PrintArea" localSheetId="79" hidden="1">'8-12'!$A$1:$T$34</definedName>
    <definedName name="Z_09895D48_C421_4742_A22E_3170E32178D0_.wvu.PrintArea" localSheetId="80" hidden="1">'8-13'!$A$1:$N$21</definedName>
    <definedName name="Z_09895D48_C421_4742_A22E_3170E32178D0_.wvu.PrintArea" localSheetId="81" hidden="1">'8-14'!$A$1:$O$33</definedName>
    <definedName name="Z_09895D48_C421_4742_A22E_3170E32178D0_.wvu.PrintArea" localSheetId="69" hidden="1">'8-2'!$A$1:$U$26</definedName>
    <definedName name="Z_09895D48_C421_4742_A22E_3170E32178D0_.wvu.PrintArea" localSheetId="71" hidden="1">'8-4'!$A$1:$O$19</definedName>
    <definedName name="Z_09895D48_C421_4742_A22E_3170E32178D0_.wvu.PrintArea" localSheetId="72" hidden="1">'8-5'!$A$1:$O$20</definedName>
    <definedName name="Z_09895D48_C421_4742_A22E_3170E32178D0_.wvu.PrintArea" localSheetId="73" hidden="1">'8-6'!$A$1:$P$19</definedName>
    <definedName name="Z_09895D48_C421_4742_A22E_3170E32178D0_.wvu.PrintArea" localSheetId="74" hidden="1">'8-7'!$A$1:$O$19</definedName>
    <definedName name="Z_09895D48_C421_4742_A22E_3170E32178D0_.wvu.PrintArea" localSheetId="75" hidden="1">'8-8'!$A$1:$O$19</definedName>
    <definedName name="Z_09895D48_C421_4742_A22E_3170E32178D0_.wvu.PrintArea" localSheetId="76" hidden="1">'8-9'!$A$1:$AB$40</definedName>
    <definedName name="Z_09895D48_C421_4742_A22E_3170E32178D0_.wvu.PrintArea" localSheetId="82" hidden="1">'9-1'!$A$1:$P$17</definedName>
    <definedName name="Z_09895D48_C421_4742_A22E_3170E32178D0_.wvu.PrintArea" localSheetId="83" hidden="1">'9-2'!$A$1:$R$16</definedName>
    <definedName name="Z_09895D48_C421_4742_A22E_3170E32178D0_.wvu.PrintArea" localSheetId="84" hidden="1">'9-3'!$A$1:$O$16</definedName>
    <definedName name="Z_09895D48_C421_4742_A22E_3170E32178D0_.wvu.Rows" localSheetId="71" hidden="1">'8-4'!$27:$29</definedName>
    <definedName name="Z_0A63E1A5_C0D9_475B_B76B_429822C32FB7_.wvu.Cols" localSheetId="129" hidden="1">'17-1'!$D:$E,'17-1'!$G:$I,'17-1'!$K:$L,'17-1'!$N:$N</definedName>
    <definedName name="Z_0A63E1A5_C0D9_475B_B76B_429822C32FB7_.wvu.PrintArea" localSheetId="106" hidden="1">'13-1'!$A$1:$R$21</definedName>
    <definedName name="Z_0A63E1A5_C0D9_475B_B76B_429822C32FB7_.wvu.PrintArea" localSheetId="107" hidden="1">'13-2'!$A$1:$Q$19</definedName>
    <definedName name="Z_0A63E1A5_C0D9_475B_B76B_429822C32FB7_.wvu.PrintArea" localSheetId="110" hidden="1">'15-1'!$A$1:$V$21</definedName>
    <definedName name="Z_0A63E1A5_C0D9_475B_B76B_429822C32FB7_.wvu.PrintArea" localSheetId="120" hidden="1">'15-11'!$A$1:$S$21</definedName>
    <definedName name="Z_0A63E1A5_C0D9_475B_B76B_429822C32FB7_.wvu.PrintArea" localSheetId="121" hidden="1">'15-12'!$A$1:$Q$18</definedName>
    <definedName name="Z_0A63E1A5_C0D9_475B_B76B_429822C32FB7_.wvu.PrintArea" localSheetId="122" hidden="1">'15-13'!$A$1:$R$21</definedName>
    <definedName name="Z_0A63E1A5_C0D9_475B_B76B_429822C32FB7_.wvu.PrintArea" localSheetId="123" hidden="1">'15-14'!$A$1:$O$21</definedName>
    <definedName name="Z_0A63E1A5_C0D9_475B_B76B_429822C32FB7_.wvu.PrintArea" localSheetId="111" hidden="1">'15-2'!$A$1:$P$18</definedName>
    <definedName name="Z_0A63E1A5_C0D9_475B_B76B_429822C32FB7_.wvu.PrintArea" localSheetId="112" hidden="1">'15-3'!$A$1:$U$20</definedName>
    <definedName name="Z_0A63E1A5_C0D9_475B_B76B_429822C32FB7_.wvu.PrintArea" localSheetId="113" hidden="1">'15-4'!$A$1:$S$23</definedName>
    <definedName name="Z_0A63E1A5_C0D9_475B_B76B_429822C32FB7_.wvu.PrintArea" localSheetId="114" hidden="1">'15-5'!$A$1:$Q$44</definedName>
    <definedName name="Z_0A63E1A5_C0D9_475B_B76B_429822C32FB7_.wvu.PrintArea" localSheetId="115" hidden="1">'15-6'!$A$1:$P$16</definedName>
    <definedName name="Z_0A63E1A5_C0D9_475B_B76B_429822C32FB7_.wvu.PrintArea" localSheetId="116" hidden="1">'15-7'!$A$1:$Q$19</definedName>
    <definedName name="Z_0A63E1A5_C0D9_475B_B76B_429822C32FB7_.wvu.PrintArea" localSheetId="117" hidden="1">'15-8'!$A$1:$R$32</definedName>
    <definedName name="Z_0A63E1A5_C0D9_475B_B76B_429822C32FB7_.wvu.PrintArea" localSheetId="118" hidden="1">'15-9'!$A$1:$S$23</definedName>
    <definedName name="Z_0A63E1A5_C0D9_475B_B76B_429822C32FB7_.wvu.PrintArea" localSheetId="124" hidden="1">'16-1'!$A$1:$R$23</definedName>
    <definedName name="Z_0A63E1A5_C0D9_475B_B76B_429822C32FB7_.wvu.PrintArea" localSheetId="125" hidden="1">'16-2'!$A$1:$Q$18</definedName>
    <definedName name="Z_0A63E1A5_C0D9_475B_B76B_429822C32FB7_.wvu.PrintArea" localSheetId="126" hidden="1">'16-3'!$A$1:$U$22</definedName>
    <definedName name="Z_0A63E1A5_C0D9_475B_B76B_429822C32FB7_.wvu.PrintArea" localSheetId="127" hidden="1">'16-4'!$A$1:$N$20</definedName>
    <definedName name="Z_0A63E1A5_C0D9_475B_B76B_429822C32FB7_.wvu.PrintArea" localSheetId="128" hidden="1">'16-5'!$A$1:$U$21</definedName>
    <definedName name="Z_0A63E1A5_C0D9_475B_B76B_429822C32FB7_.wvu.PrintArea" localSheetId="129" hidden="1">'17-1'!$A$1:$AA$22</definedName>
    <definedName name="Z_0A63E1A5_C0D9_475B_B76B_429822C32FB7_.wvu.PrintArea" localSheetId="138" hidden="1">'17-10'!$A$1:$P$17</definedName>
    <definedName name="Z_0A63E1A5_C0D9_475B_B76B_429822C32FB7_.wvu.PrintArea" localSheetId="140" hidden="1">'17-12'!$A$1:$Q$19</definedName>
    <definedName name="Z_0A63E1A5_C0D9_475B_B76B_429822C32FB7_.wvu.PrintArea" localSheetId="141" hidden="1">'17-13'!$A$1:$P$17</definedName>
    <definedName name="Z_0A63E1A5_C0D9_475B_B76B_429822C32FB7_.wvu.PrintArea" localSheetId="142" hidden="1">'17-14'!$A$1:$K$27</definedName>
    <definedName name="Z_0A63E1A5_C0D9_475B_B76B_429822C32FB7_.wvu.PrintArea" localSheetId="130" hidden="1">'17-2'!$A$1:$Q$16</definedName>
    <definedName name="Z_0A63E1A5_C0D9_475B_B76B_429822C32FB7_.wvu.PrintArea" localSheetId="131" hidden="1">'17-3'!$A$1:$Q$16</definedName>
    <definedName name="Z_0A63E1A5_C0D9_475B_B76B_429822C32FB7_.wvu.PrintArea" localSheetId="135" hidden="1">'17-7'!$A$1:$P$17</definedName>
    <definedName name="Z_0A63E1A5_C0D9_475B_B76B_429822C32FB7_.wvu.PrintArea" localSheetId="136" hidden="1">'17-8'!$A$1:$S$17</definedName>
    <definedName name="Z_0A63E1A5_C0D9_475B_B76B_429822C32FB7_.wvu.PrintArea" localSheetId="137" hidden="1">'17-9'!$A$1:$Q$16</definedName>
    <definedName name="Z_0A63E1A5_C0D9_475B_B76B_429822C32FB7_.wvu.PrintArea" localSheetId="144" hidden="1">'18-2'!$A$1:$Q$17</definedName>
    <definedName name="Z_0A63E1A5_C0D9_475B_B76B_429822C32FB7_.wvu.PrintArea" localSheetId="146" hidden="1">'18-4'!$A$1:$R$19</definedName>
    <definedName name="Z_0A63E1A5_C0D9_475B_B76B_429822C32FB7_.wvu.PrintArea" localSheetId="147" hidden="1">'19-1'!$A$1:$Q$18</definedName>
    <definedName name="Z_0A63E1A5_C0D9_475B_B76B_429822C32FB7_.wvu.PrintArea" localSheetId="148" hidden="1">'19-2'!$A$1:$Q$20</definedName>
    <definedName name="Z_0A63E1A5_C0D9_475B_B76B_429822C32FB7_.wvu.PrintArea" localSheetId="149" hidden="1">'20-1'!$A$1:$N$17</definedName>
    <definedName name="Z_0A63E1A5_C0D9_475B_B76B_429822C32FB7_.wvu.PrintArea" localSheetId="150" hidden="1">'20-2'!$A$1:$S$20</definedName>
    <definedName name="Z_0A63E1A5_C0D9_475B_B76B_429822C32FB7_.wvu.PrintArea" localSheetId="151" hidden="1">'20-3'!$A$1:$O$17</definedName>
    <definedName name="Z_0A63E1A5_C0D9_475B_B76B_429822C32FB7_.wvu.PrintArea" localSheetId="152" hidden="1">'21-1'!$A$1:$R$22</definedName>
    <definedName name="Z_0A63E1A5_C0D9_475B_B76B_429822C32FB7_.wvu.PrintArea" localSheetId="153" hidden="1">'21-2'!$A$1:$O$20</definedName>
    <definedName name="Z_0A63E1A5_C0D9_475B_B76B_429822C32FB7_.wvu.PrintArea" localSheetId="154" hidden="1">'21-3'!$A$1:$Q$16</definedName>
    <definedName name="Z_0A63E1A5_C0D9_475B_B76B_429822C32FB7_.wvu.PrintArea" localSheetId="155" hidden="1">'21-4'!$A$1:$Y$52</definedName>
    <definedName name="Z_0A63E1A5_C0D9_475B_B76B_429822C32FB7_.wvu.PrintArea" localSheetId="156" hidden="1">'21-5'!$A$1:$T$19</definedName>
    <definedName name="Z_0A63E1A5_C0D9_475B_B76B_429822C32FB7_.wvu.PrintArea" localSheetId="157" hidden="1">'21-6'!$A$1:$O$16</definedName>
    <definedName name="Z_0A63E1A5_C0D9_475B_B76B_429822C32FB7_.wvu.PrintArea" localSheetId="85" hidden="1">'9-4'!$A$1:$O$16</definedName>
    <definedName name="Z_0A63E1A5_C0D9_475B_B76B_429822C32FB7_.wvu.PrintArea" localSheetId="86" hidden="1">'9-5'!$A$1:$P$16</definedName>
    <definedName name="Z_0A63E1A5_C0D9_475B_B76B_429822C32FB7_.wvu.PrintArea" localSheetId="87" hidden="1">'9-6'!$A$1:$Q$20</definedName>
    <definedName name="Z_0ABC1560_0028_4EA7_8FBF_4C40C4EC9413_.wvu.Cols" localSheetId="129" hidden="1">'17-1'!$D:$E,'17-1'!$G:$I,'17-1'!$K:$L,'17-1'!$N:$N</definedName>
    <definedName name="Z_0ABC1560_0028_4EA7_8FBF_4C40C4EC9413_.wvu.PrintArea" localSheetId="106" hidden="1">'13-1'!$A$1:$R$21</definedName>
    <definedName name="Z_0ABC1560_0028_4EA7_8FBF_4C40C4EC9413_.wvu.PrintArea" localSheetId="107" hidden="1">'13-2'!$A$1:$Q$19</definedName>
    <definedName name="Z_0ABC1560_0028_4EA7_8FBF_4C40C4EC9413_.wvu.PrintArea" localSheetId="110" hidden="1">'15-1'!$A$1:$V$21</definedName>
    <definedName name="Z_0ABC1560_0028_4EA7_8FBF_4C40C4EC9413_.wvu.PrintArea" localSheetId="120" hidden="1">'15-11'!$A$1:$S$21</definedName>
    <definedName name="Z_0ABC1560_0028_4EA7_8FBF_4C40C4EC9413_.wvu.PrintArea" localSheetId="121" hidden="1">'15-12'!$A$1:$Q$18</definedName>
    <definedName name="Z_0ABC1560_0028_4EA7_8FBF_4C40C4EC9413_.wvu.PrintArea" localSheetId="122" hidden="1">'15-13'!$A$1:$R$21</definedName>
    <definedName name="Z_0ABC1560_0028_4EA7_8FBF_4C40C4EC9413_.wvu.PrintArea" localSheetId="123" hidden="1">'15-14'!$A$1:$O$21</definedName>
    <definedName name="Z_0ABC1560_0028_4EA7_8FBF_4C40C4EC9413_.wvu.PrintArea" localSheetId="111" hidden="1">'15-2'!$A$1:$P$18</definedName>
    <definedName name="Z_0ABC1560_0028_4EA7_8FBF_4C40C4EC9413_.wvu.PrintArea" localSheetId="112" hidden="1">'15-3'!$A$1:$U$20</definedName>
    <definedName name="Z_0ABC1560_0028_4EA7_8FBF_4C40C4EC9413_.wvu.PrintArea" localSheetId="113" hidden="1">'15-4'!$A$1:$S$23</definedName>
    <definedName name="Z_0ABC1560_0028_4EA7_8FBF_4C40C4EC9413_.wvu.PrintArea" localSheetId="114" hidden="1">'15-5'!$A$1:$Q$44</definedName>
    <definedName name="Z_0ABC1560_0028_4EA7_8FBF_4C40C4EC9413_.wvu.PrintArea" localSheetId="115" hidden="1">'15-6'!$A$1:$P$16</definedName>
    <definedName name="Z_0ABC1560_0028_4EA7_8FBF_4C40C4EC9413_.wvu.PrintArea" localSheetId="116" hidden="1">'15-7'!$A$1:$Q$19</definedName>
    <definedName name="Z_0ABC1560_0028_4EA7_8FBF_4C40C4EC9413_.wvu.PrintArea" localSheetId="117" hidden="1">'15-8'!$A$1:$R$32</definedName>
    <definedName name="Z_0ABC1560_0028_4EA7_8FBF_4C40C4EC9413_.wvu.PrintArea" localSheetId="118" hidden="1">'15-9'!$A$1:$S$23</definedName>
    <definedName name="Z_0ABC1560_0028_4EA7_8FBF_4C40C4EC9413_.wvu.PrintArea" localSheetId="124" hidden="1">'16-1'!$A$1:$R$23</definedName>
    <definedName name="Z_0ABC1560_0028_4EA7_8FBF_4C40C4EC9413_.wvu.PrintArea" localSheetId="125" hidden="1">'16-2'!$A$1:$Q$18</definedName>
    <definedName name="Z_0ABC1560_0028_4EA7_8FBF_4C40C4EC9413_.wvu.PrintArea" localSheetId="126" hidden="1">'16-3'!$A$1:$U$22</definedName>
    <definedName name="Z_0ABC1560_0028_4EA7_8FBF_4C40C4EC9413_.wvu.PrintArea" localSheetId="127" hidden="1">'16-4'!$A$1:$N$20</definedName>
    <definedName name="Z_0ABC1560_0028_4EA7_8FBF_4C40C4EC9413_.wvu.PrintArea" localSheetId="128" hidden="1">'16-5'!$A$1:$U$21</definedName>
    <definedName name="Z_0ABC1560_0028_4EA7_8FBF_4C40C4EC9413_.wvu.PrintArea" localSheetId="129" hidden="1">'17-1'!$A$1:$AA$22</definedName>
    <definedName name="Z_0ABC1560_0028_4EA7_8FBF_4C40C4EC9413_.wvu.PrintArea" localSheetId="138" hidden="1">'17-10'!$A$1:$P$17</definedName>
    <definedName name="Z_0ABC1560_0028_4EA7_8FBF_4C40C4EC9413_.wvu.PrintArea" localSheetId="140" hidden="1">'17-12'!$A$1:$Q$19</definedName>
    <definedName name="Z_0ABC1560_0028_4EA7_8FBF_4C40C4EC9413_.wvu.PrintArea" localSheetId="141" hidden="1">'17-13'!$A$1:$P$17</definedName>
    <definedName name="Z_0ABC1560_0028_4EA7_8FBF_4C40C4EC9413_.wvu.PrintArea" localSheetId="142" hidden="1">'17-14'!$A$1:$K$27</definedName>
    <definedName name="Z_0ABC1560_0028_4EA7_8FBF_4C40C4EC9413_.wvu.PrintArea" localSheetId="130" hidden="1">'17-2'!$A$1:$Q$16</definedName>
    <definedName name="Z_0ABC1560_0028_4EA7_8FBF_4C40C4EC9413_.wvu.PrintArea" localSheetId="131" hidden="1">'17-3'!$A$1:$Q$16</definedName>
    <definedName name="Z_0ABC1560_0028_4EA7_8FBF_4C40C4EC9413_.wvu.PrintArea" localSheetId="135" hidden="1">'17-7'!$A$1:$P$17</definedName>
    <definedName name="Z_0ABC1560_0028_4EA7_8FBF_4C40C4EC9413_.wvu.PrintArea" localSheetId="136" hidden="1">'17-8'!$A$1:$S$17</definedName>
    <definedName name="Z_0ABC1560_0028_4EA7_8FBF_4C40C4EC9413_.wvu.PrintArea" localSheetId="137" hidden="1">'17-9'!$A$1:$Q$16</definedName>
    <definedName name="Z_0ABC1560_0028_4EA7_8FBF_4C40C4EC9413_.wvu.PrintArea" localSheetId="144" hidden="1">'18-2'!$A$1:$Q$17</definedName>
    <definedName name="Z_0ABC1560_0028_4EA7_8FBF_4C40C4EC9413_.wvu.PrintArea" localSheetId="146" hidden="1">'18-4'!$A$1:$R$19</definedName>
    <definedName name="Z_0ABC1560_0028_4EA7_8FBF_4C40C4EC9413_.wvu.PrintArea" localSheetId="147" hidden="1">'19-1'!$A$1:$Q$18</definedName>
    <definedName name="Z_0ABC1560_0028_4EA7_8FBF_4C40C4EC9413_.wvu.PrintArea" localSheetId="148" hidden="1">'19-2'!$A$1:$Q$20</definedName>
    <definedName name="Z_0ABC1560_0028_4EA7_8FBF_4C40C4EC9413_.wvu.PrintArea" localSheetId="149" hidden="1">'20-1'!$A$1:$N$17</definedName>
    <definedName name="Z_0ABC1560_0028_4EA7_8FBF_4C40C4EC9413_.wvu.PrintArea" localSheetId="150" hidden="1">'20-2'!$A$1:$S$20</definedName>
    <definedName name="Z_0ABC1560_0028_4EA7_8FBF_4C40C4EC9413_.wvu.PrintArea" localSheetId="151" hidden="1">'20-3'!$A$1:$O$17</definedName>
    <definedName name="Z_0ABC1560_0028_4EA7_8FBF_4C40C4EC9413_.wvu.PrintArea" localSheetId="152" hidden="1">'21-1'!$A$1:$R$22</definedName>
    <definedName name="Z_0ABC1560_0028_4EA7_8FBF_4C40C4EC9413_.wvu.PrintArea" localSheetId="153" hidden="1">'21-2'!$A$1:$O$20</definedName>
    <definedName name="Z_0ABC1560_0028_4EA7_8FBF_4C40C4EC9413_.wvu.PrintArea" localSheetId="154" hidden="1">'21-3'!$A$1:$Q$16</definedName>
    <definedName name="Z_0ABC1560_0028_4EA7_8FBF_4C40C4EC9413_.wvu.PrintArea" localSheetId="155" hidden="1">'21-4'!$A$1:$Y$52</definedName>
    <definedName name="Z_0ABC1560_0028_4EA7_8FBF_4C40C4EC9413_.wvu.PrintArea" localSheetId="156" hidden="1">'21-5'!$A$1:$T$19</definedName>
    <definedName name="Z_0ABC1560_0028_4EA7_8FBF_4C40C4EC9413_.wvu.PrintArea" localSheetId="157" hidden="1">'21-6'!$A$1:$O$16</definedName>
    <definedName name="Z_0ABC1560_0028_4EA7_8FBF_4C40C4EC9413_.wvu.PrintArea" localSheetId="85" hidden="1">'9-4'!$A$1:$O$16</definedName>
    <definedName name="Z_0ABC1560_0028_4EA7_8FBF_4C40C4EC9413_.wvu.PrintArea" localSheetId="86" hidden="1">'9-5'!$A$1:$P$16</definedName>
    <definedName name="Z_0ABC1560_0028_4EA7_8FBF_4C40C4EC9413_.wvu.PrintArea" localSheetId="87" hidden="1">'9-6'!$A$1:$Q$20</definedName>
    <definedName name="Z_0B51740E_E870_447D_82CF_F9426A0FDB8A_.wvu.Cols" localSheetId="129" hidden="1">'17-1'!$D:$E,'17-1'!$G:$I,'17-1'!$K:$L,'17-1'!$N:$N</definedName>
    <definedName name="Z_0B51740E_E870_447D_82CF_F9426A0FDB8A_.wvu.Cols" localSheetId="68" hidden="1">'8-1'!$D:$E,'8-1'!$H:$H</definedName>
    <definedName name="Z_0B51740E_E870_447D_82CF_F9426A0FDB8A_.wvu.Cols" localSheetId="69" hidden="1">'8-2'!$D:$D,'8-2'!$F:$F,'8-2'!$H:$H</definedName>
    <definedName name="Z_0B51740E_E870_447D_82CF_F9426A0FDB8A_.wvu.PrintArea" localSheetId="88" hidden="1">'10-1'!$A$1:$S$19</definedName>
    <definedName name="Z_0B51740E_E870_447D_82CF_F9426A0FDB8A_.wvu.PrintArea" localSheetId="89" hidden="1">'10-2'!$A$1:$O$17</definedName>
    <definedName name="Z_0B51740E_E870_447D_82CF_F9426A0FDB8A_.wvu.PrintArea" localSheetId="90" hidden="1">'10-3'!$A$1:$W$22</definedName>
    <definedName name="Z_0B51740E_E870_447D_82CF_F9426A0FDB8A_.wvu.PrintArea" localSheetId="91" hidden="1">'10-4'!$A$1:$W$21</definedName>
    <definedName name="Z_0B51740E_E870_447D_82CF_F9426A0FDB8A_.wvu.PrintArea" localSheetId="92" hidden="1">'10-5'!$A$1:$Q$22</definedName>
    <definedName name="Z_0B51740E_E870_447D_82CF_F9426A0FDB8A_.wvu.PrintArea" localSheetId="1" hidden="1">'1-1'!$A$1:$Q$24</definedName>
    <definedName name="Z_0B51740E_E870_447D_82CF_F9426A0FDB8A_.wvu.PrintArea" localSheetId="12" hidden="1">'1-10'!$A$1:$Q$23</definedName>
    <definedName name="Z_0B51740E_E870_447D_82CF_F9426A0FDB8A_.wvu.PrintArea" localSheetId="13" hidden="1">'1-11'!$A$1:$S$20</definedName>
    <definedName name="Z_0B51740E_E870_447D_82CF_F9426A0FDB8A_.wvu.PrintArea" localSheetId="96" hidden="1">'11-2'!$A$1:$P$17</definedName>
    <definedName name="Z_0B51740E_E870_447D_82CF_F9426A0FDB8A_.wvu.PrintArea" localSheetId="14" hidden="1">'1-12'!$A$1:$R$29</definedName>
    <definedName name="Z_0B51740E_E870_447D_82CF_F9426A0FDB8A_.wvu.PrintArea" localSheetId="97" hidden="1">'11-3'!$A$1:$O$18</definedName>
    <definedName name="Z_0B51740E_E870_447D_82CF_F9426A0FDB8A_.wvu.PrintArea" localSheetId="17" hidden="1">'1-13'!$A$1:$Q$26</definedName>
    <definedName name="Z_0B51740E_E870_447D_82CF_F9426A0FDB8A_.wvu.PrintArea" localSheetId="9" hidden="1">'1-13(旧)'!$A$1:$T$23</definedName>
    <definedName name="Z_0B51740E_E870_447D_82CF_F9426A0FDB8A_.wvu.PrintArea" localSheetId="98" hidden="1">'11-4'!$A$1:$Q$19</definedName>
    <definedName name="Z_0B51740E_E870_447D_82CF_F9426A0FDB8A_.wvu.PrintArea" localSheetId="19" hidden="1">'1-14'!$A$1:$S$18</definedName>
    <definedName name="Z_0B51740E_E870_447D_82CF_F9426A0FDB8A_.wvu.PrintArea" localSheetId="15" hidden="1">'1-14(旧)'!$A$1:$S$34</definedName>
    <definedName name="Z_0B51740E_E870_447D_82CF_F9426A0FDB8A_.wvu.PrintArea" localSheetId="16" hidden="1">'1-15(旧)'!$A$1:$R$26</definedName>
    <definedName name="Z_0B51740E_E870_447D_82CF_F9426A0FDB8A_.wvu.PrintArea" localSheetId="21" hidden="1">'1-16'!$A$1:$F$80</definedName>
    <definedName name="Z_0B51740E_E870_447D_82CF_F9426A0FDB8A_.wvu.PrintArea" localSheetId="18" hidden="1">'1-16(旧)'!$A$1:$W$27</definedName>
    <definedName name="Z_0B51740E_E870_447D_82CF_F9426A0FDB8A_.wvu.PrintArea" localSheetId="22" hidden="1">'1-17'!$A$1:$Q$18</definedName>
    <definedName name="Z_0B51740E_E870_447D_82CF_F9426A0FDB8A_.wvu.PrintArea" localSheetId="23" hidden="1">'1-18'!$A$1:$S$22</definedName>
    <definedName name="Z_0B51740E_E870_447D_82CF_F9426A0FDB8A_.wvu.PrintArea" localSheetId="24" hidden="1">'1-18(旧)'!$A$1:$U$40</definedName>
    <definedName name="Z_0B51740E_E870_447D_82CF_F9426A0FDB8A_.wvu.PrintArea" localSheetId="25" hidden="1">'1-19'!$A$1:$U$22</definedName>
    <definedName name="Z_0B51740E_E870_447D_82CF_F9426A0FDB8A_.wvu.PrintArea" localSheetId="3" hidden="1">'1-2'!$A$1:$Q$27</definedName>
    <definedName name="Z_0B51740E_E870_447D_82CF_F9426A0FDB8A_.wvu.PrintArea" localSheetId="159" hidden="1">'1-20(旧)'!$A$1:$R$27</definedName>
    <definedName name="Z_0B51740E_E870_447D_82CF_F9426A0FDB8A_.wvu.PrintArea" localSheetId="99" hidden="1">'12-1'!$A$1:$O$51</definedName>
    <definedName name="Z_0B51740E_E870_447D_82CF_F9426A0FDB8A_.wvu.PrintArea" localSheetId="100" hidden="1">'12-2'!$A$1:$AD$25</definedName>
    <definedName name="Z_0B51740E_E870_447D_82CF_F9426A0FDB8A_.wvu.PrintArea" localSheetId="101" hidden="1">'12-3'!$A$1:$P$19</definedName>
    <definedName name="Z_0B51740E_E870_447D_82CF_F9426A0FDB8A_.wvu.PrintArea" localSheetId="102" hidden="1">'12-4'!$A$1:$P$17</definedName>
    <definedName name="Z_0B51740E_E870_447D_82CF_F9426A0FDB8A_.wvu.PrintArea" localSheetId="103" hidden="1">'12-5'!$A$1:$P$17</definedName>
    <definedName name="Z_0B51740E_E870_447D_82CF_F9426A0FDB8A_.wvu.PrintArea" localSheetId="104" hidden="1">'12-6'!$A$1:$N$30</definedName>
    <definedName name="Z_0B51740E_E870_447D_82CF_F9426A0FDB8A_.wvu.PrintArea" localSheetId="105" hidden="1">'12-7'!$A$1:$M$25</definedName>
    <definedName name="Z_0B51740E_E870_447D_82CF_F9426A0FDB8A_.wvu.PrintArea" localSheetId="4" hidden="1">'1-3'!$A$1:$O$27</definedName>
    <definedName name="Z_0B51740E_E870_447D_82CF_F9426A0FDB8A_.wvu.PrintArea" localSheetId="106" hidden="1">'13-1'!$A$1:$R$21</definedName>
    <definedName name="Z_0B51740E_E870_447D_82CF_F9426A0FDB8A_.wvu.PrintArea" localSheetId="107" hidden="1">'13-2'!$A$1:$Q$19</definedName>
    <definedName name="Z_0B51740E_E870_447D_82CF_F9426A0FDB8A_.wvu.PrintArea" localSheetId="108" hidden="1">'14-1'!$A$1:$T$21</definedName>
    <definedName name="Z_0B51740E_E870_447D_82CF_F9426A0FDB8A_.wvu.PrintArea" localSheetId="109" hidden="1">'14-2'!$A$1:$S$18</definedName>
    <definedName name="Z_0B51740E_E870_447D_82CF_F9426A0FDB8A_.wvu.PrintArea" localSheetId="6" hidden="1">'1-5'!$A$1:$U$46</definedName>
    <definedName name="Z_0B51740E_E870_447D_82CF_F9426A0FDB8A_.wvu.PrintArea" localSheetId="110" hidden="1">'15-1'!$A$1:$V$21</definedName>
    <definedName name="Z_0B51740E_E870_447D_82CF_F9426A0FDB8A_.wvu.PrintArea" localSheetId="120" hidden="1">'15-11'!$A$1:$S$21</definedName>
    <definedName name="Z_0B51740E_E870_447D_82CF_F9426A0FDB8A_.wvu.PrintArea" localSheetId="121" hidden="1">'15-12'!$A$1:$Q$18</definedName>
    <definedName name="Z_0B51740E_E870_447D_82CF_F9426A0FDB8A_.wvu.PrintArea" localSheetId="122" hidden="1">'15-13'!$A$1:$R$21</definedName>
    <definedName name="Z_0B51740E_E870_447D_82CF_F9426A0FDB8A_.wvu.PrintArea" localSheetId="123" hidden="1">'15-14'!$A$1:$O$21</definedName>
    <definedName name="Z_0B51740E_E870_447D_82CF_F9426A0FDB8A_.wvu.PrintArea" localSheetId="111" hidden="1">'15-2'!$A$1:$P$18</definedName>
    <definedName name="Z_0B51740E_E870_447D_82CF_F9426A0FDB8A_.wvu.PrintArea" localSheetId="112" hidden="1">'15-3'!$A$1:$U$20</definedName>
    <definedName name="Z_0B51740E_E870_447D_82CF_F9426A0FDB8A_.wvu.PrintArea" localSheetId="113" hidden="1">'15-4'!$A$1:$S$23</definedName>
    <definedName name="Z_0B51740E_E870_447D_82CF_F9426A0FDB8A_.wvu.PrintArea" localSheetId="114" hidden="1">'15-5'!$A$1:$Q$44</definedName>
    <definedName name="Z_0B51740E_E870_447D_82CF_F9426A0FDB8A_.wvu.PrintArea" localSheetId="115" hidden="1">'15-6'!$A$1:$U$24</definedName>
    <definedName name="Z_0B51740E_E870_447D_82CF_F9426A0FDB8A_.wvu.PrintArea" localSheetId="116" hidden="1">'15-7'!$A$1:$Q$19</definedName>
    <definedName name="Z_0B51740E_E870_447D_82CF_F9426A0FDB8A_.wvu.PrintArea" localSheetId="117" hidden="1">'15-8'!$A$1:$R$32</definedName>
    <definedName name="Z_0B51740E_E870_447D_82CF_F9426A0FDB8A_.wvu.PrintArea" localSheetId="118" hidden="1">'15-9'!$A$1:$S$23</definedName>
    <definedName name="Z_0B51740E_E870_447D_82CF_F9426A0FDB8A_.wvu.PrintArea" localSheetId="7" hidden="1">'1-6'!$A$2:$E$26</definedName>
    <definedName name="Z_0B51740E_E870_447D_82CF_F9426A0FDB8A_.wvu.PrintArea" localSheetId="124" hidden="1">'16-1'!$A$1:$R$23</definedName>
    <definedName name="Z_0B51740E_E870_447D_82CF_F9426A0FDB8A_.wvu.PrintArea" localSheetId="125" hidden="1">'16-2'!$A$1:$Q$18</definedName>
    <definedName name="Z_0B51740E_E870_447D_82CF_F9426A0FDB8A_.wvu.PrintArea" localSheetId="126" hidden="1">'16-3'!$A$1:$U$22</definedName>
    <definedName name="Z_0B51740E_E870_447D_82CF_F9426A0FDB8A_.wvu.PrintArea" localSheetId="127" hidden="1">'16-4'!$A$1:$N$20</definedName>
    <definedName name="Z_0B51740E_E870_447D_82CF_F9426A0FDB8A_.wvu.PrintArea" localSheetId="128" hidden="1">'16-5'!$A$1:$U$21</definedName>
    <definedName name="Z_0B51740E_E870_447D_82CF_F9426A0FDB8A_.wvu.PrintArea" localSheetId="8" hidden="1">'1-7'!$A$1:$W$171</definedName>
    <definedName name="Z_0B51740E_E870_447D_82CF_F9426A0FDB8A_.wvu.PrintArea" localSheetId="129" hidden="1">'17-1'!$A$1:$AA$22</definedName>
    <definedName name="Z_0B51740E_E870_447D_82CF_F9426A0FDB8A_.wvu.PrintArea" localSheetId="138" hidden="1">'17-10'!$A$1:$P$17</definedName>
    <definedName name="Z_0B51740E_E870_447D_82CF_F9426A0FDB8A_.wvu.PrintArea" localSheetId="140" hidden="1">'17-12'!$A$1:$Q$19</definedName>
    <definedName name="Z_0B51740E_E870_447D_82CF_F9426A0FDB8A_.wvu.PrintArea" localSheetId="141" hidden="1">'17-13'!$A$1:$P$17</definedName>
    <definedName name="Z_0B51740E_E870_447D_82CF_F9426A0FDB8A_.wvu.PrintArea" localSheetId="142" hidden="1">'17-14'!$A$1:$K$27</definedName>
    <definedName name="Z_0B51740E_E870_447D_82CF_F9426A0FDB8A_.wvu.PrintArea" localSheetId="130" hidden="1">'17-2'!$A$1:$V$23</definedName>
    <definedName name="Z_0B51740E_E870_447D_82CF_F9426A0FDB8A_.wvu.PrintArea" localSheetId="131" hidden="1">'17-3'!$A$1:$V$23</definedName>
    <definedName name="Z_0B51740E_E870_447D_82CF_F9426A0FDB8A_.wvu.PrintArea" localSheetId="135" hidden="1">'17-7'!$A$1:$P$17</definedName>
    <definedName name="Z_0B51740E_E870_447D_82CF_F9426A0FDB8A_.wvu.PrintArea" localSheetId="136" hidden="1">'17-8'!$A$1:$S$17</definedName>
    <definedName name="Z_0B51740E_E870_447D_82CF_F9426A0FDB8A_.wvu.PrintArea" localSheetId="137" hidden="1">'17-9'!$A$1:$Q$16</definedName>
    <definedName name="Z_0B51740E_E870_447D_82CF_F9426A0FDB8A_.wvu.PrintArea" localSheetId="10" hidden="1">'1-8'!$A$1:$S$121</definedName>
    <definedName name="Z_0B51740E_E870_447D_82CF_F9426A0FDB8A_.wvu.PrintArea" localSheetId="143" hidden="1">'18-1'!$A$1:$P$12</definedName>
    <definedName name="Z_0B51740E_E870_447D_82CF_F9426A0FDB8A_.wvu.PrintArea" localSheetId="144" hidden="1">'18-2'!$A$1:$Q$17</definedName>
    <definedName name="Z_0B51740E_E870_447D_82CF_F9426A0FDB8A_.wvu.PrintArea" localSheetId="145" hidden="1">'18-3'!$A$1:$P$12</definedName>
    <definedName name="Z_0B51740E_E870_447D_82CF_F9426A0FDB8A_.wvu.PrintArea" localSheetId="146" hidden="1">'18-4'!$A$1:$R$19</definedName>
    <definedName name="Z_0B51740E_E870_447D_82CF_F9426A0FDB8A_.wvu.PrintArea" localSheetId="11" hidden="1">'1-9'!$A$1:$P$19</definedName>
    <definedName name="Z_0B51740E_E870_447D_82CF_F9426A0FDB8A_.wvu.PrintArea" localSheetId="147" hidden="1">'19-1'!$A$1:$Q$18</definedName>
    <definedName name="Z_0B51740E_E870_447D_82CF_F9426A0FDB8A_.wvu.PrintArea" localSheetId="148" hidden="1">'19-2'!$A$1:$Q$20</definedName>
    <definedName name="Z_0B51740E_E870_447D_82CF_F9426A0FDB8A_.wvu.PrintArea" localSheetId="149" hidden="1">'20-1'!$A$1:$N$17</definedName>
    <definedName name="Z_0B51740E_E870_447D_82CF_F9426A0FDB8A_.wvu.PrintArea" localSheetId="150" hidden="1">'20-2'!$A$1:$S$20</definedName>
    <definedName name="Z_0B51740E_E870_447D_82CF_F9426A0FDB8A_.wvu.PrintArea" localSheetId="151" hidden="1">'20-3'!$A$1:$O$17</definedName>
    <definedName name="Z_0B51740E_E870_447D_82CF_F9426A0FDB8A_.wvu.PrintArea" localSheetId="26" hidden="1">'2-1'!$A$1:$R$23</definedName>
    <definedName name="Z_0B51740E_E870_447D_82CF_F9426A0FDB8A_.wvu.PrintArea" localSheetId="152" hidden="1">'21-1'!$A$1:$R$22</definedName>
    <definedName name="Z_0B51740E_E870_447D_82CF_F9426A0FDB8A_.wvu.PrintArea" localSheetId="153" hidden="1">'21-2'!$A$1:$O$20</definedName>
    <definedName name="Z_0B51740E_E870_447D_82CF_F9426A0FDB8A_.wvu.PrintArea" localSheetId="154" hidden="1">'21-3'!$A$1:$Q$16</definedName>
    <definedName name="Z_0B51740E_E870_447D_82CF_F9426A0FDB8A_.wvu.PrintArea" localSheetId="155" hidden="1">'21-4'!$A$1:$Y$52</definedName>
    <definedName name="Z_0B51740E_E870_447D_82CF_F9426A0FDB8A_.wvu.PrintArea" localSheetId="156" hidden="1">'21-5'!$A$1:$T$19</definedName>
    <definedName name="Z_0B51740E_E870_447D_82CF_F9426A0FDB8A_.wvu.PrintArea" localSheetId="157" hidden="1">'21-6'!$A$1:$O$16</definedName>
    <definedName name="Z_0B51740E_E870_447D_82CF_F9426A0FDB8A_.wvu.PrintArea" localSheetId="27" hidden="1">'2-2'!$A$1:$Q$16</definedName>
    <definedName name="Z_0B51740E_E870_447D_82CF_F9426A0FDB8A_.wvu.PrintArea" localSheetId="28" hidden="1">'2-3'!$A$1:$R$25</definedName>
    <definedName name="Z_0B51740E_E870_447D_82CF_F9426A0FDB8A_.wvu.PrintArea" localSheetId="30" hidden="1">'2-5'!$A$1:$X$24</definedName>
    <definedName name="Z_0B51740E_E870_447D_82CF_F9426A0FDB8A_.wvu.PrintArea" localSheetId="32" hidden="1">'2-7'!$A$1:$O$19</definedName>
    <definedName name="Z_0B51740E_E870_447D_82CF_F9426A0FDB8A_.wvu.PrintArea" localSheetId="34" hidden="1">'3-1'!$A$1:$R$18</definedName>
    <definedName name="Z_0B51740E_E870_447D_82CF_F9426A0FDB8A_.wvu.PrintArea" localSheetId="35" hidden="1">'3-2'!$A$1:$Q$20</definedName>
    <definedName name="Z_0B51740E_E870_447D_82CF_F9426A0FDB8A_.wvu.PrintArea" localSheetId="36" hidden="1">'3-3'!$A$1:$Q$26</definedName>
    <definedName name="Z_0B51740E_E870_447D_82CF_F9426A0FDB8A_.wvu.PrintArea" localSheetId="37" hidden="1">'3-4'!$A$1:$P$12</definedName>
    <definedName name="Z_0B51740E_E870_447D_82CF_F9426A0FDB8A_.wvu.PrintArea" localSheetId="38" hidden="1">'3-5'!$A$1:$L$15</definedName>
    <definedName name="Z_0B51740E_E870_447D_82CF_F9426A0FDB8A_.wvu.PrintArea" localSheetId="39" hidden="1">'3-6'!$A$1:$O$13</definedName>
    <definedName name="Z_0B51740E_E870_447D_82CF_F9426A0FDB8A_.wvu.PrintArea" localSheetId="40" hidden="1">'3-7'!$A$1:$L$16</definedName>
    <definedName name="Z_0B51740E_E870_447D_82CF_F9426A0FDB8A_.wvu.PrintArea" localSheetId="41" hidden="1">'4-1'!$A$1:$O$19</definedName>
    <definedName name="Z_0B51740E_E870_447D_82CF_F9426A0FDB8A_.wvu.PrintArea" localSheetId="42" hidden="1">'4-2'!$A$1:$O$21</definedName>
    <definedName name="Z_0B51740E_E870_447D_82CF_F9426A0FDB8A_.wvu.PrintArea" localSheetId="43" hidden="1">'4-3'!$A$1:$Q$28</definedName>
    <definedName name="Z_0B51740E_E870_447D_82CF_F9426A0FDB8A_.wvu.PrintArea" localSheetId="44" hidden="1">'4-4'!$A$1:$S$31</definedName>
    <definedName name="Z_0B51740E_E870_447D_82CF_F9426A0FDB8A_.wvu.PrintArea" localSheetId="45" hidden="1">'4-5'!$A$1:$Q$32</definedName>
    <definedName name="Z_0B51740E_E870_447D_82CF_F9426A0FDB8A_.wvu.PrintArea" localSheetId="46" hidden="1">'4-6'!$A$1:$O$20</definedName>
    <definedName name="Z_0B51740E_E870_447D_82CF_F9426A0FDB8A_.wvu.PrintArea" localSheetId="47" hidden="1">'5-1'!$A$1:$T$15</definedName>
    <definedName name="Z_0B51740E_E870_447D_82CF_F9426A0FDB8A_.wvu.PrintArea" localSheetId="56" hidden="1">'5-10'!$A$1:$G$32</definedName>
    <definedName name="Z_0B51740E_E870_447D_82CF_F9426A0FDB8A_.wvu.PrintArea" localSheetId="57" hidden="1">'5-11'!$A$1:$Q$72</definedName>
    <definedName name="Z_0B51740E_E870_447D_82CF_F9426A0FDB8A_.wvu.PrintArea" localSheetId="48" hidden="1">'5-2'!$A$1:$V$15</definedName>
    <definedName name="Z_0B51740E_E870_447D_82CF_F9426A0FDB8A_.wvu.PrintArea" localSheetId="49" hidden="1">'5-3'!$A$1:$P$18</definedName>
    <definedName name="Z_0B51740E_E870_447D_82CF_F9426A0FDB8A_.wvu.PrintArea" localSheetId="50" hidden="1">'5-4'!$A$1:$Q$26</definedName>
    <definedName name="Z_0B51740E_E870_447D_82CF_F9426A0FDB8A_.wvu.PrintArea" localSheetId="51" hidden="1">'5-5'!$A$1:$P$18</definedName>
    <definedName name="Z_0B51740E_E870_447D_82CF_F9426A0FDB8A_.wvu.PrintArea" localSheetId="52" hidden="1">'5-6'!$A$1:$P$19</definedName>
    <definedName name="Z_0B51740E_E870_447D_82CF_F9426A0FDB8A_.wvu.PrintArea" localSheetId="53" hidden="1">'5-7'!$A$1:$Q$21</definedName>
    <definedName name="Z_0B51740E_E870_447D_82CF_F9426A0FDB8A_.wvu.PrintArea" localSheetId="54" hidden="1">'5-8'!$A$1:$R$20</definedName>
    <definedName name="Z_0B51740E_E870_447D_82CF_F9426A0FDB8A_.wvu.PrintArea" localSheetId="55" hidden="1">'5-9'!$A$1:$S$20</definedName>
    <definedName name="Z_0B51740E_E870_447D_82CF_F9426A0FDB8A_.wvu.PrintArea" localSheetId="58" hidden="1">'6-1'!$A$1:$Q$14</definedName>
    <definedName name="Z_0B51740E_E870_447D_82CF_F9426A0FDB8A_.wvu.PrintArea" localSheetId="59" hidden="1">'6-2'!$A$1:$R$18</definedName>
    <definedName name="Z_0B51740E_E870_447D_82CF_F9426A0FDB8A_.wvu.PrintArea" localSheetId="60" hidden="1">'6-3'!$A$1:$P$17</definedName>
    <definedName name="Z_0B51740E_E870_447D_82CF_F9426A0FDB8A_.wvu.PrintArea" localSheetId="61" hidden="1">'6-4'!$A$1:$P$16</definedName>
    <definedName name="Z_0B51740E_E870_447D_82CF_F9426A0FDB8A_.wvu.PrintArea" localSheetId="62" hidden="1">'7-1'!$A$1:$V$27</definedName>
    <definedName name="Z_0B51740E_E870_447D_82CF_F9426A0FDB8A_.wvu.PrintArea" localSheetId="63" hidden="1">'7-2'!$A$1:$Z$18</definedName>
    <definedName name="Z_0B51740E_E870_447D_82CF_F9426A0FDB8A_.wvu.PrintArea" localSheetId="64" hidden="1">'7-3'!$A$1:$X$28</definedName>
    <definedName name="Z_0B51740E_E870_447D_82CF_F9426A0FDB8A_.wvu.PrintArea" localSheetId="65" hidden="1">'7-4'!$A$1:$X$28</definedName>
    <definedName name="Z_0B51740E_E870_447D_82CF_F9426A0FDB8A_.wvu.PrintArea" localSheetId="66" hidden="1">'7-5'!$A$1:$P$23</definedName>
    <definedName name="Z_0B51740E_E870_447D_82CF_F9426A0FDB8A_.wvu.PrintArea" localSheetId="67" hidden="1">'7-6'!$A$1:$O$15</definedName>
    <definedName name="Z_0B51740E_E870_447D_82CF_F9426A0FDB8A_.wvu.PrintArea" localSheetId="68" hidden="1">'8-1'!$A$1:$U$28</definedName>
    <definedName name="Z_0B51740E_E870_447D_82CF_F9426A0FDB8A_.wvu.PrintArea" localSheetId="77" hidden="1">'8-10'!$A$1:$Q$21</definedName>
    <definedName name="Z_0B51740E_E870_447D_82CF_F9426A0FDB8A_.wvu.PrintArea" localSheetId="78" hidden="1">'8-11'!$A$1:$S$23</definedName>
    <definedName name="Z_0B51740E_E870_447D_82CF_F9426A0FDB8A_.wvu.PrintArea" localSheetId="79" hidden="1">'8-12'!$A$1:$T$34</definedName>
    <definedName name="Z_0B51740E_E870_447D_82CF_F9426A0FDB8A_.wvu.PrintArea" localSheetId="80" hidden="1">'8-13'!$A$1:$N$21</definedName>
    <definedName name="Z_0B51740E_E870_447D_82CF_F9426A0FDB8A_.wvu.PrintArea" localSheetId="81" hidden="1">'8-14'!$A$1:$O$33</definedName>
    <definedName name="Z_0B51740E_E870_447D_82CF_F9426A0FDB8A_.wvu.PrintArea" localSheetId="69" hidden="1">'8-2'!$A$1:$U$26</definedName>
    <definedName name="Z_0B51740E_E870_447D_82CF_F9426A0FDB8A_.wvu.PrintArea" localSheetId="71" hidden="1">'8-4'!$A$1:$O$19</definedName>
    <definedName name="Z_0B51740E_E870_447D_82CF_F9426A0FDB8A_.wvu.PrintArea" localSheetId="72" hidden="1">'8-5'!$A$1:$O$20</definedName>
    <definedName name="Z_0B51740E_E870_447D_82CF_F9426A0FDB8A_.wvu.PrintArea" localSheetId="73" hidden="1">'8-6'!$A$1:$P$19</definedName>
    <definedName name="Z_0B51740E_E870_447D_82CF_F9426A0FDB8A_.wvu.PrintArea" localSheetId="74" hidden="1">'8-7'!$A$1:$O$19</definedName>
    <definedName name="Z_0B51740E_E870_447D_82CF_F9426A0FDB8A_.wvu.PrintArea" localSheetId="75" hidden="1">'8-8'!$A$1:$O$19</definedName>
    <definedName name="Z_0B51740E_E870_447D_82CF_F9426A0FDB8A_.wvu.PrintArea" localSheetId="76" hidden="1">'8-9'!$A$1:$AB$40</definedName>
    <definedName name="Z_0B51740E_E870_447D_82CF_F9426A0FDB8A_.wvu.PrintArea" localSheetId="82" hidden="1">'9-1'!$A$1:$P$17</definedName>
    <definedName name="Z_0B51740E_E870_447D_82CF_F9426A0FDB8A_.wvu.PrintArea" localSheetId="83" hidden="1">'9-2'!$A$1:$R$16</definedName>
    <definedName name="Z_0B51740E_E870_447D_82CF_F9426A0FDB8A_.wvu.PrintArea" localSheetId="84" hidden="1">'9-3'!$A$1:$O$16</definedName>
    <definedName name="Z_0B51740E_E870_447D_82CF_F9426A0FDB8A_.wvu.PrintArea" localSheetId="85" hidden="1">'9-4'!$A$1:$O$16</definedName>
    <definedName name="Z_0B51740E_E870_447D_82CF_F9426A0FDB8A_.wvu.PrintArea" localSheetId="86" hidden="1">'9-5'!$A$1:$P$16</definedName>
    <definedName name="Z_0B51740E_E870_447D_82CF_F9426A0FDB8A_.wvu.PrintArea" localSheetId="87" hidden="1">'9-6'!$A$1:$Q$20</definedName>
    <definedName name="Z_0B51740E_E870_447D_82CF_F9426A0FDB8A_.wvu.Rows" localSheetId="71" hidden="1">'8-4'!$27:$29</definedName>
    <definedName name="Z_0EDD8A79_DA95_4C03_AB90_8EF8BEF7366A_.wvu.Cols" localSheetId="95" hidden="1">'11-1②'!$D:$D,'11-1②'!$J:$J,'11-1②'!$P:$P</definedName>
    <definedName name="Z_0EDD8A79_DA95_4C03_AB90_8EF8BEF7366A_.wvu.Cols" localSheetId="20" hidden="1">'1-15'!$B:$B,'1-15'!$D:$D</definedName>
    <definedName name="Z_0EDD8A79_DA95_4C03_AB90_8EF8BEF7366A_.wvu.Cols" localSheetId="129" hidden="1">'17-1'!$D:$E,'17-1'!$G:$I,'17-1'!$K:$L,'17-1'!$N:$N</definedName>
    <definedName name="Z_0EDD8A79_DA95_4C03_AB90_8EF8BEF7366A_.wvu.Cols" localSheetId="68" hidden="1">'8-1'!$D:$E,'8-1'!$H:$H</definedName>
    <definedName name="Z_0EDD8A79_DA95_4C03_AB90_8EF8BEF7366A_.wvu.Cols" localSheetId="69" hidden="1">'8-2'!$D:$D,'8-2'!$F:$F,'8-2'!$H:$H</definedName>
    <definedName name="Z_0EDD8A79_DA95_4C03_AB90_8EF8BEF7366A_.wvu.FilterData" localSheetId="99" hidden="1">'12-1'!$A$1:$C$18</definedName>
    <definedName name="Z_0EDD8A79_DA95_4C03_AB90_8EF8BEF7366A_.wvu.PrintArea" localSheetId="88" hidden="1">'10-1'!$A$1:$S$19</definedName>
    <definedName name="Z_0EDD8A79_DA95_4C03_AB90_8EF8BEF7366A_.wvu.PrintArea" localSheetId="89" hidden="1">'10-2'!$A$1:$O$17</definedName>
    <definedName name="Z_0EDD8A79_DA95_4C03_AB90_8EF8BEF7366A_.wvu.PrintArea" localSheetId="90" hidden="1">'10-3'!$A$1:$W$22</definedName>
    <definedName name="Z_0EDD8A79_DA95_4C03_AB90_8EF8BEF7366A_.wvu.PrintArea" localSheetId="91" hidden="1">'10-4'!$A$1:$W$21</definedName>
    <definedName name="Z_0EDD8A79_DA95_4C03_AB90_8EF8BEF7366A_.wvu.PrintArea" localSheetId="92" hidden="1">'10-5'!$A$1:$Q$22</definedName>
    <definedName name="Z_0EDD8A79_DA95_4C03_AB90_8EF8BEF7366A_.wvu.PrintArea" localSheetId="93" hidden="1">'10-6'!$J$1:$AL$21</definedName>
    <definedName name="Z_0EDD8A79_DA95_4C03_AB90_8EF8BEF7366A_.wvu.PrintArea" localSheetId="1" hidden="1">'1-1'!$A$1:$Q$24</definedName>
    <definedName name="Z_0EDD8A79_DA95_4C03_AB90_8EF8BEF7366A_.wvu.PrintArea" localSheetId="12" hidden="1">'1-10'!$A$1:$Q$23</definedName>
    <definedName name="Z_0EDD8A79_DA95_4C03_AB90_8EF8BEF7366A_.wvu.PrintArea" localSheetId="13" hidden="1">'1-11'!$A$1:$S$20</definedName>
    <definedName name="Z_0EDD8A79_DA95_4C03_AB90_8EF8BEF7366A_.wvu.PrintArea" localSheetId="94" hidden="1">'11-1①'!$A$1:$M$31</definedName>
    <definedName name="Z_0EDD8A79_DA95_4C03_AB90_8EF8BEF7366A_.wvu.PrintArea" localSheetId="95" hidden="1">'11-1②'!$A$1:$S$52</definedName>
    <definedName name="Z_0EDD8A79_DA95_4C03_AB90_8EF8BEF7366A_.wvu.PrintArea" localSheetId="96" hidden="1">'11-2'!$A$1:$P$17</definedName>
    <definedName name="Z_0EDD8A79_DA95_4C03_AB90_8EF8BEF7366A_.wvu.PrintArea" localSheetId="14" hidden="1">'1-12'!$A$1:$R$29</definedName>
    <definedName name="Z_0EDD8A79_DA95_4C03_AB90_8EF8BEF7366A_.wvu.PrintArea" localSheetId="97" hidden="1">'11-3'!$A$1:$O$18</definedName>
    <definedName name="Z_0EDD8A79_DA95_4C03_AB90_8EF8BEF7366A_.wvu.PrintArea" localSheetId="17" hidden="1">'1-13'!$A$1:$Q$26</definedName>
    <definedName name="Z_0EDD8A79_DA95_4C03_AB90_8EF8BEF7366A_.wvu.PrintArea" localSheetId="9" hidden="1">'1-13(旧)'!$A$1:$T$23</definedName>
    <definedName name="Z_0EDD8A79_DA95_4C03_AB90_8EF8BEF7366A_.wvu.PrintArea" localSheetId="98" hidden="1">'11-4'!$A$1:$Q$19</definedName>
    <definedName name="Z_0EDD8A79_DA95_4C03_AB90_8EF8BEF7366A_.wvu.PrintArea" localSheetId="19" hidden="1">'1-14'!$A$1:$S$18</definedName>
    <definedName name="Z_0EDD8A79_DA95_4C03_AB90_8EF8BEF7366A_.wvu.PrintArea" localSheetId="15" hidden="1">'1-14(旧)'!$A$1:$S$34</definedName>
    <definedName name="Z_0EDD8A79_DA95_4C03_AB90_8EF8BEF7366A_.wvu.PrintArea" localSheetId="20" hidden="1">'1-15'!$I$47:$V$80</definedName>
    <definedName name="Z_0EDD8A79_DA95_4C03_AB90_8EF8BEF7366A_.wvu.PrintArea" localSheetId="16" hidden="1">'1-15(旧)'!$A$1:$R$26</definedName>
    <definedName name="Z_0EDD8A79_DA95_4C03_AB90_8EF8BEF7366A_.wvu.PrintArea" localSheetId="21" hidden="1">'1-16'!$A$1:$F$80</definedName>
    <definedName name="Z_0EDD8A79_DA95_4C03_AB90_8EF8BEF7366A_.wvu.PrintArea" localSheetId="18" hidden="1">'1-16(旧)'!$A$1:$W$27</definedName>
    <definedName name="Z_0EDD8A79_DA95_4C03_AB90_8EF8BEF7366A_.wvu.PrintArea" localSheetId="22" hidden="1">'1-17'!$A$1:$Q$18</definedName>
    <definedName name="Z_0EDD8A79_DA95_4C03_AB90_8EF8BEF7366A_.wvu.PrintArea" localSheetId="23" hidden="1">'1-18'!$A$1:$S$22</definedName>
    <definedName name="Z_0EDD8A79_DA95_4C03_AB90_8EF8BEF7366A_.wvu.PrintArea" localSheetId="24" hidden="1">'1-18(旧)'!$A$1:$U$40</definedName>
    <definedName name="Z_0EDD8A79_DA95_4C03_AB90_8EF8BEF7366A_.wvu.PrintArea" localSheetId="25" hidden="1">'1-19'!$A$1:$U$22</definedName>
    <definedName name="Z_0EDD8A79_DA95_4C03_AB90_8EF8BEF7366A_.wvu.PrintArea" localSheetId="3" hidden="1">'1-2'!$A$1:$Q$27</definedName>
    <definedName name="Z_0EDD8A79_DA95_4C03_AB90_8EF8BEF7366A_.wvu.PrintArea" localSheetId="159" hidden="1">'1-20(旧)'!$A$1:$R$27</definedName>
    <definedName name="Z_0EDD8A79_DA95_4C03_AB90_8EF8BEF7366A_.wvu.PrintArea" localSheetId="99" hidden="1">'12-1'!$A$1:$O$51</definedName>
    <definedName name="Z_0EDD8A79_DA95_4C03_AB90_8EF8BEF7366A_.wvu.PrintArea" localSheetId="100" hidden="1">'12-2'!$A$1:$AD$25</definedName>
    <definedName name="Z_0EDD8A79_DA95_4C03_AB90_8EF8BEF7366A_.wvu.PrintArea" localSheetId="101" hidden="1">'12-3'!$A$1:$P$19</definedName>
    <definedName name="Z_0EDD8A79_DA95_4C03_AB90_8EF8BEF7366A_.wvu.PrintArea" localSheetId="102" hidden="1">'12-4'!$A$1:$P$17</definedName>
    <definedName name="Z_0EDD8A79_DA95_4C03_AB90_8EF8BEF7366A_.wvu.PrintArea" localSheetId="103" hidden="1">'12-5'!$A$1:$P$17</definedName>
    <definedName name="Z_0EDD8A79_DA95_4C03_AB90_8EF8BEF7366A_.wvu.PrintArea" localSheetId="104" hidden="1">'12-6'!$A$1:$N$30</definedName>
    <definedName name="Z_0EDD8A79_DA95_4C03_AB90_8EF8BEF7366A_.wvu.PrintArea" localSheetId="105" hidden="1">'12-7'!$A$1:$M$25</definedName>
    <definedName name="Z_0EDD8A79_DA95_4C03_AB90_8EF8BEF7366A_.wvu.PrintArea" localSheetId="4" hidden="1">'1-3'!$A$1:$O$27</definedName>
    <definedName name="Z_0EDD8A79_DA95_4C03_AB90_8EF8BEF7366A_.wvu.PrintArea" localSheetId="106" hidden="1">'13-1'!$A$1:$R$21</definedName>
    <definedName name="Z_0EDD8A79_DA95_4C03_AB90_8EF8BEF7366A_.wvu.PrintArea" localSheetId="107" hidden="1">'13-2'!$A$1:$Q$19</definedName>
    <definedName name="Z_0EDD8A79_DA95_4C03_AB90_8EF8BEF7366A_.wvu.PrintArea" localSheetId="5" hidden="1">'1-4'!$A$1:$W$99</definedName>
    <definedName name="Z_0EDD8A79_DA95_4C03_AB90_8EF8BEF7366A_.wvu.PrintArea" localSheetId="108" hidden="1">'14-1'!$A$1:$T$21</definedName>
    <definedName name="Z_0EDD8A79_DA95_4C03_AB90_8EF8BEF7366A_.wvu.PrintArea" localSheetId="109" hidden="1">'14-2'!$A$1:$S$18</definedName>
    <definedName name="Z_0EDD8A79_DA95_4C03_AB90_8EF8BEF7366A_.wvu.PrintArea" localSheetId="6" hidden="1">'1-5'!$A$1:$U$46</definedName>
    <definedName name="Z_0EDD8A79_DA95_4C03_AB90_8EF8BEF7366A_.wvu.PrintArea" localSheetId="110" hidden="1">'15-1'!$A$1:$V$21</definedName>
    <definedName name="Z_0EDD8A79_DA95_4C03_AB90_8EF8BEF7366A_.wvu.PrintArea" localSheetId="120" hidden="1">'15-11'!$A$1:$S$21</definedName>
    <definedName name="Z_0EDD8A79_DA95_4C03_AB90_8EF8BEF7366A_.wvu.PrintArea" localSheetId="121" hidden="1">'15-12'!$A$1:$Q$18</definedName>
    <definedName name="Z_0EDD8A79_DA95_4C03_AB90_8EF8BEF7366A_.wvu.PrintArea" localSheetId="122" hidden="1">'15-13'!$A$1:$R$21</definedName>
    <definedName name="Z_0EDD8A79_DA95_4C03_AB90_8EF8BEF7366A_.wvu.PrintArea" localSheetId="123" hidden="1">'15-14'!$A$1:$O$21</definedName>
    <definedName name="Z_0EDD8A79_DA95_4C03_AB90_8EF8BEF7366A_.wvu.PrintArea" localSheetId="111" hidden="1">'15-2'!$A$1:$P$18</definedName>
    <definedName name="Z_0EDD8A79_DA95_4C03_AB90_8EF8BEF7366A_.wvu.PrintArea" localSheetId="112" hidden="1">'15-3'!$A$1:$U$20</definedName>
    <definedName name="Z_0EDD8A79_DA95_4C03_AB90_8EF8BEF7366A_.wvu.PrintArea" localSheetId="113" hidden="1">'15-4'!$A$1:$S$23</definedName>
    <definedName name="Z_0EDD8A79_DA95_4C03_AB90_8EF8BEF7366A_.wvu.PrintArea" localSheetId="114" hidden="1">'15-5'!$A$1:$Q$44</definedName>
    <definedName name="Z_0EDD8A79_DA95_4C03_AB90_8EF8BEF7366A_.wvu.PrintArea" localSheetId="115" hidden="1">'15-6'!$A$1:$U$24</definedName>
    <definedName name="Z_0EDD8A79_DA95_4C03_AB90_8EF8BEF7366A_.wvu.PrintArea" localSheetId="116" hidden="1">'15-7'!$A$1:$Q$19</definedName>
    <definedName name="Z_0EDD8A79_DA95_4C03_AB90_8EF8BEF7366A_.wvu.PrintArea" localSheetId="117" hidden="1">'15-8'!$A$1:$R$32</definedName>
    <definedName name="Z_0EDD8A79_DA95_4C03_AB90_8EF8BEF7366A_.wvu.PrintArea" localSheetId="118" hidden="1">'15-9'!$A$1:$S$23</definedName>
    <definedName name="Z_0EDD8A79_DA95_4C03_AB90_8EF8BEF7366A_.wvu.PrintArea" localSheetId="7" hidden="1">'1-6'!$A$2:$E$26</definedName>
    <definedName name="Z_0EDD8A79_DA95_4C03_AB90_8EF8BEF7366A_.wvu.PrintArea" localSheetId="124" hidden="1">'16-1'!$A$1:$R$23</definedName>
    <definedName name="Z_0EDD8A79_DA95_4C03_AB90_8EF8BEF7366A_.wvu.PrintArea" localSheetId="125" hidden="1">'16-2'!$A$1:$Q$18</definedName>
    <definedName name="Z_0EDD8A79_DA95_4C03_AB90_8EF8BEF7366A_.wvu.PrintArea" localSheetId="126" hidden="1">'16-3'!$A$1:$U$22</definedName>
    <definedName name="Z_0EDD8A79_DA95_4C03_AB90_8EF8BEF7366A_.wvu.PrintArea" localSheetId="127" hidden="1">'16-4'!$A$1:$N$20</definedName>
    <definedName name="Z_0EDD8A79_DA95_4C03_AB90_8EF8BEF7366A_.wvu.PrintArea" localSheetId="128" hidden="1">'16-5'!$A$1:$U$21</definedName>
    <definedName name="Z_0EDD8A79_DA95_4C03_AB90_8EF8BEF7366A_.wvu.PrintArea" localSheetId="8" hidden="1">'1-7'!$A$1:$W$171</definedName>
    <definedName name="Z_0EDD8A79_DA95_4C03_AB90_8EF8BEF7366A_.wvu.PrintArea" localSheetId="129" hidden="1">'17-1'!$A$1:$AA$22</definedName>
    <definedName name="Z_0EDD8A79_DA95_4C03_AB90_8EF8BEF7366A_.wvu.PrintArea" localSheetId="138" hidden="1">'17-10'!$A$1:$P$17</definedName>
    <definedName name="Z_0EDD8A79_DA95_4C03_AB90_8EF8BEF7366A_.wvu.PrintArea" localSheetId="139" hidden="1">'17-11'!$I$1:$S$30</definedName>
    <definedName name="Z_0EDD8A79_DA95_4C03_AB90_8EF8BEF7366A_.wvu.PrintArea" localSheetId="140" hidden="1">'17-12'!$A$1:$Q$19</definedName>
    <definedName name="Z_0EDD8A79_DA95_4C03_AB90_8EF8BEF7366A_.wvu.PrintArea" localSheetId="141" hidden="1">'17-13'!$A$1:$P$17</definedName>
    <definedName name="Z_0EDD8A79_DA95_4C03_AB90_8EF8BEF7366A_.wvu.PrintArea" localSheetId="142" hidden="1">'17-14'!$A$1:$K$27</definedName>
    <definedName name="Z_0EDD8A79_DA95_4C03_AB90_8EF8BEF7366A_.wvu.PrintArea" localSheetId="130" hidden="1">'17-2'!$A$1:$V$23</definedName>
    <definedName name="Z_0EDD8A79_DA95_4C03_AB90_8EF8BEF7366A_.wvu.PrintArea" localSheetId="131" hidden="1">'17-3'!$A$1:$V$23</definedName>
    <definedName name="Z_0EDD8A79_DA95_4C03_AB90_8EF8BEF7366A_.wvu.PrintArea" localSheetId="132" hidden="1">'17-4'!$I$1:$S$22</definedName>
    <definedName name="Z_0EDD8A79_DA95_4C03_AB90_8EF8BEF7366A_.wvu.PrintArea" localSheetId="133" hidden="1">'17-5'!$I$1:$S$19</definedName>
    <definedName name="Z_0EDD8A79_DA95_4C03_AB90_8EF8BEF7366A_.wvu.PrintArea" localSheetId="134" hidden="1">'17-6'!$I$1:$S$22</definedName>
    <definedName name="Z_0EDD8A79_DA95_4C03_AB90_8EF8BEF7366A_.wvu.PrintArea" localSheetId="135" hidden="1">'17-7'!$A$1:$P$17</definedName>
    <definedName name="Z_0EDD8A79_DA95_4C03_AB90_8EF8BEF7366A_.wvu.PrintArea" localSheetId="136" hidden="1">'17-8'!$A$1:$S$17</definedName>
    <definedName name="Z_0EDD8A79_DA95_4C03_AB90_8EF8BEF7366A_.wvu.PrintArea" localSheetId="137" hidden="1">'17-9'!$A$1:$Q$16</definedName>
    <definedName name="Z_0EDD8A79_DA95_4C03_AB90_8EF8BEF7366A_.wvu.PrintArea" localSheetId="10" hidden="1">'1-8'!$A$1:$S$121</definedName>
    <definedName name="Z_0EDD8A79_DA95_4C03_AB90_8EF8BEF7366A_.wvu.PrintArea" localSheetId="143" hidden="1">'18-1'!$A$1:$P$12</definedName>
    <definedName name="Z_0EDD8A79_DA95_4C03_AB90_8EF8BEF7366A_.wvu.PrintArea" localSheetId="144" hidden="1">'18-2'!$A$1:$Q$17</definedName>
    <definedName name="Z_0EDD8A79_DA95_4C03_AB90_8EF8BEF7366A_.wvu.PrintArea" localSheetId="145" hidden="1">'18-3'!$A$1:$P$12</definedName>
    <definedName name="Z_0EDD8A79_DA95_4C03_AB90_8EF8BEF7366A_.wvu.PrintArea" localSheetId="146" hidden="1">'18-4'!$A$1:$R$19</definedName>
    <definedName name="Z_0EDD8A79_DA95_4C03_AB90_8EF8BEF7366A_.wvu.PrintArea" localSheetId="11" hidden="1">'1-9'!$A$1:$P$19</definedName>
    <definedName name="Z_0EDD8A79_DA95_4C03_AB90_8EF8BEF7366A_.wvu.PrintArea" localSheetId="147" hidden="1">'19-1'!$A$1:$Q$18</definedName>
    <definedName name="Z_0EDD8A79_DA95_4C03_AB90_8EF8BEF7366A_.wvu.PrintArea" localSheetId="148" hidden="1">'19-2'!$A$1:$Q$20</definedName>
    <definedName name="Z_0EDD8A79_DA95_4C03_AB90_8EF8BEF7366A_.wvu.PrintArea" localSheetId="149" hidden="1">'20-1'!$A$1:$N$17</definedName>
    <definedName name="Z_0EDD8A79_DA95_4C03_AB90_8EF8BEF7366A_.wvu.PrintArea" localSheetId="150" hidden="1">'20-2'!$A$1:$S$20</definedName>
    <definedName name="Z_0EDD8A79_DA95_4C03_AB90_8EF8BEF7366A_.wvu.PrintArea" localSheetId="151" hidden="1">'20-3'!$A$1:$O$17</definedName>
    <definedName name="Z_0EDD8A79_DA95_4C03_AB90_8EF8BEF7366A_.wvu.PrintArea" localSheetId="26" hidden="1">'2-1'!$A$1:$R$23</definedName>
    <definedName name="Z_0EDD8A79_DA95_4C03_AB90_8EF8BEF7366A_.wvu.PrintArea" localSheetId="152" hidden="1">'21-1'!$A$1:$R$22</definedName>
    <definedName name="Z_0EDD8A79_DA95_4C03_AB90_8EF8BEF7366A_.wvu.PrintArea" localSheetId="153" hidden="1">'21-2'!$A$1:$O$20</definedName>
    <definedName name="Z_0EDD8A79_DA95_4C03_AB90_8EF8BEF7366A_.wvu.PrintArea" localSheetId="154" hidden="1">'21-3'!$A$1:$Q$16</definedName>
    <definedName name="Z_0EDD8A79_DA95_4C03_AB90_8EF8BEF7366A_.wvu.PrintArea" localSheetId="155" hidden="1">'21-4'!$A$1:$Y$52</definedName>
    <definedName name="Z_0EDD8A79_DA95_4C03_AB90_8EF8BEF7366A_.wvu.PrintArea" localSheetId="156" hidden="1">'21-5'!$A$1:$T$19</definedName>
    <definedName name="Z_0EDD8A79_DA95_4C03_AB90_8EF8BEF7366A_.wvu.PrintArea" localSheetId="157" hidden="1">'21-6'!$A$1:$O$16</definedName>
    <definedName name="Z_0EDD8A79_DA95_4C03_AB90_8EF8BEF7366A_.wvu.PrintArea" localSheetId="27" hidden="1">'2-2'!$A$1:$Q$16</definedName>
    <definedName name="Z_0EDD8A79_DA95_4C03_AB90_8EF8BEF7366A_.wvu.PrintArea" localSheetId="28" hidden="1">'2-3'!$A$1:$R$25</definedName>
    <definedName name="Z_0EDD8A79_DA95_4C03_AB90_8EF8BEF7366A_.wvu.PrintArea" localSheetId="30" hidden="1">'2-5'!$A$1:$X$24</definedName>
    <definedName name="Z_0EDD8A79_DA95_4C03_AB90_8EF8BEF7366A_.wvu.PrintArea" localSheetId="32" hidden="1">'2-7'!$A$1:$O$19</definedName>
    <definedName name="Z_0EDD8A79_DA95_4C03_AB90_8EF8BEF7366A_.wvu.PrintArea" localSheetId="33" hidden="1">'2-8'!$A$1:$M$18</definedName>
    <definedName name="Z_0EDD8A79_DA95_4C03_AB90_8EF8BEF7366A_.wvu.PrintArea" localSheetId="34" hidden="1">'3-1'!$A$1:$R$18</definedName>
    <definedName name="Z_0EDD8A79_DA95_4C03_AB90_8EF8BEF7366A_.wvu.PrintArea" localSheetId="35" hidden="1">'3-2'!$A$1:$Q$20</definedName>
    <definedName name="Z_0EDD8A79_DA95_4C03_AB90_8EF8BEF7366A_.wvu.PrintArea" localSheetId="36" hidden="1">'3-3'!$A$1:$Q$26</definedName>
    <definedName name="Z_0EDD8A79_DA95_4C03_AB90_8EF8BEF7366A_.wvu.PrintArea" localSheetId="37" hidden="1">'3-4'!$A$1:$P$12</definedName>
    <definedName name="Z_0EDD8A79_DA95_4C03_AB90_8EF8BEF7366A_.wvu.PrintArea" localSheetId="38" hidden="1">'3-5'!$A$1:$L$15</definedName>
    <definedName name="Z_0EDD8A79_DA95_4C03_AB90_8EF8BEF7366A_.wvu.PrintArea" localSheetId="39" hidden="1">'3-6'!$A$1:$O$13</definedName>
    <definedName name="Z_0EDD8A79_DA95_4C03_AB90_8EF8BEF7366A_.wvu.PrintArea" localSheetId="40" hidden="1">'3-7'!$A$1:$L$16</definedName>
    <definedName name="Z_0EDD8A79_DA95_4C03_AB90_8EF8BEF7366A_.wvu.PrintArea" localSheetId="41" hidden="1">'4-1'!$A$1:$O$19</definedName>
    <definedName name="Z_0EDD8A79_DA95_4C03_AB90_8EF8BEF7366A_.wvu.PrintArea" localSheetId="42" hidden="1">'4-2'!$A$1:$O$21</definedName>
    <definedName name="Z_0EDD8A79_DA95_4C03_AB90_8EF8BEF7366A_.wvu.PrintArea" localSheetId="43" hidden="1">'4-3'!$A$1:$Q$28</definedName>
    <definedName name="Z_0EDD8A79_DA95_4C03_AB90_8EF8BEF7366A_.wvu.PrintArea" localSheetId="44" hidden="1">'4-4'!$A$1:$S$31</definedName>
    <definedName name="Z_0EDD8A79_DA95_4C03_AB90_8EF8BEF7366A_.wvu.PrintArea" localSheetId="45" hidden="1">'4-5'!$A$1:$Q$32</definedName>
    <definedName name="Z_0EDD8A79_DA95_4C03_AB90_8EF8BEF7366A_.wvu.PrintArea" localSheetId="46" hidden="1">'4-6'!$A$1:$O$20</definedName>
    <definedName name="Z_0EDD8A79_DA95_4C03_AB90_8EF8BEF7366A_.wvu.PrintArea" localSheetId="47" hidden="1">'5-1'!$A$1:$T$15</definedName>
    <definedName name="Z_0EDD8A79_DA95_4C03_AB90_8EF8BEF7366A_.wvu.PrintArea" localSheetId="56" hidden="1">'5-10'!$A$1:$G$32</definedName>
    <definedName name="Z_0EDD8A79_DA95_4C03_AB90_8EF8BEF7366A_.wvu.PrintArea" localSheetId="57" hidden="1">'5-11'!$A$1:$Q$72</definedName>
    <definedName name="Z_0EDD8A79_DA95_4C03_AB90_8EF8BEF7366A_.wvu.PrintArea" localSheetId="48" hidden="1">'5-2'!$A$1:$V$15</definedName>
    <definedName name="Z_0EDD8A79_DA95_4C03_AB90_8EF8BEF7366A_.wvu.PrintArea" localSheetId="49" hidden="1">'5-3'!$A$1:$P$18</definedName>
    <definedName name="Z_0EDD8A79_DA95_4C03_AB90_8EF8BEF7366A_.wvu.PrintArea" localSheetId="50" hidden="1">'5-4'!$A$1:$Q$26</definedName>
    <definedName name="Z_0EDD8A79_DA95_4C03_AB90_8EF8BEF7366A_.wvu.PrintArea" localSheetId="51" hidden="1">'5-5'!$A$1:$P$18</definedName>
    <definedName name="Z_0EDD8A79_DA95_4C03_AB90_8EF8BEF7366A_.wvu.PrintArea" localSheetId="52" hidden="1">'5-6'!$A$1:$P$19</definedName>
    <definedName name="Z_0EDD8A79_DA95_4C03_AB90_8EF8BEF7366A_.wvu.PrintArea" localSheetId="53" hidden="1">'5-7'!$A$1:$Q$21</definedName>
    <definedName name="Z_0EDD8A79_DA95_4C03_AB90_8EF8BEF7366A_.wvu.PrintArea" localSheetId="54" hidden="1">'5-8'!$A$1:$R$20</definedName>
    <definedName name="Z_0EDD8A79_DA95_4C03_AB90_8EF8BEF7366A_.wvu.PrintArea" localSheetId="55" hidden="1">'5-9'!$A$1:$S$20</definedName>
    <definedName name="Z_0EDD8A79_DA95_4C03_AB90_8EF8BEF7366A_.wvu.PrintArea" localSheetId="58" hidden="1">'6-1'!$A$1:$Q$14</definedName>
    <definedName name="Z_0EDD8A79_DA95_4C03_AB90_8EF8BEF7366A_.wvu.PrintArea" localSheetId="59" hidden="1">'6-2'!$A$1:$R$18</definedName>
    <definedName name="Z_0EDD8A79_DA95_4C03_AB90_8EF8BEF7366A_.wvu.PrintArea" localSheetId="60" hidden="1">'6-3'!$A$1:$P$17</definedName>
    <definedName name="Z_0EDD8A79_DA95_4C03_AB90_8EF8BEF7366A_.wvu.PrintArea" localSheetId="61" hidden="1">'6-4'!$A$1:$P$16</definedName>
    <definedName name="Z_0EDD8A79_DA95_4C03_AB90_8EF8BEF7366A_.wvu.PrintArea" localSheetId="62" hidden="1">'7-1'!$A$1:$V$27</definedName>
    <definedName name="Z_0EDD8A79_DA95_4C03_AB90_8EF8BEF7366A_.wvu.PrintArea" localSheetId="63" hidden="1">'7-2'!$A$1:$Z$18</definedName>
    <definedName name="Z_0EDD8A79_DA95_4C03_AB90_8EF8BEF7366A_.wvu.PrintArea" localSheetId="64" hidden="1">'7-3'!$A$1:$X$28</definedName>
    <definedName name="Z_0EDD8A79_DA95_4C03_AB90_8EF8BEF7366A_.wvu.PrintArea" localSheetId="65" hidden="1">'7-4'!$A$1:$X$28</definedName>
    <definedName name="Z_0EDD8A79_DA95_4C03_AB90_8EF8BEF7366A_.wvu.PrintArea" localSheetId="66" hidden="1">'7-5'!$A$1:$P$23</definedName>
    <definedName name="Z_0EDD8A79_DA95_4C03_AB90_8EF8BEF7366A_.wvu.PrintArea" localSheetId="67" hidden="1">'7-6'!$A$1:$O$15</definedName>
    <definedName name="Z_0EDD8A79_DA95_4C03_AB90_8EF8BEF7366A_.wvu.PrintArea" localSheetId="68" hidden="1">'8-1'!$A$1:$U$28</definedName>
    <definedName name="Z_0EDD8A79_DA95_4C03_AB90_8EF8BEF7366A_.wvu.PrintArea" localSheetId="77" hidden="1">'8-10'!$A$1:$Q$21</definedName>
    <definedName name="Z_0EDD8A79_DA95_4C03_AB90_8EF8BEF7366A_.wvu.PrintArea" localSheetId="78" hidden="1">'8-11'!$A$1:$S$23</definedName>
    <definedName name="Z_0EDD8A79_DA95_4C03_AB90_8EF8BEF7366A_.wvu.PrintArea" localSheetId="79" hidden="1">'8-12'!$A$1:$T$34</definedName>
    <definedName name="Z_0EDD8A79_DA95_4C03_AB90_8EF8BEF7366A_.wvu.PrintArea" localSheetId="80" hidden="1">'8-13'!$A$1:$N$21</definedName>
    <definedName name="Z_0EDD8A79_DA95_4C03_AB90_8EF8BEF7366A_.wvu.PrintArea" localSheetId="81" hidden="1">'8-14'!$A$1:$O$33</definedName>
    <definedName name="Z_0EDD8A79_DA95_4C03_AB90_8EF8BEF7366A_.wvu.PrintArea" localSheetId="69" hidden="1">'8-2'!$A$1:$U$26</definedName>
    <definedName name="Z_0EDD8A79_DA95_4C03_AB90_8EF8BEF7366A_.wvu.PrintArea" localSheetId="71" hidden="1">'8-4'!$A$1:$O$19</definedName>
    <definedName name="Z_0EDD8A79_DA95_4C03_AB90_8EF8BEF7366A_.wvu.PrintArea" localSheetId="72" hidden="1">'8-5'!$A$1:$O$20</definedName>
    <definedName name="Z_0EDD8A79_DA95_4C03_AB90_8EF8BEF7366A_.wvu.PrintArea" localSheetId="73" hidden="1">'8-6'!$A$1:$P$19</definedName>
    <definedName name="Z_0EDD8A79_DA95_4C03_AB90_8EF8BEF7366A_.wvu.PrintArea" localSheetId="74" hidden="1">'8-7'!$A$1:$O$19</definedName>
    <definedName name="Z_0EDD8A79_DA95_4C03_AB90_8EF8BEF7366A_.wvu.PrintArea" localSheetId="75" hidden="1">'8-8'!$A$1:$O$19</definedName>
    <definedName name="Z_0EDD8A79_DA95_4C03_AB90_8EF8BEF7366A_.wvu.PrintArea" localSheetId="76" hidden="1">'8-9'!$A$1:$AB$40</definedName>
    <definedName name="Z_0EDD8A79_DA95_4C03_AB90_8EF8BEF7366A_.wvu.PrintArea" localSheetId="82" hidden="1">'9-1'!$A$1:$P$17</definedName>
    <definedName name="Z_0EDD8A79_DA95_4C03_AB90_8EF8BEF7366A_.wvu.PrintArea" localSheetId="83" hidden="1">'9-2'!$A$1:$R$16</definedName>
    <definedName name="Z_0EDD8A79_DA95_4C03_AB90_8EF8BEF7366A_.wvu.PrintArea" localSheetId="84" hidden="1">'9-3'!$A$1:$O$16</definedName>
    <definedName name="Z_0EDD8A79_DA95_4C03_AB90_8EF8BEF7366A_.wvu.PrintArea" localSheetId="85" hidden="1">'9-4'!$A$1:$O$16</definedName>
    <definedName name="Z_0EDD8A79_DA95_4C03_AB90_8EF8BEF7366A_.wvu.PrintArea" localSheetId="86" hidden="1">'9-5'!$A$1:$P$16</definedName>
    <definedName name="Z_0EDD8A79_DA95_4C03_AB90_8EF8BEF7366A_.wvu.PrintArea" localSheetId="87" hidden="1">'9-6'!$A$1:$Q$20</definedName>
    <definedName name="Z_0EDD8A79_DA95_4C03_AB90_8EF8BEF7366A_.wvu.PrintTitles" localSheetId="20" hidden="1">'1-15'!$1:$1</definedName>
    <definedName name="Z_0EDD8A79_DA95_4C03_AB90_8EF8BEF7366A_.wvu.Rows" localSheetId="95" hidden="1">'11-1②'!$51:$51</definedName>
    <definedName name="Z_0EDD8A79_DA95_4C03_AB90_8EF8BEF7366A_.wvu.Rows" localSheetId="71" hidden="1">'8-4'!$27:$29</definedName>
    <definedName name="Z_10919FA8_092B_4C9C_9FFD_BB9EDA35A9E7_.wvu.Cols" localSheetId="68" hidden="1">'8-1'!$D:$E,'8-1'!$H:$H</definedName>
    <definedName name="Z_10919FA8_092B_4C9C_9FFD_BB9EDA35A9E7_.wvu.Cols" localSheetId="69" hidden="1">'8-2'!$D:$D,'8-2'!$F:$F,'8-2'!$H:$H</definedName>
    <definedName name="Z_10919FA8_092B_4C9C_9FFD_BB9EDA35A9E7_.wvu.PrintArea" localSheetId="88" hidden="1">'10-1'!$A$1:$S$19</definedName>
    <definedName name="Z_10919FA8_092B_4C9C_9FFD_BB9EDA35A9E7_.wvu.PrintArea" localSheetId="89" hidden="1">'10-2'!$A$1:$O$17</definedName>
    <definedName name="Z_10919FA8_092B_4C9C_9FFD_BB9EDA35A9E7_.wvu.PrintArea" localSheetId="90" hidden="1">'10-3'!$A$1:$W$22</definedName>
    <definedName name="Z_10919FA8_092B_4C9C_9FFD_BB9EDA35A9E7_.wvu.PrintArea" localSheetId="91" hidden="1">'10-4'!$A$1:$W$21</definedName>
    <definedName name="Z_10919FA8_092B_4C9C_9FFD_BB9EDA35A9E7_.wvu.PrintArea" localSheetId="92" hidden="1">'10-5'!$A$1:$Q$22</definedName>
    <definedName name="Z_10919FA8_092B_4C9C_9FFD_BB9EDA35A9E7_.wvu.PrintArea" localSheetId="96" hidden="1">'11-2'!$A$1:$P$17</definedName>
    <definedName name="Z_10919FA8_092B_4C9C_9FFD_BB9EDA35A9E7_.wvu.PrintArea" localSheetId="97" hidden="1">'11-3'!$A$1:$O$18</definedName>
    <definedName name="Z_10919FA8_092B_4C9C_9FFD_BB9EDA35A9E7_.wvu.PrintArea" localSheetId="98" hidden="1">'11-4'!$A$1:$Q$19</definedName>
    <definedName name="Z_10919FA8_092B_4C9C_9FFD_BB9EDA35A9E7_.wvu.PrintArea" localSheetId="99" hidden="1">'12-1'!$A$1:$O$51</definedName>
    <definedName name="Z_10919FA8_092B_4C9C_9FFD_BB9EDA35A9E7_.wvu.PrintArea" localSheetId="100" hidden="1">'12-2'!$A$1:$AD$25</definedName>
    <definedName name="Z_10919FA8_092B_4C9C_9FFD_BB9EDA35A9E7_.wvu.PrintArea" localSheetId="101" hidden="1">'12-3'!$A$1:$P$19</definedName>
    <definedName name="Z_10919FA8_092B_4C9C_9FFD_BB9EDA35A9E7_.wvu.PrintArea" localSheetId="102" hidden="1">'12-4'!$A$1:$P$17</definedName>
    <definedName name="Z_10919FA8_092B_4C9C_9FFD_BB9EDA35A9E7_.wvu.PrintArea" localSheetId="103" hidden="1">'12-5'!$A$1:$P$17</definedName>
    <definedName name="Z_10919FA8_092B_4C9C_9FFD_BB9EDA35A9E7_.wvu.PrintArea" localSheetId="104" hidden="1">'12-6'!$A$1:$N$30</definedName>
    <definedName name="Z_10919FA8_092B_4C9C_9FFD_BB9EDA35A9E7_.wvu.PrintArea" localSheetId="105" hidden="1">'12-7'!$A$1:$M$25</definedName>
    <definedName name="Z_10919FA8_092B_4C9C_9FFD_BB9EDA35A9E7_.wvu.PrintArea" localSheetId="108" hidden="1">'14-1'!$A$1:$T$21</definedName>
    <definedName name="Z_10919FA8_092B_4C9C_9FFD_BB9EDA35A9E7_.wvu.PrintArea" localSheetId="109" hidden="1">'14-2'!$A$1:$S$18</definedName>
    <definedName name="Z_10919FA8_092B_4C9C_9FFD_BB9EDA35A9E7_.wvu.PrintArea" localSheetId="58" hidden="1">'6-1'!$A$1:$Q$14</definedName>
    <definedName name="Z_10919FA8_092B_4C9C_9FFD_BB9EDA35A9E7_.wvu.PrintArea" localSheetId="59" hidden="1">'6-2'!$A$1:$R$18</definedName>
    <definedName name="Z_10919FA8_092B_4C9C_9FFD_BB9EDA35A9E7_.wvu.PrintArea" localSheetId="60" hidden="1">'6-3'!$A$1:$P$17</definedName>
    <definedName name="Z_10919FA8_092B_4C9C_9FFD_BB9EDA35A9E7_.wvu.PrintArea" localSheetId="61" hidden="1">'6-4'!$A$1:$P$16</definedName>
    <definedName name="Z_10919FA8_092B_4C9C_9FFD_BB9EDA35A9E7_.wvu.PrintArea" localSheetId="62" hidden="1">'7-1'!$A$1:$V$27</definedName>
    <definedName name="Z_10919FA8_092B_4C9C_9FFD_BB9EDA35A9E7_.wvu.PrintArea" localSheetId="63" hidden="1">'7-2'!$A$1:$Z$18</definedName>
    <definedName name="Z_10919FA8_092B_4C9C_9FFD_BB9EDA35A9E7_.wvu.PrintArea" localSheetId="64" hidden="1">'7-3'!$A$1:$X$28</definedName>
    <definedName name="Z_10919FA8_092B_4C9C_9FFD_BB9EDA35A9E7_.wvu.PrintArea" localSheetId="65" hidden="1">'7-4'!$A$1:$X$28</definedName>
    <definedName name="Z_10919FA8_092B_4C9C_9FFD_BB9EDA35A9E7_.wvu.PrintArea" localSheetId="66" hidden="1">'7-5'!$A$1:$P$23</definedName>
    <definedName name="Z_10919FA8_092B_4C9C_9FFD_BB9EDA35A9E7_.wvu.PrintArea" localSheetId="67" hidden="1">'7-6'!$A$1:$O$15</definedName>
    <definedName name="Z_10919FA8_092B_4C9C_9FFD_BB9EDA35A9E7_.wvu.PrintArea" localSheetId="68" hidden="1">'8-1'!$A$1:$U$28</definedName>
    <definedName name="Z_10919FA8_092B_4C9C_9FFD_BB9EDA35A9E7_.wvu.PrintArea" localSheetId="77" hidden="1">'8-10'!$A$1:$Q$21</definedName>
    <definedName name="Z_10919FA8_092B_4C9C_9FFD_BB9EDA35A9E7_.wvu.PrintArea" localSheetId="78" hidden="1">'8-11'!$A$1:$S$23</definedName>
    <definedName name="Z_10919FA8_092B_4C9C_9FFD_BB9EDA35A9E7_.wvu.PrintArea" localSheetId="79" hidden="1">'8-12'!$A$1:$T$34</definedName>
    <definedName name="Z_10919FA8_092B_4C9C_9FFD_BB9EDA35A9E7_.wvu.PrintArea" localSheetId="80" hidden="1">'8-13'!$A$1:$N$21</definedName>
    <definedName name="Z_10919FA8_092B_4C9C_9FFD_BB9EDA35A9E7_.wvu.PrintArea" localSheetId="81" hidden="1">'8-14'!$A$1:$O$33</definedName>
    <definedName name="Z_10919FA8_092B_4C9C_9FFD_BB9EDA35A9E7_.wvu.PrintArea" localSheetId="69" hidden="1">'8-2'!$A$1:$U$26</definedName>
    <definedName name="Z_10919FA8_092B_4C9C_9FFD_BB9EDA35A9E7_.wvu.PrintArea" localSheetId="71" hidden="1">'8-4'!$A$1:$O$19</definedName>
    <definedName name="Z_10919FA8_092B_4C9C_9FFD_BB9EDA35A9E7_.wvu.PrintArea" localSheetId="72" hidden="1">'8-5'!$A$1:$O$20</definedName>
    <definedName name="Z_10919FA8_092B_4C9C_9FFD_BB9EDA35A9E7_.wvu.PrintArea" localSheetId="73" hidden="1">'8-6'!$A$1:$P$19</definedName>
    <definedName name="Z_10919FA8_092B_4C9C_9FFD_BB9EDA35A9E7_.wvu.PrintArea" localSheetId="74" hidden="1">'8-7'!$A$1:$O$19</definedName>
    <definedName name="Z_10919FA8_092B_4C9C_9FFD_BB9EDA35A9E7_.wvu.PrintArea" localSheetId="75" hidden="1">'8-8'!$A$1:$O$19</definedName>
    <definedName name="Z_10919FA8_092B_4C9C_9FFD_BB9EDA35A9E7_.wvu.PrintArea" localSheetId="76" hidden="1">'8-9'!$A$1:$AB$40</definedName>
    <definedName name="Z_10919FA8_092B_4C9C_9FFD_BB9EDA35A9E7_.wvu.PrintArea" localSheetId="82" hidden="1">'9-1'!$A$1:$P$17</definedName>
    <definedName name="Z_10919FA8_092B_4C9C_9FFD_BB9EDA35A9E7_.wvu.PrintArea" localSheetId="83" hidden="1">'9-2'!$A$1:$R$16</definedName>
    <definedName name="Z_10919FA8_092B_4C9C_9FFD_BB9EDA35A9E7_.wvu.PrintArea" localSheetId="84" hidden="1">'9-3'!$A$1:$O$16</definedName>
    <definedName name="Z_10919FA8_092B_4C9C_9FFD_BB9EDA35A9E7_.wvu.Rows" localSheetId="71" hidden="1">'8-4'!$27:$29</definedName>
    <definedName name="Z_162594DC_2CCD_4EA5_9014_19B6C353B7A6_.wvu.Cols" localSheetId="129" hidden="1">'17-1'!$D:$E,'17-1'!$G:$I,'17-1'!$K:$L,'17-1'!$N:$N</definedName>
    <definedName name="Z_162594DC_2CCD_4EA5_9014_19B6C353B7A6_.wvu.PrintArea" localSheetId="106" hidden="1">'13-1'!$A$1:$R$21</definedName>
    <definedName name="Z_162594DC_2CCD_4EA5_9014_19B6C353B7A6_.wvu.PrintArea" localSheetId="107" hidden="1">'13-2'!$A$1:$Q$19</definedName>
    <definedName name="Z_162594DC_2CCD_4EA5_9014_19B6C353B7A6_.wvu.PrintArea" localSheetId="108" hidden="1">'14-1'!$A$1:$T$21</definedName>
    <definedName name="Z_162594DC_2CCD_4EA5_9014_19B6C353B7A6_.wvu.PrintArea" localSheetId="109" hidden="1">'14-2'!$A$1:$S$18</definedName>
    <definedName name="Z_162594DC_2CCD_4EA5_9014_19B6C353B7A6_.wvu.PrintArea" localSheetId="110" hidden="1">'15-1'!$A$1:$V$21</definedName>
    <definedName name="Z_162594DC_2CCD_4EA5_9014_19B6C353B7A6_.wvu.PrintArea" localSheetId="120" hidden="1">'15-11'!$A$1:$S$21</definedName>
    <definedName name="Z_162594DC_2CCD_4EA5_9014_19B6C353B7A6_.wvu.PrintArea" localSheetId="121" hidden="1">'15-12'!$A$1:$Q$18</definedName>
    <definedName name="Z_162594DC_2CCD_4EA5_9014_19B6C353B7A6_.wvu.PrintArea" localSheetId="122" hidden="1">'15-13'!$A$1:$R$21</definedName>
    <definedName name="Z_162594DC_2CCD_4EA5_9014_19B6C353B7A6_.wvu.PrintArea" localSheetId="123" hidden="1">'15-14'!$A$1:$O$21</definedName>
    <definedName name="Z_162594DC_2CCD_4EA5_9014_19B6C353B7A6_.wvu.PrintArea" localSheetId="111" hidden="1">'15-2'!$A$1:$P$18</definedName>
    <definedName name="Z_162594DC_2CCD_4EA5_9014_19B6C353B7A6_.wvu.PrintArea" localSheetId="112" hidden="1">'15-3'!$A$1:$U$20</definedName>
    <definedName name="Z_162594DC_2CCD_4EA5_9014_19B6C353B7A6_.wvu.PrintArea" localSheetId="113" hidden="1">'15-4'!$A$1:$S$23</definedName>
    <definedName name="Z_162594DC_2CCD_4EA5_9014_19B6C353B7A6_.wvu.PrintArea" localSheetId="114" hidden="1">'15-5'!$A$1:$Q$44</definedName>
    <definedName name="Z_162594DC_2CCD_4EA5_9014_19B6C353B7A6_.wvu.PrintArea" localSheetId="115" hidden="1">'15-6'!$A$1:$P$16</definedName>
    <definedName name="Z_162594DC_2CCD_4EA5_9014_19B6C353B7A6_.wvu.PrintArea" localSheetId="116" hidden="1">'15-7'!$A$1:$Q$19</definedName>
    <definedName name="Z_162594DC_2CCD_4EA5_9014_19B6C353B7A6_.wvu.PrintArea" localSheetId="117" hidden="1">'15-8'!$A$1:$R$32</definedName>
    <definedName name="Z_162594DC_2CCD_4EA5_9014_19B6C353B7A6_.wvu.PrintArea" localSheetId="118" hidden="1">'15-9'!$A$1:$S$23</definedName>
    <definedName name="Z_162594DC_2CCD_4EA5_9014_19B6C353B7A6_.wvu.PrintArea" localSheetId="124" hidden="1">'16-1'!$A$1:$R$23</definedName>
    <definedName name="Z_162594DC_2CCD_4EA5_9014_19B6C353B7A6_.wvu.PrintArea" localSheetId="125" hidden="1">'16-2'!$A$1:$Q$18</definedName>
    <definedName name="Z_162594DC_2CCD_4EA5_9014_19B6C353B7A6_.wvu.PrintArea" localSheetId="126" hidden="1">'16-3'!$A$1:$U$22</definedName>
    <definedName name="Z_162594DC_2CCD_4EA5_9014_19B6C353B7A6_.wvu.PrintArea" localSheetId="127" hidden="1">'16-4'!$A$1:$N$20</definedName>
    <definedName name="Z_162594DC_2CCD_4EA5_9014_19B6C353B7A6_.wvu.PrintArea" localSheetId="128" hidden="1">'16-5'!$A$1:$U$21</definedName>
    <definedName name="Z_162594DC_2CCD_4EA5_9014_19B6C353B7A6_.wvu.PrintArea" localSheetId="129" hidden="1">'17-1'!$A$1:$AA$22</definedName>
    <definedName name="Z_162594DC_2CCD_4EA5_9014_19B6C353B7A6_.wvu.PrintArea" localSheetId="138" hidden="1">'17-10'!$A$1:$P$17</definedName>
    <definedName name="Z_162594DC_2CCD_4EA5_9014_19B6C353B7A6_.wvu.PrintArea" localSheetId="140" hidden="1">'17-12'!$A$1:$Q$19</definedName>
    <definedName name="Z_162594DC_2CCD_4EA5_9014_19B6C353B7A6_.wvu.PrintArea" localSheetId="141" hidden="1">'17-13'!$A$1:$P$17</definedName>
    <definedName name="Z_162594DC_2CCD_4EA5_9014_19B6C353B7A6_.wvu.PrintArea" localSheetId="142" hidden="1">'17-14'!$A$1:$K$27</definedName>
    <definedName name="Z_162594DC_2CCD_4EA5_9014_19B6C353B7A6_.wvu.PrintArea" localSheetId="130" hidden="1">'17-2'!$A$1:$Q$16</definedName>
    <definedName name="Z_162594DC_2CCD_4EA5_9014_19B6C353B7A6_.wvu.PrintArea" localSheetId="131" hidden="1">'17-3'!$A$1:$Q$16</definedName>
    <definedName name="Z_162594DC_2CCD_4EA5_9014_19B6C353B7A6_.wvu.PrintArea" localSheetId="135" hidden="1">'17-7'!$A$1:$P$17</definedName>
    <definedName name="Z_162594DC_2CCD_4EA5_9014_19B6C353B7A6_.wvu.PrintArea" localSheetId="136" hidden="1">'17-8'!$A$1:$S$17</definedName>
    <definedName name="Z_162594DC_2CCD_4EA5_9014_19B6C353B7A6_.wvu.PrintArea" localSheetId="137" hidden="1">'17-9'!$A$1:$Q$16</definedName>
    <definedName name="Z_162594DC_2CCD_4EA5_9014_19B6C353B7A6_.wvu.PrintArea" localSheetId="143" hidden="1">'18-1'!$A$1:$P$12</definedName>
    <definedName name="Z_162594DC_2CCD_4EA5_9014_19B6C353B7A6_.wvu.PrintArea" localSheetId="144" hidden="1">'18-2'!$A$1:$Q$17</definedName>
    <definedName name="Z_162594DC_2CCD_4EA5_9014_19B6C353B7A6_.wvu.PrintArea" localSheetId="145" hidden="1">'18-3'!$A$1:$P$12</definedName>
    <definedName name="Z_162594DC_2CCD_4EA5_9014_19B6C353B7A6_.wvu.PrintArea" localSheetId="146" hidden="1">'18-4'!$A$1:$R$19</definedName>
    <definedName name="Z_162594DC_2CCD_4EA5_9014_19B6C353B7A6_.wvu.PrintArea" localSheetId="147" hidden="1">'19-1'!$A$1:$Q$18</definedName>
    <definedName name="Z_162594DC_2CCD_4EA5_9014_19B6C353B7A6_.wvu.PrintArea" localSheetId="148" hidden="1">'19-2'!$A$1:$Q$20</definedName>
    <definedName name="Z_162594DC_2CCD_4EA5_9014_19B6C353B7A6_.wvu.PrintArea" localSheetId="149" hidden="1">'20-1'!$A$1:$N$17</definedName>
    <definedName name="Z_162594DC_2CCD_4EA5_9014_19B6C353B7A6_.wvu.PrintArea" localSheetId="150" hidden="1">'20-2'!$A$1:$S$20</definedName>
    <definedName name="Z_162594DC_2CCD_4EA5_9014_19B6C353B7A6_.wvu.PrintArea" localSheetId="151" hidden="1">'20-3'!$A$1:$O$17</definedName>
    <definedName name="Z_162594DC_2CCD_4EA5_9014_19B6C353B7A6_.wvu.PrintArea" localSheetId="152" hidden="1">'21-1'!$A$1:$R$22</definedName>
    <definedName name="Z_162594DC_2CCD_4EA5_9014_19B6C353B7A6_.wvu.PrintArea" localSheetId="153" hidden="1">'21-2'!$A$1:$O$20</definedName>
    <definedName name="Z_162594DC_2CCD_4EA5_9014_19B6C353B7A6_.wvu.PrintArea" localSheetId="154" hidden="1">'21-3'!$A$1:$Q$16</definedName>
    <definedName name="Z_162594DC_2CCD_4EA5_9014_19B6C353B7A6_.wvu.PrintArea" localSheetId="155" hidden="1">'21-4'!$A$1:$Y$52</definedName>
    <definedName name="Z_162594DC_2CCD_4EA5_9014_19B6C353B7A6_.wvu.PrintArea" localSheetId="156" hidden="1">'21-5'!$A$1:$T$19</definedName>
    <definedName name="Z_162594DC_2CCD_4EA5_9014_19B6C353B7A6_.wvu.PrintArea" localSheetId="157" hidden="1">'21-6'!$A$1:$O$16</definedName>
    <definedName name="Z_162594DC_2CCD_4EA5_9014_19B6C353B7A6_.wvu.PrintArea" localSheetId="85" hidden="1">'9-4'!$A$1:$O$16</definedName>
    <definedName name="Z_162594DC_2CCD_4EA5_9014_19B6C353B7A6_.wvu.PrintArea" localSheetId="86" hidden="1">'9-5'!$A$1:$P$16</definedName>
    <definedName name="Z_162594DC_2CCD_4EA5_9014_19B6C353B7A6_.wvu.PrintArea" localSheetId="87" hidden="1">'9-6'!$A$1:$Q$20</definedName>
    <definedName name="Z_1E58E4D1_4C75_4B8C_BEB1_17A46DD86746_.wvu.Cols" localSheetId="95" hidden="1">'11-1②'!$D:$D,'11-1②'!$J:$J,'11-1②'!$P:$P</definedName>
    <definedName name="Z_1E58E4D1_4C75_4B8C_BEB1_17A46DD86746_.wvu.Cols" localSheetId="20" hidden="1">'1-15'!$B:$B,'1-15'!$D:$D</definedName>
    <definedName name="Z_1E58E4D1_4C75_4B8C_BEB1_17A46DD86746_.wvu.Cols" localSheetId="129" hidden="1">'17-1'!$D:$E,'17-1'!$G:$I,'17-1'!$K:$L,'17-1'!$N:$N</definedName>
    <definedName name="Z_1E58E4D1_4C75_4B8C_BEB1_17A46DD86746_.wvu.Cols" localSheetId="68" hidden="1">'8-1'!$D:$E,'8-1'!$H:$H</definedName>
    <definedName name="Z_1E58E4D1_4C75_4B8C_BEB1_17A46DD86746_.wvu.Cols" localSheetId="69" hidden="1">'8-2'!$D:$D,'8-2'!$F:$F,'8-2'!$H:$H</definedName>
    <definedName name="Z_1E58E4D1_4C75_4B8C_BEB1_17A46DD86746_.wvu.FilterData" localSheetId="99" hidden="1">'12-1'!$A$1:$C$18</definedName>
    <definedName name="Z_1E58E4D1_4C75_4B8C_BEB1_17A46DD86746_.wvu.PrintArea" localSheetId="88" hidden="1">'10-1'!$A$1:$S$19</definedName>
    <definedName name="Z_1E58E4D1_4C75_4B8C_BEB1_17A46DD86746_.wvu.PrintArea" localSheetId="89" hidden="1">'10-2'!$A$1:$O$17</definedName>
    <definedName name="Z_1E58E4D1_4C75_4B8C_BEB1_17A46DD86746_.wvu.PrintArea" localSheetId="90" hidden="1">'10-3'!$A$1:$W$22</definedName>
    <definedName name="Z_1E58E4D1_4C75_4B8C_BEB1_17A46DD86746_.wvu.PrintArea" localSheetId="91" hidden="1">'10-4'!$A$1:$W$21</definedName>
    <definedName name="Z_1E58E4D1_4C75_4B8C_BEB1_17A46DD86746_.wvu.PrintArea" localSheetId="92" hidden="1">'10-5'!$A$1:$Q$22</definedName>
    <definedName name="Z_1E58E4D1_4C75_4B8C_BEB1_17A46DD86746_.wvu.PrintArea" localSheetId="93" hidden="1">'10-6'!$J$1:$AL$21</definedName>
    <definedName name="Z_1E58E4D1_4C75_4B8C_BEB1_17A46DD86746_.wvu.PrintArea" localSheetId="1" hidden="1">'1-1'!$A$1:$Q$24</definedName>
    <definedName name="Z_1E58E4D1_4C75_4B8C_BEB1_17A46DD86746_.wvu.PrintArea" localSheetId="12" hidden="1">'1-10'!$A$1:$Q$23</definedName>
    <definedName name="Z_1E58E4D1_4C75_4B8C_BEB1_17A46DD86746_.wvu.PrintArea" localSheetId="13" hidden="1">'1-11'!$A$1:$S$20</definedName>
    <definedName name="Z_1E58E4D1_4C75_4B8C_BEB1_17A46DD86746_.wvu.PrintArea" localSheetId="94" hidden="1">'11-1①'!$A$1:$M$31</definedName>
    <definedName name="Z_1E58E4D1_4C75_4B8C_BEB1_17A46DD86746_.wvu.PrintArea" localSheetId="95" hidden="1">'11-1②'!$A$1:$S$52</definedName>
    <definedName name="Z_1E58E4D1_4C75_4B8C_BEB1_17A46DD86746_.wvu.PrintArea" localSheetId="96" hidden="1">'11-2'!$A$1:$P$17</definedName>
    <definedName name="Z_1E58E4D1_4C75_4B8C_BEB1_17A46DD86746_.wvu.PrintArea" localSheetId="14" hidden="1">'1-12'!$A$1:$R$29</definedName>
    <definedName name="Z_1E58E4D1_4C75_4B8C_BEB1_17A46DD86746_.wvu.PrintArea" localSheetId="97" hidden="1">'11-3'!$A$1:$O$18</definedName>
    <definedName name="Z_1E58E4D1_4C75_4B8C_BEB1_17A46DD86746_.wvu.PrintArea" localSheetId="17" hidden="1">'1-13'!$A$1:$Q$26</definedName>
    <definedName name="Z_1E58E4D1_4C75_4B8C_BEB1_17A46DD86746_.wvu.PrintArea" localSheetId="9" hidden="1">'1-13(旧)'!$A$1:$T$23</definedName>
    <definedName name="Z_1E58E4D1_4C75_4B8C_BEB1_17A46DD86746_.wvu.PrintArea" localSheetId="98" hidden="1">'11-4'!$A$1:$Q$19</definedName>
    <definedName name="Z_1E58E4D1_4C75_4B8C_BEB1_17A46DD86746_.wvu.PrintArea" localSheetId="19" hidden="1">'1-14'!$A$1:$S$18</definedName>
    <definedName name="Z_1E58E4D1_4C75_4B8C_BEB1_17A46DD86746_.wvu.PrintArea" localSheetId="15" hidden="1">'1-14(旧)'!$A$1:$S$34</definedName>
    <definedName name="Z_1E58E4D1_4C75_4B8C_BEB1_17A46DD86746_.wvu.PrintArea" localSheetId="20" hidden="1">'1-15'!$I$47:$V$80</definedName>
    <definedName name="Z_1E58E4D1_4C75_4B8C_BEB1_17A46DD86746_.wvu.PrintArea" localSheetId="16" hidden="1">'1-15(旧)'!$A$1:$R$26</definedName>
    <definedName name="Z_1E58E4D1_4C75_4B8C_BEB1_17A46DD86746_.wvu.PrintArea" localSheetId="21" hidden="1">'1-16'!$A$1:$F$80</definedName>
    <definedName name="Z_1E58E4D1_4C75_4B8C_BEB1_17A46DD86746_.wvu.PrintArea" localSheetId="18" hidden="1">'1-16(旧)'!$A$1:$W$27</definedName>
    <definedName name="Z_1E58E4D1_4C75_4B8C_BEB1_17A46DD86746_.wvu.PrintArea" localSheetId="22" hidden="1">'1-17'!$A$1:$Q$18</definedName>
    <definedName name="Z_1E58E4D1_4C75_4B8C_BEB1_17A46DD86746_.wvu.PrintArea" localSheetId="23" hidden="1">'1-18'!$A$1:$S$22</definedName>
    <definedName name="Z_1E58E4D1_4C75_4B8C_BEB1_17A46DD86746_.wvu.PrintArea" localSheetId="24" hidden="1">'1-18(旧)'!$A$1:$U$40</definedName>
    <definedName name="Z_1E58E4D1_4C75_4B8C_BEB1_17A46DD86746_.wvu.PrintArea" localSheetId="25" hidden="1">'1-19'!$A$1:$U$22</definedName>
    <definedName name="Z_1E58E4D1_4C75_4B8C_BEB1_17A46DD86746_.wvu.PrintArea" localSheetId="3" hidden="1">'1-2'!$A$1:$Q$27</definedName>
    <definedName name="Z_1E58E4D1_4C75_4B8C_BEB1_17A46DD86746_.wvu.PrintArea" localSheetId="159" hidden="1">'1-20(旧)'!$A$1:$R$27</definedName>
    <definedName name="Z_1E58E4D1_4C75_4B8C_BEB1_17A46DD86746_.wvu.PrintArea" localSheetId="99" hidden="1">'12-1'!$A$1:$O$51</definedName>
    <definedName name="Z_1E58E4D1_4C75_4B8C_BEB1_17A46DD86746_.wvu.PrintArea" localSheetId="100" hidden="1">'12-2'!$A$1:$AD$25</definedName>
    <definedName name="Z_1E58E4D1_4C75_4B8C_BEB1_17A46DD86746_.wvu.PrintArea" localSheetId="101" hidden="1">'12-3'!$A$1:$P$19</definedName>
    <definedName name="Z_1E58E4D1_4C75_4B8C_BEB1_17A46DD86746_.wvu.PrintArea" localSheetId="102" hidden="1">'12-4'!$A$1:$P$17</definedName>
    <definedName name="Z_1E58E4D1_4C75_4B8C_BEB1_17A46DD86746_.wvu.PrintArea" localSheetId="103" hidden="1">'12-5'!$A$1:$P$17</definedName>
    <definedName name="Z_1E58E4D1_4C75_4B8C_BEB1_17A46DD86746_.wvu.PrintArea" localSheetId="104" hidden="1">'12-6'!$A$1:$N$30</definedName>
    <definedName name="Z_1E58E4D1_4C75_4B8C_BEB1_17A46DD86746_.wvu.PrintArea" localSheetId="105" hidden="1">'12-7'!$A$1:$M$25</definedName>
    <definedName name="Z_1E58E4D1_4C75_4B8C_BEB1_17A46DD86746_.wvu.PrintArea" localSheetId="4" hidden="1">'1-3'!$A$1:$O$27</definedName>
    <definedName name="Z_1E58E4D1_4C75_4B8C_BEB1_17A46DD86746_.wvu.PrintArea" localSheetId="106" hidden="1">'13-1'!$A$1:$R$21</definedName>
    <definedName name="Z_1E58E4D1_4C75_4B8C_BEB1_17A46DD86746_.wvu.PrintArea" localSheetId="107" hidden="1">'13-2'!$A$1:$Q$19</definedName>
    <definedName name="Z_1E58E4D1_4C75_4B8C_BEB1_17A46DD86746_.wvu.PrintArea" localSheetId="5" hidden="1">'1-4'!$A$1:$W$99</definedName>
    <definedName name="Z_1E58E4D1_4C75_4B8C_BEB1_17A46DD86746_.wvu.PrintArea" localSheetId="108" hidden="1">'14-1'!$A$1:$T$21</definedName>
    <definedName name="Z_1E58E4D1_4C75_4B8C_BEB1_17A46DD86746_.wvu.PrintArea" localSheetId="109" hidden="1">'14-2'!$A$1:$S$18</definedName>
    <definedName name="Z_1E58E4D1_4C75_4B8C_BEB1_17A46DD86746_.wvu.PrintArea" localSheetId="6" hidden="1">'1-5'!$A$1:$U$46</definedName>
    <definedName name="Z_1E58E4D1_4C75_4B8C_BEB1_17A46DD86746_.wvu.PrintArea" localSheetId="110" hidden="1">'15-1'!$A$1:$V$21</definedName>
    <definedName name="Z_1E58E4D1_4C75_4B8C_BEB1_17A46DD86746_.wvu.PrintArea" localSheetId="120" hidden="1">'15-11'!$A$1:$S$21</definedName>
    <definedName name="Z_1E58E4D1_4C75_4B8C_BEB1_17A46DD86746_.wvu.PrintArea" localSheetId="121" hidden="1">'15-12'!$A$1:$Q$18</definedName>
    <definedName name="Z_1E58E4D1_4C75_4B8C_BEB1_17A46DD86746_.wvu.PrintArea" localSheetId="122" hidden="1">'15-13'!$A$1:$R$21</definedName>
    <definedName name="Z_1E58E4D1_4C75_4B8C_BEB1_17A46DD86746_.wvu.PrintArea" localSheetId="123" hidden="1">'15-14'!$A$1:$O$21</definedName>
    <definedName name="Z_1E58E4D1_4C75_4B8C_BEB1_17A46DD86746_.wvu.PrintArea" localSheetId="111" hidden="1">'15-2'!$A$1:$P$18</definedName>
    <definedName name="Z_1E58E4D1_4C75_4B8C_BEB1_17A46DD86746_.wvu.PrintArea" localSheetId="112" hidden="1">'15-3'!$A$1:$U$20</definedName>
    <definedName name="Z_1E58E4D1_4C75_4B8C_BEB1_17A46DD86746_.wvu.PrintArea" localSheetId="113" hidden="1">'15-4'!$A$1:$S$23</definedName>
    <definedName name="Z_1E58E4D1_4C75_4B8C_BEB1_17A46DD86746_.wvu.PrintArea" localSheetId="114" hidden="1">'15-5'!$A$1:$Q$44</definedName>
    <definedName name="Z_1E58E4D1_4C75_4B8C_BEB1_17A46DD86746_.wvu.PrintArea" localSheetId="115" hidden="1">'15-6'!$A$1:$U$24</definedName>
    <definedName name="Z_1E58E4D1_4C75_4B8C_BEB1_17A46DD86746_.wvu.PrintArea" localSheetId="116" hidden="1">'15-7'!$A$1:$Q$19</definedName>
    <definedName name="Z_1E58E4D1_4C75_4B8C_BEB1_17A46DD86746_.wvu.PrintArea" localSheetId="117" hidden="1">'15-8'!$A$1:$R$32</definedName>
    <definedName name="Z_1E58E4D1_4C75_4B8C_BEB1_17A46DD86746_.wvu.PrintArea" localSheetId="118" hidden="1">'15-9'!$A$1:$S$23</definedName>
    <definedName name="Z_1E58E4D1_4C75_4B8C_BEB1_17A46DD86746_.wvu.PrintArea" localSheetId="7" hidden="1">'1-6'!$A$2:$E$26</definedName>
    <definedName name="Z_1E58E4D1_4C75_4B8C_BEB1_17A46DD86746_.wvu.PrintArea" localSheetId="124" hidden="1">'16-1'!$A$1:$R$23</definedName>
    <definedName name="Z_1E58E4D1_4C75_4B8C_BEB1_17A46DD86746_.wvu.PrintArea" localSheetId="125" hidden="1">'16-2'!$A$1:$Q$18</definedName>
    <definedName name="Z_1E58E4D1_4C75_4B8C_BEB1_17A46DD86746_.wvu.PrintArea" localSheetId="126" hidden="1">'16-3'!$A$1:$U$22</definedName>
    <definedName name="Z_1E58E4D1_4C75_4B8C_BEB1_17A46DD86746_.wvu.PrintArea" localSheetId="127" hidden="1">'16-4'!$A$1:$N$20</definedName>
    <definedName name="Z_1E58E4D1_4C75_4B8C_BEB1_17A46DD86746_.wvu.PrintArea" localSheetId="128" hidden="1">'16-5'!$A$1:$U$21</definedName>
    <definedName name="Z_1E58E4D1_4C75_4B8C_BEB1_17A46DD86746_.wvu.PrintArea" localSheetId="8" hidden="1">'1-7'!$A$1:$W$171</definedName>
    <definedName name="Z_1E58E4D1_4C75_4B8C_BEB1_17A46DD86746_.wvu.PrintArea" localSheetId="129" hidden="1">'17-1'!$A$1:$AA$22</definedName>
    <definedName name="Z_1E58E4D1_4C75_4B8C_BEB1_17A46DD86746_.wvu.PrintArea" localSheetId="138" hidden="1">'17-10'!$A$1:$P$17</definedName>
    <definedName name="Z_1E58E4D1_4C75_4B8C_BEB1_17A46DD86746_.wvu.PrintArea" localSheetId="139" hidden="1">'17-11'!$I$1:$S$30</definedName>
    <definedName name="Z_1E58E4D1_4C75_4B8C_BEB1_17A46DD86746_.wvu.PrintArea" localSheetId="140" hidden="1">'17-12'!$A$1:$Q$19</definedName>
    <definedName name="Z_1E58E4D1_4C75_4B8C_BEB1_17A46DD86746_.wvu.PrintArea" localSheetId="141" hidden="1">'17-13'!$A$1:$P$17</definedName>
    <definedName name="Z_1E58E4D1_4C75_4B8C_BEB1_17A46DD86746_.wvu.PrintArea" localSheetId="142" hidden="1">'17-14'!$A$1:$K$27</definedName>
    <definedName name="Z_1E58E4D1_4C75_4B8C_BEB1_17A46DD86746_.wvu.PrintArea" localSheetId="130" hidden="1">'17-2'!$A$1:$V$23</definedName>
    <definedName name="Z_1E58E4D1_4C75_4B8C_BEB1_17A46DD86746_.wvu.PrintArea" localSheetId="131" hidden="1">'17-3'!$A$1:$V$23</definedName>
    <definedName name="Z_1E58E4D1_4C75_4B8C_BEB1_17A46DD86746_.wvu.PrintArea" localSheetId="132" hidden="1">'17-4'!$I$1:$S$22</definedName>
    <definedName name="Z_1E58E4D1_4C75_4B8C_BEB1_17A46DD86746_.wvu.PrintArea" localSheetId="133" hidden="1">'17-5'!$I$1:$S$19</definedName>
    <definedName name="Z_1E58E4D1_4C75_4B8C_BEB1_17A46DD86746_.wvu.PrintArea" localSheetId="134" hidden="1">'17-6'!$I$1:$S$22</definedName>
    <definedName name="Z_1E58E4D1_4C75_4B8C_BEB1_17A46DD86746_.wvu.PrintArea" localSheetId="135" hidden="1">'17-7'!$A$1:$P$17</definedName>
    <definedName name="Z_1E58E4D1_4C75_4B8C_BEB1_17A46DD86746_.wvu.PrintArea" localSheetId="136" hidden="1">'17-8'!$A$1:$S$17</definedName>
    <definedName name="Z_1E58E4D1_4C75_4B8C_BEB1_17A46DD86746_.wvu.PrintArea" localSheetId="137" hidden="1">'17-9'!$A$1:$Q$16</definedName>
    <definedName name="Z_1E58E4D1_4C75_4B8C_BEB1_17A46DD86746_.wvu.PrintArea" localSheetId="10" hidden="1">'1-8'!$A$1:$S$121</definedName>
    <definedName name="Z_1E58E4D1_4C75_4B8C_BEB1_17A46DD86746_.wvu.PrintArea" localSheetId="143" hidden="1">'18-1'!$A$1:$P$12</definedName>
    <definedName name="Z_1E58E4D1_4C75_4B8C_BEB1_17A46DD86746_.wvu.PrintArea" localSheetId="144" hidden="1">'18-2'!$A$1:$Q$17</definedName>
    <definedName name="Z_1E58E4D1_4C75_4B8C_BEB1_17A46DD86746_.wvu.PrintArea" localSheetId="145" hidden="1">'18-3'!$A$1:$P$12</definedName>
    <definedName name="Z_1E58E4D1_4C75_4B8C_BEB1_17A46DD86746_.wvu.PrintArea" localSheetId="146" hidden="1">'18-4'!$A$1:$R$19</definedName>
    <definedName name="Z_1E58E4D1_4C75_4B8C_BEB1_17A46DD86746_.wvu.PrintArea" localSheetId="11" hidden="1">'1-9'!$A$1:$P$19</definedName>
    <definedName name="Z_1E58E4D1_4C75_4B8C_BEB1_17A46DD86746_.wvu.PrintArea" localSheetId="147" hidden="1">'19-1'!$A$1:$Q$18</definedName>
    <definedName name="Z_1E58E4D1_4C75_4B8C_BEB1_17A46DD86746_.wvu.PrintArea" localSheetId="148" hidden="1">'19-2'!$A$1:$Q$20</definedName>
    <definedName name="Z_1E58E4D1_4C75_4B8C_BEB1_17A46DD86746_.wvu.PrintArea" localSheetId="149" hidden="1">'20-1'!$A$1:$N$17</definedName>
    <definedName name="Z_1E58E4D1_4C75_4B8C_BEB1_17A46DD86746_.wvu.PrintArea" localSheetId="150" hidden="1">'20-2'!$A$1:$S$20</definedName>
    <definedName name="Z_1E58E4D1_4C75_4B8C_BEB1_17A46DD86746_.wvu.PrintArea" localSheetId="151" hidden="1">'20-3'!$A$1:$O$17</definedName>
    <definedName name="Z_1E58E4D1_4C75_4B8C_BEB1_17A46DD86746_.wvu.PrintArea" localSheetId="26" hidden="1">'2-1'!$A$1:$R$23</definedName>
    <definedName name="Z_1E58E4D1_4C75_4B8C_BEB1_17A46DD86746_.wvu.PrintArea" localSheetId="152" hidden="1">'21-1'!$A$1:$R$22</definedName>
    <definedName name="Z_1E58E4D1_4C75_4B8C_BEB1_17A46DD86746_.wvu.PrintArea" localSheetId="153" hidden="1">'21-2'!$A$1:$O$20</definedName>
    <definedName name="Z_1E58E4D1_4C75_4B8C_BEB1_17A46DD86746_.wvu.PrintArea" localSheetId="154" hidden="1">'21-3'!$A$1:$Q$16</definedName>
    <definedName name="Z_1E58E4D1_4C75_4B8C_BEB1_17A46DD86746_.wvu.PrintArea" localSheetId="155" hidden="1">'21-4'!$A$1:$Y$52</definedName>
    <definedName name="Z_1E58E4D1_4C75_4B8C_BEB1_17A46DD86746_.wvu.PrintArea" localSheetId="156" hidden="1">'21-5'!$A$1:$T$19</definedName>
    <definedName name="Z_1E58E4D1_4C75_4B8C_BEB1_17A46DD86746_.wvu.PrintArea" localSheetId="157" hidden="1">'21-6'!$A$1:$O$16</definedName>
    <definedName name="Z_1E58E4D1_4C75_4B8C_BEB1_17A46DD86746_.wvu.PrintArea" localSheetId="27" hidden="1">'2-2'!$A$1:$Q$16</definedName>
    <definedName name="Z_1E58E4D1_4C75_4B8C_BEB1_17A46DD86746_.wvu.PrintArea" localSheetId="28" hidden="1">'2-3'!$A$1:$R$25</definedName>
    <definedName name="Z_1E58E4D1_4C75_4B8C_BEB1_17A46DD86746_.wvu.PrintArea" localSheetId="30" hidden="1">'2-5'!$A$1:$X$24</definedName>
    <definedName name="Z_1E58E4D1_4C75_4B8C_BEB1_17A46DD86746_.wvu.PrintArea" localSheetId="32" hidden="1">'2-7'!$A$1:$O$19</definedName>
    <definedName name="Z_1E58E4D1_4C75_4B8C_BEB1_17A46DD86746_.wvu.PrintArea" localSheetId="33" hidden="1">'2-8'!$A$1:$M$18</definedName>
    <definedName name="Z_1E58E4D1_4C75_4B8C_BEB1_17A46DD86746_.wvu.PrintArea" localSheetId="34" hidden="1">'3-1'!$A$1:$R$18</definedName>
    <definedName name="Z_1E58E4D1_4C75_4B8C_BEB1_17A46DD86746_.wvu.PrintArea" localSheetId="35" hidden="1">'3-2'!$A$1:$Q$20</definedName>
    <definedName name="Z_1E58E4D1_4C75_4B8C_BEB1_17A46DD86746_.wvu.PrintArea" localSheetId="36" hidden="1">'3-3'!$A$1:$Q$26</definedName>
    <definedName name="Z_1E58E4D1_4C75_4B8C_BEB1_17A46DD86746_.wvu.PrintArea" localSheetId="37" hidden="1">'3-4'!$A$1:$P$12</definedName>
    <definedName name="Z_1E58E4D1_4C75_4B8C_BEB1_17A46DD86746_.wvu.PrintArea" localSheetId="38" hidden="1">'3-5'!$A$1:$L$15</definedName>
    <definedName name="Z_1E58E4D1_4C75_4B8C_BEB1_17A46DD86746_.wvu.PrintArea" localSheetId="39" hidden="1">'3-6'!$A$1:$O$13</definedName>
    <definedName name="Z_1E58E4D1_4C75_4B8C_BEB1_17A46DD86746_.wvu.PrintArea" localSheetId="40" hidden="1">'3-7'!$A$1:$L$16</definedName>
    <definedName name="Z_1E58E4D1_4C75_4B8C_BEB1_17A46DD86746_.wvu.PrintArea" localSheetId="41" hidden="1">'4-1'!$A$1:$O$19</definedName>
    <definedName name="Z_1E58E4D1_4C75_4B8C_BEB1_17A46DD86746_.wvu.PrintArea" localSheetId="42" hidden="1">'4-2'!$A$1:$O$21</definedName>
    <definedName name="Z_1E58E4D1_4C75_4B8C_BEB1_17A46DD86746_.wvu.PrintArea" localSheetId="43" hidden="1">'4-3'!$A$1:$Q$28</definedName>
    <definedName name="Z_1E58E4D1_4C75_4B8C_BEB1_17A46DD86746_.wvu.PrintArea" localSheetId="44" hidden="1">'4-4'!$A$1:$S$31</definedName>
    <definedName name="Z_1E58E4D1_4C75_4B8C_BEB1_17A46DD86746_.wvu.PrintArea" localSheetId="45" hidden="1">'4-5'!$A$1:$Q$32</definedName>
    <definedName name="Z_1E58E4D1_4C75_4B8C_BEB1_17A46DD86746_.wvu.PrintArea" localSheetId="46" hidden="1">'4-6'!$A$1:$O$20</definedName>
    <definedName name="Z_1E58E4D1_4C75_4B8C_BEB1_17A46DD86746_.wvu.PrintArea" localSheetId="47" hidden="1">'5-1'!$A$1:$T$15</definedName>
    <definedName name="Z_1E58E4D1_4C75_4B8C_BEB1_17A46DD86746_.wvu.PrintArea" localSheetId="56" hidden="1">'5-10'!$A$1:$G$32</definedName>
    <definedName name="Z_1E58E4D1_4C75_4B8C_BEB1_17A46DD86746_.wvu.PrintArea" localSheetId="57" hidden="1">'5-11'!$A$1:$Q$72</definedName>
    <definedName name="Z_1E58E4D1_4C75_4B8C_BEB1_17A46DD86746_.wvu.PrintArea" localSheetId="48" hidden="1">'5-2'!$A$1:$V$15</definedName>
    <definedName name="Z_1E58E4D1_4C75_4B8C_BEB1_17A46DD86746_.wvu.PrintArea" localSheetId="49" hidden="1">'5-3'!$A$1:$P$18</definedName>
    <definedName name="Z_1E58E4D1_4C75_4B8C_BEB1_17A46DD86746_.wvu.PrintArea" localSheetId="50" hidden="1">'5-4'!$A$1:$Q$26</definedName>
    <definedName name="Z_1E58E4D1_4C75_4B8C_BEB1_17A46DD86746_.wvu.PrintArea" localSheetId="51" hidden="1">'5-5'!$A$1:$P$18</definedName>
    <definedName name="Z_1E58E4D1_4C75_4B8C_BEB1_17A46DD86746_.wvu.PrintArea" localSheetId="52" hidden="1">'5-6'!$A$1:$P$19</definedName>
    <definedName name="Z_1E58E4D1_4C75_4B8C_BEB1_17A46DD86746_.wvu.PrintArea" localSheetId="53" hidden="1">'5-7'!$A$1:$Q$21</definedName>
    <definedName name="Z_1E58E4D1_4C75_4B8C_BEB1_17A46DD86746_.wvu.PrintArea" localSheetId="54" hidden="1">'5-8'!$A$1:$R$20</definedName>
    <definedName name="Z_1E58E4D1_4C75_4B8C_BEB1_17A46DD86746_.wvu.PrintArea" localSheetId="55" hidden="1">'5-9'!$A$1:$S$20</definedName>
    <definedName name="Z_1E58E4D1_4C75_4B8C_BEB1_17A46DD86746_.wvu.PrintArea" localSheetId="58" hidden="1">'6-1'!$A$1:$Q$14</definedName>
    <definedName name="Z_1E58E4D1_4C75_4B8C_BEB1_17A46DD86746_.wvu.PrintArea" localSheetId="59" hidden="1">'6-2'!$A$1:$R$18</definedName>
    <definedName name="Z_1E58E4D1_4C75_4B8C_BEB1_17A46DD86746_.wvu.PrintArea" localSheetId="60" hidden="1">'6-3'!$A$1:$P$17</definedName>
    <definedName name="Z_1E58E4D1_4C75_4B8C_BEB1_17A46DD86746_.wvu.PrintArea" localSheetId="61" hidden="1">'6-4'!$A$1:$P$16</definedName>
    <definedName name="Z_1E58E4D1_4C75_4B8C_BEB1_17A46DD86746_.wvu.PrintArea" localSheetId="62" hidden="1">'7-1'!$A$1:$V$27</definedName>
    <definedName name="Z_1E58E4D1_4C75_4B8C_BEB1_17A46DD86746_.wvu.PrintArea" localSheetId="63" hidden="1">'7-2'!$A$1:$Z$18</definedName>
    <definedName name="Z_1E58E4D1_4C75_4B8C_BEB1_17A46DD86746_.wvu.PrintArea" localSheetId="64" hidden="1">'7-3'!$A$1:$X$28</definedName>
    <definedName name="Z_1E58E4D1_4C75_4B8C_BEB1_17A46DD86746_.wvu.PrintArea" localSheetId="65" hidden="1">'7-4'!$A$1:$X$28</definedName>
    <definedName name="Z_1E58E4D1_4C75_4B8C_BEB1_17A46DD86746_.wvu.PrintArea" localSheetId="66" hidden="1">'7-5'!$A$1:$P$23</definedName>
    <definedName name="Z_1E58E4D1_4C75_4B8C_BEB1_17A46DD86746_.wvu.PrintArea" localSheetId="67" hidden="1">'7-6'!$A$1:$O$15</definedName>
    <definedName name="Z_1E58E4D1_4C75_4B8C_BEB1_17A46DD86746_.wvu.PrintArea" localSheetId="68" hidden="1">'8-1'!$A$1:$U$28</definedName>
    <definedName name="Z_1E58E4D1_4C75_4B8C_BEB1_17A46DD86746_.wvu.PrintArea" localSheetId="77" hidden="1">'8-10'!$A$1:$Q$21</definedName>
    <definedName name="Z_1E58E4D1_4C75_4B8C_BEB1_17A46DD86746_.wvu.PrintArea" localSheetId="78" hidden="1">'8-11'!$A$1:$S$23</definedName>
    <definedName name="Z_1E58E4D1_4C75_4B8C_BEB1_17A46DD86746_.wvu.PrintArea" localSheetId="79" hidden="1">'8-12'!$A$1:$T$34</definedName>
    <definedName name="Z_1E58E4D1_4C75_4B8C_BEB1_17A46DD86746_.wvu.PrintArea" localSheetId="80" hidden="1">'8-13'!$A$1:$N$21</definedName>
    <definedName name="Z_1E58E4D1_4C75_4B8C_BEB1_17A46DD86746_.wvu.PrintArea" localSheetId="81" hidden="1">'8-14'!$A$1:$O$33</definedName>
    <definedName name="Z_1E58E4D1_4C75_4B8C_BEB1_17A46DD86746_.wvu.PrintArea" localSheetId="69" hidden="1">'8-2'!$A$1:$U$26</definedName>
    <definedName name="Z_1E58E4D1_4C75_4B8C_BEB1_17A46DD86746_.wvu.PrintArea" localSheetId="71" hidden="1">'8-4'!$A$1:$O$19</definedName>
    <definedName name="Z_1E58E4D1_4C75_4B8C_BEB1_17A46DD86746_.wvu.PrintArea" localSheetId="72" hidden="1">'8-5'!$A$1:$O$20</definedName>
    <definedName name="Z_1E58E4D1_4C75_4B8C_BEB1_17A46DD86746_.wvu.PrintArea" localSheetId="73" hidden="1">'8-6'!$A$1:$P$19</definedName>
    <definedName name="Z_1E58E4D1_4C75_4B8C_BEB1_17A46DD86746_.wvu.PrintArea" localSheetId="74" hidden="1">'8-7'!$A$1:$O$19</definedName>
    <definedName name="Z_1E58E4D1_4C75_4B8C_BEB1_17A46DD86746_.wvu.PrintArea" localSheetId="75" hidden="1">'8-8'!$A$1:$O$19</definedName>
    <definedName name="Z_1E58E4D1_4C75_4B8C_BEB1_17A46DD86746_.wvu.PrintArea" localSheetId="76" hidden="1">'8-9'!$A$1:$AB$40</definedName>
    <definedName name="Z_1E58E4D1_4C75_4B8C_BEB1_17A46DD86746_.wvu.PrintArea" localSheetId="82" hidden="1">'9-1'!$A$1:$P$17</definedName>
    <definedName name="Z_1E58E4D1_4C75_4B8C_BEB1_17A46DD86746_.wvu.PrintArea" localSheetId="83" hidden="1">'9-2'!$A$1:$R$16</definedName>
    <definedName name="Z_1E58E4D1_4C75_4B8C_BEB1_17A46DD86746_.wvu.PrintArea" localSheetId="84" hidden="1">'9-3'!$A$1:$O$16</definedName>
    <definedName name="Z_1E58E4D1_4C75_4B8C_BEB1_17A46DD86746_.wvu.PrintArea" localSheetId="85" hidden="1">'9-4'!$A$1:$O$16</definedName>
    <definedName name="Z_1E58E4D1_4C75_4B8C_BEB1_17A46DD86746_.wvu.PrintArea" localSheetId="86" hidden="1">'9-5'!$A$1:$P$16</definedName>
    <definedName name="Z_1E58E4D1_4C75_4B8C_BEB1_17A46DD86746_.wvu.PrintArea" localSheetId="87" hidden="1">'9-6'!$A$1:$Q$20</definedName>
    <definedName name="Z_1E58E4D1_4C75_4B8C_BEB1_17A46DD86746_.wvu.PrintTitles" localSheetId="20" hidden="1">'1-15'!$1:$1</definedName>
    <definedName name="Z_1E58E4D1_4C75_4B8C_BEB1_17A46DD86746_.wvu.Rows" localSheetId="95" hidden="1">'11-1②'!$51:$51</definedName>
    <definedName name="Z_1E58E4D1_4C75_4B8C_BEB1_17A46DD86746_.wvu.Rows" localSheetId="71" hidden="1">'8-4'!$27:$29</definedName>
    <definedName name="Z_1FD8CC80_ABBD_4004_965D_7C3A94C6060A_.wvu.Cols" localSheetId="95" hidden="1">'11-1②'!$D:$D,'11-1②'!$J:$J,'11-1②'!$P:$P</definedName>
    <definedName name="Z_1FD8CC80_ABBD_4004_965D_7C3A94C6060A_.wvu.Cols" localSheetId="20" hidden="1">'1-15'!$B:$B,'1-15'!$D:$D</definedName>
    <definedName name="Z_1FD8CC80_ABBD_4004_965D_7C3A94C6060A_.wvu.Cols" localSheetId="129" hidden="1">'17-1'!$D:$E,'17-1'!$G:$I,'17-1'!$K:$L,'17-1'!$N:$N</definedName>
    <definedName name="Z_1FD8CC80_ABBD_4004_965D_7C3A94C6060A_.wvu.Cols" localSheetId="68" hidden="1">'8-1'!$D:$E,'8-1'!$H:$H</definedName>
    <definedName name="Z_1FD8CC80_ABBD_4004_965D_7C3A94C6060A_.wvu.Cols" localSheetId="69" hidden="1">'8-2'!$D:$D,'8-2'!$F:$F,'8-2'!$H:$H</definedName>
    <definedName name="Z_1FD8CC80_ABBD_4004_965D_7C3A94C6060A_.wvu.PrintArea" localSheetId="88" hidden="1">'10-1'!$A$1:$S$19</definedName>
    <definedName name="Z_1FD8CC80_ABBD_4004_965D_7C3A94C6060A_.wvu.PrintArea" localSheetId="89" hidden="1">'10-2'!$A$1:$O$17</definedName>
    <definedName name="Z_1FD8CC80_ABBD_4004_965D_7C3A94C6060A_.wvu.PrintArea" localSheetId="90" hidden="1">'10-3'!$A$1:$W$22</definedName>
    <definedName name="Z_1FD8CC80_ABBD_4004_965D_7C3A94C6060A_.wvu.PrintArea" localSheetId="91" hidden="1">'10-4'!$A$1:$W$21</definedName>
    <definedName name="Z_1FD8CC80_ABBD_4004_965D_7C3A94C6060A_.wvu.PrintArea" localSheetId="92" hidden="1">'10-5'!$A$1:$Q$22</definedName>
    <definedName name="Z_1FD8CC80_ABBD_4004_965D_7C3A94C6060A_.wvu.PrintArea" localSheetId="1" hidden="1">'1-1'!$A$1:$Q$24</definedName>
    <definedName name="Z_1FD8CC80_ABBD_4004_965D_7C3A94C6060A_.wvu.PrintArea" localSheetId="12" hidden="1">'1-10'!$A$1:$Q$23</definedName>
    <definedName name="Z_1FD8CC80_ABBD_4004_965D_7C3A94C6060A_.wvu.PrintArea" localSheetId="13" hidden="1">'1-11'!$A$1:$S$20</definedName>
    <definedName name="Z_1FD8CC80_ABBD_4004_965D_7C3A94C6060A_.wvu.PrintArea" localSheetId="94" hidden="1">'11-1①'!$A$1:$M$31</definedName>
    <definedName name="Z_1FD8CC80_ABBD_4004_965D_7C3A94C6060A_.wvu.PrintArea" localSheetId="95" hidden="1">'11-1②'!$A$1:$S$52</definedName>
    <definedName name="Z_1FD8CC80_ABBD_4004_965D_7C3A94C6060A_.wvu.PrintArea" localSheetId="96" hidden="1">'11-2'!$A$1:$P$17</definedName>
    <definedName name="Z_1FD8CC80_ABBD_4004_965D_7C3A94C6060A_.wvu.PrintArea" localSheetId="14" hidden="1">'1-12'!$A$1:$R$29</definedName>
    <definedName name="Z_1FD8CC80_ABBD_4004_965D_7C3A94C6060A_.wvu.PrintArea" localSheetId="97" hidden="1">'11-3'!$A$1:$O$18</definedName>
    <definedName name="Z_1FD8CC80_ABBD_4004_965D_7C3A94C6060A_.wvu.PrintArea" localSheetId="17" hidden="1">'1-13'!$A$1:$Q$26</definedName>
    <definedName name="Z_1FD8CC80_ABBD_4004_965D_7C3A94C6060A_.wvu.PrintArea" localSheetId="9" hidden="1">'1-13(旧)'!$A$1:$T$23</definedName>
    <definedName name="Z_1FD8CC80_ABBD_4004_965D_7C3A94C6060A_.wvu.PrintArea" localSheetId="98" hidden="1">'11-4'!$A$1:$Q$19</definedName>
    <definedName name="Z_1FD8CC80_ABBD_4004_965D_7C3A94C6060A_.wvu.PrintArea" localSheetId="19" hidden="1">'1-14'!$A$1:$S$18</definedName>
    <definedName name="Z_1FD8CC80_ABBD_4004_965D_7C3A94C6060A_.wvu.PrintArea" localSheetId="15" hidden="1">'1-14(旧)'!$A$1:$S$34</definedName>
    <definedName name="Z_1FD8CC80_ABBD_4004_965D_7C3A94C6060A_.wvu.PrintArea" localSheetId="20" hidden="1">'1-15'!$I$47:$V$80</definedName>
    <definedName name="Z_1FD8CC80_ABBD_4004_965D_7C3A94C6060A_.wvu.PrintArea" localSheetId="16" hidden="1">'1-15(旧)'!$A$1:$R$26</definedName>
    <definedName name="Z_1FD8CC80_ABBD_4004_965D_7C3A94C6060A_.wvu.PrintArea" localSheetId="21" hidden="1">'1-16'!$A$1:$F$80</definedName>
    <definedName name="Z_1FD8CC80_ABBD_4004_965D_7C3A94C6060A_.wvu.PrintArea" localSheetId="18" hidden="1">'1-16(旧)'!$A$1:$W$27</definedName>
    <definedName name="Z_1FD8CC80_ABBD_4004_965D_7C3A94C6060A_.wvu.PrintArea" localSheetId="22" hidden="1">'1-17'!$A$1:$Q$18</definedName>
    <definedName name="Z_1FD8CC80_ABBD_4004_965D_7C3A94C6060A_.wvu.PrintArea" localSheetId="23" hidden="1">'1-18'!$A$1:$S$22</definedName>
    <definedName name="Z_1FD8CC80_ABBD_4004_965D_7C3A94C6060A_.wvu.PrintArea" localSheetId="24" hidden="1">'1-18(旧)'!$A$1:$U$40</definedName>
    <definedName name="Z_1FD8CC80_ABBD_4004_965D_7C3A94C6060A_.wvu.PrintArea" localSheetId="25" hidden="1">'1-19'!$A$1:$U$22</definedName>
    <definedName name="Z_1FD8CC80_ABBD_4004_965D_7C3A94C6060A_.wvu.PrintArea" localSheetId="3" hidden="1">'1-2'!$A$1:$Q$27</definedName>
    <definedName name="Z_1FD8CC80_ABBD_4004_965D_7C3A94C6060A_.wvu.PrintArea" localSheetId="159" hidden="1">'1-20(旧)'!$A$1:$R$27</definedName>
    <definedName name="Z_1FD8CC80_ABBD_4004_965D_7C3A94C6060A_.wvu.PrintArea" localSheetId="99" hidden="1">'12-1'!$A$1:$O$51</definedName>
    <definedName name="Z_1FD8CC80_ABBD_4004_965D_7C3A94C6060A_.wvu.PrintArea" localSheetId="100" hidden="1">'12-2'!$A$1:$AD$25</definedName>
    <definedName name="Z_1FD8CC80_ABBD_4004_965D_7C3A94C6060A_.wvu.PrintArea" localSheetId="101" hidden="1">'12-3'!$A$1:$P$19</definedName>
    <definedName name="Z_1FD8CC80_ABBD_4004_965D_7C3A94C6060A_.wvu.PrintArea" localSheetId="102" hidden="1">'12-4'!$A$1:$P$17</definedName>
    <definedName name="Z_1FD8CC80_ABBD_4004_965D_7C3A94C6060A_.wvu.PrintArea" localSheetId="103" hidden="1">'12-5'!$A$1:$P$17</definedName>
    <definedName name="Z_1FD8CC80_ABBD_4004_965D_7C3A94C6060A_.wvu.PrintArea" localSheetId="104" hidden="1">'12-6'!$A$1:$N$30</definedName>
    <definedName name="Z_1FD8CC80_ABBD_4004_965D_7C3A94C6060A_.wvu.PrintArea" localSheetId="105" hidden="1">'12-7'!$A$1:$M$25</definedName>
    <definedName name="Z_1FD8CC80_ABBD_4004_965D_7C3A94C6060A_.wvu.PrintArea" localSheetId="4" hidden="1">'1-3'!$A$1:$O$27</definedName>
    <definedName name="Z_1FD8CC80_ABBD_4004_965D_7C3A94C6060A_.wvu.PrintArea" localSheetId="106" hidden="1">'13-1'!$A$1:$R$21</definedName>
    <definedName name="Z_1FD8CC80_ABBD_4004_965D_7C3A94C6060A_.wvu.PrintArea" localSheetId="107" hidden="1">'13-2'!$A$1:$Q$19</definedName>
    <definedName name="Z_1FD8CC80_ABBD_4004_965D_7C3A94C6060A_.wvu.PrintArea" localSheetId="108" hidden="1">'14-1'!$A$1:$T$21</definedName>
    <definedName name="Z_1FD8CC80_ABBD_4004_965D_7C3A94C6060A_.wvu.PrintArea" localSheetId="109" hidden="1">'14-2'!$A$1:$S$18</definedName>
    <definedName name="Z_1FD8CC80_ABBD_4004_965D_7C3A94C6060A_.wvu.PrintArea" localSheetId="6" hidden="1">'1-5'!$A$1:$U$46</definedName>
    <definedName name="Z_1FD8CC80_ABBD_4004_965D_7C3A94C6060A_.wvu.PrintArea" localSheetId="110" hidden="1">'15-1'!$A$1:$V$21</definedName>
    <definedName name="Z_1FD8CC80_ABBD_4004_965D_7C3A94C6060A_.wvu.PrintArea" localSheetId="120" hidden="1">'15-11'!$A$1:$S$21</definedName>
    <definedName name="Z_1FD8CC80_ABBD_4004_965D_7C3A94C6060A_.wvu.PrintArea" localSheetId="121" hidden="1">'15-12'!$A$1:$Q$18</definedName>
    <definedName name="Z_1FD8CC80_ABBD_4004_965D_7C3A94C6060A_.wvu.PrintArea" localSheetId="122" hidden="1">'15-13'!$A$1:$R$21</definedName>
    <definedName name="Z_1FD8CC80_ABBD_4004_965D_7C3A94C6060A_.wvu.PrintArea" localSheetId="123" hidden="1">'15-14'!$A$1:$O$21</definedName>
    <definedName name="Z_1FD8CC80_ABBD_4004_965D_7C3A94C6060A_.wvu.PrintArea" localSheetId="111" hidden="1">'15-2'!$A$1:$P$18</definedName>
    <definedName name="Z_1FD8CC80_ABBD_4004_965D_7C3A94C6060A_.wvu.PrintArea" localSheetId="112" hidden="1">'15-3'!$A$1:$U$20</definedName>
    <definedName name="Z_1FD8CC80_ABBD_4004_965D_7C3A94C6060A_.wvu.PrintArea" localSheetId="113" hidden="1">'15-4'!$A$1:$S$23</definedName>
    <definedName name="Z_1FD8CC80_ABBD_4004_965D_7C3A94C6060A_.wvu.PrintArea" localSheetId="114" hidden="1">'15-5'!$A$1:$Q$44</definedName>
    <definedName name="Z_1FD8CC80_ABBD_4004_965D_7C3A94C6060A_.wvu.PrintArea" localSheetId="115" hidden="1">'15-6'!$A$1:$U$24</definedName>
    <definedName name="Z_1FD8CC80_ABBD_4004_965D_7C3A94C6060A_.wvu.PrintArea" localSheetId="116" hidden="1">'15-7'!$A$1:$Q$19</definedName>
    <definedName name="Z_1FD8CC80_ABBD_4004_965D_7C3A94C6060A_.wvu.PrintArea" localSheetId="117" hidden="1">'15-8'!$A$1:$R$32</definedName>
    <definedName name="Z_1FD8CC80_ABBD_4004_965D_7C3A94C6060A_.wvu.PrintArea" localSheetId="118" hidden="1">'15-9'!$A$1:$S$23</definedName>
    <definedName name="Z_1FD8CC80_ABBD_4004_965D_7C3A94C6060A_.wvu.PrintArea" localSheetId="7" hidden="1">'1-6'!$A$2:$E$26</definedName>
    <definedName name="Z_1FD8CC80_ABBD_4004_965D_7C3A94C6060A_.wvu.PrintArea" localSheetId="124" hidden="1">'16-1'!$A$1:$R$23</definedName>
    <definedName name="Z_1FD8CC80_ABBD_4004_965D_7C3A94C6060A_.wvu.PrintArea" localSheetId="125" hidden="1">'16-2'!$A$1:$Q$18</definedName>
    <definedName name="Z_1FD8CC80_ABBD_4004_965D_7C3A94C6060A_.wvu.PrintArea" localSheetId="126" hidden="1">'16-3'!$A$1:$U$22</definedName>
    <definedName name="Z_1FD8CC80_ABBD_4004_965D_7C3A94C6060A_.wvu.PrintArea" localSheetId="127" hidden="1">'16-4'!$A$1:$N$20</definedName>
    <definedName name="Z_1FD8CC80_ABBD_4004_965D_7C3A94C6060A_.wvu.PrintArea" localSheetId="128" hidden="1">'16-5'!$A$1:$U$21</definedName>
    <definedName name="Z_1FD8CC80_ABBD_4004_965D_7C3A94C6060A_.wvu.PrintArea" localSheetId="8" hidden="1">'1-7'!$A$1:$W$171</definedName>
    <definedName name="Z_1FD8CC80_ABBD_4004_965D_7C3A94C6060A_.wvu.PrintArea" localSheetId="129" hidden="1">'17-1'!$A$1:$AA$22</definedName>
    <definedName name="Z_1FD8CC80_ABBD_4004_965D_7C3A94C6060A_.wvu.PrintArea" localSheetId="138" hidden="1">'17-10'!$A$1:$P$17</definedName>
    <definedName name="Z_1FD8CC80_ABBD_4004_965D_7C3A94C6060A_.wvu.PrintArea" localSheetId="139" hidden="1">'17-11'!$I$1:$S$30</definedName>
    <definedName name="Z_1FD8CC80_ABBD_4004_965D_7C3A94C6060A_.wvu.PrintArea" localSheetId="140" hidden="1">'17-12'!$A$1:$Q$19</definedName>
    <definedName name="Z_1FD8CC80_ABBD_4004_965D_7C3A94C6060A_.wvu.PrintArea" localSheetId="141" hidden="1">'17-13'!$A$1:$P$17</definedName>
    <definedName name="Z_1FD8CC80_ABBD_4004_965D_7C3A94C6060A_.wvu.PrintArea" localSheetId="142" hidden="1">'17-14'!$A$1:$K$27</definedName>
    <definedName name="Z_1FD8CC80_ABBD_4004_965D_7C3A94C6060A_.wvu.PrintArea" localSheetId="130" hidden="1">'17-2'!$A$1:$V$23</definedName>
    <definedName name="Z_1FD8CC80_ABBD_4004_965D_7C3A94C6060A_.wvu.PrintArea" localSheetId="131" hidden="1">'17-3'!$A$1:$V$23</definedName>
    <definedName name="Z_1FD8CC80_ABBD_4004_965D_7C3A94C6060A_.wvu.PrintArea" localSheetId="132" hidden="1">'17-4'!$I$1:$S$22</definedName>
    <definedName name="Z_1FD8CC80_ABBD_4004_965D_7C3A94C6060A_.wvu.PrintArea" localSheetId="133" hidden="1">'17-5'!$I$1:$S$19</definedName>
    <definedName name="Z_1FD8CC80_ABBD_4004_965D_7C3A94C6060A_.wvu.PrintArea" localSheetId="134" hidden="1">'17-6'!$I$1:$S$22</definedName>
    <definedName name="Z_1FD8CC80_ABBD_4004_965D_7C3A94C6060A_.wvu.PrintArea" localSheetId="135" hidden="1">'17-7'!$A$1:$P$17</definedName>
    <definedName name="Z_1FD8CC80_ABBD_4004_965D_7C3A94C6060A_.wvu.PrintArea" localSheetId="136" hidden="1">'17-8'!$A$1:$S$17</definedName>
    <definedName name="Z_1FD8CC80_ABBD_4004_965D_7C3A94C6060A_.wvu.PrintArea" localSheetId="137" hidden="1">'17-9'!$A$1:$Q$16</definedName>
    <definedName name="Z_1FD8CC80_ABBD_4004_965D_7C3A94C6060A_.wvu.PrintArea" localSheetId="10" hidden="1">'1-8'!$A$1:$S$121</definedName>
    <definedName name="Z_1FD8CC80_ABBD_4004_965D_7C3A94C6060A_.wvu.PrintArea" localSheetId="143" hidden="1">'18-1'!$A$1:$P$12</definedName>
    <definedName name="Z_1FD8CC80_ABBD_4004_965D_7C3A94C6060A_.wvu.PrintArea" localSheetId="144" hidden="1">'18-2'!$A$1:$Q$17</definedName>
    <definedName name="Z_1FD8CC80_ABBD_4004_965D_7C3A94C6060A_.wvu.PrintArea" localSheetId="145" hidden="1">'18-3'!$A$1:$P$12</definedName>
    <definedName name="Z_1FD8CC80_ABBD_4004_965D_7C3A94C6060A_.wvu.PrintArea" localSheetId="146" hidden="1">'18-4'!$A$1:$R$19</definedName>
    <definedName name="Z_1FD8CC80_ABBD_4004_965D_7C3A94C6060A_.wvu.PrintArea" localSheetId="11" hidden="1">'1-9'!$A$1:$P$19</definedName>
    <definedName name="Z_1FD8CC80_ABBD_4004_965D_7C3A94C6060A_.wvu.PrintArea" localSheetId="147" hidden="1">'19-1'!$A$1:$Q$18</definedName>
    <definedName name="Z_1FD8CC80_ABBD_4004_965D_7C3A94C6060A_.wvu.PrintArea" localSheetId="148" hidden="1">'19-2'!$A$1:$Q$20</definedName>
    <definedName name="Z_1FD8CC80_ABBD_4004_965D_7C3A94C6060A_.wvu.PrintArea" localSheetId="149" hidden="1">'20-1'!$A$1:$N$17</definedName>
    <definedName name="Z_1FD8CC80_ABBD_4004_965D_7C3A94C6060A_.wvu.PrintArea" localSheetId="150" hidden="1">'20-2'!$A$1:$S$20</definedName>
    <definedName name="Z_1FD8CC80_ABBD_4004_965D_7C3A94C6060A_.wvu.PrintArea" localSheetId="151" hidden="1">'20-3'!$A$1:$O$17</definedName>
    <definedName name="Z_1FD8CC80_ABBD_4004_965D_7C3A94C6060A_.wvu.PrintArea" localSheetId="26" hidden="1">'2-1'!$A$1:$R$23</definedName>
    <definedName name="Z_1FD8CC80_ABBD_4004_965D_7C3A94C6060A_.wvu.PrintArea" localSheetId="152" hidden="1">'21-1'!$A$1:$R$22</definedName>
    <definedName name="Z_1FD8CC80_ABBD_4004_965D_7C3A94C6060A_.wvu.PrintArea" localSheetId="153" hidden="1">'21-2'!$A$1:$O$20</definedName>
    <definedName name="Z_1FD8CC80_ABBD_4004_965D_7C3A94C6060A_.wvu.PrintArea" localSheetId="154" hidden="1">'21-3'!$A$1:$Q$16</definedName>
    <definedName name="Z_1FD8CC80_ABBD_4004_965D_7C3A94C6060A_.wvu.PrintArea" localSheetId="155" hidden="1">'21-4'!$A$1:$Y$52</definedName>
    <definedName name="Z_1FD8CC80_ABBD_4004_965D_7C3A94C6060A_.wvu.PrintArea" localSheetId="156" hidden="1">'21-5'!$A$1:$T$19</definedName>
    <definedName name="Z_1FD8CC80_ABBD_4004_965D_7C3A94C6060A_.wvu.PrintArea" localSheetId="157" hidden="1">'21-6'!$A$1:$O$16</definedName>
    <definedName name="Z_1FD8CC80_ABBD_4004_965D_7C3A94C6060A_.wvu.PrintArea" localSheetId="27" hidden="1">'2-2'!$A$1:$Q$16</definedName>
    <definedName name="Z_1FD8CC80_ABBD_4004_965D_7C3A94C6060A_.wvu.PrintArea" localSheetId="28" hidden="1">'2-3'!$A$1:$R$25</definedName>
    <definedName name="Z_1FD8CC80_ABBD_4004_965D_7C3A94C6060A_.wvu.PrintArea" localSheetId="30" hidden="1">'2-5'!$A$1:$X$24</definedName>
    <definedName name="Z_1FD8CC80_ABBD_4004_965D_7C3A94C6060A_.wvu.PrintArea" localSheetId="32" hidden="1">'2-7'!$A$1:$O$19</definedName>
    <definedName name="Z_1FD8CC80_ABBD_4004_965D_7C3A94C6060A_.wvu.PrintArea" localSheetId="33" hidden="1">'2-8'!$A$1:$M$18</definedName>
    <definedName name="Z_1FD8CC80_ABBD_4004_965D_7C3A94C6060A_.wvu.PrintArea" localSheetId="34" hidden="1">'3-1'!$A$1:$R$18</definedName>
    <definedName name="Z_1FD8CC80_ABBD_4004_965D_7C3A94C6060A_.wvu.PrintArea" localSheetId="35" hidden="1">'3-2'!$A$1:$Q$20</definedName>
    <definedName name="Z_1FD8CC80_ABBD_4004_965D_7C3A94C6060A_.wvu.PrintArea" localSheetId="36" hidden="1">'3-3'!$A$1:$Q$26</definedName>
    <definedName name="Z_1FD8CC80_ABBD_4004_965D_7C3A94C6060A_.wvu.PrintArea" localSheetId="37" hidden="1">'3-4'!$A$1:$P$12</definedName>
    <definedName name="Z_1FD8CC80_ABBD_4004_965D_7C3A94C6060A_.wvu.PrintArea" localSheetId="38" hidden="1">'3-5'!$A$1:$L$15</definedName>
    <definedName name="Z_1FD8CC80_ABBD_4004_965D_7C3A94C6060A_.wvu.PrintArea" localSheetId="39" hidden="1">'3-6'!$A$1:$O$13</definedName>
    <definedName name="Z_1FD8CC80_ABBD_4004_965D_7C3A94C6060A_.wvu.PrintArea" localSheetId="40" hidden="1">'3-7'!$A$1:$L$16</definedName>
    <definedName name="Z_1FD8CC80_ABBD_4004_965D_7C3A94C6060A_.wvu.PrintArea" localSheetId="41" hidden="1">'4-1'!$A$1:$O$19</definedName>
    <definedName name="Z_1FD8CC80_ABBD_4004_965D_7C3A94C6060A_.wvu.PrintArea" localSheetId="42" hidden="1">'4-2'!$A$1:$O$21</definedName>
    <definedName name="Z_1FD8CC80_ABBD_4004_965D_7C3A94C6060A_.wvu.PrintArea" localSheetId="43" hidden="1">'4-3'!$A$1:$Q$28</definedName>
    <definedName name="Z_1FD8CC80_ABBD_4004_965D_7C3A94C6060A_.wvu.PrintArea" localSheetId="44" hidden="1">'4-4'!$A$1:$S$31</definedName>
    <definedName name="Z_1FD8CC80_ABBD_4004_965D_7C3A94C6060A_.wvu.PrintArea" localSheetId="45" hidden="1">'4-5'!$A$1:$Q$32</definedName>
    <definedName name="Z_1FD8CC80_ABBD_4004_965D_7C3A94C6060A_.wvu.PrintArea" localSheetId="46" hidden="1">'4-6'!$A$1:$O$20</definedName>
    <definedName name="Z_1FD8CC80_ABBD_4004_965D_7C3A94C6060A_.wvu.PrintArea" localSheetId="47" hidden="1">'5-1'!$A$1:$T$15</definedName>
    <definedName name="Z_1FD8CC80_ABBD_4004_965D_7C3A94C6060A_.wvu.PrintArea" localSheetId="56" hidden="1">'5-10'!$A$1:$G$32</definedName>
    <definedName name="Z_1FD8CC80_ABBD_4004_965D_7C3A94C6060A_.wvu.PrintArea" localSheetId="57" hidden="1">'5-11'!$A$1:$Q$72</definedName>
    <definedName name="Z_1FD8CC80_ABBD_4004_965D_7C3A94C6060A_.wvu.PrintArea" localSheetId="48" hidden="1">'5-2'!$A$1:$V$15</definedName>
    <definedName name="Z_1FD8CC80_ABBD_4004_965D_7C3A94C6060A_.wvu.PrintArea" localSheetId="49" hidden="1">'5-3'!$A$1:$P$18</definedName>
    <definedName name="Z_1FD8CC80_ABBD_4004_965D_7C3A94C6060A_.wvu.PrintArea" localSheetId="50" hidden="1">'5-4'!$A$1:$Q$26</definedName>
    <definedName name="Z_1FD8CC80_ABBD_4004_965D_7C3A94C6060A_.wvu.PrintArea" localSheetId="51" hidden="1">'5-5'!$A$1:$P$18</definedName>
    <definedName name="Z_1FD8CC80_ABBD_4004_965D_7C3A94C6060A_.wvu.PrintArea" localSheetId="52" hidden="1">'5-6'!$A$1:$P$19</definedName>
    <definedName name="Z_1FD8CC80_ABBD_4004_965D_7C3A94C6060A_.wvu.PrintArea" localSheetId="53" hidden="1">'5-7'!$A$1:$Q$21</definedName>
    <definedName name="Z_1FD8CC80_ABBD_4004_965D_7C3A94C6060A_.wvu.PrintArea" localSheetId="54" hidden="1">'5-8'!$A$1:$R$20</definedName>
    <definedName name="Z_1FD8CC80_ABBD_4004_965D_7C3A94C6060A_.wvu.PrintArea" localSheetId="55" hidden="1">'5-9'!$A$1:$S$20</definedName>
    <definedName name="Z_1FD8CC80_ABBD_4004_965D_7C3A94C6060A_.wvu.PrintArea" localSheetId="58" hidden="1">'6-1'!$A$1:$Q$14</definedName>
    <definedName name="Z_1FD8CC80_ABBD_4004_965D_7C3A94C6060A_.wvu.PrintArea" localSheetId="59" hidden="1">'6-2'!$A$1:$R$18</definedName>
    <definedName name="Z_1FD8CC80_ABBD_4004_965D_7C3A94C6060A_.wvu.PrintArea" localSheetId="60" hidden="1">'6-3'!$A$1:$P$17</definedName>
    <definedName name="Z_1FD8CC80_ABBD_4004_965D_7C3A94C6060A_.wvu.PrintArea" localSheetId="61" hidden="1">'6-4'!$A$1:$P$16</definedName>
    <definedName name="Z_1FD8CC80_ABBD_4004_965D_7C3A94C6060A_.wvu.PrintArea" localSheetId="62" hidden="1">'7-1'!$A$1:$V$27</definedName>
    <definedName name="Z_1FD8CC80_ABBD_4004_965D_7C3A94C6060A_.wvu.PrintArea" localSheetId="63" hidden="1">'7-2'!$A$1:$Z$18</definedName>
    <definedName name="Z_1FD8CC80_ABBD_4004_965D_7C3A94C6060A_.wvu.PrintArea" localSheetId="64" hidden="1">'7-3'!$A$1:$X$28</definedName>
    <definedName name="Z_1FD8CC80_ABBD_4004_965D_7C3A94C6060A_.wvu.PrintArea" localSheetId="65" hidden="1">'7-4'!$A$1:$X$28</definedName>
    <definedName name="Z_1FD8CC80_ABBD_4004_965D_7C3A94C6060A_.wvu.PrintArea" localSheetId="66" hidden="1">'7-5'!$A$1:$P$23</definedName>
    <definedName name="Z_1FD8CC80_ABBD_4004_965D_7C3A94C6060A_.wvu.PrintArea" localSheetId="67" hidden="1">'7-6'!$A$1:$O$15</definedName>
    <definedName name="Z_1FD8CC80_ABBD_4004_965D_7C3A94C6060A_.wvu.PrintArea" localSheetId="68" hidden="1">'8-1'!$A$1:$U$28</definedName>
    <definedName name="Z_1FD8CC80_ABBD_4004_965D_7C3A94C6060A_.wvu.PrintArea" localSheetId="77" hidden="1">'8-10'!$A$1:$Q$21</definedName>
    <definedName name="Z_1FD8CC80_ABBD_4004_965D_7C3A94C6060A_.wvu.PrintArea" localSheetId="78" hidden="1">'8-11'!$A$1:$S$23</definedName>
    <definedName name="Z_1FD8CC80_ABBD_4004_965D_7C3A94C6060A_.wvu.PrintArea" localSheetId="79" hidden="1">'8-12'!$A$1:$T$34</definedName>
    <definedName name="Z_1FD8CC80_ABBD_4004_965D_7C3A94C6060A_.wvu.PrintArea" localSheetId="80" hidden="1">'8-13'!$A$1:$N$21</definedName>
    <definedName name="Z_1FD8CC80_ABBD_4004_965D_7C3A94C6060A_.wvu.PrintArea" localSheetId="81" hidden="1">'8-14'!$A$1:$O$33</definedName>
    <definedName name="Z_1FD8CC80_ABBD_4004_965D_7C3A94C6060A_.wvu.PrintArea" localSheetId="69" hidden="1">'8-2'!$A$1:$U$26</definedName>
    <definedName name="Z_1FD8CC80_ABBD_4004_965D_7C3A94C6060A_.wvu.PrintArea" localSheetId="71" hidden="1">'8-4'!$A$1:$O$19</definedName>
    <definedName name="Z_1FD8CC80_ABBD_4004_965D_7C3A94C6060A_.wvu.PrintArea" localSheetId="72" hidden="1">'8-5'!$A$1:$O$20</definedName>
    <definedName name="Z_1FD8CC80_ABBD_4004_965D_7C3A94C6060A_.wvu.PrintArea" localSheetId="73" hidden="1">'8-6'!$A$1:$P$19</definedName>
    <definedName name="Z_1FD8CC80_ABBD_4004_965D_7C3A94C6060A_.wvu.PrintArea" localSheetId="74" hidden="1">'8-7'!$A$1:$O$19</definedName>
    <definedName name="Z_1FD8CC80_ABBD_4004_965D_7C3A94C6060A_.wvu.PrintArea" localSheetId="75" hidden="1">'8-8'!$A$1:$O$19</definedName>
    <definedName name="Z_1FD8CC80_ABBD_4004_965D_7C3A94C6060A_.wvu.PrintArea" localSheetId="76" hidden="1">'8-9'!$A$1:$AB$40</definedName>
    <definedName name="Z_1FD8CC80_ABBD_4004_965D_7C3A94C6060A_.wvu.PrintArea" localSheetId="82" hidden="1">'9-1'!$A$1:$P$17</definedName>
    <definedName name="Z_1FD8CC80_ABBD_4004_965D_7C3A94C6060A_.wvu.PrintArea" localSheetId="83" hidden="1">'9-2'!$A$1:$R$16</definedName>
    <definedName name="Z_1FD8CC80_ABBD_4004_965D_7C3A94C6060A_.wvu.PrintArea" localSheetId="84" hidden="1">'9-3'!$A$1:$O$16</definedName>
    <definedName name="Z_1FD8CC80_ABBD_4004_965D_7C3A94C6060A_.wvu.PrintArea" localSheetId="85" hidden="1">'9-4'!$A$1:$O$16</definedName>
    <definedName name="Z_1FD8CC80_ABBD_4004_965D_7C3A94C6060A_.wvu.PrintArea" localSheetId="86" hidden="1">'9-5'!$A$1:$P$16</definedName>
    <definedName name="Z_1FD8CC80_ABBD_4004_965D_7C3A94C6060A_.wvu.PrintArea" localSheetId="87" hidden="1">'9-6'!$A$1:$Q$20</definedName>
    <definedName name="Z_1FD8CC80_ABBD_4004_965D_7C3A94C6060A_.wvu.PrintTitles" localSheetId="20" hidden="1">'1-15'!$1:$1</definedName>
    <definedName name="Z_1FD8CC80_ABBD_4004_965D_7C3A94C6060A_.wvu.Rows" localSheetId="95" hidden="1">'11-1②'!$51:$51</definedName>
    <definedName name="Z_1FD8CC80_ABBD_4004_965D_7C3A94C6060A_.wvu.Rows" localSheetId="71" hidden="1">'8-4'!$27:$29</definedName>
    <definedName name="Z_214495F1_9B71_47E5_887D_A07A1A95C8B8_.wvu.Cols" localSheetId="95" hidden="1">'11-1②'!$D:$D,'11-1②'!$J:$J,'11-1②'!$P:$P</definedName>
    <definedName name="Z_214495F1_9B71_47E5_887D_A07A1A95C8B8_.wvu.Cols" localSheetId="20" hidden="1">'1-15'!$B:$B,'1-15'!$D:$D</definedName>
    <definedName name="Z_214495F1_9B71_47E5_887D_A07A1A95C8B8_.wvu.Cols" localSheetId="129" hidden="1">'17-1'!$D:$E,'17-1'!$G:$I,'17-1'!$K:$L,'17-1'!$N:$N</definedName>
    <definedName name="Z_214495F1_9B71_47E5_887D_A07A1A95C8B8_.wvu.Cols" localSheetId="68" hidden="1">'8-1'!$D:$E,'8-1'!$H:$H</definedName>
    <definedName name="Z_214495F1_9B71_47E5_887D_A07A1A95C8B8_.wvu.Cols" localSheetId="69" hidden="1">'8-2'!$D:$D,'8-2'!$F:$F,'8-2'!$H:$H</definedName>
    <definedName name="Z_214495F1_9B71_47E5_887D_A07A1A95C8B8_.wvu.FilterData" localSheetId="99" hidden="1">'12-1'!$A$1:$C$18</definedName>
    <definedName name="Z_214495F1_9B71_47E5_887D_A07A1A95C8B8_.wvu.PrintArea" localSheetId="88" hidden="1">'10-1'!$A$1:$S$19</definedName>
    <definedName name="Z_214495F1_9B71_47E5_887D_A07A1A95C8B8_.wvu.PrintArea" localSheetId="89" hidden="1">'10-2'!$A$1:$O$17</definedName>
    <definedName name="Z_214495F1_9B71_47E5_887D_A07A1A95C8B8_.wvu.PrintArea" localSheetId="90" hidden="1">'10-3'!$A$1:$W$22</definedName>
    <definedName name="Z_214495F1_9B71_47E5_887D_A07A1A95C8B8_.wvu.PrintArea" localSheetId="91" hidden="1">'10-4'!$A$1:$W$21</definedName>
    <definedName name="Z_214495F1_9B71_47E5_887D_A07A1A95C8B8_.wvu.PrintArea" localSheetId="92" hidden="1">'10-5'!$A$1:$Q$22</definedName>
    <definedName name="Z_214495F1_9B71_47E5_887D_A07A1A95C8B8_.wvu.PrintArea" localSheetId="93" hidden="1">'10-6'!$J$1:$AL$21</definedName>
    <definedName name="Z_214495F1_9B71_47E5_887D_A07A1A95C8B8_.wvu.PrintArea" localSheetId="1" hidden="1">'1-1'!$A$1:$Q$24</definedName>
    <definedName name="Z_214495F1_9B71_47E5_887D_A07A1A95C8B8_.wvu.PrintArea" localSheetId="12" hidden="1">'1-10'!$A$1:$Q$23</definedName>
    <definedName name="Z_214495F1_9B71_47E5_887D_A07A1A95C8B8_.wvu.PrintArea" localSheetId="13" hidden="1">'1-11'!$A$1:$S$20</definedName>
    <definedName name="Z_214495F1_9B71_47E5_887D_A07A1A95C8B8_.wvu.PrintArea" localSheetId="94" hidden="1">'11-1①'!$A$1:$M$31</definedName>
    <definedName name="Z_214495F1_9B71_47E5_887D_A07A1A95C8B8_.wvu.PrintArea" localSheetId="95" hidden="1">'11-1②'!$A$1:$S$52</definedName>
    <definedName name="Z_214495F1_9B71_47E5_887D_A07A1A95C8B8_.wvu.PrintArea" localSheetId="96" hidden="1">'11-2'!$A$1:$P$17</definedName>
    <definedName name="Z_214495F1_9B71_47E5_887D_A07A1A95C8B8_.wvu.PrintArea" localSheetId="14" hidden="1">'1-12'!$A$1:$R$29</definedName>
    <definedName name="Z_214495F1_9B71_47E5_887D_A07A1A95C8B8_.wvu.PrintArea" localSheetId="97" hidden="1">'11-3'!$A$1:$O$18</definedName>
    <definedName name="Z_214495F1_9B71_47E5_887D_A07A1A95C8B8_.wvu.PrintArea" localSheetId="17" hidden="1">'1-13'!$A$1:$Q$26</definedName>
    <definedName name="Z_214495F1_9B71_47E5_887D_A07A1A95C8B8_.wvu.PrintArea" localSheetId="9" hidden="1">'1-13(旧)'!$A$1:$T$23</definedName>
    <definedName name="Z_214495F1_9B71_47E5_887D_A07A1A95C8B8_.wvu.PrintArea" localSheetId="98" hidden="1">'11-4'!$A$1:$Q$19</definedName>
    <definedName name="Z_214495F1_9B71_47E5_887D_A07A1A95C8B8_.wvu.PrintArea" localSheetId="19" hidden="1">'1-14'!$A$1:$S$18</definedName>
    <definedName name="Z_214495F1_9B71_47E5_887D_A07A1A95C8B8_.wvu.PrintArea" localSheetId="15" hidden="1">'1-14(旧)'!$A$1:$S$34</definedName>
    <definedName name="Z_214495F1_9B71_47E5_887D_A07A1A95C8B8_.wvu.PrintArea" localSheetId="20" hidden="1">'1-15'!$I$47:$V$80</definedName>
    <definedName name="Z_214495F1_9B71_47E5_887D_A07A1A95C8B8_.wvu.PrintArea" localSheetId="16" hidden="1">'1-15(旧)'!$A$1:$R$26</definedName>
    <definedName name="Z_214495F1_9B71_47E5_887D_A07A1A95C8B8_.wvu.PrintArea" localSheetId="21" hidden="1">'1-16'!$A$1:$F$80</definedName>
    <definedName name="Z_214495F1_9B71_47E5_887D_A07A1A95C8B8_.wvu.PrintArea" localSheetId="18" hidden="1">'1-16(旧)'!$A$1:$W$27</definedName>
    <definedName name="Z_214495F1_9B71_47E5_887D_A07A1A95C8B8_.wvu.PrintArea" localSheetId="22" hidden="1">'1-17'!$A$1:$Q$18</definedName>
    <definedName name="Z_214495F1_9B71_47E5_887D_A07A1A95C8B8_.wvu.PrintArea" localSheetId="23" hidden="1">'1-18'!$A$1:$S$22</definedName>
    <definedName name="Z_214495F1_9B71_47E5_887D_A07A1A95C8B8_.wvu.PrintArea" localSheetId="24" hidden="1">'1-18(旧)'!$A$1:$U$40</definedName>
    <definedName name="Z_214495F1_9B71_47E5_887D_A07A1A95C8B8_.wvu.PrintArea" localSheetId="25" hidden="1">'1-19'!$A$1:$U$22</definedName>
    <definedName name="Z_214495F1_9B71_47E5_887D_A07A1A95C8B8_.wvu.PrintArea" localSheetId="3" hidden="1">'1-2'!$A$1:$Q$27</definedName>
    <definedName name="Z_214495F1_9B71_47E5_887D_A07A1A95C8B8_.wvu.PrintArea" localSheetId="159" hidden="1">'1-20(旧)'!$A$1:$R$27</definedName>
    <definedName name="Z_214495F1_9B71_47E5_887D_A07A1A95C8B8_.wvu.PrintArea" localSheetId="99" hidden="1">'12-1'!$A$1:$O$51</definedName>
    <definedName name="Z_214495F1_9B71_47E5_887D_A07A1A95C8B8_.wvu.PrintArea" localSheetId="100" hidden="1">'12-2'!$A$1:$AD$25</definedName>
    <definedName name="Z_214495F1_9B71_47E5_887D_A07A1A95C8B8_.wvu.PrintArea" localSheetId="101" hidden="1">'12-3'!$A$1:$P$19</definedName>
    <definedName name="Z_214495F1_9B71_47E5_887D_A07A1A95C8B8_.wvu.PrintArea" localSheetId="102" hidden="1">'12-4'!$A$1:$P$17</definedName>
    <definedName name="Z_214495F1_9B71_47E5_887D_A07A1A95C8B8_.wvu.PrintArea" localSheetId="103" hidden="1">'12-5'!$A$1:$P$17</definedName>
    <definedName name="Z_214495F1_9B71_47E5_887D_A07A1A95C8B8_.wvu.PrintArea" localSheetId="104" hidden="1">'12-6'!$A$1:$N$30</definedName>
    <definedName name="Z_214495F1_9B71_47E5_887D_A07A1A95C8B8_.wvu.PrintArea" localSheetId="105" hidden="1">'12-7'!$A$1:$M$25</definedName>
    <definedName name="Z_214495F1_9B71_47E5_887D_A07A1A95C8B8_.wvu.PrintArea" localSheetId="4" hidden="1">'1-3'!$A$1:$O$27</definedName>
    <definedName name="Z_214495F1_9B71_47E5_887D_A07A1A95C8B8_.wvu.PrintArea" localSheetId="106" hidden="1">'13-1'!$A$1:$R$21</definedName>
    <definedName name="Z_214495F1_9B71_47E5_887D_A07A1A95C8B8_.wvu.PrintArea" localSheetId="107" hidden="1">'13-2'!$A$1:$Q$19</definedName>
    <definedName name="Z_214495F1_9B71_47E5_887D_A07A1A95C8B8_.wvu.PrintArea" localSheetId="5" hidden="1">'1-4'!$A$1:$W$99</definedName>
    <definedName name="Z_214495F1_9B71_47E5_887D_A07A1A95C8B8_.wvu.PrintArea" localSheetId="108" hidden="1">'14-1'!$A$1:$T$21</definedName>
    <definedName name="Z_214495F1_9B71_47E5_887D_A07A1A95C8B8_.wvu.PrintArea" localSheetId="109" hidden="1">'14-2'!$A$1:$S$18</definedName>
    <definedName name="Z_214495F1_9B71_47E5_887D_A07A1A95C8B8_.wvu.PrintArea" localSheetId="6" hidden="1">'1-5'!$A$1:$U$46</definedName>
    <definedName name="Z_214495F1_9B71_47E5_887D_A07A1A95C8B8_.wvu.PrintArea" localSheetId="110" hidden="1">'15-1'!$A$1:$V$21</definedName>
    <definedName name="Z_214495F1_9B71_47E5_887D_A07A1A95C8B8_.wvu.PrintArea" localSheetId="120" hidden="1">'15-11'!$A$1:$S$21</definedName>
    <definedName name="Z_214495F1_9B71_47E5_887D_A07A1A95C8B8_.wvu.PrintArea" localSheetId="121" hidden="1">'15-12'!$A$1:$Q$18</definedName>
    <definedName name="Z_214495F1_9B71_47E5_887D_A07A1A95C8B8_.wvu.PrintArea" localSheetId="122" hidden="1">'15-13'!$A$1:$R$21</definedName>
    <definedName name="Z_214495F1_9B71_47E5_887D_A07A1A95C8B8_.wvu.PrintArea" localSheetId="123" hidden="1">'15-14'!$A$1:$O$21</definedName>
    <definedName name="Z_214495F1_9B71_47E5_887D_A07A1A95C8B8_.wvu.PrintArea" localSheetId="111" hidden="1">'15-2'!$A$1:$P$18</definedName>
    <definedName name="Z_214495F1_9B71_47E5_887D_A07A1A95C8B8_.wvu.PrintArea" localSheetId="112" hidden="1">'15-3'!$A$1:$U$20</definedName>
    <definedName name="Z_214495F1_9B71_47E5_887D_A07A1A95C8B8_.wvu.PrintArea" localSheetId="113" hidden="1">'15-4'!$A$1:$S$23</definedName>
    <definedName name="Z_214495F1_9B71_47E5_887D_A07A1A95C8B8_.wvu.PrintArea" localSheetId="114" hidden="1">'15-5'!$A$1:$Q$44</definedName>
    <definedName name="Z_214495F1_9B71_47E5_887D_A07A1A95C8B8_.wvu.PrintArea" localSheetId="115" hidden="1">'15-6'!$A$1:$U$24</definedName>
    <definedName name="Z_214495F1_9B71_47E5_887D_A07A1A95C8B8_.wvu.PrintArea" localSheetId="116" hidden="1">'15-7'!$A$1:$Q$19</definedName>
    <definedName name="Z_214495F1_9B71_47E5_887D_A07A1A95C8B8_.wvu.PrintArea" localSheetId="117" hidden="1">'15-8'!$A$1:$R$32</definedName>
    <definedName name="Z_214495F1_9B71_47E5_887D_A07A1A95C8B8_.wvu.PrintArea" localSheetId="118" hidden="1">'15-9'!$A$1:$S$23</definedName>
    <definedName name="Z_214495F1_9B71_47E5_887D_A07A1A95C8B8_.wvu.PrintArea" localSheetId="7" hidden="1">'1-6'!$A$2:$E$26</definedName>
    <definedName name="Z_214495F1_9B71_47E5_887D_A07A1A95C8B8_.wvu.PrintArea" localSheetId="124" hidden="1">'16-1'!$A$1:$R$23</definedName>
    <definedName name="Z_214495F1_9B71_47E5_887D_A07A1A95C8B8_.wvu.PrintArea" localSheetId="125" hidden="1">'16-2'!$A$1:$Q$18</definedName>
    <definedName name="Z_214495F1_9B71_47E5_887D_A07A1A95C8B8_.wvu.PrintArea" localSheetId="126" hidden="1">'16-3'!$A$1:$U$22</definedName>
    <definedName name="Z_214495F1_9B71_47E5_887D_A07A1A95C8B8_.wvu.PrintArea" localSheetId="127" hidden="1">'16-4'!$A$1:$N$20</definedName>
    <definedName name="Z_214495F1_9B71_47E5_887D_A07A1A95C8B8_.wvu.PrintArea" localSheetId="128" hidden="1">'16-5'!$A$1:$U$21</definedName>
    <definedName name="Z_214495F1_9B71_47E5_887D_A07A1A95C8B8_.wvu.PrintArea" localSheetId="8" hidden="1">'1-7'!$A$1:$W$171</definedName>
    <definedName name="Z_214495F1_9B71_47E5_887D_A07A1A95C8B8_.wvu.PrintArea" localSheetId="129" hidden="1">'17-1'!$A$1:$AA$22</definedName>
    <definedName name="Z_214495F1_9B71_47E5_887D_A07A1A95C8B8_.wvu.PrintArea" localSheetId="138" hidden="1">'17-10'!$A$1:$P$17</definedName>
    <definedName name="Z_214495F1_9B71_47E5_887D_A07A1A95C8B8_.wvu.PrintArea" localSheetId="139" hidden="1">'17-11'!$I$1:$S$30</definedName>
    <definedName name="Z_214495F1_9B71_47E5_887D_A07A1A95C8B8_.wvu.PrintArea" localSheetId="140" hidden="1">'17-12'!$A$1:$Q$19</definedName>
    <definedName name="Z_214495F1_9B71_47E5_887D_A07A1A95C8B8_.wvu.PrintArea" localSheetId="141" hidden="1">'17-13'!$A$1:$P$17</definedName>
    <definedName name="Z_214495F1_9B71_47E5_887D_A07A1A95C8B8_.wvu.PrintArea" localSheetId="142" hidden="1">'17-14'!$A$1:$K$27</definedName>
    <definedName name="Z_214495F1_9B71_47E5_887D_A07A1A95C8B8_.wvu.PrintArea" localSheetId="130" hidden="1">'17-2'!$A$1:$V$23</definedName>
    <definedName name="Z_214495F1_9B71_47E5_887D_A07A1A95C8B8_.wvu.PrintArea" localSheetId="131" hidden="1">'17-3'!$A$1:$V$23</definedName>
    <definedName name="Z_214495F1_9B71_47E5_887D_A07A1A95C8B8_.wvu.PrintArea" localSheetId="132" hidden="1">'17-4'!$I$1:$S$22</definedName>
    <definedName name="Z_214495F1_9B71_47E5_887D_A07A1A95C8B8_.wvu.PrintArea" localSheetId="133" hidden="1">'17-5'!$I$1:$S$19</definedName>
    <definedName name="Z_214495F1_9B71_47E5_887D_A07A1A95C8B8_.wvu.PrintArea" localSheetId="134" hidden="1">'17-6'!$I$1:$S$22</definedName>
    <definedName name="Z_214495F1_9B71_47E5_887D_A07A1A95C8B8_.wvu.PrintArea" localSheetId="135" hidden="1">'17-7'!$A$1:$P$17</definedName>
    <definedName name="Z_214495F1_9B71_47E5_887D_A07A1A95C8B8_.wvu.PrintArea" localSheetId="136" hidden="1">'17-8'!$A$1:$S$17</definedName>
    <definedName name="Z_214495F1_9B71_47E5_887D_A07A1A95C8B8_.wvu.PrintArea" localSheetId="137" hidden="1">'17-9'!$A$1:$Q$16</definedName>
    <definedName name="Z_214495F1_9B71_47E5_887D_A07A1A95C8B8_.wvu.PrintArea" localSheetId="10" hidden="1">'1-8'!$A$1:$S$121</definedName>
    <definedName name="Z_214495F1_9B71_47E5_887D_A07A1A95C8B8_.wvu.PrintArea" localSheetId="143" hidden="1">'18-1'!$A$1:$P$12</definedName>
    <definedName name="Z_214495F1_9B71_47E5_887D_A07A1A95C8B8_.wvu.PrintArea" localSheetId="144" hidden="1">'18-2'!$A$1:$Q$17</definedName>
    <definedName name="Z_214495F1_9B71_47E5_887D_A07A1A95C8B8_.wvu.PrintArea" localSheetId="145" hidden="1">'18-3'!$A$1:$P$12</definedName>
    <definedName name="Z_214495F1_9B71_47E5_887D_A07A1A95C8B8_.wvu.PrintArea" localSheetId="146" hidden="1">'18-4'!$A$1:$R$19</definedName>
    <definedName name="Z_214495F1_9B71_47E5_887D_A07A1A95C8B8_.wvu.PrintArea" localSheetId="11" hidden="1">'1-9'!$A$1:$P$19</definedName>
    <definedName name="Z_214495F1_9B71_47E5_887D_A07A1A95C8B8_.wvu.PrintArea" localSheetId="147" hidden="1">'19-1'!$A$1:$Q$18</definedName>
    <definedName name="Z_214495F1_9B71_47E5_887D_A07A1A95C8B8_.wvu.PrintArea" localSheetId="148" hidden="1">'19-2'!$A$1:$Q$20</definedName>
    <definedName name="Z_214495F1_9B71_47E5_887D_A07A1A95C8B8_.wvu.PrintArea" localSheetId="149" hidden="1">'20-1'!$A$1:$N$17</definedName>
    <definedName name="Z_214495F1_9B71_47E5_887D_A07A1A95C8B8_.wvu.PrintArea" localSheetId="150" hidden="1">'20-2'!$A$1:$S$20</definedName>
    <definedName name="Z_214495F1_9B71_47E5_887D_A07A1A95C8B8_.wvu.PrintArea" localSheetId="151" hidden="1">'20-3'!$A$1:$O$17</definedName>
    <definedName name="Z_214495F1_9B71_47E5_887D_A07A1A95C8B8_.wvu.PrintArea" localSheetId="26" hidden="1">'2-1'!$A$1:$R$23</definedName>
    <definedName name="Z_214495F1_9B71_47E5_887D_A07A1A95C8B8_.wvu.PrintArea" localSheetId="152" hidden="1">'21-1'!$A$1:$R$22</definedName>
    <definedName name="Z_214495F1_9B71_47E5_887D_A07A1A95C8B8_.wvu.PrintArea" localSheetId="153" hidden="1">'21-2'!$A$1:$O$20</definedName>
    <definedName name="Z_214495F1_9B71_47E5_887D_A07A1A95C8B8_.wvu.PrintArea" localSheetId="154" hidden="1">'21-3'!$A$1:$Q$16</definedName>
    <definedName name="Z_214495F1_9B71_47E5_887D_A07A1A95C8B8_.wvu.PrintArea" localSheetId="155" hidden="1">'21-4'!$A$1:$Y$52</definedName>
    <definedName name="Z_214495F1_9B71_47E5_887D_A07A1A95C8B8_.wvu.PrintArea" localSheetId="156" hidden="1">'21-5'!$A$1:$T$19</definedName>
    <definedName name="Z_214495F1_9B71_47E5_887D_A07A1A95C8B8_.wvu.PrintArea" localSheetId="157" hidden="1">'21-6'!$A$1:$O$16</definedName>
    <definedName name="Z_214495F1_9B71_47E5_887D_A07A1A95C8B8_.wvu.PrintArea" localSheetId="27" hidden="1">'2-2'!$A$1:$Q$16</definedName>
    <definedName name="Z_214495F1_9B71_47E5_887D_A07A1A95C8B8_.wvu.PrintArea" localSheetId="28" hidden="1">'2-3'!$A$1:$R$25</definedName>
    <definedName name="Z_214495F1_9B71_47E5_887D_A07A1A95C8B8_.wvu.PrintArea" localSheetId="30" hidden="1">'2-5'!$A$1:$X$24</definedName>
    <definedName name="Z_214495F1_9B71_47E5_887D_A07A1A95C8B8_.wvu.PrintArea" localSheetId="32" hidden="1">'2-7'!$A$1:$O$19</definedName>
    <definedName name="Z_214495F1_9B71_47E5_887D_A07A1A95C8B8_.wvu.PrintArea" localSheetId="33" hidden="1">'2-8'!$A$1:$M$18</definedName>
    <definedName name="Z_214495F1_9B71_47E5_887D_A07A1A95C8B8_.wvu.PrintArea" localSheetId="34" hidden="1">'3-1'!$A$1:$R$18</definedName>
    <definedName name="Z_214495F1_9B71_47E5_887D_A07A1A95C8B8_.wvu.PrintArea" localSheetId="35" hidden="1">'3-2'!$A$1:$Q$20</definedName>
    <definedName name="Z_214495F1_9B71_47E5_887D_A07A1A95C8B8_.wvu.PrintArea" localSheetId="36" hidden="1">'3-3'!$A$1:$Q$26</definedName>
    <definedName name="Z_214495F1_9B71_47E5_887D_A07A1A95C8B8_.wvu.PrintArea" localSheetId="37" hidden="1">'3-4'!$A$1:$P$12</definedName>
    <definedName name="Z_214495F1_9B71_47E5_887D_A07A1A95C8B8_.wvu.PrintArea" localSheetId="38" hidden="1">'3-5'!$A$1:$L$15</definedName>
    <definedName name="Z_214495F1_9B71_47E5_887D_A07A1A95C8B8_.wvu.PrintArea" localSheetId="39" hidden="1">'3-6'!$A$1:$O$13</definedName>
    <definedName name="Z_214495F1_9B71_47E5_887D_A07A1A95C8B8_.wvu.PrintArea" localSheetId="40" hidden="1">'3-7'!$A$1:$L$16</definedName>
    <definedName name="Z_214495F1_9B71_47E5_887D_A07A1A95C8B8_.wvu.PrintArea" localSheetId="41" hidden="1">'4-1'!$A$1:$O$19</definedName>
    <definedName name="Z_214495F1_9B71_47E5_887D_A07A1A95C8B8_.wvu.PrintArea" localSheetId="42" hidden="1">'4-2'!$A$1:$O$21</definedName>
    <definedName name="Z_214495F1_9B71_47E5_887D_A07A1A95C8B8_.wvu.PrintArea" localSheetId="43" hidden="1">'4-3'!$A$1:$Q$28</definedName>
    <definedName name="Z_214495F1_9B71_47E5_887D_A07A1A95C8B8_.wvu.PrintArea" localSheetId="44" hidden="1">'4-4'!$A$1:$S$31</definedName>
    <definedName name="Z_214495F1_9B71_47E5_887D_A07A1A95C8B8_.wvu.PrintArea" localSheetId="45" hidden="1">'4-5'!$A$1:$Q$32</definedName>
    <definedName name="Z_214495F1_9B71_47E5_887D_A07A1A95C8B8_.wvu.PrintArea" localSheetId="46" hidden="1">'4-6'!$A$1:$O$20</definedName>
    <definedName name="Z_214495F1_9B71_47E5_887D_A07A1A95C8B8_.wvu.PrintArea" localSheetId="47" hidden="1">'5-1'!$A$1:$T$15</definedName>
    <definedName name="Z_214495F1_9B71_47E5_887D_A07A1A95C8B8_.wvu.PrintArea" localSheetId="56" hidden="1">'5-10'!$A$1:$G$32</definedName>
    <definedName name="Z_214495F1_9B71_47E5_887D_A07A1A95C8B8_.wvu.PrintArea" localSheetId="57" hidden="1">'5-11'!$A$1:$Q$72</definedName>
    <definedName name="Z_214495F1_9B71_47E5_887D_A07A1A95C8B8_.wvu.PrintArea" localSheetId="48" hidden="1">'5-2'!$A$1:$V$15</definedName>
    <definedName name="Z_214495F1_9B71_47E5_887D_A07A1A95C8B8_.wvu.PrintArea" localSheetId="49" hidden="1">'5-3'!$A$1:$P$18</definedName>
    <definedName name="Z_214495F1_9B71_47E5_887D_A07A1A95C8B8_.wvu.PrintArea" localSheetId="50" hidden="1">'5-4'!$A$1:$Q$26</definedName>
    <definedName name="Z_214495F1_9B71_47E5_887D_A07A1A95C8B8_.wvu.PrintArea" localSheetId="51" hidden="1">'5-5'!$A$1:$P$18</definedName>
    <definedName name="Z_214495F1_9B71_47E5_887D_A07A1A95C8B8_.wvu.PrintArea" localSheetId="52" hidden="1">'5-6'!$A$1:$P$19</definedName>
    <definedName name="Z_214495F1_9B71_47E5_887D_A07A1A95C8B8_.wvu.PrintArea" localSheetId="53" hidden="1">'5-7'!$A$1:$Q$21</definedName>
    <definedName name="Z_214495F1_9B71_47E5_887D_A07A1A95C8B8_.wvu.PrintArea" localSheetId="54" hidden="1">'5-8'!$A$1:$R$20</definedName>
    <definedName name="Z_214495F1_9B71_47E5_887D_A07A1A95C8B8_.wvu.PrintArea" localSheetId="55" hidden="1">'5-9'!$A$1:$S$20</definedName>
    <definedName name="Z_214495F1_9B71_47E5_887D_A07A1A95C8B8_.wvu.PrintArea" localSheetId="58" hidden="1">'6-1'!$A$1:$Q$14</definedName>
    <definedName name="Z_214495F1_9B71_47E5_887D_A07A1A95C8B8_.wvu.PrintArea" localSheetId="59" hidden="1">'6-2'!$A$1:$R$18</definedName>
    <definedName name="Z_214495F1_9B71_47E5_887D_A07A1A95C8B8_.wvu.PrintArea" localSheetId="60" hidden="1">'6-3'!$A$1:$P$17</definedName>
    <definedName name="Z_214495F1_9B71_47E5_887D_A07A1A95C8B8_.wvu.PrintArea" localSheetId="61" hidden="1">'6-4'!$A$1:$P$16</definedName>
    <definedName name="Z_214495F1_9B71_47E5_887D_A07A1A95C8B8_.wvu.PrintArea" localSheetId="62" hidden="1">'7-1'!$A$1:$V$27</definedName>
    <definedName name="Z_214495F1_9B71_47E5_887D_A07A1A95C8B8_.wvu.PrintArea" localSheetId="63" hidden="1">'7-2'!$A$1:$Z$18</definedName>
    <definedName name="Z_214495F1_9B71_47E5_887D_A07A1A95C8B8_.wvu.PrintArea" localSheetId="64" hidden="1">'7-3'!$A$1:$X$28</definedName>
    <definedName name="Z_214495F1_9B71_47E5_887D_A07A1A95C8B8_.wvu.PrintArea" localSheetId="65" hidden="1">'7-4'!$A$1:$X$28</definedName>
    <definedName name="Z_214495F1_9B71_47E5_887D_A07A1A95C8B8_.wvu.PrintArea" localSheetId="66" hidden="1">'7-5'!$A$1:$P$23</definedName>
    <definedName name="Z_214495F1_9B71_47E5_887D_A07A1A95C8B8_.wvu.PrintArea" localSheetId="67" hidden="1">'7-6'!$A$1:$O$15</definedName>
    <definedName name="Z_214495F1_9B71_47E5_887D_A07A1A95C8B8_.wvu.PrintArea" localSheetId="68" hidden="1">'8-1'!$A$1:$U$28</definedName>
    <definedName name="Z_214495F1_9B71_47E5_887D_A07A1A95C8B8_.wvu.PrintArea" localSheetId="77" hidden="1">'8-10'!$A$1:$Q$21</definedName>
    <definedName name="Z_214495F1_9B71_47E5_887D_A07A1A95C8B8_.wvu.PrintArea" localSheetId="78" hidden="1">'8-11'!$A$1:$S$23</definedName>
    <definedName name="Z_214495F1_9B71_47E5_887D_A07A1A95C8B8_.wvu.PrintArea" localSheetId="79" hidden="1">'8-12'!$A$1:$T$34</definedName>
    <definedName name="Z_214495F1_9B71_47E5_887D_A07A1A95C8B8_.wvu.PrintArea" localSheetId="80" hidden="1">'8-13'!$A$1:$N$21</definedName>
    <definedName name="Z_214495F1_9B71_47E5_887D_A07A1A95C8B8_.wvu.PrintArea" localSheetId="81" hidden="1">'8-14'!$A$1:$O$33</definedName>
    <definedName name="Z_214495F1_9B71_47E5_887D_A07A1A95C8B8_.wvu.PrintArea" localSheetId="69" hidden="1">'8-2'!$A$1:$U$26</definedName>
    <definedName name="Z_214495F1_9B71_47E5_887D_A07A1A95C8B8_.wvu.PrintArea" localSheetId="71" hidden="1">'8-4'!$A$1:$O$19</definedName>
    <definedName name="Z_214495F1_9B71_47E5_887D_A07A1A95C8B8_.wvu.PrintArea" localSheetId="72" hidden="1">'8-5'!$A$1:$O$20</definedName>
    <definedName name="Z_214495F1_9B71_47E5_887D_A07A1A95C8B8_.wvu.PrintArea" localSheetId="73" hidden="1">'8-6'!$A$1:$P$19</definedName>
    <definedName name="Z_214495F1_9B71_47E5_887D_A07A1A95C8B8_.wvu.PrintArea" localSheetId="74" hidden="1">'8-7'!$A$1:$O$19</definedName>
    <definedName name="Z_214495F1_9B71_47E5_887D_A07A1A95C8B8_.wvu.PrintArea" localSheetId="75" hidden="1">'8-8'!$A$1:$O$19</definedName>
    <definedName name="Z_214495F1_9B71_47E5_887D_A07A1A95C8B8_.wvu.PrintArea" localSheetId="76" hidden="1">'8-9'!$A$1:$AB$40</definedName>
    <definedName name="Z_214495F1_9B71_47E5_887D_A07A1A95C8B8_.wvu.PrintArea" localSheetId="82" hidden="1">'9-1'!$A$1:$P$17</definedName>
    <definedName name="Z_214495F1_9B71_47E5_887D_A07A1A95C8B8_.wvu.PrintArea" localSheetId="83" hidden="1">'9-2'!$A$1:$R$16</definedName>
    <definedName name="Z_214495F1_9B71_47E5_887D_A07A1A95C8B8_.wvu.PrintArea" localSheetId="84" hidden="1">'9-3'!$A$1:$O$16</definedName>
    <definedName name="Z_214495F1_9B71_47E5_887D_A07A1A95C8B8_.wvu.PrintArea" localSheetId="85" hidden="1">'9-4'!$A$1:$O$16</definedName>
    <definedName name="Z_214495F1_9B71_47E5_887D_A07A1A95C8B8_.wvu.PrintArea" localSheetId="86" hidden="1">'9-5'!$A$1:$P$16</definedName>
    <definedName name="Z_214495F1_9B71_47E5_887D_A07A1A95C8B8_.wvu.PrintArea" localSheetId="87" hidden="1">'9-6'!$A$1:$Q$20</definedName>
    <definedName name="Z_214495F1_9B71_47E5_887D_A07A1A95C8B8_.wvu.PrintTitles" localSheetId="20" hidden="1">'1-15'!$1:$1</definedName>
    <definedName name="Z_214495F1_9B71_47E5_887D_A07A1A95C8B8_.wvu.Rows" localSheetId="95" hidden="1">'11-1②'!$51:$51</definedName>
    <definedName name="Z_214495F1_9B71_47E5_887D_A07A1A95C8B8_.wvu.Rows" localSheetId="71" hidden="1">'8-4'!$27:$29</definedName>
    <definedName name="Z_24838D18_14D0_419A_9748_BD20AD6E063D_.wvu.Cols" localSheetId="68" hidden="1">'8-1'!$D:$E,'8-1'!$H:$H</definedName>
    <definedName name="Z_24838D18_14D0_419A_9748_BD20AD6E063D_.wvu.Cols" localSheetId="69" hidden="1">'8-2'!$D:$D,'8-2'!$F:$F,'8-2'!$H:$H</definedName>
    <definedName name="Z_24838D18_14D0_419A_9748_BD20AD6E063D_.wvu.PrintArea" localSheetId="88" hidden="1">'10-1'!$A$1:$S$19</definedName>
    <definedName name="Z_24838D18_14D0_419A_9748_BD20AD6E063D_.wvu.PrintArea" localSheetId="89" hidden="1">'10-2'!$A$1:$O$17</definedName>
    <definedName name="Z_24838D18_14D0_419A_9748_BD20AD6E063D_.wvu.PrintArea" localSheetId="90" hidden="1">'10-3'!$A$1:$W$22</definedName>
    <definedName name="Z_24838D18_14D0_419A_9748_BD20AD6E063D_.wvu.PrintArea" localSheetId="91" hidden="1">'10-4'!$A$1:$W$21</definedName>
    <definedName name="Z_24838D18_14D0_419A_9748_BD20AD6E063D_.wvu.PrintArea" localSheetId="92" hidden="1">'10-5'!$A$1:$Q$22</definedName>
    <definedName name="Z_24838D18_14D0_419A_9748_BD20AD6E063D_.wvu.PrintArea" localSheetId="96" hidden="1">'11-2'!$A$1:$P$17</definedName>
    <definedName name="Z_24838D18_14D0_419A_9748_BD20AD6E063D_.wvu.PrintArea" localSheetId="97" hidden="1">'11-3'!$A$1:$O$18</definedName>
    <definedName name="Z_24838D18_14D0_419A_9748_BD20AD6E063D_.wvu.PrintArea" localSheetId="98" hidden="1">'11-4'!$A$1:$Q$19</definedName>
    <definedName name="Z_24838D18_14D0_419A_9748_BD20AD6E063D_.wvu.PrintArea" localSheetId="99" hidden="1">'12-1'!$A$1:$O$51</definedName>
    <definedName name="Z_24838D18_14D0_419A_9748_BD20AD6E063D_.wvu.PrintArea" localSheetId="100" hidden="1">'12-2'!$A$1:$AD$25</definedName>
    <definedName name="Z_24838D18_14D0_419A_9748_BD20AD6E063D_.wvu.PrintArea" localSheetId="101" hidden="1">'12-3'!$A$1:$P$19</definedName>
    <definedName name="Z_24838D18_14D0_419A_9748_BD20AD6E063D_.wvu.PrintArea" localSheetId="102" hidden="1">'12-4'!$A$1:$P$17</definedName>
    <definedName name="Z_24838D18_14D0_419A_9748_BD20AD6E063D_.wvu.PrintArea" localSheetId="103" hidden="1">'12-5'!$A$1:$P$17</definedName>
    <definedName name="Z_24838D18_14D0_419A_9748_BD20AD6E063D_.wvu.PrintArea" localSheetId="104" hidden="1">'12-6'!$A$1:$N$30</definedName>
    <definedName name="Z_24838D18_14D0_419A_9748_BD20AD6E063D_.wvu.PrintArea" localSheetId="105" hidden="1">'12-7'!$A$1:$M$25</definedName>
    <definedName name="Z_24838D18_14D0_419A_9748_BD20AD6E063D_.wvu.PrintArea" localSheetId="108" hidden="1">'14-1'!$A$1:$T$21</definedName>
    <definedName name="Z_24838D18_14D0_419A_9748_BD20AD6E063D_.wvu.PrintArea" localSheetId="109" hidden="1">'14-2'!$A$1:$S$18</definedName>
    <definedName name="Z_24838D18_14D0_419A_9748_BD20AD6E063D_.wvu.PrintArea" localSheetId="58" hidden="1">'6-1'!$A$1:$Q$14</definedName>
    <definedName name="Z_24838D18_14D0_419A_9748_BD20AD6E063D_.wvu.PrintArea" localSheetId="59" hidden="1">'6-2'!$A$1:$R$18</definedName>
    <definedName name="Z_24838D18_14D0_419A_9748_BD20AD6E063D_.wvu.PrintArea" localSheetId="60" hidden="1">'6-3'!$A$1:$P$17</definedName>
    <definedName name="Z_24838D18_14D0_419A_9748_BD20AD6E063D_.wvu.PrintArea" localSheetId="61" hidden="1">'6-4'!$A$1:$P$16</definedName>
    <definedName name="Z_24838D18_14D0_419A_9748_BD20AD6E063D_.wvu.PrintArea" localSheetId="62" hidden="1">'7-1'!$A$1:$V$27</definedName>
    <definedName name="Z_24838D18_14D0_419A_9748_BD20AD6E063D_.wvu.PrintArea" localSheetId="63" hidden="1">'7-2'!$A$1:$Z$18</definedName>
    <definedName name="Z_24838D18_14D0_419A_9748_BD20AD6E063D_.wvu.PrintArea" localSheetId="64" hidden="1">'7-3'!$A$1:$X$28</definedName>
    <definedName name="Z_24838D18_14D0_419A_9748_BD20AD6E063D_.wvu.PrintArea" localSheetId="65" hidden="1">'7-4'!$A$1:$X$28</definedName>
    <definedName name="Z_24838D18_14D0_419A_9748_BD20AD6E063D_.wvu.PrintArea" localSheetId="66" hidden="1">'7-5'!$A$1:$P$23</definedName>
    <definedName name="Z_24838D18_14D0_419A_9748_BD20AD6E063D_.wvu.PrintArea" localSheetId="67" hidden="1">'7-6'!$A$1:$O$15</definedName>
    <definedName name="Z_24838D18_14D0_419A_9748_BD20AD6E063D_.wvu.PrintArea" localSheetId="68" hidden="1">'8-1'!$A$1:$U$28</definedName>
    <definedName name="Z_24838D18_14D0_419A_9748_BD20AD6E063D_.wvu.PrintArea" localSheetId="77" hidden="1">'8-10'!$A$1:$Q$21</definedName>
    <definedName name="Z_24838D18_14D0_419A_9748_BD20AD6E063D_.wvu.PrintArea" localSheetId="78" hidden="1">'8-11'!$A$1:$S$23</definedName>
    <definedName name="Z_24838D18_14D0_419A_9748_BD20AD6E063D_.wvu.PrintArea" localSheetId="79" hidden="1">'8-12'!$A$1:$T$34</definedName>
    <definedName name="Z_24838D18_14D0_419A_9748_BD20AD6E063D_.wvu.PrintArea" localSheetId="80" hidden="1">'8-13'!$A$1:$N$21</definedName>
    <definedName name="Z_24838D18_14D0_419A_9748_BD20AD6E063D_.wvu.PrintArea" localSheetId="81" hidden="1">'8-14'!$A$1:$O$33</definedName>
    <definedName name="Z_24838D18_14D0_419A_9748_BD20AD6E063D_.wvu.PrintArea" localSheetId="69" hidden="1">'8-2'!$A$1:$U$26</definedName>
    <definedName name="Z_24838D18_14D0_419A_9748_BD20AD6E063D_.wvu.PrintArea" localSheetId="71" hidden="1">'8-4'!$A$1:$O$19</definedName>
    <definedName name="Z_24838D18_14D0_419A_9748_BD20AD6E063D_.wvu.PrintArea" localSheetId="72" hidden="1">'8-5'!$A$1:$O$20</definedName>
    <definedName name="Z_24838D18_14D0_419A_9748_BD20AD6E063D_.wvu.PrintArea" localSheetId="73" hidden="1">'8-6'!$A$1:$P$19</definedName>
    <definedName name="Z_24838D18_14D0_419A_9748_BD20AD6E063D_.wvu.PrintArea" localSheetId="74" hidden="1">'8-7'!$A$1:$O$19</definedName>
    <definedName name="Z_24838D18_14D0_419A_9748_BD20AD6E063D_.wvu.PrintArea" localSheetId="75" hidden="1">'8-8'!$A$1:$O$19</definedName>
    <definedName name="Z_24838D18_14D0_419A_9748_BD20AD6E063D_.wvu.PrintArea" localSheetId="76" hidden="1">'8-9'!$A$1:$AB$40</definedName>
    <definedName name="Z_24838D18_14D0_419A_9748_BD20AD6E063D_.wvu.PrintArea" localSheetId="82" hidden="1">'9-1'!$A$1:$P$17</definedName>
    <definedName name="Z_24838D18_14D0_419A_9748_BD20AD6E063D_.wvu.PrintArea" localSheetId="83" hidden="1">'9-2'!$A$1:$R$16</definedName>
    <definedName name="Z_24838D18_14D0_419A_9748_BD20AD6E063D_.wvu.PrintArea" localSheetId="84" hidden="1">'9-3'!$A$1:$O$16</definedName>
    <definedName name="Z_24838D18_14D0_419A_9748_BD20AD6E063D_.wvu.Rows" localSheetId="71" hidden="1">'8-4'!$27:$29</definedName>
    <definedName name="Z_2551149C_B400_4FF7_9C66_7D38AF192CD3_.wvu.Cols" localSheetId="95" hidden="1">'11-1②'!$D:$D,'11-1②'!$J:$J,'11-1②'!$P:$P</definedName>
    <definedName name="Z_2551149C_B400_4FF7_9C66_7D38AF192CD3_.wvu.Cols" localSheetId="20" hidden="1">'1-15'!$B:$B,'1-15'!$D:$D</definedName>
    <definedName name="Z_2551149C_B400_4FF7_9C66_7D38AF192CD3_.wvu.Cols" localSheetId="129" hidden="1">'17-1'!$D:$E,'17-1'!$G:$I,'17-1'!$K:$L,'17-1'!$N:$N</definedName>
    <definedName name="Z_2551149C_B400_4FF7_9C66_7D38AF192CD3_.wvu.Cols" localSheetId="68" hidden="1">'8-1'!$D:$E,'8-1'!$H:$H</definedName>
    <definedName name="Z_2551149C_B400_4FF7_9C66_7D38AF192CD3_.wvu.Cols" localSheetId="69" hidden="1">'8-2'!$D:$D,'8-2'!$F:$F,'8-2'!$H:$H</definedName>
    <definedName name="Z_2551149C_B400_4FF7_9C66_7D38AF192CD3_.wvu.FilterData" localSheetId="99" hidden="1">'12-1'!$A$1:$C$18</definedName>
    <definedName name="Z_2551149C_B400_4FF7_9C66_7D38AF192CD3_.wvu.FilterData" localSheetId="158" hidden="1">ランキング１位!$A$23:$D$128</definedName>
    <definedName name="Z_2551149C_B400_4FF7_9C66_7D38AF192CD3_.wvu.PrintArea" localSheetId="88" hidden="1">'10-1'!$A$1:$S$19</definedName>
    <definedName name="Z_2551149C_B400_4FF7_9C66_7D38AF192CD3_.wvu.PrintArea" localSheetId="89" hidden="1">'10-2'!$A$1:$O$17</definedName>
    <definedName name="Z_2551149C_B400_4FF7_9C66_7D38AF192CD3_.wvu.PrintArea" localSheetId="90" hidden="1">'10-3'!$A$1:$W$22</definedName>
    <definedName name="Z_2551149C_B400_4FF7_9C66_7D38AF192CD3_.wvu.PrintArea" localSheetId="91" hidden="1">'10-4'!$A$1:$W$21</definedName>
    <definedName name="Z_2551149C_B400_4FF7_9C66_7D38AF192CD3_.wvu.PrintArea" localSheetId="92" hidden="1">'10-5'!$A$1:$Q$22</definedName>
    <definedName name="Z_2551149C_B400_4FF7_9C66_7D38AF192CD3_.wvu.PrintArea" localSheetId="93" hidden="1">'10-6'!$J$1:$AL$21</definedName>
    <definedName name="Z_2551149C_B400_4FF7_9C66_7D38AF192CD3_.wvu.PrintArea" localSheetId="1" hidden="1">'1-1'!$A$1:$Q$24</definedName>
    <definedName name="Z_2551149C_B400_4FF7_9C66_7D38AF192CD3_.wvu.PrintArea" localSheetId="12" hidden="1">'1-10'!$A$1:$Q$23</definedName>
    <definedName name="Z_2551149C_B400_4FF7_9C66_7D38AF192CD3_.wvu.PrintArea" localSheetId="13" hidden="1">'1-11'!$A$1:$S$20</definedName>
    <definedName name="Z_2551149C_B400_4FF7_9C66_7D38AF192CD3_.wvu.PrintArea" localSheetId="94" hidden="1">'11-1①'!$A$1:$M$31</definedName>
    <definedName name="Z_2551149C_B400_4FF7_9C66_7D38AF192CD3_.wvu.PrintArea" localSheetId="95" hidden="1">'11-1②'!$A$1:$S$52</definedName>
    <definedName name="Z_2551149C_B400_4FF7_9C66_7D38AF192CD3_.wvu.PrintArea" localSheetId="96" hidden="1">'11-2'!$A$1:$P$17</definedName>
    <definedName name="Z_2551149C_B400_4FF7_9C66_7D38AF192CD3_.wvu.PrintArea" localSheetId="14" hidden="1">'1-12'!$A$1:$R$29</definedName>
    <definedName name="Z_2551149C_B400_4FF7_9C66_7D38AF192CD3_.wvu.PrintArea" localSheetId="97" hidden="1">'11-3'!$A$1:$O$18</definedName>
    <definedName name="Z_2551149C_B400_4FF7_9C66_7D38AF192CD3_.wvu.PrintArea" localSheetId="17" hidden="1">'1-13'!$A$1:$Q$26</definedName>
    <definedName name="Z_2551149C_B400_4FF7_9C66_7D38AF192CD3_.wvu.PrintArea" localSheetId="9" hidden="1">'1-13(旧)'!$A$1:$T$23</definedName>
    <definedName name="Z_2551149C_B400_4FF7_9C66_7D38AF192CD3_.wvu.PrintArea" localSheetId="98" hidden="1">'11-4'!$A$1:$Q$19</definedName>
    <definedName name="Z_2551149C_B400_4FF7_9C66_7D38AF192CD3_.wvu.PrintArea" localSheetId="19" hidden="1">'1-14'!$A$1:$S$18</definedName>
    <definedName name="Z_2551149C_B400_4FF7_9C66_7D38AF192CD3_.wvu.PrintArea" localSheetId="15" hidden="1">'1-14(旧)'!$A$1:$S$34</definedName>
    <definedName name="Z_2551149C_B400_4FF7_9C66_7D38AF192CD3_.wvu.PrintArea" localSheetId="20" hidden="1">'1-15'!$I$47:$V$80</definedName>
    <definedName name="Z_2551149C_B400_4FF7_9C66_7D38AF192CD3_.wvu.PrintArea" localSheetId="16" hidden="1">'1-15(旧)'!$A$1:$R$26</definedName>
    <definedName name="Z_2551149C_B400_4FF7_9C66_7D38AF192CD3_.wvu.PrintArea" localSheetId="21" hidden="1">'1-16'!$A$1:$F$80</definedName>
    <definedName name="Z_2551149C_B400_4FF7_9C66_7D38AF192CD3_.wvu.PrintArea" localSheetId="18" hidden="1">'1-16(旧)'!$A$1:$W$27</definedName>
    <definedName name="Z_2551149C_B400_4FF7_9C66_7D38AF192CD3_.wvu.PrintArea" localSheetId="22" hidden="1">'1-17'!$A$1:$Q$18</definedName>
    <definedName name="Z_2551149C_B400_4FF7_9C66_7D38AF192CD3_.wvu.PrintArea" localSheetId="23" hidden="1">'1-18'!$A$1:$S$22</definedName>
    <definedName name="Z_2551149C_B400_4FF7_9C66_7D38AF192CD3_.wvu.PrintArea" localSheetId="24" hidden="1">'1-18(旧)'!$A$1:$U$40</definedName>
    <definedName name="Z_2551149C_B400_4FF7_9C66_7D38AF192CD3_.wvu.PrintArea" localSheetId="25" hidden="1">'1-19'!$A$1:$U$22</definedName>
    <definedName name="Z_2551149C_B400_4FF7_9C66_7D38AF192CD3_.wvu.PrintArea" localSheetId="3" hidden="1">'1-2'!$A$1:$Q$27</definedName>
    <definedName name="Z_2551149C_B400_4FF7_9C66_7D38AF192CD3_.wvu.PrintArea" localSheetId="159" hidden="1">'1-20(旧)'!$A$1:$R$27</definedName>
    <definedName name="Z_2551149C_B400_4FF7_9C66_7D38AF192CD3_.wvu.PrintArea" localSheetId="99" hidden="1">'12-1'!$A$1:$O$51</definedName>
    <definedName name="Z_2551149C_B400_4FF7_9C66_7D38AF192CD3_.wvu.PrintArea" localSheetId="100" hidden="1">'12-2'!$A$1:$AD$25</definedName>
    <definedName name="Z_2551149C_B400_4FF7_9C66_7D38AF192CD3_.wvu.PrintArea" localSheetId="101" hidden="1">'12-3'!$A$1:$P$19</definedName>
    <definedName name="Z_2551149C_B400_4FF7_9C66_7D38AF192CD3_.wvu.PrintArea" localSheetId="102" hidden="1">'12-4'!$A$1:$P$17</definedName>
    <definedName name="Z_2551149C_B400_4FF7_9C66_7D38AF192CD3_.wvu.PrintArea" localSheetId="103" hidden="1">'12-5'!$A$1:$P$17</definedName>
    <definedName name="Z_2551149C_B400_4FF7_9C66_7D38AF192CD3_.wvu.PrintArea" localSheetId="104" hidden="1">'12-6'!$A$1:$N$30</definedName>
    <definedName name="Z_2551149C_B400_4FF7_9C66_7D38AF192CD3_.wvu.PrintArea" localSheetId="105" hidden="1">'12-7'!$A$1:$M$25</definedName>
    <definedName name="Z_2551149C_B400_4FF7_9C66_7D38AF192CD3_.wvu.PrintArea" localSheetId="4" hidden="1">'1-3'!$A$1:$O$27</definedName>
    <definedName name="Z_2551149C_B400_4FF7_9C66_7D38AF192CD3_.wvu.PrintArea" localSheetId="106" hidden="1">'13-1'!$A$1:$R$21</definedName>
    <definedName name="Z_2551149C_B400_4FF7_9C66_7D38AF192CD3_.wvu.PrintArea" localSheetId="107" hidden="1">'13-2'!$A$1:$Q$19</definedName>
    <definedName name="Z_2551149C_B400_4FF7_9C66_7D38AF192CD3_.wvu.PrintArea" localSheetId="5" hidden="1">'1-4'!$A$1:$W$99</definedName>
    <definedName name="Z_2551149C_B400_4FF7_9C66_7D38AF192CD3_.wvu.PrintArea" localSheetId="108" hidden="1">'14-1'!$A$1:$T$21</definedName>
    <definedName name="Z_2551149C_B400_4FF7_9C66_7D38AF192CD3_.wvu.PrintArea" localSheetId="109" hidden="1">'14-2'!$A$1:$S$18</definedName>
    <definedName name="Z_2551149C_B400_4FF7_9C66_7D38AF192CD3_.wvu.PrintArea" localSheetId="6" hidden="1">'1-5'!$A$1:$U$46</definedName>
    <definedName name="Z_2551149C_B400_4FF7_9C66_7D38AF192CD3_.wvu.PrintArea" localSheetId="110" hidden="1">'15-1'!$A$1:$V$21</definedName>
    <definedName name="Z_2551149C_B400_4FF7_9C66_7D38AF192CD3_.wvu.PrintArea" localSheetId="120" hidden="1">'15-11'!$A$1:$S$21</definedName>
    <definedName name="Z_2551149C_B400_4FF7_9C66_7D38AF192CD3_.wvu.PrintArea" localSheetId="121" hidden="1">'15-12'!$A$1:$Q$18</definedName>
    <definedName name="Z_2551149C_B400_4FF7_9C66_7D38AF192CD3_.wvu.PrintArea" localSheetId="122" hidden="1">'15-13'!$A$1:$R$21</definedName>
    <definedName name="Z_2551149C_B400_4FF7_9C66_7D38AF192CD3_.wvu.PrintArea" localSheetId="123" hidden="1">'15-14'!$A$1:$O$21</definedName>
    <definedName name="Z_2551149C_B400_4FF7_9C66_7D38AF192CD3_.wvu.PrintArea" localSheetId="111" hidden="1">'15-2'!$A$1:$P$18</definedName>
    <definedName name="Z_2551149C_B400_4FF7_9C66_7D38AF192CD3_.wvu.PrintArea" localSheetId="112" hidden="1">'15-3'!$A$1:$U$20</definedName>
    <definedName name="Z_2551149C_B400_4FF7_9C66_7D38AF192CD3_.wvu.PrintArea" localSheetId="113" hidden="1">'15-4'!$A$1:$S$23</definedName>
    <definedName name="Z_2551149C_B400_4FF7_9C66_7D38AF192CD3_.wvu.PrintArea" localSheetId="114" hidden="1">'15-5'!$A$1:$Q$44</definedName>
    <definedName name="Z_2551149C_B400_4FF7_9C66_7D38AF192CD3_.wvu.PrintArea" localSheetId="115" hidden="1">'15-6'!$A$1:$U$24</definedName>
    <definedName name="Z_2551149C_B400_4FF7_9C66_7D38AF192CD3_.wvu.PrintArea" localSheetId="116" hidden="1">'15-7'!$A$1:$Q$19</definedName>
    <definedName name="Z_2551149C_B400_4FF7_9C66_7D38AF192CD3_.wvu.PrintArea" localSheetId="117" hidden="1">'15-8'!$A$1:$R$32</definedName>
    <definedName name="Z_2551149C_B400_4FF7_9C66_7D38AF192CD3_.wvu.PrintArea" localSheetId="118" hidden="1">'15-9'!$A$1:$S$23</definedName>
    <definedName name="Z_2551149C_B400_4FF7_9C66_7D38AF192CD3_.wvu.PrintArea" localSheetId="7" hidden="1">'1-6'!$A$2:$E$26</definedName>
    <definedName name="Z_2551149C_B400_4FF7_9C66_7D38AF192CD3_.wvu.PrintArea" localSheetId="124" hidden="1">'16-1'!$A$1:$R$23</definedName>
    <definedName name="Z_2551149C_B400_4FF7_9C66_7D38AF192CD3_.wvu.PrintArea" localSheetId="125" hidden="1">'16-2'!$A$1:$Q$18</definedName>
    <definedName name="Z_2551149C_B400_4FF7_9C66_7D38AF192CD3_.wvu.PrintArea" localSheetId="126" hidden="1">'16-3'!$A$1:$U$22</definedName>
    <definedName name="Z_2551149C_B400_4FF7_9C66_7D38AF192CD3_.wvu.PrintArea" localSheetId="127" hidden="1">'16-4'!$A$1:$N$20</definedName>
    <definedName name="Z_2551149C_B400_4FF7_9C66_7D38AF192CD3_.wvu.PrintArea" localSheetId="128" hidden="1">'16-5'!$A$1:$U$21</definedName>
    <definedName name="Z_2551149C_B400_4FF7_9C66_7D38AF192CD3_.wvu.PrintArea" localSheetId="8" hidden="1">'1-7'!$A$1:$W$171</definedName>
    <definedName name="Z_2551149C_B400_4FF7_9C66_7D38AF192CD3_.wvu.PrintArea" localSheetId="129" hidden="1">'17-1'!$A$1:$AA$22</definedName>
    <definedName name="Z_2551149C_B400_4FF7_9C66_7D38AF192CD3_.wvu.PrintArea" localSheetId="138" hidden="1">'17-10'!$A$1:$P$17</definedName>
    <definedName name="Z_2551149C_B400_4FF7_9C66_7D38AF192CD3_.wvu.PrintArea" localSheetId="139" hidden="1">'17-11'!$I$1:$S$30</definedName>
    <definedName name="Z_2551149C_B400_4FF7_9C66_7D38AF192CD3_.wvu.PrintArea" localSheetId="140" hidden="1">'17-12'!$A$1:$Q$19</definedName>
    <definedName name="Z_2551149C_B400_4FF7_9C66_7D38AF192CD3_.wvu.PrintArea" localSheetId="141" hidden="1">'17-13'!$A$1:$P$17</definedName>
    <definedName name="Z_2551149C_B400_4FF7_9C66_7D38AF192CD3_.wvu.PrintArea" localSheetId="142" hidden="1">'17-14'!$A$1:$K$27</definedName>
    <definedName name="Z_2551149C_B400_4FF7_9C66_7D38AF192CD3_.wvu.PrintArea" localSheetId="130" hidden="1">'17-2'!$A$1:$V$23</definedName>
    <definedName name="Z_2551149C_B400_4FF7_9C66_7D38AF192CD3_.wvu.PrintArea" localSheetId="131" hidden="1">'17-3'!$A$1:$V$23</definedName>
    <definedName name="Z_2551149C_B400_4FF7_9C66_7D38AF192CD3_.wvu.PrintArea" localSheetId="132" hidden="1">'17-4'!$I$1:$S$22</definedName>
    <definedName name="Z_2551149C_B400_4FF7_9C66_7D38AF192CD3_.wvu.PrintArea" localSheetId="133" hidden="1">'17-5'!$I$1:$S$19</definedName>
    <definedName name="Z_2551149C_B400_4FF7_9C66_7D38AF192CD3_.wvu.PrintArea" localSheetId="134" hidden="1">'17-6'!$I$1:$S$22</definedName>
    <definedName name="Z_2551149C_B400_4FF7_9C66_7D38AF192CD3_.wvu.PrintArea" localSheetId="135" hidden="1">'17-7'!$A$1:$P$17</definedName>
    <definedName name="Z_2551149C_B400_4FF7_9C66_7D38AF192CD3_.wvu.PrintArea" localSheetId="136" hidden="1">'17-8'!$A$1:$S$17</definedName>
    <definedName name="Z_2551149C_B400_4FF7_9C66_7D38AF192CD3_.wvu.PrintArea" localSheetId="137" hidden="1">'17-9'!$A$1:$Q$16</definedName>
    <definedName name="Z_2551149C_B400_4FF7_9C66_7D38AF192CD3_.wvu.PrintArea" localSheetId="10" hidden="1">'1-8'!$A$1:$S$121</definedName>
    <definedName name="Z_2551149C_B400_4FF7_9C66_7D38AF192CD3_.wvu.PrintArea" localSheetId="143" hidden="1">'18-1'!$A$1:$P$12</definedName>
    <definedName name="Z_2551149C_B400_4FF7_9C66_7D38AF192CD3_.wvu.PrintArea" localSheetId="144" hidden="1">'18-2'!$A$1:$Q$17</definedName>
    <definedName name="Z_2551149C_B400_4FF7_9C66_7D38AF192CD3_.wvu.PrintArea" localSheetId="145" hidden="1">'18-3'!$A$1:$P$12</definedName>
    <definedName name="Z_2551149C_B400_4FF7_9C66_7D38AF192CD3_.wvu.PrintArea" localSheetId="146" hidden="1">'18-4'!$A$1:$R$19</definedName>
    <definedName name="Z_2551149C_B400_4FF7_9C66_7D38AF192CD3_.wvu.PrintArea" localSheetId="11" hidden="1">'1-9'!$A$1:$P$19</definedName>
    <definedName name="Z_2551149C_B400_4FF7_9C66_7D38AF192CD3_.wvu.PrintArea" localSheetId="147" hidden="1">'19-1'!$A$1:$Q$18</definedName>
    <definedName name="Z_2551149C_B400_4FF7_9C66_7D38AF192CD3_.wvu.PrintArea" localSheetId="148" hidden="1">'19-2'!$A$1:$Q$20</definedName>
    <definedName name="Z_2551149C_B400_4FF7_9C66_7D38AF192CD3_.wvu.PrintArea" localSheetId="149" hidden="1">'20-1'!$A$1:$N$17</definedName>
    <definedName name="Z_2551149C_B400_4FF7_9C66_7D38AF192CD3_.wvu.PrintArea" localSheetId="150" hidden="1">'20-2'!$A$1:$S$20</definedName>
    <definedName name="Z_2551149C_B400_4FF7_9C66_7D38AF192CD3_.wvu.PrintArea" localSheetId="151" hidden="1">'20-3'!$A$1:$O$17</definedName>
    <definedName name="Z_2551149C_B400_4FF7_9C66_7D38AF192CD3_.wvu.PrintArea" localSheetId="26" hidden="1">'2-1'!$A$1:$R$23</definedName>
    <definedName name="Z_2551149C_B400_4FF7_9C66_7D38AF192CD3_.wvu.PrintArea" localSheetId="152" hidden="1">'21-1'!$A$1:$R$22</definedName>
    <definedName name="Z_2551149C_B400_4FF7_9C66_7D38AF192CD3_.wvu.PrintArea" localSheetId="153" hidden="1">'21-2'!$A$1:$O$20</definedName>
    <definedName name="Z_2551149C_B400_4FF7_9C66_7D38AF192CD3_.wvu.PrintArea" localSheetId="154" hidden="1">'21-3'!$A$1:$Q$16</definedName>
    <definedName name="Z_2551149C_B400_4FF7_9C66_7D38AF192CD3_.wvu.PrintArea" localSheetId="155" hidden="1">'21-4'!$A$1:$Y$52</definedName>
    <definedName name="Z_2551149C_B400_4FF7_9C66_7D38AF192CD3_.wvu.PrintArea" localSheetId="156" hidden="1">'21-5'!$A$1:$T$19</definedName>
    <definedName name="Z_2551149C_B400_4FF7_9C66_7D38AF192CD3_.wvu.PrintArea" localSheetId="157" hidden="1">'21-6'!$A$1:$O$16</definedName>
    <definedName name="Z_2551149C_B400_4FF7_9C66_7D38AF192CD3_.wvu.PrintArea" localSheetId="27" hidden="1">'2-2'!$A$1:$Q$16</definedName>
    <definedName name="Z_2551149C_B400_4FF7_9C66_7D38AF192CD3_.wvu.PrintArea" localSheetId="28" hidden="1">'2-3'!$A$1:$R$25</definedName>
    <definedName name="Z_2551149C_B400_4FF7_9C66_7D38AF192CD3_.wvu.PrintArea" localSheetId="30" hidden="1">'2-5'!$A$1:$X$24</definedName>
    <definedName name="Z_2551149C_B400_4FF7_9C66_7D38AF192CD3_.wvu.PrintArea" localSheetId="32" hidden="1">'2-7'!$A$1:$O$19</definedName>
    <definedName name="Z_2551149C_B400_4FF7_9C66_7D38AF192CD3_.wvu.PrintArea" localSheetId="33" hidden="1">'2-8'!$A$1:$M$18</definedName>
    <definedName name="Z_2551149C_B400_4FF7_9C66_7D38AF192CD3_.wvu.PrintArea" localSheetId="34" hidden="1">'3-1'!$A$1:$R$18</definedName>
    <definedName name="Z_2551149C_B400_4FF7_9C66_7D38AF192CD3_.wvu.PrintArea" localSheetId="35" hidden="1">'3-2'!$A$1:$Q$20</definedName>
    <definedName name="Z_2551149C_B400_4FF7_9C66_7D38AF192CD3_.wvu.PrintArea" localSheetId="36" hidden="1">'3-3'!$A$1:$Q$26</definedName>
    <definedName name="Z_2551149C_B400_4FF7_9C66_7D38AF192CD3_.wvu.PrintArea" localSheetId="37" hidden="1">'3-4'!$A$1:$P$12</definedName>
    <definedName name="Z_2551149C_B400_4FF7_9C66_7D38AF192CD3_.wvu.PrintArea" localSheetId="38" hidden="1">'3-5'!$A$1:$L$15</definedName>
    <definedName name="Z_2551149C_B400_4FF7_9C66_7D38AF192CD3_.wvu.PrintArea" localSheetId="39" hidden="1">'3-6'!$A$1:$O$13</definedName>
    <definedName name="Z_2551149C_B400_4FF7_9C66_7D38AF192CD3_.wvu.PrintArea" localSheetId="40" hidden="1">'3-7'!$A$1:$L$16</definedName>
    <definedName name="Z_2551149C_B400_4FF7_9C66_7D38AF192CD3_.wvu.PrintArea" localSheetId="41" hidden="1">'4-1'!$A$1:$O$19</definedName>
    <definedName name="Z_2551149C_B400_4FF7_9C66_7D38AF192CD3_.wvu.PrintArea" localSheetId="42" hidden="1">'4-2'!$A$1:$O$21</definedName>
    <definedName name="Z_2551149C_B400_4FF7_9C66_7D38AF192CD3_.wvu.PrintArea" localSheetId="43" hidden="1">'4-3'!$A$1:$Q$28</definedName>
    <definedName name="Z_2551149C_B400_4FF7_9C66_7D38AF192CD3_.wvu.PrintArea" localSheetId="44" hidden="1">'4-4'!$A$1:$S$31</definedName>
    <definedName name="Z_2551149C_B400_4FF7_9C66_7D38AF192CD3_.wvu.PrintArea" localSheetId="45" hidden="1">'4-5'!$A$1:$Q$32</definedName>
    <definedName name="Z_2551149C_B400_4FF7_9C66_7D38AF192CD3_.wvu.PrintArea" localSheetId="46" hidden="1">'4-6'!$A$1:$O$20</definedName>
    <definedName name="Z_2551149C_B400_4FF7_9C66_7D38AF192CD3_.wvu.PrintArea" localSheetId="47" hidden="1">'5-1'!$A$1:$T$15</definedName>
    <definedName name="Z_2551149C_B400_4FF7_9C66_7D38AF192CD3_.wvu.PrintArea" localSheetId="56" hidden="1">'5-10'!$A$1:$G$32</definedName>
    <definedName name="Z_2551149C_B400_4FF7_9C66_7D38AF192CD3_.wvu.PrintArea" localSheetId="57" hidden="1">'5-11'!$A$1:$Q$72</definedName>
    <definedName name="Z_2551149C_B400_4FF7_9C66_7D38AF192CD3_.wvu.PrintArea" localSheetId="48" hidden="1">'5-2'!$A$1:$V$15</definedName>
    <definedName name="Z_2551149C_B400_4FF7_9C66_7D38AF192CD3_.wvu.PrintArea" localSheetId="49" hidden="1">'5-3'!$A$1:$P$18</definedName>
    <definedName name="Z_2551149C_B400_4FF7_9C66_7D38AF192CD3_.wvu.PrintArea" localSheetId="50" hidden="1">'5-4'!$A$1:$Q$26</definedName>
    <definedName name="Z_2551149C_B400_4FF7_9C66_7D38AF192CD3_.wvu.PrintArea" localSheetId="51" hidden="1">'5-5'!$A$1:$P$18</definedName>
    <definedName name="Z_2551149C_B400_4FF7_9C66_7D38AF192CD3_.wvu.PrintArea" localSheetId="52" hidden="1">'5-6'!$A$1:$P$19</definedName>
    <definedName name="Z_2551149C_B400_4FF7_9C66_7D38AF192CD3_.wvu.PrintArea" localSheetId="53" hidden="1">'5-7'!$A$1:$Q$21</definedName>
    <definedName name="Z_2551149C_B400_4FF7_9C66_7D38AF192CD3_.wvu.PrintArea" localSheetId="54" hidden="1">'5-8'!$A$1:$R$20</definedName>
    <definedName name="Z_2551149C_B400_4FF7_9C66_7D38AF192CD3_.wvu.PrintArea" localSheetId="55" hidden="1">'5-9'!$A$1:$S$20</definedName>
    <definedName name="Z_2551149C_B400_4FF7_9C66_7D38AF192CD3_.wvu.PrintArea" localSheetId="58" hidden="1">'6-1'!$A$1:$Q$14</definedName>
    <definedName name="Z_2551149C_B400_4FF7_9C66_7D38AF192CD3_.wvu.PrintArea" localSheetId="59" hidden="1">'6-2'!$A$1:$R$18</definedName>
    <definedName name="Z_2551149C_B400_4FF7_9C66_7D38AF192CD3_.wvu.PrintArea" localSheetId="60" hidden="1">'6-3'!$A$1:$P$17</definedName>
    <definedName name="Z_2551149C_B400_4FF7_9C66_7D38AF192CD3_.wvu.PrintArea" localSheetId="61" hidden="1">'6-4'!$A$1:$P$16</definedName>
    <definedName name="Z_2551149C_B400_4FF7_9C66_7D38AF192CD3_.wvu.PrintArea" localSheetId="62" hidden="1">'7-1'!$A$1:$V$27</definedName>
    <definedName name="Z_2551149C_B400_4FF7_9C66_7D38AF192CD3_.wvu.PrintArea" localSheetId="63" hidden="1">'7-2'!$A$1:$Z$18</definedName>
    <definedName name="Z_2551149C_B400_4FF7_9C66_7D38AF192CD3_.wvu.PrintArea" localSheetId="64" hidden="1">'7-3'!$A$1:$X$28</definedName>
    <definedName name="Z_2551149C_B400_4FF7_9C66_7D38AF192CD3_.wvu.PrintArea" localSheetId="65" hidden="1">'7-4'!$A$1:$X$28</definedName>
    <definedName name="Z_2551149C_B400_4FF7_9C66_7D38AF192CD3_.wvu.PrintArea" localSheetId="66" hidden="1">'7-5'!$A$1:$P$23</definedName>
    <definedName name="Z_2551149C_B400_4FF7_9C66_7D38AF192CD3_.wvu.PrintArea" localSheetId="67" hidden="1">'7-6'!$A$1:$O$15</definedName>
    <definedName name="Z_2551149C_B400_4FF7_9C66_7D38AF192CD3_.wvu.PrintArea" localSheetId="68" hidden="1">'8-1'!$A$1:$U$28</definedName>
    <definedName name="Z_2551149C_B400_4FF7_9C66_7D38AF192CD3_.wvu.PrintArea" localSheetId="77" hidden="1">'8-10'!$A$1:$Q$21</definedName>
    <definedName name="Z_2551149C_B400_4FF7_9C66_7D38AF192CD3_.wvu.PrintArea" localSheetId="78" hidden="1">'8-11'!$A$1:$S$23</definedName>
    <definedName name="Z_2551149C_B400_4FF7_9C66_7D38AF192CD3_.wvu.PrintArea" localSheetId="79" hidden="1">'8-12'!$A$1:$T$34</definedName>
    <definedName name="Z_2551149C_B400_4FF7_9C66_7D38AF192CD3_.wvu.PrintArea" localSheetId="80" hidden="1">'8-13'!$A$1:$N$21</definedName>
    <definedName name="Z_2551149C_B400_4FF7_9C66_7D38AF192CD3_.wvu.PrintArea" localSheetId="81" hidden="1">'8-14'!$A$1:$O$33</definedName>
    <definedName name="Z_2551149C_B400_4FF7_9C66_7D38AF192CD3_.wvu.PrintArea" localSheetId="69" hidden="1">'8-2'!$A$1:$U$26</definedName>
    <definedName name="Z_2551149C_B400_4FF7_9C66_7D38AF192CD3_.wvu.PrintArea" localSheetId="71" hidden="1">'8-4'!$A$1:$O$19</definedName>
    <definedName name="Z_2551149C_B400_4FF7_9C66_7D38AF192CD3_.wvu.PrintArea" localSheetId="72" hidden="1">'8-5'!$A$1:$O$20</definedName>
    <definedName name="Z_2551149C_B400_4FF7_9C66_7D38AF192CD3_.wvu.PrintArea" localSheetId="73" hidden="1">'8-6'!$A$1:$P$19</definedName>
    <definedName name="Z_2551149C_B400_4FF7_9C66_7D38AF192CD3_.wvu.PrintArea" localSheetId="74" hidden="1">'8-7'!$A$1:$O$19</definedName>
    <definedName name="Z_2551149C_B400_4FF7_9C66_7D38AF192CD3_.wvu.PrintArea" localSheetId="75" hidden="1">'8-8'!$A$1:$O$19</definedName>
    <definedName name="Z_2551149C_B400_4FF7_9C66_7D38AF192CD3_.wvu.PrintArea" localSheetId="76" hidden="1">'8-9'!$A$1:$AB$40</definedName>
    <definedName name="Z_2551149C_B400_4FF7_9C66_7D38AF192CD3_.wvu.PrintArea" localSheetId="82" hidden="1">'9-1'!$A$1:$P$17</definedName>
    <definedName name="Z_2551149C_B400_4FF7_9C66_7D38AF192CD3_.wvu.PrintArea" localSheetId="83" hidden="1">'9-2'!$A$1:$R$16</definedName>
    <definedName name="Z_2551149C_B400_4FF7_9C66_7D38AF192CD3_.wvu.PrintArea" localSheetId="84" hidden="1">'9-3'!$A$1:$O$16</definedName>
    <definedName name="Z_2551149C_B400_4FF7_9C66_7D38AF192CD3_.wvu.PrintArea" localSheetId="85" hidden="1">'9-4'!$A$1:$O$16</definedName>
    <definedName name="Z_2551149C_B400_4FF7_9C66_7D38AF192CD3_.wvu.PrintArea" localSheetId="86" hidden="1">'9-5'!$A$1:$P$16</definedName>
    <definedName name="Z_2551149C_B400_4FF7_9C66_7D38AF192CD3_.wvu.PrintArea" localSheetId="87" hidden="1">'9-6'!$A$1:$Q$20</definedName>
    <definedName name="Z_2551149C_B400_4FF7_9C66_7D38AF192CD3_.wvu.PrintArea" localSheetId="158" hidden="1">ランキング１位!$A$2:$D$175</definedName>
    <definedName name="Z_2551149C_B400_4FF7_9C66_7D38AF192CD3_.wvu.PrintTitles" localSheetId="20" hidden="1">'1-15'!$1:$1</definedName>
    <definedName name="Z_2551149C_B400_4FF7_9C66_7D38AF192CD3_.wvu.Rows" localSheetId="95" hidden="1">'11-1②'!$51:$51</definedName>
    <definedName name="Z_2551149C_B400_4FF7_9C66_7D38AF192CD3_.wvu.Rows" localSheetId="71" hidden="1">'8-4'!$27:$29</definedName>
    <definedName name="Z_2551149C_B400_4FF7_9C66_7D38AF192CD3_.wvu.Rows" localSheetId="158" hidden="1">ランキング１位!$66:$68</definedName>
    <definedName name="Z_277459B4_A39D_41CB_B2BE_AB6578293E76_.wvu.Cols" localSheetId="95" hidden="1">'11-1②'!$D:$D,'11-1②'!$J:$J,'11-1②'!$P:$P</definedName>
    <definedName name="Z_277459B4_A39D_41CB_B2BE_AB6578293E76_.wvu.Cols" localSheetId="20" hidden="1">'1-15'!$B:$B,'1-15'!$D:$D</definedName>
    <definedName name="Z_277459B4_A39D_41CB_B2BE_AB6578293E76_.wvu.Cols" localSheetId="129" hidden="1">'17-1'!$D:$E,'17-1'!$G:$I,'17-1'!$K:$L,'17-1'!$N:$N</definedName>
    <definedName name="Z_277459B4_A39D_41CB_B2BE_AB6578293E76_.wvu.Cols" localSheetId="68" hidden="1">'8-1'!$D:$E,'8-1'!$H:$H</definedName>
    <definedName name="Z_277459B4_A39D_41CB_B2BE_AB6578293E76_.wvu.Cols" localSheetId="69" hidden="1">'8-2'!$D:$D,'8-2'!$F:$F,'8-2'!$H:$H</definedName>
    <definedName name="Z_277459B4_A39D_41CB_B2BE_AB6578293E76_.wvu.FilterData" localSheetId="99" hidden="1">'12-1'!$A$1:$C$18</definedName>
    <definedName name="Z_277459B4_A39D_41CB_B2BE_AB6578293E76_.wvu.FilterData" localSheetId="158" hidden="1">ランキング１位!$A$23:$D$128</definedName>
    <definedName name="Z_277459B4_A39D_41CB_B2BE_AB6578293E76_.wvu.PrintArea" localSheetId="88" hidden="1">'10-1'!$A$1:$S$19</definedName>
    <definedName name="Z_277459B4_A39D_41CB_B2BE_AB6578293E76_.wvu.PrintArea" localSheetId="89" hidden="1">'10-2'!$A$1:$O$17</definedName>
    <definedName name="Z_277459B4_A39D_41CB_B2BE_AB6578293E76_.wvu.PrintArea" localSheetId="90" hidden="1">'10-3'!$A$1:$W$22</definedName>
    <definedName name="Z_277459B4_A39D_41CB_B2BE_AB6578293E76_.wvu.PrintArea" localSheetId="91" hidden="1">'10-4'!$A$1:$W$21</definedName>
    <definedName name="Z_277459B4_A39D_41CB_B2BE_AB6578293E76_.wvu.PrintArea" localSheetId="92" hidden="1">'10-5'!$A$1:$Q$22</definedName>
    <definedName name="Z_277459B4_A39D_41CB_B2BE_AB6578293E76_.wvu.PrintArea" localSheetId="93" hidden="1">'10-6'!$J$1:$AL$21</definedName>
    <definedName name="Z_277459B4_A39D_41CB_B2BE_AB6578293E76_.wvu.PrintArea" localSheetId="1" hidden="1">'1-1'!$A$1:$Q$24</definedName>
    <definedName name="Z_277459B4_A39D_41CB_B2BE_AB6578293E76_.wvu.PrintArea" localSheetId="12" hidden="1">'1-10'!$A$1:$Q$23</definedName>
    <definedName name="Z_277459B4_A39D_41CB_B2BE_AB6578293E76_.wvu.PrintArea" localSheetId="13" hidden="1">'1-11'!$A$1:$S$20</definedName>
    <definedName name="Z_277459B4_A39D_41CB_B2BE_AB6578293E76_.wvu.PrintArea" localSheetId="94" hidden="1">'11-1①'!$A$1:$M$31</definedName>
    <definedName name="Z_277459B4_A39D_41CB_B2BE_AB6578293E76_.wvu.PrintArea" localSheetId="95" hidden="1">'11-1②'!$A$1:$S$52</definedName>
    <definedName name="Z_277459B4_A39D_41CB_B2BE_AB6578293E76_.wvu.PrintArea" localSheetId="96" hidden="1">'11-2'!$A$1:$P$17</definedName>
    <definedName name="Z_277459B4_A39D_41CB_B2BE_AB6578293E76_.wvu.PrintArea" localSheetId="14" hidden="1">'1-12'!$A$1:$R$29</definedName>
    <definedName name="Z_277459B4_A39D_41CB_B2BE_AB6578293E76_.wvu.PrintArea" localSheetId="97" hidden="1">'11-3'!$A$1:$O$18</definedName>
    <definedName name="Z_277459B4_A39D_41CB_B2BE_AB6578293E76_.wvu.PrintArea" localSheetId="17" hidden="1">'1-13'!$A$1:$Q$26</definedName>
    <definedName name="Z_277459B4_A39D_41CB_B2BE_AB6578293E76_.wvu.PrintArea" localSheetId="9" hidden="1">'1-13(旧)'!$A$1:$T$23</definedName>
    <definedName name="Z_277459B4_A39D_41CB_B2BE_AB6578293E76_.wvu.PrintArea" localSheetId="98" hidden="1">'11-4'!$A$1:$Q$19</definedName>
    <definedName name="Z_277459B4_A39D_41CB_B2BE_AB6578293E76_.wvu.PrintArea" localSheetId="19" hidden="1">'1-14'!$A$1:$S$18</definedName>
    <definedName name="Z_277459B4_A39D_41CB_B2BE_AB6578293E76_.wvu.PrintArea" localSheetId="15" hidden="1">'1-14(旧)'!$A$1:$S$34</definedName>
    <definedName name="Z_277459B4_A39D_41CB_B2BE_AB6578293E76_.wvu.PrintArea" localSheetId="20" hidden="1">'1-15'!$I$47:$V$80</definedName>
    <definedName name="Z_277459B4_A39D_41CB_B2BE_AB6578293E76_.wvu.PrintArea" localSheetId="16" hidden="1">'1-15(旧)'!$A$1:$R$26</definedName>
    <definedName name="Z_277459B4_A39D_41CB_B2BE_AB6578293E76_.wvu.PrintArea" localSheetId="21" hidden="1">'1-16'!$A$1:$F$80</definedName>
    <definedName name="Z_277459B4_A39D_41CB_B2BE_AB6578293E76_.wvu.PrintArea" localSheetId="18" hidden="1">'1-16(旧)'!$A$1:$W$27</definedName>
    <definedName name="Z_277459B4_A39D_41CB_B2BE_AB6578293E76_.wvu.PrintArea" localSheetId="22" hidden="1">'1-17'!$A$1:$Q$18</definedName>
    <definedName name="Z_277459B4_A39D_41CB_B2BE_AB6578293E76_.wvu.PrintArea" localSheetId="23" hidden="1">'1-18'!$A$1:$S$22</definedName>
    <definedName name="Z_277459B4_A39D_41CB_B2BE_AB6578293E76_.wvu.PrintArea" localSheetId="24" hidden="1">'1-18(旧)'!$A$1:$U$40</definedName>
    <definedName name="Z_277459B4_A39D_41CB_B2BE_AB6578293E76_.wvu.PrintArea" localSheetId="25" hidden="1">'1-19'!$A$1:$U$22</definedName>
    <definedName name="Z_277459B4_A39D_41CB_B2BE_AB6578293E76_.wvu.PrintArea" localSheetId="3" hidden="1">'1-2'!$A$1:$Q$27</definedName>
    <definedName name="Z_277459B4_A39D_41CB_B2BE_AB6578293E76_.wvu.PrintArea" localSheetId="159" hidden="1">'1-20(旧)'!$A$1:$R$27</definedName>
    <definedName name="Z_277459B4_A39D_41CB_B2BE_AB6578293E76_.wvu.PrintArea" localSheetId="99" hidden="1">'12-1'!$A$1:$O$51</definedName>
    <definedName name="Z_277459B4_A39D_41CB_B2BE_AB6578293E76_.wvu.PrintArea" localSheetId="100" hidden="1">'12-2'!$A$1:$AD$25</definedName>
    <definedName name="Z_277459B4_A39D_41CB_B2BE_AB6578293E76_.wvu.PrintArea" localSheetId="101" hidden="1">'12-3'!$A$1:$P$19</definedName>
    <definedName name="Z_277459B4_A39D_41CB_B2BE_AB6578293E76_.wvu.PrintArea" localSheetId="102" hidden="1">'12-4'!$A$1:$P$17</definedName>
    <definedName name="Z_277459B4_A39D_41CB_B2BE_AB6578293E76_.wvu.PrintArea" localSheetId="103" hidden="1">'12-5'!$A$1:$P$17</definedName>
    <definedName name="Z_277459B4_A39D_41CB_B2BE_AB6578293E76_.wvu.PrintArea" localSheetId="104" hidden="1">'12-6'!$A$1:$N$30</definedName>
    <definedName name="Z_277459B4_A39D_41CB_B2BE_AB6578293E76_.wvu.PrintArea" localSheetId="105" hidden="1">'12-7'!$A$1:$M$25</definedName>
    <definedName name="Z_277459B4_A39D_41CB_B2BE_AB6578293E76_.wvu.PrintArea" localSheetId="4" hidden="1">'1-3'!$A$1:$O$27</definedName>
    <definedName name="Z_277459B4_A39D_41CB_B2BE_AB6578293E76_.wvu.PrintArea" localSheetId="106" hidden="1">'13-1'!$A$1:$R$21</definedName>
    <definedName name="Z_277459B4_A39D_41CB_B2BE_AB6578293E76_.wvu.PrintArea" localSheetId="107" hidden="1">'13-2'!$A$1:$Q$19</definedName>
    <definedName name="Z_277459B4_A39D_41CB_B2BE_AB6578293E76_.wvu.PrintArea" localSheetId="108" hidden="1">'14-1'!$A$1:$T$21</definedName>
    <definedName name="Z_277459B4_A39D_41CB_B2BE_AB6578293E76_.wvu.PrintArea" localSheetId="109" hidden="1">'14-2'!$A$1:$S$18</definedName>
    <definedName name="Z_277459B4_A39D_41CB_B2BE_AB6578293E76_.wvu.PrintArea" localSheetId="6" hidden="1">'1-5'!$A$1:$U$46</definedName>
    <definedName name="Z_277459B4_A39D_41CB_B2BE_AB6578293E76_.wvu.PrintArea" localSheetId="110" hidden="1">'15-1'!$A$1:$V$21</definedName>
    <definedName name="Z_277459B4_A39D_41CB_B2BE_AB6578293E76_.wvu.PrintArea" localSheetId="120" hidden="1">'15-11'!$A$1:$S$21</definedName>
    <definedName name="Z_277459B4_A39D_41CB_B2BE_AB6578293E76_.wvu.PrintArea" localSheetId="121" hidden="1">'15-12'!$A$1:$Q$18</definedName>
    <definedName name="Z_277459B4_A39D_41CB_B2BE_AB6578293E76_.wvu.PrintArea" localSheetId="122" hidden="1">'15-13'!$A$1:$R$21</definedName>
    <definedName name="Z_277459B4_A39D_41CB_B2BE_AB6578293E76_.wvu.PrintArea" localSheetId="123" hidden="1">'15-14'!$A$1:$O$21</definedName>
    <definedName name="Z_277459B4_A39D_41CB_B2BE_AB6578293E76_.wvu.PrintArea" localSheetId="111" hidden="1">'15-2'!$A$1:$P$18</definedName>
    <definedName name="Z_277459B4_A39D_41CB_B2BE_AB6578293E76_.wvu.PrintArea" localSheetId="112" hidden="1">'15-3'!$A$1:$U$20</definedName>
    <definedName name="Z_277459B4_A39D_41CB_B2BE_AB6578293E76_.wvu.PrintArea" localSheetId="113" hidden="1">'15-4'!$A$1:$S$23</definedName>
    <definedName name="Z_277459B4_A39D_41CB_B2BE_AB6578293E76_.wvu.PrintArea" localSheetId="114" hidden="1">'15-5'!$A$1:$Q$44</definedName>
    <definedName name="Z_277459B4_A39D_41CB_B2BE_AB6578293E76_.wvu.PrintArea" localSheetId="115" hidden="1">'15-6'!$A$1:$U$24</definedName>
    <definedName name="Z_277459B4_A39D_41CB_B2BE_AB6578293E76_.wvu.PrintArea" localSheetId="116" hidden="1">'15-7'!$A$1:$Q$19</definedName>
    <definedName name="Z_277459B4_A39D_41CB_B2BE_AB6578293E76_.wvu.PrintArea" localSheetId="117" hidden="1">'15-8'!$A$1:$R$32</definedName>
    <definedName name="Z_277459B4_A39D_41CB_B2BE_AB6578293E76_.wvu.PrintArea" localSheetId="118" hidden="1">'15-9'!$A$1:$S$23</definedName>
    <definedName name="Z_277459B4_A39D_41CB_B2BE_AB6578293E76_.wvu.PrintArea" localSheetId="7" hidden="1">'1-6'!$A$2:$E$26</definedName>
    <definedName name="Z_277459B4_A39D_41CB_B2BE_AB6578293E76_.wvu.PrintArea" localSheetId="124" hidden="1">'16-1'!$A$1:$R$23</definedName>
    <definedName name="Z_277459B4_A39D_41CB_B2BE_AB6578293E76_.wvu.PrintArea" localSheetId="125" hidden="1">'16-2'!$A$1:$Q$18</definedName>
    <definedName name="Z_277459B4_A39D_41CB_B2BE_AB6578293E76_.wvu.PrintArea" localSheetId="126" hidden="1">'16-3'!$A$1:$U$22</definedName>
    <definedName name="Z_277459B4_A39D_41CB_B2BE_AB6578293E76_.wvu.PrintArea" localSheetId="127" hidden="1">'16-4'!$A$1:$N$20</definedName>
    <definedName name="Z_277459B4_A39D_41CB_B2BE_AB6578293E76_.wvu.PrintArea" localSheetId="128" hidden="1">'16-5'!$A$1:$U$21</definedName>
    <definedName name="Z_277459B4_A39D_41CB_B2BE_AB6578293E76_.wvu.PrintArea" localSheetId="8" hidden="1">'1-7'!$A$1:$W$171</definedName>
    <definedName name="Z_277459B4_A39D_41CB_B2BE_AB6578293E76_.wvu.PrintArea" localSheetId="129" hidden="1">'17-1'!$A$1:$AA$22</definedName>
    <definedName name="Z_277459B4_A39D_41CB_B2BE_AB6578293E76_.wvu.PrintArea" localSheetId="138" hidden="1">'17-10'!$A$1:$P$17</definedName>
    <definedName name="Z_277459B4_A39D_41CB_B2BE_AB6578293E76_.wvu.PrintArea" localSheetId="140" hidden="1">'17-12'!$A$1:$Q$19</definedName>
    <definedName name="Z_277459B4_A39D_41CB_B2BE_AB6578293E76_.wvu.PrintArea" localSheetId="141" hidden="1">'17-13'!$A$1:$P$17</definedName>
    <definedName name="Z_277459B4_A39D_41CB_B2BE_AB6578293E76_.wvu.PrintArea" localSheetId="142" hidden="1">'17-14'!$A$1:$K$27</definedName>
    <definedName name="Z_277459B4_A39D_41CB_B2BE_AB6578293E76_.wvu.PrintArea" localSheetId="130" hidden="1">'17-2'!$A$1:$V$23</definedName>
    <definedName name="Z_277459B4_A39D_41CB_B2BE_AB6578293E76_.wvu.PrintArea" localSheetId="131" hidden="1">'17-3'!$A$1:$V$23</definedName>
    <definedName name="Z_277459B4_A39D_41CB_B2BE_AB6578293E76_.wvu.PrintArea" localSheetId="132" hidden="1">'17-4'!$A$1:$S$22</definedName>
    <definedName name="Z_277459B4_A39D_41CB_B2BE_AB6578293E76_.wvu.PrintArea" localSheetId="133" hidden="1">'17-5'!$I$1:$S$19</definedName>
    <definedName name="Z_277459B4_A39D_41CB_B2BE_AB6578293E76_.wvu.PrintArea" localSheetId="134" hidden="1">'17-6'!$I$1:$S$22</definedName>
    <definedName name="Z_277459B4_A39D_41CB_B2BE_AB6578293E76_.wvu.PrintArea" localSheetId="135" hidden="1">'17-7'!$A$1:$P$17</definedName>
    <definedName name="Z_277459B4_A39D_41CB_B2BE_AB6578293E76_.wvu.PrintArea" localSheetId="136" hidden="1">'17-8'!$A$1:$S$17</definedName>
    <definedName name="Z_277459B4_A39D_41CB_B2BE_AB6578293E76_.wvu.PrintArea" localSheetId="137" hidden="1">'17-9'!$A$1:$Q$16</definedName>
    <definedName name="Z_277459B4_A39D_41CB_B2BE_AB6578293E76_.wvu.PrintArea" localSheetId="10" hidden="1">'1-8'!$A$1:$S$121</definedName>
    <definedName name="Z_277459B4_A39D_41CB_B2BE_AB6578293E76_.wvu.PrintArea" localSheetId="143" hidden="1">'18-1'!$A$1:$P$12</definedName>
    <definedName name="Z_277459B4_A39D_41CB_B2BE_AB6578293E76_.wvu.PrintArea" localSheetId="144" hidden="1">'18-2'!$A$1:$Q$17</definedName>
    <definedName name="Z_277459B4_A39D_41CB_B2BE_AB6578293E76_.wvu.PrintArea" localSheetId="145" hidden="1">'18-3'!$A$1:$P$12</definedName>
    <definedName name="Z_277459B4_A39D_41CB_B2BE_AB6578293E76_.wvu.PrintArea" localSheetId="146" hidden="1">'18-4'!$A$1:$R$19</definedName>
    <definedName name="Z_277459B4_A39D_41CB_B2BE_AB6578293E76_.wvu.PrintArea" localSheetId="11" hidden="1">'1-9'!$A$1:$P$19</definedName>
    <definedName name="Z_277459B4_A39D_41CB_B2BE_AB6578293E76_.wvu.PrintArea" localSheetId="147" hidden="1">'19-1'!$A$1:$Q$18</definedName>
    <definedName name="Z_277459B4_A39D_41CB_B2BE_AB6578293E76_.wvu.PrintArea" localSheetId="148" hidden="1">'19-2'!$A$1:$Q$20</definedName>
    <definedName name="Z_277459B4_A39D_41CB_B2BE_AB6578293E76_.wvu.PrintArea" localSheetId="149" hidden="1">'20-1'!$A$1:$N$17</definedName>
    <definedName name="Z_277459B4_A39D_41CB_B2BE_AB6578293E76_.wvu.PrintArea" localSheetId="150" hidden="1">'20-2'!$A$1:$S$20</definedName>
    <definedName name="Z_277459B4_A39D_41CB_B2BE_AB6578293E76_.wvu.PrintArea" localSheetId="151" hidden="1">'20-3'!$A$1:$O$17</definedName>
    <definedName name="Z_277459B4_A39D_41CB_B2BE_AB6578293E76_.wvu.PrintArea" localSheetId="26" hidden="1">'2-1'!$A$1:$R$23</definedName>
    <definedName name="Z_277459B4_A39D_41CB_B2BE_AB6578293E76_.wvu.PrintArea" localSheetId="152" hidden="1">'21-1'!$A$1:$R$22</definedName>
    <definedName name="Z_277459B4_A39D_41CB_B2BE_AB6578293E76_.wvu.PrintArea" localSheetId="153" hidden="1">'21-2'!$A$1:$O$20</definedName>
    <definedName name="Z_277459B4_A39D_41CB_B2BE_AB6578293E76_.wvu.PrintArea" localSheetId="154" hidden="1">'21-3'!$A$1:$Q$16</definedName>
    <definedName name="Z_277459B4_A39D_41CB_B2BE_AB6578293E76_.wvu.PrintArea" localSheetId="155" hidden="1">'21-4'!$A$1:$Y$52</definedName>
    <definedName name="Z_277459B4_A39D_41CB_B2BE_AB6578293E76_.wvu.PrintArea" localSheetId="156" hidden="1">'21-5'!$A$1:$T$19</definedName>
    <definedName name="Z_277459B4_A39D_41CB_B2BE_AB6578293E76_.wvu.PrintArea" localSheetId="157" hidden="1">'21-6'!$A$1:$O$16</definedName>
    <definedName name="Z_277459B4_A39D_41CB_B2BE_AB6578293E76_.wvu.PrintArea" localSheetId="27" hidden="1">'2-2'!$A$1:$Q$16</definedName>
    <definedName name="Z_277459B4_A39D_41CB_B2BE_AB6578293E76_.wvu.PrintArea" localSheetId="28" hidden="1">'2-3'!$A$1:$R$25</definedName>
    <definedName name="Z_277459B4_A39D_41CB_B2BE_AB6578293E76_.wvu.PrintArea" localSheetId="30" hidden="1">'2-5'!$A$1:$X$24</definedName>
    <definedName name="Z_277459B4_A39D_41CB_B2BE_AB6578293E76_.wvu.PrintArea" localSheetId="32" hidden="1">'2-7'!$A$1:$O$19</definedName>
    <definedName name="Z_277459B4_A39D_41CB_B2BE_AB6578293E76_.wvu.PrintArea" localSheetId="33" hidden="1">'2-8'!$A$1:$M$18</definedName>
    <definedName name="Z_277459B4_A39D_41CB_B2BE_AB6578293E76_.wvu.PrintArea" localSheetId="34" hidden="1">'3-1'!$A$1:$R$18</definedName>
    <definedName name="Z_277459B4_A39D_41CB_B2BE_AB6578293E76_.wvu.PrintArea" localSheetId="35" hidden="1">'3-2'!$A$1:$Q$20</definedName>
    <definedName name="Z_277459B4_A39D_41CB_B2BE_AB6578293E76_.wvu.PrintArea" localSheetId="36" hidden="1">'3-3'!$A$1:$Q$26</definedName>
    <definedName name="Z_277459B4_A39D_41CB_B2BE_AB6578293E76_.wvu.PrintArea" localSheetId="37" hidden="1">'3-4'!$A$1:$P$12</definedName>
    <definedName name="Z_277459B4_A39D_41CB_B2BE_AB6578293E76_.wvu.PrintArea" localSheetId="38" hidden="1">'3-5'!$A$1:$L$15</definedName>
    <definedName name="Z_277459B4_A39D_41CB_B2BE_AB6578293E76_.wvu.PrintArea" localSheetId="39" hidden="1">'3-6'!$A$1:$O$13</definedName>
    <definedName name="Z_277459B4_A39D_41CB_B2BE_AB6578293E76_.wvu.PrintArea" localSheetId="40" hidden="1">'3-7'!$A$1:$L$16</definedName>
    <definedName name="Z_277459B4_A39D_41CB_B2BE_AB6578293E76_.wvu.PrintArea" localSheetId="41" hidden="1">'4-1'!$A$1:$O$19</definedName>
    <definedName name="Z_277459B4_A39D_41CB_B2BE_AB6578293E76_.wvu.PrintArea" localSheetId="42" hidden="1">'4-2'!$A$1:$O$21</definedName>
    <definedName name="Z_277459B4_A39D_41CB_B2BE_AB6578293E76_.wvu.PrintArea" localSheetId="43" hidden="1">'4-3'!$A$1:$Q$28</definedName>
    <definedName name="Z_277459B4_A39D_41CB_B2BE_AB6578293E76_.wvu.PrintArea" localSheetId="44" hidden="1">'4-4'!$A$1:$S$31</definedName>
    <definedName name="Z_277459B4_A39D_41CB_B2BE_AB6578293E76_.wvu.PrintArea" localSheetId="45" hidden="1">'4-5'!$A$1:$Q$32</definedName>
    <definedName name="Z_277459B4_A39D_41CB_B2BE_AB6578293E76_.wvu.PrintArea" localSheetId="46" hidden="1">'4-6'!$A$1:$O$20</definedName>
    <definedName name="Z_277459B4_A39D_41CB_B2BE_AB6578293E76_.wvu.PrintArea" localSheetId="47" hidden="1">'5-1'!$A$1:$T$15</definedName>
    <definedName name="Z_277459B4_A39D_41CB_B2BE_AB6578293E76_.wvu.PrintArea" localSheetId="56" hidden="1">'5-10'!$A$1:$G$32</definedName>
    <definedName name="Z_277459B4_A39D_41CB_B2BE_AB6578293E76_.wvu.PrintArea" localSheetId="57" hidden="1">'5-11'!$A$1:$Q$72</definedName>
    <definedName name="Z_277459B4_A39D_41CB_B2BE_AB6578293E76_.wvu.PrintArea" localSheetId="48" hidden="1">'5-2'!$A$1:$V$15</definedName>
    <definedName name="Z_277459B4_A39D_41CB_B2BE_AB6578293E76_.wvu.PrintArea" localSheetId="49" hidden="1">'5-3'!$A$1:$P$18</definedName>
    <definedName name="Z_277459B4_A39D_41CB_B2BE_AB6578293E76_.wvu.PrintArea" localSheetId="50" hidden="1">'5-4'!$A$1:$Q$26</definedName>
    <definedName name="Z_277459B4_A39D_41CB_B2BE_AB6578293E76_.wvu.PrintArea" localSheetId="51" hidden="1">'5-5'!$A$1:$P$18</definedName>
    <definedName name="Z_277459B4_A39D_41CB_B2BE_AB6578293E76_.wvu.PrintArea" localSheetId="52" hidden="1">'5-6'!$A$1:$P$19</definedName>
    <definedName name="Z_277459B4_A39D_41CB_B2BE_AB6578293E76_.wvu.PrintArea" localSheetId="53" hidden="1">'5-7'!$A$1:$Q$21</definedName>
    <definedName name="Z_277459B4_A39D_41CB_B2BE_AB6578293E76_.wvu.PrintArea" localSheetId="54" hidden="1">'5-8'!$A$1:$R$20</definedName>
    <definedName name="Z_277459B4_A39D_41CB_B2BE_AB6578293E76_.wvu.PrintArea" localSheetId="55" hidden="1">'5-9'!$A$1:$S$20</definedName>
    <definedName name="Z_277459B4_A39D_41CB_B2BE_AB6578293E76_.wvu.PrintArea" localSheetId="58" hidden="1">'6-1'!$A$1:$Q$14</definedName>
    <definedName name="Z_277459B4_A39D_41CB_B2BE_AB6578293E76_.wvu.PrintArea" localSheetId="59" hidden="1">'6-2'!$A$1:$R$18</definedName>
    <definedName name="Z_277459B4_A39D_41CB_B2BE_AB6578293E76_.wvu.PrintArea" localSheetId="60" hidden="1">'6-3'!$A$1:$P$17</definedName>
    <definedName name="Z_277459B4_A39D_41CB_B2BE_AB6578293E76_.wvu.PrintArea" localSheetId="61" hidden="1">'6-4'!$A$1:$P$16</definedName>
    <definedName name="Z_277459B4_A39D_41CB_B2BE_AB6578293E76_.wvu.PrintArea" localSheetId="62" hidden="1">'7-1'!$A$1:$V$27</definedName>
    <definedName name="Z_277459B4_A39D_41CB_B2BE_AB6578293E76_.wvu.PrintArea" localSheetId="63" hidden="1">'7-2'!$A$1:$Z$18</definedName>
    <definedName name="Z_277459B4_A39D_41CB_B2BE_AB6578293E76_.wvu.PrintArea" localSheetId="64" hidden="1">'7-3'!$A$1:$X$28</definedName>
    <definedName name="Z_277459B4_A39D_41CB_B2BE_AB6578293E76_.wvu.PrintArea" localSheetId="65" hidden="1">'7-4'!$A$1:$X$28</definedName>
    <definedName name="Z_277459B4_A39D_41CB_B2BE_AB6578293E76_.wvu.PrintArea" localSheetId="66" hidden="1">'7-5'!$A$1:$P$23</definedName>
    <definedName name="Z_277459B4_A39D_41CB_B2BE_AB6578293E76_.wvu.PrintArea" localSheetId="67" hidden="1">'7-6'!$A$1:$O$15</definedName>
    <definedName name="Z_277459B4_A39D_41CB_B2BE_AB6578293E76_.wvu.PrintArea" localSheetId="68" hidden="1">'8-1'!$A$1:$U$28</definedName>
    <definedName name="Z_277459B4_A39D_41CB_B2BE_AB6578293E76_.wvu.PrintArea" localSheetId="77" hidden="1">'8-10'!$A$1:$Q$21</definedName>
    <definedName name="Z_277459B4_A39D_41CB_B2BE_AB6578293E76_.wvu.PrintArea" localSheetId="78" hidden="1">'8-11'!$A$1:$S$23</definedName>
    <definedName name="Z_277459B4_A39D_41CB_B2BE_AB6578293E76_.wvu.PrintArea" localSheetId="79" hidden="1">'8-12'!$A$1:$T$34</definedName>
    <definedName name="Z_277459B4_A39D_41CB_B2BE_AB6578293E76_.wvu.PrintArea" localSheetId="80" hidden="1">'8-13'!$A$1:$N$21</definedName>
    <definedName name="Z_277459B4_A39D_41CB_B2BE_AB6578293E76_.wvu.PrintArea" localSheetId="81" hidden="1">'8-14'!$A$1:$O$33</definedName>
    <definedName name="Z_277459B4_A39D_41CB_B2BE_AB6578293E76_.wvu.PrintArea" localSheetId="69" hidden="1">'8-2'!$A$1:$U$26</definedName>
    <definedName name="Z_277459B4_A39D_41CB_B2BE_AB6578293E76_.wvu.PrintArea" localSheetId="71" hidden="1">'8-4'!$A$1:$O$19</definedName>
    <definedName name="Z_277459B4_A39D_41CB_B2BE_AB6578293E76_.wvu.PrintArea" localSheetId="72" hidden="1">'8-5'!$A$1:$O$20</definedName>
    <definedName name="Z_277459B4_A39D_41CB_B2BE_AB6578293E76_.wvu.PrintArea" localSheetId="73" hidden="1">'8-6'!$A$1:$P$19</definedName>
    <definedName name="Z_277459B4_A39D_41CB_B2BE_AB6578293E76_.wvu.PrintArea" localSheetId="74" hidden="1">'8-7'!$A$1:$O$19</definedName>
    <definedName name="Z_277459B4_A39D_41CB_B2BE_AB6578293E76_.wvu.PrintArea" localSheetId="75" hidden="1">'8-8'!$A$1:$O$19</definedName>
    <definedName name="Z_277459B4_A39D_41CB_B2BE_AB6578293E76_.wvu.PrintArea" localSheetId="76" hidden="1">'8-9'!$A$1:$AB$40</definedName>
    <definedName name="Z_277459B4_A39D_41CB_B2BE_AB6578293E76_.wvu.PrintArea" localSheetId="82" hidden="1">'9-1'!$A$1:$P$17</definedName>
    <definedName name="Z_277459B4_A39D_41CB_B2BE_AB6578293E76_.wvu.PrintArea" localSheetId="83" hidden="1">'9-2'!$A$1:$R$16</definedName>
    <definedName name="Z_277459B4_A39D_41CB_B2BE_AB6578293E76_.wvu.PrintArea" localSheetId="84" hidden="1">'9-3'!$A$1:$O$16</definedName>
    <definedName name="Z_277459B4_A39D_41CB_B2BE_AB6578293E76_.wvu.PrintArea" localSheetId="85" hidden="1">'9-4'!$A$1:$O$16</definedName>
    <definedName name="Z_277459B4_A39D_41CB_B2BE_AB6578293E76_.wvu.PrintArea" localSheetId="86" hidden="1">'9-5'!$A$1:$P$16</definedName>
    <definedName name="Z_277459B4_A39D_41CB_B2BE_AB6578293E76_.wvu.PrintArea" localSheetId="87" hidden="1">'9-6'!$A$1:$Q$20</definedName>
    <definedName name="Z_277459B4_A39D_41CB_B2BE_AB6578293E76_.wvu.PrintArea" localSheetId="158" hidden="1">ランキング１位!$A$2:$D$175</definedName>
    <definedName name="Z_277459B4_A39D_41CB_B2BE_AB6578293E76_.wvu.PrintTitles" localSheetId="20" hidden="1">'1-15'!$1:$1</definedName>
    <definedName name="Z_277459B4_A39D_41CB_B2BE_AB6578293E76_.wvu.Rows" localSheetId="95" hidden="1">'11-1②'!$51:$51</definedName>
    <definedName name="Z_277459B4_A39D_41CB_B2BE_AB6578293E76_.wvu.Rows" localSheetId="71" hidden="1">'8-4'!$27:$29</definedName>
    <definedName name="Z_277459B4_A39D_41CB_B2BE_AB6578293E76_.wvu.Rows" localSheetId="158" hidden="1">ランキング１位!$66:$68</definedName>
    <definedName name="Z_2868789A_41EF_4245_B3C9_D4B5F666F8F4_.wvu.Cols" localSheetId="95" hidden="1">'11-1②'!$D:$D,'11-1②'!$J:$J,'11-1②'!$P:$P</definedName>
    <definedName name="Z_2868789A_41EF_4245_B3C9_D4B5F666F8F4_.wvu.Cols" localSheetId="20" hidden="1">'1-15'!$B:$B,'1-15'!$D:$D</definedName>
    <definedName name="Z_2868789A_41EF_4245_B3C9_D4B5F666F8F4_.wvu.Cols" localSheetId="129" hidden="1">'17-1'!$D:$E,'17-1'!$G:$I,'17-1'!$K:$L,'17-1'!$N:$N</definedName>
    <definedName name="Z_2868789A_41EF_4245_B3C9_D4B5F666F8F4_.wvu.Cols" localSheetId="68" hidden="1">'8-1'!$D:$E,'8-1'!$H:$H</definedName>
    <definedName name="Z_2868789A_41EF_4245_B3C9_D4B5F666F8F4_.wvu.Cols" localSheetId="69" hidden="1">'8-2'!$D:$D,'8-2'!$F:$F,'8-2'!$H:$H</definedName>
    <definedName name="Z_2868789A_41EF_4245_B3C9_D4B5F666F8F4_.wvu.FilterData" localSheetId="99" hidden="1">'12-1'!$A$1:$C$18</definedName>
    <definedName name="Z_2868789A_41EF_4245_B3C9_D4B5F666F8F4_.wvu.FilterData" localSheetId="158" hidden="1">ランキング１位!$A$23:$D$128</definedName>
    <definedName name="Z_2868789A_41EF_4245_B3C9_D4B5F666F8F4_.wvu.PrintArea" localSheetId="88" hidden="1">'10-1'!$A$1:$S$19</definedName>
    <definedName name="Z_2868789A_41EF_4245_B3C9_D4B5F666F8F4_.wvu.PrintArea" localSheetId="89" hidden="1">'10-2'!$A$1:$O$17</definedName>
    <definedName name="Z_2868789A_41EF_4245_B3C9_D4B5F666F8F4_.wvu.PrintArea" localSheetId="90" hidden="1">'10-3'!$A$1:$W$22</definedName>
    <definedName name="Z_2868789A_41EF_4245_B3C9_D4B5F666F8F4_.wvu.PrintArea" localSheetId="91" hidden="1">'10-4'!$A$1:$W$21</definedName>
    <definedName name="Z_2868789A_41EF_4245_B3C9_D4B5F666F8F4_.wvu.PrintArea" localSheetId="92" hidden="1">'10-5'!$A$1:$Q$22</definedName>
    <definedName name="Z_2868789A_41EF_4245_B3C9_D4B5F666F8F4_.wvu.PrintArea" localSheetId="93" hidden="1">'10-6'!$J$1:$AL$21</definedName>
    <definedName name="Z_2868789A_41EF_4245_B3C9_D4B5F666F8F4_.wvu.PrintArea" localSheetId="1" hidden="1">'1-1'!$A$1:$Q$24</definedName>
    <definedName name="Z_2868789A_41EF_4245_B3C9_D4B5F666F8F4_.wvu.PrintArea" localSheetId="12" hidden="1">'1-10'!$A$1:$Q$23</definedName>
    <definedName name="Z_2868789A_41EF_4245_B3C9_D4B5F666F8F4_.wvu.PrintArea" localSheetId="13" hidden="1">'1-11'!$A$1:$S$20</definedName>
    <definedName name="Z_2868789A_41EF_4245_B3C9_D4B5F666F8F4_.wvu.PrintArea" localSheetId="94" hidden="1">'11-1①'!$A$1:$M$31</definedName>
    <definedName name="Z_2868789A_41EF_4245_B3C9_D4B5F666F8F4_.wvu.PrintArea" localSheetId="95" hidden="1">'11-1②'!$A$1:$S$52</definedName>
    <definedName name="Z_2868789A_41EF_4245_B3C9_D4B5F666F8F4_.wvu.PrintArea" localSheetId="96" hidden="1">'11-2'!$A$1:$P$17</definedName>
    <definedName name="Z_2868789A_41EF_4245_B3C9_D4B5F666F8F4_.wvu.PrintArea" localSheetId="14" hidden="1">'1-12'!$A$1:$R$29</definedName>
    <definedName name="Z_2868789A_41EF_4245_B3C9_D4B5F666F8F4_.wvu.PrintArea" localSheetId="97" hidden="1">'11-3'!$A$1:$O$18</definedName>
    <definedName name="Z_2868789A_41EF_4245_B3C9_D4B5F666F8F4_.wvu.PrintArea" localSheetId="17" hidden="1">'1-13'!$A$1:$Q$26</definedName>
    <definedName name="Z_2868789A_41EF_4245_B3C9_D4B5F666F8F4_.wvu.PrintArea" localSheetId="9" hidden="1">'1-13(旧)'!$A$1:$T$23</definedName>
    <definedName name="Z_2868789A_41EF_4245_B3C9_D4B5F666F8F4_.wvu.PrintArea" localSheetId="98" hidden="1">'11-4'!$A$1:$Q$19</definedName>
    <definedName name="Z_2868789A_41EF_4245_B3C9_D4B5F666F8F4_.wvu.PrintArea" localSheetId="19" hidden="1">'1-14'!$A$1:$S$18</definedName>
    <definedName name="Z_2868789A_41EF_4245_B3C9_D4B5F666F8F4_.wvu.PrintArea" localSheetId="15" hidden="1">'1-14(旧)'!$A$1:$S$34</definedName>
    <definedName name="Z_2868789A_41EF_4245_B3C9_D4B5F666F8F4_.wvu.PrintArea" localSheetId="20" hidden="1">'1-15'!$I$47:$V$80</definedName>
    <definedName name="Z_2868789A_41EF_4245_B3C9_D4B5F666F8F4_.wvu.PrintArea" localSheetId="16" hidden="1">'1-15(旧)'!$A$1:$R$26</definedName>
    <definedName name="Z_2868789A_41EF_4245_B3C9_D4B5F666F8F4_.wvu.PrintArea" localSheetId="21" hidden="1">'1-16'!$A$1:$F$80</definedName>
    <definedName name="Z_2868789A_41EF_4245_B3C9_D4B5F666F8F4_.wvu.PrintArea" localSheetId="18" hidden="1">'1-16(旧)'!$A$1:$W$27</definedName>
    <definedName name="Z_2868789A_41EF_4245_B3C9_D4B5F666F8F4_.wvu.PrintArea" localSheetId="22" hidden="1">'1-17'!$A$1:$Q$18</definedName>
    <definedName name="Z_2868789A_41EF_4245_B3C9_D4B5F666F8F4_.wvu.PrintArea" localSheetId="23" hidden="1">'1-18'!$A$1:$S$22</definedName>
    <definedName name="Z_2868789A_41EF_4245_B3C9_D4B5F666F8F4_.wvu.PrintArea" localSheetId="24" hidden="1">'1-18(旧)'!$A$1:$U$40</definedName>
    <definedName name="Z_2868789A_41EF_4245_B3C9_D4B5F666F8F4_.wvu.PrintArea" localSheetId="25" hidden="1">'1-19'!$A$1:$U$22</definedName>
    <definedName name="Z_2868789A_41EF_4245_B3C9_D4B5F666F8F4_.wvu.PrintArea" localSheetId="3" hidden="1">'1-2'!$A$1:$Q$27</definedName>
    <definedName name="Z_2868789A_41EF_4245_B3C9_D4B5F666F8F4_.wvu.PrintArea" localSheetId="159" hidden="1">'1-20(旧)'!$A$1:$R$27</definedName>
    <definedName name="Z_2868789A_41EF_4245_B3C9_D4B5F666F8F4_.wvu.PrintArea" localSheetId="99" hidden="1">'12-1'!$A$1:$O$51</definedName>
    <definedName name="Z_2868789A_41EF_4245_B3C9_D4B5F666F8F4_.wvu.PrintArea" localSheetId="100" hidden="1">'12-2'!$A$1:$AD$25</definedName>
    <definedName name="Z_2868789A_41EF_4245_B3C9_D4B5F666F8F4_.wvu.PrintArea" localSheetId="101" hidden="1">'12-3'!$A$1:$P$19</definedName>
    <definedName name="Z_2868789A_41EF_4245_B3C9_D4B5F666F8F4_.wvu.PrintArea" localSheetId="102" hidden="1">'12-4'!$A$1:$P$17</definedName>
    <definedName name="Z_2868789A_41EF_4245_B3C9_D4B5F666F8F4_.wvu.PrintArea" localSheetId="103" hidden="1">'12-5'!$A$1:$P$17</definedName>
    <definedName name="Z_2868789A_41EF_4245_B3C9_D4B5F666F8F4_.wvu.PrintArea" localSheetId="104" hidden="1">'12-6'!$A$1:$N$30</definedName>
    <definedName name="Z_2868789A_41EF_4245_B3C9_D4B5F666F8F4_.wvu.PrintArea" localSheetId="105" hidden="1">'12-7'!$A$1:$M$25</definedName>
    <definedName name="Z_2868789A_41EF_4245_B3C9_D4B5F666F8F4_.wvu.PrintArea" localSheetId="4" hidden="1">'1-3'!$A$1:$O$27</definedName>
    <definedName name="Z_2868789A_41EF_4245_B3C9_D4B5F666F8F4_.wvu.PrintArea" localSheetId="106" hidden="1">'13-1'!$A$1:$R$21</definedName>
    <definedName name="Z_2868789A_41EF_4245_B3C9_D4B5F666F8F4_.wvu.PrintArea" localSheetId="107" hidden="1">'13-2'!$A$1:$Q$19</definedName>
    <definedName name="Z_2868789A_41EF_4245_B3C9_D4B5F666F8F4_.wvu.PrintArea" localSheetId="5" hidden="1">'1-4'!$A$1:$W$99</definedName>
    <definedName name="Z_2868789A_41EF_4245_B3C9_D4B5F666F8F4_.wvu.PrintArea" localSheetId="108" hidden="1">'14-1'!$A$1:$T$21</definedName>
    <definedName name="Z_2868789A_41EF_4245_B3C9_D4B5F666F8F4_.wvu.PrintArea" localSheetId="109" hidden="1">'14-2'!$A$1:$S$18</definedName>
    <definedName name="Z_2868789A_41EF_4245_B3C9_D4B5F666F8F4_.wvu.PrintArea" localSheetId="6" hidden="1">'1-5'!$A$1:$U$46</definedName>
    <definedName name="Z_2868789A_41EF_4245_B3C9_D4B5F666F8F4_.wvu.PrintArea" localSheetId="110" hidden="1">'15-1'!$A$1:$V$21</definedName>
    <definedName name="Z_2868789A_41EF_4245_B3C9_D4B5F666F8F4_.wvu.PrintArea" localSheetId="120" hidden="1">'15-11'!$A$1:$S$21</definedName>
    <definedName name="Z_2868789A_41EF_4245_B3C9_D4B5F666F8F4_.wvu.PrintArea" localSheetId="121" hidden="1">'15-12'!$A$1:$Q$18</definedName>
    <definedName name="Z_2868789A_41EF_4245_B3C9_D4B5F666F8F4_.wvu.PrintArea" localSheetId="122" hidden="1">'15-13'!$A$1:$R$21</definedName>
    <definedName name="Z_2868789A_41EF_4245_B3C9_D4B5F666F8F4_.wvu.PrintArea" localSheetId="123" hidden="1">'15-14'!$A$1:$O$21</definedName>
    <definedName name="Z_2868789A_41EF_4245_B3C9_D4B5F666F8F4_.wvu.PrintArea" localSheetId="111" hidden="1">'15-2'!$A$1:$P$18</definedName>
    <definedName name="Z_2868789A_41EF_4245_B3C9_D4B5F666F8F4_.wvu.PrintArea" localSheetId="112" hidden="1">'15-3'!$A$1:$U$20</definedName>
    <definedName name="Z_2868789A_41EF_4245_B3C9_D4B5F666F8F4_.wvu.PrintArea" localSheetId="113" hidden="1">'15-4'!$A$1:$S$23</definedName>
    <definedName name="Z_2868789A_41EF_4245_B3C9_D4B5F666F8F4_.wvu.PrintArea" localSheetId="114" hidden="1">'15-5'!$A$1:$Q$44</definedName>
    <definedName name="Z_2868789A_41EF_4245_B3C9_D4B5F666F8F4_.wvu.PrintArea" localSheetId="115" hidden="1">'15-6'!$A$1:$U$24</definedName>
    <definedName name="Z_2868789A_41EF_4245_B3C9_D4B5F666F8F4_.wvu.PrintArea" localSheetId="116" hidden="1">'15-7'!$A$1:$Q$19</definedName>
    <definedName name="Z_2868789A_41EF_4245_B3C9_D4B5F666F8F4_.wvu.PrintArea" localSheetId="117" hidden="1">'15-8'!$A$1:$R$32</definedName>
    <definedName name="Z_2868789A_41EF_4245_B3C9_D4B5F666F8F4_.wvu.PrintArea" localSheetId="118" hidden="1">'15-9'!$A$1:$S$23</definedName>
    <definedName name="Z_2868789A_41EF_4245_B3C9_D4B5F666F8F4_.wvu.PrintArea" localSheetId="7" hidden="1">'1-6'!$A$2:$E$26</definedName>
    <definedName name="Z_2868789A_41EF_4245_B3C9_D4B5F666F8F4_.wvu.PrintArea" localSheetId="124" hidden="1">'16-1'!$A$1:$R$23</definedName>
    <definedName name="Z_2868789A_41EF_4245_B3C9_D4B5F666F8F4_.wvu.PrintArea" localSheetId="125" hidden="1">'16-2'!$A$1:$Q$18</definedName>
    <definedName name="Z_2868789A_41EF_4245_B3C9_D4B5F666F8F4_.wvu.PrintArea" localSheetId="126" hidden="1">'16-3'!$A$1:$U$22</definedName>
    <definedName name="Z_2868789A_41EF_4245_B3C9_D4B5F666F8F4_.wvu.PrintArea" localSheetId="127" hidden="1">'16-4'!$A$1:$N$20</definedName>
    <definedName name="Z_2868789A_41EF_4245_B3C9_D4B5F666F8F4_.wvu.PrintArea" localSheetId="128" hidden="1">'16-5'!$A$1:$U$21</definedName>
    <definedName name="Z_2868789A_41EF_4245_B3C9_D4B5F666F8F4_.wvu.PrintArea" localSheetId="8" hidden="1">'1-7'!$A$1:$W$171</definedName>
    <definedName name="Z_2868789A_41EF_4245_B3C9_D4B5F666F8F4_.wvu.PrintArea" localSheetId="129" hidden="1">'17-1'!$A$1:$AA$22</definedName>
    <definedName name="Z_2868789A_41EF_4245_B3C9_D4B5F666F8F4_.wvu.PrintArea" localSheetId="138" hidden="1">'17-10'!$A$1:$P$17</definedName>
    <definedName name="Z_2868789A_41EF_4245_B3C9_D4B5F666F8F4_.wvu.PrintArea" localSheetId="139" hidden="1">'17-11'!$I$1:$S$30</definedName>
    <definedName name="Z_2868789A_41EF_4245_B3C9_D4B5F666F8F4_.wvu.PrintArea" localSheetId="140" hidden="1">'17-12'!$A$1:$Q$19</definedName>
    <definedName name="Z_2868789A_41EF_4245_B3C9_D4B5F666F8F4_.wvu.PrintArea" localSheetId="141" hidden="1">'17-13'!$A$1:$P$17</definedName>
    <definedName name="Z_2868789A_41EF_4245_B3C9_D4B5F666F8F4_.wvu.PrintArea" localSheetId="142" hidden="1">'17-14'!$A$1:$K$27</definedName>
    <definedName name="Z_2868789A_41EF_4245_B3C9_D4B5F666F8F4_.wvu.PrintArea" localSheetId="130" hidden="1">'17-2'!$A$1:$V$23</definedName>
    <definedName name="Z_2868789A_41EF_4245_B3C9_D4B5F666F8F4_.wvu.PrintArea" localSheetId="131" hidden="1">'17-3'!$A$1:$V$23</definedName>
    <definedName name="Z_2868789A_41EF_4245_B3C9_D4B5F666F8F4_.wvu.PrintArea" localSheetId="132" hidden="1">'17-4'!$I$1:$S$22</definedName>
    <definedName name="Z_2868789A_41EF_4245_B3C9_D4B5F666F8F4_.wvu.PrintArea" localSheetId="133" hidden="1">'17-5'!$I$1:$S$19</definedName>
    <definedName name="Z_2868789A_41EF_4245_B3C9_D4B5F666F8F4_.wvu.PrintArea" localSheetId="134" hidden="1">'17-6'!$I$1:$S$22</definedName>
    <definedName name="Z_2868789A_41EF_4245_B3C9_D4B5F666F8F4_.wvu.PrintArea" localSheetId="135" hidden="1">'17-7'!$A$1:$P$17</definedName>
    <definedName name="Z_2868789A_41EF_4245_B3C9_D4B5F666F8F4_.wvu.PrintArea" localSheetId="136" hidden="1">'17-8'!$A$1:$S$17</definedName>
    <definedName name="Z_2868789A_41EF_4245_B3C9_D4B5F666F8F4_.wvu.PrintArea" localSheetId="137" hidden="1">'17-9'!$A$1:$Q$16</definedName>
    <definedName name="Z_2868789A_41EF_4245_B3C9_D4B5F666F8F4_.wvu.PrintArea" localSheetId="10" hidden="1">'1-8'!$A$1:$S$121</definedName>
    <definedName name="Z_2868789A_41EF_4245_B3C9_D4B5F666F8F4_.wvu.PrintArea" localSheetId="143" hidden="1">'18-1'!$A$1:$P$12</definedName>
    <definedName name="Z_2868789A_41EF_4245_B3C9_D4B5F666F8F4_.wvu.PrintArea" localSheetId="144" hidden="1">'18-2'!$A$1:$Q$17</definedName>
    <definedName name="Z_2868789A_41EF_4245_B3C9_D4B5F666F8F4_.wvu.PrintArea" localSheetId="145" hidden="1">'18-3'!$A$1:$P$12</definedName>
    <definedName name="Z_2868789A_41EF_4245_B3C9_D4B5F666F8F4_.wvu.PrintArea" localSheetId="146" hidden="1">'18-4'!$A$1:$R$19</definedName>
    <definedName name="Z_2868789A_41EF_4245_B3C9_D4B5F666F8F4_.wvu.PrintArea" localSheetId="11" hidden="1">'1-9'!$A$1:$P$19</definedName>
    <definedName name="Z_2868789A_41EF_4245_B3C9_D4B5F666F8F4_.wvu.PrintArea" localSheetId="147" hidden="1">'19-1'!$A$1:$Q$18</definedName>
    <definedName name="Z_2868789A_41EF_4245_B3C9_D4B5F666F8F4_.wvu.PrintArea" localSheetId="148" hidden="1">'19-2'!$A$1:$Q$20</definedName>
    <definedName name="Z_2868789A_41EF_4245_B3C9_D4B5F666F8F4_.wvu.PrintArea" localSheetId="149" hidden="1">'20-1'!$A$1:$N$17</definedName>
    <definedName name="Z_2868789A_41EF_4245_B3C9_D4B5F666F8F4_.wvu.PrintArea" localSheetId="150" hidden="1">'20-2'!$A$1:$S$20</definedName>
    <definedName name="Z_2868789A_41EF_4245_B3C9_D4B5F666F8F4_.wvu.PrintArea" localSheetId="151" hidden="1">'20-3'!$A$1:$O$17</definedName>
    <definedName name="Z_2868789A_41EF_4245_B3C9_D4B5F666F8F4_.wvu.PrintArea" localSheetId="26" hidden="1">'2-1'!$A$1:$R$23</definedName>
    <definedName name="Z_2868789A_41EF_4245_B3C9_D4B5F666F8F4_.wvu.PrintArea" localSheetId="152" hidden="1">'21-1'!$A$1:$R$22</definedName>
    <definedName name="Z_2868789A_41EF_4245_B3C9_D4B5F666F8F4_.wvu.PrintArea" localSheetId="153" hidden="1">'21-2'!$A$1:$O$20</definedName>
    <definedName name="Z_2868789A_41EF_4245_B3C9_D4B5F666F8F4_.wvu.PrintArea" localSheetId="154" hidden="1">'21-3'!$A$1:$Q$16</definedName>
    <definedName name="Z_2868789A_41EF_4245_B3C9_D4B5F666F8F4_.wvu.PrintArea" localSheetId="155" hidden="1">'21-4'!$A$1:$Y$52</definedName>
    <definedName name="Z_2868789A_41EF_4245_B3C9_D4B5F666F8F4_.wvu.PrintArea" localSheetId="156" hidden="1">'21-5'!$A$1:$T$19</definedName>
    <definedName name="Z_2868789A_41EF_4245_B3C9_D4B5F666F8F4_.wvu.PrintArea" localSheetId="157" hidden="1">'21-6'!$A$1:$O$16</definedName>
    <definedName name="Z_2868789A_41EF_4245_B3C9_D4B5F666F8F4_.wvu.PrintArea" localSheetId="27" hidden="1">'2-2'!$A$1:$Q$16</definedName>
    <definedName name="Z_2868789A_41EF_4245_B3C9_D4B5F666F8F4_.wvu.PrintArea" localSheetId="28" hidden="1">'2-3'!$A$1:$R$25</definedName>
    <definedName name="Z_2868789A_41EF_4245_B3C9_D4B5F666F8F4_.wvu.PrintArea" localSheetId="30" hidden="1">'2-5'!$A$1:$X$24</definedName>
    <definedName name="Z_2868789A_41EF_4245_B3C9_D4B5F666F8F4_.wvu.PrintArea" localSheetId="32" hidden="1">'2-7'!$A$1:$O$19</definedName>
    <definedName name="Z_2868789A_41EF_4245_B3C9_D4B5F666F8F4_.wvu.PrintArea" localSheetId="33" hidden="1">'2-8'!$A$1:$M$18</definedName>
    <definedName name="Z_2868789A_41EF_4245_B3C9_D4B5F666F8F4_.wvu.PrintArea" localSheetId="34" hidden="1">'3-1'!$A$1:$R$18</definedName>
    <definedName name="Z_2868789A_41EF_4245_B3C9_D4B5F666F8F4_.wvu.PrintArea" localSheetId="35" hidden="1">'3-2'!$A$1:$Q$20</definedName>
    <definedName name="Z_2868789A_41EF_4245_B3C9_D4B5F666F8F4_.wvu.PrintArea" localSheetId="36" hidden="1">'3-3'!$A$1:$Q$26</definedName>
    <definedName name="Z_2868789A_41EF_4245_B3C9_D4B5F666F8F4_.wvu.PrintArea" localSheetId="37" hidden="1">'3-4'!$A$1:$P$12</definedName>
    <definedName name="Z_2868789A_41EF_4245_B3C9_D4B5F666F8F4_.wvu.PrintArea" localSheetId="38" hidden="1">'3-5'!$A$1:$L$15</definedName>
    <definedName name="Z_2868789A_41EF_4245_B3C9_D4B5F666F8F4_.wvu.PrintArea" localSheetId="39" hidden="1">'3-6'!$A$1:$O$13</definedName>
    <definedName name="Z_2868789A_41EF_4245_B3C9_D4B5F666F8F4_.wvu.PrintArea" localSheetId="40" hidden="1">'3-7'!$A$1:$L$16</definedName>
    <definedName name="Z_2868789A_41EF_4245_B3C9_D4B5F666F8F4_.wvu.PrintArea" localSheetId="41" hidden="1">'4-1'!$A$1:$O$19</definedName>
    <definedName name="Z_2868789A_41EF_4245_B3C9_D4B5F666F8F4_.wvu.PrintArea" localSheetId="42" hidden="1">'4-2'!$A$1:$O$21</definedName>
    <definedName name="Z_2868789A_41EF_4245_B3C9_D4B5F666F8F4_.wvu.PrintArea" localSheetId="43" hidden="1">'4-3'!$A$1:$Q$28</definedName>
    <definedName name="Z_2868789A_41EF_4245_B3C9_D4B5F666F8F4_.wvu.PrintArea" localSheetId="44" hidden="1">'4-4'!$A$1:$S$31</definedName>
    <definedName name="Z_2868789A_41EF_4245_B3C9_D4B5F666F8F4_.wvu.PrintArea" localSheetId="45" hidden="1">'4-5'!$A$1:$Q$32</definedName>
    <definedName name="Z_2868789A_41EF_4245_B3C9_D4B5F666F8F4_.wvu.PrintArea" localSheetId="46" hidden="1">'4-6'!$A$1:$O$20</definedName>
    <definedName name="Z_2868789A_41EF_4245_B3C9_D4B5F666F8F4_.wvu.PrintArea" localSheetId="47" hidden="1">'5-1'!$A$1:$T$15</definedName>
    <definedName name="Z_2868789A_41EF_4245_B3C9_D4B5F666F8F4_.wvu.PrintArea" localSheetId="56" hidden="1">'5-10'!$A$1:$G$32</definedName>
    <definedName name="Z_2868789A_41EF_4245_B3C9_D4B5F666F8F4_.wvu.PrintArea" localSheetId="57" hidden="1">'5-11'!$A$1:$Q$72</definedName>
    <definedName name="Z_2868789A_41EF_4245_B3C9_D4B5F666F8F4_.wvu.PrintArea" localSheetId="48" hidden="1">'5-2'!$A$1:$V$15</definedName>
    <definedName name="Z_2868789A_41EF_4245_B3C9_D4B5F666F8F4_.wvu.PrintArea" localSheetId="49" hidden="1">'5-3'!$A$1:$P$18</definedName>
    <definedName name="Z_2868789A_41EF_4245_B3C9_D4B5F666F8F4_.wvu.PrintArea" localSheetId="50" hidden="1">'5-4'!$A$1:$Q$26</definedName>
    <definedName name="Z_2868789A_41EF_4245_B3C9_D4B5F666F8F4_.wvu.PrintArea" localSheetId="51" hidden="1">'5-5'!$A$1:$P$18</definedName>
    <definedName name="Z_2868789A_41EF_4245_B3C9_D4B5F666F8F4_.wvu.PrintArea" localSheetId="52" hidden="1">'5-6'!$A$1:$P$19</definedName>
    <definedName name="Z_2868789A_41EF_4245_B3C9_D4B5F666F8F4_.wvu.PrintArea" localSheetId="53" hidden="1">'5-7'!$A$1:$Q$21</definedName>
    <definedName name="Z_2868789A_41EF_4245_B3C9_D4B5F666F8F4_.wvu.PrintArea" localSheetId="54" hidden="1">'5-8'!$A$1:$R$20</definedName>
    <definedName name="Z_2868789A_41EF_4245_B3C9_D4B5F666F8F4_.wvu.PrintArea" localSheetId="55" hidden="1">'5-9'!$A$1:$S$20</definedName>
    <definedName name="Z_2868789A_41EF_4245_B3C9_D4B5F666F8F4_.wvu.PrintArea" localSheetId="58" hidden="1">'6-1'!$A$1:$Q$14</definedName>
    <definedName name="Z_2868789A_41EF_4245_B3C9_D4B5F666F8F4_.wvu.PrintArea" localSheetId="59" hidden="1">'6-2'!$A$1:$R$18</definedName>
    <definedName name="Z_2868789A_41EF_4245_B3C9_D4B5F666F8F4_.wvu.PrintArea" localSheetId="60" hidden="1">'6-3'!$A$1:$P$17</definedName>
    <definedName name="Z_2868789A_41EF_4245_B3C9_D4B5F666F8F4_.wvu.PrintArea" localSheetId="61" hidden="1">'6-4'!$A$1:$P$16</definedName>
    <definedName name="Z_2868789A_41EF_4245_B3C9_D4B5F666F8F4_.wvu.PrintArea" localSheetId="62" hidden="1">'7-1'!$A$1:$V$27</definedName>
    <definedName name="Z_2868789A_41EF_4245_B3C9_D4B5F666F8F4_.wvu.PrintArea" localSheetId="63" hidden="1">'7-2'!$A$1:$Z$18</definedName>
    <definedName name="Z_2868789A_41EF_4245_B3C9_D4B5F666F8F4_.wvu.PrintArea" localSheetId="64" hidden="1">'7-3'!$A$1:$X$28</definedName>
    <definedName name="Z_2868789A_41EF_4245_B3C9_D4B5F666F8F4_.wvu.PrintArea" localSheetId="65" hidden="1">'7-4'!$A$1:$X$28</definedName>
    <definedName name="Z_2868789A_41EF_4245_B3C9_D4B5F666F8F4_.wvu.PrintArea" localSheetId="66" hidden="1">'7-5'!$A$1:$P$23</definedName>
    <definedName name="Z_2868789A_41EF_4245_B3C9_D4B5F666F8F4_.wvu.PrintArea" localSheetId="67" hidden="1">'7-6'!$A$1:$O$15</definedName>
    <definedName name="Z_2868789A_41EF_4245_B3C9_D4B5F666F8F4_.wvu.PrintArea" localSheetId="68" hidden="1">'8-1'!$A$1:$U$28</definedName>
    <definedName name="Z_2868789A_41EF_4245_B3C9_D4B5F666F8F4_.wvu.PrintArea" localSheetId="77" hidden="1">'8-10'!$A$1:$Q$21</definedName>
    <definedName name="Z_2868789A_41EF_4245_B3C9_D4B5F666F8F4_.wvu.PrintArea" localSheetId="78" hidden="1">'8-11'!$A$1:$S$23</definedName>
    <definedName name="Z_2868789A_41EF_4245_B3C9_D4B5F666F8F4_.wvu.PrintArea" localSheetId="79" hidden="1">'8-12'!$A$1:$T$34</definedName>
    <definedName name="Z_2868789A_41EF_4245_B3C9_D4B5F666F8F4_.wvu.PrintArea" localSheetId="80" hidden="1">'8-13'!$A$1:$N$21</definedName>
    <definedName name="Z_2868789A_41EF_4245_B3C9_D4B5F666F8F4_.wvu.PrintArea" localSheetId="81" hidden="1">'8-14'!$A$1:$O$33</definedName>
    <definedName name="Z_2868789A_41EF_4245_B3C9_D4B5F666F8F4_.wvu.PrintArea" localSheetId="69" hidden="1">'8-2'!$A$1:$U$26</definedName>
    <definedName name="Z_2868789A_41EF_4245_B3C9_D4B5F666F8F4_.wvu.PrintArea" localSheetId="71" hidden="1">'8-4'!$A$1:$O$19</definedName>
    <definedName name="Z_2868789A_41EF_4245_B3C9_D4B5F666F8F4_.wvu.PrintArea" localSheetId="72" hidden="1">'8-5'!$A$1:$O$20</definedName>
    <definedName name="Z_2868789A_41EF_4245_B3C9_D4B5F666F8F4_.wvu.PrintArea" localSheetId="73" hidden="1">'8-6'!$A$1:$P$19</definedName>
    <definedName name="Z_2868789A_41EF_4245_B3C9_D4B5F666F8F4_.wvu.PrintArea" localSheetId="74" hidden="1">'8-7'!$A$1:$O$19</definedName>
    <definedName name="Z_2868789A_41EF_4245_B3C9_D4B5F666F8F4_.wvu.PrintArea" localSheetId="75" hidden="1">'8-8'!$A$1:$O$19</definedName>
    <definedName name="Z_2868789A_41EF_4245_B3C9_D4B5F666F8F4_.wvu.PrintArea" localSheetId="76" hidden="1">'8-9'!$A$1:$AB$40</definedName>
    <definedName name="Z_2868789A_41EF_4245_B3C9_D4B5F666F8F4_.wvu.PrintArea" localSheetId="82" hidden="1">'9-1'!$A$1:$P$17</definedName>
    <definedName name="Z_2868789A_41EF_4245_B3C9_D4B5F666F8F4_.wvu.PrintArea" localSheetId="83" hidden="1">'9-2'!$A$1:$R$16</definedName>
    <definedName name="Z_2868789A_41EF_4245_B3C9_D4B5F666F8F4_.wvu.PrintArea" localSheetId="84" hidden="1">'9-3'!$A$1:$O$16</definedName>
    <definedName name="Z_2868789A_41EF_4245_B3C9_D4B5F666F8F4_.wvu.PrintArea" localSheetId="85" hidden="1">'9-4'!$A$1:$O$16</definedName>
    <definedName name="Z_2868789A_41EF_4245_B3C9_D4B5F666F8F4_.wvu.PrintArea" localSheetId="86" hidden="1">'9-5'!$A$1:$P$16</definedName>
    <definedName name="Z_2868789A_41EF_4245_B3C9_D4B5F666F8F4_.wvu.PrintArea" localSheetId="87" hidden="1">'9-6'!$A$1:$Q$20</definedName>
    <definedName name="Z_2868789A_41EF_4245_B3C9_D4B5F666F8F4_.wvu.PrintArea" localSheetId="158" hidden="1">ランキング１位!$A$2:$D$175</definedName>
    <definedName name="Z_2868789A_41EF_4245_B3C9_D4B5F666F8F4_.wvu.PrintTitles" localSheetId="20" hidden="1">'1-15'!$1:$1</definedName>
    <definedName name="Z_2868789A_41EF_4245_B3C9_D4B5F666F8F4_.wvu.Rows" localSheetId="95" hidden="1">'11-1②'!$51:$51</definedName>
    <definedName name="Z_2868789A_41EF_4245_B3C9_D4B5F666F8F4_.wvu.Rows" localSheetId="71" hidden="1">'8-4'!$27:$29</definedName>
    <definedName name="Z_2868789A_41EF_4245_B3C9_D4B5F666F8F4_.wvu.Rows" localSheetId="158" hidden="1">ランキング１位!$66:$68</definedName>
    <definedName name="Z_2BC28E4B_9C81_4843_8B55_63150A8DD92B_.wvu.Cols" localSheetId="129" hidden="1">'17-1'!$D:$E,'17-1'!$G:$I,'17-1'!$K:$L,'17-1'!$N:$N</definedName>
    <definedName name="Z_2BC28E4B_9C81_4843_8B55_63150A8DD92B_.wvu.Cols" localSheetId="68" hidden="1">'8-1'!$D:$E,'8-1'!$H:$H</definedName>
    <definedName name="Z_2BC28E4B_9C81_4843_8B55_63150A8DD92B_.wvu.Cols" localSheetId="69" hidden="1">'8-2'!$D:$D,'8-2'!$F:$F,'8-2'!$H:$H</definedName>
    <definedName name="Z_2BC28E4B_9C81_4843_8B55_63150A8DD92B_.wvu.PrintArea" localSheetId="88" hidden="1">'10-1'!$A$1:$S$19</definedName>
    <definedName name="Z_2BC28E4B_9C81_4843_8B55_63150A8DD92B_.wvu.PrintArea" localSheetId="89" hidden="1">'10-2'!$A$1:$O$17</definedName>
    <definedName name="Z_2BC28E4B_9C81_4843_8B55_63150A8DD92B_.wvu.PrintArea" localSheetId="90" hidden="1">'10-3'!$A$1:$W$22</definedName>
    <definedName name="Z_2BC28E4B_9C81_4843_8B55_63150A8DD92B_.wvu.PrintArea" localSheetId="91" hidden="1">'10-4'!$A$1:$W$21</definedName>
    <definedName name="Z_2BC28E4B_9C81_4843_8B55_63150A8DD92B_.wvu.PrintArea" localSheetId="92" hidden="1">'10-5'!$A$1:$Q$22</definedName>
    <definedName name="Z_2BC28E4B_9C81_4843_8B55_63150A8DD92B_.wvu.PrintArea" localSheetId="1" hidden="1">'1-1'!$A$1:$Q$24</definedName>
    <definedName name="Z_2BC28E4B_9C81_4843_8B55_63150A8DD92B_.wvu.PrintArea" localSheetId="12" hidden="1">'1-10'!$A$1:$Q$23</definedName>
    <definedName name="Z_2BC28E4B_9C81_4843_8B55_63150A8DD92B_.wvu.PrintArea" localSheetId="13" hidden="1">'1-11'!$A$1:$S$20</definedName>
    <definedName name="Z_2BC28E4B_9C81_4843_8B55_63150A8DD92B_.wvu.PrintArea" localSheetId="96" hidden="1">'11-2'!$A$1:$P$17</definedName>
    <definedName name="Z_2BC28E4B_9C81_4843_8B55_63150A8DD92B_.wvu.PrintArea" localSheetId="14" hidden="1">'1-12'!$A$1:$R$29</definedName>
    <definedName name="Z_2BC28E4B_9C81_4843_8B55_63150A8DD92B_.wvu.PrintArea" localSheetId="97" hidden="1">'11-3'!$A$1:$O$18</definedName>
    <definedName name="Z_2BC28E4B_9C81_4843_8B55_63150A8DD92B_.wvu.PrintArea" localSheetId="17" hidden="1">'1-13'!$A$1:$Q$26</definedName>
    <definedName name="Z_2BC28E4B_9C81_4843_8B55_63150A8DD92B_.wvu.PrintArea" localSheetId="9" hidden="1">'1-13(旧)'!$A$1:$T$23</definedName>
    <definedName name="Z_2BC28E4B_9C81_4843_8B55_63150A8DD92B_.wvu.PrintArea" localSheetId="98" hidden="1">'11-4'!$A$1:$Q$19</definedName>
    <definedName name="Z_2BC28E4B_9C81_4843_8B55_63150A8DD92B_.wvu.PrintArea" localSheetId="19" hidden="1">'1-14'!$A$1:$S$18</definedName>
    <definedName name="Z_2BC28E4B_9C81_4843_8B55_63150A8DD92B_.wvu.PrintArea" localSheetId="15" hidden="1">'1-14(旧)'!$A$1:$S$34</definedName>
    <definedName name="Z_2BC28E4B_9C81_4843_8B55_63150A8DD92B_.wvu.PrintArea" localSheetId="16" hidden="1">'1-15(旧)'!$A$1:$R$26</definedName>
    <definedName name="Z_2BC28E4B_9C81_4843_8B55_63150A8DD92B_.wvu.PrintArea" localSheetId="21" hidden="1">'1-16'!$A$1:$F$80</definedName>
    <definedName name="Z_2BC28E4B_9C81_4843_8B55_63150A8DD92B_.wvu.PrintArea" localSheetId="18" hidden="1">'1-16(旧)'!$A$1:$W$27</definedName>
    <definedName name="Z_2BC28E4B_9C81_4843_8B55_63150A8DD92B_.wvu.PrintArea" localSheetId="22" hidden="1">'1-17'!$A$1:$Q$18</definedName>
    <definedName name="Z_2BC28E4B_9C81_4843_8B55_63150A8DD92B_.wvu.PrintArea" localSheetId="23" hidden="1">'1-18'!$A$1:$S$22</definedName>
    <definedName name="Z_2BC28E4B_9C81_4843_8B55_63150A8DD92B_.wvu.PrintArea" localSheetId="24" hidden="1">'1-18(旧)'!$A$1:$U$40</definedName>
    <definedName name="Z_2BC28E4B_9C81_4843_8B55_63150A8DD92B_.wvu.PrintArea" localSheetId="25" hidden="1">'1-19'!$A$1:$U$22</definedName>
    <definedName name="Z_2BC28E4B_9C81_4843_8B55_63150A8DD92B_.wvu.PrintArea" localSheetId="3" hidden="1">'1-2'!$A$1:$Q$27</definedName>
    <definedName name="Z_2BC28E4B_9C81_4843_8B55_63150A8DD92B_.wvu.PrintArea" localSheetId="159" hidden="1">'1-20(旧)'!$A$1:$R$27</definedName>
    <definedName name="Z_2BC28E4B_9C81_4843_8B55_63150A8DD92B_.wvu.PrintArea" localSheetId="99" hidden="1">'12-1'!$A$1:$O$51</definedName>
    <definedName name="Z_2BC28E4B_9C81_4843_8B55_63150A8DD92B_.wvu.PrintArea" localSheetId="100" hidden="1">'12-2'!$A$1:$AD$25</definedName>
    <definedName name="Z_2BC28E4B_9C81_4843_8B55_63150A8DD92B_.wvu.PrintArea" localSheetId="101" hidden="1">'12-3'!$A$1:$P$19</definedName>
    <definedName name="Z_2BC28E4B_9C81_4843_8B55_63150A8DD92B_.wvu.PrintArea" localSheetId="102" hidden="1">'12-4'!$A$1:$P$17</definedName>
    <definedName name="Z_2BC28E4B_9C81_4843_8B55_63150A8DD92B_.wvu.PrintArea" localSheetId="103" hidden="1">'12-5'!$A$1:$P$17</definedName>
    <definedName name="Z_2BC28E4B_9C81_4843_8B55_63150A8DD92B_.wvu.PrintArea" localSheetId="104" hidden="1">'12-6'!$A$1:$N$30</definedName>
    <definedName name="Z_2BC28E4B_9C81_4843_8B55_63150A8DD92B_.wvu.PrintArea" localSheetId="105" hidden="1">'12-7'!$A$1:$M$25</definedName>
    <definedName name="Z_2BC28E4B_9C81_4843_8B55_63150A8DD92B_.wvu.PrintArea" localSheetId="4" hidden="1">'1-3'!$A$1:$O$27</definedName>
    <definedName name="Z_2BC28E4B_9C81_4843_8B55_63150A8DD92B_.wvu.PrintArea" localSheetId="106" hidden="1">'13-1'!$A$1:$R$21</definedName>
    <definedName name="Z_2BC28E4B_9C81_4843_8B55_63150A8DD92B_.wvu.PrintArea" localSheetId="107" hidden="1">'13-2'!$A$1:$Q$19</definedName>
    <definedName name="Z_2BC28E4B_9C81_4843_8B55_63150A8DD92B_.wvu.PrintArea" localSheetId="108" hidden="1">'14-1'!$A$1:$T$21</definedName>
    <definedName name="Z_2BC28E4B_9C81_4843_8B55_63150A8DD92B_.wvu.PrintArea" localSheetId="109" hidden="1">'14-2'!$A$1:$S$18</definedName>
    <definedName name="Z_2BC28E4B_9C81_4843_8B55_63150A8DD92B_.wvu.PrintArea" localSheetId="6" hidden="1">'1-5'!$A$1:$U$46</definedName>
    <definedName name="Z_2BC28E4B_9C81_4843_8B55_63150A8DD92B_.wvu.PrintArea" localSheetId="110" hidden="1">'15-1'!$A$1:$V$21</definedName>
    <definedName name="Z_2BC28E4B_9C81_4843_8B55_63150A8DD92B_.wvu.PrintArea" localSheetId="120" hidden="1">'15-11'!$A$1:$S$21</definedName>
    <definedName name="Z_2BC28E4B_9C81_4843_8B55_63150A8DD92B_.wvu.PrintArea" localSheetId="121" hidden="1">'15-12'!$A$1:$Q$18</definedName>
    <definedName name="Z_2BC28E4B_9C81_4843_8B55_63150A8DD92B_.wvu.PrintArea" localSheetId="122" hidden="1">'15-13'!$A$1:$R$21</definedName>
    <definedName name="Z_2BC28E4B_9C81_4843_8B55_63150A8DD92B_.wvu.PrintArea" localSheetId="123" hidden="1">'15-14'!$A$1:$O$21</definedName>
    <definedName name="Z_2BC28E4B_9C81_4843_8B55_63150A8DD92B_.wvu.PrintArea" localSheetId="111" hidden="1">'15-2'!$A$1:$P$18</definedName>
    <definedName name="Z_2BC28E4B_9C81_4843_8B55_63150A8DD92B_.wvu.PrintArea" localSheetId="112" hidden="1">'15-3'!$A$1:$U$20</definedName>
    <definedName name="Z_2BC28E4B_9C81_4843_8B55_63150A8DD92B_.wvu.PrintArea" localSheetId="113" hidden="1">'15-4'!$A$1:$S$23</definedName>
    <definedName name="Z_2BC28E4B_9C81_4843_8B55_63150A8DD92B_.wvu.PrintArea" localSheetId="114" hidden="1">'15-5'!$A$1:$Q$44</definedName>
    <definedName name="Z_2BC28E4B_9C81_4843_8B55_63150A8DD92B_.wvu.PrintArea" localSheetId="115" hidden="1">'15-6'!$A$1:$U$24</definedName>
    <definedName name="Z_2BC28E4B_9C81_4843_8B55_63150A8DD92B_.wvu.PrintArea" localSheetId="116" hidden="1">'15-7'!$A$1:$Q$19</definedName>
    <definedName name="Z_2BC28E4B_9C81_4843_8B55_63150A8DD92B_.wvu.PrintArea" localSheetId="117" hidden="1">'15-8'!$A$1:$R$32</definedName>
    <definedName name="Z_2BC28E4B_9C81_4843_8B55_63150A8DD92B_.wvu.PrintArea" localSheetId="118" hidden="1">'15-9'!$A$1:$S$23</definedName>
    <definedName name="Z_2BC28E4B_9C81_4843_8B55_63150A8DD92B_.wvu.PrintArea" localSheetId="7" hidden="1">'1-6'!$A$2:$E$26</definedName>
    <definedName name="Z_2BC28E4B_9C81_4843_8B55_63150A8DD92B_.wvu.PrintArea" localSheetId="124" hidden="1">'16-1'!$A$1:$R$23</definedName>
    <definedName name="Z_2BC28E4B_9C81_4843_8B55_63150A8DD92B_.wvu.PrintArea" localSheetId="125" hidden="1">'16-2'!$A$1:$Q$18</definedName>
    <definedName name="Z_2BC28E4B_9C81_4843_8B55_63150A8DD92B_.wvu.PrintArea" localSheetId="126" hidden="1">'16-3'!$A$1:$U$22</definedName>
    <definedName name="Z_2BC28E4B_9C81_4843_8B55_63150A8DD92B_.wvu.PrintArea" localSheetId="127" hidden="1">'16-4'!$A$1:$N$20</definedName>
    <definedName name="Z_2BC28E4B_9C81_4843_8B55_63150A8DD92B_.wvu.PrintArea" localSheetId="128" hidden="1">'16-5'!$A$1:$U$21</definedName>
    <definedName name="Z_2BC28E4B_9C81_4843_8B55_63150A8DD92B_.wvu.PrintArea" localSheetId="8" hidden="1">'1-7'!$A$1:$W$171</definedName>
    <definedName name="Z_2BC28E4B_9C81_4843_8B55_63150A8DD92B_.wvu.PrintArea" localSheetId="129" hidden="1">'17-1'!$A$1:$AA$22</definedName>
    <definedName name="Z_2BC28E4B_9C81_4843_8B55_63150A8DD92B_.wvu.PrintArea" localSheetId="138" hidden="1">'17-10'!$A$1:$P$17</definedName>
    <definedName name="Z_2BC28E4B_9C81_4843_8B55_63150A8DD92B_.wvu.PrintArea" localSheetId="140" hidden="1">'17-12'!$A$1:$Q$19</definedName>
    <definedName name="Z_2BC28E4B_9C81_4843_8B55_63150A8DD92B_.wvu.PrintArea" localSheetId="141" hidden="1">'17-13'!$A$1:$P$17</definedName>
    <definedName name="Z_2BC28E4B_9C81_4843_8B55_63150A8DD92B_.wvu.PrintArea" localSheetId="142" hidden="1">'17-14'!$A$1:$K$27</definedName>
    <definedName name="Z_2BC28E4B_9C81_4843_8B55_63150A8DD92B_.wvu.PrintArea" localSheetId="130" hidden="1">'17-2'!$A$1:$V$23</definedName>
    <definedName name="Z_2BC28E4B_9C81_4843_8B55_63150A8DD92B_.wvu.PrintArea" localSheetId="131" hidden="1">'17-3'!$A$1:$V$23</definedName>
    <definedName name="Z_2BC28E4B_9C81_4843_8B55_63150A8DD92B_.wvu.PrintArea" localSheetId="135" hidden="1">'17-7'!$A$1:$P$17</definedName>
    <definedName name="Z_2BC28E4B_9C81_4843_8B55_63150A8DD92B_.wvu.PrintArea" localSheetId="136" hidden="1">'17-8'!$A$1:$S$17</definedName>
    <definedName name="Z_2BC28E4B_9C81_4843_8B55_63150A8DD92B_.wvu.PrintArea" localSheetId="137" hidden="1">'17-9'!$A$1:$Q$16</definedName>
    <definedName name="Z_2BC28E4B_9C81_4843_8B55_63150A8DD92B_.wvu.PrintArea" localSheetId="10" hidden="1">'1-8'!$A$1:$S$121</definedName>
    <definedName name="Z_2BC28E4B_9C81_4843_8B55_63150A8DD92B_.wvu.PrintArea" localSheetId="143" hidden="1">'18-1'!$A$1:$P$12</definedName>
    <definedName name="Z_2BC28E4B_9C81_4843_8B55_63150A8DD92B_.wvu.PrintArea" localSheetId="144" hidden="1">'18-2'!$A$1:$Q$17</definedName>
    <definedName name="Z_2BC28E4B_9C81_4843_8B55_63150A8DD92B_.wvu.PrintArea" localSheetId="145" hidden="1">'18-3'!$A$1:$P$12</definedName>
    <definedName name="Z_2BC28E4B_9C81_4843_8B55_63150A8DD92B_.wvu.PrintArea" localSheetId="146" hidden="1">'18-4'!$A$1:$R$19</definedName>
    <definedName name="Z_2BC28E4B_9C81_4843_8B55_63150A8DD92B_.wvu.PrintArea" localSheetId="11" hidden="1">'1-9'!$A$1:$P$19</definedName>
    <definedName name="Z_2BC28E4B_9C81_4843_8B55_63150A8DD92B_.wvu.PrintArea" localSheetId="147" hidden="1">'19-1'!$A$1:$Q$18</definedName>
    <definedName name="Z_2BC28E4B_9C81_4843_8B55_63150A8DD92B_.wvu.PrintArea" localSheetId="148" hidden="1">'19-2'!$A$1:$Q$20</definedName>
    <definedName name="Z_2BC28E4B_9C81_4843_8B55_63150A8DD92B_.wvu.PrintArea" localSheetId="149" hidden="1">'20-1'!$A$1:$N$17</definedName>
    <definedName name="Z_2BC28E4B_9C81_4843_8B55_63150A8DD92B_.wvu.PrintArea" localSheetId="150" hidden="1">'20-2'!$A$1:$S$20</definedName>
    <definedName name="Z_2BC28E4B_9C81_4843_8B55_63150A8DD92B_.wvu.PrintArea" localSheetId="151" hidden="1">'20-3'!$A$1:$O$17</definedName>
    <definedName name="Z_2BC28E4B_9C81_4843_8B55_63150A8DD92B_.wvu.PrintArea" localSheetId="26" hidden="1">'2-1'!$A$1:$R$23</definedName>
    <definedName name="Z_2BC28E4B_9C81_4843_8B55_63150A8DD92B_.wvu.PrintArea" localSheetId="152" hidden="1">'21-1'!$A$1:$R$22</definedName>
    <definedName name="Z_2BC28E4B_9C81_4843_8B55_63150A8DD92B_.wvu.PrintArea" localSheetId="153" hidden="1">'21-2'!$A$1:$O$20</definedName>
    <definedName name="Z_2BC28E4B_9C81_4843_8B55_63150A8DD92B_.wvu.PrintArea" localSheetId="154" hidden="1">'21-3'!$A$1:$Q$16</definedName>
    <definedName name="Z_2BC28E4B_9C81_4843_8B55_63150A8DD92B_.wvu.PrintArea" localSheetId="155" hidden="1">'21-4'!$A$1:$Y$52</definedName>
    <definedName name="Z_2BC28E4B_9C81_4843_8B55_63150A8DD92B_.wvu.PrintArea" localSheetId="156" hidden="1">'21-5'!$A$1:$T$19</definedName>
    <definedName name="Z_2BC28E4B_9C81_4843_8B55_63150A8DD92B_.wvu.PrintArea" localSheetId="157" hidden="1">'21-6'!$A$1:$O$16</definedName>
    <definedName name="Z_2BC28E4B_9C81_4843_8B55_63150A8DD92B_.wvu.PrintArea" localSheetId="27" hidden="1">'2-2'!$A$1:$Q$16</definedName>
    <definedName name="Z_2BC28E4B_9C81_4843_8B55_63150A8DD92B_.wvu.PrintArea" localSheetId="28" hidden="1">'2-3'!$A$1:$R$25</definedName>
    <definedName name="Z_2BC28E4B_9C81_4843_8B55_63150A8DD92B_.wvu.PrintArea" localSheetId="30" hidden="1">'2-5'!$A$1:$X$24</definedName>
    <definedName name="Z_2BC28E4B_9C81_4843_8B55_63150A8DD92B_.wvu.PrintArea" localSheetId="32" hidden="1">'2-7'!$A$1:$O$19</definedName>
    <definedName name="Z_2BC28E4B_9C81_4843_8B55_63150A8DD92B_.wvu.PrintArea" localSheetId="34" hidden="1">'3-1'!$A$1:$R$18</definedName>
    <definedName name="Z_2BC28E4B_9C81_4843_8B55_63150A8DD92B_.wvu.PrintArea" localSheetId="35" hidden="1">'3-2'!$A$1:$Q$20</definedName>
    <definedName name="Z_2BC28E4B_9C81_4843_8B55_63150A8DD92B_.wvu.PrintArea" localSheetId="36" hidden="1">'3-3'!$A$1:$Q$26</definedName>
    <definedName name="Z_2BC28E4B_9C81_4843_8B55_63150A8DD92B_.wvu.PrintArea" localSheetId="37" hidden="1">'3-4'!$A$1:$P$12</definedName>
    <definedName name="Z_2BC28E4B_9C81_4843_8B55_63150A8DD92B_.wvu.PrintArea" localSheetId="38" hidden="1">'3-5'!$A$1:$L$15</definedName>
    <definedName name="Z_2BC28E4B_9C81_4843_8B55_63150A8DD92B_.wvu.PrintArea" localSheetId="39" hidden="1">'3-6'!$A$1:$O$13</definedName>
    <definedName name="Z_2BC28E4B_9C81_4843_8B55_63150A8DD92B_.wvu.PrintArea" localSheetId="40" hidden="1">'3-7'!$A$1:$L$16</definedName>
    <definedName name="Z_2BC28E4B_9C81_4843_8B55_63150A8DD92B_.wvu.PrintArea" localSheetId="41" hidden="1">'4-1'!$A$1:$O$19</definedName>
    <definedName name="Z_2BC28E4B_9C81_4843_8B55_63150A8DD92B_.wvu.PrintArea" localSheetId="42" hidden="1">'4-2'!$A$1:$O$21</definedName>
    <definedName name="Z_2BC28E4B_9C81_4843_8B55_63150A8DD92B_.wvu.PrintArea" localSheetId="43" hidden="1">'4-3'!$A$1:$Q$28</definedName>
    <definedName name="Z_2BC28E4B_9C81_4843_8B55_63150A8DD92B_.wvu.PrintArea" localSheetId="44" hidden="1">'4-4'!$A$1:$S$31</definedName>
    <definedName name="Z_2BC28E4B_9C81_4843_8B55_63150A8DD92B_.wvu.PrintArea" localSheetId="45" hidden="1">'4-5'!$A$1:$Q$32</definedName>
    <definedName name="Z_2BC28E4B_9C81_4843_8B55_63150A8DD92B_.wvu.PrintArea" localSheetId="46" hidden="1">'4-6'!$A$1:$O$20</definedName>
    <definedName name="Z_2BC28E4B_9C81_4843_8B55_63150A8DD92B_.wvu.PrintArea" localSheetId="47" hidden="1">'5-1'!$A$1:$T$15</definedName>
    <definedName name="Z_2BC28E4B_9C81_4843_8B55_63150A8DD92B_.wvu.PrintArea" localSheetId="56" hidden="1">'5-10'!$A$1:$G$32</definedName>
    <definedName name="Z_2BC28E4B_9C81_4843_8B55_63150A8DD92B_.wvu.PrintArea" localSheetId="57" hidden="1">'5-11'!$A$1:$Q$72</definedName>
    <definedName name="Z_2BC28E4B_9C81_4843_8B55_63150A8DD92B_.wvu.PrintArea" localSheetId="48" hidden="1">'5-2'!$A$1:$V$15</definedName>
    <definedName name="Z_2BC28E4B_9C81_4843_8B55_63150A8DD92B_.wvu.PrintArea" localSheetId="49" hidden="1">'5-3'!$A$1:$P$18</definedName>
    <definedName name="Z_2BC28E4B_9C81_4843_8B55_63150A8DD92B_.wvu.PrintArea" localSheetId="50" hidden="1">'5-4'!$A$1:$Q$26</definedName>
    <definedName name="Z_2BC28E4B_9C81_4843_8B55_63150A8DD92B_.wvu.PrintArea" localSheetId="51" hidden="1">'5-5'!$A$1:$P$18</definedName>
    <definedName name="Z_2BC28E4B_9C81_4843_8B55_63150A8DD92B_.wvu.PrintArea" localSheetId="52" hidden="1">'5-6'!$A$1:$P$19</definedName>
    <definedName name="Z_2BC28E4B_9C81_4843_8B55_63150A8DD92B_.wvu.PrintArea" localSheetId="53" hidden="1">'5-7'!$A$1:$Q$21</definedName>
    <definedName name="Z_2BC28E4B_9C81_4843_8B55_63150A8DD92B_.wvu.PrintArea" localSheetId="54" hidden="1">'5-8'!$A$1:$R$20</definedName>
    <definedName name="Z_2BC28E4B_9C81_4843_8B55_63150A8DD92B_.wvu.PrintArea" localSheetId="55" hidden="1">'5-9'!$A$1:$S$20</definedName>
    <definedName name="Z_2BC28E4B_9C81_4843_8B55_63150A8DD92B_.wvu.PrintArea" localSheetId="58" hidden="1">'6-1'!$A$1:$Q$14</definedName>
    <definedName name="Z_2BC28E4B_9C81_4843_8B55_63150A8DD92B_.wvu.PrintArea" localSheetId="59" hidden="1">'6-2'!$A$1:$R$18</definedName>
    <definedName name="Z_2BC28E4B_9C81_4843_8B55_63150A8DD92B_.wvu.PrintArea" localSheetId="60" hidden="1">'6-3'!$A$1:$P$17</definedName>
    <definedName name="Z_2BC28E4B_9C81_4843_8B55_63150A8DD92B_.wvu.PrintArea" localSheetId="61" hidden="1">'6-4'!$A$1:$P$16</definedName>
    <definedName name="Z_2BC28E4B_9C81_4843_8B55_63150A8DD92B_.wvu.PrintArea" localSheetId="62" hidden="1">'7-1'!$A$1:$V$27</definedName>
    <definedName name="Z_2BC28E4B_9C81_4843_8B55_63150A8DD92B_.wvu.PrintArea" localSheetId="63" hidden="1">'7-2'!$A$1:$Z$18</definedName>
    <definedName name="Z_2BC28E4B_9C81_4843_8B55_63150A8DD92B_.wvu.PrintArea" localSheetId="64" hidden="1">'7-3'!$A$1:$X$28</definedName>
    <definedName name="Z_2BC28E4B_9C81_4843_8B55_63150A8DD92B_.wvu.PrintArea" localSheetId="65" hidden="1">'7-4'!$A$1:$X$28</definedName>
    <definedName name="Z_2BC28E4B_9C81_4843_8B55_63150A8DD92B_.wvu.PrintArea" localSheetId="66" hidden="1">'7-5'!$A$1:$P$23</definedName>
    <definedName name="Z_2BC28E4B_9C81_4843_8B55_63150A8DD92B_.wvu.PrintArea" localSheetId="67" hidden="1">'7-6'!$A$1:$O$15</definedName>
    <definedName name="Z_2BC28E4B_9C81_4843_8B55_63150A8DD92B_.wvu.PrintArea" localSheetId="68" hidden="1">'8-1'!$A$1:$U$28</definedName>
    <definedName name="Z_2BC28E4B_9C81_4843_8B55_63150A8DD92B_.wvu.PrintArea" localSheetId="77" hidden="1">'8-10'!$A$1:$Q$21</definedName>
    <definedName name="Z_2BC28E4B_9C81_4843_8B55_63150A8DD92B_.wvu.PrintArea" localSheetId="78" hidden="1">'8-11'!$A$1:$S$23</definedName>
    <definedName name="Z_2BC28E4B_9C81_4843_8B55_63150A8DD92B_.wvu.PrintArea" localSheetId="79" hidden="1">'8-12'!$A$1:$T$34</definedName>
    <definedName name="Z_2BC28E4B_9C81_4843_8B55_63150A8DD92B_.wvu.PrintArea" localSheetId="80" hidden="1">'8-13'!$A$1:$N$21</definedName>
    <definedName name="Z_2BC28E4B_9C81_4843_8B55_63150A8DD92B_.wvu.PrintArea" localSheetId="81" hidden="1">'8-14'!$A$1:$O$33</definedName>
    <definedName name="Z_2BC28E4B_9C81_4843_8B55_63150A8DD92B_.wvu.PrintArea" localSheetId="69" hidden="1">'8-2'!$A$1:$U$26</definedName>
    <definedName name="Z_2BC28E4B_9C81_4843_8B55_63150A8DD92B_.wvu.PrintArea" localSheetId="71" hidden="1">'8-4'!$A$1:$O$19</definedName>
    <definedName name="Z_2BC28E4B_9C81_4843_8B55_63150A8DD92B_.wvu.PrintArea" localSheetId="72" hidden="1">'8-5'!$A$1:$O$20</definedName>
    <definedName name="Z_2BC28E4B_9C81_4843_8B55_63150A8DD92B_.wvu.PrintArea" localSheetId="73" hidden="1">'8-6'!$A$1:$P$19</definedName>
    <definedName name="Z_2BC28E4B_9C81_4843_8B55_63150A8DD92B_.wvu.PrintArea" localSheetId="74" hidden="1">'8-7'!$A$1:$O$19</definedName>
    <definedName name="Z_2BC28E4B_9C81_4843_8B55_63150A8DD92B_.wvu.PrintArea" localSheetId="75" hidden="1">'8-8'!$A$1:$O$19</definedName>
    <definedName name="Z_2BC28E4B_9C81_4843_8B55_63150A8DD92B_.wvu.PrintArea" localSheetId="76" hidden="1">'8-9'!$A$1:$AB$40</definedName>
    <definedName name="Z_2BC28E4B_9C81_4843_8B55_63150A8DD92B_.wvu.PrintArea" localSheetId="82" hidden="1">'9-1'!$A$1:$P$17</definedName>
    <definedName name="Z_2BC28E4B_9C81_4843_8B55_63150A8DD92B_.wvu.PrintArea" localSheetId="83" hidden="1">'9-2'!$A$1:$R$16</definedName>
    <definedName name="Z_2BC28E4B_9C81_4843_8B55_63150A8DD92B_.wvu.PrintArea" localSheetId="84" hidden="1">'9-3'!$A$1:$O$16</definedName>
    <definedName name="Z_2BC28E4B_9C81_4843_8B55_63150A8DD92B_.wvu.PrintArea" localSheetId="85" hidden="1">'9-4'!$A$1:$O$16</definedName>
    <definedName name="Z_2BC28E4B_9C81_4843_8B55_63150A8DD92B_.wvu.PrintArea" localSheetId="86" hidden="1">'9-5'!$A$1:$P$16</definedName>
    <definedName name="Z_2BC28E4B_9C81_4843_8B55_63150A8DD92B_.wvu.PrintArea" localSheetId="87" hidden="1">'9-6'!$A$1:$Q$20</definedName>
    <definedName name="Z_2BC28E4B_9C81_4843_8B55_63150A8DD92B_.wvu.Rows" localSheetId="71" hidden="1">'8-4'!$27:$29</definedName>
    <definedName name="Z_2CCA65B9_4D44_4EC7_A48C_372E94C19DCF_.wvu.Cols" localSheetId="129" hidden="1">'17-1'!$D:$E,'17-1'!$G:$I,'17-1'!$K:$L,'17-1'!$N:$N</definedName>
    <definedName name="Z_2CCA65B9_4D44_4EC7_A48C_372E94C19DCF_.wvu.PrintArea" localSheetId="106" hidden="1">'13-1'!$A$1:$R$21</definedName>
    <definedName name="Z_2CCA65B9_4D44_4EC7_A48C_372E94C19DCF_.wvu.PrintArea" localSheetId="107" hidden="1">'13-2'!$A$1:$Q$19</definedName>
    <definedName name="Z_2CCA65B9_4D44_4EC7_A48C_372E94C19DCF_.wvu.PrintArea" localSheetId="108" hidden="1">'14-1'!$A$1:$T$21</definedName>
    <definedName name="Z_2CCA65B9_4D44_4EC7_A48C_372E94C19DCF_.wvu.PrintArea" localSheetId="109" hidden="1">'14-2'!$A$1:$S$18</definedName>
    <definedName name="Z_2CCA65B9_4D44_4EC7_A48C_372E94C19DCF_.wvu.PrintArea" localSheetId="110" hidden="1">'15-1'!$A$1:$V$21</definedName>
    <definedName name="Z_2CCA65B9_4D44_4EC7_A48C_372E94C19DCF_.wvu.PrintArea" localSheetId="120" hidden="1">'15-11'!$A$1:$S$21</definedName>
    <definedName name="Z_2CCA65B9_4D44_4EC7_A48C_372E94C19DCF_.wvu.PrintArea" localSheetId="121" hidden="1">'15-12'!$A$1:$Q$18</definedName>
    <definedName name="Z_2CCA65B9_4D44_4EC7_A48C_372E94C19DCF_.wvu.PrintArea" localSheetId="122" hidden="1">'15-13'!$A$1:$R$21</definedName>
    <definedName name="Z_2CCA65B9_4D44_4EC7_A48C_372E94C19DCF_.wvu.PrintArea" localSheetId="123" hidden="1">'15-14'!$A$1:$O$21</definedName>
    <definedName name="Z_2CCA65B9_4D44_4EC7_A48C_372E94C19DCF_.wvu.PrintArea" localSheetId="111" hidden="1">'15-2'!$A$1:$P$18</definedName>
    <definedName name="Z_2CCA65B9_4D44_4EC7_A48C_372E94C19DCF_.wvu.PrintArea" localSheetId="112" hidden="1">'15-3'!$A$1:$U$20</definedName>
    <definedName name="Z_2CCA65B9_4D44_4EC7_A48C_372E94C19DCF_.wvu.PrintArea" localSheetId="113" hidden="1">'15-4'!$A$1:$S$23</definedName>
    <definedName name="Z_2CCA65B9_4D44_4EC7_A48C_372E94C19DCF_.wvu.PrintArea" localSheetId="114" hidden="1">'15-5'!$A$1:$Q$44</definedName>
    <definedName name="Z_2CCA65B9_4D44_4EC7_A48C_372E94C19DCF_.wvu.PrintArea" localSheetId="115" hidden="1">'15-6'!$A$1:$P$16</definedName>
    <definedName name="Z_2CCA65B9_4D44_4EC7_A48C_372E94C19DCF_.wvu.PrintArea" localSheetId="116" hidden="1">'15-7'!$A$1:$Q$26</definedName>
    <definedName name="Z_2CCA65B9_4D44_4EC7_A48C_372E94C19DCF_.wvu.PrintArea" localSheetId="117" hidden="1">'15-8'!$A$1:$R$35</definedName>
    <definedName name="Z_2CCA65B9_4D44_4EC7_A48C_372E94C19DCF_.wvu.PrintArea" localSheetId="118" hidden="1">'15-9'!$A$1:$S$23</definedName>
    <definedName name="Z_2CCA65B9_4D44_4EC7_A48C_372E94C19DCF_.wvu.PrintArea" localSheetId="124" hidden="1">'16-1'!$A$1:$R$23</definedName>
    <definedName name="Z_2CCA65B9_4D44_4EC7_A48C_372E94C19DCF_.wvu.PrintArea" localSheetId="125" hidden="1">'16-2'!$A$1:$Q$18</definedName>
    <definedName name="Z_2CCA65B9_4D44_4EC7_A48C_372E94C19DCF_.wvu.PrintArea" localSheetId="126" hidden="1">'16-3'!$A$1:$U$22</definedName>
    <definedName name="Z_2CCA65B9_4D44_4EC7_A48C_372E94C19DCF_.wvu.PrintArea" localSheetId="127" hidden="1">'16-4'!$A$1:$N$20</definedName>
    <definedName name="Z_2CCA65B9_4D44_4EC7_A48C_372E94C19DCF_.wvu.PrintArea" localSheetId="128" hidden="1">'16-5'!$A$1:$U$21</definedName>
    <definedName name="Z_2CCA65B9_4D44_4EC7_A48C_372E94C19DCF_.wvu.PrintArea" localSheetId="129" hidden="1">'17-1'!$A$1:$AA$22</definedName>
    <definedName name="Z_2CCA65B9_4D44_4EC7_A48C_372E94C19DCF_.wvu.PrintArea" localSheetId="138" hidden="1">'17-10'!$A$1:$P$17</definedName>
    <definedName name="Z_2CCA65B9_4D44_4EC7_A48C_372E94C19DCF_.wvu.PrintArea" localSheetId="140" hidden="1">'17-12'!$A$1:$Q$19</definedName>
    <definedName name="Z_2CCA65B9_4D44_4EC7_A48C_372E94C19DCF_.wvu.PrintArea" localSheetId="141" hidden="1">'17-13'!$A$1:$P$17</definedName>
    <definedName name="Z_2CCA65B9_4D44_4EC7_A48C_372E94C19DCF_.wvu.PrintArea" localSheetId="142" hidden="1">'17-14'!$A$1:$K$27</definedName>
    <definedName name="Z_2CCA65B9_4D44_4EC7_A48C_372E94C19DCF_.wvu.PrintArea" localSheetId="130" hidden="1">'17-2'!$A$1:$Q$16</definedName>
    <definedName name="Z_2CCA65B9_4D44_4EC7_A48C_372E94C19DCF_.wvu.PrintArea" localSheetId="131" hidden="1">'17-3'!$A$1:$Q$16</definedName>
    <definedName name="Z_2CCA65B9_4D44_4EC7_A48C_372E94C19DCF_.wvu.PrintArea" localSheetId="135" hidden="1">'17-7'!$A$1:$P$17</definedName>
    <definedName name="Z_2CCA65B9_4D44_4EC7_A48C_372E94C19DCF_.wvu.PrintArea" localSheetId="136" hidden="1">'17-8'!$A$1:$S$17</definedName>
    <definedName name="Z_2CCA65B9_4D44_4EC7_A48C_372E94C19DCF_.wvu.PrintArea" localSheetId="137" hidden="1">'17-9'!$A$1:$Q$16</definedName>
    <definedName name="Z_2CCA65B9_4D44_4EC7_A48C_372E94C19DCF_.wvu.PrintArea" localSheetId="143" hidden="1">'18-1'!$A$1:$P$12</definedName>
    <definedName name="Z_2CCA65B9_4D44_4EC7_A48C_372E94C19DCF_.wvu.PrintArea" localSheetId="144" hidden="1">'18-2'!$A$1:$Q$17</definedName>
    <definedName name="Z_2CCA65B9_4D44_4EC7_A48C_372E94C19DCF_.wvu.PrintArea" localSheetId="145" hidden="1">'18-3'!$A$1:$P$12</definedName>
    <definedName name="Z_2CCA65B9_4D44_4EC7_A48C_372E94C19DCF_.wvu.PrintArea" localSheetId="146" hidden="1">'18-4'!$A$1:$R$19</definedName>
    <definedName name="Z_2CCA65B9_4D44_4EC7_A48C_372E94C19DCF_.wvu.PrintArea" localSheetId="147" hidden="1">'19-1'!$A$1:$Q$18</definedName>
    <definedName name="Z_2CCA65B9_4D44_4EC7_A48C_372E94C19DCF_.wvu.PrintArea" localSheetId="148" hidden="1">'19-2'!$A$1:$Q$20</definedName>
    <definedName name="Z_2CCA65B9_4D44_4EC7_A48C_372E94C19DCF_.wvu.PrintArea" localSheetId="149" hidden="1">'20-1'!$A$1:$N$17</definedName>
    <definedName name="Z_2CCA65B9_4D44_4EC7_A48C_372E94C19DCF_.wvu.PrintArea" localSheetId="150" hidden="1">'20-2'!$A$1:$S$20</definedName>
    <definedName name="Z_2CCA65B9_4D44_4EC7_A48C_372E94C19DCF_.wvu.PrintArea" localSheetId="151" hidden="1">'20-3'!$A$1:$O$17</definedName>
    <definedName name="Z_2CCA65B9_4D44_4EC7_A48C_372E94C19DCF_.wvu.PrintArea" localSheetId="152" hidden="1">'21-1'!$A$1:$R$22</definedName>
    <definedName name="Z_2CCA65B9_4D44_4EC7_A48C_372E94C19DCF_.wvu.PrintArea" localSheetId="153" hidden="1">'21-2'!$A$1:$O$20</definedName>
    <definedName name="Z_2CCA65B9_4D44_4EC7_A48C_372E94C19DCF_.wvu.PrintArea" localSheetId="154" hidden="1">'21-3'!$A$1:$Q$16</definedName>
    <definedName name="Z_2CCA65B9_4D44_4EC7_A48C_372E94C19DCF_.wvu.PrintArea" localSheetId="155" hidden="1">'21-4'!$A$1:$Y$52</definedName>
    <definedName name="Z_2CCA65B9_4D44_4EC7_A48C_372E94C19DCF_.wvu.PrintArea" localSheetId="156" hidden="1">'21-5'!$A$1:$T$19</definedName>
    <definedName name="Z_2CCA65B9_4D44_4EC7_A48C_372E94C19DCF_.wvu.PrintArea" localSheetId="157" hidden="1">'21-6'!$A$1:$O$16</definedName>
    <definedName name="Z_2CCA65B9_4D44_4EC7_A48C_372E94C19DCF_.wvu.PrintArea" localSheetId="85" hidden="1">'9-4'!$A$1:$O$16</definedName>
    <definedName name="Z_2CCA65B9_4D44_4EC7_A48C_372E94C19DCF_.wvu.PrintArea" localSheetId="86" hidden="1">'9-5'!$A$1:$P$16</definedName>
    <definedName name="Z_2CCA65B9_4D44_4EC7_A48C_372E94C19DCF_.wvu.PrintArea" localSheetId="87" hidden="1">'9-6'!$A$1:$Q$20</definedName>
    <definedName name="Z_2D0A6E8D_0408_4801_8FAA_C5FD88FF0EC2_.wvu.Cols" localSheetId="95" hidden="1">'11-1②'!$D:$D,'11-1②'!$J:$J,'11-1②'!$P:$P</definedName>
    <definedName name="Z_2D0A6E8D_0408_4801_8FAA_C5FD88FF0EC2_.wvu.Cols" localSheetId="20" hidden="1">'1-15'!$B:$B,'1-15'!$D:$D</definedName>
    <definedName name="Z_2D0A6E8D_0408_4801_8FAA_C5FD88FF0EC2_.wvu.Cols" localSheetId="129" hidden="1">'17-1'!$D:$E,'17-1'!$G:$I,'17-1'!$K:$L,'17-1'!$N:$N</definedName>
    <definedName name="Z_2D0A6E8D_0408_4801_8FAA_C5FD88FF0EC2_.wvu.Cols" localSheetId="68" hidden="1">'8-1'!$D:$E,'8-1'!$H:$H</definedName>
    <definedName name="Z_2D0A6E8D_0408_4801_8FAA_C5FD88FF0EC2_.wvu.Cols" localSheetId="69" hidden="1">'8-2'!$D:$D,'8-2'!$F:$F,'8-2'!$H:$H</definedName>
    <definedName name="Z_2D0A6E8D_0408_4801_8FAA_C5FD88FF0EC2_.wvu.FilterData" localSheetId="99" hidden="1">'12-1'!$A$1:$C$18</definedName>
    <definedName name="Z_2D0A6E8D_0408_4801_8FAA_C5FD88FF0EC2_.wvu.PrintArea" localSheetId="88" hidden="1">'10-1'!$A$1:$S$19</definedName>
    <definedName name="Z_2D0A6E8D_0408_4801_8FAA_C5FD88FF0EC2_.wvu.PrintArea" localSheetId="89" hidden="1">'10-2'!$A$1:$O$17</definedName>
    <definedName name="Z_2D0A6E8D_0408_4801_8FAA_C5FD88FF0EC2_.wvu.PrintArea" localSheetId="90" hidden="1">'10-3'!$A$1:$W$22</definedName>
    <definedName name="Z_2D0A6E8D_0408_4801_8FAA_C5FD88FF0EC2_.wvu.PrintArea" localSheetId="91" hidden="1">'10-4'!$A$1:$W$21</definedName>
    <definedName name="Z_2D0A6E8D_0408_4801_8FAA_C5FD88FF0EC2_.wvu.PrintArea" localSheetId="92" hidden="1">'10-5'!$A$1:$Q$22</definedName>
    <definedName name="Z_2D0A6E8D_0408_4801_8FAA_C5FD88FF0EC2_.wvu.PrintArea" localSheetId="93" hidden="1">'10-6'!$J$1:$AL$21</definedName>
    <definedName name="Z_2D0A6E8D_0408_4801_8FAA_C5FD88FF0EC2_.wvu.PrintArea" localSheetId="1" hidden="1">'1-1'!$A$1:$Q$24</definedName>
    <definedName name="Z_2D0A6E8D_0408_4801_8FAA_C5FD88FF0EC2_.wvu.PrintArea" localSheetId="12" hidden="1">'1-10'!$A$1:$Q$23</definedName>
    <definedName name="Z_2D0A6E8D_0408_4801_8FAA_C5FD88FF0EC2_.wvu.PrintArea" localSheetId="13" hidden="1">'1-11'!$A$1:$S$20</definedName>
    <definedName name="Z_2D0A6E8D_0408_4801_8FAA_C5FD88FF0EC2_.wvu.PrintArea" localSheetId="94" hidden="1">'11-1①'!$A$1:$M$31</definedName>
    <definedName name="Z_2D0A6E8D_0408_4801_8FAA_C5FD88FF0EC2_.wvu.PrintArea" localSheetId="95" hidden="1">'11-1②'!$A$1:$S$52</definedName>
    <definedName name="Z_2D0A6E8D_0408_4801_8FAA_C5FD88FF0EC2_.wvu.PrintArea" localSheetId="96" hidden="1">'11-2'!$A$1:$P$17</definedName>
    <definedName name="Z_2D0A6E8D_0408_4801_8FAA_C5FD88FF0EC2_.wvu.PrintArea" localSheetId="14" hidden="1">'1-12'!$A$1:$R$29</definedName>
    <definedName name="Z_2D0A6E8D_0408_4801_8FAA_C5FD88FF0EC2_.wvu.PrintArea" localSheetId="97" hidden="1">'11-3'!$A$1:$O$18</definedName>
    <definedName name="Z_2D0A6E8D_0408_4801_8FAA_C5FD88FF0EC2_.wvu.PrintArea" localSheetId="17" hidden="1">'1-13'!$A$1:$Q$26</definedName>
    <definedName name="Z_2D0A6E8D_0408_4801_8FAA_C5FD88FF0EC2_.wvu.PrintArea" localSheetId="9" hidden="1">'1-13(旧)'!$A$1:$T$23</definedName>
    <definedName name="Z_2D0A6E8D_0408_4801_8FAA_C5FD88FF0EC2_.wvu.PrintArea" localSheetId="98" hidden="1">'11-4'!$A$1:$Q$19</definedName>
    <definedName name="Z_2D0A6E8D_0408_4801_8FAA_C5FD88FF0EC2_.wvu.PrintArea" localSheetId="19" hidden="1">'1-14'!$A$1:$S$18</definedName>
    <definedName name="Z_2D0A6E8D_0408_4801_8FAA_C5FD88FF0EC2_.wvu.PrintArea" localSheetId="15" hidden="1">'1-14(旧)'!$A$1:$S$34</definedName>
    <definedName name="Z_2D0A6E8D_0408_4801_8FAA_C5FD88FF0EC2_.wvu.PrintArea" localSheetId="20" hidden="1">'1-15'!$I$47:$V$80</definedName>
    <definedName name="Z_2D0A6E8D_0408_4801_8FAA_C5FD88FF0EC2_.wvu.PrintArea" localSheetId="16" hidden="1">'1-15(旧)'!$A$1:$R$26</definedName>
    <definedName name="Z_2D0A6E8D_0408_4801_8FAA_C5FD88FF0EC2_.wvu.PrintArea" localSheetId="21" hidden="1">'1-16'!$A$1:$F$80</definedName>
    <definedName name="Z_2D0A6E8D_0408_4801_8FAA_C5FD88FF0EC2_.wvu.PrintArea" localSheetId="18" hidden="1">'1-16(旧)'!$A$1:$W$27</definedName>
    <definedName name="Z_2D0A6E8D_0408_4801_8FAA_C5FD88FF0EC2_.wvu.PrintArea" localSheetId="22" hidden="1">'1-17'!$A$1:$Q$18</definedName>
    <definedName name="Z_2D0A6E8D_0408_4801_8FAA_C5FD88FF0EC2_.wvu.PrintArea" localSheetId="23" hidden="1">'1-18'!$A$1:$S$22</definedName>
    <definedName name="Z_2D0A6E8D_0408_4801_8FAA_C5FD88FF0EC2_.wvu.PrintArea" localSheetId="24" hidden="1">'1-18(旧)'!$A$1:$U$40</definedName>
    <definedName name="Z_2D0A6E8D_0408_4801_8FAA_C5FD88FF0EC2_.wvu.PrintArea" localSheetId="25" hidden="1">'1-19'!$A$1:$U$22</definedName>
    <definedName name="Z_2D0A6E8D_0408_4801_8FAA_C5FD88FF0EC2_.wvu.PrintArea" localSheetId="3" hidden="1">'1-2'!$A$1:$Q$27</definedName>
    <definedName name="Z_2D0A6E8D_0408_4801_8FAA_C5FD88FF0EC2_.wvu.PrintArea" localSheetId="159" hidden="1">'1-20(旧)'!$A$1:$R$27</definedName>
    <definedName name="Z_2D0A6E8D_0408_4801_8FAA_C5FD88FF0EC2_.wvu.PrintArea" localSheetId="99" hidden="1">'12-1'!$A$1:$O$51</definedName>
    <definedName name="Z_2D0A6E8D_0408_4801_8FAA_C5FD88FF0EC2_.wvu.PrintArea" localSheetId="100" hidden="1">'12-2'!$A$1:$AD$25</definedName>
    <definedName name="Z_2D0A6E8D_0408_4801_8FAA_C5FD88FF0EC2_.wvu.PrintArea" localSheetId="101" hidden="1">'12-3'!$A$1:$P$19</definedName>
    <definedName name="Z_2D0A6E8D_0408_4801_8FAA_C5FD88FF0EC2_.wvu.PrintArea" localSheetId="102" hidden="1">'12-4'!$A$1:$P$17</definedName>
    <definedName name="Z_2D0A6E8D_0408_4801_8FAA_C5FD88FF0EC2_.wvu.PrintArea" localSheetId="103" hidden="1">'12-5'!$A$1:$P$17</definedName>
    <definedName name="Z_2D0A6E8D_0408_4801_8FAA_C5FD88FF0EC2_.wvu.PrintArea" localSheetId="104" hidden="1">'12-6'!$A$1:$N$30</definedName>
    <definedName name="Z_2D0A6E8D_0408_4801_8FAA_C5FD88FF0EC2_.wvu.PrintArea" localSheetId="105" hidden="1">'12-7'!$A$1:$M$25</definedName>
    <definedName name="Z_2D0A6E8D_0408_4801_8FAA_C5FD88FF0EC2_.wvu.PrintArea" localSheetId="4" hidden="1">'1-3'!$A$1:$O$27</definedName>
    <definedName name="Z_2D0A6E8D_0408_4801_8FAA_C5FD88FF0EC2_.wvu.PrintArea" localSheetId="106" hidden="1">'13-1'!$A$1:$R$21</definedName>
    <definedName name="Z_2D0A6E8D_0408_4801_8FAA_C5FD88FF0EC2_.wvu.PrintArea" localSheetId="107" hidden="1">'13-2'!$A$1:$Q$19</definedName>
    <definedName name="Z_2D0A6E8D_0408_4801_8FAA_C5FD88FF0EC2_.wvu.PrintArea" localSheetId="5" hidden="1">'1-4'!$A$1:$W$99</definedName>
    <definedName name="Z_2D0A6E8D_0408_4801_8FAA_C5FD88FF0EC2_.wvu.PrintArea" localSheetId="108" hidden="1">'14-1'!$A$1:$T$21</definedName>
    <definedName name="Z_2D0A6E8D_0408_4801_8FAA_C5FD88FF0EC2_.wvu.PrintArea" localSheetId="109" hidden="1">'14-2'!$A$1:$S$18</definedName>
    <definedName name="Z_2D0A6E8D_0408_4801_8FAA_C5FD88FF0EC2_.wvu.PrintArea" localSheetId="6" hidden="1">'1-5'!$A$1:$U$46</definedName>
    <definedName name="Z_2D0A6E8D_0408_4801_8FAA_C5FD88FF0EC2_.wvu.PrintArea" localSheetId="110" hidden="1">'15-1'!$A$1:$V$21</definedName>
    <definedName name="Z_2D0A6E8D_0408_4801_8FAA_C5FD88FF0EC2_.wvu.PrintArea" localSheetId="120" hidden="1">'15-11'!$A$1:$S$21</definedName>
    <definedName name="Z_2D0A6E8D_0408_4801_8FAA_C5FD88FF0EC2_.wvu.PrintArea" localSheetId="121" hidden="1">'15-12'!$A$1:$Q$18</definedName>
    <definedName name="Z_2D0A6E8D_0408_4801_8FAA_C5FD88FF0EC2_.wvu.PrintArea" localSheetId="122" hidden="1">'15-13'!$A$1:$R$21</definedName>
    <definedName name="Z_2D0A6E8D_0408_4801_8FAA_C5FD88FF0EC2_.wvu.PrintArea" localSheetId="123" hidden="1">'15-14'!$A$1:$O$21</definedName>
    <definedName name="Z_2D0A6E8D_0408_4801_8FAA_C5FD88FF0EC2_.wvu.PrintArea" localSheetId="111" hidden="1">'15-2'!$A$1:$P$18</definedName>
    <definedName name="Z_2D0A6E8D_0408_4801_8FAA_C5FD88FF0EC2_.wvu.PrintArea" localSheetId="112" hidden="1">'15-3'!$A$1:$U$20</definedName>
    <definedName name="Z_2D0A6E8D_0408_4801_8FAA_C5FD88FF0EC2_.wvu.PrintArea" localSheetId="113" hidden="1">'15-4'!$A$1:$S$23</definedName>
    <definedName name="Z_2D0A6E8D_0408_4801_8FAA_C5FD88FF0EC2_.wvu.PrintArea" localSheetId="114" hidden="1">'15-5'!$A$1:$Q$44</definedName>
    <definedName name="Z_2D0A6E8D_0408_4801_8FAA_C5FD88FF0EC2_.wvu.PrintArea" localSheetId="115" hidden="1">'15-6'!$A$1:$U$24</definedName>
    <definedName name="Z_2D0A6E8D_0408_4801_8FAA_C5FD88FF0EC2_.wvu.PrintArea" localSheetId="116" hidden="1">'15-7'!$A$1:$Q$19</definedName>
    <definedName name="Z_2D0A6E8D_0408_4801_8FAA_C5FD88FF0EC2_.wvu.PrintArea" localSheetId="117" hidden="1">'15-8'!$A$1:$R$32</definedName>
    <definedName name="Z_2D0A6E8D_0408_4801_8FAA_C5FD88FF0EC2_.wvu.PrintArea" localSheetId="118" hidden="1">'15-9'!$A$1:$S$23</definedName>
    <definedName name="Z_2D0A6E8D_0408_4801_8FAA_C5FD88FF0EC2_.wvu.PrintArea" localSheetId="7" hidden="1">'1-6'!$A$2:$E$26</definedName>
    <definedName name="Z_2D0A6E8D_0408_4801_8FAA_C5FD88FF0EC2_.wvu.PrintArea" localSheetId="124" hidden="1">'16-1'!$A$1:$R$23</definedName>
    <definedName name="Z_2D0A6E8D_0408_4801_8FAA_C5FD88FF0EC2_.wvu.PrintArea" localSheetId="125" hidden="1">'16-2'!$A$1:$Q$18</definedName>
    <definedName name="Z_2D0A6E8D_0408_4801_8FAA_C5FD88FF0EC2_.wvu.PrintArea" localSheetId="126" hidden="1">'16-3'!$A$1:$U$22</definedName>
    <definedName name="Z_2D0A6E8D_0408_4801_8FAA_C5FD88FF0EC2_.wvu.PrintArea" localSheetId="127" hidden="1">'16-4'!$A$1:$N$20</definedName>
    <definedName name="Z_2D0A6E8D_0408_4801_8FAA_C5FD88FF0EC2_.wvu.PrintArea" localSheetId="128" hidden="1">'16-5'!$A$1:$U$21</definedName>
    <definedName name="Z_2D0A6E8D_0408_4801_8FAA_C5FD88FF0EC2_.wvu.PrintArea" localSheetId="8" hidden="1">'1-7'!$A$1:$W$171</definedName>
    <definedName name="Z_2D0A6E8D_0408_4801_8FAA_C5FD88FF0EC2_.wvu.PrintArea" localSheetId="129" hidden="1">'17-1'!$A$1:$AA$22</definedName>
    <definedName name="Z_2D0A6E8D_0408_4801_8FAA_C5FD88FF0EC2_.wvu.PrintArea" localSheetId="138" hidden="1">'17-10'!$A$1:$P$17</definedName>
    <definedName name="Z_2D0A6E8D_0408_4801_8FAA_C5FD88FF0EC2_.wvu.PrintArea" localSheetId="139" hidden="1">'17-11'!$I$1:$S$30</definedName>
    <definedName name="Z_2D0A6E8D_0408_4801_8FAA_C5FD88FF0EC2_.wvu.PrintArea" localSheetId="140" hidden="1">'17-12'!$A$1:$Q$19</definedName>
    <definedName name="Z_2D0A6E8D_0408_4801_8FAA_C5FD88FF0EC2_.wvu.PrintArea" localSheetId="141" hidden="1">'17-13'!$A$1:$P$17</definedName>
    <definedName name="Z_2D0A6E8D_0408_4801_8FAA_C5FD88FF0EC2_.wvu.PrintArea" localSheetId="142" hidden="1">'17-14'!$A$1:$K$27</definedName>
    <definedName name="Z_2D0A6E8D_0408_4801_8FAA_C5FD88FF0EC2_.wvu.PrintArea" localSheetId="130" hidden="1">'17-2'!$A$1:$V$23</definedName>
    <definedName name="Z_2D0A6E8D_0408_4801_8FAA_C5FD88FF0EC2_.wvu.PrintArea" localSheetId="131" hidden="1">'17-3'!$A$1:$V$23</definedName>
    <definedName name="Z_2D0A6E8D_0408_4801_8FAA_C5FD88FF0EC2_.wvu.PrintArea" localSheetId="132" hidden="1">'17-4'!$I$1:$S$22</definedName>
    <definedName name="Z_2D0A6E8D_0408_4801_8FAA_C5FD88FF0EC2_.wvu.PrintArea" localSheetId="133" hidden="1">'17-5'!$I$1:$S$19</definedName>
    <definedName name="Z_2D0A6E8D_0408_4801_8FAA_C5FD88FF0EC2_.wvu.PrintArea" localSheetId="134" hidden="1">'17-6'!$I$1:$S$22</definedName>
    <definedName name="Z_2D0A6E8D_0408_4801_8FAA_C5FD88FF0EC2_.wvu.PrintArea" localSheetId="135" hidden="1">'17-7'!$A$1:$P$17</definedName>
    <definedName name="Z_2D0A6E8D_0408_4801_8FAA_C5FD88FF0EC2_.wvu.PrintArea" localSheetId="136" hidden="1">'17-8'!$A$1:$S$17</definedName>
    <definedName name="Z_2D0A6E8D_0408_4801_8FAA_C5FD88FF0EC2_.wvu.PrintArea" localSheetId="137" hidden="1">'17-9'!$A$1:$Q$16</definedName>
    <definedName name="Z_2D0A6E8D_0408_4801_8FAA_C5FD88FF0EC2_.wvu.PrintArea" localSheetId="10" hidden="1">'1-8'!$A$1:$S$121</definedName>
    <definedName name="Z_2D0A6E8D_0408_4801_8FAA_C5FD88FF0EC2_.wvu.PrintArea" localSheetId="143" hidden="1">'18-1'!$A$1:$P$12</definedName>
    <definedName name="Z_2D0A6E8D_0408_4801_8FAA_C5FD88FF0EC2_.wvu.PrintArea" localSheetId="144" hidden="1">'18-2'!$A$1:$Q$17</definedName>
    <definedName name="Z_2D0A6E8D_0408_4801_8FAA_C5FD88FF0EC2_.wvu.PrintArea" localSheetId="145" hidden="1">'18-3'!$A$1:$P$12</definedName>
    <definedName name="Z_2D0A6E8D_0408_4801_8FAA_C5FD88FF0EC2_.wvu.PrintArea" localSheetId="146" hidden="1">'18-4'!$A$1:$R$19</definedName>
    <definedName name="Z_2D0A6E8D_0408_4801_8FAA_C5FD88FF0EC2_.wvu.PrintArea" localSheetId="11" hidden="1">'1-9'!$A$1:$P$19</definedName>
    <definedName name="Z_2D0A6E8D_0408_4801_8FAA_C5FD88FF0EC2_.wvu.PrintArea" localSheetId="147" hidden="1">'19-1'!$A$1:$Q$18</definedName>
    <definedName name="Z_2D0A6E8D_0408_4801_8FAA_C5FD88FF0EC2_.wvu.PrintArea" localSheetId="148" hidden="1">'19-2'!$A$1:$Q$20</definedName>
    <definedName name="Z_2D0A6E8D_0408_4801_8FAA_C5FD88FF0EC2_.wvu.PrintArea" localSheetId="149" hidden="1">'20-1'!$A$1:$N$17</definedName>
    <definedName name="Z_2D0A6E8D_0408_4801_8FAA_C5FD88FF0EC2_.wvu.PrintArea" localSheetId="150" hidden="1">'20-2'!$A$1:$S$20</definedName>
    <definedName name="Z_2D0A6E8D_0408_4801_8FAA_C5FD88FF0EC2_.wvu.PrintArea" localSheetId="151" hidden="1">'20-3'!$A$1:$O$17</definedName>
    <definedName name="Z_2D0A6E8D_0408_4801_8FAA_C5FD88FF0EC2_.wvu.PrintArea" localSheetId="26" hidden="1">'2-1'!$A$1:$R$23</definedName>
    <definedName name="Z_2D0A6E8D_0408_4801_8FAA_C5FD88FF0EC2_.wvu.PrintArea" localSheetId="152" hidden="1">'21-1'!$A$1:$R$22</definedName>
    <definedName name="Z_2D0A6E8D_0408_4801_8FAA_C5FD88FF0EC2_.wvu.PrintArea" localSheetId="153" hidden="1">'21-2'!$A$1:$O$20</definedName>
    <definedName name="Z_2D0A6E8D_0408_4801_8FAA_C5FD88FF0EC2_.wvu.PrintArea" localSheetId="154" hidden="1">'21-3'!$A$1:$Q$16</definedName>
    <definedName name="Z_2D0A6E8D_0408_4801_8FAA_C5FD88FF0EC2_.wvu.PrintArea" localSheetId="155" hidden="1">'21-4'!$A$1:$Y$52</definedName>
    <definedName name="Z_2D0A6E8D_0408_4801_8FAA_C5FD88FF0EC2_.wvu.PrintArea" localSheetId="156" hidden="1">'21-5'!$A$1:$T$19</definedName>
    <definedName name="Z_2D0A6E8D_0408_4801_8FAA_C5FD88FF0EC2_.wvu.PrintArea" localSheetId="157" hidden="1">'21-6'!$A$1:$O$16</definedName>
    <definedName name="Z_2D0A6E8D_0408_4801_8FAA_C5FD88FF0EC2_.wvu.PrintArea" localSheetId="27" hidden="1">'2-2'!$A$1:$Q$16</definedName>
    <definedName name="Z_2D0A6E8D_0408_4801_8FAA_C5FD88FF0EC2_.wvu.PrintArea" localSheetId="28" hidden="1">'2-3'!$A$1:$R$25</definedName>
    <definedName name="Z_2D0A6E8D_0408_4801_8FAA_C5FD88FF0EC2_.wvu.PrintArea" localSheetId="30" hidden="1">'2-5'!$A$1:$X$24</definedName>
    <definedName name="Z_2D0A6E8D_0408_4801_8FAA_C5FD88FF0EC2_.wvu.PrintArea" localSheetId="32" hidden="1">'2-7'!$A$1:$O$19</definedName>
    <definedName name="Z_2D0A6E8D_0408_4801_8FAA_C5FD88FF0EC2_.wvu.PrintArea" localSheetId="33" hidden="1">'2-8'!$A$1:$M$18</definedName>
    <definedName name="Z_2D0A6E8D_0408_4801_8FAA_C5FD88FF0EC2_.wvu.PrintArea" localSheetId="34" hidden="1">'3-1'!$A$1:$R$18</definedName>
    <definedName name="Z_2D0A6E8D_0408_4801_8FAA_C5FD88FF0EC2_.wvu.PrintArea" localSheetId="35" hidden="1">'3-2'!$A$1:$Q$20</definedName>
    <definedName name="Z_2D0A6E8D_0408_4801_8FAA_C5FD88FF0EC2_.wvu.PrintArea" localSheetId="36" hidden="1">'3-3'!$A$1:$Q$26</definedName>
    <definedName name="Z_2D0A6E8D_0408_4801_8FAA_C5FD88FF0EC2_.wvu.PrintArea" localSheetId="37" hidden="1">'3-4'!$A$1:$P$12</definedName>
    <definedName name="Z_2D0A6E8D_0408_4801_8FAA_C5FD88FF0EC2_.wvu.PrintArea" localSheetId="38" hidden="1">'3-5'!$A$1:$L$15</definedName>
    <definedName name="Z_2D0A6E8D_0408_4801_8FAA_C5FD88FF0EC2_.wvu.PrintArea" localSheetId="39" hidden="1">'3-6'!$A$1:$O$13</definedName>
    <definedName name="Z_2D0A6E8D_0408_4801_8FAA_C5FD88FF0EC2_.wvu.PrintArea" localSheetId="40" hidden="1">'3-7'!$A$1:$L$16</definedName>
    <definedName name="Z_2D0A6E8D_0408_4801_8FAA_C5FD88FF0EC2_.wvu.PrintArea" localSheetId="41" hidden="1">'4-1'!$A$1:$O$19</definedName>
    <definedName name="Z_2D0A6E8D_0408_4801_8FAA_C5FD88FF0EC2_.wvu.PrintArea" localSheetId="42" hidden="1">'4-2'!$A$1:$O$21</definedName>
    <definedName name="Z_2D0A6E8D_0408_4801_8FAA_C5FD88FF0EC2_.wvu.PrintArea" localSheetId="43" hidden="1">'4-3'!$A$1:$Q$28</definedName>
    <definedName name="Z_2D0A6E8D_0408_4801_8FAA_C5FD88FF0EC2_.wvu.PrintArea" localSheetId="44" hidden="1">'4-4'!$A$1:$S$31</definedName>
    <definedName name="Z_2D0A6E8D_0408_4801_8FAA_C5FD88FF0EC2_.wvu.PrintArea" localSheetId="45" hidden="1">'4-5'!$A$1:$Q$32</definedName>
    <definedName name="Z_2D0A6E8D_0408_4801_8FAA_C5FD88FF0EC2_.wvu.PrintArea" localSheetId="46" hidden="1">'4-6'!$A$1:$O$20</definedName>
    <definedName name="Z_2D0A6E8D_0408_4801_8FAA_C5FD88FF0EC2_.wvu.PrintArea" localSheetId="47" hidden="1">'5-1'!$A$1:$T$15</definedName>
    <definedName name="Z_2D0A6E8D_0408_4801_8FAA_C5FD88FF0EC2_.wvu.PrintArea" localSheetId="56" hidden="1">'5-10'!$A$1:$G$32</definedName>
    <definedName name="Z_2D0A6E8D_0408_4801_8FAA_C5FD88FF0EC2_.wvu.PrintArea" localSheetId="57" hidden="1">'5-11'!$A$1:$Q$72</definedName>
    <definedName name="Z_2D0A6E8D_0408_4801_8FAA_C5FD88FF0EC2_.wvu.PrintArea" localSheetId="48" hidden="1">'5-2'!$A$1:$V$15</definedName>
    <definedName name="Z_2D0A6E8D_0408_4801_8FAA_C5FD88FF0EC2_.wvu.PrintArea" localSheetId="49" hidden="1">'5-3'!$A$1:$P$18</definedName>
    <definedName name="Z_2D0A6E8D_0408_4801_8FAA_C5FD88FF0EC2_.wvu.PrintArea" localSheetId="50" hidden="1">'5-4'!$A$1:$Q$26</definedName>
    <definedName name="Z_2D0A6E8D_0408_4801_8FAA_C5FD88FF0EC2_.wvu.PrintArea" localSheetId="51" hidden="1">'5-5'!$A$1:$P$18</definedName>
    <definedName name="Z_2D0A6E8D_0408_4801_8FAA_C5FD88FF0EC2_.wvu.PrintArea" localSheetId="52" hidden="1">'5-6'!$A$1:$P$19</definedName>
    <definedName name="Z_2D0A6E8D_0408_4801_8FAA_C5FD88FF0EC2_.wvu.PrintArea" localSheetId="53" hidden="1">'5-7'!$A$1:$Q$21</definedName>
    <definedName name="Z_2D0A6E8D_0408_4801_8FAA_C5FD88FF0EC2_.wvu.PrintArea" localSheetId="54" hidden="1">'5-8'!$A$1:$R$20</definedName>
    <definedName name="Z_2D0A6E8D_0408_4801_8FAA_C5FD88FF0EC2_.wvu.PrintArea" localSheetId="55" hidden="1">'5-9'!$A$1:$S$20</definedName>
    <definedName name="Z_2D0A6E8D_0408_4801_8FAA_C5FD88FF0EC2_.wvu.PrintArea" localSheetId="58" hidden="1">'6-1'!$A$1:$Q$14</definedName>
    <definedName name="Z_2D0A6E8D_0408_4801_8FAA_C5FD88FF0EC2_.wvu.PrintArea" localSheetId="59" hidden="1">'6-2'!$A$1:$R$18</definedName>
    <definedName name="Z_2D0A6E8D_0408_4801_8FAA_C5FD88FF0EC2_.wvu.PrintArea" localSheetId="60" hidden="1">'6-3'!$A$1:$P$17</definedName>
    <definedName name="Z_2D0A6E8D_0408_4801_8FAA_C5FD88FF0EC2_.wvu.PrintArea" localSheetId="61" hidden="1">'6-4'!$A$1:$P$16</definedName>
    <definedName name="Z_2D0A6E8D_0408_4801_8FAA_C5FD88FF0EC2_.wvu.PrintArea" localSheetId="62" hidden="1">'7-1'!$A$1:$V$27</definedName>
    <definedName name="Z_2D0A6E8D_0408_4801_8FAA_C5FD88FF0EC2_.wvu.PrintArea" localSheetId="63" hidden="1">'7-2'!$A$1:$Z$18</definedName>
    <definedName name="Z_2D0A6E8D_0408_4801_8FAA_C5FD88FF0EC2_.wvu.PrintArea" localSheetId="64" hidden="1">'7-3'!$A$1:$X$28</definedName>
    <definedName name="Z_2D0A6E8D_0408_4801_8FAA_C5FD88FF0EC2_.wvu.PrintArea" localSheetId="65" hidden="1">'7-4'!$A$1:$X$28</definedName>
    <definedName name="Z_2D0A6E8D_0408_4801_8FAA_C5FD88FF0EC2_.wvu.PrintArea" localSheetId="66" hidden="1">'7-5'!$A$1:$P$23</definedName>
    <definedName name="Z_2D0A6E8D_0408_4801_8FAA_C5FD88FF0EC2_.wvu.PrintArea" localSheetId="67" hidden="1">'7-6'!$A$1:$O$15</definedName>
    <definedName name="Z_2D0A6E8D_0408_4801_8FAA_C5FD88FF0EC2_.wvu.PrintArea" localSheetId="68" hidden="1">'8-1'!$A$1:$U$28</definedName>
    <definedName name="Z_2D0A6E8D_0408_4801_8FAA_C5FD88FF0EC2_.wvu.PrintArea" localSheetId="77" hidden="1">'8-10'!$A$1:$Q$21</definedName>
    <definedName name="Z_2D0A6E8D_0408_4801_8FAA_C5FD88FF0EC2_.wvu.PrintArea" localSheetId="78" hidden="1">'8-11'!$A$1:$S$23</definedName>
    <definedName name="Z_2D0A6E8D_0408_4801_8FAA_C5FD88FF0EC2_.wvu.PrintArea" localSheetId="79" hidden="1">'8-12'!$A$1:$T$34</definedName>
    <definedName name="Z_2D0A6E8D_0408_4801_8FAA_C5FD88FF0EC2_.wvu.PrintArea" localSheetId="80" hidden="1">'8-13'!$A$1:$N$21</definedName>
    <definedName name="Z_2D0A6E8D_0408_4801_8FAA_C5FD88FF0EC2_.wvu.PrintArea" localSheetId="81" hidden="1">'8-14'!$A$1:$O$33</definedName>
    <definedName name="Z_2D0A6E8D_0408_4801_8FAA_C5FD88FF0EC2_.wvu.PrintArea" localSheetId="69" hidden="1">'8-2'!$A$1:$U$26</definedName>
    <definedName name="Z_2D0A6E8D_0408_4801_8FAA_C5FD88FF0EC2_.wvu.PrintArea" localSheetId="71" hidden="1">'8-4'!$A$1:$O$19</definedName>
    <definedName name="Z_2D0A6E8D_0408_4801_8FAA_C5FD88FF0EC2_.wvu.PrintArea" localSheetId="72" hidden="1">'8-5'!$A$1:$O$20</definedName>
    <definedName name="Z_2D0A6E8D_0408_4801_8FAA_C5FD88FF0EC2_.wvu.PrintArea" localSheetId="73" hidden="1">'8-6'!$A$1:$P$19</definedName>
    <definedName name="Z_2D0A6E8D_0408_4801_8FAA_C5FD88FF0EC2_.wvu.PrintArea" localSheetId="74" hidden="1">'8-7'!$A$1:$O$19</definedName>
    <definedName name="Z_2D0A6E8D_0408_4801_8FAA_C5FD88FF0EC2_.wvu.PrintArea" localSheetId="75" hidden="1">'8-8'!$A$1:$O$19</definedName>
    <definedName name="Z_2D0A6E8D_0408_4801_8FAA_C5FD88FF0EC2_.wvu.PrintArea" localSheetId="76" hidden="1">'8-9'!$A$1:$AB$40</definedName>
    <definedName name="Z_2D0A6E8D_0408_4801_8FAA_C5FD88FF0EC2_.wvu.PrintArea" localSheetId="82" hidden="1">'9-1'!$A$1:$P$17</definedName>
    <definedName name="Z_2D0A6E8D_0408_4801_8FAA_C5FD88FF0EC2_.wvu.PrintArea" localSheetId="83" hidden="1">'9-2'!$A$1:$R$16</definedName>
    <definedName name="Z_2D0A6E8D_0408_4801_8FAA_C5FD88FF0EC2_.wvu.PrintArea" localSheetId="84" hidden="1">'9-3'!$A$1:$O$16</definedName>
    <definedName name="Z_2D0A6E8D_0408_4801_8FAA_C5FD88FF0EC2_.wvu.PrintArea" localSheetId="85" hidden="1">'9-4'!$A$1:$O$16</definedName>
    <definedName name="Z_2D0A6E8D_0408_4801_8FAA_C5FD88FF0EC2_.wvu.PrintArea" localSheetId="86" hidden="1">'9-5'!$A$1:$P$16</definedName>
    <definedName name="Z_2D0A6E8D_0408_4801_8FAA_C5FD88FF0EC2_.wvu.PrintArea" localSheetId="87" hidden="1">'9-6'!$A$1:$Q$20</definedName>
    <definedName name="Z_2D0A6E8D_0408_4801_8FAA_C5FD88FF0EC2_.wvu.PrintTitles" localSheetId="20" hidden="1">'1-15'!$1:$1</definedName>
    <definedName name="Z_2D0A6E8D_0408_4801_8FAA_C5FD88FF0EC2_.wvu.Rows" localSheetId="95" hidden="1">'11-1②'!$51:$51</definedName>
    <definedName name="Z_2D0A6E8D_0408_4801_8FAA_C5FD88FF0EC2_.wvu.Rows" localSheetId="71" hidden="1">'8-4'!$27:$29</definedName>
    <definedName name="Z_30A2590E_B68F_488E_B4E2_55E3D8A53AAC_.wvu.Cols" localSheetId="95" hidden="1">'11-1②'!$D:$D,'11-1②'!$J:$J,'11-1②'!$P:$P</definedName>
    <definedName name="Z_30A2590E_B68F_488E_B4E2_55E3D8A53AAC_.wvu.Cols" localSheetId="20" hidden="1">'1-15'!$B:$B,'1-15'!$D:$D</definedName>
    <definedName name="Z_30A2590E_B68F_488E_B4E2_55E3D8A53AAC_.wvu.Cols" localSheetId="129" hidden="1">'17-1'!$D:$E,'17-1'!$G:$I,'17-1'!$K:$L,'17-1'!$N:$N</definedName>
    <definedName name="Z_30A2590E_B68F_488E_B4E2_55E3D8A53AAC_.wvu.Cols" localSheetId="68" hidden="1">'8-1'!$D:$E,'8-1'!$H:$H</definedName>
    <definedName name="Z_30A2590E_B68F_488E_B4E2_55E3D8A53AAC_.wvu.Cols" localSheetId="69" hidden="1">'8-2'!$D:$D,'8-2'!$F:$F,'8-2'!$H:$H</definedName>
    <definedName name="Z_30A2590E_B68F_488E_B4E2_55E3D8A53AAC_.wvu.PrintArea" localSheetId="88" hidden="1">'10-1'!$A$1:$S$19</definedName>
    <definedName name="Z_30A2590E_B68F_488E_B4E2_55E3D8A53AAC_.wvu.PrintArea" localSheetId="89" hidden="1">'10-2'!$A$1:$O$17</definedName>
    <definedName name="Z_30A2590E_B68F_488E_B4E2_55E3D8A53AAC_.wvu.PrintArea" localSheetId="90" hidden="1">'10-3'!$A$1:$W$22</definedName>
    <definedName name="Z_30A2590E_B68F_488E_B4E2_55E3D8A53AAC_.wvu.PrintArea" localSheetId="91" hidden="1">'10-4'!$A$1:$W$21</definedName>
    <definedName name="Z_30A2590E_B68F_488E_B4E2_55E3D8A53AAC_.wvu.PrintArea" localSheetId="92" hidden="1">'10-5'!$A$1:$Q$22</definedName>
    <definedName name="Z_30A2590E_B68F_488E_B4E2_55E3D8A53AAC_.wvu.PrintArea" localSheetId="1" hidden="1">'1-1'!$A$1:$Q$24</definedName>
    <definedName name="Z_30A2590E_B68F_488E_B4E2_55E3D8A53AAC_.wvu.PrintArea" localSheetId="12" hidden="1">'1-10'!$A$1:$Q$23</definedName>
    <definedName name="Z_30A2590E_B68F_488E_B4E2_55E3D8A53AAC_.wvu.PrintArea" localSheetId="13" hidden="1">'1-11'!$A$1:$S$20</definedName>
    <definedName name="Z_30A2590E_B68F_488E_B4E2_55E3D8A53AAC_.wvu.PrintArea" localSheetId="94" hidden="1">'11-1①'!$A$1:$M$31</definedName>
    <definedName name="Z_30A2590E_B68F_488E_B4E2_55E3D8A53AAC_.wvu.PrintArea" localSheetId="95" hidden="1">'11-1②'!$A$1:$S$52</definedName>
    <definedName name="Z_30A2590E_B68F_488E_B4E2_55E3D8A53AAC_.wvu.PrintArea" localSheetId="96" hidden="1">'11-2'!$A$1:$P$17</definedName>
    <definedName name="Z_30A2590E_B68F_488E_B4E2_55E3D8A53AAC_.wvu.PrintArea" localSheetId="14" hidden="1">'1-12'!$A$1:$R$29</definedName>
    <definedName name="Z_30A2590E_B68F_488E_B4E2_55E3D8A53AAC_.wvu.PrintArea" localSheetId="97" hidden="1">'11-3'!$A$1:$O$18</definedName>
    <definedName name="Z_30A2590E_B68F_488E_B4E2_55E3D8A53AAC_.wvu.PrintArea" localSheetId="17" hidden="1">'1-13'!$A$1:$Q$26</definedName>
    <definedName name="Z_30A2590E_B68F_488E_B4E2_55E3D8A53AAC_.wvu.PrintArea" localSheetId="9" hidden="1">'1-13(旧)'!$A$1:$T$23</definedName>
    <definedName name="Z_30A2590E_B68F_488E_B4E2_55E3D8A53AAC_.wvu.PrintArea" localSheetId="98" hidden="1">'11-4'!$A$1:$Q$19</definedName>
    <definedName name="Z_30A2590E_B68F_488E_B4E2_55E3D8A53AAC_.wvu.PrintArea" localSheetId="19" hidden="1">'1-14'!$A$1:$S$18</definedName>
    <definedName name="Z_30A2590E_B68F_488E_B4E2_55E3D8A53AAC_.wvu.PrintArea" localSheetId="15" hidden="1">'1-14(旧)'!$A$1:$S$34</definedName>
    <definedName name="Z_30A2590E_B68F_488E_B4E2_55E3D8A53AAC_.wvu.PrintArea" localSheetId="20" hidden="1">'1-15'!$I$47:$V$80</definedName>
    <definedName name="Z_30A2590E_B68F_488E_B4E2_55E3D8A53AAC_.wvu.PrintArea" localSheetId="16" hidden="1">'1-15(旧)'!$A$1:$R$26</definedName>
    <definedName name="Z_30A2590E_B68F_488E_B4E2_55E3D8A53AAC_.wvu.PrintArea" localSheetId="21" hidden="1">'1-16'!$A$1:$F$80</definedName>
    <definedName name="Z_30A2590E_B68F_488E_B4E2_55E3D8A53AAC_.wvu.PrintArea" localSheetId="18" hidden="1">'1-16(旧)'!$A$1:$W$27</definedName>
    <definedName name="Z_30A2590E_B68F_488E_B4E2_55E3D8A53AAC_.wvu.PrintArea" localSheetId="22" hidden="1">'1-17'!$A$1:$Q$18</definedName>
    <definedName name="Z_30A2590E_B68F_488E_B4E2_55E3D8A53AAC_.wvu.PrintArea" localSheetId="23" hidden="1">'1-18'!$A$1:$S$22</definedName>
    <definedName name="Z_30A2590E_B68F_488E_B4E2_55E3D8A53AAC_.wvu.PrintArea" localSheetId="24" hidden="1">'1-18(旧)'!$A$1:$U$40</definedName>
    <definedName name="Z_30A2590E_B68F_488E_B4E2_55E3D8A53AAC_.wvu.PrintArea" localSheetId="25" hidden="1">'1-19'!$A$1:$U$22</definedName>
    <definedName name="Z_30A2590E_B68F_488E_B4E2_55E3D8A53AAC_.wvu.PrintArea" localSheetId="3" hidden="1">'1-2'!$A$1:$Q$27</definedName>
    <definedName name="Z_30A2590E_B68F_488E_B4E2_55E3D8A53AAC_.wvu.PrintArea" localSheetId="159" hidden="1">'1-20(旧)'!$A$1:$R$27</definedName>
    <definedName name="Z_30A2590E_B68F_488E_B4E2_55E3D8A53AAC_.wvu.PrintArea" localSheetId="99" hidden="1">'12-1'!$A$1:$O$51</definedName>
    <definedName name="Z_30A2590E_B68F_488E_B4E2_55E3D8A53AAC_.wvu.PrintArea" localSheetId="100" hidden="1">'12-2'!$A$1:$AD$25</definedName>
    <definedName name="Z_30A2590E_B68F_488E_B4E2_55E3D8A53AAC_.wvu.PrintArea" localSheetId="101" hidden="1">'12-3'!$A$1:$P$19</definedName>
    <definedName name="Z_30A2590E_B68F_488E_B4E2_55E3D8A53AAC_.wvu.PrintArea" localSheetId="102" hidden="1">'12-4'!$A$1:$P$17</definedName>
    <definedName name="Z_30A2590E_B68F_488E_B4E2_55E3D8A53AAC_.wvu.PrintArea" localSheetId="103" hidden="1">'12-5'!$A$1:$P$17</definedName>
    <definedName name="Z_30A2590E_B68F_488E_B4E2_55E3D8A53AAC_.wvu.PrintArea" localSheetId="104" hidden="1">'12-6'!$A$1:$N$30</definedName>
    <definedName name="Z_30A2590E_B68F_488E_B4E2_55E3D8A53AAC_.wvu.PrintArea" localSheetId="105" hidden="1">'12-7'!$A$1:$M$25</definedName>
    <definedName name="Z_30A2590E_B68F_488E_B4E2_55E3D8A53AAC_.wvu.PrintArea" localSheetId="4" hidden="1">'1-3'!$A$1:$O$27</definedName>
    <definedName name="Z_30A2590E_B68F_488E_B4E2_55E3D8A53AAC_.wvu.PrintArea" localSheetId="106" hidden="1">'13-1'!$A$1:$R$21</definedName>
    <definedName name="Z_30A2590E_B68F_488E_B4E2_55E3D8A53AAC_.wvu.PrintArea" localSheetId="107" hidden="1">'13-2'!$A$1:$Q$19</definedName>
    <definedName name="Z_30A2590E_B68F_488E_B4E2_55E3D8A53AAC_.wvu.PrintArea" localSheetId="108" hidden="1">'14-1'!$A$1:$T$21</definedName>
    <definedName name="Z_30A2590E_B68F_488E_B4E2_55E3D8A53AAC_.wvu.PrintArea" localSheetId="109" hidden="1">'14-2'!$A$1:$S$18</definedName>
    <definedName name="Z_30A2590E_B68F_488E_B4E2_55E3D8A53AAC_.wvu.PrintArea" localSheetId="6" hidden="1">'1-5'!$A$1:$U$46</definedName>
    <definedName name="Z_30A2590E_B68F_488E_B4E2_55E3D8A53AAC_.wvu.PrintArea" localSheetId="110" hidden="1">'15-1'!$A$1:$V$21</definedName>
    <definedName name="Z_30A2590E_B68F_488E_B4E2_55E3D8A53AAC_.wvu.PrintArea" localSheetId="120" hidden="1">'15-11'!$A$1:$S$21</definedName>
    <definedName name="Z_30A2590E_B68F_488E_B4E2_55E3D8A53AAC_.wvu.PrintArea" localSheetId="121" hidden="1">'15-12'!$A$1:$Q$18</definedName>
    <definedName name="Z_30A2590E_B68F_488E_B4E2_55E3D8A53AAC_.wvu.PrintArea" localSheetId="122" hidden="1">'15-13'!$A$1:$R$21</definedName>
    <definedName name="Z_30A2590E_B68F_488E_B4E2_55E3D8A53AAC_.wvu.PrintArea" localSheetId="123" hidden="1">'15-14'!$A$1:$O$21</definedName>
    <definedName name="Z_30A2590E_B68F_488E_B4E2_55E3D8A53AAC_.wvu.PrintArea" localSheetId="111" hidden="1">'15-2'!$A$1:$P$18</definedName>
    <definedName name="Z_30A2590E_B68F_488E_B4E2_55E3D8A53AAC_.wvu.PrintArea" localSheetId="112" hidden="1">'15-3'!$A$1:$U$20</definedName>
    <definedName name="Z_30A2590E_B68F_488E_B4E2_55E3D8A53AAC_.wvu.PrintArea" localSheetId="113" hidden="1">'15-4'!$A$1:$S$23</definedName>
    <definedName name="Z_30A2590E_B68F_488E_B4E2_55E3D8A53AAC_.wvu.PrintArea" localSheetId="114" hidden="1">'15-5'!$A$1:$Q$44</definedName>
    <definedName name="Z_30A2590E_B68F_488E_B4E2_55E3D8A53AAC_.wvu.PrintArea" localSheetId="115" hidden="1">'15-6'!$A$1:$U$24</definedName>
    <definedName name="Z_30A2590E_B68F_488E_B4E2_55E3D8A53AAC_.wvu.PrintArea" localSheetId="116" hidden="1">'15-7'!$A$1:$Q$19</definedName>
    <definedName name="Z_30A2590E_B68F_488E_B4E2_55E3D8A53AAC_.wvu.PrintArea" localSheetId="117" hidden="1">'15-8'!$A$1:$R$32</definedName>
    <definedName name="Z_30A2590E_B68F_488E_B4E2_55E3D8A53AAC_.wvu.PrintArea" localSheetId="118" hidden="1">'15-9'!$A$1:$S$23</definedName>
    <definedName name="Z_30A2590E_B68F_488E_B4E2_55E3D8A53AAC_.wvu.PrintArea" localSheetId="7" hidden="1">'1-6'!$A$2:$E$26</definedName>
    <definedName name="Z_30A2590E_B68F_488E_B4E2_55E3D8A53AAC_.wvu.PrintArea" localSheetId="124" hidden="1">'16-1'!$A$1:$R$23</definedName>
    <definedName name="Z_30A2590E_B68F_488E_B4E2_55E3D8A53AAC_.wvu.PrintArea" localSheetId="125" hidden="1">'16-2'!$A$1:$Q$18</definedName>
    <definedName name="Z_30A2590E_B68F_488E_B4E2_55E3D8A53AAC_.wvu.PrintArea" localSheetId="126" hidden="1">'16-3'!$A$1:$U$22</definedName>
    <definedName name="Z_30A2590E_B68F_488E_B4E2_55E3D8A53AAC_.wvu.PrintArea" localSheetId="127" hidden="1">'16-4'!$A$1:$N$20</definedName>
    <definedName name="Z_30A2590E_B68F_488E_B4E2_55E3D8A53AAC_.wvu.PrintArea" localSheetId="128" hidden="1">'16-5'!$A$1:$U$21</definedName>
    <definedName name="Z_30A2590E_B68F_488E_B4E2_55E3D8A53AAC_.wvu.PrintArea" localSheetId="8" hidden="1">'1-7'!$A$1:$W$171</definedName>
    <definedName name="Z_30A2590E_B68F_488E_B4E2_55E3D8A53AAC_.wvu.PrintArea" localSheetId="129" hidden="1">'17-1'!$A$1:$AA$22</definedName>
    <definedName name="Z_30A2590E_B68F_488E_B4E2_55E3D8A53AAC_.wvu.PrintArea" localSheetId="138" hidden="1">'17-10'!$A$1:$P$17</definedName>
    <definedName name="Z_30A2590E_B68F_488E_B4E2_55E3D8A53AAC_.wvu.PrintArea" localSheetId="139" hidden="1">'17-11'!$I$1:$S$30</definedName>
    <definedName name="Z_30A2590E_B68F_488E_B4E2_55E3D8A53AAC_.wvu.PrintArea" localSheetId="140" hidden="1">'17-12'!$A$1:$Q$19</definedName>
    <definedName name="Z_30A2590E_B68F_488E_B4E2_55E3D8A53AAC_.wvu.PrintArea" localSheetId="141" hidden="1">'17-13'!$A$1:$P$17</definedName>
    <definedName name="Z_30A2590E_B68F_488E_B4E2_55E3D8A53AAC_.wvu.PrintArea" localSheetId="142" hidden="1">'17-14'!$A$1:$K$27</definedName>
    <definedName name="Z_30A2590E_B68F_488E_B4E2_55E3D8A53AAC_.wvu.PrintArea" localSheetId="130" hidden="1">'17-2'!$A$1:$V$23</definedName>
    <definedName name="Z_30A2590E_B68F_488E_B4E2_55E3D8A53AAC_.wvu.PrintArea" localSheetId="131" hidden="1">'17-3'!$A$1:$V$23</definedName>
    <definedName name="Z_30A2590E_B68F_488E_B4E2_55E3D8A53AAC_.wvu.PrintArea" localSheetId="132" hidden="1">'17-4'!$I$1:$S$22</definedName>
    <definedName name="Z_30A2590E_B68F_488E_B4E2_55E3D8A53AAC_.wvu.PrintArea" localSheetId="133" hidden="1">'17-5'!$I$1:$S$19</definedName>
    <definedName name="Z_30A2590E_B68F_488E_B4E2_55E3D8A53AAC_.wvu.PrintArea" localSheetId="134" hidden="1">'17-6'!$I$1:$S$22</definedName>
    <definedName name="Z_30A2590E_B68F_488E_B4E2_55E3D8A53AAC_.wvu.PrintArea" localSheetId="135" hidden="1">'17-7'!$A$1:$P$17</definedName>
    <definedName name="Z_30A2590E_B68F_488E_B4E2_55E3D8A53AAC_.wvu.PrintArea" localSheetId="136" hidden="1">'17-8'!$A$1:$S$17</definedName>
    <definedName name="Z_30A2590E_B68F_488E_B4E2_55E3D8A53AAC_.wvu.PrintArea" localSheetId="137" hidden="1">'17-9'!$A$1:$Q$16</definedName>
    <definedName name="Z_30A2590E_B68F_488E_B4E2_55E3D8A53AAC_.wvu.PrintArea" localSheetId="10" hidden="1">'1-8'!$A$1:$S$121</definedName>
    <definedName name="Z_30A2590E_B68F_488E_B4E2_55E3D8A53AAC_.wvu.PrintArea" localSheetId="143" hidden="1">'18-1'!$A$1:$P$12</definedName>
    <definedName name="Z_30A2590E_B68F_488E_B4E2_55E3D8A53AAC_.wvu.PrintArea" localSheetId="144" hidden="1">'18-2'!$A$1:$Q$17</definedName>
    <definedName name="Z_30A2590E_B68F_488E_B4E2_55E3D8A53AAC_.wvu.PrintArea" localSheetId="145" hidden="1">'18-3'!$A$1:$P$12</definedName>
    <definedName name="Z_30A2590E_B68F_488E_B4E2_55E3D8A53AAC_.wvu.PrintArea" localSheetId="146" hidden="1">'18-4'!$A$1:$R$19</definedName>
    <definedName name="Z_30A2590E_B68F_488E_B4E2_55E3D8A53AAC_.wvu.PrintArea" localSheetId="11" hidden="1">'1-9'!$A$1:$P$19</definedName>
    <definedName name="Z_30A2590E_B68F_488E_B4E2_55E3D8A53AAC_.wvu.PrintArea" localSheetId="147" hidden="1">'19-1'!$A$1:$Q$18</definedName>
    <definedName name="Z_30A2590E_B68F_488E_B4E2_55E3D8A53AAC_.wvu.PrintArea" localSheetId="148" hidden="1">'19-2'!$A$1:$Q$20</definedName>
    <definedName name="Z_30A2590E_B68F_488E_B4E2_55E3D8A53AAC_.wvu.PrintArea" localSheetId="149" hidden="1">'20-1'!$A$1:$N$17</definedName>
    <definedName name="Z_30A2590E_B68F_488E_B4E2_55E3D8A53AAC_.wvu.PrintArea" localSheetId="150" hidden="1">'20-2'!$A$1:$S$20</definedName>
    <definedName name="Z_30A2590E_B68F_488E_B4E2_55E3D8A53AAC_.wvu.PrintArea" localSheetId="151" hidden="1">'20-3'!$A$1:$O$17</definedName>
    <definedName name="Z_30A2590E_B68F_488E_B4E2_55E3D8A53AAC_.wvu.PrintArea" localSheetId="26" hidden="1">'2-1'!$A$1:$R$23</definedName>
    <definedName name="Z_30A2590E_B68F_488E_B4E2_55E3D8A53AAC_.wvu.PrintArea" localSheetId="152" hidden="1">'21-1'!$A$1:$R$22</definedName>
    <definedName name="Z_30A2590E_B68F_488E_B4E2_55E3D8A53AAC_.wvu.PrintArea" localSheetId="153" hidden="1">'21-2'!$A$1:$O$20</definedName>
    <definedName name="Z_30A2590E_B68F_488E_B4E2_55E3D8A53AAC_.wvu.PrintArea" localSheetId="154" hidden="1">'21-3'!$A$1:$Q$16</definedName>
    <definedName name="Z_30A2590E_B68F_488E_B4E2_55E3D8A53AAC_.wvu.PrintArea" localSheetId="155" hidden="1">'21-4'!$A$1:$Y$52</definedName>
    <definedName name="Z_30A2590E_B68F_488E_B4E2_55E3D8A53AAC_.wvu.PrintArea" localSheetId="156" hidden="1">'21-5'!$A$1:$T$19</definedName>
    <definedName name="Z_30A2590E_B68F_488E_B4E2_55E3D8A53AAC_.wvu.PrintArea" localSheetId="157" hidden="1">'21-6'!$A$1:$O$16</definedName>
    <definedName name="Z_30A2590E_B68F_488E_B4E2_55E3D8A53AAC_.wvu.PrintArea" localSheetId="27" hidden="1">'2-2'!$A$1:$Q$16</definedName>
    <definedName name="Z_30A2590E_B68F_488E_B4E2_55E3D8A53AAC_.wvu.PrintArea" localSheetId="28" hidden="1">'2-3'!$A$1:$R$25</definedName>
    <definedName name="Z_30A2590E_B68F_488E_B4E2_55E3D8A53AAC_.wvu.PrintArea" localSheetId="30" hidden="1">'2-5'!$A$1:$X$24</definedName>
    <definedName name="Z_30A2590E_B68F_488E_B4E2_55E3D8A53AAC_.wvu.PrintArea" localSheetId="32" hidden="1">'2-7'!$A$1:$O$19</definedName>
    <definedName name="Z_30A2590E_B68F_488E_B4E2_55E3D8A53AAC_.wvu.PrintArea" localSheetId="33" hidden="1">'2-8'!$A$1:$M$18</definedName>
    <definedName name="Z_30A2590E_B68F_488E_B4E2_55E3D8A53AAC_.wvu.PrintArea" localSheetId="34" hidden="1">'3-1'!$A$1:$R$18</definedName>
    <definedName name="Z_30A2590E_B68F_488E_B4E2_55E3D8A53AAC_.wvu.PrintArea" localSheetId="35" hidden="1">'3-2'!$A$1:$Q$20</definedName>
    <definedName name="Z_30A2590E_B68F_488E_B4E2_55E3D8A53AAC_.wvu.PrintArea" localSheetId="36" hidden="1">'3-3'!$A$1:$Q$26</definedName>
    <definedName name="Z_30A2590E_B68F_488E_B4E2_55E3D8A53AAC_.wvu.PrintArea" localSheetId="37" hidden="1">'3-4'!$A$1:$P$12</definedName>
    <definedName name="Z_30A2590E_B68F_488E_B4E2_55E3D8A53AAC_.wvu.PrintArea" localSheetId="38" hidden="1">'3-5'!$A$1:$L$15</definedName>
    <definedName name="Z_30A2590E_B68F_488E_B4E2_55E3D8A53AAC_.wvu.PrintArea" localSheetId="39" hidden="1">'3-6'!$A$1:$O$13</definedName>
    <definedName name="Z_30A2590E_B68F_488E_B4E2_55E3D8A53AAC_.wvu.PrintArea" localSheetId="40" hidden="1">'3-7'!$A$1:$L$16</definedName>
    <definedName name="Z_30A2590E_B68F_488E_B4E2_55E3D8A53AAC_.wvu.PrintArea" localSheetId="41" hidden="1">'4-1'!$A$1:$O$19</definedName>
    <definedName name="Z_30A2590E_B68F_488E_B4E2_55E3D8A53AAC_.wvu.PrintArea" localSheetId="42" hidden="1">'4-2'!$A$1:$O$21</definedName>
    <definedName name="Z_30A2590E_B68F_488E_B4E2_55E3D8A53AAC_.wvu.PrintArea" localSheetId="43" hidden="1">'4-3'!$A$1:$Q$28</definedName>
    <definedName name="Z_30A2590E_B68F_488E_B4E2_55E3D8A53AAC_.wvu.PrintArea" localSheetId="44" hidden="1">'4-4'!$A$1:$S$31</definedName>
    <definedName name="Z_30A2590E_B68F_488E_B4E2_55E3D8A53AAC_.wvu.PrintArea" localSheetId="45" hidden="1">'4-5'!$A$1:$Q$32</definedName>
    <definedName name="Z_30A2590E_B68F_488E_B4E2_55E3D8A53AAC_.wvu.PrintArea" localSheetId="46" hidden="1">'4-6'!$A$1:$O$20</definedName>
    <definedName name="Z_30A2590E_B68F_488E_B4E2_55E3D8A53AAC_.wvu.PrintArea" localSheetId="47" hidden="1">'5-1'!$A$1:$T$15</definedName>
    <definedName name="Z_30A2590E_B68F_488E_B4E2_55E3D8A53AAC_.wvu.PrintArea" localSheetId="56" hidden="1">'5-10'!$A$1:$G$32</definedName>
    <definedName name="Z_30A2590E_B68F_488E_B4E2_55E3D8A53AAC_.wvu.PrintArea" localSheetId="57" hidden="1">'5-11'!$A$1:$Q$72</definedName>
    <definedName name="Z_30A2590E_B68F_488E_B4E2_55E3D8A53AAC_.wvu.PrintArea" localSheetId="48" hidden="1">'5-2'!$A$1:$V$15</definedName>
    <definedName name="Z_30A2590E_B68F_488E_B4E2_55E3D8A53AAC_.wvu.PrintArea" localSheetId="49" hidden="1">'5-3'!$A$1:$P$18</definedName>
    <definedName name="Z_30A2590E_B68F_488E_B4E2_55E3D8A53AAC_.wvu.PrintArea" localSheetId="50" hidden="1">'5-4'!$A$1:$Q$26</definedName>
    <definedName name="Z_30A2590E_B68F_488E_B4E2_55E3D8A53AAC_.wvu.PrintArea" localSheetId="51" hidden="1">'5-5'!$A$1:$P$18</definedName>
    <definedName name="Z_30A2590E_B68F_488E_B4E2_55E3D8A53AAC_.wvu.PrintArea" localSheetId="52" hidden="1">'5-6'!$A$1:$P$19</definedName>
    <definedName name="Z_30A2590E_B68F_488E_B4E2_55E3D8A53AAC_.wvu.PrintArea" localSheetId="53" hidden="1">'5-7'!$A$1:$Q$21</definedName>
    <definedName name="Z_30A2590E_B68F_488E_B4E2_55E3D8A53AAC_.wvu.PrintArea" localSheetId="54" hidden="1">'5-8'!$A$1:$R$20</definedName>
    <definedName name="Z_30A2590E_B68F_488E_B4E2_55E3D8A53AAC_.wvu.PrintArea" localSheetId="55" hidden="1">'5-9'!$A$1:$S$20</definedName>
    <definedName name="Z_30A2590E_B68F_488E_B4E2_55E3D8A53AAC_.wvu.PrintArea" localSheetId="58" hidden="1">'6-1'!$A$1:$Q$14</definedName>
    <definedName name="Z_30A2590E_B68F_488E_B4E2_55E3D8A53AAC_.wvu.PrintArea" localSheetId="59" hidden="1">'6-2'!$A$1:$R$18</definedName>
    <definedName name="Z_30A2590E_B68F_488E_B4E2_55E3D8A53AAC_.wvu.PrintArea" localSheetId="60" hidden="1">'6-3'!$A$1:$P$17</definedName>
    <definedName name="Z_30A2590E_B68F_488E_B4E2_55E3D8A53AAC_.wvu.PrintArea" localSheetId="61" hidden="1">'6-4'!$A$1:$P$16</definedName>
    <definedName name="Z_30A2590E_B68F_488E_B4E2_55E3D8A53AAC_.wvu.PrintArea" localSheetId="62" hidden="1">'7-1'!$A$1:$V$27</definedName>
    <definedName name="Z_30A2590E_B68F_488E_B4E2_55E3D8A53AAC_.wvu.PrintArea" localSheetId="63" hidden="1">'7-2'!$A$1:$Z$18</definedName>
    <definedName name="Z_30A2590E_B68F_488E_B4E2_55E3D8A53AAC_.wvu.PrintArea" localSheetId="64" hidden="1">'7-3'!$A$1:$X$28</definedName>
    <definedName name="Z_30A2590E_B68F_488E_B4E2_55E3D8A53AAC_.wvu.PrintArea" localSheetId="65" hidden="1">'7-4'!$A$1:$X$28</definedName>
    <definedName name="Z_30A2590E_B68F_488E_B4E2_55E3D8A53AAC_.wvu.PrintArea" localSheetId="66" hidden="1">'7-5'!$A$1:$P$23</definedName>
    <definedName name="Z_30A2590E_B68F_488E_B4E2_55E3D8A53AAC_.wvu.PrintArea" localSheetId="67" hidden="1">'7-6'!$A$1:$O$15</definedName>
    <definedName name="Z_30A2590E_B68F_488E_B4E2_55E3D8A53AAC_.wvu.PrintArea" localSheetId="68" hidden="1">'8-1'!$A$1:$U$28</definedName>
    <definedName name="Z_30A2590E_B68F_488E_B4E2_55E3D8A53AAC_.wvu.PrintArea" localSheetId="77" hidden="1">'8-10'!$A$1:$Q$21</definedName>
    <definedName name="Z_30A2590E_B68F_488E_B4E2_55E3D8A53AAC_.wvu.PrintArea" localSheetId="78" hidden="1">'8-11'!$A$1:$S$23</definedName>
    <definedName name="Z_30A2590E_B68F_488E_B4E2_55E3D8A53AAC_.wvu.PrintArea" localSheetId="79" hidden="1">'8-12'!$A$1:$T$34</definedName>
    <definedName name="Z_30A2590E_B68F_488E_B4E2_55E3D8A53AAC_.wvu.PrintArea" localSheetId="80" hidden="1">'8-13'!$A$1:$N$21</definedName>
    <definedName name="Z_30A2590E_B68F_488E_B4E2_55E3D8A53AAC_.wvu.PrintArea" localSheetId="81" hidden="1">'8-14'!$A$1:$O$33</definedName>
    <definedName name="Z_30A2590E_B68F_488E_B4E2_55E3D8A53AAC_.wvu.PrintArea" localSheetId="69" hidden="1">'8-2'!$A$1:$U$26</definedName>
    <definedName name="Z_30A2590E_B68F_488E_B4E2_55E3D8A53AAC_.wvu.PrintArea" localSheetId="71" hidden="1">'8-4'!$A$1:$O$19</definedName>
    <definedName name="Z_30A2590E_B68F_488E_B4E2_55E3D8A53AAC_.wvu.PrintArea" localSheetId="72" hidden="1">'8-5'!$A$1:$O$20</definedName>
    <definedName name="Z_30A2590E_B68F_488E_B4E2_55E3D8A53AAC_.wvu.PrintArea" localSheetId="73" hidden="1">'8-6'!$A$1:$P$19</definedName>
    <definedName name="Z_30A2590E_B68F_488E_B4E2_55E3D8A53AAC_.wvu.PrintArea" localSheetId="74" hidden="1">'8-7'!$A$1:$O$19</definedName>
    <definedName name="Z_30A2590E_B68F_488E_B4E2_55E3D8A53AAC_.wvu.PrintArea" localSheetId="75" hidden="1">'8-8'!$A$1:$O$19</definedName>
    <definedName name="Z_30A2590E_B68F_488E_B4E2_55E3D8A53AAC_.wvu.PrintArea" localSheetId="76" hidden="1">'8-9'!$A$1:$AB$40</definedName>
    <definedName name="Z_30A2590E_B68F_488E_B4E2_55E3D8A53AAC_.wvu.PrintArea" localSheetId="82" hidden="1">'9-1'!$A$1:$P$17</definedName>
    <definedName name="Z_30A2590E_B68F_488E_B4E2_55E3D8A53AAC_.wvu.PrintArea" localSheetId="83" hidden="1">'9-2'!$A$1:$R$16</definedName>
    <definedName name="Z_30A2590E_B68F_488E_B4E2_55E3D8A53AAC_.wvu.PrintArea" localSheetId="84" hidden="1">'9-3'!$A$1:$O$16</definedName>
    <definedName name="Z_30A2590E_B68F_488E_B4E2_55E3D8A53AAC_.wvu.PrintArea" localSheetId="85" hidden="1">'9-4'!$A$1:$O$16</definedName>
    <definedName name="Z_30A2590E_B68F_488E_B4E2_55E3D8A53AAC_.wvu.PrintArea" localSheetId="86" hidden="1">'9-5'!$A$1:$P$16</definedName>
    <definedName name="Z_30A2590E_B68F_488E_B4E2_55E3D8A53AAC_.wvu.PrintArea" localSheetId="87" hidden="1">'9-6'!$A$1:$Q$20</definedName>
    <definedName name="Z_30A2590E_B68F_488E_B4E2_55E3D8A53AAC_.wvu.PrintTitles" localSheetId="20" hidden="1">'1-15'!$1:$1</definedName>
    <definedName name="Z_30A2590E_B68F_488E_B4E2_55E3D8A53AAC_.wvu.Rows" localSheetId="95" hidden="1">'11-1②'!$51:$51</definedName>
    <definedName name="Z_30A2590E_B68F_488E_B4E2_55E3D8A53AAC_.wvu.Rows" localSheetId="71" hidden="1">'8-4'!$27:$29</definedName>
    <definedName name="Z_331300FD_88B3_4568_ADE0_7F1EAD5335EE_.wvu.Cols" localSheetId="68" hidden="1">'8-1'!$D:$E,'8-1'!$H:$H</definedName>
    <definedName name="Z_331300FD_88B3_4568_ADE0_7F1EAD5335EE_.wvu.Cols" localSheetId="69" hidden="1">'8-2'!$D:$D,'8-2'!$F:$F,'8-2'!$H:$H</definedName>
    <definedName name="Z_331300FD_88B3_4568_ADE0_7F1EAD5335EE_.wvu.PrintArea" localSheetId="88" hidden="1">'10-1'!$A$1:$S$19</definedName>
    <definedName name="Z_331300FD_88B3_4568_ADE0_7F1EAD5335EE_.wvu.PrintArea" localSheetId="89" hidden="1">'10-2'!$A$1:$O$17</definedName>
    <definedName name="Z_331300FD_88B3_4568_ADE0_7F1EAD5335EE_.wvu.PrintArea" localSheetId="90" hidden="1">'10-3'!$A$1:$W$22</definedName>
    <definedName name="Z_331300FD_88B3_4568_ADE0_7F1EAD5335EE_.wvu.PrintArea" localSheetId="91" hidden="1">'10-4'!$A$1:$W$21</definedName>
    <definedName name="Z_331300FD_88B3_4568_ADE0_7F1EAD5335EE_.wvu.PrintArea" localSheetId="92" hidden="1">'10-5'!$A$1:$Q$22</definedName>
    <definedName name="Z_331300FD_88B3_4568_ADE0_7F1EAD5335EE_.wvu.PrintArea" localSheetId="96" hidden="1">'11-2'!$A$1:$P$17</definedName>
    <definedName name="Z_331300FD_88B3_4568_ADE0_7F1EAD5335EE_.wvu.PrintArea" localSheetId="97" hidden="1">'11-3'!$A$1:$O$18</definedName>
    <definedName name="Z_331300FD_88B3_4568_ADE0_7F1EAD5335EE_.wvu.PrintArea" localSheetId="98" hidden="1">'11-4'!$A$1:$Q$19</definedName>
    <definedName name="Z_331300FD_88B3_4568_ADE0_7F1EAD5335EE_.wvu.PrintArea" localSheetId="99" hidden="1">'12-1'!$A$1:$O$51</definedName>
    <definedName name="Z_331300FD_88B3_4568_ADE0_7F1EAD5335EE_.wvu.PrintArea" localSheetId="100" hidden="1">'12-2'!$A$1:$AD$25</definedName>
    <definedName name="Z_331300FD_88B3_4568_ADE0_7F1EAD5335EE_.wvu.PrintArea" localSheetId="101" hidden="1">'12-3'!$A$1:$P$19</definedName>
    <definedName name="Z_331300FD_88B3_4568_ADE0_7F1EAD5335EE_.wvu.PrintArea" localSheetId="102" hidden="1">'12-4'!$A$1:$P$17</definedName>
    <definedName name="Z_331300FD_88B3_4568_ADE0_7F1EAD5335EE_.wvu.PrintArea" localSheetId="103" hidden="1">'12-5'!$A$1:$P$17</definedName>
    <definedName name="Z_331300FD_88B3_4568_ADE0_7F1EAD5335EE_.wvu.PrintArea" localSheetId="104" hidden="1">'12-6'!$A$1:$N$30</definedName>
    <definedName name="Z_331300FD_88B3_4568_ADE0_7F1EAD5335EE_.wvu.PrintArea" localSheetId="105" hidden="1">'12-7'!$A$1:$M$25</definedName>
    <definedName name="Z_331300FD_88B3_4568_ADE0_7F1EAD5335EE_.wvu.PrintArea" localSheetId="108" hidden="1">'14-1'!$A$1:$T$21</definedName>
    <definedName name="Z_331300FD_88B3_4568_ADE0_7F1EAD5335EE_.wvu.PrintArea" localSheetId="109" hidden="1">'14-2'!$A$1:$S$18</definedName>
    <definedName name="Z_331300FD_88B3_4568_ADE0_7F1EAD5335EE_.wvu.PrintArea" localSheetId="58" hidden="1">'6-1'!$A$1:$Q$14</definedName>
    <definedName name="Z_331300FD_88B3_4568_ADE0_7F1EAD5335EE_.wvu.PrintArea" localSheetId="59" hidden="1">'6-2'!$A$1:$R$18</definedName>
    <definedName name="Z_331300FD_88B3_4568_ADE0_7F1EAD5335EE_.wvu.PrintArea" localSheetId="60" hidden="1">'6-3'!$A$1:$P$17</definedName>
    <definedName name="Z_331300FD_88B3_4568_ADE0_7F1EAD5335EE_.wvu.PrintArea" localSheetId="61" hidden="1">'6-4'!$A$1:$P$16</definedName>
    <definedName name="Z_331300FD_88B3_4568_ADE0_7F1EAD5335EE_.wvu.PrintArea" localSheetId="62" hidden="1">'7-1'!$A$1:$V$27</definedName>
    <definedName name="Z_331300FD_88B3_4568_ADE0_7F1EAD5335EE_.wvu.PrintArea" localSheetId="63" hidden="1">'7-2'!$A$1:$Z$18</definedName>
    <definedName name="Z_331300FD_88B3_4568_ADE0_7F1EAD5335EE_.wvu.PrintArea" localSheetId="64" hidden="1">'7-3'!$A$1:$X$28</definedName>
    <definedName name="Z_331300FD_88B3_4568_ADE0_7F1EAD5335EE_.wvu.PrintArea" localSheetId="65" hidden="1">'7-4'!$A$1:$X$28</definedName>
    <definedName name="Z_331300FD_88B3_4568_ADE0_7F1EAD5335EE_.wvu.PrintArea" localSheetId="66" hidden="1">'7-5'!$A$1:$P$23</definedName>
    <definedName name="Z_331300FD_88B3_4568_ADE0_7F1EAD5335EE_.wvu.PrintArea" localSheetId="67" hidden="1">'7-6'!$A$1:$O$15</definedName>
    <definedName name="Z_331300FD_88B3_4568_ADE0_7F1EAD5335EE_.wvu.PrintArea" localSheetId="68" hidden="1">'8-1'!$A$1:$U$28</definedName>
    <definedName name="Z_331300FD_88B3_4568_ADE0_7F1EAD5335EE_.wvu.PrintArea" localSheetId="77" hidden="1">'8-10'!$A$1:$Q$21</definedName>
    <definedName name="Z_331300FD_88B3_4568_ADE0_7F1EAD5335EE_.wvu.PrintArea" localSheetId="78" hidden="1">'8-11'!$A$1:$S$23</definedName>
    <definedName name="Z_331300FD_88B3_4568_ADE0_7F1EAD5335EE_.wvu.PrintArea" localSheetId="79" hidden="1">'8-12'!$A$1:$T$34</definedName>
    <definedName name="Z_331300FD_88B3_4568_ADE0_7F1EAD5335EE_.wvu.PrintArea" localSheetId="80" hidden="1">'8-13'!$A$1:$N$21</definedName>
    <definedName name="Z_331300FD_88B3_4568_ADE0_7F1EAD5335EE_.wvu.PrintArea" localSheetId="81" hidden="1">'8-14'!$A$1:$O$33</definedName>
    <definedName name="Z_331300FD_88B3_4568_ADE0_7F1EAD5335EE_.wvu.PrintArea" localSheetId="69" hidden="1">'8-2'!$A$1:$U$26</definedName>
    <definedName name="Z_331300FD_88B3_4568_ADE0_7F1EAD5335EE_.wvu.PrintArea" localSheetId="71" hidden="1">'8-4'!$A$1:$O$19</definedName>
    <definedName name="Z_331300FD_88B3_4568_ADE0_7F1EAD5335EE_.wvu.PrintArea" localSheetId="72" hidden="1">'8-5'!$A$1:$O$20</definedName>
    <definedName name="Z_331300FD_88B3_4568_ADE0_7F1EAD5335EE_.wvu.PrintArea" localSheetId="73" hidden="1">'8-6'!$A$1:$P$19</definedName>
    <definedName name="Z_331300FD_88B3_4568_ADE0_7F1EAD5335EE_.wvu.PrintArea" localSheetId="74" hidden="1">'8-7'!$A$1:$O$19</definedName>
    <definedName name="Z_331300FD_88B3_4568_ADE0_7F1EAD5335EE_.wvu.PrintArea" localSheetId="75" hidden="1">'8-8'!$A$1:$O$19</definedName>
    <definedName name="Z_331300FD_88B3_4568_ADE0_7F1EAD5335EE_.wvu.PrintArea" localSheetId="76" hidden="1">'8-9'!$A$1:$AB$40</definedName>
    <definedName name="Z_331300FD_88B3_4568_ADE0_7F1EAD5335EE_.wvu.PrintArea" localSheetId="82" hidden="1">'9-1'!$A$1:$P$17</definedName>
    <definedName name="Z_331300FD_88B3_4568_ADE0_7F1EAD5335EE_.wvu.PrintArea" localSheetId="83" hidden="1">'9-2'!$A$1:$R$16</definedName>
    <definedName name="Z_331300FD_88B3_4568_ADE0_7F1EAD5335EE_.wvu.PrintArea" localSheetId="84" hidden="1">'9-3'!$A$1:$O$16</definedName>
    <definedName name="Z_331300FD_88B3_4568_ADE0_7F1EAD5335EE_.wvu.Rows" localSheetId="71" hidden="1">'8-4'!$27:$29</definedName>
    <definedName name="Z_337CCED3_5E6B_4E3D_BC98_489707EF974E_.wvu.Cols" localSheetId="95" hidden="1">'11-1②'!$D:$D,'11-1②'!$J:$J,'11-1②'!$P:$P</definedName>
    <definedName name="Z_337CCED3_5E6B_4E3D_BC98_489707EF974E_.wvu.Cols" localSheetId="20" hidden="1">'1-15'!$B:$B,'1-15'!$D:$D</definedName>
    <definedName name="Z_337CCED3_5E6B_4E3D_BC98_489707EF974E_.wvu.Cols" localSheetId="129" hidden="1">'17-1'!$D:$E,'17-1'!$G:$I,'17-1'!$K:$L,'17-1'!$N:$N</definedName>
    <definedName name="Z_337CCED3_5E6B_4E3D_BC98_489707EF974E_.wvu.Cols" localSheetId="68" hidden="1">'8-1'!$D:$E,'8-1'!$H:$H</definedName>
    <definedName name="Z_337CCED3_5E6B_4E3D_BC98_489707EF974E_.wvu.Cols" localSheetId="69" hidden="1">'8-2'!$D:$D,'8-2'!$F:$F,'8-2'!$H:$H</definedName>
    <definedName name="Z_337CCED3_5E6B_4E3D_BC98_489707EF974E_.wvu.FilterData" localSheetId="99" hidden="1">'12-1'!$A$1:$C$18</definedName>
    <definedName name="Z_337CCED3_5E6B_4E3D_BC98_489707EF974E_.wvu.PrintArea" localSheetId="88" hidden="1">'10-1'!$A$1:$S$19</definedName>
    <definedName name="Z_337CCED3_5E6B_4E3D_BC98_489707EF974E_.wvu.PrintArea" localSheetId="89" hidden="1">'10-2'!$A$1:$O$17</definedName>
    <definedName name="Z_337CCED3_5E6B_4E3D_BC98_489707EF974E_.wvu.PrintArea" localSheetId="90" hidden="1">'10-3'!$A$1:$W$22</definedName>
    <definedName name="Z_337CCED3_5E6B_4E3D_BC98_489707EF974E_.wvu.PrintArea" localSheetId="91" hidden="1">'10-4'!$A$1:$W$21</definedName>
    <definedName name="Z_337CCED3_5E6B_4E3D_BC98_489707EF974E_.wvu.PrintArea" localSheetId="92" hidden="1">'10-5'!$A$1:$Q$22</definedName>
    <definedName name="Z_337CCED3_5E6B_4E3D_BC98_489707EF974E_.wvu.PrintArea" localSheetId="93" hidden="1">'10-6'!$J$1:$AL$21</definedName>
    <definedName name="Z_337CCED3_5E6B_4E3D_BC98_489707EF974E_.wvu.PrintArea" localSheetId="1" hidden="1">'1-1'!$A$1:$Q$24</definedName>
    <definedName name="Z_337CCED3_5E6B_4E3D_BC98_489707EF974E_.wvu.PrintArea" localSheetId="12" hidden="1">'1-10'!$A$1:$Q$23</definedName>
    <definedName name="Z_337CCED3_5E6B_4E3D_BC98_489707EF974E_.wvu.PrintArea" localSheetId="13" hidden="1">'1-11'!$A$1:$S$20</definedName>
    <definedName name="Z_337CCED3_5E6B_4E3D_BC98_489707EF974E_.wvu.PrintArea" localSheetId="94" hidden="1">'11-1①'!$A$1:$M$31</definedName>
    <definedName name="Z_337CCED3_5E6B_4E3D_BC98_489707EF974E_.wvu.PrintArea" localSheetId="95" hidden="1">'11-1②'!$A$1:$S$52</definedName>
    <definedName name="Z_337CCED3_5E6B_4E3D_BC98_489707EF974E_.wvu.PrintArea" localSheetId="96" hidden="1">'11-2'!$A$1:$P$17</definedName>
    <definedName name="Z_337CCED3_5E6B_4E3D_BC98_489707EF974E_.wvu.PrintArea" localSheetId="14" hidden="1">'1-12'!$A$1:$R$29</definedName>
    <definedName name="Z_337CCED3_5E6B_4E3D_BC98_489707EF974E_.wvu.PrintArea" localSheetId="97" hidden="1">'11-3'!$A$1:$O$18</definedName>
    <definedName name="Z_337CCED3_5E6B_4E3D_BC98_489707EF974E_.wvu.PrintArea" localSheetId="17" hidden="1">'1-13'!$A$1:$Q$26</definedName>
    <definedName name="Z_337CCED3_5E6B_4E3D_BC98_489707EF974E_.wvu.PrintArea" localSheetId="9" hidden="1">'1-13(旧)'!$A$1:$T$23</definedName>
    <definedName name="Z_337CCED3_5E6B_4E3D_BC98_489707EF974E_.wvu.PrintArea" localSheetId="98" hidden="1">'11-4'!$A$1:$Q$19</definedName>
    <definedName name="Z_337CCED3_5E6B_4E3D_BC98_489707EF974E_.wvu.PrintArea" localSheetId="19" hidden="1">'1-14'!$A$1:$S$18</definedName>
    <definedName name="Z_337CCED3_5E6B_4E3D_BC98_489707EF974E_.wvu.PrintArea" localSheetId="15" hidden="1">'1-14(旧)'!$A$1:$S$34</definedName>
    <definedName name="Z_337CCED3_5E6B_4E3D_BC98_489707EF974E_.wvu.PrintArea" localSheetId="20" hidden="1">'1-15'!$I$47:$V$80</definedName>
    <definedName name="Z_337CCED3_5E6B_4E3D_BC98_489707EF974E_.wvu.PrintArea" localSheetId="16" hidden="1">'1-15(旧)'!$A$1:$R$26</definedName>
    <definedName name="Z_337CCED3_5E6B_4E3D_BC98_489707EF974E_.wvu.PrintArea" localSheetId="21" hidden="1">'1-16'!$A$1:$F$80</definedName>
    <definedName name="Z_337CCED3_5E6B_4E3D_BC98_489707EF974E_.wvu.PrintArea" localSheetId="18" hidden="1">'1-16(旧)'!$A$1:$W$27</definedName>
    <definedName name="Z_337CCED3_5E6B_4E3D_BC98_489707EF974E_.wvu.PrintArea" localSheetId="22" hidden="1">'1-17'!$A$1:$Q$18</definedName>
    <definedName name="Z_337CCED3_5E6B_4E3D_BC98_489707EF974E_.wvu.PrintArea" localSheetId="23" hidden="1">'1-18'!$A$1:$S$22</definedName>
    <definedName name="Z_337CCED3_5E6B_4E3D_BC98_489707EF974E_.wvu.PrintArea" localSheetId="24" hidden="1">'1-18(旧)'!$A$1:$U$40</definedName>
    <definedName name="Z_337CCED3_5E6B_4E3D_BC98_489707EF974E_.wvu.PrintArea" localSheetId="25" hidden="1">'1-19'!$A$1:$U$22</definedName>
    <definedName name="Z_337CCED3_5E6B_4E3D_BC98_489707EF974E_.wvu.PrintArea" localSheetId="3" hidden="1">'1-2'!$A$1:$Q$27</definedName>
    <definedName name="Z_337CCED3_5E6B_4E3D_BC98_489707EF974E_.wvu.PrintArea" localSheetId="159" hidden="1">'1-20(旧)'!$A$1:$R$27</definedName>
    <definedName name="Z_337CCED3_5E6B_4E3D_BC98_489707EF974E_.wvu.PrintArea" localSheetId="99" hidden="1">'12-1'!$A$1:$O$51</definedName>
    <definedName name="Z_337CCED3_5E6B_4E3D_BC98_489707EF974E_.wvu.PrintArea" localSheetId="100" hidden="1">'12-2'!$A$1:$AD$25</definedName>
    <definedName name="Z_337CCED3_5E6B_4E3D_BC98_489707EF974E_.wvu.PrintArea" localSheetId="101" hidden="1">'12-3'!$A$1:$P$19</definedName>
    <definedName name="Z_337CCED3_5E6B_4E3D_BC98_489707EF974E_.wvu.PrintArea" localSheetId="102" hidden="1">'12-4'!$A$1:$P$17</definedName>
    <definedName name="Z_337CCED3_5E6B_4E3D_BC98_489707EF974E_.wvu.PrintArea" localSheetId="103" hidden="1">'12-5'!$A$1:$P$17</definedName>
    <definedName name="Z_337CCED3_5E6B_4E3D_BC98_489707EF974E_.wvu.PrintArea" localSheetId="104" hidden="1">'12-6'!$A$1:$N$30</definedName>
    <definedName name="Z_337CCED3_5E6B_4E3D_BC98_489707EF974E_.wvu.PrintArea" localSheetId="105" hidden="1">'12-7'!$A$1:$M$25</definedName>
    <definedName name="Z_337CCED3_5E6B_4E3D_BC98_489707EF974E_.wvu.PrintArea" localSheetId="4" hidden="1">'1-3'!$A$1:$O$27</definedName>
    <definedName name="Z_337CCED3_5E6B_4E3D_BC98_489707EF974E_.wvu.PrintArea" localSheetId="106" hidden="1">'13-1'!$A$1:$R$21</definedName>
    <definedName name="Z_337CCED3_5E6B_4E3D_BC98_489707EF974E_.wvu.PrintArea" localSheetId="107" hidden="1">'13-2'!$A$1:$Q$19</definedName>
    <definedName name="Z_337CCED3_5E6B_4E3D_BC98_489707EF974E_.wvu.PrintArea" localSheetId="5" hidden="1">'1-4'!$A$1:$W$99</definedName>
    <definedName name="Z_337CCED3_5E6B_4E3D_BC98_489707EF974E_.wvu.PrintArea" localSheetId="108" hidden="1">'14-1'!$A$1:$T$21</definedName>
    <definedName name="Z_337CCED3_5E6B_4E3D_BC98_489707EF974E_.wvu.PrintArea" localSheetId="109" hidden="1">'14-2'!$A$1:$S$18</definedName>
    <definedName name="Z_337CCED3_5E6B_4E3D_BC98_489707EF974E_.wvu.PrintArea" localSheetId="6" hidden="1">'1-5'!$A$1:$U$46</definedName>
    <definedName name="Z_337CCED3_5E6B_4E3D_BC98_489707EF974E_.wvu.PrintArea" localSheetId="110" hidden="1">'15-1'!$A$1:$V$21</definedName>
    <definedName name="Z_337CCED3_5E6B_4E3D_BC98_489707EF974E_.wvu.PrintArea" localSheetId="120" hidden="1">'15-11'!$A$1:$S$21</definedName>
    <definedName name="Z_337CCED3_5E6B_4E3D_BC98_489707EF974E_.wvu.PrintArea" localSheetId="121" hidden="1">'15-12'!$A$1:$Q$18</definedName>
    <definedName name="Z_337CCED3_5E6B_4E3D_BC98_489707EF974E_.wvu.PrintArea" localSheetId="122" hidden="1">'15-13'!$A$1:$R$21</definedName>
    <definedName name="Z_337CCED3_5E6B_4E3D_BC98_489707EF974E_.wvu.PrintArea" localSheetId="123" hidden="1">'15-14'!$A$1:$O$21</definedName>
    <definedName name="Z_337CCED3_5E6B_4E3D_BC98_489707EF974E_.wvu.PrintArea" localSheetId="111" hidden="1">'15-2'!$A$1:$P$18</definedName>
    <definedName name="Z_337CCED3_5E6B_4E3D_BC98_489707EF974E_.wvu.PrintArea" localSheetId="112" hidden="1">'15-3'!$A$1:$U$20</definedName>
    <definedName name="Z_337CCED3_5E6B_4E3D_BC98_489707EF974E_.wvu.PrintArea" localSheetId="113" hidden="1">'15-4'!$A$1:$S$23</definedName>
    <definedName name="Z_337CCED3_5E6B_4E3D_BC98_489707EF974E_.wvu.PrintArea" localSheetId="114" hidden="1">'15-5'!$A$1:$Q$44</definedName>
    <definedName name="Z_337CCED3_5E6B_4E3D_BC98_489707EF974E_.wvu.PrintArea" localSheetId="115" hidden="1">'15-6'!$A$1:$U$24</definedName>
    <definedName name="Z_337CCED3_5E6B_4E3D_BC98_489707EF974E_.wvu.PrintArea" localSheetId="116" hidden="1">'15-7'!$A$1:$Q$19</definedName>
    <definedName name="Z_337CCED3_5E6B_4E3D_BC98_489707EF974E_.wvu.PrintArea" localSheetId="117" hidden="1">'15-8'!$A$1:$R$32</definedName>
    <definedName name="Z_337CCED3_5E6B_4E3D_BC98_489707EF974E_.wvu.PrintArea" localSheetId="118" hidden="1">'15-9'!$A$1:$S$23</definedName>
    <definedName name="Z_337CCED3_5E6B_4E3D_BC98_489707EF974E_.wvu.PrintArea" localSheetId="7" hidden="1">'1-6'!$A$2:$E$26</definedName>
    <definedName name="Z_337CCED3_5E6B_4E3D_BC98_489707EF974E_.wvu.PrintArea" localSheetId="124" hidden="1">'16-1'!$A$1:$R$23</definedName>
    <definedName name="Z_337CCED3_5E6B_4E3D_BC98_489707EF974E_.wvu.PrintArea" localSheetId="125" hidden="1">'16-2'!$A$1:$Q$18</definedName>
    <definedName name="Z_337CCED3_5E6B_4E3D_BC98_489707EF974E_.wvu.PrintArea" localSheetId="126" hidden="1">'16-3'!$A$1:$U$22</definedName>
    <definedName name="Z_337CCED3_5E6B_4E3D_BC98_489707EF974E_.wvu.PrintArea" localSheetId="127" hidden="1">'16-4'!$A$1:$N$20</definedName>
    <definedName name="Z_337CCED3_5E6B_4E3D_BC98_489707EF974E_.wvu.PrintArea" localSheetId="128" hidden="1">'16-5'!$A$1:$U$21</definedName>
    <definedName name="Z_337CCED3_5E6B_4E3D_BC98_489707EF974E_.wvu.PrintArea" localSheetId="8" hidden="1">'1-7'!$A$1:$W$171</definedName>
    <definedName name="Z_337CCED3_5E6B_4E3D_BC98_489707EF974E_.wvu.PrintArea" localSheetId="129" hidden="1">'17-1'!$A$1:$AA$22</definedName>
    <definedName name="Z_337CCED3_5E6B_4E3D_BC98_489707EF974E_.wvu.PrintArea" localSheetId="138" hidden="1">'17-10'!$A$1:$P$17</definedName>
    <definedName name="Z_337CCED3_5E6B_4E3D_BC98_489707EF974E_.wvu.PrintArea" localSheetId="139" hidden="1">'17-11'!$I$1:$S$30</definedName>
    <definedName name="Z_337CCED3_5E6B_4E3D_BC98_489707EF974E_.wvu.PrintArea" localSheetId="140" hidden="1">'17-12'!$A$1:$Q$19</definedName>
    <definedName name="Z_337CCED3_5E6B_4E3D_BC98_489707EF974E_.wvu.PrintArea" localSheetId="141" hidden="1">'17-13'!$A$1:$P$17</definedName>
    <definedName name="Z_337CCED3_5E6B_4E3D_BC98_489707EF974E_.wvu.PrintArea" localSheetId="142" hidden="1">'17-14'!$A$1:$K$27</definedName>
    <definedName name="Z_337CCED3_5E6B_4E3D_BC98_489707EF974E_.wvu.PrintArea" localSheetId="130" hidden="1">'17-2'!$A$1:$V$23</definedName>
    <definedName name="Z_337CCED3_5E6B_4E3D_BC98_489707EF974E_.wvu.PrintArea" localSheetId="131" hidden="1">'17-3'!$A$1:$V$23</definedName>
    <definedName name="Z_337CCED3_5E6B_4E3D_BC98_489707EF974E_.wvu.PrintArea" localSheetId="132" hidden="1">'17-4'!$I$1:$S$22</definedName>
    <definedName name="Z_337CCED3_5E6B_4E3D_BC98_489707EF974E_.wvu.PrintArea" localSheetId="133" hidden="1">'17-5'!$I$1:$S$19</definedName>
    <definedName name="Z_337CCED3_5E6B_4E3D_BC98_489707EF974E_.wvu.PrintArea" localSheetId="134" hidden="1">'17-6'!$I$1:$S$22</definedName>
    <definedName name="Z_337CCED3_5E6B_4E3D_BC98_489707EF974E_.wvu.PrintArea" localSheetId="135" hidden="1">'17-7'!$A$1:$P$17</definedName>
    <definedName name="Z_337CCED3_5E6B_4E3D_BC98_489707EF974E_.wvu.PrintArea" localSheetId="136" hidden="1">'17-8'!$A$1:$S$17</definedName>
    <definedName name="Z_337CCED3_5E6B_4E3D_BC98_489707EF974E_.wvu.PrintArea" localSheetId="137" hidden="1">'17-9'!$A$1:$Q$16</definedName>
    <definedName name="Z_337CCED3_5E6B_4E3D_BC98_489707EF974E_.wvu.PrintArea" localSheetId="10" hidden="1">'1-8'!$A$1:$S$121</definedName>
    <definedName name="Z_337CCED3_5E6B_4E3D_BC98_489707EF974E_.wvu.PrintArea" localSheetId="143" hidden="1">'18-1'!$A$1:$P$12</definedName>
    <definedName name="Z_337CCED3_5E6B_4E3D_BC98_489707EF974E_.wvu.PrintArea" localSheetId="144" hidden="1">'18-2'!$A$1:$Q$17</definedName>
    <definedName name="Z_337CCED3_5E6B_4E3D_BC98_489707EF974E_.wvu.PrintArea" localSheetId="145" hidden="1">'18-3'!$A$1:$P$12</definedName>
    <definedName name="Z_337CCED3_5E6B_4E3D_BC98_489707EF974E_.wvu.PrintArea" localSheetId="146" hidden="1">'18-4'!$A$1:$R$19</definedName>
    <definedName name="Z_337CCED3_5E6B_4E3D_BC98_489707EF974E_.wvu.PrintArea" localSheetId="11" hidden="1">'1-9'!$A$1:$P$19</definedName>
    <definedName name="Z_337CCED3_5E6B_4E3D_BC98_489707EF974E_.wvu.PrintArea" localSheetId="147" hidden="1">'19-1'!$A$1:$Q$18</definedName>
    <definedName name="Z_337CCED3_5E6B_4E3D_BC98_489707EF974E_.wvu.PrintArea" localSheetId="148" hidden="1">'19-2'!$A$1:$Q$20</definedName>
    <definedName name="Z_337CCED3_5E6B_4E3D_BC98_489707EF974E_.wvu.PrintArea" localSheetId="149" hidden="1">'20-1'!$A$1:$N$17</definedName>
    <definedName name="Z_337CCED3_5E6B_4E3D_BC98_489707EF974E_.wvu.PrintArea" localSheetId="150" hidden="1">'20-2'!$A$1:$S$20</definedName>
    <definedName name="Z_337CCED3_5E6B_4E3D_BC98_489707EF974E_.wvu.PrintArea" localSheetId="151" hidden="1">'20-3'!$A$1:$O$17</definedName>
    <definedName name="Z_337CCED3_5E6B_4E3D_BC98_489707EF974E_.wvu.PrintArea" localSheetId="26" hidden="1">'2-1'!$A$1:$R$23</definedName>
    <definedName name="Z_337CCED3_5E6B_4E3D_BC98_489707EF974E_.wvu.PrintArea" localSheetId="152" hidden="1">'21-1'!$A$1:$R$22</definedName>
    <definedName name="Z_337CCED3_5E6B_4E3D_BC98_489707EF974E_.wvu.PrintArea" localSheetId="153" hidden="1">'21-2'!$A$1:$O$20</definedName>
    <definedName name="Z_337CCED3_5E6B_4E3D_BC98_489707EF974E_.wvu.PrintArea" localSheetId="154" hidden="1">'21-3'!$A$1:$Q$16</definedName>
    <definedName name="Z_337CCED3_5E6B_4E3D_BC98_489707EF974E_.wvu.PrintArea" localSheetId="155" hidden="1">'21-4'!$A$1:$Y$52</definedName>
    <definedName name="Z_337CCED3_5E6B_4E3D_BC98_489707EF974E_.wvu.PrintArea" localSheetId="156" hidden="1">'21-5'!$A$1:$T$19</definedName>
    <definedName name="Z_337CCED3_5E6B_4E3D_BC98_489707EF974E_.wvu.PrintArea" localSheetId="157" hidden="1">'21-6'!$A$1:$O$16</definedName>
    <definedName name="Z_337CCED3_5E6B_4E3D_BC98_489707EF974E_.wvu.PrintArea" localSheetId="27" hidden="1">'2-2'!$A$1:$Q$16</definedName>
    <definedName name="Z_337CCED3_5E6B_4E3D_BC98_489707EF974E_.wvu.PrintArea" localSheetId="28" hidden="1">'2-3'!$A$1:$R$25</definedName>
    <definedName name="Z_337CCED3_5E6B_4E3D_BC98_489707EF974E_.wvu.PrintArea" localSheetId="30" hidden="1">'2-5'!$A$1:$X$24</definedName>
    <definedName name="Z_337CCED3_5E6B_4E3D_BC98_489707EF974E_.wvu.PrintArea" localSheetId="32" hidden="1">'2-7'!$A$1:$O$19</definedName>
    <definedName name="Z_337CCED3_5E6B_4E3D_BC98_489707EF974E_.wvu.PrintArea" localSheetId="33" hidden="1">'2-8'!$A$1:$M$18</definedName>
    <definedName name="Z_337CCED3_5E6B_4E3D_BC98_489707EF974E_.wvu.PrintArea" localSheetId="34" hidden="1">'3-1'!$A$1:$R$18</definedName>
    <definedName name="Z_337CCED3_5E6B_4E3D_BC98_489707EF974E_.wvu.PrintArea" localSheetId="35" hidden="1">'3-2'!$A$1:$Q$20</definedName>
    <definedName name="Z_337CCED3_5E6B_4E3D_BC98_489707EF974E_.wvu.PrintArea" localSheetId="36" hidden="1">'3-3'!$A$1:$Q$26</definedName>
    <definedName name="Z_337CCED3_5E6B_4E3D_BC98_489707EF974E_.wvu.PrintArea" localSheetId="37" hidden="1">'3-4'!$A$1:$P$12</definedName>
    <definedName name="Z_337CCED3_5E6B_4E3D_BC98_489707EF974E_.wvu.PrintArea" localSheetId="38" hidden="1">'3-5'!$A$1:$L$15</definedName>
    <definedName name="Z_337CCED3_5E6B_4E3D_BC98_489707EF974E_.wvu.PrintArea" localSheetId="39" hidden="1">'3-6'!$A$1:$O$13</definedName>
    <definedName name="Z_337CCED3_5E6B_4E3D_BC98_489707EF974E_.wvu.PrintArea" localSheetId="40" hidden="1">'3-7'!$A$1:$L$16</definedName>
    <definedName name="Z_337CCED3_5E6B_4E3D_BC98_489707EF974E_.wvu.PrintArea" localSheetId="41" hidden="1">'4-1'!$A$1:$O$19</definedName>
    <definedName name="Z_337CCED3_5E6B_4E3D_BC98_489707EF974E_.wvu.PrintArea" localSheetId="42" hidden="1">'4-2'!$A$1:$O$21</definedName>
    <definedName name="Z_337CCED3_5E6B_4E3D_BC98_489707EF974E_.wvu.PrintArea" localSheetId="43" hidden="1">'4-3'!$A$1:$Q$28</definedName>
    <definedName name="Z_337CCED3_5E6B_4E3D_BC98_489707EF974E_.wvu.PrintArea" localSheetId="44" hidden="1">'4-4'!$A$1:$S$31</definedName>
    <definedName name="Z_337CCED3_5E6B_4E3D_BC98_489707EF974E_.wvu.PrintArea" localSheetId="45" hidden="1">'4-5'!$A$1:$Q$32</definedName>
    <definedName name="Z_337CCED3_5E6B_4E3D_BC98_489707EF974E_.wvu.PrintArea" localSheetId="46" hidden="1">'4-6'!$A$1:$O$20</definedName>
    <definedName name="Z_337CCED3_5E6B_4E3D_BC98_489707EF974E_.wvu.PrintArea" localSheetId="47" hidden="1">'5-1'!$A$1:$T$15</definedName>
    <definedName name="Z_337CCED3_5E6B_4E3D_BC98_489707EF974E_.wvu.PrintArea" localSheetId="56" hidden="1">'5-10'!$A$1:$G$32</definedName>
    <definedName name="Z_337CCED3_5E6B_4E3D_BC98_489707EF974E_.wvu.PrintArea" localSheetId="57" hidden="1">'5-11'!$A$1:$Q$72</definedName>
    <definedName name="Z_337CCED3_5E6B_4E3D_BC98_489707EF974E_.wvu.PrintArea" localSheetId="48" hidden="1">'5-2'!$A$1:$V$15</definedName>
    <definedName name="Z_337CCED3_5E6B_4E3D_BC98_489707EF974E_.wvu.PrintArea" localSheetId="49" hidden="1">'5-3'!$A$1:$P$18</definedName>
    <definedName name="Z_337CCED3_5E6B_4E3D_BC98_489707EF974E_.wvu.PrintArea" localSheetId="50" hidden="1">'5-4'!$A$1:$Q$26</definedName>
    <definedName name="Z_337CCED3_5E6B_4E3D_BC98_489707EF974E_.wvu.PrintArea" localSheetId="51" hidden="1">'5-5'!$A$1:$P$18</definedName>
    <definedName name="Z_337CCED3_5E6B_4E3D_BC98_489707EF974E_.wvu.PrintArea" localSheetId="52" hidden="1">'5-6'!$A$1:$P$19</definedName>
    <definedName name="Z_337CCED3_5E6B_4E3D_BC98_489707EF974E_.wvu.PrintArea" localSheetId="53" hidden="1">'5-7'!$A$1:$Q$21</definedName>
    <definedName name="Z_337CCED3_5E6B_4E3D_BC98_489707EF974E_.wvu.PrintArea" localSheetId="54" hidden="1">'5-8'!$A$1:$R$20</definedName>
    <definedName name="Z_337CCED3_5E6B_4E3D_BC98_489707EF974E_.wvu.PrintArea" localSheetId="55" hidden="1">'5-9'!$A$1:$S$20</definedName>
    <definedName name="Z_337CCED3_5E6B_4E3D_BC98_489707EF974E_.wvu.PrintArea" localSheetId="58" hidden="1">'6-1'!$A$1:$Q$14</definedName>
    <definedName name="Z_337CCED3_5E6B_4E3D_BC98_489707EF974E_.wvu.PrintArea" localSheetId="59" hidden="1">'6-2'!$A$1:$R$18</definedName>
    <definedName name="Z_337CCED3_5E6B_4E3D_BC98_489707EF974E_.wvu.PrintArea" localSheetId="60" hidden="1">'6-3'!$A$1:$P$17</definedName>
    <definedName name="Z_337CCED3_5E6B_4E3D_BC98_489707EF974E_.wvu.PrintArea" localSheetId="61" hidden="1">'6-4'!$A$1:$P$16</definedName>
    <definedName name="Z_337CCED3_5E6B_4E3D_BC98_489707EF974E_.wvu.PrintArea" localSheetId="62" hidden="1">'7-1'!$A$1:$V$27</definedName>
    <definedName name="Z_337CCED3_5E6B_4E3D_BC98_489707EF974E_.wvu.PrintArea" localSheetId="63" hidden="1">'7-2'!$A$1:$Z$18</definedName>
    <definedName name="Z_337CCED3_5E6B_4E3D_BC98_489707EF974E_.wvu.PrintArea" localSheetId="64" hidden="1">'7-3'!$A$1:$X$28</definedName>
    <definedName name="Z_337CCED3_5E6B_4E3D_BC98_489707EF974E_.wvu.PrintArea" localSheetId="65" hidden="1">'7-4'!$A$1:$X$28</definedName>
    <definedName name="Z_337CCED3_5E6B_4E3D_BC98_489707EF974E_.wvu.PrintArea" localSheetId="66" hidden="1">'7-5'!$A$1:$P$23</definedName>
    <definedName name="Z_337CCED3_5E6B_4E3D_BC98_489707EF974E_.wvu.PrintArea" localSheetId="67" hidden="1">'7-6'!$A$1:$O$15</definedName>
    <definedName name="Z_337CCED3_5E6B_4E3D_BC98_489707EF974E_.wvu.PrintArea" localSheetId="68" hidden="1">'8-1'!$A$1:$U$28</definedName>
    <definedName name="Z_337CCED3_5E6B_4E3D_BC98_489707EF974E_.wvu.PrintArea" localSheetId="77" hidden="1">'8-10'!$A$1:$Q$21</definedName>
    <definedName name="Z_337CCED3_5E6B_4E3D_BC98_489707EF974E_.wvu.PrintArea" localSheetId="78" hidden="1">'8-11'!$A$1:$S$23</definedName>
    <definedName name="Z_337CCED3_5E6B_4E3D_BC98_489707EF974E_.wvu.PrintArea" localSheetId="79" hidden="1">'8-12'!$A$1:$T$34</definedName>
    <definedName name="Z_337CCED3_5E6B_4E3D_BC98_489707EF974E_.wvu.PrintArea" localSheetId="80" hidden="1">'8-13'!$A$1:$N$21</definedName>
    <definedName name="Z_337CCED3_5E6B_4E3D_BC98_489707EF974E_.wvu.PrintArea" localSheetId="81" hidden="1">'8-14'!$A$1:$O$33</definedName>
    <definedName name="Z_337CCED3_5E6B_4E3D_BC98_489707EF974E_.wvu.PrintArea" localSheetId="69" hidden="1">'8-2'!$A$1:$U$26</definedName>
    <definedName name="Z_337CCED3_5E6B_4E3D_BC98_489707EF974E_.wvu.PrintArea" localSheetId="71" hidden="1">'8-4'!$A$1:$O$19</definedName>
    <definedName name="Z_337CCED3_5E6B_4E3D_BC98_489707EF974E_.wvu.PrintArea" localSheetId="72" hidden="1">'8-5'!$A$1:$O$20</definedName>
    <definedName name="Z_337CCED3_5E6B_4E3D_BC98_489707EF974E_.wvu.PrintArea" localSheetId="73" hidden="1">'8-6'!$A$1:$P$19</definedName>
    <definedName name="Z_337CCED3_5E6B_4E3D_BC98_489707EF974E_.wvu.PrintArea" localSheetId="74" hidden="1">'8-7'!$A$1:$O$19</definedName>
    <definedName name="Z_337CCED3_5E6B_4E3D_BC98_489707EF974E_.wvu.PrintArea" localSheetId="75" hidden="1">'8-8'!$A$1:$O$19</definedName>
    <definedName name="Z_337CCED3_5E6B_4E3D_BC98_489707EF974E_.wvu.PrintArea" localSheetId="76" hidden="1">'8-9'!$A$1:$AB$40</definedName>
    <definedName name="Z_337CCED3_5E6B_4E3D_BC98_489707EF974E_.wvu.PrintArea" localSheetId="82" hidden="1">'9-1'!$A$1:$P$17</definedName>
    <definedName name="Z_337CCED3_5E6B_4E3D_BC98_489707EF974E_.wvu.PrintArea" localSheetId="83" hidden="1">'9-2'!$A$1:$R$16</definedName>
    <definedName name="Z_337CCED3_5E6B_4E3D_BC98_489707EF974E_.wvu.PrintArea" localSheetId="84" hidden="1">'9-3'!$A$1:$O$16</definedName>
    <definedName name="Z_337CCED3_5E6B_4E3D_BC98_489707EF974E_.wvu.PrintArea" localSheetId="85" hidden="1">'9-4'!$A$1:$O$16</definedName>
    <definedName name="Z_337CCED3_5E6B_4E3D_BC98_489707EF974E_.wvu.PrintArea" localSheetId="86" hidden="1">'9-5'!$A$1:$P$16</definedName>
    <definedName name="Z_337CCED3_5E6B_4E3D_BC98_489707EF974E_.wvu.PrintArea" localSheetId="87" hidden="1">'9-6'!$A$1:$Q$20</definedName>
    <definedName name="Z_337CCED3_5E6B_4E3D_BC98_489707EF974E_.wvu.PrintTitles" localSheetId="20" hidden="1">'1-15'!$1:$1</definedName>
    <definedName name="Z_337CCED3_5E6B_4E3D_BC98_489707EF974E_.wvu.Rows" localSheetId="95" hidden="1">'11-1②'!$51:$51</definedName>
    <definedName name="Z_337CCED3_5E6B_4E3D_BC98_489707EF974E_.wvu.Rows" localSheetId="71" hidden="1">'8-4'!$27:$29</definedName>
    <definedName name="Z_36472B0F_2A8F_4437_8A5B_DB8B4B6E968E_.wvu.Cols" localSheetId="95" hidden="1">'11-1②'!$D:$D,'11-1②'!$J:$J,'11-1②'!$P:$P</definedName>
    <definedName name="Z_36472B0F_2A8F_4437_8A5B_DB8B4B6E968E_.wvu.Cols" localSheetId="20" hidden="1">'1-15'!$B:$B,'1-15'!$D:$D</definedName>
    <definedName name="Z_36472B0F_2A8F_4437_8A5B_DB8B4B6E968E_.wvu.Cols" localSheetId="129" hidden="1">'17-1'!$D:$E,'17-1'!$G:$I,'17-1'!$K:$L,'17-1'!$N:$N</definedName>
    <definedName name="Z_36472B0F_2A8F_4437_8A5B_DB8B4B6E968E_.wvu.Cols" localSheetId="68" hidden="1">'8-1'!$D:$E,'8-1'!$H:$H</definedName>
    <definedName name="Z_36472B0F_2A8F_4437_8A5B_DB8B4B6E968E_.wvu.Cols" localSheetId="69" hidden="1">'8-2'!$D:$D,'8-2'!$F:$F,'8-2'!$H:$H</definedName>
    <definedName name="Z_36472B0F_2A8F_4437_8A5B_DB8B4B6E968E_.wvu.FilterData" localSheetId="99" hidden="1">'12-1'!$A$1:$C$18</definedName>
    <definedName name="Z_36472B0F_2A8F_4437_8A5B_DB8B4B6E968E_.wvu.FilterData" localSheetId="158" hidden="1">ランキング１位!$A$23:$D$128</definedName>
    <definedName name="Z_36472B0F_2A8F_4437_8A5B_DB8B4B6E968E_.wvu.PrintArea" localSheetId="88" hidden="1">'10-1'!$A$1:$S$19</definedName>
    <definedName name="Z_36472B0F_2A8F_4437_8A5B_DB8B4B6E968E_.wvu.PrintArea" localSheetId="89" hidden="1">'10-2'!$A$1:$O$17</definedName>
    <definedName name="Z_36472B0F_2A8F_4437_8A5B_DB8B4B6E968E_.wvu.PrintArea" localSheetId="90" hidden="1">'10-3'!$A$1:$W$22</definedName>
    <definedName name="Z_36472B0F_2A8F_4437_8A5B_DB8B4B6E968E_.wvu.PrintArea" localSheetId="91" hidden="1">'10-4'!$A$1:$W$21</definedName>
    <definedName name="Z_36472B0F_2A8F_4437_8A5B_DB8B4B6E968E_.wvu.PrintArea" localSheetId="92" hidden="1">'10-5'!$A$1:$Q$22</definedName>
    <definedName name="Z_36472B0F_2A8F_4437_8A5B_DB8B4B6E968E_.wvu.PrintArea" localSheetId="93" hidden="1">'10-6'!$J$1:$AL$21</definedName>
    <definedName name="Z_36472B0F_2A8F_4437_8A5B_DB8B4B6E968E_.wvu.PrintArea" localSheetId="1" hidden="1">'1-1'!$A$1:$Q$24</definedName>
    <definedName name="Z_36472B0F_2A8F_4437_8A5B_DB8B4B6E968E_.wvu.PrintArea" localSheetId="12" hidden="1">'1-10'!$A$1:$Q$23</definedName>
    <definedName name="Z_36472B0F_2A8F_4437_8A5B_DB8B4B6E968E_.wvu.PrintArea" localSheetId="13" hidden="1">'1-11'!$A$1:$S$20</definedName>
    <definedName name="Z_36472B0F_2A8F_4437_8A5B_DB8B4B6E968E_.wvu.PrintArea" localSheetId="94" hidden="1">'11-1①'!$A$1:$M$31</definedName>
    <definedName name="Z_36472B0F_2A8F_4437_8A5B_DB8B4B6E968E_.wvu.PrintArea" localSheetId="95" hidden="1">'11-1②'!$A$1:$S$52</definedName>
    <definedName name="Z_36472B0F_2A8F_4437_8A5B_DB8B4B6E968E_.wvu.PrintArea" localSheetId="96" hidden="1">'11-2'!$A$1:$P$17</definedName>
    <definedName name="Z_36472B0F_2A8F_4437_8A5B_DB8B4B6E968E_.wvu.PrintArea" localSheetId="14" hidden="1">'1-12'!$A$1:$R$29</definedName>
    <definedName name="Z_36472B0F_2A8F_4437_8A5B_DB8B4B6E968E_.wvu.PrintArea" localSheetId="97" hidden="1">'11-3'!$A$1:$O$18</definedName>
    <definedName name="Z_36472B0F_2A8F_4437_8A5B_DB8B4B6E968E_.wvu.PrintArea" localSheetId="17" hidden="1">'1-13'!$A$1:$Q$26</definedName>
    <definedName name="Z_36472B0F_2A8F_4437_8A5B_DB8B4B6E968E_.wvu.PrintArea" localSheetId="9" hidden="1">'1-13(旧)'!$A$1:$T$23</definedName>
    <definedName name="Z_36472B0F_2A8F_4437_8A5B_DB8B4B6E968E_.wvu.PrintArea" localSheetId="98" hidden="1">'11-4'!$A$1:$Q$19</definedName>
    <definedName name="Z_36472B0F_2A8F_4437_8A5B_DB8B4B6E968E_.wvu.PrintArea" localSheetId="19" hidden="1">'1-14'!$A$1:$S$18</definedName>
    <definedName name="Z_36472B0F_2A8F_4437_8A5B_DB8B4B6E968E_.wvu.PrintArea" localSheetId="15" hidden="1">'1-14(旧)'!$A$1:$S$34</definedName>
    <definedName name="Z_36472B0F_2A8F_4437_8A5B_DB8B4B6E968E_.wvu.PrintArea" localSheetId="20" hidden="1">'1-15'!$I$47:$V$80</definedName>
    <definedName name="Z_36472B0F_2A8F_4437_8A5B_DB8B4B6E968E_.wvu.PrintArea" localSheetId="16" hidden="1">'1-15(旧)'!$A$1:$R$26</definedName>
    <definedName name="Z_36472B0F_2A8F_4437_8A5B_DB8B4B6E968E_.wvu.PrintArea" localSheetId="21" hidden="1">'1-16'!$A$1:$F$80</definedName>
    <definedName name="Z_36472B0F_2A8F_4437_8A5B_DB8B4B6E968E_.wvu.PrintArea" localSheetId="18" hidden="1">'1-16(旧)'!$A$1:$W$27</definedName>
    <definedName name="Z_36472B0F_2A8F_4437_8A5B_DB8B4B6E968E_.wvu.PrintArea" localSheetId="22" hidden="1">'1-17'!$A$1:$Q$18</definedName>
    <definedName name="Z_36472B0F_2A8F_4437_8A5B_DB8B4B6E968E_.wvu.PrintArea" localSheetId="23" hidden="1">'1-18'!$A$1:$S$22</definedName>
    <definedName name="Z_36472B0F_2A8F_4437_8A5B_DB8B4B6E968E_.wvu.PrintArea" localSheetId="24" hidden="1">'1-18(旧)'!$A$1:$U$40</definedName>
    <definedName name="Z_36472B0F_2A8F_4437_8A5B_DB8B4B6E968E_.wvu.PrintArea" localSheetId="25" hidden="1">'1-19'!$A$1:$U$22</definedName>
    <definedName name="Z_36472B0F_2A8F_4437_8A5B_DB8B4B6E968E_.wvu.PrintArea" localSheetId="3" hidden="1">'1-2'!$A$1:$Q$27</definedName>
    <definedName name="Z_36472B0F_2A8F_4437_8A5B_DB8B4B6E968E_.wvu.PrintArea" localSheetId="159" hidden="1">'1-20(旧)'!$A$1:$R$27</definedName>
    <definedName name="Z_36472B0F_2A8F_4437_8A5B_DB8B4B6E968E_.wvu.PrintArea" localSheetId="99" hidden="1">'12-1'!$A$1:$O$51</definedName>
    <definedName name="Z_36472B0F_2A8F_4437_8A5B_DB8B4B6E968E_.wvu.PrintArea" localSheetId="100" hidden="1">'12-2'!$A$1:$AD$25</definedName>
    <definedName name="Z_36472B0F_2A8F_4437_8A5B_DB8B4B6E968E_.wvu.PrintArea" localSheetId="101" hidden="1">'12-3'!$A$1:$P$19</definedName>
    <definedName name="Z_36472B0F_2A8F_4437_8A5B_DB8B4B6E968E_.wvu.PrintArea" localSheetId="102" hidden="1">'12-4'!$A$1:$P$17</definedName>
    <definedName name="Z_36472B0F_2A8F_4437_8A5B_DB8B4B6E968E_.wvu.PrintArea" localSheetId="103" hidden="1">'12-5'!$A$1:$P$17</definedName>
    <definedName name="Z_36472B0F_2A8F_4437_8A5B_DB8B4B6E968E_.wvu.PrintArea" localSheetId="104" hidden="1">'12-6'!$A$1:$N$30</definedName>
    <definedName name="Z_36472B0F_2A8F_4437_8A5B_DB8B4B6E968E_.wvu.PrintArea" localSheetId="105" hidden="1">'12-7'!$A$1:$M$25</definedName>
    <definedName name="Z_36472B0F_2A8F_4437_8A5B_DB8B4B6E968E_.wvu.PrintArea" localSheetId="4" hidden="1">'1-3'!$A$1:$O$27</definedName>
    <definedName name="Z_36472B0F_2A8F_4437_8A5B_DB8B4B6E968E_.wvu.PrintArea" localSheetId="106" hidden="1">'13-1'!$A$1:$R$21</definedName>
    <definedName name="Z_36472B0F_2A8F_4437_8A5B_DB8B4B6E968E_.wvu.PrintArea" localSheetId="107" hidden="1">'13-2'!$A$1:$Q$19</definedName>
    <definedName name="Z_36472B0F_2A8F_4437_8A5B_DB8B4B6E968E_.wvu.PrintArea" localSheetId="5" hidden="1">'1-4'!$A$1:$W$99</definedName>
    <definedName name="Z_36472B0F_2A8F_4437_8A5B_DB8B4B6E968E_.wvu.PrintArea" localSheetId="108" hidden="1">'14-1'!$A$1:$T$21</definedName>
    <definedName name="Z_36472B0F_2A8F_4437_8A5B_DB8B4B6E968E_.wvu.PrintArea" localSheetId="109" hidden="1">'14-2'!$A$1:$S$18</definedName>
    <definedName name="Z_36472B0F_2A8F_4437_8A5B_DB8B4B6E968E_.wvu.PrintArea" localSheetId="6" hidden="1">'1-5'!$A$1:$U$46</definedName>
    <definedName name="Z_36472B0F_2A8F_4437_8A5B_DB8B4B6E968E_.wvu.PrintArea" localSheetId="110" hidden="1">'15-1'!$A$1:$V$21</definedName>
    <definedName name="Z_36472B0F_2A8F_4437_8A5B_DB8B4B6E968E_.wvu.PrintArea" localSheetId="120" hidden="1">'15-11'!$A$1:$S$21</definedName>
    <definedName name="Z_36472B0F_2A8F_4437_8A5B_DB8B4B6E968E_.wvu.PrintArea" localSheetId="121" hidden="1">'15-12'!$A$1:$Q$18</definedName>
    <definedName name="Z_36472B0F_2A8F_4437_8A5B_DB8B4B6E968E_.wvu.PrintArea" localSheetId="122" hidden="1">'15-13'!$A$1:$R$21</definedName>
    <definedName name="Z_36472B0F_2A8F_4437_8A5B_DB8B4B6E968E_.wvu.PrintArea" localSheetId="123" hidden="1">'15-14'!$A$1:$O$21</definedName>
    <definedName name="Z_36472B0F_2A8F_4437_8A5B_DB8B4B6E968E_.wvu.PrintArea" localSheetId="111" hidden="1">'15-2'!$A$1:$P$18</definedName>
    <definedName name="Z_36472B0F_2A8F_4437_8A5B_DB8B4B6E968E_.wvu.PrintArea" localSheetId="112" hidden="1">'15-3'!$A$1:$U$20</definedName>
    <definedName name="Z_36472B0F_2A8F_4437_8A5B_DB8B4B6E968E_.wvu.PrintArea" localSheetId="113" hidden="1">'15-4'!$A$1:$S$23</definedName>
    <definedName name="Z_36472B0F_2A8F_4437_8A5B_DB8B4B6E968E_.wvu.PrintArea" localSheetId="114" hidden="1">'15-5'!$A$1:$Q$44</definedName>
    <definedName name="Z_36472B0F_2A8F_4437_8A5B_DB8B4B6E968E_.wvu.PrintArea" localSheetId="115" hidden="1">'15-6'!$A$1:$U$24</definedName>
    <definedName name="Z_36472B0F_2A8F_4437_8A5B_DB8B4B6E968E_.wvu.PrintArea" localSheetId="116" hidden="1">'15-7'!$A$1:$Q$19</definedName>
    <definedName name="Z_36472B0F_2A8F_4437_8A5B_DB8B4B6E968E_.wvu.PrintArea" localSheetId="117" hidden="1">'15-8'!$A$1:$R$32</definedName>
    <definedName name="Z_36472B0F_2A8F_4437_8A5B_DB8B4B6E968E_.wvu.PrintArea" localSheetId="118" hidden="1">'15-9'!$A$1:$S$23</definedName>
    <definedName name="Z_36472B0F_2A8F_4437_8A5B_DB8B4B6E968E_.wvu.PrintArea" localSheetId="7" hidden="1">'1-6'!$A$2:$E$26</definedName>
    <definedName name="Z_36472B0F_2A8F_4437_8A5B_DB8B4B6E968E_.wvu.PrintArea" localSheetId="124" hidden="1">'16-1'!$A$1:$R$23</definedName>
    <definedName name="Z_36472B0F_2A8F_4437_8A5B_DB8B4B6E968E_.wvu.PrintArea" localSheetId="125" hidden="1">'16-2'!$A$1:$Q$18</definedName>
    <definedName name="Z_36472B0F_2A8F_4437_8A5B_DB8B4B6E968E_.wvu.PrintArea" localSheetId="126" hidden="1">'16-3'!$A$1:$U$22</definedName>
    <definedName name="Z_36472B0F_2A8F_4437_8A5B_DB8B4B6E968E_.wvu.PrintArea" localSheetId="127" hidden="1">'16-4'!$A$1:$N$20</definedName>
    <definedName name="Z_36472B0F_2A8F_4437_8A5B_DB8B4B6E968E_.wvu.PrintArea" localSheetId="128" hidden="1">'16-5'!$A$1:$U$21</definedName>
    <definedName name="Z_36472B0F_2A8F_4437_8A5B_DB8B4B6E968E_.wvu.PrintArea" localSheetId="8" hidden="1">'1-7'!$A$1:$W$171</definedName>
    <definedName name="Z_36472B0F_2A8F_4437_8A5B_DB8B4B6E968E_.wvu.PrintArea" localSheetId="129" hidden="1">'17-1'!$A$1:$AA$22</definedName>
    <definedName name="Z_36472B0F_2A8F_4437_8A5B_DB8B4B6E968E_.wvu.PrintArea" localSheetId="138" hidden="1">'17-10'!$A$1:$P$17</definedName>
    <definedName name="Z_36472B0F_2A8F_4437_8A5B_DB8B4B6E968E_.wvu.PrintArea" localSheetId="139" hidden="1">'17-11'!$I$1:$S$30</definedName>
    <definedName name="Z_36472B0F_2A8F_4437_8A5B_DB8B4B6E968E_.wvu.PrintArea" localSheetId="140" hidden="1">'17-12'!$A$1:$Q$19</definedName>
    <definedName name="Z_36472B0F_2A8F_4437_8A5B_DB8B4B6E968E_.wvu.PrintArea" localSheetId="141" hidden="1">'17-13'!$A$1:$P$17</definedName>
    <definedName name="Z_36472B0F_2A8F_4437_8A5B_DB8B4B6E968E_.wvu.PrintArea" localSheetId="142" hidden="1">'17-14'!$A$1:$K$27</definedName>
    <definedName name="Z_36472B0F_2A8F_4437_8A5B_DB8B4B6E968E_.wvu.PrintArea" localSheetId="130" hidden="1">'17-2'!$A$1:$V$23</definedName>
    <definedName name="Z_36472B0F_2A8F_4437_8A5B_DB8B4B6E968E_.wvu.PrintArea" localSheetId="131" hidden="1">'17-3'!$A$1:$V$23</definedName>
    <definedName name="Z_36472B0F_2A8F_4437_8A5B_DB8B4B6E968E_.wvu.PrintArea" localSheetId="132" hidden="1">'17-4'!$I$1:$S$22</definedName>
    <definedName name="Z_36472B0F_2A8F_4437_8A5B_DB8B4B6E968E_.wvu.PrintArea" localSheetId="133" hidden="1">'17-5'!$I$1:$S$19</definedName>
    <definedName name="Z_36472B0F_2A8F_4437_8A5B_DB8B4B6E968E_.wvu.PrintArea" localSheetId="134" hidden="1">'17-6'!$I$1:$S$22</definedName>
    <definedName name="Z_36472B0F_2A8F_4437_8A5B_DB8B4B6E968E_.wvu.PrintArea" localSheetId="135" hidden="1">'17-7'!$A$1:$P$17</definedName>
    <definedName name="Z_36472B0F_2A8F_4437_8A5B_DB8B4B6E968E_.wvu.PrintArea" localSheetId="136" hidden="1">'17-8'!$A$1:$S$17</definedName>
    <definedName name="Z_36472B0F_2A8F_4437_8A5B_DB8B4B6E968E_.wvu.PrintArea" localSheetId="137" hidden="1">'17-9'!$A$1:$Q$16</definedName>
    <definedName name="Z_36472B0F_2A8F_4437_8A5B_DB8B4B6E968E_.wvu.PrintArea" localSheetId="10" hidden="1">'1-8'!$A$1:$S$121</definedName>
    <definedName name="Z_36472B0F_2A8F_4437_8A5B_DB8B4B6E968E_.wvu.PrintArea" localSheetId="143" hidden="1">'18-1'!$A$1:$P$12</definedName>
    <definedName name="Z_36472B0F_2A8F_4437_8A5B_DB8B4B6E968E_.wvu.PrintArea" localSheetId="144" hidden="1">'18-2'!$A$1:$Q$17</definedName>
    <definedName name="Z_36472B0F_2A8F_4437_8A5B_DB8B4B6E968E_.wvu.PrintArea" localSheetId="145" hidden="1">'18-3'!$A$1:$P$12</definedName>
    <definedName name="Z_36472B0F_2A8F_4437_8A5B_DB8B4B6E968E_.wvu.PrintArea" localSheetId="146" hidden="1">'18-4'!$A$1:$R$19</definedName>
    <definedName name="Z_36472B0F_2A8F_4437_8A5B_DB8B4B6E968E_.wvu.PrintArea" localSheetId="11" hidden="1">'1-9'!$A$1:$P$19</definedName>
    <definedName name="Z_36472B0F_2A8F_4437_8A5B_DB8B4B6E968E_.wvu.PrintArea" localSheetId="147" hidden="1">'19-1'!$A$1:$Q$18</definedName>
    <definedName name="Z_36472B0F_2A8F_4437_8A5B_DB8B4B6E968E_.wvu.PrintArea" localSheetId="148" hidden="1">'19-2'!$A$1:$Q$20</definedName>
    <definedName name="Z_36472B0F_2A8F_4437_8A5B_DB8B4B6E968E_.wvu.PrintArea" localSheetId="149" hidden="1">'20-1'!$A$1:$N$17</definedName>
    <definedName name="Z_36472B0F_2A8F_4437_8A5B_DB8B4B6E968E_.wvu.PrintArea" localSheetId="150" hidden="1">'20-2'!$A$1:$S$20</definedName>
    <definedName name="Z_36472B0F_2A8F_4437_8A5B_DB8B4B6E968E_.wvu.PrintArea" localSheetId="151" hidden="1">'20-3'!$A$1:$O$17</definedName>
    <definedName name="Z_36472B0F_2A8F_4437_8A5B_DB8B4B6E968E_.wvu.PrintArea" localSheetId="26" hidden="1">'2-1'!$A$1:$R$23</definedName>
    <definedName name="Z_36472B0F_2A8F_4437_8A5B_DB8B4B6E968E_.wvu.PrintArea" localSheetId="152" hidden="1">'21-1'!$A$1:$R$22</definedName>
    <definedName name="Z_36472B0F_2A8F_4437_8A5B_DB8B4B6E968E_.wvu.PrintArea" localSheetId="153" hidden="1">'21-2'!$A$1:$O$20</definedName>
    <definedName name="Z_36472B0F_2A8F_4437_8A5B_DB8B4B6E968E_.wvu.PrintArea" localSheetId="154" hidden="1">'21-3'!$A$1:$Q$16</definedName>
    <definedName name="Z_36472B0F_2A8F_4437_8A5B_DB8B4B6E968E_.wvu.PrintArea" localSheetId="155" hidden="1">'21-4'!$A$1:$Y$52</definedName>
    <definedName name="Z_36472B0F_2A8F_4437_8A5B_DB8B4B6E968E_.wvu.PrintArea" localSheetId="156" hidden="1">'21-5'!$A$1:$T$19</definedName>
    <definedName name="Z_36472B0F_2A8F_4437_8A5B_DB8B4B6E968E_.wvu.PrintArea" localSheetId="157" hidden="1">'21-6'!$A$1:$O$16</definedName>
    <definedName name="Z_36472B0F_2A8F_4437_8A5B_DB8B4B6E968E_.wvu.PrintArea" localSheetId="27" hidden="1">'2-2'!$A$1:$Q$16</definedName>
    <definedName name="Z_36472B0F_2A8F_4437_8A5B_DB8B4B6E968E_.wvu.PrintArea" localSheetId="28" hidden="1">'2-3'!$A$1:$R$25</definedName>
    <definedName name="Z_36472B0F_2A8F_4437_8A5B_DB8B4B6E968E_.wvu.PrintArea" localSheetId="30" hidden="1">'2-5'!$A$1:$X$24</definedName>
    <definedName name="Z_36472B0F_2A8F_4437_8A5B_DB8B4B6E968E_.wvu.PrintArea" localSheetId="32" hidden="1">'2-7'!$A$1:$O$19</definedName>
    <definedName name="Z_36472B0F_2A8F_4437_8A5B_DB8B4B6E968E_.wvu.PrintArea" localSheetId="33" hidden="1">'2-8'!$A$1:$M$18</definedName>
    <definedName name="Z_36472B0F_2A8F_4437_8A5B_DB8B4B6E968E_.wvu.PrintArea" localSheetId="34" hidden="1">'3-1'!$A$1:$R$18</definedName>
    <definedName name="Z_36472B0F_2A8F_4437_8A5B_DB8B4B6E968E_.wvu.PrintArea" localSheetId="35" hidden="1">'3-2'!$A$1:$Q$20</definedName>
    <definedName name="Z_36472B0F_2A8F_4437_8A5B_DB8B4B6E968E_.wvu.PrintArea" localSheetId="36" hidden="1">'3-3'!$A$1:$Q$26</definedName>
    <definedName name="Z_36472B0F_2A8F_4437_8A5B_DB8B4B6E968E_.wvu.PrintArea" localSheetId="37" hidden="1">'3-4'!$A$1:$P$12</definedName>
    <definedName name="Z_36472B0F_2A8F_4437_8A5B_DB8B4B6E968E_.wvu.PrintArea" localSheetId="38" hidden="1">'3-5'!$A$1:$L$15</definedName>
    <definedName name="Z_36472B0F_2A8F_4437_8A5B_DB8B4B6E968E_.wvu.PrintArea" localSheetId="39" hidden="1">'3-6'!$A$1:$O$13</definedName>
    <definedName name="Z_36472B0F_2A8F_4437_8A5B_DB8B4B6E968E_.wvu.PrintArea" localSheetId="40" hidden="1">'3-7'!$A$1:$L$16</definedName>
    <definedName name="Z_36472B0F_2A8F_4437_8A5B_DB8B4B6E968E_.wvu.PrintArea" localSheetId="41" hidden="1">'4-1'!$A$1:$O$19</definedName>
    <definedName name="Z_36472B0F_2A8F_4437_8A5B_DB8B4B6E968E_.wvu.PrintArea" localSheetId="42" hidden="1">'4-2'!$A$1:$O$21</definedName>
    <definedName name="Z_36472B0F_2A8F_4437_8A5B_DB8B4B6E968E_.wvu.PrintArea" localSheetId="43" hidden="1">'4-3'!$A$1:$Q$28</definedName>
    <definedName name="Z_36472B0F_2A8F_4437_8A5B_DB8B4B6E968E_.wvu.PrintArea" localSheetId="44" hidden="1">'4-4'!$A$1:$S$31</definedName>
    <definedName name="Z_36472B0F_2A8F_4437_8A5B_DB8B4B6E968E_.wvu.PrintArea" localSheetId="45" hidden="1">'4-5'!$A$1:$Q$32</definedName>
    <definedName name="Z_36472B0F_2A8F_4437_8A5B_DB8B4B6E968E_.wvu.PrintArea" localSheetId="46" hidden="1">'4-6'!$A$1:$O$20</definedName>
    <definedName name="Z_36472B0F_2A8F_4437_8A5B_DB8B4B6E968E_.wvu.PrintArea" localSheetId="47" hidden="1">'5-1'!$A$1:$T$15</definedName>
    <definedName name="Z_36472B0F_2A8F_4437_8A5B_DB8B4B6E968E_.wvu.PrintArea" localSheetId="56" hidden="1">'5-10'!$A$1:$G$32</definedName>
    <definedName name="Z_36472B0F_2A8F_4437_8A5B_DB8B4B6E968E_.wvu.PrintArea" localSheetId="57" hidden="1">'5-11'!$A$1:$Q$72</definedName>
    <definedName name="Z_36472B0F_2A8F_4437_8A5B_DB8B4B6E968E_.wvu.PrintArea" localSheetId="48" hidden="1">'5-2'!$A$1:$V$15</definedName>
    <definedName name="Z_36472B0F_2A8F_4437_8A5B_DB8B4B6E968E_.wvu.PrintArea" localSheetId="49" hidden="1">'5-3'!$A$1:$P$18</definedName>
    <definedName name="Z_36472B0F_2A8F_4437_8A5B_DB8B4B6E968E_.wvu.PrintArea" localSheetId="50" hidden="1">'5-4'!$A$1:$Q$26</definedName>
    <definedName name="Z_36472B0F_2A8F_4437_8A5B_DB8B4B6E968E_.wvu.PrintArea" localSheetId="51" hidden="1">'5-5'!$A$1:$P$18</definedName>
    <definedName name="Z_36472B0F_2A8F_4437_8A5B_DB8B4B6E968E_.wvu.PrintArea" localSheetId="52" hidden="1">'5-6'!$A$1:$P$19</definedName>
    <definedName name="Z_36472B0F_2A8F_4437_8A5B_DB8B4B6E968E_.wvu.PrintArea" localSheetId="53" hidden="1">'5-7'!$A$1:$Q$21</definedName>
    <definedName name="Z_36472B0F_2A8F_4437_8A5B_DB8B4B6E968E_.wvu.PrintArea" localSheetId="54" hidden="1">'5-8'!$A$1:$R$20</definedName>
    <definedName name="Z_36472B0F_2A8F_4437_8A5B_DB8B4B6E968E_.wvu.PrintArea" localSheetId="55" hidden="1">'5-9'!$A$1:$S$20</definedName>
    <definedName name="Z_36472B0F_2A8F_4437_8A5B_DB8B4B6E968E_.wvu.PrintArea" localSheetId="58" hidden="1">'6-1'!$A$1:$Q$14</definedName>
    <definedName name="Z_36472B0F_2A8F_4437_8A5B_DB8B4B6E968E_.wvu.PrintArea" localSheetId="59" hidden="1">'6-2'!$A$1:$R$18</definedName>
    <definedName name="Z_36472B0F_2A8F_4437_8A5B_DB8B4B6E968E_.wvu.PrintArea" localSheetId="60" hidden="1">'6-3'!$A$1:$P$17</definedName>
    <definedName name="Z_36472B0F_2A8F_4437_8A5B_DB8B4B6E968E_.wvu.PrintArea" localSheetId="61" hidden="1">'6-4'!$A$1:$P$16</definedName>
    <definedName name="Z_36472B0F_2A8F_4437_8A5B_DB8B4B6E968E_.wvu.PrintArea" localSheetId="62" hidden="1">'7-1'!$A$1:$V$27</definedName>
    <definedName name="Z_36472B0F_2A8F_4437_8A5B_DB8B4B6E968E_.wvu.PrintArea" localSheetId="63" hidden="1">'7-2'!$A$1:$Z$18</definedName>
    <definedName name="Z_36472B0F_2A8F_4437_8A5B_DB8B4B6E968E_.wvu.PrintArea" localSheetId="64" hidden="1">'7-3'!$A$1:$X$28</definedName>
    <definedName name="Z_36472B0F_2A8F_4437_8A5B_DB8B4B6E968E_.wvu.PrintArea" localSheetId="65" hidden="1">'7-4'!$A$1:$X$28</definedName>
    <definedName name="Z_36472B0F_2A8F_4437_8A5B_DB8B4B6E968E_.wvu.PrintArea" localSheetId="66" hidden="1">'7-5'!$A$1:$P$23</definedName>
    <definedName name="Z_36472B0F_2A8F_4437_8A5B_DB8B4B6E968E_.wvu.PrintArea" localSheetId="67" hidden="1">'7-6'!$A$1:$O$15</definedName>
    <definedName name="Z_36472B0F_2A8F_4437_8A5B_DB8B4B6E968E_.wvu.PrintArea" localSheetId="68" hidden="1">'8-1'!$A$1:$U$28</definedName>
    <definedName name="Z_36472B0F_2A8F_4437_8A5B_DB8B4B6E968E_.wvu.PrintArea" localSheetId="77" hidden="1">'8-10'!$A$1:$Q$21</definedName>
    <definedName name="Z_36472B0F_2A8F_4437_8A5B_DB8B4B6E968E_.wvu.PrintArea" localSheetId="78" hidden="1">'8-11'!$A$1:$S$23</definedName>
    <definedName name="Z_36472B0F_2A8F_4437_8A5B_DB8B4B6E968E_.wvu.PrintArea" localSheetId="79" hidden="1">'8-12'!$A$1:$T$34</definedName>
    <definedName name="Z_36472B0F_2A8F_4437_8A5B_DB8B4B6E968E_.wvu.PrintArea" localSheetId="80" hidden="1">'8-13'!$A$1:$N$21</definedName>
    <definedName name="Z_36472B0F_2A8F_4437_8A5B_DB8B4B6E968E_.wvu.PrintArea" localSheetId="81" hidden="1">'8-14'!$A$1:$O$33</definedName>
    <definedName name="Z_36472B0F_2A8F_4437_8A5B_DB8B4B6E968E_.wvu.PrintArea" localSheetId="69" hidden="1">'8-2'!$A$1:$U$26</definedName>
    <definedName name="Z_36472B0F_2A8F_4437_8A5B_DB8B4B6E968E_.wvu.PrintArea" localSheetId="71" hidden="1">'8-4'!$A$1:$O$19</definedName>
    <definedName name="Z_36472B0F_2A8F_4437_8A5B_DB8B4B6E968E_.wvu.PrintArea" localSheetId="72" hidden="1">'8-5'!$A$1:$O$20</definedName>
    <definedName name="Z_36472B0F_2A8F_4437_8A5B_DB8B4B6E968E_.wvu.PrintArea" localSheetId="73" hidden="1">'8-6'!$A$1:$P$19</definedName>
    <definedName name="Z_36472B0F_2A8F_4437_8A5B_DB8B4B6E968E_.wvu.PrintArea" localSheetId="74" hidden="1">'8-7'!$A$1:$O$19</definedName>
    <definedName name="Z_36472B0F_2A8F_4437_8A5B_DB8B4B6E968E_.wvu.PrintArea" localSheetId="75" hidden="1">'8-8'!$A$1:$O$19</definedName>
    <definedName name="Z_36472B0F_2A8F_4437_8A5B_DB8B4B6E968E_.wvu.PrintArea" localSheetId="76" hidden="1">'8-9'!$A$1:$AB$40</definedName>
    <definedName name="Z_36472B0F_2A8F_4437_8A5B_DB8B4B6E968E_.wvu.PrintArea" localSheetId="82" hidden="1">'9-1'!$A$1:$P$17</definedName>
    <definedName name="Z_36472B0F_2A8F_4437_8A5B_DB8B4B6E968E_.wvu.PrintArea" localSheetId="83" hidden="1">'9-2'!$A$1:$R$16</definedName>
    <definedName name="Z_36472B0F_2A8F_4437_8A5B_DB8B4B6E968E_.wvu.PrintArea" localSheetId="84" hidden="1">'9-3'!$A$1:$O$16</definedName>
    <definedName name="Z_36472B0F_2A8F_4437_8A5B_DB8B4B6E968E_.wvu.PrintArea" localSheetId="85" hidden="1">'9-4'!$A$1:$O$16</definedName>
    <definedName name="Z_36472B0F_2A8F_4437_8A5B_DB8B4B6E968E_.wvu.PrintArea" localSheetId="86" hidden="1">'9-5'!$A$1:$P$16</definedName>
    <definedName name="Z_36472B0F_2A8F_4437_8A5B_DB8B4B6E968E_.wvu.PrintArea" localSheetId="87" hidden="1">'9-6'!$A$1:$Q$20</definedName>
    <definedName name="Z_36472B0F_2A8F_4437_8A5B_DB8B4B6E968E_.wvu.PrintArea" localSheetId="158" hidden="1">ランキング１位!$A$2:$D$175</definedName>
    <definedName name="Z_36472B0F_2A8F_4437_8A5B_DB8B4B6E968E_.wvu.PrintTitles" localSheetId="20" hidden="1">'1-15'!$1:$1</definedName>
    <definedName name="Z_36472B0F_2A8F_4437_8A5B_DB8B4B6E968E_.wvu.Rows" localSheetId="95" hidden="1">'11-1②'!$51:$51</definedName>
    <definedName name="Z_36472B0F_2A8F_4437_8A5B_DB8B4B6E968E_.wvu.Rows" localSheetId="71" hidden="1">'8-4'!$27:$29</definedName>
    <definedName name="Z_36472B0F_2A8F_4437_8A5B_DB8B4B6E968E_.wvu.Rows" localSheetId="158" hidden="1">ランキング１位!$66:$68</definedName>
    <definedName name="Z_3BCE3315_BEC0_4AD9_A818_0BC0D795FE7B_.wvu.Cols" localSheetId="129" hidden="1">'17-1'!$D:$E,'17-1'!$G:$I,'17-1'!$K:$L,'17-1'!$N:$N</definedName>
    <definedName name="Z_3BCE3315_BEC0_4AD9_A818_0BC0D795FE7B_.wvu.Cols" localSheetId="68" hidden="1">'8-1'!$D:$E,'8-1'!$H:$H</definedName>
    <definedName name="Z_3BCE3315_BEC0_4AD9_A818_0BC0D795FE7B_.wvu.Cols" localSheetId="69" hidden="1">'8-2'!$D:$D,'8-2'!$F:$F,'8-2'!$H:$H</definedName>
    <definedName name="Z_3BCE3315_BEC0_4AD9_A818_0BC0D795FE7B_.wvu.PrintArea" localSheetId="88" hidden="1">'10-1'!$A$1:$S$19</definedName>
    <definedName name="Z_3BCE3315_BEC0_4AD9_A818_0BC0D795FE7B_.wvu.PrintArea" localSheetId="89" hidden="1">'10-2'!$A$1:$O$17</definedName>
    <definedName name="Z_3BCE3315_BEC0_4AD9_A818_0BC0D795FE7B_.wvu.PrintArea" localSheetId="90" hidden="1">'10-3'!$A$1:$W$22</definedName>
    <definedName name="Z_3BCE3315_BEC0_4AD9_A818_0BC0D795FE7B_.wvu.PrintArea" localSheetId="91" hidden="1">'10-4'!$A$1:$W$21</definedName>
    <definedName name="Z_3BCE3315_BEC0_4AD9_A818_0BC0D795FE7B_.wvu.PrintArea" localSheetId="92" hidden="1">'10-5'!$A$1:$Q$22</definedName>
    <definedName name="Z_3BCE3315_BEC0_4AD9_A818_0BC0D795FE7B_.wvu.PrintArea" localSheetId="1" hidden="1">'1-1'!$A$1:$Q$24</definedName>
    <definedName name="Z_3BCE3315_BEC0_4AD9_A818_0BC0D795FE7B_.wvu.PrintArea" localSheetId="12" hidden="1">'1-10'!$A$1:$Q$23</definedName>
    <definedName name="Z_3BCE3315_BEC0_4AD9_A818_0BC0D795FE7B_.wvu.PrintArea" localSheetId="13" hidden="1">'1-11'!$A$1:$S$20</definedName>
    <definedName name="Z_3BCE3315_BEC0_4AD9_A818_0BC0D795FE7B_.wvu.PrintArea" localSheetId="96" hidden="1">'11-2'!$A$1:$P$17</definedName>
    <definedName name="Z_3BCE3315_BEC0_4AD9_A818_0BC0D795FE7B_.wvu.PrintArea" localSheetId="14" hidden="1">'1-12'!$A$1:$R$29</definedName>
    <definedName name="Z_3BCE3315_BEC0_4AD9_A818_0BC0D795FE7B_.wvu.PrintArea" localSheetId="97" hidden="1">'11-3'!$A$1:$O$18</definedName>
    <definedName name="Z_3BCE3315_BEC0_4AD9_A818_0BC0D795FE7B_.wvu.PrintArea" localSheetId="17" hidden="1">'1-13'!$A$1:$Q$26</definedName>
    <definedName name="Z_3BCE3315_BEC0_4AD9_A818_0BC0D795FE7B_.wvu.PrintArea" localSheetId="9" hidden="1">'1-13(旧)'!$A$1:$T$23</definedName>
    <definedName name="Z_3BCE3315_BEC0_4AD9_A818_0BC0D795FE7B_.wvu.PrintArea" localSheetId="98" hidden="1">'11-4'!$A$1:$Q$19</definedName>
    <definedName name="Z_3BCE3315_BEC0_4AD9_A818_0BC0D795FE7B_.wvu.PrintArea" localSheetId="19" hidden="1">'1-14'!$A$1:$S$18</definedName>
    <definedName name="Z_3BCE3315_BEC0_4AD9_A818_0BC0D795FE7B_.wvu.PrintArea" localSheetId="15" hidden="1">'1-14(旧)'!$A$1:$S$34</definedName>
    <definedName name="Z_3BCE3315_BEC0_4AD9_A818_0BC0D795FE7B_.wvu.PrintArea" localSheetId="16" hidden="1">'1-15(旧)'!$A$1:$R$26</definedName>
    <definedName name="Z_3BCE3315_BEC0_4AD9_A818_0BC0D795FE7B_.wvu.PrintArea" localSheetId="21" hidden="1">'1-16'!$A$1:$F$80</definedName>
    <definedName name="Z_3BCE3315_BEC0_4AD9_A818_0BC0D795FE7B_.wvu.PrintArea" localSheetId="18" hidden="1">'1-16(旧)'!$A$1:$W$27</definedName>
    <definedName name="Z_3BCE3315_BEC0_4AD9_A818_0BC0D795FE7B_.wvu.PrintArea" localSheetId="22" hidden="1">'1-17'!$A$1:$Q$18</definedName>
    <definedName name="Z_3BCE3315_BEC0_4AD9_A818_0BC0D795FE7B_.wvu.PrintArea" localSheetId="23" hidden="1">'1-18'!$A$1:$S$22</definedName>
    <definedName name="Z_3BCE3315_BEC0_4AD9_A818_0BC0D795FE7B_.wvu.PrintArea" localSheetId="24" hidden="1">'1-18(旧)'!$A$1:$U$40</definedName>
    <definedName name="Z_3BCE3315_BEC0_4AD9_A818_0BC0D795FE7B_.wvu.PrintArea" localSheetId="25" hidden="1">'1-19'!$A$1:$U$22</definedName>
    <definedName name="Z_3BCE3315_BEC0_4AD9_A818_0BC0D795FE7B_.wvu.PrintArea" localSheetId="3" hidden="1">'1-2'!$A$1:$Q$27</definedName>
    <definedName name="Z_3BCE3315_BEC0_4AD9_A818_0BC0D795FE7B_.wvu.PrintArea" localSheetId="159" hidden="1">'1-20(旧)'!$A$1:$R$27</definedName>
    <definedName name="Z_3BCE3315_BEC0_4AD9_A818_0BC0D795FE7B_.wvu.PrintArea" localSheetId="99" hidden="1">'12-1'!$A$1:$O$51</definedName>
    <definedName name="Z_3BCE3315_BEC0_4AD9_A818_0BC0D795FE7B_.wvu.PrintArea" localSheetId="100" hidden="1">'12-2'!$A$1:$AD$25</definedName>
    <definedName name="Z_3BCE3315_BEC0_4AD9_A818_0BC0D795FE7B_.wvu.PrintArea" localSheetId="101" hidden="1">'12-3'!$A$1:$P$19</definedName>
    <definedName name="Z_3BCE3315_BEC0_4AD9_A818_0BC0D795FE7B_.wvu.PrintArea" localSheetId="102" hidden="1">'12-4'!$A$1:$P$17</definedName>
    <definedName name="Z_3BCE3315_BEC0_4AD9_A818_0BC0D795FE7B_.wvu.PrintArea" localSheetId="103" hidden="1">'12-5'!$A$1:$P$17</definedName>
    <definedName name="Z_3BCE3315_BEC0_4AD9_A818_0BC0D795FE7B_.wvu.PrintArea" localSheetId="104" hidden="1">'12-6'!$A$1:$N$30</definedName>
    <definedName name="Z_3BCE3315_BEC0_4AD9_A818_0BC0D795FE7B_.wvu.PrintArea" localSheetId="105" hidden="1">'12-7'!$A$1:$M$25</definedName>
    <definedName name="Z_3BCE3315_BEC0_4AD9_A818_0BC0D795FE7B_.wvu.PrintArea" localSheetId="4" hidden="1">'1-3'!$A$1:$O$27</definedName>
    <definedName name="Z_3BCE3315_BEC0_4AD9_A818_0BC0D795FE7B_.wvu.PrintArea" localSheetId="106" hidden="1">'13-1'!$A$1:$R$21</definedName>
    <definedName name="Z_3BCE3315_BEC0_4AD9_A818_0BC0D795FE7B_.wvu.PrintArea" localSheetId="107" hidden="1">'13-2'!$A$1:$Q$19</definedName>
    <definedName name="Z_3BCE3315_BEC0_4AD9_A818_0BC0D795FE7B_.wvu.PrintArea" localSheetId="108" hidden="1">'14-1'!$A$1:$T$21</definedName>
    <definedName name="Z_3BCE3315_BEC0_4AD9_A818_0BC0D795FE7B_.wvu.PrintArea" localSheetId="109" hidden="1">'14-2'!$A$1:$S$18</definedName>
    <definedName name="Z_3BCE3315_BEC0_4AD9_A818_0BC0D795FE7B_.wvu.PrintArea" localSheetId="6" hidden="1">'1-5'!$A$1:$U$46</definedName>
    <definedName name="Z_3BCE3315_BEC0_4AD9_A818_0BC0D795FE7B_.wvu.PrintArea" localSheetId="110" hidden="1">'15-1'!$A$1:$V$21</definedName>
    <definedName name="Z_3BCE3315_BEC0_4AD9_A818_0BC0D795FE7B_.wvu.PrintArea" localSheetId="120" hidden="1">'15-11'!$A$1:$S$21</definedName>
    <definedName name="Z_3BCE3315_BEC0_4AD9_A818_0BC0D795FE7B_.wvu.PrintArea" localSheetId="121" hidden="1">'15-12'!$A$1:$Q$18</definedName>
    <definedName name="Z_3BCE3315_BEC0_4AD9_A818_0BC0D795FE7B_.wvu.PrintArea" localSheetId="122" hidden="1">'15-13'!$A$1:$R$21</definedName>
    <definedName name="Z_3BCE3315_BEC0_4AD9_A818_0BC0D795FE7B_.wvu.PrintArea" localSheetId="123" hidden="1">'15-14'!$A$1:$O$21</definedName>
    <definedName name="Z_3BCE3315_BEC0_4AD9_A818_0BC0D795FE7B_.wvu.PrintArea" localSheetId="111" hidden="1">'15-2'!$A$1:$P$18</definedName>
    <definedName name="Z_3BCE3315_BEC0_4AD9_A818_0BC0D795FE7B_.wvu.PrintArea" localSheetId="112" hidden="1">'15-3'!$A$1:$U$20</definedName>
    <definedName name="Z_3BCE3315_BEC0_4AD9_A818_0BC0D795FE7B_.wvu.PrintArea" localSheetId="113" hidden="1">'15-4'!$A$1:$S$23</definedName>
    <definedName name="Z_3BCE3315_BEC0_4AD9_A818_0BC0D795FE7B_.wvu.PrintArea" localSheetId="114" hidden="1">'15-5'!$A$1:$Q$44</definedName>
    <definedName name="Z_3BCE3315_BEC0_4AD9_A818_0BC0D795FE7B_.wvu.PrintArea" localSheetId="115" hidden="1">'15-6'!$A$1:$U$24</definedName>
    <definedName name="Z_3BCE3315_BEC0_4AD9_A818_0BC0D795FE7B_.wvu.PrintArea" localSheetId="116" hidden="1">'15-7'!$A$1:$Q$19</definedName>
    <definedName name="Z_3BCE3315_BEC0_4AD9_A818_0BC0D795FE7B_.wvu.PrintArea" localSheetId="117" hidden="1">'15-8'!$A$1:$R$32</definedName>
    <definedName name="Z_3BCE3315_BEC0_4AD9_A818_0BC0D795FE7B_.wvu.PrintArea" localSheetId="118" hidden="1">'15-9'!$A$1:$S$23</definedName>
    <definedName name="Z_3BCE3315_BEC0_4AD9_A818_0BC0D795FE7B_.wvu.PrintArea" localSheetId="7" hidden="1">'1-6'!$A$2:$E$26</definedName>
    <definedName name="Z_3BCE3315_BEC0_4AD9_A818_0BC0D795FE7B_.wvu.PrintArea" localSheetId="124" hidden="1">'16-1'!$A$1:$R$23</definedName>
    <definedName name="Z_3BCE3315_BEC0_4AD9_A818_0BC0D795FE7B_.wvu.PrintArea" localSheetId="125" hidden="1">'16-2'!$A$1:$Q$18</definedName>
    <definedName name="Z_3BCE3315_BEC0_4AD9_A818_0BC0D795FE7B_.wvu.PrintArea" localSheetId="126" hidden="1">'16-3'!$A$1:$U$22</definedName>
    <definedName name="Z_3BCE3315_BEC0_4AD9_A818_0BC0D795FE7B_.wvu.PrintArea" localSheetId="127" hidden="1">'16-4'!$A$1:$N$20</definedName>
    <definedName name="Z_3BCE3315_BEC0_4AD9_A818_0BC0D795FE7B_.wvu.PrintArea" localSheetId="128" hidden="1">'16-5'!$A$1:$U$21</definedName>
    <definedName name="Z_3BCE3315_BEC0_4AD9_A818_0BC0D795FE7B_.wvu.PrintArea" localSheetId="8" hidden="1">'1-7'!$A$1:$W$171</definedName>
    <definedName name="Z_3BCE3315_BEC0_4AD9_A818_0BC0D795FE7B_.wvu.PrintArea" localSheetId="129" hidden="1">'17-1'!$A$1:$AA$22</definedName>
    <definedName name="Z_3BCE3315_BEC0_4AD9_A818_0BC0D795FE7B_.wvu.PrintArea" localSheetId="138" hidden="1">'17-10'!$A$1:$P$17</definedName>
    <definedName name="Z_3BCE3315_BEC0_4AD9_A818_0BC0D795FE7B_.wvu.PrintArea" localSheetId="140" hidden="1">'17-12'!$A$1:$Q$19</definedName>
    <definedName name="Z_3BCE3315_BEC0_4AD9_A818_0BC0D795FE7B_.wvu.PrintArea" localSheetId="141" hidden="1">'17-13'!$A$1:$P$17</definedName>
    <definedName name="Z_3BCE3315_BEC0_4AD9_A818_0BC0D795FE7B_.wvu.PrintArea" localSheetId="142" hidden="1">'17-14'!$A$1:$K$27</definedName>
    <definedName name="Z_3BCE3315_BEC0_4AD9_A818_0BC0D795FE7B_.wvu.PrintArea" localSheetId="130" hidden="1">'17-2'!$A$1:$V$23</definedName>
    <definedName name="Z_3BCE3315_BEC0_4AD9_A818_0BC0D795FE7B_.wvu.PrintArea" localSheetId="131" hidden="1">'17-3'!$A$1:$V$23</definedName>
    <definedName name="Z_3BCE3315_BEC0_4AD9_A818_0BC0D795FE7B_.wvu.PrintArea" localSheetId="135" hidden="1">'17-7'!$A$1:$P$17</definedName>
    <definedName name="Z_3BCE3315_BEC0_4AD9_A818_0BC0D795FE7B_.wvu.PrintArea" localSheetId="136" hidden="1">'17-8'!$A$1:$S$17</definedName>
    <definedName name="Z_3BCE3315_BEC0_4AD9_A818_0BC0D795FE7B_.wvu.PrintArea" localSheetId="137" hidden="1">'17-9'!$A$1:$Q$16</definedName>
    <definedName name="Z_3BCE3315_BEC0_4AD9_A818_0BC0D795FE7B_.wvu.PrintArea" localSheetId="10" hidden="1">'1-8'!$A$1:$S$121</definedName>
    <definedName name="Z_3BCE3315_BEC0_4AD9_A818_0BC0D795FE7B_.wvu.PrintArea" localSheetId="143" hidden="1">'18-1'!$A$1:$P$12</definedName>
    <definedName name="Z_3BCE3315_BEC0_4AD9_A818_0BC0D795FE7B_.wvu.PrintArea" localSheetId="144" hidden="1">'18-2'!$A$1:$Q$17</definedName>
    <definedName name="Z_3BCE3315_BEC0_4AD9_A818_0BC0D795FE7B_.wvu.PrintArea" localSheetId="145" hidden="1">'18-3'!$A$1:$P$12</definedName>
    <definedName name="Z_3BCE3315_BEC0_4AD9_A818_0BC0D795FE7B_.wvu.PrintArea" localSheetId="146" hidden="1">'18-4'!$A$1:$R$19</definedName>
    <definedName name="Z_3BCE3315_BEC0_4AD9_A818_0BC0D795FE7B_.wvu.PrintArea" localSheetId="11" hidden="1">'1-9'!$A$1:$P$19</definedName>
    <definedName name="Z_3BCE3315_BEC0_4AD9_A818_0BC0D795FE7B_.wvu.PrintArea" localSheetId="147" hidden="1">'19-1'!$A$1:$Q$18</definedName>
    <definedName name="Z_3BCE3315_BEC0_4AD9_A818_0BC0D795FE7B_.wvu.PrintArea" localSheetId="148" hidden="1">'19-2'!$A$1:$Q$20</definedName>
    <definedName name="Z_3BCE3315_BEC0_4AD9_A818_0BC0D795FE7B_.wvu.PrintArea" localSheetId="149" hidden="1">'20-1'!$A$1:$N$17</definedName>
    <definedName name="Z_3BCE3315_BEC0_4AD9_A818_0BC0D795FE7B_.wvu.PrintArea" localSheetId="150" hidden="1">'20-2'!$A$1:$S$20</definedName>
    <definedName name="Z_3BCE3315_BEC0_4AD9_A818_0BC0D795FE7B_.wvu.PrintArea" localSheetId="151" hidden="1">'20-3'!$A$1:$O$17</definedName>
    <definedName name="Z_3BCE3315_BEC0_4AD9_A818_0BC0D795FE7B_.wvu.PrintArea" localSheetId="26" hidden="1">'2-1'!$A$1:$R$23</definedName>
    <definedName name="Z_3BCE3315_BEC0_4AD9_A818_0BC0D795FE7B_.wvu.PrintArea" localSheetId="152" hidden="1">'21-1'!$A$1:$R$22</definedName>
    <definedName name="Z_3BCE3315_BEC0_4AD9_A818_0BC0D795FE7B_.wvu.PrintArea" localSheetId="153" hidden="1">'21-2'!$A$1:$O$20</definedName>
    <definedName name="Z_3BCE3315_BEC0_4AD9_A818_0BC0D795FE7B_.wvu.PrintArea" localSheetId="154" hidden="1">'21-3'!$A$1:$Q$16</definedName>
    <definedName name="Z_3BCE3315_BEC0_4AD9_A818_0BC0D795FE7B_.wvu.PrintArea" localSheetId="155" hidden="1">'21-4'!$A$1:$Y$52</definedName>
    <definedName name="Z_3BCE3315_BEC0_4AD9_A818_0BC0D795FE7B_.wvu.PrintArea" localSheetId="156" hidden="1">'21-5'!$A$1:$T$19</definedName>
    <definedName name="Z_3BCE3315_BEC0_4AD9_A818_0BC0D795FE7B_.wvu.PrintArea" localSheetId="157" hidden="1">'21-6'!$A$1:$O$16</definedName>
    <definedName name="Z_3BCE3315_BEC0_4AD9_A818_0BC0D795FE7B_.wvu.PrintArea" localSheetId="27" hidden="1">'2-2'!$A$1:$Q$16</definedName>
    <definedName name="Z_3BCE3315_BEC0_4AD9_A818_0BC0D795FE7B_.wvu.PrintArea" localSheetId="28" hidden="1">'2-3'!$A$1:$R$25</definedName>
    <definedName name="Z_3BCE3315_BEC0_4AD9_A818_0BC0D795FE7B_.wvu.PrintArea" localSheetId="30" hidden="1">'2-5'!$A$1:$X$24</definedName>
    <definedName name="Z_3BCE3315_BEC0_4AD9_A818_0BC0D795FE7B_.wvu.PrintArea" localSheetId="32" hidden="1">'2-7'!$A$1:$O$19</definedName>
    <definedName name="Z_3BCE3315_BEC0_4AD9_A818_0BC0D795FE7B_.wvu.PrintArea" localSheetId="34" hidden="1">'3-1'!$A$1:$R$18</definedName>
    <definedName name="Z_3BCE3315_BEC0_4AD9_A818_0BC0D795FE7B_.wvu.PrintArea" localSheetId="35" hidden="1">'3-2'!$A$1:$Q$20</definedName>
    <definedName name="Z_3BCE3315_BEC0_4AD9_A818_0BC0D795FE7B_.wvu.PrintArea" localSheetId="36" hidden="1">'3-3'!$A$1:$Q$26</definedName>
    <definedName name="Z_3BCE3315_BEC0_4AD9_A818_0BC0D795FE7B_.wvu.PrintArea" localSheetId="37" hidden="1">'3-4'!$A$1:$P$12</definedName>
    <definedName name="Z_3BCE3315_BEC0_4AD9_A818_0BC0D795FE7B_.wvu.PrintArea" localSheetId="38" hidden="1">'3-5'!$A$1:$L$15</definedName>
    <definedName name="Z_3BCE3315_BEC0_4AD9_A818_0BC0D795FE7B_.wvu.PrintArea" localSheetId="39" hidden="1">'3-6'!$A$1:$O$13</definedName>
    <definedName name="Z_3BCE3315_BEC0_4AD9_A818_0BC0D795FE7B_.wvu.PrintArea" localSheetId="40" hidden="1">'3-7'!$A$1:$L$16</definedName>
    <definedName name="Z_3BCE3315_BEC0_4AD9_A818_0BC0D795FE7B_.wvu.PrintArea" localSheetId="41" hidden="1">'4-1'!$A$1:$O$19</definedName>
    <definedName name="Z_3BCE3315_BEC0_4AD9_A818_0BC0D795FE7B_.wvu.PrintArea" localSheetId="42" hidden="1">'4-2'!$A$1:$O$21</definedName>
    <definedName name="Z_3BCE3315_BEC0_4AD9_A818_0BC0D795FE7B_.wvu.PrintArea" localSheetId="43" hidden="1">'4-3'!$A$1:$Q$28</definedName>
    <definedName name="Z_3BCE3315_BEC0_4AD9_A818_0BC0D795FE7B_.wvu.PrintArea" localSheetId="44" hidden="1">'4-4'!$A$1:$S$31</definedName>
    <definedName name="Z_3BCE3315_BEC0_4AD9_A818_0BC0D795FE7B_.wvu.PrintArea" localSheetId="45" hidden="1">'4-5'!$A$1:$Q$32</definedName>
    <definedName name="Z_3BCE3315_BEC0_4AD9_A818_0BC0D795FE7B_.wvu.PrintArea" localSheetId="46" hidden="1">'4-6'!$A$1:$O$20</definedName>
    <definedName name="Z_3BCE3315_BEC0_4AD9_A818_0BC0D795FE7B_.wvu.PrintArea" localSheetId="47" hidden="1">'5-1'!$A$1:$T$15</definedName>
    <definedName name="Z_3BCE3315_BEC0_4AD9_A818_0BC0D795FE7B_.wvu.PrintArea" localSheetId="56" hidden="1">'5-10'!$A$1:$G$32</definedName>
    <definedName name="Z_3BCE3315_BEC0_4AD9_A818_0BC0D795FE7B_.wvu.PrintArea" localSheetId="57" hidden="1">'5-11'!$A$1:$Q$72</definedName>
    <definedName name="Z_3BCE3315_BEC0_4AD9_A818_0BC0D795FE7B_.wvu.PrintArea" localSheetId="48" hidden="1">'5-2'!$A$1:$V$15</definedName>
    <definedName name="Z_3BCE3315_BEC0_4AD9_A818_0BC0D795FE7B_.wvu.PrintArea" localSheetId="49" hidden="1">'5-3'!$A$1:$P$18</definedName>
    <definedName name="Z_3BCE3315_BEC0_4AD9_A818_0BC0D795FE7B_.wvu.PrintArea" localSheetId="50" hidden="1">'5-4'!$A$1:$Q$26</definedName>
    <definedName name="Z_3BCE3315_BEC0_4AD9_A818_0BC0D795FE7B_.wvu.PrintArea" localSheetId="51" hidden="1">'5-5'!$A$1:$P$18</definedName>
    <definedName name="Z_3BCE3315_BEC0_4AD9_A818_0BC0D795FE7B_.wvu.PrintArea" localSheetId="52" hidden="1">'5-6'!$A$1:$P$19</definedName>
    <definedName name="Z_3BCE3315_BEC0_4AD9_A818_0BC0D795FE7B_.wvu.PrintArea" localSheetId="53" hidden="1">'5-7'!$A$1:$Q$21</definedName>
    <definedName name="Z_3BCE3315_BEC0_4AD9_A818_0BC0D795FE7B_.wvu.PrintArea" localSheetId="54" hidden="1">'5-8'!$A$1:$R$20</definedName>
    <definedName name="Z_3BCE3315_BEC0_4AD9_A818_0BC0D795FE7B_.wvu.PrintArea" localSheetId="55" hidden="1">'5-9'!$A$1:$S$20</definedName>
    <definedName name="Z_3BCE3315_BEC0_4AD9_A818_0BC0D795FE7B_.wvu.PrintArea" localSheetId="58" hidden="1">'6-1'!$A$1:$Q$14</definedName>
    <definedName name="Z_3BCE3315_BEC0_4AD9_A818_0BC0D795FE7B_.wvu.PrintArea" localSheetId="59" hidden="1">'6-2'!$A$1:$R$18</definedName>
    <definedName name="Z_3BCE3315_BEC0_4AD9_A818_0BC0D795FE7B_.wvu.PrintArea" localSheetId="60" hidden="1">'6-3'!$A$1:$P$17</definedName>
    <definedName name="Z_3BCE3315_BEC0_4AD9_A818_0BC0D795FE7B_.wvu.PrintArea" localSheetId="61" hidden="1">'6-4'!$A$1:$P$16</definedName>
    <definedName name="Z_3BCE3315_BEC0_4AD9_A818_0BC0D795FE7B_.wvu.PrintArea" localSheetId="62" hidden="1">'7-1'!$A$1:$V$27</definedName>
    <definedName name="Z_3BCE3315_BEC0_4AD9_A818_0BC0D795FE7B_.wvu.PrintArea" localSheetId="63" hidden="1">'7-2'!$A$1:$Z$18</definedName>
    <definedName name="Z_3BCE3315_BEC0_4AD9_A818_0BC0D795FE7B_.wvu.PrintArea" localSheetId="64" hidden="1">'7-3'!$A$1:$X$28</definedName>
    <definedName name="Z_3BCE3315_BEC0_4AD9_A818_0BC0D795FE7B_.wvu.PrintArea" localSheetId="65" hidden="1">'7-4'!$A$1:$X$28</definedName>
    <definedName name="Z_3BCE3315_BEC0_4AD9_A818_0BC0D795FE7B_.wvu.PrintArea" localSheetId="66" hidden="1">'7-5'!$A$1:$P$23</definedName>
    <definedName name="Z_3BCE3315_BEC0_4AD9_A818_0BC0D795FE7B_.wvu.PrintArea" localSheetId="67" hidden="1">'7-6'!$A$1:$O$15</definedName>
    <definedName name="Z_3BCE3315_BEC0_4AD9_A818_0BC0D795FE7B_.wvu.PrintArea" localSheetId="68" hidden="1">'8-1'!$A$1:$U$28</definedName>
    <definedName name="Z_3BCE3315_BEC0_4AD9_A818_0BC0D795FE7B_.wvu.PrintArea" localSheetId="77" hidden="1">'8-10'!$A$1:$Q$21</definedName>
    <definedName name="Z_3BCE3315_BEC0_4AD9_A818_0BC0D795FE7B_.wvu.PrintArea" localSheetId="78" hidden="1">'8-11'!$A$1:$S$23</definedName>
    <definedName name="Z_3BCE3315_BEC0_4AD9_A818_0BC0D795FE7B_.wvu.PrintArea" localSheetId="79" hidden="1">'8-12'!$A$1:$T$34</definedName>
    <definedName name="Z_3BCE3315_BEC0_4AD9_A818_0BC0D795FE7B_.wvu.PrintArea" localSheetId="80" hidden="1">'8-13'!$A$1:$N$21</definedName>
    <definedName name="Z_3BCE3315_BEC0_4AD9_A818_0BC0D795FE7B_.wvu.PrintArea" localSheetId="81" hidden="1">'8-14'!$A$1:$O$33</definedName>
    <definedName name="Z_3BCE3315_BEC0_4AD9_A818_0BC0D795FE7B_.wvu.PrintArea" localSheetId="69" hidden="1">'8-2'!$A$1:$U$26</definedName>
    <definedName name="Z_3BCE3315_BEC0_4AD9_A818_0BC0D795FE7B_.wvu.PrintArea" localSheetId="71" hidden="1">'8-4'!$A$1:$O$19</definedName>
    <definedName name="Z_3BCE3315_BEC0_4AD9_A818_0BC0D795FE7B_.wvu.PrintArea" localSheetId="72" hidden="1">'8-5'!$A$1:$O$20</definedName>
    <definedName name="Z_3BCE3315_BEC0_4AD9_A818_0BC0D795FE7B_.wvu.PrintArea" localSheetId="73" hidden="1">'8-6'!$A$1:$P$19</definedName>
    <definedName name="Z_3BCE3315_BEC0_4AD9_A818_0BC0D795FE7B_.wvu.PrintArea" localSheetId="74" hidden="1">'8-7'!$A$1:$O$19</definedName>
    <definedName name="Z_3BCE3315_BEC0_4AD9_A818_0BC0D795FE7B_.wvu.PrintArea" localSheetId="75" hidden="1">'8-8'!$A$1:$O$19</definedName>
    <definedName name="Z_3BCE3315_BEC0_4AD9_A818_0BC0D795FE7B_.wvu.PrintArea" localSheetId="76" hidden="1">'8-9'!$A$1:$AB$40</definedName>
    <definedName name="Z_3BCE3315_BEC0_4AD9_A818_0BC0D795FE7B_.wvu.PrintArea" localSheetId="82" hidden="1">'9-1'!$A$1:$P$17</definedName>
    <definedName name="Z_3BCE3315_BEC0_4AD9_A818_0BC0D795FE7B_.wvu.PrintArea" localSheetId="83" hidden="1">'9-2'!$A$1:$R$16</definedName>
    <definedName name="Z_3BCE3315_BEC0_4AD9_A818_0BC0D795FE7B_.wvu.PrintArea" localSheetId="84" hidden="1">'9-3'!$A$1:$O$16</definedName>
    <definedName name="Z_3BCE3315_BEC0_4AD9_A818_0BC0D795FE7B_.wvu.PrintArea" localSheetId="85" hidden="1">'9-4'!$A$1:$O$16</definedName>
    <definedName name="Z_3BCE3315_BEC0_4AD9_A818_0BC0D795FE7B_.wvu.PrintArea" localSheetId="86" hidden="1">'9-5'!$A$1:$P$16</definedName>
    <definedName name="Z_3BCE3315_BEC0_4AD9_A818_0BC0D795FE7B_.wvu.PrintArea" localSheetId="87" hidden="1">'9-6'!$A$1:$Q$20</definedName>
    <definedName name="Z_3BCE3315_BEC0_4AD9_A818_0BC0D795FE7B_.wvu.Rows" localSheetId="71" hidden="1">'8-4'!$27:$29</definedName>
    <definedName name="Z_3DB64C4B_949A_4810_80A3_E519E89FD797_.wvu.Cols" localSheetId="68" hidden="1">'8-1'!$D:$E,'8-1'!$H:$H</definedName>
    <definedName name="Z_3DB64C4B_949A_4810_80A3_E519E89FD797_.wvu.Cols" localSheetId="69" hidden="1">'8-2'!$D:$D,'8-2'!$F:$F,'8-2'!$H:$H</definedName>
    <definedName name="Z_3DB64C4B_949A_4810_80A3_E519E89FD797_.wvu.PrintArea" localSheetId="88" hidden="1">'10-1'!$A$1:$S$19</definedName>
    <definedName name="Z_3DB64C4B_949A_4810_80A3_E519E89FD797_.wvu.PrintArea" localSheetId="89" hidden="1">'10-2'!$A$1:$O$17</definedName>
    <definedName name="Z_3DB64C4B_949A_4810_80A3_E519E89FD797_.wvu.PrintArea" localSheetId="90" hidden="1">'10-3'!$A$1:$W$22</definedName>
    <definedName name="Z_3DB64C4B_949A_4810_80A3_E519E89FD797_.wvu.PrintArea" localSheetId="91" hidden="1">'10-4'!$A$1:$W$21</definedName>
    <definedName name="Z_3DB64C4B_949A_4810_80A3_E519E89FD797_.wvu.PrintArea" localSheetId="92" hidden="1">'10-5'!$A$1:$Q$22</definedName>
    <definedName name="Z_3DB64C4B_949A_4810_80A3_E519E89FD797_.wvu.PrintArea" localSheetId="96" hidden="1">'11-2'!$A$1:$P$17</definedName>
    <definedName name="Z_3DB64C4B_949A_4810_80A3_E519E89FD797_.wvu.PrintArea" localSheetId="97" hidden="1">'11-3'!$A$1:$O$18</definedName>
    <definedName name="Z_3DB64C4B_949A_4810_80A3_E519E89FD797_.wvu.PrintArea" localSheetId="98" hidden="1">'11-4'!$A$1:$Q$19</definedName>
    <definedName name="Z_3DB64C4B_949A_4810_80A3_E519E89FD797_.wvu.PrintArea" localSheetId="99" hidden="1">'12-1'!$A$1:$O$51</definedName>
    <definedName name="Z_3DB64C4B_949A_4810_80A3_E519E89FD797_.wvu.PrintArea" localSheetId="100" hidden="1">'12-2'!$A$1:$AD$25</definedName>
    <definedName name="Z_3DB64C4B_949A_4810_80A3_E519E89FD797_.wvu.PrintArea" localSheetId="101" hidden="1">'12-3'!$A$1:$P$19</definedName>
    <definedName name="Z_3DB64C4B_949A_4810_80A3_E519E89FD797_.wvu.PrintArea" localSheetId="102" hidden="1">'12-4'!$A$1:$P$17</definedName>
    <definedName name="Z_3DB64C4B_949A_4810_80A3_E519E89FD797_.wvu.PrintArea" localSheetId="103" hidden="1">'12-5'!$A$1:$P$17</definedName>
    <definedName name="Z_3DB64C4B_949A_4810_80A3_E519E89FD797_.wvu.PrintArea" localSheetId="104" hidden="1">'12-6'!$A$1:$N$30</definedName>
    <definedName name="Z_3DB64C4B_949A_4810_80A3_E519E89FD797_.wvu.PrintArea" localSheetId="105" hidden="1">'12-7'!$A$1:$M$25</definedName>
    <definedName name="Z_3DB64C4B_949A_4810_80A3_E519E89FD797_.wvu.PrintArea" localSheetId="108" hidden="1">'14-1'!$A$1:$T$21</definedName>
    <definedName name="Z_3DB64C4B_949A_4810_80A3_E519E89FD797_.wvu.PrintArea" localSheetId="109" hidden="1">'14-2'!$A$1:$S$18</definedName>
    <definedName name="Z_3DB64C4B_949A_4810_80A3_E519E89FD797_.wvu.PrintArea" localSheetId="58" hidden="1">'6-1'!$A$1:$Q$14</definedName>
    <definedName name="Z_3DB64C4B_949A_4810_80A3_E519E89FD797_.wvu.PrintArea" localSheetId="59" hidden="1">'6-2'!$A$1:$R$18</definedName>
    <definedName name="Z_3DB64C4B_949A_4810_80A3_E519E89FD797_.wvu.PrintArea" localSheetId="60" hidden="1">'6-3'!$A$1:$P$17</definedName>
    <definedName name="Z_3DB64C4B_949A_4810_80A3_E519E89FD797_.wvu.PrintArea" localSheetId="61" hidden="1">'6-4'!$A$1:$P$16</definedName>
    <definedName name="Z_3DB64C4B_949A_4810_80A3_E519E89FD797_.wvu.PrintArea" localSheetId="62" hidden="1">'7-1'!$A$1:$V$27</definedName>
    <definedName name="Z_3DB64C4B_949A_4810_80A3_E519E89FD797_.wvu.PrintArea" localSheetId="63" hidden="1">'7-2'!$A$1:$Z$18</definedName>
    <definedName name="Z_3DB64C4B_949A_4810_80A3_E519E89FD797_.wvu.PrintArea" localSheetId="64" hidden="1">'7-3'!$A$1:$X$28</definedName>
    <definedName name="Z_3DB64C4B_949A_4810_80A3_E519E89FD797_.wvu.PrintArea" localSheetId="65" hidden="1">'7-4'!$A$1:$X$28</definedName>
    <definedName name="Z_3DB64C4B_949A_4810_80A3_E519E89FD797_.wvu.PrintArea" localSheetId="66" hidden="1">'7-5'!$A$1:$P$23</definedName>
    <definedName name="Z_3DB64C4B_949A_4810_80A3_E519E89FD797_.wvu.PrintArea" localSheetId="67" hidden="1">'7-6'!$A$1:$O$15</definedName>
    <definedName name="Z_3DB64C4B_949A_4810_80A3_E519E89FD797_.wvu.PrintArea" localSheetId="68" hidden="1">'8-1'!$A$1:$U$28</definedName>
    <definedName name="Z_3DB64C4B_949A_4810_80A3_E519E89FD797_.wvu.PrintArea" localSheetId="77" hidden="1">'8-10'!$A$1:$Q$21</definedName>
    <definedName name="Z_3DB64C4B_949A_4810_80A3_E519E89FD797_.wvu.PrintArea" localSheetId="78" hidden="1">'8-11'!$A$1:$S$23</definedName>
    <definedName name="Z_3DB64C4B_949A_4810_80A3_E519E89FD797_.wvu.PrintArea" localSheetId="79" hidden="1">'8-12'!$A$1:$T$34</definedName>
    <definedName name="Z_3DB64C4B_949A_4810_80A3_E519E89FD797_.wvu.PrintArea" localSheetId="80" hidden="1">'8-13'!$A$1:$N$21</definedName>
    <definedName name="Z_3DB64C4B_949A_4810_80A3_E519E89FD797_.wvu.PrintArea" localSheetId="81" hidden="1">'8-14'!$A$1:$O$33</definedName>
    <definedName name="Z_3DB64C4B_949A_4810_80A3_E519E89FD797_.wvu.PrintArea" localSheetId="69" hidden="1">'8-2'!$A$1:$U$26</definedName>
    <definedName name="Z_3DB64C4B_949A_4810_80A3_E519E89FD797_.wvu.PrintArea" localSheetId="71" hidden="1">'8-4'!$A$1:$O$19</definedName>
    <definedName name="Z_3DB64C4B_949A_4810_80A3_E519E89FD797_.wvu.PrintArea" localSheetId="72" hidden="1">'8-5'!$A$1:$O$20</definedName>
    <definedName name="Z_3DB64C4B_949A_4810_80A3_E519E89FD797_.wvu.PrintArea" localSheetId="73" hidden="1">'8-6'!$A$1:$P$19</definedName>
    <definedName name="Z_3DB64C4B_949A_4810_80A3_E519E89FD797_.wvu.PrintArea" localSheetId="74" hidden="1">'8-7'!$A$1:$O$19</definedName>
    <definedName name="Z_3DB64C4B_949A_4810_80A3_E519E89FD797_.wvu.PrintArea" localSheetId="75" hidden="1">'8-8'!$A$1:$O$19</definedName>
    <definedName name="Z_3DB64C4B_949A_4810_80A3_E519E89FD797_.wvu.PrintArea" localSheetId="76" hidden="1">'8-9'!$A$1:$AB$40</definedName>
    <definedName name="Z_3DB64C4B_949A_4810_80A3_E519E89FD797_.wvu.PrintArea" localSheetId="82" hidden="1">'9-1'!$A$1:$P$17</definedName>
    <definedName name="Z_3DB64C4B_949A_4810_80A3_E519E89FD797_.wvu.PrintArea" localSheetId="83" hidden="1">'9-2'!$A$1:$R$16</definedName>
    <definedName name="Z_3DB64C4B_949A_4810_80A3_E519E89FD797_.wvu.PrintArea" localSheetId="84" hidden="1">'9-3'!$A$1:$O$16</definedName>
    <definedName name="Z_3DB64C4B_949A_4810_80A3_E519E89FD797_.wvu.Rows" localSheetId="71" hidden="1">'8-4'!$27:$29</definedName>
    <definedName name="Z_430D13A4_4EC3_4F3B_94F5_67B604D20D98_.wvu.Cols" localSheetId="95" hidden="1">'11-1②'!$D:$D,'11-1②'!$J:$J,'11-1②'!$P:$P</definedName>
    <definedName name="Z_430D13A4_4EC3_4F3B_94F5_67B604D20D98_.wvu.Cols" localSheetId="20" hidden="1">'1-15'!$B:$B,'1-15'!$D:$D</definedName>
    <definedName name="Z_430D13A4_4EC3_4F3B_94F5_67B604D20D98_.wvu.Cols" localSheetId="129" hidden="1">'17-1'!$D:$E,'17-1'!$G:$I,'17-1'!$K:$L,'17-1'!$N:$N</definedName>
    <definedName name="Z_430D13A4_4EC3_4F3B_94F5_67B604D20D98_.wvu.Cols" localSheetId="68" hidden="1">'8-1'!$D:$E,'8-1'!$H:$H</definedName>
    <definedName name="Z_430D13A4_4EC3_4F3B_94F5_67B604D20D98_.wvu.Cols" localSheetId="69" hidden="1">'8-2'!$D:$D,'8-2'!$F:$F,'8-2'!$H:$H</definedName>
    <definedName name="Z_430D13A4_4EC3_4F3B_94F5_67B604D20D98_.wvu.FilterData" localSheetId="99" hidden="1">'12-1'!$A$1:$C$18</definedName>
    <definedName name="Z_430D13A4_4EC3_4F3B_94F5_67B604D20D98_.wvu.PrintArea" localSheetId="88" hidden="1">'10-1'!$A$1:$S$19</definedName>
    <definedName name="Z_430D13A4_4EC3_4F3B_94F5_67B604D20D98_.wvu.PrintArea" localSheetId="89" hidden="1">'10-2'!$A$1:$O$17</definedName>
    <definedName name="Z_430D13A4_4EC3_4F3B_94F5_67B604D20D98_.wvu.PrintArea" localSheetId="90" hidden="1">'10-3'!$A$1:$W$22</definedName>
    <definedName name="Z_430D13A4_4EC3_4F3B_94F5_67B604D20D98_.wvu.PrintArea" localSheetId="91" hidden="1">'10-4'!$A$1:$W$21</definedName>
    <definedName name="Z_430D13A4_4EC3_4F3B_94F5_67B604D20D98_.wvu.PrintArea" localSheetId="92" hidden="1">'10-5'!$A$1:$Q$22</definedName>
    <definedName name="Z_430D13A4_4EC3_4F3B_94F5_67B604D20D98_.wvu.PrintArea" localSheetId="93" hidden="1">'10-6'!$J$1:$AL$21</definedName>
    <definedName name="Z_430D13A4_4EC3_4F3B_94F5_67B604D20D98_.wvu.PrintArea" localSheetId="1" hidden="1">'1-1'!$A$1:$Q$24</definedName>
    <definedName name="Z_430D13A4_4EC3_4F3B_94F5_67B604D20D98_.wvu.PrintArea" localSheetId="12" hidden="1">'1-10'!$A$1:$Q$23</definedName>
    <definedName name="Z_430D13A4_4EC3_4F3B_94F5_67B604D20D98_.wvu.PrintArea" localSheetId="13" hidden="1">'1-11'!$A$1:$S$20</definedName>
    <definedName name="Z_430D13A4_4EC3_4F3B_94F5_67B604D20D98_.wvu.PrintArea" localSheetId="94" hidden="1">'11-1①'!$A$1:$M$31</definedName>
    <definedName name="Z_430D13A4_4EC3_4F3B_94F5_67B604D20D98_.wvu.PrintArea" localSheetId="95" hidden="1">'11-1②'!$A$1:$S$52</definedName>
    <definedName name="Z_430D13A4_4EC3_4F3B_94F5_67B604D20D98_.wvu.PrintArea" localSheetId="96" hidden="1">'11-2'!$A$1:$P$17</definedName>
    <definedName name="Z_430D13A4_4EC3_4F3B_94F5_67B604D20D98_.wvu.PrintArea" localSheetId="14" hidden="1">'1-12'!$A$1:$R$29</definedName>
    <definedName name="Z_430D13A4_4EC3_4F3B_94F5_67B604D20D98_.wvu.PrintArea" localSheetId="97" hidden="1">'11-3'!$A$1:$O$18</definedName>
    <definedName name="Z_430D13A4_4EC3_4F3B_94F5_67B604D20D98_.wvu.PrintArea" localSheetId="17" hidden="1">'1-13'!$A$1:$Q$26</definedName>
    <definedName name="Z_430D13A4_4EC3_4F3B_94F5_67B604D20D98_.wvu.PrintArea" localSheetId="9" hidden="1">'1-13(旧)'!$A$1:$T$23</definedName>
    <definedName name="Z_430D13A4_4EC3_4F3B_94F5_67B604D20D98_.wvu.PrintArea" localSheetId="98" hidden="1">'11-4'!$A$1:$Q$19</definedName>
    <definedName name="Z_430D13A4_4EC3_4F3B_94F5_67B604D20D98_.wvu.PrintArea" localSheetId="19" hidden="1">'1-14'!$A$1:$S$18</definedName>
    <definedName name="Z_430D13A4_4EC3_4F3B_94F5_67B604D20D98_.wvu.PrintArea" localSheetId="15" hidden="1">'1-14(旧)'!$A$1:$S$34</definedName>
    <definedName name="Z_430D13A4_4EC3_4F3B_94F5_67B604D20D98_.wvu.PrintArea" localSheetId="20" hidden="1">'1-15'!$I$47:$V$80</definedName>
    <definedName name="Z_430D13A4_4EC3_4F3B_94F5_67B604D20D98_.wvu.PrintArea" localSheetId="16" hidden="1">'1-15(旧)'!$A$1:$R$26</definedName>
    <definedName name="Z_430D13A4_4EC3_4F3B_94F5_67B604D20D98_.wvu.PrintArea" localSheetId="21" hidden="1">'1-16'!$A$1:$F$80</definedName>
    <definedName name="Z_430D13A4_4EC3_4F3B_94F5_67B604D20D98_.wvu.PrintArea" localSheetId="18" hidden="1">'1-16(旧)'!$A$1:$W$27</definedName>
    <definedName name="Z_430D13A4_4EC3_4F3B_94F5_67B604D20D98_.wvu.PrintArea" localSheetId="22" hidden="1">'1-17'!$A$1:$Q$18</definedName>
    <definedName name="Z_430D13A4_4EC3_4F3B_94F5_67B604D20D98_.wvu.PrintArea" localSheetId="23" hidden="1">'1-18'!$A$1:$S$22</definedName>
    <definedName name="Z_430D13A4_4EC3_4F3B_94F5_67B604D20D98_.wvu.PrintArea" localSheetId="24" hidden="1">'1-18(旧)'!$A$1:$U$40</definedName>
    <definedName name="Z_430D13A4_4EC3_4F3B_94F5_67B604D20D98_.wvu.PrintArea" localSheetId="25" hidden="1">'1-19'!$A$1:$U$22</definedName>
    <definedName name="Z_430D13A4_4EC3_4F3B_94F5_67B604D20D98_.wvu.PrintArea" localSheetId="3" hidden="1">'1-2'!$A$1:$Q$27</definedName>
    <definedName name="Z_430D13A4_4EC3_4F3B_94F5_67B604D20D98_.wvu.PrintArea" localSheetId="159" hidden="1">'1-20(旧)'!$A$1:$R$27</definedName>
    <definedName name="Z_430D13A4_4EC3_4F3B_94F5_67B604D20D98_.wvu.PrintArea" localSheetId="99" hidden="1">'12-1'!$A$1:$O$51</definedName>
    <definedName name="Z_430D13A4_4EC3_4F3B_94F5_67B604D20D98_.wvu.PrintArea" localSheetId="100" hidden="1">'12-2'!$A$1:$AD$25</definedName>
    <definedName name="Z_430D13A4_4EC3_4F3B_94F5_67B604D20D98_.wvu.PrintArea" localSheetId="101" hidden="1">'12-3'!$A$1:$P$19</definedName>
    <definedName name="Z_430D13A4_4EC3_4F3B_94F5_67B604D20D98_.wvu.PrintArea" localSheetId="102" hidden="1">'12-4'!$A$1:$P$17</definedName>
    <definedName name="Z_430D13A4_4EC3_4F3B_94F5_67B604D20D98_.wvu.PrintArea" localSheetId="103" hidden="1">'12-5'!$A$1:$P$17</definedName>
    <definedName name="Z_430D13A4_4EC3_4F3B_94F5_67B604D20D98_.wvu.PrintArea" localSheetId="104" hidden="1">'12-6'!$A$1:$N$30</definedName>
    <definedName name="Z_430D13A4_4EC3_4F3B_94F5_67B604D20D98_.wvu.PrintArea" localSheetId="105" hidden="1">'12-7'!$A$1:$M$25</definedName>
    <definedName name="Z_430D13A4_4EC3_4F3B_94F5_67B604D20D98_.wvu.PrintArea" localSheetId="4" hidden="1">'1-3'!$A$1:$O$27</definedName>
    <definedName name="Z_430D13A4_4EC3_4F3B_94F5_67B604D20D98_.wvu.PrintArea" localSheetId="106" hidden="1">'13-1'!$A$1:$R$21</definedName>
    <definedName name="Z_430D13A4_4EC3_4F3B_94F5_67B604D20D98_.wvu.PrintArea" localSheetId="107" hidden="1">'13-2'!$A$1:$Q$19</definedName>
    <definedName name="Z_430D13A4_4EC3_4F3B_94F5_67B604D20D98_.wvu.PrintArea" localSheetId="5" hidden="1">'1-4'!$A$1:$W$99</definedName>
    <definedName name="Z_430D13A4_4EC3_4F3B_94F5_67B604D20D98_.wvu.PrintArea" localSheetId="108" hidden="1">'14-1'!$A$1:$T$21</definedName>
    <definedName name="Z_430D13A4_4EC3_4F3B_94F5_67B604D20D98_.wvu.PrintArea" localSheetId="109" hidden="1">'14-2'!$A$1:$S$18</definedName>
    <definedName name="Z_430D13A4_4EC3_4F3B_94F5_67B604D20D98_.wvu.PrintArea" localSheetId="6" hidden="1">'1-5'!$A$1:$U$46</definedName>
    <definedName name="Z_430D13A4_4EC3_4F3B_94F5_67B604D20D98_.wvu.PrintArea" localSheetId="110" hidden="1">'15-1'!$A$1:$V$21</definedName>
    <definedName name="Z_430D13A4_4EC3_4F3B_94F5_67B604D20D98_.wvu.PrintArea" localSheetId="120" hidden="1">'15-11'!$A$1:$S$21</definedName>
    <definedName name="Z_430D13A4_4EC3_4F3B_94F5_67B604D20D98_.wvu.PrintArea" localSheetId="121" hidden="1">'15-12'!$A$1:$Q$18</definedName>
    <definedName name="Z_430D13A4_4EC3_4F3B_94F5_67B604D20D98_.wvu.PrintArea" localSheetId="122" hidden="1">'15-13'!$A$1:$R$21</definedName>
    <definedName name="Z_430D13A4_4EC3_4F3B_94F5_67B604D20D98_.wvu.PrintArea" localSheetId="123" hidden="1">'15-14'!$A$1:$O$21</definedName>
    <definedName name="Z_430D13A4_4EC3_4F3B_94F5_67B604D20D98_.wvu.PrintArea" localSheetId="111" hidden="1">'15-2'!$A$1:$P$18</definedName>
    <definedName name="Z_430D13A4_4EC3_4F3B_94F5_67B604D20D98_.wvu.PrintArea" localSheetId="112" hidden="1">'15-3'!$A$1:$U$20</definedName>
    <definedName name="Z_430D13A4_4EC3_4F3B_94F5_67B604D20D98_.wvu.PrintArea" localSheetId="113" hidden="1">'15-4'!$A$1:$S$23</definedName>
    <definedName name="Z_430D13A4_4EC3_4F3B_94F5_67B604D20D98_.wvu.PrintArea" localSheetId="114" hidden="1">'15-5'!$A$1:$Q$44</definedName>
    <definedName name="Z_430D13A4_4EC3_4F3B_94F5_67B604D20D98_.wvu.PrintArea" localSheetId="115" hidden="1">'15-6'!$A$1:$U$24</definedName>
    <definedName name="Z_430D13A4_4EC3_4F3B_94F5_67B604D20D98_.wvu.PrintArea" localSheetId="116" hidden="1">'15-7'!$A$1:$Q$19</definedName>
    <definedName name="Z_430D13A4_4EC3_4F3B_94F5_67B604D20D98_.wvu.PrintArea" localSheetId="117" hidden="1">'15-8'!$A$1:$R$32</definedName>
    <definedName name="Z_430D13A4_4EC3_4F3B_94F5_67B604D20D98_.wvu.PrintArea" localSheetId="118" hidden="1">'15-9'!$A$1:$S$23</definedName>
    <definedName name="Z_430D13A4_4EC3_4F3B_94F5_67B604D20D98_.wvu.PrintArea" localSheetId="7" hidden="1">'1-6'!$A$2:$E$26</definedName>
    <definedName name="Z_430D13A4_4EC3_4F3B_94F5_67B604D20D98_.wvu.PrintArea" localSheetId="124" hidden="1">'16-1'!$A$1:$R$23</definedName>
    <definedName name="Z_430D13A4_4EC3_4F3B_94F5_67B604D20D98_.wvu.PrintArea" localSheetId="125" hidden="1">'16-2'!$A$1:$Q$18</definedName>
    <definedName name="Z_430D13A4_4EC3_4F3B_94F5_67B604D20D98_.wvu.PrintArea" localSheetId="126" hidden="1">'16-3'!$A$1:$U$22</definedName>
    <definedName name="Z_430D13A4_4EC3_4F3B_94F5_67B604D20D98_.wvu.PrintArea" localSheetId="127" hidden="1">'16-4'!$A$1:$N$20</definedName>
    <definedName name="Z_430D13A4_4EC3_4F3B_94F5_67B604D20D98_.wvu.PrintArea" localSheetId="128" hidden="1">'16-5'!$A$1:$U$21</definedName>
    <definedName name="Z_430D13A4_4EC3_4F3B_94F5_67B604D20D98_.wvu.PrintArea" localSheetId="8" hidden="1">'1-7'!$A$1:$W$171</definedName>
    <definedName name="Z_430D13A4_4EC3_4F3B_94F5_67B604D20D98_.wvu.PrintArea" localSheetId="129" hidden="1">'17-1'!$A$1:$AA$22</definedName>
    <definedName name="Z_430D13A4_4EC3_4F3B_94F5_67B604D20D98_.wvu.PrintArea" localSheetId="138" hidden="1">'17-10'!$A$1:$P$17</definedName>
    <definedName name="Z_430D13A4_4EC3_4F3B_94F5_67B604D20D98_.wvu.PrintArea" localSheetId="139" hidden="1">'17-11'!$I$1:$S$30</definedName>
    <definedName name="Z_430D13A4_4EC3_4F3B_94F5_67B604D20D98_.wvu.PrintArea" localSheetId="140" hidden="1">'17-12'!$A$1:$Q$19</definedName>
    <definedName name="Z_430D13A4_4EC3_4F3B_94F5_67B604D20D98_.wvu.PrintArea" localSheetId="141" hidden="1">'17-13'!$A$1:$P$17</definedName>
    <definedName name="Z_430D13A4_4EC3_4F3B_94F5_67B604D20D98_.wvu.PrintArea" localSheetId="142" hidden="1">'17-14'!$A$1:$K$27</definedName>
    <definedName name="Z_430D13A4_4EC3_4F3B_94F5_67B604D20D98_.wvu.PrintArea" localSheetId="130" hidden="1">'17-2'!$A$1:$V$23</definedName>
    <definedName name="Z_430D13A4_4EC3_4F3B_94F5_67B604D20D98_.wvu.PrintArea" localSheetId="131" hidden="1">'17-3'!$A$1:$V$23</definedName>
    <definedName name="Z_430D13A4_4EC3_4F3B_94F5_67B604D20D98_.wvu.PrintArea" localSheetId="132" hidden="1">'17-4'!$I$1:$S$22</definedName>
    <definedName name="Z_430D13A4_4EC3_4F3B_94F5_67B604D20D98_.wvu.PrintArea" localSheetId="133" hidden="1">'17-5'!$I$1:$S$19</definedName>
    <definedName name="Z_430D13A4_4EC3_4F3B_94F5_67B604D20D98_.wvu.PrintArea" localSheetId="134" hidden="1">'17-6'!$I$1:$S$22</definedName>
    <definedName name="Z_430D13A4_4EC3_4F3B_94F5_67B604D20D98_.wvu.PrintArea" localSheetId="135" hidden="1">'17-7'!$A$1:$P$17</definedName>
    <definedName name="Z_430D13A4_4EC3_4F3B_94F5_67B604D20D98_.wvu.PrintArea" localSheetId="136" hidden="1">'17-8'!$A$1:$S$17</definedName>
    <definedName name="Z_430D13A4_4EC3_4F3B_94F5_67B604D20D98_.wvu.PrintArea" localSheetId="137" hidden="1">'17-9'!$A$1:$Q$16</definedName>
    <definedName name="Z_430D13A4_4EC3_4F3B_94F5_67B604D20D98_.wvu.PrintArea" localSheetId="10" hidden="1">'1-8'!$A$1:$S$121</definedName>
    <definedName name="Z_430D13A4_4EC3_4F3B_94F5_67B604D20D98_.wvu.PrintArea" localSheetId="143" hidden="1">'18-1'!$A$1:$P$12</definedName>
    <definedName name="Z_430D13A4_4EC3_4F3B_94F5_67B604D20D98_.wvu.PrintArea" localSheetId="144" hidden="1">'18-2'!$A$1:$Q$17</definedName>
    <definedName name="Z_430D13A4_4EC3_4F3B_94F5_67B604D20D98_.wvu.PrintArea" localSheetId="145" hidden="1">'18-3'!$A$1:$P$12</definedName>
    <definedName name="Z_430D13A4_4EC3_4F3B_94F5_67B604D20D98_.wvu.PrintArea" localSheetId="146" hidden="1">'18-4'!$A$1:$R$19</definedName>
    <definedName name="Z_430D13A4_4EC3_4F3B_94F5_67B604D20D98_.wvu.PrintArea" localSheetId="11" hidden="1">'1-9'!$A$1:$P$19</definedName>
    <definedName name="Z_430D13A4_4EC3_4F3B_94F5_67B604D20D98_.wvu.PrintArea" localSheetId="147" hidden="1">'19-1'!$A$1:$Q$18</definedName>
    <definedName name="Z_430D13A4_4EC3_4F3B_94F5_67B604D20D98_.wvu.PrintArea" localSheetId="148" hidden="1">'19-2'!$A$1:$Q$20</definedName>
    <definedName name="Z_430D13A4_4EC3_4F3B_94F5_67B604D20D98_.wvu.PrintArea" localSheetId="149" hidden="1">'20-1'!$A$1:$N$17</definedName>
    <definedName name="Z_430D13A4_4EC3_4F3B_94F5_67B604D20D98_.wvu.PrintArea" localSheetId="150" hidden="1">'20-2'!$A$1:$S$20</definedName>
    <definedName name="Z_430D13A4_4EC3_4F3B_94F5_67B604D20D98_.wvu.PrintArea" localSheetId="151" hidden="1">'20-3'!$A$1:$O$17</definedName>
    <definedName name="Z_430D13A4_4EC3_4F3B_94F5_67B604D20D98_.wvu.PrintArea" localSheetId="26" hidden="1">'2-1'!$A$1:$R$23</definedName>
    <definedName name="Z_430D13A4_4EC3_4F3B_94F5_67B604D20D98_.wvu.PrintArea" localSheetId="152" hidden="1">'21-1'!$A$1:$R$22</definedName>
    <definedName name="Z_430D13A4_4EC3_4F3B_94F5_67B604D20D98_.wvu.PrintArea" localSheetId="153" hidden="1">'21-2'!$A$1:$O$20</definedName>
    <definedName name="Z_430D13A4_4EC3_4F3B_94F5_67B604D20D98_.wvu.PrintArea" localSheetId="154" hidden="1">'21-3'!$A$1:$Q$16</definedName>
    <definedName name="Z_430D13A4_4EC3_4F3B_94F5_67B604D20D98_.wvu.PrintArea" localSheetId="155" hidden="1">'21-4'!$A$1:$Y$52</definedName>
    <definedName name="Z_430D13A4_4EC3_4F3B_94F5_67B604D20D98_.wvu.PrintArea" localSheetId="156" hidden="1">'21-5'!$A$1:$T$19</definedName>
    <definedName name="Z_430D13A4_4EC3_4F3B_94F5_67B604D20D98_.wvu.PrintArea" localSheetId="157" hidden="1">'21-6'!$A$1:$O$16</definedName>
    <definedName name="Z_430D13A4_4EC3_4F3B_94F5_67B604D20D98_.wvu.PrintArea" localSheetId="27" hidden="1">'2-2'!$A$1:$Q$16</definedName>
    <definedName name="Z_430D13A4_4EC3_4F3B_94F5_67B604D20D98_.wvu.PrintArea" localSheetId="28" hidden="1">'2-3'!$A$1:$R$25</definedName>
    <definedName name="Z_430D13A4_4EC3_4F3B_94F5_67B604D20D98_.wvu.PrintArea" localSheetId="30" hidden="1">'2-5'!$A$1:$X$24</definedName>
    <definedName name="Z_430D13A4_4EC3_4F3B_94F5_67B604D20D98_.wvu.PrintArea" localSheetId="32" hidden="1">'2-7'!$A$1:$O$19</definedName>
    <definedName name="Z_430D13A4_4EC3_4F3B_94F5_67B604D20D98_.wvu.PrintArea" localSheetId="33" hidden="1">'2-8'!$A$1:$M$18</definedName>
    <definedName name="Z_430D13A4_4EC3_4F3B_94F5_67B604D20D98_.wvu.PrintArea" localSheetId="34" hidden="1">'3-1'!$A$1:$R$18</definedName>
    <definedName name="Z_430D13A4_4EC3_4F3B_94F5_67B604D20D98_.wvu.PrintArea" localSheetId="35" hidden="1">'3-2'!$A$1:$Q$20</definedName>
    <definedName name="Z_430D13A4_4EC3_4F3B_94F5_67B604D20D98_.wvu.PrintArea" localSheetId="36" hidden="1">'3-3'!$A$1:$Q$26</definedName>
    <definedName name="Z_430D13A4_4EC3_4F3B_94F5_67B604D20D98_.wvu.PrintArea" localSheetId="37" hidden="1">'3-4'!$A$1:$P$12</definedName>
    <definedName name="Z_430D13A4_4EC3_4F3B_94F5_67B604D20D98_.wvu.PrintArea" localSheetId="38" hidden="1">'3-5'!$A$1:$L$15</definedName>
    <definedName name="Z_430D13A4_4EC3_4F3B_94F5_67B604D20D98_.wvu.PrintArea" localSheetId="39" hidden="1">'3-6'!$A$1:$O$13</definedName>
    <definedName name="Z_430D13A4_4EC3_4F3B_94F5_67B604D20D98_.wvu.PrintArea" localSheetId="40" hidden="1">'3-7'!$A$1:$L$16</definedName>
    <definedName name="Z_430D13A4_4EC3_4F3B_94F5_67B604D20D98_.wvu.PrintArea" localSheetId="41" hidden="1">'4-1'!$A$1:$O$19</definedName>
    <definedName name="Z_430D13A4_4EC3_4F3B_94F5_67B604D20D98_.wvu.PrintArea" localSheetId="42" hidden="1">'4-2'!$A$1:$O$21</definedName>
    <definedName name="Z_430D13A4_4EC3_4F3B_94F5_67B604D20D98_.wvu.PrintArea" localSheetId="43" hidden="1">'4-3'!$A$1:$Q$28</definedName>
    <definedName name="Z_430D13A4_4EC3_4F3B_94F5_67B604D20D98_.wvu.PrintArea" localSheetId="44" hidden="1">'4-4'!$A$1:$S$31</definedName>
    <definedName name="Z_430D13A4_4EC3_4F3B_94F5_67B604D20D98_.wvu.PrintArea" localSheetId="45" hidden="1">'4-5'!$A$1:$Q$32</definedName>
    <definedName name="Z_430D13A4_4EC3_4F3B_94F5_67B604D20D98_.wvu.PrintArea" localSheetId="46" hidden="1">'4-6'!$A$1:$O$20</definedName>
    <definedName name="Z_430D13A4_4EC3_4F3B_94F5_67B604D20D98_.wvu.PrintArea" localSheetId="47" hidden="1">'5-1'!$A$1:$T$15</definedName>
    <definedName name="Z_430D13A4_4EC3_4F3B_94F5_67B604D20D98_.wvu.PrintArea" localSheetId="56" hidden="1">'5-10'!$A$1:$G$32</definedName>
    <definedName name="Z_430D13A4_4EC3_4F3B_94F5_67B604D20D98_.wvu.PrintArea" localSheetId="57" hidden="1">'5-11'!$A$1:$Q$72</definedName>
    <definedName name="Z_430D13A4_4EC3_4F3B_94F5_67B604D20D98_.wvu.PrintArea" localSheetId="48" hidden="1">'5-2'!$A$1:$V$15</definedName>
    <definedName name="Z_430D13A4_4EC3_4F3B_94F5_67B604D20D98_.wvu.PrintArea" localSheetId="49" hidden="1">'5-3'!$A$1:$P$18</definedName>
    <definedName name="Z_430D13A4_4EC3_4F3B_94F5_67B604D20D98_.wvu.PrintArea" localSheetId="50" hidden="1">'5-4'!$A$1:$Q$26</definedName>
    <definedName name="Z_430D13A4_4EC3_4F3B_94F5_67B604D20D98_.wvu.PrintArea" localSheetId="51" hidden="1">'5-5'!$A$1:$P$18</definedName>
    <definedName name="Z_430D13A4_4EC3_4F3B_94F5_67B604D20D98_.wvu.PrintArea" localSheetId="52" hidden="1">'5-6'!$A$1:$P$19</definedName>
    <definedName name="Z_430D13A4_4EC3_4F3B_94F5_67B604D20D98_.wvu.PrintArea" localSheetId="53" hidden="1">'5-7'!$A$1:$Q$21</definedName>
    <definedName name="Z_430D13A4_4EC3_4F3B_94F5_67B604D20D98_.wvu.PrintArea" localSheetId="54" hidden="1">'5-8'!$A$1:$R$20</definedName>
    <definedName name="Z_430D13A4_4EC3_4F3B_94F5_67B604D20D98_.wvu.PrintArea" localSheetId="55" hidden="1">'5-9'!$A$1:$S$20</definedName>
    <definedName name="Z_430D13A4_4EC3_4F3B_94F5_67B604D20D98_.wvu.PrintArea" localSheetId="58" hidden="1">'6-1'!$A$1:$Q$14</definedName>
    <definedName name="Z_430D13A4_4EC3_4F3B_94F5_67B604D20D98_.wvu.PrintArea" localSheetId="59" hidden="1">'6-2'!$A$1:$R$18</definedName>
    <definedName name="Z_430D13A4_4EC3_4F3B_94F5_67B604D20D98_.wvu.PrintArea" localSheetId="60" hidden="1">'6-3'!$A$1:$P$17</definedName>
    <definedName name="Z_430D13A4_4EC3_4F3B_94F5_67B604D20D98_.wvu.PrintArea" localSheetId="61" hidden="1">'6-4'!$A$1:$P$16</definedName>
    <definedName name="Z_430D13A4_4EC3_4F3B_94F5_67B604D20D98_.wvu.PrintArea" localSheetId="62" hidden="1">'7-1'!$A$1:$V$27</definedName>
    <definedName name="Z_430D13A4_4EC3_4F3B_94F5_67B604D20D98_.wvu.PrintArea" localSheetId="63" hidden="1">'7-2'!$A$1:$Z$18</definedName>
    <definedName name="Z_430D13A4_4EC3_4F3B_94F5_67B604D20D98_.wvu.PrintArea" localSheetId="64" hidden="1">'7-3'!$A$1:$X$28</definedName>
    <definedName name="Z_430D13A4_4EC3_4F3B_94F5_67B604D20D98_.wvu.PrintArea" localSheetId="65" hidden="1">'7-4'!$A$1:$X$28</definedName>
    <definedName name="Z_430D13A4_4EC3_4F3B_94F5_67B604D20D98_.wvu.PrintArea" localSheetId="66" hidden="1">'7-5'!$A$1:$P$23</definedName>
    <definedName name="Z_430D13A4_4EC3_4F3B_94F5_67B604D20D98_.wvu.PrintArea" localSheetId="67" hidden="1">'7-6'!$A$1:$O$15</definedName>
    <definedName name="Z_430D13A4_4EC3_4F3B_94F5_67B604D20D98_.wvu.PrintArea" localSheetId="68" hidden="1">'8-1'!$A$1:$U$28</definedName>
    <definedName name="Z_430D13A4_4EC3_4F3B_94F5_67B604D20D98_.wvu.PrintArea" localSheetId="77" hidden="1">'8-10'!$A$1:$Q$21</definedName>
    <definedName name="Z_430D13A4_4EC3_4F3B_94F5_67B604D20D98_.wvu.PrintArea" localSheetId="78" hidden="1">'8-11'!$A$1:$S$23</definedName>
    <definedName name="Z_430D13A4_4EC3_4F3B_94F5_67B604D20D98_.wvu.PrintArea" localSheetId="79" hidden="1">'8-12'!$A$1:$T$34</definedName>
    <definedName name="Z_430D13A4_4EC3_4F3B_94F5_67B604D20D98_.wvu.PrintArea" localSheetId="80" hidden="1">'8-13'!$A$1:$N$21</definedName>
    <definedName name="Z_430D13A4_4EC3_4F3B_94F5_67B604D20D98_.wvu.PrintArea" localSheetId="81" hidden="1">'8-14'!$A$1:$O$33</definedName>
    <definedName name="Z_430D13A4_4EC3_4F3B_94F5_67B604D20D98_.wvu.PrintArea" localSheetId="69" hidden="1">'8-2'!$A$1:$U$26</definedName>
    <definedName name="Z_430D13A4_4EC3_4F3B_94F5_67B604D20D98_.wvu.PrintArea" localSheetId="71" hidden="1">'8-4'!$A$1:$O$19</definedName>
    <definedName name="Z_430D13A4_4EC3_4F3B_94F5_67B604D20D98_.wvu.PrintArea" localSheetId="72" hidden="1">'8-5'!$A$1:$O$20</definedName>
    <definedName name="Z_430D13A4_4EC3_4F3B_94F5_67B604D20D98_.wvu.PrintArea" localSheetId="73" hidden="1">'8-6'!$A$1:$P$19</definedName>
    <definedName name="Z_430D13A4_4EC3_4F3B_94F5_67B604D20D98_.wvu.PrintArea" localSheetId="74" hidden="1">'8-7'!$A$1:$O$19</definedName>
    <definedName name="Z_430D13A4_4EC3_4F3B_94F5_67B604D20D98_.wvu.PrintArea" localSheetId="75" hidden="1">'8-8'!$A$1:$O$19</definedName>
    <definedName name="Z_430D13A4_4EC3_4F3B_94F5_67B604D20D98_.wvu.PrintArea" localSheetId="76" hidden="1">'8-9'!$A$1:$AB$40</definedName>
    <definedName name="Z_430D13A4_4EC3_4F3B_94F5_67B604D20D98_.wvu.PrintArea" localSheetId="82" hidden="1">'9-1'!$A$1:$P$17</definedName>
    <definedName name="Z_430D13A4_4EC3_4F3B_94F5_67B604D20D98_.wvu.PrintArea" localSheetId="83" hidden="1">'9-2'!$A$1:$R$16</definedName>
    <definedName name="Z_430D13A4_4EC3_4F3B_94F5_67B604D20D98_.wvu.PrintArea" localSheetId="84" hidden="1">'9-3'!$A$1:$O$16</definedName>
    <definedName name="Z_430D13A4_4EC3_4F3B_94F5_67B604D20D98_.wvu.PrintArea" localSheetId="85" hidden="1">'9-4'!$A$1:$O$16</definedName>
    <definedName name="Z_430D13A4_4EC3_4F3B_94F5_67B604D20D98_.wvu.PrintArea" localSheetId="86" hidden="1">'9-5'!$A$1:$P$16</definedName>
    <definedName name="Z_430D13A4_4EC3_4F3B_94F5_67B604D20D98_.wvu.PrintArea" localSheetId="87" hidden="1">'9-6'!$A$1:$Q$20</definedName>
    <definedName name="Z_430D13A4_4EC3_4F3B_94F5_67B604D20D98_.wvu.PrintTitles" localSheetId="20" hidden="1">'1-15'!$1:$1</definedName>
    <definedName name="Z_430D13A4_4EC3_4F3B_94F5_67B604D20D98_.wvu.Rows" localSheetId="95" hidden="1">'11-1②'!$51:$51</definedName>
    <definedName name="Z_430D13A4_4EC3_4F3B_94F5_67B604D20D98_.wvu.Rows" localSheetId="71" hidden="1">'8-4'!$27:$29</definedName>
    <definedName name="Z_441DB8A6_A33C_419D_875A_3F2FFBE6E0E8_.wvu.Cols" localSheetId="129" hidden="1">'17-1'!$D:$E,'17-1'!$G:$I,'17-1'!$K:$L,'17-1'!$N:$N</definedName>
    <definedName name="Z_441DB8A6_A33C_419D_875A_3F2FFBE6E0E8_.wvu.Cols" localSheetId="68" hidden="1">'8-1'!$D:$E,'8-1'!$H:$H</definedName>
    <definedName name="Z_441DB8A6_A33C_419D_875A_3F2FFBE6E0E8_.wvu.Cols" localSheetId="69" hidden="1">'8-2'!$D:$D,'8-2'!$F:$F,'8-2'!$H:$H</definedName>
    <definedName name="Z_441DB8A6_A33C_419D_875A_3F2FFBE6E0E8_.wvu.PrintArea" localSheetId="88" hidden="1">'10-1'!$A$1:$S$19</definedName>
    <definedName name="Z_441DB8A6_A33C_419D_875A_3F2FFBE6E0E8_.wvu.PrintArea" localSheetId="89" hidden="1">'10-2'!$A$1:$O$17</definedName>
    <definedName name="Z_441DB8A6_A33C_419D_875A_3F2FFBE6E0E8_.wvu.PrintArea" localSheetId="90" hidden="1">'10-3'!$A$1:$W$22</definedName>
    <definedName name="Z_441DB8A6_A33C_419D_875A_3F2FFBE6E0E8_.wvu.PrintArea" localSheetId="91" hidden="1">'10-4'!$A$1:$W$21</definedName>
    <definedName name="Z_441DB8A6_A33C_419D_875A_3F2FFBE6E0E8_.wvu.PrintArea" localSheetId="92" hidden="1">'10-5'!$A$1:$Q$22</definedName>
    <definedName name="Z_441DB8A6_A33C_419D_875A_3F2FFBE6E0E8_.wvu.PrintArea" localSheetId="1" hidden="1">'1-1'!$A$1:$Q$24</definedName>
    <definedName name="Z_441DB8A6_A33C_419D_875A_3F2FFBE6E0E8_.wvu.PrintArea" localSheetId="12" hidden="1">'1-10'!$A$1:$Q$23</definedName>
    <definedName name="Z_441DB8A6_A33C_419D_875A_3F2FFBE6E0E8_.wvu.PrintArea" localSheetId="13" hidden="1">'1-11'!$A$1:$S$20</definedName>
    <definedName name="Z_441DB8A6_A33C_419D_875A_3F2FFBE6E0E8_.wvu.PrintArea" localSheetId="96" hidden="1">'11-2'!$A$1:$P$17</definedName>
    <definedName name="Z_441DB8A6_A33C_419D_875A_3F2FFBE6E0E8_.wvu.PrintArea" localSheetId="14" hidden="1">'1-12'!$A$1:$R$29</definedName>
    <definedName name="Z_441DB8A6_A33C_419D_875A_3F2FFBE6E0E8_.wvu.PrintArea" localSheetId="97" hidden="1">'11-3'!$A$1:$O$18</definedName>
    <definedName name="Z_441DB8A6_A33C_419D_875A_3F2FFBE6E0E8_.wvu.PrintArea" localSheetId="17" hidden="1">'1-13'!$A$1:$Q$26</definedName>
    <definedName name="Z_441DB8A6_A33C_419D_875A_3F2FFBE6E0E8_.wvu.PrintArea" localSheetId="9" hidden="1">'1-13(旧)'!$A$1:$T$23</definedName>
    <definedName name="Z_441DB8A6_A33C_419D_875A_3F2FFBE6E0E8_.wvu.PrintArea" localSheetId="98" hidden="1">'11-4'!$A$1:$Q$19</definedName>
    <definedName name="Z_441DB8A6_A33C_419D_875A_3F2FFBE6E0E8_.wvu.PrintArea" localSheetId="19" hidden="1">'1-14'!$A$1:$S$18</definedName>
    <definedName name="Z_441DB8A6_A33C_419D_875A_3F2FFBE6E0E8_.wvu.PrintArea" localSheetId="15" hidden="1">'1-14(旧)'!$A$1:$S$34</definedName>
    <definedName name="Z_441DB8A6_A33C_419D_875A_3F2FFBE6E0E8_.wvu.PrintArea" localSheetId="16" hidden="1">'1-15(旧)'!$A$1:$R$26</definedName>
    <definedName name="Z_441DB8A6_A33C_419D_875A_3F2FFBE6E0E8_.wvu.PrintArea" localSheetId="21" hidden="1">'1-16'!$A$1:$F$80</definedName>
    <definedName name="Z_441DB8A6_A33C_419D_875A_3F2FFBE6E0E8_.wvu.PrintArea" localSheetId="18" hidden="1">'1-16(旧)'!$A$1:$W$27</definedName>
    <definedName name="Z_441DB8A6_A33C_419D_875A_3F2FFBE6E0E8_.wvu.PrintArea" localSheetId="22" hidden="1">'1-17'!$A$1:$Q$18</definedName>
    <definedName name="Z_441DB8A6_A33C_419D_875A_3F2FFBE6E0E8_.wvu.PrintArea" localSheetId="23" hidden="1">'1-18'!$A$1:$S$22</definedName>
    <definedName name="Z_441DB8A6_A33C_419D_875A_3F2FFBE6E0E8_.wvu.PrintArea" localSheetId="24" hidden="1">'1-18(旧)'!$A$1:$U$40</definedName>
    <definedName name="Z_441DB8A6_A33C_419D_875A_3F2FFBE6E0E8_.wvu.PrintArea" localSheetId="25" hidden="1">'1-19'!$A$1:$U$22</definedName>
    <definedName name="Z_441DB8A6_A33C_419D_875A_3F2FFBE6E0E8_.wvu.PrintArea" localSheetId="3" hidden="1">'1-2'!$A$1:$Q$27</definedName>
    <definedName name="Z_441DB8A6_A33C_419D_875A_3F2FFBE6E0E8_.wvu.PrintArea" localSheetId="159" hidden="1">'1-20(旧)'!$A$1:$R$27</definedName>
    <definedName name="Z_441DB8A6_A33C_419D_875A_3F2FFBE6E0E8_.wvu.PrintArea" localSheetId="99" hidden="1">'12-1'!$A$1:$O$51</definedName>
    <definedName name="Z_441DB8A6_A33C_419D_875A_3F2FFBE6E0E8_.wvu.PrintArea" localSheetId="100" hidden="1">'12-2'!$A$1:$AD$25</definedName>
    <definedName name="Z_441DB8A6_A33C_419D_875A_3F2FFBE6E0E8_.wvu.PrintArea" localSheetId="101" hidden="1">'12-3'!$A$1:$P$19</definedName>
    <definedName name="Z_441DB8A6_A33C_419D_875A_3F2FFBE6E0E8_.wvu.PrintArea" localSheetId="102" hidden="1">'12-4'!$A$1:$P$17</definedName>
    <definedName name="Z_441DB8A6_A33C_419D_875A_3F2FFBE6E0E8_.wvu.PrintArea" localSheetId="103" hidden="1">'12-5'!$A$1:$P$17</definedName>
    <definedName name="Z_441DB8A6_A33C_419D_875A_3F2FFBE6E0E8_.wvu.PrintArea" localSheetId="104" hidden="1">'12-6'!$A$1:$N$30</definedName>
    <definedName name="Z_441DB8A6_A33C_419D_875A_3F2FFBE6E0E8_.wvu.PrintArea" localSheetId="105" hidden="1">'12-7'!$A$1:$M$25</definedName>
    <definedName name="Z_441DB8A6_A33C_419D_875A_3F2FFBE6E0E8_.wvu.PrintArea" localSheetId="4" hidden="1">'1-3'!$A$1:$O$27</definedName>
    <definedName name="Z_441DB8A6_A33C_419D_875A_3F2FFBE6E0E8_.wvu.PrintArea" localSheetId="106" hidden="1">'13-1'!$A$1:$R$21</definedName>
    <definedName name="Z_441DB8A6_A33C_419D_875A_3F2FFBE6E0E8_.wvu.PrintArea" localSheetId="107" hidden="1">'13-2'!$A$1:$Q$19</definedName>
    <definedName name="Z_441DB8A6_A33C_419D_875A_3F2FFBE6E0E8_.wvu.PrintArea" localSheetId="5" hidden="1">'1-4'!$A$1:$W$99</definedName>
    <definedName name="Z_441DB8A6_A33C_419D_875A_3F2FFBE6E0E8_.wvu.PrintArea" localSheetId="108" hidden="1">'14-1'!$A$1:$T$21</definedName>
    <definedName name="Z_441DB8A6_A33C_419D_875A_3F2FFBE6E0E8_.wvu.PrintArea" localSheetId="109" hidden="1">'14-2'!$A$1:$S$18</definedName>
    <definedName name="Z_441DB8A6_A33C_419D_875A_3F2FFBE6E0E8_.wvu.PrintArea" localSheetId="6" hidden="1">'1-5'!$A$1:$U$46</definedName>
    <definedName name="Z_441DB8A6_A33C_419D_875A_3F2FFBE6E0E8_.wvu.PrintArea" localSheetId="110" hidden="1">'15-1'!$A$1:$V$21</definedName>
    <definedName name="Z_441DB8A6_A33C_419D_875A_3F2FFBE6E0E8_.wvu.PrintArea" localSheetId="120" hidden="1">'15-11'!$A$1:$S$21</definedName>
    <definedName name="Z_441DB8A6_A33C_419D_875A_3F2FFBE6E0E8_.wvu.PrintArea" localSheetId="121" hidden="1">'15-12'!$A$1:$Q$18</definedName>
    <definedName name="Z_441DB8A6_A33C_419D_875A_3F2FFBE6E0E8_.wvu.PrintArea" localSheetId="122" hidden="1">'15-13'!$A$1:$R$21</definedName>
    <definedName name="Z_441DB8A6_A33C_419D_875A_3F2FFBE6E0E8_.wvu.PrintArea" localSheetId="123" hidden="1">'15-14'!$A$1:$O$21</definedName>
    <definedName name="Z_441DB8A6_A33C_419D_875A_3F2FFBE6E0E8_.wvu.PrintArea" localSheetId="111" hidden="1">'15-2'!$A$1:$P$18</definedName>
    <definedName name="Z_441DB8A6_A33C_419D_875A_3F2FFBE6E0E8_.wvu.PrintArea" localSheetId="112" hidden="1">'15-3'!$A$1:$U$20</definedName>
    <definedName name="Z_441DB8A6_A33C_419D_875A_3F2FFBE6E0E8_.wvu.PrintArea" localSheetId="113" hidden="1">'15-4'!$A$1:$S$23</definedName>
    <definedName name="Z_441DB8A6_A33C_419D_875A_3F2FFBE6E0E8_.wvu.PrintArea" localSheetId="114" hidden="1">'15-5'!$A$1:$Q$44</definedName>
    <definedName name="Z_441DB8A6_A33C_419D_875A_3F2FFBE6E0E8_.wvu.PrintArea" localSheetId="115" hidden="1">'15-6'!$A$1:$U$24</definedName>
    <definedName name="Z_441DB8A6_A33C_419D_875A_3F2FFBE6E0E8_.wvu.PrintArea" localSheetId="116" hidden="1">'15-7'!$A$1:$Q$19</definedName>
    <definedName name="Z_441DB8A6_A33C_419D_875A_3F2FFBE6E0E8_.wvu.PrintArea" localSheetId="117" hidden="1">'15-8'!$A$1:$R$32</definedName>
    <definedName name="Z_441DB8A6_A33C_419D_875A_3F2FFBE6E0E8_.wvu.PrintArea" localSheetId="118" hidden="1">'15-9'!$A$1:$S$23</definedName>
    <definedName name="Z_441DB8A6_A33C_419D_875A_3F2FFBE6E0E8_.wvu.PrintArea" localSheetId="7" hidden="1">'1-6'!$A$2:$E$26</definedName>
    <definedName name="Z_441DB8A6_A33C_419D_875A_3F2FFBE6E0E8_.wvu.PrintArea" localSheetId="124" hidden="1">'16-1'!$A$1:$R$23</definedName>
    <definedName name="Z_441DB8A6_A33C_419D_875A_3F2FFBE6E0E8_.wvu.PrintArea" localSheetId="125" hidden="1">'16-2'!$A$1:$Q$18</definedName>
    <definedName name="Z_441DB8A6_A33C_419D_875A_3F2FFBE6E0E8_.wvu.PrintArea" localSheetId="126" hidden="1">'16-3'!$A$1:$U$22</definedName>
    <definedName name="Z_441DB8A6_A33C_419D_875A_3F2FFBE6E0E8_.wvu.PrintArea" localSheetId="127" hidden="1">'16-4'!$A$1:$N$20</definedName>
    <definedName name="Z_441DB8A6_A33C_419D_875A_3F2FFBE6E0E8_.wvu.PrintArea" localSheetId="128" hidden="1">'16-5'!$A$1:$U$21</definedName>
    <definedName name="Z_441DB8A6_A33C_419D_875A_3F2FFBE6E0E8_.wvu.PrintArea" localSheetId="8" hidden="1">'1-7'!$A$1:$W$171</definedName>
    <definedName name="Z_441DB8A6_A33C_419D_875A_3F2FFBE6E0E8_.wvu.PrintArea" localSheetId="129" hidden="1">'17-1'!$A$1:$AA$22</definedName>
    <definedName name="Z_441DB8A6_A33C_419D_875A_3F2FFBE6E0E8_.wvu.PrintArea" localSheetId="138" hidden="1">'17-10'!$A$1:$P$17</definedName>
    <definedName name="Z_441DB8A6_A33C_419D_875A_3F2FFBE6E0E8_.wvu.PrintArea" localSheetId="140" hidden="1">'17-12'!$A$1:$Q$19</definedName>
    <definedName name="Z_441DB8A6_A33C_419D_875A_3F2FFBE6E0E8_.wvu.PrintArea" localSheetId="141" hidden="1">'17-13'!$A$1:$P$17</definedName>
    <definedName name="Z_441DB8A6_A33C_419D_875A_3F2FFBE6E0E8_.wvu.PrintArea" localSheetId="142" hidden="1">'17-14'!$A$1:$K$27</definedName>
    <definedName name="Z_441DB8A6_A33C_419D_875A_3F2FFBE6E0E8_.wvu.PrintArea" localSheetId="130" hidden="1">'17-2'!$A$1:$V$23</definedName>
    <definedName name="Z_441DB8A6_A33C_419D_875A_3F2FFBE6E0E8_.wvu.PrintArea" localSheetId="131" hidden="1">'17-3'!$A$1:$V$23</definedName>
    <definedName name="Z_441DB8A6_A33C_419D_875A_3F2FFBE6E0E8_.wvu.PrintArea" localSheetId="135" hidden="1">'17-7'!$A$1:$P$17</definedName>
    <definedName name="Z_441DB8A6_A33C_419D_875A_3F2FFBE6E0E8_.wvu.PrintArea" localSheetId="136" hidden="1">'17-8'!$A$1:$S$17</definedName>
    <definedName name="Z_441DB8A6_A33C_419D_875A_3F2FFBE6E0E8_.wvu.PrintArea" localSheetId="137" hidden="1">'17-9'!$A$1:$Q$16</definedName>
    <definedName name="Z_441DB8A6_A33C_419D_875A_3F2FFBE6E0E8_.wvu.PrintArea" localSheetId="10" hidden="1">'1-8'!$A$1:$S$121</definedName>
    <definedName name="Z_441DB8A6_A33C_419D_875A_3F2FFBE6E0E8_.wvu.PrintArea" localSheetId="143" hidden="1">'18-1'!$A$1:$P$12</definedName>
    <definedName name="Z_441DB8A6_A33C_419D_875A_3F2FFBE6E0E8_.wvu.PrintArea" localSheetId="144" hidden="1">'18-2'!$A$1:$Q$17</definedName>
    <definedName name="Z_441DB8A6_A33C_419D_875A_3F2FFBE6E0E8_.wvu.PrintArea" localSheetId="145" hidden="1">'18-3'!$A$1:$P$12</definedName>
    <definedName name="Z_441DB8A6_A33C_419D_875A_3F2FFBE6E0E8_.wvu.PrintArea" localSheetId="146" hidden="1">'18-4'!$A$1:$R$19</definedName>
    <definedName name="Z_441DB8A6_A33C_419D_875A_3F2FFBE6E0E8_.wvu.PrintArea" localSheetId="11" hidden="1">'1-9'!$A$1:$P$19</definedName>
    <definedName name="Z_441DB8A6_A33C_419D_875A_3F2FFBE6E0E8_.wvu.PrintArea" localSheetId="147" hidden="1">'19-1'!$A$1:$Q$18</definedName>
    <definedName name="Z_441DB8A6_A33C_419D_875A_3F2FFBE6E0E8_.wvu.PrintArea" localSheetId="148" hidden="1">'19-2'!$A$1:$Q$20</definedName>
    <definedName name="Z_441DB8A6_A33C_419D_875A_3F2FFBE6E0E8_.wvu.PrintArea" localSheetId="149" hidden="1">'20-1'!$A$1:$N$17</definedName>
    <definedName name="Z_441DB8A6_A33C_419D_875A_3F2FFBE6E0E8_.wvu.PrintArea" localSheetId="150" hidden="1">'20-2'!$A$1:$S$20</definedName>
    <definedName name="Z_441DB8A6_A33C_419D_875A_3F2FFBE6E0E8_.wvu.PrintArea" localSheetId="151" hidden="1">'20-3'!$A$1:$O$17</definedName>
    <definedName name="Z_441DB8A6_A33C_419D_875A_3F2FFBE6E0E8_.wvu.PrintArea" localSheetId="26" hidden="1">'2-1'!$A$1:$R$23</definedName>
    <definedName name="Z_441DB8A6_A33C_419D_875A_3F2FFBE6E0E8_.wvu.PrintArea" localSheetId="152" hidden="1">'21-1'!$A$1:$R$22</definedName>
    <definedName name="Z_441DB8A6_A33C_419D_875A_3F2FFBE6E0E8_.wvu.PrintArea" localSheetId="153" hidden="1">'21-2'!$A$1:$O$20</definedName>
    <definedName name="Z_441DB8A6_A33C_419D_875A_3F2FFBE6E0E8_.wvu.PrintArea" localSheetId="154" hidden="1">'21-3'!$A$1:$Q$16</definedName>
    <definedName name="Z_441DB8A6_A33C_419D_875A_3F2FFBE6E0E8_.wvu.PrintArea" localSheetId="155" hidden="1">'21-4'!$A$1:$Y$52</definedName>
    <definedName name="Z_441DB8A6_A33C_419D_875A_3F2FFBE6E0E8_.wvu.PrintArea" localSheetId="156" hidden="1">'21-5'!$A$1:$T$19</definedName>
    <definedName name="Z_441DB8A6_A33C_419D_875A_3F2FFBE6E0E8_.wvu.PrintArea" localSheetId="157" hidden="1">'21-6'!$A$1:$O$16</definedName>
    <definedName name="Z_441DB8A6_A33C_419D_875A_3F2FFBE6E0E8_.wvu.PrintArea" localSheetId="27" hidden="1">'2-2'!$A$1:$Q$16</definedName>
    <definedName name="Z_441DB8A6_A33C_419D_875A_3F2FFBE6E0E8_.wvu.PrintArea" localSheetId="28" hidden="1">'2-3'!$A$1:$R$25</definedName>
    <definedName name="Z_441DB8A6_A33C_419D_875A_3F2FFBE6E0E8_.wvu.PrintArea" localSheetId="30" hidden="1">'2-5'!$A$1:$X$24</definedName>
    <definedName name="Z_441DB8A6_A33C_419D_875A_3F2FFBE6E0E8_.wvu.PrintArea" localSheetId="32" hidden="1">'2-7'!$A$1:$O$19</definedName>
    <definedName name="Z_441DB8A6_A33C_419D_875A_3F2FFBE6E0E8_.wvu.PrintArea" localSheetId="33" hidden="1">'2-8'!$A$1:$O$18</definedName>
    <definedName name="Z_441DB8A6_A33C_419D_875A_3F2FFBE6E0E8_.wvu.PrintArea" localSheetId="34" hidden="1">'3-1'!$A$1:$R$18</definedName>
    <definedName name="Z_441DB8A6_A33C_419D_875A_3F2FFBE6E0E8_.wvu.PrintArea" localSheetId="35" hidden="1">'3-2'!$A$1:$Q$20</definedName>
    <definedName name="Z_441DB8A6_A33C_419D_875A_3F2FFBE6E0E8_.wvu.PrintArea" localSheetId="36" hidden="1">'3-3'!$A$1:$Q$26</definedName>
    <definedName name="Z_441DB8A6_A33C_419D_875A_3F2FFBE6E0E8_.wvu.PrintArea" localSheetId="37" hidden="1">'3-4'!$A$1:$P$12</definedName>
    <definedName name="Z_441DB8A6_A33C_419D_875A_3F2FFBE6E0E8_.wvu.PrintArea" localSheetId="38" hidden="1">'3-5'!$A$1:$L$15</definedName>
    <definedName name="Z_441DB8A6_A33C_419D_875A_3F2FFBE6E0E8_.wvu.PrintArea" localSheetId="39" hidden="1">'3-6'!$A$1:$O$13</definedName>
    <definedName name="Z_441DB8A6_A33C_419D_875A_3F2FFBE6E0E8_.wvu.PrintArea" localSheetId="40" hidden="1">'3-7'!$A$1:$L$16</definedName>
    <definedName name="Z_441DB8A6_A33C_419D_875A_3F2FFBE6E0E8_.wvu.PrintArea" localSheetId="41" hidden="1">'4-1'!$A$1:$O$19</definedName>
    <definedName name="Z_441DB8A6_A33C_419D_875A_3F2FFBE6E0E8_.wvu.PrintArea" localSheetId="42" hidden="1">'4-2'!$A$1:$O$21</definedName>
    <definedName name="Z_441DB8A6_A33C_419D_875A_3F2FFBE6E0E8_.wvu.PrintArea" localSheetId="43" hidden="1">'4-3'!$A$1:$Q$28</definedName>
    <definedName name="Z_441DB8A6_A33C_419D_875A_3F2FFBE6E0E8_.wvu.PrintArea" localSheetId="44" hidden="1">'4-4'!$A$1:$S$31</definedName>
    <definedName name="Z_441DB8A6_A33C_419D_875A_3F2FFBE6E0E8_.wvu.PrintArea" localSheetId="45" hidden="1">'4-5'!$A$1:$Q$32</definedName>
    <definedName name="Z_441DB8A6_A33C_419D_875A_3F2FFBE6E0E8_.wvu.PrintArea" localSheetId="46" hidden="1">'4-6'!$A$1:$O$20</definedName>
    <definedName name="Z_441DB8A6_A33C_419D_875A_3F2FFBE6E0E8_.wvu.PrintArea" localSheetId="47" hidden="1">'5-1'!$A$1:$T$15</definedName>
    <definedName name="Z_441DB8A6_A33C_419D_875A_3F2FFBE6E0E8_.wvu.PrintArea" localSheetId="56" hidden="1">'5-10'!$A$1:$G$32</definedName>
    <definedName name="Z_441DB8A6_A33C_419D_875A_3F2FFBE6E0E8_.wvu.PrintArea" localSheetId="57" hidden="1">'5-11'!$A$1:$Q$72</definedName>
    <definedName name="Z_441DB8A6_A33C_419D_875A_3F2FFBE6E0E8_.wvu.PrintArea" localSheetId="48" hidden="1">'5-2'!$A$1:$V$15</definedName>
    <definedName name="Z_441DB8A6_A33C_419D_875A_3F2FFBE6E0E8_.wvu.PrintArea" localSheetId="49" hidden="1">'5-3'!$A$1:$P$18</definedName>
    <definedName name="Z_441DB8A6_A33C_419D_875A_3F2FFBE6E0E8_.wvu.PrintArea" localSheetId="50" hidden="1">'5-4'!$A$1:$Q$26</definedName>
    <definedName name="Z_441DB8A6_A33C_419D_875A_3F2FFBE6E0E8_.wvu.PrintArea" localSheetId="51" hidden="1">'5-5'!$A$1:$P$18</definedName>
    <definedName name="Z_441DB8A6_A33C_419D_875A_3F2FFBE6E0E8_.wvu.PrintArea" localSheetId="52" hidden="1">'5-6'!$A$1:$P$19</definedName>
    <definedName name="Z_441DB8A6_A33C_419D_875A_3F2FFBE6E0E8_.wvu.PrintArea" localSheetId="53" hidden="1">'5-7'!$A$1:$Q$21</definedName>
    <definedName name="Z_441DB8A6_A33C_419D_875A_3F2FFBE6E0E8_.wvu.PrintArea" localSheetId="54" hidden="1">'5-8'!$A$1:$R$20</definedName>
    <definedName name="Z_441DB8A6_A33C_419D_875A_3F2FFBE6E0E8_.wvu.PrintArea" localSheetId="55" hidden="1">'5-9'!$A$1:$S$20</definedName>
    <definedName name="Z_441DB8A6_A33C_419D_875A_3F2FFBE6E0E8_.wvu.PrintArea" localSheetId="58" hidden="1">'6-1'!$A$1:$Q$14</definedName>
    <definedName name="Z_441DB8A6_A33C_419D_875A_3F2FFBE6E0E8_.wvu.PrintArea" localSheetId="59" hidden="1">'6-2'!$A$1:$R$18</definedName>
    <definedName name="Z_441DB8A6_A33C_419D_875A_3F2FFBE6E0E8_.wvu.PrintArea" localSheetId="60" hidden="1">'6-3'!$A$1:$P$17</definedName>
    <definedName name="Z_441DB8A6_A33C_419D_875A_3F2FFBE6E0E8_.wvu.PrintArea" localSheetId="61" hidden="1">'6-4'!$A$1:$P$16</definedName>
    <definedName name="Z_441DB8A6_A33C_419D_875A_3F2FFBE6E0E8_.wvu.PrintArea" localSheetId="62" hidden="1">'7-1'!$A$1:$V$27</definedName>
    <definedName name="Z_441DB8A6_A33C_419D_875A_3F2FFBE6E0E8_.wvu.PrintArea" localSheetId="63" hidden="1">'7-2'!$A$1:$Z$18</definedName>
    <definedName name="Z_441DB8A6_A33C_419D_875A_3F2FFBE6E0E8_.wvu.PrintArea" localSheetId="64" hidden="1">'7-3'!$A$1:$X$28</definedName>
    <definedName name="Z_441DB8A6_A33C_419D_875A_3F2FFBE6E0E8_.wvu.PrintArea" localSheetId="65" hidden="1">'7-4'!$A$1:$X$28</definedName>
    <definedName name="Z_441DB8A6_A33C_419D_875A_3F2FFBE6E0E8_.wvu.PrintArea" localSheetId="66" hidden="1">'7-5'!$A$1:$P$23</definedName>
    <definedName name="Z_441DB8A6_A33C_419D_875A_3F2FFBE6E0E8_.wvu.PrintArea" localSheetId="67" hidden="1">'7-6'!$A$1:$O$15</definedName>
    <definedName name="Z_441DB8A6_A33C_419D_875A_3F2FFBE6E0E8_.wvu.PrintArea" localSheetId="68" hidden="1">'8-1'!$A$1:$U$28</definedName>
    <definedName name="Z_441DB8A6_A33C_419D_875A_3F2FFBE6E0E8_.wvu.PrintArea" localSheetId="77" hidden="1">'8-10'!$A$1:$Q$21</definedName>
    <definedName name="Z_441DB8A6_A33C_419D_875A_3F2FFBE6E0E8_.wvu.PrintArea" localSheetId="78" hidden="1">'8-11'!$A$1:$S$23</definedName>
    <definedName name="Z_441DB8A6_A33C_419D_875A_3F2FFBE6E0E8_.wvu.PrintArea" localSheetId="79" hidden="1">'8-12'!$A$1:$T$34</definedName>
    <definedName name="Z_441DB8A6_A33C_419D_875A_3F2FFBE6E0E8_.wvu.PrintArea" localSheetId="80" hidden="1">'8-13'!$A$1:$N$21</definedName>
    <definedName name="Z_441DB8A6_A33C_419D_875A_3F2FFBE6E0E8_.wvu.PrintArea" localSheetId="81" hidden="1">'8-14'!$A$1:$O$33</definedName>
    <definedName name="Z_441DB8A6_A33C_419D_875A_3F2FFBE6E0E8_.wvu.PrintArea" localSheetId="69" hidden="1">'8-2'!$A$1:$U$26</definedName>
    <definedName name="Z_441DB8A6_A33C_419D_875A_3F2FFBE6E0E8_.wvu.PrintArea" localSheetId="71" hidden="1">'8-4'!$A$1:$O$19</definedName>
    <definedName name="Z_441DB8A6_A33C_419D_875A_3F2FFBE6E0E8_.wvu.PrintArea" localSheetId="72" hidden="1">'8-5'!$A$1:$O$20</definedName>
    <definedName name="Z_441DB8A6_A33C_419D_875A_3F2FFBE6E0E8_.wvu.PrintArea" localSheetId="73" hidden="1">'8-6'!$A$1:$P$19</definedName>
    <definedName name="Z_441DB8A6_A33C_419D_875A_3F2FFBE6E0E8_.wvu.PrintArea" localSheetId="74" hidden="1">'8-7'!$A$1:$O$19</definedName>
    <definedName name="Z_441DB8A6_A33C_419D_875A_3F2FFBE6E0E8_.wvu.PrintArea" localSheetId="75" hidden="1">'8-8'!$A$1:$O$19</definedName>
    <definedName name="Z_441DB8A6_A33C_419D_875A_3F2FFBE6E0E8_.wvu.PrintArea" localSheetId="76" hidden="1">'8-9'!$A$1:$AB$40</definedName>
    <definedName name="Z_441DB8A6_A33C_419D_875A_3F2FFBE6E0E8_.wvu.PrintArea" localSheetId="82" hidden="1">'9-1'!$A$1:$P$17</definedName>
    <definedName name="Z_441DB8A6_A33C_419D_875A_3F2FFBE6E0E8_.wvu.PrintArea" localSheetId="83" hidden="1">'9-2'!$A$1:$R$16</definedName>
    <definedName name="Z_441DB8A6_A33C_419D_875A_3F2FFBE6E0E8_.wvu.PrintArea" localSheetId="84" hidden="1">'9-3'!$A$1:$O$16</definedName>
    <definedName name="Z_441DB8A6_A33C_419D_875A_3F2FFBE6E0E8_.wvu.PrintArea" localSheetId="85" hidden="1">'9-4'!$A$1:$O$16</definedName>
    <definedName name="Z_441DB8A6_A33C_419D_875A_3F2FFBE6E0E8_.wvu.PrintArea" localSheetId="86" hidden="1">'9-5'!$A$1:$P$16</definedName>
    <definedName name="Z_441DB8A6_A33C_419D_875A_3F2FFBE6E0E8_.wvu.PrintArea" localSheetId="87" hidden="1">'9-6'!$A$1:$Q$20</definedName>
    <definedName name="Z_441DB8A6_A33C_419D_875A_3F2FFBE6E0E8_.wvu.Rows" localSheetId="71" hidden="1">'8-4'!$27:$29</definedName>
    <definedName name="Z_46297182_EDEA_4C95_ADBE_1E0EA32BA41C_.wvu.Cols" localSheetId="129" hidden="1">'17-1'!$D:$E,'17-1'!$G:$I,'17-1'!$K:$L,'17-1'!$N:$N</definedName>
    <definedName name="Z_46297182_EDEA_4C95_ADBE_1E0EA32BA41C_.wvu.PrintArea" localSheetId="106" hidden="1">'13-1'!$A$1:$R$21</definedName>
    <definedName name="Z_46297182_EDEA_4C95_ADBE_1E0EA32BA41C_.wvu.PrintArea" localSheetId="107" hidden="1">'13-2'!$A$1:$Q$19</definedName>
    <definedName name="Z_46297182_EDEA_4C95_ADBE_1E0EA32BA41C_.wvu.PrintArea" localSheetId="108" hidden="1">'14-1'!$A$1:$T$21</definedName>
    <definedName name="Z_46297182_EDEA_4C95_ADBE_1E0EA32BA41C_.wvu.PrintArea" localSheetId="109" hidden="1">'14-2'!$A$1:$S$18</definedName>
    <definedName name="Z_46297182_EDEA_4C95_ADBE_1E0EA32BA41C_.wvu.PrintArea" localSheetId="110" hidden="1">'15-1'!$A$1:$V$21</definedName>
    <definedName name="Z_46297182_EDEA_4C95_ADBE_1E0EA32BA41C_.wvu.PrintArea" localSheetId="120" hidden="1">'15-11'!$A$1:$S$21</definedName>
    <definedName name="Z_46297182_EDEA_4C95_ADBE_1E0EA32BA41C_.wvu.PrintArea" localSheetId="121" hidden="1">'15-12'!$A$1:$Q$18</definedName>
    <definedName name="Z_46297182_EDEA_4C95_ADBE_1E0EA32BA41C_.wvu.PrintArea" localSheetId="122" hidden="1">'15-13'!$A$1:$R$21</definedName>
    <definedName name="Z_46297182_EDEA_4C95_ADBE_1E0EA32BA41C_.wvu.PrintArea" localSheetId="123" hidden="1">'15-14'!$A$1:$O$21</definedName>
    <definedName name="Z_46297182_EDEA_4C95_ADBE_1E0EA32BA41C_.wvu.PrintArea" localSheetId="111" hidden="1">'15-2'!$A$1:$P$18</definedName>
    <definedName name="Z_46297182_EDEA_4C95_ADBE_1E0EA32BA41C_.wvu.PrintArea" localSheetId="112" hidden="1">'15-3'!$A$1:$U$20</definedName>
    <definedName name="Z_46297182_EDEA_4C95_ADBE_1E0EA32BA41C_.wvu.PrintArea" localSheetId="113" hidden="1">'15-4'!$A$1:$S$23</definedName>
    <definedName name="Z_46297182_EDEA_4C95_ADBE_1E0EA32BA41C_.wvu.PrintArea" localSheetId="114" hidden="1">'15-5'!$A$1:$Q$44</definedName>
    <definedName name="Z_46297182_EDEA_4C95_ADBE_1E0EA32BA41C_.wvu.PrintArea" localSheetId="115" hidden="1">'15-6'!$A$1:$P$16</definedName>
    <definedName name="Z_46297182_EDEA_4C95_ADBE_1E0EA32BA41C_.wvu.PrintArea" localSheetId="116" hidden="1">'15-7'!$A$1:$Q$26</definedName>
    <definedName name="Z_46297182_EDEA_4C95_ADBE_1E0EA32BA41C_.wvu.PrintArea" localSheetId="117" hidden="1">'15-8'!$A$1:$R$35</definedName>
    <definedName name="Z_46297182_EDEA_4C95_ADBE_1E0EA32BA41C_.wvu.PrintArea" localSheetId="118" hidden="1">'15-9'!$A$1:$S$23</definedName>
    <definedName name="Z_46297182_EDEA_4C95_ADBE_1E0EA32BA41C_.wvu.PrintArea" localSheetId="124" hidden="1">'16-1'!$A$1:$R$23</definedName>
    <definedName name="Z_46297182_EDEA_4C95_ADBE_1E0EA32BA41C_.wvu.PrintArea" localSheetId="125" hidden="1">'16-2'!$A$1:$Q$18</definedName>
    <definedName name="Z_46297182_EDEA_4C95_ADBE_1E0EA32BA41C_.wvu.PrintArea" localSheetId="126" hidden="1">'16-3'!$A$1:$U$22</definedName>
    <definedName name="Z_46297182_EDEA_4C95_ADBE_1E0EA32BA41C_.wvu.PrintArea" localSheetId="127" hidden="1">'16-4'!$A$1:$N$20</definedName>
    <definedName name="Z_46297182_EDEA_4C95_ADBE_1E0EA32BA41C_.wvu.PrintArea" localSheetId="128" hidden="1">'16-5'!$A$1:$U$21</definedName>
    <definedName name="Z_46297182_EDEA_4C95_ADBE_1E0EA32BA41C_.wvu.PrintArea" localSheetId="129" hidden="1">'17-1'!$A$1:$AA$22</definedName>
    <definedName name="Z_46297182_EDEA_4C95_ADBE_1E0EA32BA41C_.wvu.PrintArea" localSheetId="138" hidden="1">'17-10'!$A$1:$P$17</definedName>
    <definedName name="Z_46297182_EDEA_4C95_ADBE_1E0EA32BA41C_.wvu.PrintArea" localSheetId="140" hidden="1">'17-12'!$A$1:$Q$19</definedName>
    <definedName name="Z_46297182_EDEA_4C95_ADBE_1E0EA32BA41C_.wvu.PrintArea" localSheetId="141" hidden="1">'17-13'!$A$1:$P$17</definedName>
    <definedName name="Z_46297182_EDEA_4C95_ADBE_1E0EA32BA41C_.wvu.PrintArea" localSheetId="142" hidden="1">'17-14'!$A$1:$K$27</definedName>
    <definedName name="Z_46297182_EDEA_4C95_ADBE_1E0EA32BA41C_.wvu.PrintArea" localSheetId="130" hidden="1">'17-2'!$A$1:$Q$16</definedName>
    <definedName name="Z_46297182_EDEA_4C95_ADBE_1E0EA32BA41C_.wvu.PrintArea" localSheetId="131" hidden="1">'17-3'!$A$1:$Q$16</definedName>
    <definedName name="Z_46297182_EDEA_4C95_ADBE_1E0EA32BA41C_.wvu.PrintArea" localSheetId="135" hidden="1">'17-7'!$A$1:$P$17</definedName>
    <definedName name="Z_46297182_EDEA_4C95_ADBE_1E0EA32BA41C_.wvu.PrintArea" localSheetId="136" hidden="1">'17-8'!$A$1:$S$17</definedName>
    <definedName name="Z_46297182_EDEA_4C95_ADBE_1E0EA32BA41C_.wvu.PrintArea" localSheetId="137" hidden="1">'17-9'!$A$1:$Q$16</definedName>
    <definedName name="Z_46297182_EDEA_4C95_ADBE_1E0EA32BA41C_.wvu.PrintArea" localSheetId="143" hidden="1">'18-1'!$A$1:$P$12</definedName>
    <definedName name="Z_46297182_EDEA_4C95_ADBE_1E0EA32BA41C_.wvu.PrintArea" localSheetId="144" hidden="1">'18-2'!$A$1:$Q$17</definedName>
    <definedName name="Z_46297182_EDEA_4C95_ADBE_1E0EA32BA41C_.wvu.PrintArea" localSheetId="145" hidden="1">'18-3'!$A$1:$P$12</definedName>
    <definedName name="Z_46297182_EDEA_4C95_ADBE_1E0EA32BA41C_.wvu.PrintArea" localSheetId="146" hidden="1">'18-4'!$A$1:$R$19</definedName>
    <definedName name="Z_46297182_EDEA_4C95_ADBE_1E0EA32BA41C_.wvu.PrintArea" localSheetId="147" hidden="1">'19-1'!$A$1:$Q$18</definedName>
    <definedName name="Z_46297182_EDEA_4C95_ADBE_1E0EA32BA41C_.wvu.PrintArea" localSheetId="148" hidden="1">'19-2'!$A$1:$Q$20</definedName>
    <definedName name="Z_46297182_EDEA_4C95_ADBE_1E0EA32BA41C_.wvu.PrintArea" localSheetId="149" hidden="1">'20-1'!$A$1:$N$17</definedName>
    <definedName name="Z_46297182_EDEA_4C95_ADBE_1E0EA32BA41C_.wvu.PrintArea" localSheetId="150" hidden="1">'20-2'!$A$1:$S$20</definedName>
    <definedName name="Z_46297182_EDEA_4C95_ADBE_1E0EA32BA41C_.wvu.PrintArea" localSheetId="151" hidden="1">'20-3'!$A$1:$O$17</definedName>
    <definedName name="Z_46297182_EDEA_4C95_ADBE_1E0EA32BA41C_.wvu.PrintArea" localSheetId="152" hidden="1">'21-1'!$A$1:$R$22</definedName>
    <definedName name="Z_46297182_EDEA_4C95_ADBE_1E0EA32BA41C_.wvu.PrintArea" localSheetId="153" hidden="1">'21-2'!$A$1:$O$20</definedName>
    <definedName name="Z_46297182_EDEA_4C95_ADBE_1E0EA32BA41C_.wvu.PrintArea" localSheetId="154" hidden="1">'21-3'!$A$1:$Q$16</definedName>
    <definedName name="Z_46297182_EDEA_4C95_ADBE_1E0EA32BA41C_.wvu.PrintArea" localSheetId="155" hidden="1">'21-4'!$A$1:$Y$52</definedName>
    <definedName name="Z_46297182_EDEA_4C95_ADBE_1E0EA32BA41C_.wvu.PrintArea" localSheetId="156" hidden="1">'21-5'!$A$1:$T$19</definedName>
    <definedName name="Z_46297182_EDEA_4C95_ADBE_1E0EA32BA41C_.wvu.PrintArea" localSheetId="157" hidden="1">'21-6'!$A$1:$O$16</definedName>
    <definedName name="Z_46297182_EDEA_4C95_ADBE_1E0EA32BA41C_.wvu.PrintArea" localSheetId="85" hidden="1">'9-4'!$A$1:$O$16</definedName>
    <definedName name="Z_46297182_EDEA_4C95_ADBE_1E0EA32BA41C_.wvu.PrintArea" localSheetId="86" hidden="1">'9-5'!$A$1:$P$16</definedName>
    <definedName name="Z_46297182_EDEA_4C95_ADBE_1E0EA32BA41C_.wvu.PrintArea" localSheetId="87" hidden="1">'9-6'!$A$1:$Q$20</definedName>
    <definedName name="Z_46978B52_5B02_4040_A96E_57743AD55F08_.wvu.PrintArea" localSheetId="76" hidden="1">'8-9'!$A$1:$AB$40</definedName>
    <definedName name="Z_476A2DAF_AB57_45C4_8B66_3126B6067B74_.wvu.Cols" localSheetId="129" hidden="1">'17-1'!$D:$E,'17-1'!$G:$I,'17-1'!$K:$L,'17-1'!$N:$N</definedName>
    <definedName name="Z_476A2DAF_AB57_45C4_8B66_3126B6067B74_.wvu.PrintArea" localSheetId="106" hidden="1">'13-1'!$A$1:$R$21</definedName>
    <definedName name="Z_476A2DAF_AB57_45C4_8B66_3126B6067B74_.wvu.PrintArea" localSheetId="107" hidden="1">'13-2'!$A$1:$Q$19</definedName>
    <definedName name="Z_476A2DAF_AB57_45C4_8B66_3126B6067B74_.wvu.PrintArea" localSheetId="110" hidden="1">'15-1'!$A$1:$V$21</definedName>
    <definedName name="Z_476A2DAF_AB57_45C4_8B66_3126B6067B74_.wvu.PrintArea" localSheetId="120" hidden="1">'15-11'!$A$1:$S$21</definedName>
    <definedName name="Z_476A2DAF_AB57_45C4_8B66_3126B6067B74_.wvu.PrintArea" localSheetId="121" hidden="1">'15-12'!$A$1:$Q$18</definedName>
    <definedName name="Z_476A2DAF_AB57_45C4_8B66_3126B6067B74_.wvu.PrintArea" localSheetId="122" hidden="1">'15-13'!$A$1:$R$21</definedName>
    <definedName name="Z_476A2DAF_AB57_45C4_8B66_3126B6067B74_.wvu.PrintArea" localSheetId="123" hidden="1">'15-14'!$A$1:$O$21</definedName>
    <definedName name="Z_476A2DAF_AB57_45C4_8B66_3126B6067B74_.wvu.PrintArea" localSheetId="111" hidden="1">'15-2'!$A$1:$P$18</definedName>
    <definedName name="Z_476A2DAF_AB57_45C4_8B66_3126B6067B74_.wvu.PrintArea" localSheetId="112" hidden="1">'15-3'!$A$1:$U$20</definedName>
    <definedName name="Z_476A2DAF_AB57_45C4_8B66_3126B6067B74_.wvu.PrintArea" localSheetId="113" hidden="1">'15-4'!$A$1:$S$23</definedName>
    <definedName name="Z_476A2DAF_AB57_45C4_8B66_3126B6067B74_.wvu.PrintArea" localSheetId="114" hidden="1">'15-5'!$A$1:$Q$44</definedName>
    <definedName name="Z_476A2DAF_AB57_45C4_8B66_3126B6067B74_.wvu.PrintArea" localSheetId="115" hidden="1">'15-6'!$A$1:$P$16</definedName>
    <definedName name="Z_476A2DAF_AB57_45C4_8B66_3126B6067B74_.wvu.PrintArea" localSheetId="116" hidden="1">'15-7'!$A$1:$Q$19</definedName>
    <definedName name="Z_476A2DAF_AB57_45C4_8B66_3126B6067B74_.wvu.PrintArea" localSheetId="117" hidden="1">'15-8'!$A$1:$R$32</definedName>
    <definedName name="Z_476A2DAF_AB57_45C4_8B66_3126B6067B74_.wvu.PrintArea" localSheetId="118" hidden="1">'15-9'!$A$1:$S$23</definedName>
    <definedName name="Z_476A2DAF_AB57_45C4_8B66_3126B6067B74_.wvu.PrintArea" localSheetId="124" hidden="1">'16-1'!$A$1:$R$23</definedName>
    <definedName name="Z_476A2DAF_AB57_45C4_8B66_3126B6067B74_.wvu.PrintArea" localSheetId="125" hidden="1">'16-2'!$A$1:$Q$18</definedName>
    <definedName name="Z_476A2DAF_AB57_45C4_8B66_3126B6067B74_.wvu.PrintArea" localSheetId="126" hidden="1">'16-3'!$A$1:$U$22</definedName>
    <definedName name="Z_476A2DAF_AB57_45C4_8B66_3126B6067B74_.wvu.PrintArea" localSheetId="127" hidden="1">'16-4'!$A$1:$N$20</definedName>
    <definedName name="Z_476A2DAF_AB57_45C4_8B66_3126B6067B74_.wvu.PrintArea" localSheetId="128" hidden="1">'16-5'!$A$1:$U$21</definedName>
    <definedName name="Z_476A2DAF_AB57_45C4_8B66_3126B6067B74_.wvu.PrintArea" localSheetId="129" hidden="1">'17-1'!$A$1:$AA$22</definedName>
    <definedName name="Z_476A2DAF_AB57_45C4_8B66_3126B6067B74_.wvu.PrintArea" localSheetId="138" hidden="1">'17-10'!$A$1:$P$17</definedName>
    <definedName name="Z_476A2DAF_AB57_45C4_8B66_3126B6067B74_.wvu.PrintArea" localSheetId="140" hidden="1">'17-12'!$A$1:$Q$19</definedName>
    <definedName name="Z_476A2DAF_AB57_45C4_8B66_3126B6067B74_.wvu.PrintArea" localSheetId="141" hidden="1">'17-13'!$A$1:$P$17</definedName>
    <definedName name="Z_476A2DAF_AB57_45C4_8B66_3126B6067B74_.wvu.PrintArea" localSheetId="142" hidden="1">'17-14'!$A$1:$K$27</definedName>
    <definedName name="Z_476A2DAF_AB57_45C4_8B66_3126B6067B74_.wvu.PrintArea" localSheetId="130" hidden="1">'17-2'!$A$1:$Q$16</definedName>
    <definedName name="Z_476A2DAF_AB57_45C4_8B66_3126B6067B74_.wvu.PrintArea" localSheetId="131" hidden="1">'17-3'!$A$1:$Q$16</definedName>
    <definedName name="Z_476A2DAF_AB57_45C4_8B66_3126B6067B74_.wvu.PrintArea" localSheetId="135" hidden="1">'17-7'!$A$1:$P$17</definedName>
    <definedName name="Z_476A2DAF_AB57_45C4_8B66_3126B6067B74_.wvu.PrintArea" localSheetId="136" hidden="1">'17-8'!$A$1:$S$17</definedName>
    <definedName name="Z_476A2DAF_AB57_45C4_8B66_3126B6067B74_.wvu.PrintArea" localSheetId="137" hidden="1">'17-9'!$A$1:$Q$16</definedName>
    <definedName name="Z_476A2DAF_AB57_45C4_8B66_3126B6067B74_.wvu.PrintArea" localSheetId="146" hidden="1">'18-4'!$A$1:$R$19</definedName>
    <definedName name="Z_476A2DAF_AB57_45C4_8B66_3126B6067B74_.wvu.PrintArea" localSheetId="147" hidden="1">'19-1'!$A$1:$Q$18</definedName>
    <definedName name="Z_476A2DAF_AB57_45C4_8B66_3126B6067B74_.wvu.PrintArea" localSheetId="148" hidden="1">'19-2'!$A$1:$Q$20</definedName>
    <definedName name="Z_476A2DAF_AB57_45C4_8B66_3126B6067B74_.wvu.PrintArea" localSheetId="149" hidden="1">'20-1'!$A$1:$N$17</definedName>
    <definedName name="Z_476A2DAF_AB57_45C4_8B66_3126B6067B74_.wvu.PrintArea" localSheetId="150" hidden="1">'20-2'!$A$1:$S$20</definedName>
    <definedName name="Z_476A2DAF_AB57_45C4_8B66_3126B6067B74_.wvu.PrintArea" localSheetId="151" hidden="1">'20-3'!$A$1:$O$17</definedName>
    <definedName name="Z_476A2DAF_AB57_45C4_8B66_3126B6067B74_.wvu.PrintArea" localSheetId="152" hidden="1">'21-1'!$A$1:$R$22</definedName>
    <definedName name="Z_476A2DAF_AB57_45C4_8B66_3126B6067B74_.wvu.PrintArea" localSheetId="153" hidden="1">'21-2'!$A$1:$O$20</definedName>
    <definedName name="Z_476A2DAF_AB57_45C4_8B66_3126B6067B74_.wvu.PrintArea" localSheetId="154" hidden="1">'21-3'!$A$1:$Q$16</definedName>
    <definedName name="Z_476A2DAF_AB57_45C4_8B66_3126B6067B74_.wvu.PrintArea" localSheetId="155" hidden="1">'21-4'!$A$1:$Y$52</definedName>
    <definedName name="Z_476A2DAF_AB57_45C4_8B66_3126B6067B74_.wvu.PrintArea" localSheetId="156" hidden="1">'21-5'!$A$1:$T$19</definedName>
    <definedName name="Z_476A2DAF_AB57_45C4_8B66_3126B6067B74_.wvu.PrintArea" localSheetId="157" hidden="1">'21-6'!$A$1:$O$16</definedName>
    <definedName name="Z_476A2DAF_AB57_45C4_8B66_3126B6067B74_.wvu.PrintArea" localSheetId="85" hidden="1">'9-4'!$A$1:$O$16</definedName>
    <definedName name="Z_476A2DAF_AB57_45C4_8B66_3126B6067B74_.wvu.PrintArea" localSheetId="86" hidden="1">'9-5'!$A$1:$P$16</definedName>
    <definedName name="Z_476A2DAF_AB57_45C4_8B66_3126B6067B74_.wvu.PrintArea" localSheetId="87" hidden="1">'9-6'!$A$1:$Q$20</definedName>
    <definedName name="Z_499C3B7B_ECFB_4FFB_BA0B_0B7B9DCC326F_.wvu.Cols" localSheetId="129" hidden="1">'17-1'!$D:$E,'17-1'!$G:$I,'17-1'!$K:$L,'17-1'!$N:$N</definedName>
    <definedName name="Z_499C3B7B_ECFB_4FFB_BA0B_0B7B9DCC326F_.wvu.Cols" localSheetId="68" hidden="1">'8-1'!$D:$E,'8-1'!$H:$H</definedName>
    <definedName name="Z_499C3B7B_ECFB_4FFB_BA0B_0B7B9DCC326F_.wvu.Cols" localSheetId="69" hidden="1">'8-2'!$D:$D,'8-2'!$F:$F,'8-2'!$H:$H</definedName>
    <definedName name="Z_499C3B7B_ECFB_4FFB_BA0B_0B7B9DCC326F_.wvu.PrintArea" localSheetId="88" hidden="1">'10-1'!$A$1:$S$19</definedName>
    <definedName name="Z_499C3B7B_ECFB_4FFB_BA0B_0B7B9DCC326F_.wvu.PrintArea" localSheetId="89" hidden="1">'10-2'!$A$1:$O$17</definedName>
    <definedName name="Z_499C3B7B_ECFB_4FFB_BA0B_0B7B9DCC326F_.wvu.PrintArea" localSheetId="90" hidden="1">'10-3'!$A$1:$W$22</definedName>
    <definedName name="Z_499C3B7B_ECFB_4FFB_BA0B_0B7B9DCC326F_.wvu.PrintArea" localSheetId="91" hidden="1">'10-4'!$A$1:$W$21</definedName>
    <definedName name="Z_499C3B7B_ECFB_4FFB_BA0B_0B7B9DCC326F_.wvu.PrintArea" localSheetId="92" hidden="1">'10-5'!$A$1:$Q$22</definedName>
    <definedName name="Z_499C3B7B_ECFB_4FFB_BA0B_0B7B9DCC326F_.wvu.PrintArea" localSheetId="1" hidden="1">'1-1'!$A$1:$Q$24</definedName>
    <definedName name="Z_499C3B7B_ECFB_4FFB_BA0B_0B7B9DCC326F_.wvu.PrintArea" localSheetId="12" hidden="1">'1-10'!$A$1:$Q$23</definedName>
    <definedName name="Z_499C3B7B_ECFB_4FFB_BA0B_0B7B9DCC326F_.wvu.PrintArea" localSheetId="13" hidden="1">'1-11'!$A$1:$S$20</definedName>
    <definedName name="Z_499C3B7B_ECFB_4FFB_BA0B_0B7B9DCC326F_.wvu.PrintArea" localSheetId="96" hidden="1">'11-2'!$A$1:$O$26</definedName>
    <definedName name="Z_499C3B7B_ECFB_4FFB_BA0B_0B7B9DCC326F_.wvu.PrintArea" localSheetId="14" hidden="1">'1-12'!$A$1:$R$29</definedName>
    <definedName name="Z_499C3B7B_ECFB_4FFB_BA0B_0B7B9DCC326F_.wvu.PrintArea" localSheetId="97" hidden="1">'11-3'!$A$1:$O$18</definedName>
    <definedName name="Z_499C3B7B_ECFB_4FFB_BA0B_0B7B9DCC326F_.wvu.PrintArea" localSheetId="17" hidden="1">'1-13'!$A$1:$Q$26</definedName>
    <definedName name="Z_499C3B7B_ECFB_4FFB_BA0B_0B7B9DCC326F_.wvu.PrintArea" localSheetId="9" hidden="1">'1-13(旧)'!$A$1:$T$23</definedName>
    <definedName name="Z_499C3B7B_ECFB_4FFB_BA0B_0B7B9DCC326F_.wvu.PrintArea" localSheetId="98" hidden="1">'11-4'!$A$1:$Q$19</definedName>
    <definedName name="Z_499C3B7B_ECFB_4FFB_BA0B_0B7B9DCC326F_.wvu.PrintArea" localSheetId="19" hidden="1">'1-14'!$A$1:$S$18</definedName>
    <definedName name="Z_499C3B7B_ECFB_4FFB_BA0B_0B7B9DCC326F_.wvu.PrintArea" localSheetId="15" hidden="1">'1-14(旧)'!$A$1:$S$34</definedName>
    <definedName name="Z_499C3B7B_ECFB_4FFB_BA0B_0B7B9DCC326F_.wvu.PrintArea" localSheetId="16" hidden="1">'1-15(旧)'!$A$1:$R$26</definedName>
    <definedName name="Z_499C3B7B_ECFB_4FFB_BA0B_0B7B9DCC326F_.wvu.PrintArea" localSheetId="21" hidden="1">'1-16'!$A$1:$F$80</definedName>
    <definedName name="Z_499C3B7B_ECFB_4FFB_BA0B_0B7B9DCC326F_.wvu.PrintArea" localSheetId="18" hidden="1">'1-16(旧)'!$A$1:$W$27</definedName>
    <definedName name="Z_499C3B7B_ECFB_4FFB_BA0B_0B7B9DCC326F_.wvu.PrintArea" localSheetId="22" hidden="1">'1-17'!$A$1:$Q$18</definedName>
    <definedName name="Z_499C3B7B_ECFB_4FFB_BA0B_0B7B9DCC326F_.wvu.PrintArea" localSheetId="23" hidden="1">'1-18'!$A$1:$S$22</definedName>
    <definedName name="Z_499C3B7B_ECFB_4FFB_BA0B_0B7B9DCC326F_.wvu.PrintArea" localSheetId="24" hidden="1">'1-18(旧)'!$A$1:$U$40</definedName>
    <definedName name="Z_499C3B7B_ECFB_4FFB_BA0B_0B7B9DCC326F_.wvu.PrintArea" localSheetId="25" hidden="1">'1-19'!$A$1:$U$22</definedName>
    <definedName name="Z_499C3B7B_ECFB_4FFB_BA0B_0B7B9DCC326F_.wvu.PrintArea" localSheetId="3" hidden="1">'1-2'!$A$1:$Q$27</definedName>
    <definedName name="Z_499C3B7B_ECFB_4FFB_BA0B_0B7B9DCC326F_.wvu.PrintArea" localSheetId="159" hidden="1">'1-20(旧)'!$A$1:$R$27</definedName>
    <definedName name="Z_499C3B7B_ECFB_4FFB_BA0B_0B7B9DCC326F_.wvu.PrintArea" localSheetId="99" hidden="1">'12-1'!$A$1:$O$51</definedName>
    <definedName name="Z_499C3B7B_ECFB_4FFB_BA0B_0B7B9DCC326F_.wvu.PrintArea" localSheetId="100" hidden="1">'12-2'!$A$1:$AD$25</definedName>
    <definedName name="Z_499C3B7B_ECFB_4FFB_BA0B_0B7B9DCC326F_.wvu.PrintArea" localSheetId="101" hidden="1">'12-3'!$A$1:$P$19</definedName>
    <definedName name="Z_499C3B7B_ECFB_4FFB_BA0B_0B7B9DCC326F_.wvu.PrintArea" localSheetId="102" hidden="1">'12-4'!$A$1:$P$17</definedName>
    <definedName name="Z_499C3B7B_ECFB_4FFB_BA0B_0B7B9DCC326F_.wvu.PrintArea" localSheetId="103" hidden="1">'12-5'!$A$1:$P$17</definedName>
    <definedName name="Z_499C3B7B_ECFB_4FFB_BA0B_0B7B9DCC326F_.wvu.PrintArea" localSheetId="104" hidden="1">'12-6'!$A$1:$N$30</definedName>
    <definedName name="Z_499C3B7B_ECFB_4FFB_BA0B_0B7B9DCC326F_.wvu.PrintArea" localSheetId="105" hidden="1">'12-7'!$A$1:$M$25</definedName>
    <definedName name="Z_499C3B7B_ECFB_4FFB_BA0B_0B7B9DCC326F_.wvu.PrintArea" localSheetId="4" hidden="1">'1-3'!$A$1:$O$27</definedName>
    <definedName name="Z_499C3B7B_ECFB_4FFB_BA0B_0B7B9DCC326F_.wvu.PrintArea" localSheetId="106" hidden="1">'13-1'!$A$1:$R$21</definedName>
    <definedName name="Z_499C3B7B_ECFB_4FFB_BA0B_0B7B9DCC326F_.wvu.PrintArea" localSheetId="107" hidden="1">'13-2'!$A$1:$Q$19</definedName>
    <definedName name="Z_499C3B7B_ECFB_4FFB_BA0B_0B7B9DCC326F_.wvu.PrintArea" localSheetId="108" hidden="1">'14-1'!$A$1:$T$21</definedName>
    <definedName name="Z_499C3B7B_ECFB_4FFB_BA0B_0B7B9DCC326F_.wvu.PrintArea" localSheetId="109" hidden="1">'14-2'!$A$1:$S$18</definedName>
    <definedName name="Z_499C3B7B_ECFB_4FFB_BA0B_0B7B9DCC326F_.wvu.PrintArea" localSheetId="6" hidden="1">'1-5'!$A$1:$U$46</definedName>
    <definedName name="Z_499C3B7B_ECFB_4FFB_BA0B_0B7B9DCC326F_.wvu.PrintArea" localSheetId="110" hidden="1">'15-1'!$A$1:$V$21</definedName>
    <definedName name="Z_499C3B7B_ECFB_4FFB_BA0B_0B7B9DCC326F_.wvu.PrintArea" localSheetId="120" hidden="1">'15-11'!$A$1:$S$21</definedName>
    <definedName name="Z_499C3B7B_ECFB_4FFB_BA0B_0B7B9DCC326F_.wvu.PrintArea" localSheetId="121" hidden="1">'15-12'!$A$1:$Q$18</definedName>
    <definedName name="Z_499C3B7B_ECFB_4FFB_BA0B_0B7B9DCC326F_.wvu.PrintArea" localSheetId="122" hidden="1">'15-13'!$A$1:$R$21</definedName>
    <definedName name="Z_499C3B7B_ECFB_4FFB_BA0B_0B7B9DCC326F_.wvu.PrintArea" localSheetId="123" hidden="1">'15-14'!$A$1:$O$21</definedName>
    <definedName name="Z_499C3B7B_ECFB_4FFB_BA0B_0B7B9DCC326F_.wvu.PrintArea" localSheetId="111" hidden="1">'15-2'!$A$1:$P$18</definedName>
    <definedName name="Z_499C3B7B_ECFB_4FFB_BA0B_0B7B9DCC326F_.wvu.PrintArea" localSheetId="112" hidden="1">'15-3'!$A$1:$U$20</definedName>
    <definedName name="Z_499C3B7B_ECFB_4FFB_BA0B_0B7B9DCC326F_.wvu.PrintArea" localSheetId="113" hidden="1">'15-4'!$A$1:$S$23</definedName>
    <definedName name="Z_499C3B7B_ECFB_4FFB_BA0B_0B7B9DCC326F_.wvu.PrintArea" localSheetId="114" hidden="1">'15-5'!$A$1:$Q$44</definedName>
    <definedName name="Z_499C3B7B_ECFB_4FFB_BA0B_0B7B9DCC326F_.wvu.PrintArea" localSheetId="115" hidden="1">'15-6'!$A$1:$U$24</definedName>
    <definedName name="Z_499C3B7B_ECFB_4FFB_BA0B_0B7B9DCC326F_.wvu.PrintArea" localSheetId="116" hidden="1">'15-7'!$A$1:$Q$19</definedName>
    <definedName name="Z_499C3B7B_ECFB_4FFB_BA0B_0B7B9DCC326F_.wvu.PrintArea" localSheetId="117" hidden="1">'15-8'!$A$1:$R$32</definedName>
    <definedName name="Z_499C3B7B_ECFB_4FFB_BA0B_0B7B9DCC326F_.wvu.PrintArea" localSheetId="118" hidden="1">'15-9'!$A$1:$S$23</definedName>
    <definedName name="Z_499C3B7B_ECFB_4FFB_BA0B_0B7B9DCC326F_.wvu.PrintArea" localSheetId="7" hidden="1">'1-6'!$A$2:$E$26</definedName>
    <definedName name="Z_499C3B7B_ECFB_4FFB_BA0B_0B7B9DCC326F_.wvu.PrintArea" localSheetId="124" hidden="1">'16-1'!$A$1:$R$23</definedName>
    <definedName name="Z_499C3B7B_ECFB_4FFB_BA0B_0B7B9DCC326F_.wvu.PrintArea" localSheetId="125" hidden="1">'16-2'!$A$1:$Q$18</definedName>
    <definedName name="Z_499C3B7B_ECFB_4FFB_BA0B_0B7B9DCC326F_.wvu.PrintArea" localSheetId="126" hidden="1">'16-3'!$A$1:$U$22</definedName>
    <definedName name="Z_499C3B7B_ECFB_4FFB_BA0B_0B7B9DCC326F_.wvu.PrintArea" localSheetId="127" hidden="1">'16-4'!$A$1:$N$20</definedName>
    <definedName name="Z_499C3B7B_ECFB_4FFB_BA0B_0B7B9DCC326F_.wvu.PrintArea" localSheetId="128" hidden="1">'16-5'!$A$1:$U$21</definedName>
    <definedName name="Z_499C3B7B_ECFB_4FFB_BA0B_0B7B9DCC326F_.wvu.PrintArea" localSheetId="8" hidden="1">'1-7'!$A$1:$W$171</definedName>
    <definedName name="Z_499C3B7B_ECFB_4FFB_BA0B_0B7B9DCC326F_.wvu.PrintArea" localSheetId="129" hidden="1">'17-1'!$A$1:$AA$22</definedName>
    <definedName name="Z_499C3B7B_ECFB_4FFB_BA0B_0B7B9DCC326F_.wvu.PrintArea" localSheetId="138" hidden="1">'17-10'!$A$1:$P$17</definedName>
    <definedName name="Z_499C3B7B_ECFB_4FFB_BA0B_0B7B9DCC326F_.wvu.PrintArea" localSheetId="140" hidden="1">'17-12'!$A$1:$Q$19</definedName>
    <definedName name="Z_499C3B7B_ECFB_4FFB_BA0B_0B7B9DCC326F_.wvu.PrintArea" localSheetId="141" hidden="1">'17-13'!$A$1:$P$17</definedName>
    <definedName name="Z_499C3B7B_ECFB_4FFB_BA0B_0B7B9DCC326F_.wvu.PrintArea" localSheetId="142" hidden="1">'17-14'!$A$1:$K$27</definedName>
    <definedName name="Z_499C3B7B_ECFB_4FFB_BA0B_0B7B9DCC326F_.wvu.PrintArea" localSheetId="130" hidden="1">'17-2'!$A$1:$V$23</definedName>
    <definedName name="Z_499C3B7B_ECFB_4FFB_BA0B_0B7B9DCC326F_.wvu.PrintArea" localSheetId="131" hidden="1">'17-3'!$A$1:$V$23</definedName>
    <definedName name="Z_499C3B7B_ECFB_4FFB_BA0B_0B7B9DCC326F_.wvu.PrintArea" localSheetId="135" hidden="1">'17-7'!$A$1:$P$17</definedName>
    <definedName name="Z_499C3B7B_ECFB_4FFB_BA0B_0B7B9DCC326F_.wvu.PrintArea" localSheetId="136" hidden="1">'17-8'!$A$1:$S$17</definedName>
    <definedName name="Z_499C3B7B_ECFB_4FFB_BA0B_0B7B9DCC326F_.wvu.PrintArea" localSheetId="137" hidden="1">'17-9'!$A$1:$Q$16</definedName>
    <definedName name="Z_499C3B7B_ECFB_4FFB_BA0B_0B7B9DCC326F_.wvu.PrintArea" localSheetId="10" hidden="1">'1-8'!$A$1:$S$121</definedName>
    <definedName name="Z_499C3B7B_ECFB_4FFB_BA0B_0B7B9DCC326F_.wvu.PrintArea" localSheetId="143" hidden="1">'18-1'!$A$1:$P$12</definedName>
    <definedName name="Z_499C3B7B_ECFB_4FFB_BA0B_0B7B9DCC326F_.wvu.PrintArea" localSheetId="144" hidden="1">'18-2'!$A$1:$Q$17</definedName>
    <definedName name="Z_499C3B7B_ECFB_4FFB_BA0B_0B7B9DCC326F_.wvu.PrintArea" localSheetId="145" hidden="1">'18-3'!$A$1:$P$12</definedName>
    <definedName name="Z_499C3B7B_ECFB_4FFB_BA0B_0B7B9DCC326F_.wvu.PrintArea" localSheetId="146" hidden="1">'18-4'!$A$1:$R$19</definedName>
    <definedName name="Z_499C3B7B_ECFB_4FFB_BA0B_0B7B9DCC326F_.wvu.PrintArea" localSheetId="11" hidden="1">'1-9'!$A$1:$P$19</definedName>
    <definedName name="Z_499C3B7B_ECFB_4FFB_BA0B_0B7B9DCC326F_.wvu.PrintArea" localSheetId="147" hidden="1">'19-1'!$A$1:$Q$18</definedName>
    <definedName name="Z_499C3B7B_ECFB_4FFB_BA0B_0B7B9DCC326F_.wvu.PrintArea" localSheetId="148" hidden="1">'19-2'!$A$1:$Q$20</definedName>
    <definedName name="Z_499C3B7B_ECFB_4FFB_BA0B_0B7B9DCC326F_.wvu.PrintArea" localSheetId="149" hidden="1">'20-1'!$A$1:$N$17</definedName>
    <definedName name="Z_499C3B7B_ECFB_4FFB_BA0B_0B7B9DCC326F_.wvu.PrintArea" localSheetId="150" hidden="1">'20-2'!$A$1:$S$20</definedName>
    <definedName name="Z_499C3B7B_ECFB_4FFB_BA0B_0B7B9DCC326F_.wvu.PrintArea" localSheetId="151" hidden="1">'20-3'!$A$1:$O$17</definedName>
    <definedName name="Z_499C3B7B_ECFB_4FFB_BA0B_0B7B9DCC326F_.wvu.PrintArea" localSheetId="26" hidden="1">'2-1'!$A$1:$R$23</definedName>
    <definedName name="Z_499C3B7B_ECFB_4FFB_BA0B_0B7B9DCC326F_.wvu.PrintArea" localSheetId="152" hidden="1">'21-1'!$A$1:$R$22</definedName>
    <definedName name="Z_499C3B7B_ECFB_4FFB_BA0B_0B7B9DCC326F_.wvu.PrintArea" localSheetId="153" hidden="1">'21-2'!$A$1:$O$20</definedName>
    <definedName name="Z_499C3B7B_ECFB_4FFB_BA0B_0B7B9DCC326F_.wvu.PrintArea" localSheetId="154" hidden="1">'21-3'!$A$1:$Q$16</definedName>
    <definedName name="Z_499C3B7B_ECFB_4FFB_BA0B_0B7B9DCC326F_.wvu.PrintArea" localSheetId="155" hidden="1">'21-4'!$A$1:$Y$52</definedName>
    <definedName name="Z_499C3B7B_ECFB_4FFB_BA0B_0B7B9DCC326F_.wvu.PrintArea" localSheetId="156" hidden="1">'21-5'!$A$1:$T$19</definedName>
    <definedName name="Z_499C3B7B_ECFB_4FFB_BA0B_0B7B9DCC326F_.wvu.PrintArea" localSheetId="157" hidden="1">'21-6'!$A$1:$O$16</definedName>
    <definedName name="Z_499C3B7B_ECFB_4FFB_BA0B_0B7B9DCC326F_.wvu.PrintArea" localSheetId="27" hidden="1">'2-2'!$A$1:$Q$16</definedName>
    <definedName name="Z_499C3B7B_ECFB_4FFB_BA0B_0B7B9DCC326F_.wvu.PrintArea" localSheetId="28" hidden="1">'2-3'!$A$1:$R$25</definedName>
    <definedName name="Z_499C3B7B_ECFB_4FFB_BA0B_0B7B9DCC326F_.wvu.PrintArea" localSheetId="30" hidden="1">'2-5'!$A$1:$X$24</definedName>
    <definedName name="Z_499C3B7B_ECFB_4FFB_BA0B_0B7B9DCC326F_.wvu.PrintArea" localSheetId="32" hidden="1">'2-7'!$A$1:$O$19</definedName>
    <definedName name="Z_499C3B7B_ECFB_4FFB_BA0B_0B7B9DCC326F_.wvu.PrintArea" localSheetId="34" hidden="1">'3-1'!$A$1:$R$18</definedName>
    <definedName name="Z_499C3B7B_ECFB_4FFB_BA0B_0B7B9DCC326F_.wvu.PrintArea" localSheetId="35" hidden="1">'3-2'!$A$1:$Q$20</definedName>
    <definedName name="Z_499C3B7B_ECFB_4FFB_BA0B_0B7B9DCC326F_.wvu.PrintArea" localSheetId="36" hidden="1">'3-3'!$A$1:$Q$26</definedName>
    <definedName name="Z_499C3B7B_ECFB_4FFB_BA0B_0B7B9DCC326F_.wvu.PrintArea" localSheetId="37" hidden="1">'3-4'!$A$1:$P$12</definedName>
    <definedName name="Z_499C3B7B_ECFB_4FFB_BA0B_0B7B9DCC326F_.wvu.PrintArea" localSheetId="38" hidden="1">'3-5'!$A$1:$L$15</definedName>
    <definedName name="Z_499C3B7B_ECFB_4FFB_BA0B_0B7B9DCC326F_.wvu.PrintArea" localSheetId="39" hidden="1">'3-6'!$A$1:$O$13</definedName>
    <definedName name="Z_499C3B7B_ECFB_4FFB_BA0B_0B7B9DCC326F_.wvu.PrintArea" localSheetId="40" hidden="1">'3-7'!$A$1:$L$16</definedName>
    <definedName name="Z_499C3B7B_ECFB_4FFB_BA0B_0B7B9DCC326F_.wvu.PrintArea" localSheetId="41" hidden="1">'4-1'!$A$1:$O$19</definedName>
    <definedName name="Z_499C3B7B_ECFB_4FFB_BA0B_0B7B9DCC326F_.wvu.PrintArea" localSheetId="42" hidden="1">'4-2'!$A$1:$O$21</definedName>
    <definedName name="Z_499C3B7B_ECFB_4FFB_BA0B_0B7B9DCC326F_.wvu.PrintArea" localSheetId="43" hidden="1">'4-3'!$A$1:$Q$28</definedName>
    <definedName name="Z_499C3B7B_ECFB_4FFB_BA0B_0B7B9DCC326F_.wvu.PrintArea" localSheetId="44" hidden="1">'4-4'!$A$1:$S$31</definedName>
    <definedName name="Z_499C3B7B_ECFB_4FFB_BA0B_0B7B9DCC326F_.wvu.PrintArea" localSheetId="45" hidden="1">'4-5'!$A$1:$Q$32</definedName>
    <definedName name="Z_499C3B7B_ECFB_4FFB_BA0B_0B7B9DCC326F_.wvu.PrintArea" localSheetId="46" hidden="1">'4-6'!$A$1:$O$20</definedName>
    <definedName name="Z_499C3B7B_ECFB_4FFB_BA0B_0B7B9DCC326F_.wvu.PrintArea" localSheetId="47" hidden="1">'5-1'!$A$1:$T$15</definedName>
    <definedName name="Z_499C3B7B_ECFB_4FFB_BA0B_0B7B9DCC326F_.wvu.PrintArea" localSheetId="56" hidden="1">'5-10'!$A$1:$G$32</definedName>
    <definedName name="Z_499C3B7B_ECFB_4FFB_BA0B_0B7B9DCC326F_.wvu.PrintArea" localSheetId="57" hidden="1">'5-11'!$A$1:$Q$72</definedName>
    <definedName name="Z_499C3B7B_ECFB_4FFB_BA0B_0B7B9DCC326F_.wvu.PrintArea" localSheetId="48" hidden="1">'5-2'!$A$1:$V$15</definedName>
    <definedName name="Z_499C3B7B_ECFB_4FFB_BA0B_0B7B9DCC326F_.wvu.PrintArea" localSheetId="49" hidden="1">'5-3'!$A$1:$P$18</definedName>
    <definedName name="Z_499C3B7B_ECFB_4FFB_BA0B_0B7B9DCC326F_.wvu.PrintArea" localSheetId="50" hidden="1">'5-4'!$A$1:$Q$26</definedName>
    <definedName name="Z_499C3B7B_ECFB_4FFB_BA0B_0B7B9DCC326F_.wvu.PrintArea" localSheetId="51" hidden="1">'5-5'!$A$1:$P$18</definedName>
    <definedName name="Z_499C3B7B_ECFB_4FFB_BA0B_0B7B9DCC326F_.wvu.PrintArea" localSheetId="52" hidden="1">'5-6'!$A$1:$P$19</definedName>
    <definedName name="Z_499C3B7B_ECFB_4FFB_BA0B_0B7B9DCC326F_.wvu.PrintArea" localSheetId="53" hidden="1">'5-7'!$A$1:$Q$21</definedName>
    <definedName name="Z_499C3B7B_ECFB_4FFB_BA0B_0B7B9DCC326F_.wvu.PrintArea" localSheetId="54" hidden="1">'5-8'!$A$1:$R$20</definedName>
    <definedName name="Z_499C3B7B_ECFB_4FFB_BA0B_0B7B9DCC326F_.wvu.PrintArea" localSheetId="55" hidden="1">'5-9'!$A$1:$S$20</definedName>
    <definedName name="Z_499C3B7B_ECFB_4FFB_BA0B_0B7B9DCC326F_.wvu.PrintArea" localSheetId="58" hidden="1">'6-1'!$A$1:$Q$14</definedName>
    <definedName name="Z_499C3B7B_ECFB_4FFB_BA0B_0B7B9DCC326F_.wvu.PrintArea" localSheetId="59" hidden="1">'6-2'!$A$1:$R$18</definedName>
    <definedName name="Z_499C3B7B_ECFB_4FFB_BA0B_0B7B9DCC326F_.wvu.PrintArea" localSheetId="60" hidden="1">'6-3'!$A$1:$P$17</definedName>
    <definedName name="Z_499C3B7B_ECFB_4FFB_BA0B_0B7B9DCC326F_.wvu.PrintArea" localSheetId="61" hidden="1">'6-4'!$A$1:$P$16</definedName>
    <definedName name="Z_499C3B7B_ECFB_4FFB_BA0B_0B7B9DCC326F_.wvu.PrintArea" localSheetId="62" hidden="1">'7-1'!$A$1:$V$27</definedName>
    <definedName name="Z_499C3B7B_ECFB_4FFB_BA0B_0B7B9DCC326F_.wvu.PrintArea" localSheetId="63" hidden="1">'7-2'!$A$1:$Z$18</definedName>
    <definedName name="Z_499C3B7B_ECFB_4FFB_BA0B_0B7B9DCC326F_.wvu.PrintArea" localSheetId="64" hidden="1">'7-3'!$A$1:$X$28</definedName>
    <definedName name="Z_499C3B7B_ECFB_4FFB_BA0B_0B7B9DCC326F_.wvu.PrintArea" localSheetId="65" hidden="1">'7-4'!$A$1:$X$28</definedName>
    <definedName name="Z_499C3B7B_ECFB_4FFB_BA0B_0B7B9DCC326F_.wvu.PrintArea" localSheetId="66" hidden="1">'7-5'!$A$1:$P$23</definedName>
    <definedName name="Z_499C3B7B_ECFB_4FFB_BA0B_0B7B9DCC326F_.wvu.PrintArea" localSheetId="67" hidden="1">'7-6'!$A$1:$O$15</definedName>
    <definedName name="Z_499C3B7B_ECFB_4FFB_BA0B_0B7B9DCC326F_.wvu.PrintArea" localSheetId="68" hidden="1">'8-1'!$A$1:$U$28</definedName>
    <definedName name="Z_499C3B7B_ECFB_4FFB_BA0B_0B7B9DCC326F_.wvu.PrintArea" localSheetId="77" hidden="1">'8-10'!$A$1:$Q$21</definedName>
    <definedName name="Z_499C3B7B_ECFB_4FFB_BA0B_0B7B9DCC326F_.wvu.PrintArea" localSheetId="78" hidden="1">'8-11'!$A$1:$S$23</definedName>
    <definedName name="Z_499C3B7B_ECFB_4FFB_BA0B_0B7B9DCC326F_.wvu.PrintArea" localSheetId="79" hidden="1">'8-12'!$A$1:$T$34</definedName>
    <definedName name="Z_499C3B7B_ECFB_4FFB_BA0B_0B7B9DCC326F_.wvu.PrintArea" localSheetId="80" hidden="1">'8-13'!$A$1:$N$21</definedName>
    <definedName name="Z_499C3B7B_ECFB_4FFB_BA0B_0B7B9DCC326F_.wvu.PrintArea" localSheetId="81" hidden="1">'8-14'!$A$1:$O$33</definedName>
    <definedName name="Z_499C3B7B_ECFB_4FFB_BA0B_0B7B9DCC326F_.wvu.PrintArea" localSheetId="69" hidden="1">'8-2'!$A$1:$U$26</definedName>
    <definedName name="Z_499C3B7B_ECFB_4FFB_BA0B_0B7B9DCC326F_.wvu.PrintArea" localSheetId="71" hidden="1">'8-4'!$A$1:$O$19</definedName>
    <definedName name="Z_499C3B7B_ECFB_4FFB_BA0B_0B7B9DCC326F_.wvu.PrintArea" localSheetId="72" hidden="1">'8-5'!$A$1:$O$20</definedName>
    <definedName name="Z_499C3B7B_ECFB_4FFB_BA0B_0B7B9DCC326F_.wvu.PrintArea" localSheetId="73" hidden="1">'8-6'!$A$1:$P$19</definedName>
    <definedName name="Z_499C3B7B_ECFB_4FFB_BA0B_0B7B9DCC326F_.wvu.PrintArea" localSheetId="74" hidden="1">'8-7'!$A$1:$O$19</definedName>
    <definedName name="Z_499C3B7B_ECFB_4FFB_BA0B_0B7B9DCC326F_.wvu.PrintArea" localSheetId="75" hidden="1">'8-8'!$A$1:$O$19</definedName>
    <definedName name="Z_499C3B7B_ECFB_4FFB_BA0B_0B7B9DCC326F_.wvu.PrintArea" localSheetId="76" hidden="1">'8-9'!$A$1:$AB$40</definedName>
    <definedName name="Z_499C3B7B_ECFB_4FFB_BA0B_0B7B9DCC326F_.wvu.PrintArea" localSheetId="82" hidden="1">'9-1'!$A$1:$P$17</definedName>
    <definedName name="Z_499C3B7B_ECFB_4FFB_BA0B_0B7B9DCC326F_.wvu.PrintArea" localSheetId="83" hidden="1">'9-2'!$A$1:$R$16</definedName>
    <definedName name="Z_499C3B7B_ECFB_4FFB_BA0B_0B7B9DCC326F_.wvu.PrintArea" localSheetId="84" hidden="1">'9-3'!$A$1:$O$16</definedName>
    <definedName name="Z_499C3B7B_ECFB_4FFB_BA0B_0B7B9DCC326F_.wvu.PrintArea" localSheetId="85" hidden="1">'9-4'!$A$1:$O$16</definedName>
    <definedName name="Z_499C3B7B_ECFB_4FFB_BA0B_0B7B9DCC326F_.wvu.PrintArea" localSheetId="86" hidden="1">'9-5'!$A$1:$P$16</definedName>
    <definedName name="Z_499C3B7B_ECFB_4FFB_BA0B_0B7B9DCC326F_.wvu.PrintArea" localSheetId="87" hidden="1">'9-6'!$A$1:$Q$20</definedName>
    <definedName name="Z_499C3B7B_ECFB_4FFB_BA0B_0B7B9DCC326F_.wvu.Rows" localSheetId="71" hidden="1">'8-4'!$27:$29</definedName>
    <definedName name="Z_4B3B3520_A8B7_4246_A658_5E3046C11156_.wvu.Cols" localSheetId="95" hidden="1">'11-1②'!$D:$D,'11-1②'!$J:$J,'11-1②'!$P:$P</definedName>
    <definedName name="Z_4B3B3520_A8B7_4246_A658_5E3046C11156_.wvu.Cols" localSheetId="20" hidden="1">'1-15'!$B:$B,'1-15'!$D:$D</definedName>
    <definedName name="Z_4B3B3520_A8B7_4246_A658_5E3046C11156_.wvu.Cols" localSheetId="129" hidden="1">'17-1'!$D:$E,'17-1'!$G:$I,'17-1'!$K:$L,'17-1'!$N:$N</definedName>
    <definedName name="Z_4B3B3520_A8B7_4246_A658_5E3046C11156_.wvu.Cols" localSheetId="68" hidden="1">'8-1'!$D:$E,'8-1'!$H:$H</definedName>
    <definedName name="Z_4B3B3520_A8B7_4246_A658_5E3046C11156_.wvu.Cols" localSheetId="69" hidden="1">'8-2'!$D:$D,'8-2'!$F:$F,'8-2'!$H:$H</definedName>
    <definedName name="Z_4B3B3520_A8B7_4246_A658_5E3046C11156_.wvu.PrintArea" localSheetId="88" hidden="1">'10-1'!$A$1:$S$19</definedName>
    <definedName name="Z_4B3B3520_A8B7_4246_A658_5E3046C11156_.wvu.PrintArea" localSheetId="89" hidden="1">'10-2'!$A$1:$O$17</definedName>
    <definedName name="Z_4B3B3520_A8B7_4246_A658_5E3046C11156_.wvu.PrintArea" localSheetId="90" hidden="1">'10-3'!$A$1:$W$22</definedName>
    <definedName name="Z_4B3B3520_A8B7_4246_A658_5E3046C11156_.wvu.PrintArea" localSheetId="91" hidden="1">'10-4'!$A$1:$W$21</definedName>
    <definedName name="Z_4B3B3520_A8B7_4246_A658_5E3046C11156_.wvu.PrintArea" localSheetId="92" hidden="1">'10-5'!$A$1:$Q$22</definedName>
    <definedName name="Z_4B3B3520_A8B7_4246_A658_5E3046C11156_.wvu.PrintArea" localSheetId="1" hidden="1">'1-1'!$A$1:$Q$24</definedName>
    <definedName name="Z_4B3B3520_A8B7_4246_A658_5E3046C11156_.wvu.PrintArea" localSheetId="12" hidden="1">'1-10'!$A$1:$Q$23</definedName>
    <definedName name="Z_4B3B3520_A8B7_4246_A658_5E3046C11156_.wvu.PrintArea" localSheetId="13" hidden="1">'1-11'!$A$1:$S$20</definedName>
    <definedName name="Z_4B3B3520_A8B7_4246_A658_5E3046C11156_.wvu.PrintArea" localSheetId="94" hidden="1">'11-1①'!$A$1:$M$31</definedName>
    <definedName name="Z_4B3B3520_A8B7_4246_A658_5E3046C11156_.wvu.PrintArea" localSheetId="95" hidden="1">'11-1②'!$A$1:$S$52</definedName>
    <definedName name="Z_4B3B3520_A8B7_4246_A658_5E3046C11156_.wvu.PrintArea" localSheetId="96" hidden="1">'11-2'!$A$1:$P$17</definedName>
    <definedName name="Z_4B3B3520_A8B7_4246_A658_5E3046C11156_.wvu.PrintArea" localSheetId="14" hidden="1">'1-12'!$A$1:$R$29</definedName>
    <definedName name="Z_4B3B3520_A8B7_4246_A658_5E3046C11156_.wvu.PrintArea" localSheetId="97" hidden="1">'11-3'!$A$1:$O$18</definedName>
    <definedName name="Z_4B3B3520_A8B7_4246_A658_5E3046C11156_.wvu.PrintArea" localSheetId="17" hidden="1">'1-13'!$A$1:$Q$26</definedName>
    <definedName name="Z_4B3B3520_A8B7_4246_A658_5E3046C11156_.wvu.PrintArea" localSheetId="9" hidden="1">'1-13(旧)'!$A$1:$T$23</definedName>
    <definedName name="Z_4B3B3520_A8B7_4246_A658_5E3046C11156_.wvu.PrintArea" localSheetId="98" hidden="1">'11-4'!$A$1:$Q$19</definedName>
    <definedName name="Z_4B3B3520_A8B7_4246_A658_5E3046C11156_.wvu.PrintArea" localSheetId="19" hidden="1">'1-14'!$A$1:$S$18</definedName>
    <definedName name="Z_4B3B3520_A8B7_4246_A658_5E3046C11156_.wvu.PrintArea" localSheetId="15" hidden="1">'1-14(旧)'!$A$1:$S$34</definedName>
    <definedName name="Z_4B3B3520_A8B7_4246_A658_5E3046C11156_.wvu.PrintArea" localSheetId="20" hidden="1">'1-15'!$I$47:$V$80</definedName>
    <definedName name="Z_4B3B3520_A8B7_4246_A658_5E3046C11156_.wvu.PrintArea" localSheetId="16" hidden="1">'1-15(旧)'!$A$1:$R$26</definedName>
    <definedName name="Z_4B3B3520_A8B7_4246_A658_5E3046C11156_.wvu.PrintArea" localSheetId="21" hidden="1">'1-16'!$A$1:$F$80</definedName>
    <definedName name="Z_4B3B3520_A8B7_4246_A658_5E3046C11156_.wvu.PrintArea" localSheetId="18" hidden="1">'1-16(旧)'!$A$1:$W$27</definedName>
    <definedName name="Z_4B3B3520_A8B7_4246_A658_5E3046C11156_.wvu.PrintArea" localSheetId="22" hidden="1">'1-17'!$A$1:$Q$18</definedName>
    <definedName name="Z_4B3B3520_A8B7_4246_A658_5E3046C11156_.wvu.PrintArea" localSheetId="23" hidden="1">'1-18'!$A$1:$S$22</definedName>
    <definedName name="Z_4B3B3520_A8B7_4246_A658_5E3046C11156_.wvu.PrintArea" localSheetId="24" hidden="1">'1-18(旧)'!$A$1:$U$40</definedName>
    <definedName name="Z_4B3B3520_A8B7_4246_A658_5E3046C11156_.wvu.PrintArea" localSheetId="25" hidden="1">'1-19'!$A$1:$U$22</definedName>
    <definedName name="Z_4B3B3520_A8B7_4246_A658_5E3046C11156_.wvu.PrintArea" localSheetId="3" hidden="1">'1-2'!$A$1:$Q$27</definedName>
    <definedName name="Z_4B3B3520_A8B7_4246_A658_5E3046C11156_.wvu.PrintArea" localSheetId="159" hidden="1">'1-20(旧)'!$A$1:$R$27</definedName>
    <definedName name="Z_4B3B3520_A8B7_4246_A658_5E3046C11156_.wvu.PrintArea" localSheetId="99" hidden="1">'12-1'!$A$1:$O$51</definedName>
    <definedName name="Z_4B3B3520_A8B7_4246_A658_5E3046C11156_.wvu.PrintArea" localSheetId="100" hidden="1">'12-2'!$A$1:$AD$25</definedName>
    <definedName name="Z_4B3B3520_A8B7_4246_A658_5E3046C11156_.wvu.PrintArea" localSheetId="101" hidden="1">'12-3'!$A$1:$P$19</definedName>
    <definedName name="Z_4B3B3520_A8B7_4246_A658_5E3046C11156_.wvu.PrintArea" localSheetId="102" hidden="1">'12-4'!$A$1:$P$17</definedName>
    <definedName name="Z_4B3B3520_A8B7_4246_A658_5E3046C11156_.wvu.PrintArea" localSheetId="103" hidden="1">'12-5'!$A$1:$P$17</definedName>
    <definedName name="Z_4B3B3520_A8B7_4246_A658_5E3046C11156_.wvu.PrintArea" localSheetId="104" hidden="1">'12-6'!$A$1:$N$30</definedName>
    <definedName name="Z_4B3B3520_A8B7_4246_A658_5E3046C11156_.wvu.PrintArea" localSheetId="105" hidden="1">'12-7'!$A$1:$M$25</definedName>
    <definedName name="Z_4B3B3520_A8B7_4246_A658_5E3046C11156_.wvu.PrintArea" localSheetId="4" hidden="1">'1-3'!$A$1:$O$27</definedName>
    <definedName name="Z_4B3B3520_A8B7_4246_A658_5E3046C11156_.wvu.PrintArea" localSheetId="106" hidden="1">'13-1'!$A$1:$R$21</definedName>
    <definedName name="Z_4B3B3520_A8B7_4246_A658_5E3046C11156_.wvu.PrintArea" localSheetId="107" hidden="1">'13-2'!$A$1:$Q$19</definedName>
    <definedName name="Z_4B3B3520_A8B7_4246_A658_5E3046C11156_.wvu.PrintArea" localSheetId="108" hidden="1">'14-1'!$A$1:$T$21</definedName>
    <definedName name="Z_4B3B3520_A8B7_4246_A658_5E3046C11156_.wvu.PrintArea" localSheetId="109" hidden="1">'14-2'!$A$1:$S$18</definedName>
    <definedName name="Z_4B3B3520_A8B7_4246_A658_5E3046C11156_.wvu.PrintArea" localSheetId="6" hidden="1">'1-5'!$A$1:$U$46</definedName>
    <definedName name="Z_4B3B3520_A8B7_4246_A658_5E3046C11156_.wvu.PrintArea" localSheetId="110" hidden="1">'15-1'!$A$1:$V$21</definedName>
    <definedName name="Z_4B3B3520_A8B7_4246_A658_5E3046C11156_.wvu.PrintArea" localSheetId="120" hidden="1">'15-11'!$A$1:$S$21</definedName>
    <definedName name="Z_4B3B3520_A8B7_4246_A658_5E3046C11156_.wvu.PrintArea" localSheetId="121" hidden="1">'15-12'!$A$1:$Q$18</definedName>
    <definedName name="Z_4B3B3520_A8B7_4246_A658_5E3046C11156_.wvu.PrintArea" localSheetId="122" hidden="1">'15-13'!$A$1:$R$21</definedName>
    <definedName name="Z_4B3B3520_A8B7_4246_A658_5E3046C11156_.wvu.PrintArea" localSheetId="123" hidden="1">'15-14'!$A$1:$O$21</definedName>
    <definedName name="Z_4B3B3520_A8B7_4246_A658_5E3046C11156_.wvu.PrintArea" localSheetId="111" hidden="1">'15-2'!$A$1:$P$18</definedName>
    <definedName name="Z_4B3B3520_A8B7_4246_A658_5E3046C11156_.wvu.PrintArea" localSheetId="112" hidden="1">'15-3'!$A$1:$U$20</definedName>
    <definedName name="Z_4B3B3520_A8B7_4246_A658_5E3046C11156_.wvu.PrintArea" localSheetId="113" hidden="1">'15-4'!$A$1:$S$23</definedName>
    <definedName name="Z_4B3B3520_A8B7_4246_A658_5E3046C11156_.wvu.PrintArea" localSheetId="114" hidden="1">'15-5'!$A$1:$Q$44</definedName>
    <definedName name="Z_4B3B3520_A8B7_4246_A658_5E3046C11156_.wvu.PrintArea" localSheetId="115" hidden="1">'15-6'!$A$1:$U$24</definedName>
    <definedName name="Z_4B3B3520_A8B7_4246_A658_5E3046C11156_.wvu.PrintArea" localSheetId="116" hidden="1">'15-7'!$A$1:$Q$19</definedName>
    <definedName name="Z_4B3B3520_A8B7_4246_A658_5E3046C11156_.wvu.PrintArea" localSheetId="117" hidden="1">'15-8'!$A$1:$R$32</definedName>
    <definedName name="Z_4B3B3520_A8B7_4246_A658_5E3046C11156_.wvu.PrintArea" localSheetId="118" hidden="1">'15-9'!$A$1:$S$23</definedName>
    <definedName name="Z_4B3B3520_A8B7_4246_A658_5E3046C11156_.wvu.PrintArea" localSheetId="7" hidden="1">'1-6'!$A$2:$E$26</definedName>
    <definedName name="Z_4B3B3520_A8B7_4246_A658_5E3046C11156_.wvu.PrintArea" localSheetId="124" hidden="1">'16-1'!$A$1:$R$23</definedName>
    <definedName name="Z_4B3B3520_A8B7_4246_A658_5E3046C11156_.wvu.PrintArea" localSheetId="125" hidden="1">'16-2'!$A$1:$Q$18</definedName>
    <definedName name="Z_4B3B3520_A8B7_4246_A658_5E3046C11156_.wvu.PrintArea" localSheetId="126" hidden="1">'16-3'!$A$1:$U$22</definedName>
    <definedName name="Z_4B3B3520_A8B7_4246_A658_5E3046C11156_.wvu.PrintArea" localSheetId="127" hidden="1">'16-4'!$A$1:$N$20</definedName>
    <definedName name="Z_4B3B3520_A8B7_4246_A658_5E3046C11156_.wvu.PrintArea" localSheetId="128" hidden="1">'16-5'!$A$1:$U$21</definedName>
    <definedName name="Z_4B3B3520_A8B7_4246_A658_5E3046C11156_.wvu.PrintArea" localSheetId="8" hidden="1">'1-7'!$A$1:$W$171</definedName>
    <definedName name="Z_4B3B3520_A8B7_4246_A658_5E3046C11156_.wvu.PrintArea" localSheetId="129" hidden="1">'17-1'!$A$1:$AA$22</definedName>
    <definedName name="Z_4B3B3520_A8B7_4246_A658_5E3046C11156_.wvu.PrintArea" localSheetId="138" hidden="1">'17-10'!$A$1:$P$17</definedName>
    <definedName name="Z_4B3B3520_A8B7_4246_A658_5E3046C11156_.wvu.PrintArea" localSheetId="139" hidden="1">'17-11'!$I$1:$S$30</definedName>
    <definedName name="Z_4B3B3520_A8B7_4246_A658_5E3046C11156_.wvu.PrintArea" localSheetId="140" hidden="1">'17-12'!$A$1:$Q$19</definedName>
    <definedName name="Z_4B3B3520_A8B7_4246_A658_5E3046C11156_.wvu.PrintArea" localSheetId="141" hidden="1">'17-13'!$A$1:$P$17</definedName>
    <definedName name="Z_4B3B3520_A8B7_4246_A658_5E3046C11156_.wvu.PrintArea" localSheetId="142" hidden="1">'17-14'!$A$1:$K$27</definedName>
    <definedName name="Z_4B3B3520_A8B7_4246_A658_5E3046C11156_.wvu.PrintArea" localSheetId="130" hidden="1">'17-2'!$A$1:$V$23</definedName>
    <definedName name="Z_4B3B3520_A8B7_4246_A658_5E3046C11156_.wvu.PrintArea" localSheetId="131" hidden="1">'17-3'!$A$1:$V$23</definedName>
    <definedName name="Z_4B3B3520_A8B7_4246_A658_5E3046C11156_.wvu.PrintArea" localSheetId="132" hidden="1">'17-4'!$I$1:$S$22</definedName>
    <definedName name="Z_4B3B3520_A8B7_4246_A658_5E3046C11156_.wvu.PrintArea" localSheetId="133" hidden="1">'17-5'!$I$1:$S$19</definedName>
    <definedName name="Z_4B3B3520_A8B7_4246_A658_5E3046C11156_.wvu.PrintArea" localSheetId="134" hidden="1">'17-6'!$I$1:$S$22</definedName>
    <definedName name="Z_4B3B3520_A8B7_4246_A658_5E3046C11156_.wvu.PrintArea" localSheetId="135" hidden="1">'17-7'!$A$1:$P$17</definedName>
    <definedName name="Z_4B3B3520_A8B7_4246_A658_5E3046C11156_.wvu.PrintArea" localSheetId="136" hidden="1">'17-8'!$A$1:$S$17</definedName>
    <definedName name="Z_4B3B3520_A8B7_4246_A658_5E3046C11156_.wvu.PrintArea" localSheetId="137" hidden="1">'17-9'!$A$1:$Q$16</definedName>
    <definedName name="Z_4B3B3520_A8B7_4246_A658_5E3046C11156_.wvu.PrintArea" localSheetId="10" hidden="1">'1-8'!$A$1:$S$121</definedName>
    <definedName name="Z_4B3B3520_A8B7_4246_A658_5E3046C11156_.wvu.PrintArea" localSheetId="143" hidden="1">'18-1'!$A$1:$P$12</definedName>
    <definedName name="Z_4B3B3520_A8B7_4246_A658_5E3046C11156_.wvu.PrintArea" localSheetId="144" hidden="1">'18-2'!$A$1:$Q$17</definedName>
    <definedName name="Z_4B3B3520_A8B7_4246_A658_5E3046C11156_.wvu.PrintArea" localSheetId="145" hidden="1">'18-3'!$A$1:$P$12</definedName>
    <definedName name="Z_4B3B3520_A8B7_4246_A658_5E3046C11156_.wvu.PrintArea" localSheetId="146" hidden="1">'18-4'!$A$1:$R$19</definedName>
    <definedName name="Z_4B3B3520_A8B7_4246_A658_5E3046C11156_.wvu.PrintArea" localSheetId="11" hidden="1">'1-9'!$A$1:$P$19</definedName>
    <definedName name="Z_4B3B3520_A8B7_4246_A658_5E3046C11156_.wvu.PrintArea" localSheetId="147" hidden="1">'19-1'!$A$1:$Q$18</definedName>
    <definedName name="Z_4B3B3520_A8B7_4246_A658_5E3046C11156_.wvu.PrintArea" localSheetId="148" hidden="1">'19-2'!$A$1:$Q$20</definedName>
    <definedName name="Z_4B3B3520_A8B7_4246_A658_5E3046C11156_.wvu.PrintArea" localSheetId="149" hidden="1">'20-1'!$A$1:$N$17</definedName>
    <definedName name="Z_4B3B3520_A8B7_4246_A658_5E3046C11156_.wvu.PrintArea" localSheetId="150" hidden="1">'20-2'!$A$1:$S$20</definedName>
    <definedName name="Z_4B3B3520_A8B7_4246_A658_5E3046C11156_.wvu.PrintArea" localSheetId="151" hidden="1">'20-3'!$A$1:$O$17</definedName>
    <definedName name="Z_4B3B3520_A8B7_4246_A658_5E3046C11156_.wvu.PrintArea" localSheetId="26" hidden="1">'2-1'!$A$1:$R$23</definedName>
    <definedName name="Z_4B3B3520_A8B7_4246_A658_5E3046C11156_.wvu.PrintArea" localSheetId="152" hidden="1">'21-1'!$A$1:$R$22</definedName>
    <definedName name="Z_4B3B3520_A8B7_4246_A658_5E3046C11156_.wvu.PrintArea" localSheetId="153" hidden="1">'21-2'!$A$1:$O$20</definedName>
    <definedName name="Z_4B3B3520_A8B7_4246_A658_5E3046C11156_.wvu.PrintArea" localSheetId="154" hidden="1">'21-3'!$A$1:$Q$16</definedName>
    <definedName name="Z_4B3B3520_A8B7_4246_A658_5E3046C11156_.wvu.PrintArea" localSheetId="155" hidden="1">'21-4'!$A$1:$Y$52</definedName>
    <definedName name="Z_4B3B3520_A8B7_4246_A658_5E3046C11156_.wvu.PrintArea" localSheetId="156" hidden="1">'21-5'!$A$1:$T$19</definedName>
    <definedName name="Z_4B3B3520_A8B7_4246_A658_5E3046C11156_.wvu.PrintArea" localSheetId="157" hidden="1">'21-6'!$A$1:$O$16</definedName>
    <definedName name="Z_4B3B3520_A8B7_4246_A658_5E3046C11156_.wvu.PrintArea" localSheetId="27" hidden="1">'2-2'!$A$1:$Q$16</definedName>
    <definedName name="Z_4B3B3520_A8B7_4246_A658_5E3046C11156_.wvu.PrintArea" localSheetId="28" hidden="1">'2-3'!$A$1:$R$25</definedName>
    <definedName name="Z_4B3B3520_A8B7_4246_A658_5E3046C11156_.wvu.PrintArea" localSheetId="30" hidden="1">'2-5'!$A$1:$X$24</definedName>
    <definedName name="Z_4B3B3520_A8B7_4246_A658_5E3046C11156_.wvu.PrintArea" localSheetId="32" hidden="1">'2-7'!$A$1:$O$19</definedName>
    <definedName name="Z_4B3B3520_A8B7_4246_A658_5E3046C11156_.wvu.PrintArea" localSheetId="33" hidden="1">'2-8'!$A$1:$M$18</definedName>
    <definedName name="Z_4B3B3520_A8B7_4246_A658_5E3046C11156_.wvu.PrintArea" localSheetId="34" hidden="1">'3-1'!$A$1:$R$18</definedName>
    <definedName name="Z_4B3B3520_A8B7_4246_A658_5E3046C11156_.wvu.PrintArea" localSheetId="35" hidden="1">'3-2'!$A$1:$Q$20</definedName>
    <definedName name="Z_4B3B3520_A8B7_4246_A658_5E3046C11156_.wvu.PrintArea" localSheetId="36" hidden="1">'3-3'!$A$1:$Q$26</definedName>
    <definedName name="Z_4B3B3520_A8B7_4246_A658_5E3046C11156_.wvu.PrintArea" localSheetId="37" hidden="1">'3-4'!$A$1:$P$12</definedName>
    <definedName name="Z_4B3B3520_A8B7_4246_A658_5E3046C11156_.wvu.PrintArea" localSheetId="38" hidden="1">'3-5'!$A$1:$L$15</definedName>
    <definedName name="Z_4B3B3520_A8B7_4246_A658_5E3046C11156_.wvu.PrintArea" localSheetId="39" hidden="1">'3-6'!$A$1:$O$13</definedName>
    <definedName name="Z_4B3B3520_A8B7_4246_A658_5E3046C11156_.wvu.PrintArea" localSheetId="40" hidden="1">'3-7'!$A$1:$L$16</definedName>
    <definedName name="Z_4B3B3520_A8B7_4246_A658_5E3046C11156_.wvu.PrintArea" localSheetId="41" hidden="1">'4-1'!$A$1:$O$19</definedName>
    <definedName name="Z_4B3B3520_A8B7_4246_A658_5E3046C11156_.wvu.PrintArea" localSheetId="42" hidden="1">'4-2'!$A$1:$O$21</definedName>
    <definedName name="Z_4B3B3520_A8B7_4246_A658_5E3046C11156_.wvu.PrintArea" localSheetId="43" hidden="1">'4-3'!$A$1:$Q$28</definedName>
    <definedName name="Z_4B3B3520_A8B7_4246_A658_5E3046C11156_.wvu.PrintArea" localSheetId="44" hidden="1">'4-4'!$A$1:$S$31</definedName>
    <definedName name="Z_4B3B3520_A8B7_4246_A658_5E3046C11156_.wvu.PrintArea" localSheetId="45" hidden="1">'4-5'!$A$1:$Q$32</definedName>
    <definedName name="Z_4B3B3520_A8B7_4246_A658_5E3046C11156_.wvu.PrintArea" localSheetId="46" hidden="1">'4-6'!$A$1:$O$20</definedName>
    <definedName name="Z_4B3B3520_A8B7_4246_A658_5E3046C11156_.wvu.PrintArea" localSheetId="47" hidden="1">'5-1'!$A$1:$T$15</definedName>
    <definedName name="Z_4B3B3520_A8B7_4246_A658_5E3046C11156_.wvu.PrintArea" localSheetId="56" hidden="1">'5-10'!$A$1:$G$32</definedName>
    <definedName name="Z_4B3B3520_A8B7_4246_A658_5E3046C11156_.wvu.PrintArea" localSheetId="57" hidden="1">'5-11'!$A$1:$Q$72</definedName>
    <definedName name="Z_4B3B3520_A8B7_4246_A658_5E3046C11156_.wvu.PrintArea" localSheetId="48" hidden="1">'5-2'!$A$1:$V$15</definedName>
    <definedName name="Z_4B3B3520_A8B7_4246_A658_5E3046C11156_.wvu.PrintArea" localSheetId="49" hidden="1">'5-3'!$A$1:$P$18</definedName>
    <definedName name="Z_4B3B3520_A8B7_4246_A658_5E3046C11156_.wvu.PrintArea" localSheetId="50" hidden="1">'5-4'!$A$1:$Q$26</definedName>
    <definedName name="Z_4B3B3520_A8B7_4246_A658_5E3046C11156_.wvu.PrintArea" localSheetId="51" hidden="1">'5-5'!$A$1:$P$18</definedName>
    <definedName name="Z_4B3B3520_A8B7_4246_A658_5E3046C11156_.wvu.PrintArea" localSheetId="52" hidden="1">'5-6'!$A$1:$P$19</definedName>
    <definedName name="Z_4B3B3520_A8B7_4246_A658_5E3046C11156_.wvu.PrintArea" localSheetId="53" hidden="1">'5-7'!$A$1:$Q$21</definedName>
    <definedName name="Z_4B3B3520_A8B7_4246_A658_5E3046C11156_.wvu.PrintArea" localSheetId="54" hidden="1">'5-8'!$A$1:$R$20</definedName>
    <definedName name="Z_4B3B3520_A8B7_4246_A658_5E3046C11156_.wvu.PrintArea" localSheetId="55" hidden="1">'5-9'!$A$1:$S$20</definedName>
    <definedName name="Z_4B3B3520_A8B7_4246_A658_5E3046C11156_.wvu.PrintArea" localSheetId="58" hidden="1">'6-1'!$A$1:$Q$14</definedName>
    <definedName name="Z_4B3B3520_A8B7_4246_A658_5E3046C11156_.wvu.PrintArea" localSheetId="59" hidden="1">'6-2'!$A$1:$R$18</definedName>
    <definedName name="Z_4B3B3520_A8B7_4246_A658_5E3046C11156_.wvu.PrintArea" localSheetId="60" hidden="1">'6-3'!$A$1:$P$17</definedName>
    <definedName name="Z_4B3B3520_A8B7_4246_A658_5E3046C11156_.wvu.PrintArea" localSheetId="61" hidden="1">'6-4'!$A$1:$P$16</definedName>
    <definedName name="Z_4B3B3520_A8B7_4246_A658_5E3046C11156_.wvu.PrintArea" localSheetId="62" hidden="1">'7-1'!$A$1:$V$27</definedName>
    <definedName name="Z_4B3B3520_A8B7_4246_A658_5E3046C11156_.wvu.PrintArea" localSheetId="63" hidden="1">'7-2'!$A$1:$Z$18</definedName>
    <definedName name="Z_4B3B3520_A8B7_4246_A658_5E3046C11156_.wvu.PrintArea" localSheetId="64" hidden="1">'7-3'!$A$1:$X$28</definedName>
    <definedName name="Z_4B3B3520_A8B7_4246_A658_5E3046C11156_.wvu.PrintArea" localSheetId="65" hidden="1">'7-4'!$A$1:$X$28</definedName>
    <definedName name="Z_4B3B3520_A8B7_4246_A658_5E3046C11156_.wvu.PrintArea" localSheetId="66" hidden="1">'7-5'!$A$1:$P$23</definedName>
    <definedName name="Z_4B3B3520_A8B7_4246_A658_5E3046C11156_.wvu.PrintArea" localSheetId="67" hidden="1">'7-6'!$A$1:$O$15</definedName>
    <definedName name="Z_4B3B3520_A8B7_4246_A658_5E3046C11156_.wvu.PrintArea" localSheetId="68" hidden="1">'8-1'!$A$1:$U$28</definedName>
    <definedName name="Z_4B3B3520_A8B7_4246_A658_5E3046C11156_.wvu.PrintArea" localSheetId="77" hidden="1">'8-10'!$A$1:$Q$21</definedName>
    <definedName name="Z_4B3B3520_A8B7_4246_A658_5E3046C11156_.wvu.PrintArea" localSheetId="78" hidden="1">'8-11'!$A$1:$S$23</definedName>
    <definedName name="Z_4B3B3520_A8B7_4246_A658_5E3046C11156_.wvu.PrintArea" localSheetId="79" hidden="1">'8-12'!$A$1:$T$34</definedName>
    <definedName name="Z_4B3B3520_A8B7_4246_A658_5E3046C11156_.wvu.PrintArea" localSheetId="80" hidden="1">'8-13'!$A$1:$N$21</definedName>
    <definedName name="Z_4B3B3520_A8B7_4246_A658_5E3046C11156_.wvu.PrintArea" localSheetId="81" hidden="1">'8-14'!$A$1:$O$33</definedName>
    <definedName name="Z_4B3B3520_A8B7_4246_A658_5E3046C11156_.wvu.PrintArea" localSheetId="69" hidden="1">'8-2'!$A$1:$U$26</definedName>
    <definedName name="Z_4B3B3520_A8B7_4246_A658_5E3046C11156_.wvu.PrintArea" localSheetId="71" hidden="1">'8-4'!$A$1:$O$19</definedName>
    <definedName name="Z_4B3B3520_A8B7_4246_A658_5E3046C11156_.wvu.PrintArea" localSheetId="72" hidden="1">'8-5'!$A$1:$O$20</definedName>
    <definedName name="Z_4B3B3520_A8B7_4246_A658_5E3046C11156_.wvu.PrintArea" localSheetId="73" hidden="1">'8-6'!$A$1:$P$19</definedName>
    <definedName name="Z_4B3B3520_A8B7_4246_A658_5E3046C11156_.wvu.PrintArea" localSheetId="74" hidden="1">'8-7'!$A$1:$O$19</definedName>
    <definedName name="Z_4B3B3520_A8B7_4246_A658_5E3046C11156_.wvu.PrintArea" localSheetId="75" hidden="1">'8-8'!$A$1:$O$19</definedName>
    <definedName name="Z_4B3B3520_A8B7_4246_A658_5E3046C11156_.wvu.PrintArea" localSheetId="76" hidden="1">'8-9'!$A$1:$AB$40</definedName>
    <definedName name="Z_4B3B3520_A8B7_4246_A658_5E3046C11156_.wvu.PrintArea" localSheetId="82" hidden="1">'9-1'!$A$1:$P$17</definedName>
    <definedName name="Z_4B3B3520_A8B7_4246_A658_5E3046C11156_.wvu.PrintArea" localSheetId="83" hidden="1">'9-2'!$A$1:$R$16</definedName>
    <definedName name="Z_4B3B3520_A8B7_4246_A658_5E3046C11156_.wvu.PrintArea" localSheetId="84" hidden="1">'9-3'!$A$1:$O$16</definedName>
    <definedName name="Z_4B3B3520_A8B7_4246_A658_5E3046C11156_.wvu.PrintArea" localSheetId="85" hidden="1">'9-4'!$A$1:$O$16</definedName>
    <definedName name="Z_4B3B3520_A8B7_4246_A658_5E3046C11156_.wvu.PrintArea" localSheetId="86" hidden="1">'9-5'!$A$1:$P$16</definedName>
    <definedName name="Z_4B3B3520_A8B7_4246_A658_5E3046C11156_.wvu.PrintArea" localSheetId="87" hidden="1">'9-6'!$A$1:$Q$20</definedName>
    <definedName name="Z_4B3B3520_A8B7_4246_A658_5E3046C11156_.wvu.PrintTitles" localSheetId="20" hidden="1">'1-15'!$1:$1</definedName>
    <definedName name="Z_4B3B3520_A8B7_4246_A658_5E3046C11156_.wvu.Rows" localSheetId="95" hidden="1">'11-1②'!$51:$51</definedName>
    <definedName name="Z_4B3B3520_A8B7_4246_A658_5E3046C11156_.wvu.Rows" localSheetId="71" hidden="1">'8-4'!$27:$29</definedName>
    <definedName name="Z_4C996794_21C9_40EE_B88C_250D84FCBF6D_.wvu.PrintArea" localSheetId="1" hidden="1">'1-1'!$A$1:$Q$24</definedName>
    <definedName name="Z_4C996794_21C9_40EE_B88C_250D84FCBF6D_.wvu.PrintArea" localSheetId="12" hidden="1">'1-10'!$A$1:$Q$23</definedName>
    <definedName name="Z_4C996794_21C9_40EE_B88C_250D84FCBF6D_.wvu.PrintArea" localSheetId="13" hidden="1">'1-11'!$A$1:$S$20</definedName>
    <definedName name="Z_4C996794_21C9_40EE_B88C_250D84FCBF6D_.wvu.PrintArea" localSheetId="14" hidden="1">'1-12'!$A$1:$R$29</definedName>
    <definedName name="Z_4C996794_21C9_40EE_B88C_250D84FCBF6D_.wvu.PrintArea" localSheetId="17" hidden="1">'1-13'!$A$1:$Q$26</definedName>
    <definedName name="Z_4C996794_21C9_40EE_B88C_250D84FCBF6D_.wvu.PrintArea" localSheetId="9" hidden="1">'1-13(旧)'!$A$1:$T$23</definedName>
    <definedName name="Z_4C996794_21C9_40EE_B88C_250D84FCBF6D_.wvu.PrintArea" localSheetId="19" hidden="1">'1-14'!$A$1:$S$18</definedName>
    <definedName name="Z_4C996794_21C9_40EE_B88C_250D84FCBF6D_.wvu.PrintArea" localSheetId="15" hidden="1">'1-14(旧)'!$A$1:$S$34</definedName>
    <definedName name="Z_4C996794_21C9_40EE_B88C_250D84FCBF6D_.wvu.PrintArea" localSheetId="16" hidden="1">'1-15(旧)'!$A$1:$R$26</definedName>
    <definedName name="Z_4C996794_21C9_40EE_B88C_250D84FCBF6D_.wvu.PrintArea" localSheetId="21" hidden="1">'1-16'!$A$1:$F$80</definedName>
    <definedName name="Z_4C996794_21C9_40EE_B88C_250D84FCBF6D_.wvu.PrintArea" localSheetId="18" hidden="1">'1-16(旧)'!$A$1:$W$27</definedName>
    <definedName name="Z_4C996794_21C9_40EE_B88C_250D84FCBF6D_.wvu.PrintArea" localSheetId="22" hidden="1">'1-17'!$A$1:$Q$18</definedName>
    <definedName name="Z_4C996794_21C9_40EE_B88C_250D84FCBF6D_.wvu.PrintArea" localSheetId="23" hidden="1">'1-18'!$A$1:$S$22</definedName>
    <definedName name="Z_4C996794_21C9_40EE_B88C_250D84FCBF6D_.wvu.PrintArea" localSheetId="24" hidden="1">'1-18(旧)'!$A$1:$U$40</definedName>
    <definedName name="Z_4C996794_21C9_40EE_B88C_250D84FCBF6D_.wvu.PrintArea" localSheetId="25" hidden="1">'1-19'!$A$1:$U$22</definedName>
    <definedName name="Z_4C996794_21C9_40EE_B88C_250D84FCBF6D_.wvu.PrintArea" localSheetId="3" hidden="1">'1-2'!$A$1:$Q$27</definedName>
    <definedName name="Z_4C996794_21C9_40EE_B88C_250D84FCBF6D_.wvu.PrintArea" localSheetId="159" hidden="1">'1-20(旧)'!$A$1:$R$27</definedName>
    <definedName name="Z_4C996794_21C9_40EE_B88C_250D84FCBF6D_.wvu.PrintArea" localSheetId="4" hidden="1">'1-3'!$A$1:$O$27</definedName>
    <definedName name="Z_4C996794_21C9_40EE_B88C_250D84FCBF6D_.wvu.PrintArea" localSheetId="5" hidden="1">'1-4'!$A$1:$W$99</definedName>
    <definedName name="Z_4C996794_21C9_40EE_B88C_250D84FCBF6D_.wvu.PrintArea" localSheetId="6" hidden="1">'1-5'!$A$1:$U$46</definedName>
    <definedName name="Z_4C996794_21C9_40EE_B88C_250D84FCBF6D_.wvu.PrintArea" localSheetId="8" hidden="1">'1-7'!$A$1:$W$171</definedName>
    <definedName name="Z_4C996794_21C9_40EE_B88C_250D84FCBF6D_.wvu.PrintArea" localSheetId="10" hidden="1">'1-8'!$A$1:$S$121</definedName>
    <definedName name="Z_4C996794_21C9_40EE_B88C_250D84FCBF6D_.wvu.PrintArea" localSheetId="11" hidden="1">'1-9'!$A$1:$P$19</definedName>
    <definedName name="Z_4C996794_21C9_40EE_B88C_250D84FCBF6D_.wvu.PrintArea" localSheetId="26" hidden="1">'2-1'!$A$1:$R$23</definedName>
    <definedName name="Z_4C996794_21C9_40EE_B88C_250D84FCBF6D_.wvu.PrintArea" localSheetId="27" hidden="1">'2-2'!$A$1:$Q$16</definedName>
    <definedName name="Z_4C996794_21C9_40EE_B88C_250D84FCBF6D_.wvu.PrintArea" localSheetId="28" hidden="1">'2-3'!$A$1:$R$25</definedName>
    <definedName name="Z_4C996794_21C9_40EE_B88C_250D84FCBF6D_.wvu.PrintArea" localSheetId="30" hidden="1">'2-5'!$A$1:$X$24</definedName>
    <definedName name="Z_4C996794_21C9_40EE_B88C_250D84FCBF6D_.wvu.PrintArea" localSheetId="32" hidden="1">'2-7'!$A$1:$O$19</definedName>
    <definedName name="Z_4C996794_21C9_40EE_B88C_250D84FCBF6D_.wvu.PrintArea" localSheetId="33" hidden="1">'2-8'!$A$1:$O$18</definedName>
    <definedName name="Z_4C996794_21C9_40EE_B88C_250D84FCBF6D_.wvu.PrintArea" localSheetId="34" hidden="1">'3-1'!$A$1:$R$18</definedName>
    <definedName name="Z_4C996794_21C9_40EE_B88C_250D84FCBF6D_.wvu.PrintArea" localSheetId="35" hidden="1">'3-2'!$A$1:$Q$20</definedName>
    <definedName name="Z_4C996794_21C9_40EE_B88C_250D84FCBF6D_.wvu.PrintArea" localSheetId="36" hidden="1">'3-3'!$A$1:$Q$26</definedName>
    <definedName name="Z_4C996794_21C9_40EE_B88C_250D84FCBF6D_.wvu.PrintArea" localSheetId="37" hidden="1">'3-4'!$A$1:$P$12</definedName>
    <definedName name="Z_4C996794_21C9_40EE_B88C_250D84FCBF6D_.wvu.PrintArea" localSheetId="38" hidden="1">'3-5'!$A$1:$L$15</definedName>
    <definedName name="Z_4C996794_21C9_40EE_B88C_250D84FCBF6D_.wvu.PrintArea" localSheetId="39" hidden="1">'3-6'!$A$1:$O$13</definedName>
    <definedName name="Z_4C996794_21C9_40EE_B88C_250D84FCBF6D_.wvu.PrintArea" localSheetId="40" hidden="1">'3-7'!$A$1:$L$16</definedName>
    <definedName name="Z_4C996794_21C9_40EE_B88C_250D84FCBF6D_.wvu.PrintArea" localSheetId="41" hidden="1">'4-1'!$A$1:$O$19</definedName>
    <definedName name="Z_4C996794_21C9_40EE_B88C_250D84FCBF6D_.wvu.PrintArea" localSheetId="42" hidden="1">'4-2'!$A$1:$O$21</definedName>
    <definedName name="Z_4C996794_21C9_40EE_B88C_250D84FCBF6D_.wvu.PrintArea" localSheetId="43" hidden="1">'4-3'!$A$1:$Q$28</definedName>
    <definedName name="Z_4C996794_21C9_40EE_B88C_250D84FCBF6D_.wvu.PrintArea" localSheetId="44" hidden="1">'4-4'!$A$1:$S$31</definedName>
    <definedName name="Z_4C996794_21C9_40EE_B88C_250D84FCBF6D_.wvu.PrintArea" localSheetId="45" hidden="1">'4-5'!$A$1:$Q$32</definedName>
    <definedName name="Z_4C996794_21C9_40EE_B88C_250D84FCBF6D_.wvu.PrintArea" localSheetId="46" hidden="1">'4-6'!$A$1:$O$20</definedName>
    <definedName name="Z_4C996794_21C9_40EE_B88C_250D84FCBF6D_.wvu.PrintArea" localSheetId="47" hidden="1">'5-1'!$A$1:$T$15</definedName>
    <definedName name="Z_4C996794_21C9_40EE_B88C_250D84FCBF6D_.wvu.PrintArea" localSheetId="56" hidden="1">'5-10'!$A$1:$G$32</definedName>
    <definedName name="Z_4C996794_21C9_40EE_B88C_250D84FCBF6D_.wvu.PrintArea" localSheetId="48" hidden="1">'5-2'!$A$1:$V$15</definedName>
    <definedName name="Z_4C996794_21C9_40EE_B88C_250D84FCBF6D_.wvu.PrintArea" localSheetId="49" hidden="1">'5-3'!$A$1:$P$18</definedName>
    <definedName name="Z_4C996794_21C9_40EE_B88C_250D84FCBF6D_.wvu.PrintArea" localSheetId="50" hidden="1">'5-4'!$A$1:$Q$26</definedName>
    <definedName name="Z_4C996794_21C9_40EE_B88C_250D84FCBF6D_.wvu.PrintArea" localSheetId="51" hidden="1">'5-5'!$A$1:$P$18</definedName>
    <definedName name="Z_4C996794_21C9_40EE_B88C_250D84FCBF6D_.wvu.PrintArea" localSheetId="52" hidden="1">'5-6'!$A$1:$P$19</definedName>
    <definedName name="Z_4C996794_21C9_40EE_B88C_250D84FCBF6D_.wvu.PrintArea" localSheetId="53" hidden="1">'5-7'!$A$1:$Q$21</definedName>
    <definedName name="Z_4C996794_21C9_40EE_B88C_250D84FCBF6D_.wvu.PrintArea" localSheetId="54" hidden="1">'5-8'!$A$1:$R$20</definedName>
    <definedName name="Z_4C996794_21C9_40EE_B88C_250D84FCBF6D_.wvu.PrintArea" localSheetId="55" hidden="1">'5-9'!$A$1:$S$20</definedName>
    <definedName name="Z_4F010C01_B408_4435_9197_ADC74B7B3F68_.wvu.Cols" localSheetId="129" hidden="1">'17-1'!$D:$E,'17-1'!$G:$I,'17-1'!$K:$L,'17-1'!$N:$N</definedName>
    <definedName name="Z_4F010C01_B408_4435_9197_ADC74B7B3F68_.wvu.PrintArea" localSheetId="106" hidden="1">'13-1'!$A$1:$R$21</definedName>
    <definedName name="Z_4F010C01_B408_4435_9197_ADC74B7B3F68_.wvu.PrintArea" localSheetId="107" hidden="1">'13-2'!$A$1:$Q$19</definedName>
    <definedName name="Z_4F010C01_B408_4435_9197_ADC74B7B3F68_.wvu.PrintArea" localSheetId="110" hidden="1">'15-1'!$A$1:$V$21</definedName>
    <definedName name="Z_4F010C01_B408_4435_9197_ADC74B7B3F68_.wvu.PrintArea" localSheetId="120" hidden="1">'15-11'!$A$1:$S$21</definedName>
    <definedName name="Z_4F010C01_B408_4435_9197_ADC74B7B3F68_.wvu.PrintArea" localSheetId="121" hidden="1">'15-12'!$A$1:$Q$18</definedName>
    <definedName name="Z_4F010C01_B408_4435_9197_ADC74B7B3F68_.wvu.PrintArea" localSheetId="122" hidden="1">'15-13'!$A$1:$R$21</definedName>
    <definedName name="Z_4F010C01_B408_4435_9197_ADC74B7B3F68_.wvu.PrintArea" localSheetId="123" hidden="1">'15-14'!$A$1:$O$21</definedName>
    <definedName name="Z_4F010C01_B408_4435_9197_ADC74B7B3F68_.wvu.PrintArea" localSheetId="111" hidden="1">'15-2'!$A$1:$P$18</definedName>
    <definedName name="Z_4F010C01_B408_4435_9197_ADC74B7B3F68_.wvu.PrintArea" localSheetId="112" hidden="1">'15-3'!$A$1:$U$20</definedName>
    <definedName name="Z_4F010C01_B408_4435_9197_ADC74B7B3F68_.wvu.PrintArea" localSheetId="113" hidden="1">'15-4'!$A$1:$S$23</definedName>
    <definedName name="Z_4F010C01_B408_4435_9197_ADC74B7B3F68_.wvu.PrintArea" localSheetId="114" hidden="1">'15-5'!$A$1:$Q$44</definedName>
    <definedName name="Z_4F010C01_B408_4435_9197_ADC74B7B3F68_.wvu.PrintArea" localSheetId="115" hidden="1">'15-6'!$A$1:$P$16</definedName>
    <definedName name="Z_4F010C01_B408_4435_9197_ADC74B7B3F68_.wvu.PrintArea" localSheetId="116" hidden="1">'15-7'!$A$1:$Q$19</definedName>
    <definedName name="Z_4F010C01_B408_4435_9197_ADC74B7B3F68_.wvu.PrintArea" localSheetId="117" hidden="1">'15-8'!$A$1:$R$32</definedName>
    <definedName name="Z_4F010C01_B408_4435_9197_ADC74B7B3F68_.wvu.PrintArea" localSheetId="118" hidden="1">'15-9'!$A$1:$S$23</definedName>
    <definedName name="Z_4F010C01_B408_4435_9197_ADC74B7B3F68_.wvu.PrintArea" localSheetId="124" hidden="1">'16-1'!$A$1:$R$23</definedName>
    <definedName name="Z_4F010C01_B408_4435_9197_ADC74B7B3F68_.wvu.PrintArea" localSheetId="125" hidden="1">'16-2'!$A$1:$Q$18</definedName>
    <definedName name="Z_4F010C01_B408_4435_9197_ADC74B7B3F68_.wvu.PrintArea" localSheetId="126" hidden="1">'16-3'!$A$1:$U$22</definedName>
    <definedName name="Z_4F010C01_B408_4435_9197_ADC74B7B3F68_.wvu.PrintArea" localSheetId="127" hidden="1">'16-4'!$A$1:$N$20</definedName>
    <definedName name="Z_4F010C01_B408_4435_9197_ADC74B7B3F68_.wvu.PrintArea" localSheetId="128" hidden="1">'16-5'!$A$1:$U$21</definedName>
    <definedName name="Z_4F010C01_B408_4435_9197_ADC74B7B3F68_.wvu.PrintArea" localSheetId="129" hidden="1">'17-1'!$A$1:$AA$22</definedName>
    <definedName name="Z_4F010C01_B408_4435_9197_ADC74B7B3F68_.wvu.PrintArea" localSheetId="138" hidden="1">'17-10'!$A$1:$P$17</definedName>
    <definedName name="Z_4F010C01_B408_4435_9197_ADC74B7B3F68_.wvu.PrintArea" localSheetId="140" hidden="1">'17-12'!$A$1:$Q$19</definedName>
    <definedName name="Z_4F010C01_B408_4435_9197_ADC74B7B3F68_.wvu.PrintArea" localSheetId="141" hidden="1">'17-13'!$A$1:$P$17</definedName>
    <definedName name="Z_4F010C01_B408_4435_9197_ADC74B7B3F68_.wvu.PrintArea" localSheetId="142" hidden="1">'17-14'!$A$1:$K$27</definedName>
    <definedName name="Z_4F010C01_B408_4435_9197_ADC74B7B3F68_.wvu.PrintArea" localSheetId="130" hidden="1">'17-2'!$A$1:$Q$16</definedName>
    <definedName name="Z_4F010C01_B408_4435_9197_ADC74B7B3F68_.wvu.PrintArea" localSheetId="131" hidden="1">'17-3'!$A$1:$Q$16</definedName>
    <definedName name="Z_4F010C01_B408_4435_9197_ADC74B7B3F68_.wvu.PrintArea" localSheetId="135" hidden="1">'17-7'!$A$1:$P$17</definedName>
    <definedName name="Z_4F010C01_B408_4435_9197_ADC74B7B3F68_.wvu.PrintArea" localSheetId="136" hidden="1">'17-8'!$A$1:$S$17</definedName>
    <definedName name="Z_4F010C01_B408_4435_9197_ADC74B7B3F68_.wvu.PrintArea" localSheetId="137" hidden="1">'17-9'!$A$1:$Q$16</definedName>
    <definedName name="Z_4F010C01_B408_4435_9197_ADC74B7B3F68_.wvu.PrintArea" localSheetId="144" hidden="1">'18-2'!$A$1:$Q$17</definedName>
    <definedName name="Z_4F010C01_B408_4435_9197_ADC74B7B3F68_.wvu.PrintArea" localSheetId="146" hidden="1">'18-4'!$A$1:$R$19</definedName>
    <definedName name="Z_4F010C01_B408_4435_9197_ADC74B7B3F68_.wvu.PrintArea" localSheetId="147" hidden="1">'19-1'!$A$1:$Q$18</definedName>
    <definedName name="Z_4F010C01_B408_4435_9197_ADC74B7B3F68_.wvu.PrintArea" localSheetId="148" hidden="1">'19-2'!$A$1:$Q$20</definedName>
    <definedName name="Z_4F010C01_B408_4435_9197_ADC74B7B3F68_.wvu.PrintArea" localSheetId="149" hidden="1">'20-1'!$A$1:$N$17</definedName>
    <definedName name="Z_4F010C01_B408_4435_9197_ADC74B7B3F68_.wvu.PrintArea" localSheetId="150" hidden="1">'20-2'!$A$1:$S$20</definedName>
    <definedName name="Z_4F010C01_B408_4435_9197_ADC74B7B3F68_.wvu.PrintArea" localSheetId="151" hidden="1">'20-3'!$A$1:$O$17</definedName>
    <definedName name="Z_4F010C01_B408_4435_9197_ADC74B7B3F68_.wvu.PrintArea" localSheetId="152" hidden="1">'21-1'!$A$1:$R$22</definedName>
    <definedName name="Z_4F010C01_B408_4435_9197_ADC74B7B3F68_.wvu.PrintArea" localSheetId="153" hidden="1">'21-2'!$A$1:$O$20</definedName>
    <definedName name="Z_4F010C01_B408_4435_9197_ADC74B7B3F68_.wvu.PrintArea" localSheetId="154" hidden="1">'21-3'!$A$1:$Q$16</definedName>
    <definedName name="Z_4F010C01_B408_4435_9197_ADC74B7B3F68_.wvu.PrintArea" localSheetId="155" hidden="1">'21-4'!$A$1:$Y$52</definedName>
    <definedName name="Z_4F010C01_B408_4435_9197_ADC74B7B3F68_.wvu.PrintArea" localSheetId="156" hidden="1">'21-5'!$A$1:$T$19</definedName>
    <definedName name="Z_4F010C01_B408_4435_9197_ADC74B7B3F68_.wvu.PrintArea" localSheetId="157" hidden="1">'21-6'!$A$1:$O$16</definedName>
    <definedName name="Z_4F010C01_B408_4435_9197_ADC74B7B3F68_.wvu.PrintArea" localSheetId="85" hidden="1">'9-4'!$A$1:$O$16</definedName>
    <definedName name="Z_4F010C01_B408_4435_9197_ADC74B7B3F68_.wvu.PrintArea" localSheetId="86" hidden="1">'9-5'!$A$1:$P$16</definedName>
    <definedName name="Z_4F010C01_B408_4435_9197_ADC74B7B3F68_.wvu.PrintArea" localSheetId="87" hidden="1">'9-6'!$A$1:$Q$20</definedName>
    <definedName name="Z_4FF35F69_0FF2_450B_800B_7534DB81A131_.wvu.Cols" localSheetId="68" hidden="1">'8-1'!$D:$E,'8-1'!$H:$H</definedName>
    <definedName name="Z_4FF35F69_0FF2_450B_800B_7534DB81A131_.wvu.Cols" localSheetId="69" hidden="1">'8-2'!$D:$D,'8-2'!$F:$F,'8-2'!$H:$H</definedName>
    <definedName name="Z_4FF35F69_0FF2_450B_800B_7534DB81A131_.wvu.PrintArea" localSheetId="88" hidden="1">'10-1'!$A$1:$S$19</definedName>
    <definedName name="Z_4FF35F69_0FF2_450B_800B_7534DB81A131_.wvu.PrintArea" localSheetId="89" hidden="1">'10-2'!$A$1:$O$17</definedName>
    <definedName name="Z_4FF35F69_0FF2_450B_800B_7534DB81A131_.wvu.PrintArea" localSheetId="90" hidden="1">'10-3'!$A$1:$W$22</definedName>
    <definedName name="Z_4FF35F69_0FF2_450B_800B_7534DB81A131_.wvu.PrintArea" localSheetId="91" hidden="1">'10-4'!$A$1:$W$21</definedName>
    <definedName name="Z_4FF35F69_0FF2_450B_800B_7534DB81A131_.wvu.PrintArea" localSheetId="92" hidden="1">'10-5'!$A$1:$Q$22</definedName>
    <definedName name="Z_4FF35F69_0FF2_450B_800B_7534DB81A131_.wvu.PrintArea" localSheetId="96" hidden="1">'11-2'!$A$1:$P$17</definedName>
    <definedName name="Z_4FF35F69_0FF2_450B_800B_7534DB81A131_.wvu.PrintArea" localSheetId="97" hidden="1">'11-3'!$A$1:$O$18</definedName>
    <definedName name="Z_4FF35F69_0FF2_450B_800B_7534DB81A131_.wvu.PrintArea" localSheetId="98" hidden="1">'11-4'!$A$1:$Q$19</definedName>
    <definedName name="Z_4FF35F69_0FF2_450B_800B_7534DB81A131_.wvu.PrintArea" localSheetId="99" hidden="1">'12-1'!$A$1:$O$51</definedName>
    <definedName name="Z_4FF35F69_0FF2_450B_800B_7534DB81A131_.wvu.PrintArea" localSheetId="100" hidden="1">'12-2'!$A$1:$AD$25</definedName>
    <definedName name="Z_4FF35F69_0FF2_450B_800B_7534DB81A131_.wvu.PrintArea" localSheetId="101" hidden="1">'12-3'!$A$1:$P$19</definedName>
    <definedName name="Z_4FF35F69_0FF2_450B_800B_7534DB81A131_.wvu.PrintArea" localSheetId="102" hidden="1">'12-4'!$A$1:$P$17</definedName>
    <definedName name="Z_4FF35F69_0FF2_450B_800B_7534DB81A131_.wvu.PrintArea" localSheetId="103" hidden="1">'12-5'!$A$1:$P$17</definedName>
    <definedName name="Z_4FF35F69_0FF2_450B_800B_7534DB81A131_.wvu.PrintArea" localSheetId="104" hidden="1">'12-6'!$A$1:$N$30</definedName>
    <definedName name="Z_4FF35F69_0FF2_450B_800B_7534DB81A131_.wvu.PrintArea" localSheetId="105" hidden="1">'12-7'!$A$1:$M$25</definedName>
    <definedName name="Z_4FF35F69_0FF2_450B_800B_7534DB81A131_.wvu.PrintArea" localSheetId="108" hidden="1">'14-1'!$A$1:$T$21</definedName>
    <definedName name="Z_4FF35F69_0FF2_450B_800B_7534DB81A131_.wvu.PrintArea" localSheetId="109" hidden="1">'14-2'!$A$1:$S$18</definedName>
    <definedName name="Z_4FF35F69_0FF2_450B_800B_7534DB81A131_.wvu.PrintArea" localSheetId="58" hidden="1">'6-1'!$A$1:$Q$14</definedName>
    <definedName name="Z_4FF35F69_0FF2_450B_800B_7534DB81A131_.wvu.PrintArea" localSheetId="59" hidden="1">'6-2'!$A$1:$R$18</definedName>
    <definedName name="Z_4FF35F69_0FF2_450B_800B_7534DB81A131_.wvu.PrintArea" localSheetId="60" hidden="1">'6-3'!$A$1:$P$17</definedName>
    <definedName name="Z_4FF35F69_0FF2_450B_800B_7534DB81A131_.wvu.PrintArea" localSheetId="61" hidden="1">'6-4'!$A$1:$P$16</definedName>
    <definedName name="Z_4FF35F69_0FF2_450B_800B_7534DB81A131_.wvu.PrintArea" localSheetId="62" hidden="1">'7-1'!$A$1:$V$27</definedName>
    <definedName name="Z_4FF35F69_0FF2_450B_800B_7534DB81A131_.wvu.PrintArea" localSheetId="63" hidden="1">'7-2'!$A$1:$Z$18</definedName>
    <definedName name="Z_4FF35F69_0FF2_450B_800B_7534DB81A131_.wvu.PrintArea" localSheetId="64" hidden="1">'7-3'!$A$1:$X$28</definedName>
    <definedName name="Z_4FF35F69_0FF2_450B_800B_7534DB81A131_.wvu.PrintArea" localSheetId="65" hidden="1">'7-4'!$A$1:$X$28</definedName>
    <definedName name="Z_4FF35F69_0FF2_450B_800B_7534DB81A131_.wvu.PrintArea" localSheetId="66" hidden="1">'7-5'!$A$1:$P$23</definedName>
    <definedName name="Z_4FF35F69_0FF2_450B_800B_7534DB81A131_.wvu.PrintArea" localSheetId="67" hidden="1">'7-6'!$A$1:$O$15</definedName>
    <definedName name="Z_4FF35F69_0FF2_450B_800B_7534DB81A131_.wvu.PrintArea" localSheetId="68" hidden="1">'8-1'!$A$1:$U$28</definedName>
    <definedName name="Z_4FF35F69_0FF2_450B_800B_7534DB81A131_.wvu.PrintArea" localSheetId="77" hidden="1">'8-10'!$A$1:$Q$21</definedName>
    <definedName name="Z_4FF35F69_0FF2_450B_800B_7534DB81A131_.wvu.PrintArea" localSheetId="78" hidden="1">'8-11'!$A$1:$S$23</definedName>
    <definedName name="Z_4FF35F69_0FF2_450B_800B_7534DB81A131_.wvu.PrintArea" localSheetId="79" hidden="1">'8-12'!$A$1:$T$34</definedName>
    <definedName name="Z_4FF35F69_0FF2_450B_800B_7534DB81A131_.wvu.PrintArea" localSheetId="80" hidden="1">'8-13'!$A$1:$N$21</definedName>
    <definedName name="Z_4FF35F69_0FF2_450B_800B_7534DB81A131_.wvu.PrintArea" localSheetId="81" hidden="1">'8-14'!$A$1:$O$33</definedName>
    <definedName name="Z_4FF35F69_0FF2_450B_800B_7534DB81A131_.wvu.PrintArea" localSheetId="69" hidden="1">'8-2'!$A$1:$U$26</definedName>
    <definedName name="Z_4FF35F69_0FF2_450B_800B_7534DB81A131_.wvu.PrintArea" localSheetId="71" hidden="1">'8-4'!$A$1:$O$19</definedName>
    <definedName name="Z_4FF35F69_0FF2_450B_800B_7534DB81A131_.wvu.PrintArea" localSheetId="72" hidden="1">'8-5'!$A$1:$O$20</definedName>
    <definedName name="Z_4FF35F69_0FF2_450B_800B_7534DB81A131_.wvu.PrintArea" localSheetId="73" hidden="1">'8-6'!$A$1:$P$19</definedName>
    <definedName name="Z_4FF35F69_0FF2_450B_800B_7534DB81A131_.wvu.PrintArea" localSheetId="74" hidden="1">'8-7'!$A$1:$O$19</definedName>
    <definedName name="Z_4FF35F69_0FF2_450B_800B_7534DB81A131_.wvu.PrintArea" localSheetId="75" hidden="1">'8-8'!$A$1:$O$19</definedName>
    <definedName name="Z_4FF35F69_0FF2_450B_800B_7534DB81A131_.wvu.PrintArea" localSheetId="76" hidden="1">'8-9'!$A$1:$AB$40</definedName>
    <definedName name="Z_4FF35F69_0FF2_450B_800B_7534DB81A131_.wvu.PrintArea" localSheetId="82" hidden="1">'9-1'!$A$1:$P$17</definedName>
    <definedName name="Z_4FF35F69_0FF2_450B_800B_7534DB81A131_.wvu.PrintArea" localSheetId="83" hidden="1">'9-2'!$A$1:$R$16</definedName>
    <definedName name="Z_4FF35F69_0FF2_450B_800B_7534DB81A131_.wvu.PrintArea" localSheetId="84" hidden="1">'9-3'!$A$1:$O$16</definedName>
    <definedName name="Z_4FF35F69_0FF2_450B_800B_7534DB81A131_.wvu.Rows" localSheetId="71" hidden="1">'8-4'!$27:$29</definedName>
    <definedName name="Z_52CCF047_3C3D_47E9_B54C_4F8012C1B71F_.wvu.Cols" localSheetId="68" hidden="1">'8-1'!$D:$E,'8-1'!$H:$H</definedName>
    <definedName name="Z_52CCF047_3C3D_47E9_B54C_4F8012C1B71F_.wvu.Cols" localSheetId="69" hidden="1">'8-2'!$D:$D,'8-2'!$F:$F,'8-2'!$H:$H</definedName>
    <definedName name="Z_52CCF047_3C3D_47E9_B54C_4F8012C1B71F_.wvu.PrintArea" localSheetId="88" hidden="1">'10-1'!$A$1:$S$19</definedName>
    <definedName name="Z_52CCF047_3C3D_47E9_B54C_4F8012C1B71F_.wvu.PrintArea" localSheetId="89" hidden="1">'10-2'!$A$1:$O$17</definedName>
    <definedName name="Z_52CCF047_3C3D_47E9_B54C_4F8012C1B71F_.wvu.PrintArea" localSheetId="90" hidden="1">'10-3'!$A$1:$W$22</definedName>
    <definedName name="Z_52CCF047_3C3D_47E9_B54C_4F8012C1B71F_.wvu.PrintArea" localSheetId="91" hidden="1">'10-4'!$A$1:$W$21</definedName>
    <definedName name="Z_52CCF047_3C3D_47E9_B54C_4F8012C1B71F_.wvu.PrintArea" localSheetId="92" hidden="1">'10-5'!$A$1:$Q$22</definedName>
    <definedName name="Z_52CCF047_3C3D_47E9_B54C_4F8012C1B71F_.wvu.PrintArea" localSheetId="96" hidden="1">'11-2'!$A$1:$P$17</definedName>
    <definedName name="Z_52CCF047_3C3D_47E9_B54C_4F8012C1B71F_.wvu.PrintArea" localSheetId="97" hidden="1">'11-3'!$A$1:$O$18</definedName>
    <definedName name="Z_52CCF047_3C3D_47E9_B54C_4F8012C1B71F_.wvu.PrintArea" localSheetId="98" hidden="1">'11-4'!$A$1:$Q$19</definedName>
    <definedName name="Z_52CCF047_3C3D_47E9_B54C_4F8012C1B71F_.wvu.PrintArea" localSheetId="99" hidden="1">'12-1'!$A$1:$O$51</definedName>
    <definedName name="Z_52CCF047_3C3D_47E9_B54C_4F8012C1B71F_.wvu.PrintArea" localSheetId="100" hidden="1">'12-2'!$A$1:$AD$25</definedName>
    <definedName name="Z_52CCF047_3C3D_47E9_B54C_4F8012C1B71F_.wvu.PrintArea" localSheetId="101" hidden="1">'12-3'!$A$1:$P$19</definedName>
    <definedName name="Z_52CCF047_3C3D_47E9_B54C_4F8012C1B71F_.wvu.PrintArea" localSheetId="102" hidden="1">'12-4'!$A$1:$P$17</definedName>
    <definedName name="Z_52CCF047_3C3D_47E9_B54C_4F8012C1B71F_.wvu.PrintArea" localSheetId="103" hidden="1">'12-5'!$A$1:$P$17</definedName>
    <definedName name="Z_52CCF047_3C3D_47E9_B54C_4F8012C1B71F_.wvu.PrintArea" localSheetId="104" hidden="1">'12-6'!$A$1:$N$30</definedName>
    <definedName name="Z_52CCF047_3C3D_47E9_B54C_4F8012C1B71F_.wvu.PrintArea" localSheetId="105" hidden="1">'12-7'!$A$1:$M$25</definedName>
    <definedName name="Z_52CCF047_3C3D_47E9_B54C_4F8012C1B71F_.wvu.PrintArea" localSheetId="108" hidden="1">'14-1'!$A$1:$T$21</definedName>
    <definedName name="Z_52CCF047_3C3D_47E9_B54C_4F8012C1B71F_.wvu.PrintArea" localSheetId="109" hidden="1">'14-2'!$A$1:$S$18</definedName>
    <definedName name="Z_52CCF047_3C3D_47E9_B54C_4F8012C1B71F_.wvu.PrintArea" localSheetId="58" hidden="1">'6-1'!$A$1:$Q$14</definedName>
    <definedName name="Z_52CCF047_3C3D_47E9_B54C_4F8012C1B71F_.wvu.PrintArea" localSheetId="59" hidden="1">'6-2'!$A$1:$R$18</definedName>
    <definedName name="Z_52CCF047_3C3D_47E9_B54C_4F8012C1B71F_.wvu.PrintArea" localSheetId="60" hidden="1">'6-3'!$A$1:$P$17</definedName>
    <definedName name="Z_52CCF047_3C3D_47E9_B54C_4F8012C1B71F_.wvu.PrintArea" localSheetId="61" hidden="1">'6-4'!$A$1:$P$16</definedName>
    <definedName name="Z_52CCF047_3C3D_47E9_B54C_4F8012C1B71F_.wvu.PrintArea" localSheetId="62" hidden="1">'7-1'!$A$1:$V$27</definedName>
    <definedName name="Z_52CCF047_3C3D_47E9_B54C_4F8012C1B71F_.wvu.PrintArea" localSheetId="63" hidden="1">'7-2'!$A$1:$Z$18</definedName>
    <definedName name="Z_52CCF047_3C3D_47E9_B54C_4F8012C1B71F_.wvu.PrintArea" localSheetId="64" hidden="1">'7-3'!$A$1:$X$28</definedName>
    <definedName name="Z_52CCF047_3C3D_47E9_B54C_4F8012C1B71F_.wvu.PrintArea" localSheetId="65" hidden="1">'7-4'!$A$1:$X$28</definedName>
    <definedName name="Z_52CCF047_3C3D_47E9_B54C_4F8012C1B71F_.wvu.PrintArea" localSheetId="66" hidden="1">'7-5'!$A$1:$P$23</definedName>
    <definedName name="Z_52CCF047_3C3D_47E9_B54C_4F8012C1B71F_.wvu.PrintArea" localSheetId="67" hidden="1">'7-6'!$A$1:$O$15</definedName>
    <definedName name="Z_52CCF047_3C3D_47E9_B54C_4F8012C1B71F_.wvu.PrintArea" localSheetId="68" hidden="1">'8-1'!$A$1:$U$28</definedName>
    <definedName name="Z_52CCF047_3C3D_47E9_B54C_4F8012C1B71F_.wvu.PrintArea" localSheetId="77" hidden="1">'8-10'!$A$1:$Q$21</definedName>
    <definedName name="Z_52CCF047_3C3D_47E9_B54C_4F8012C1B71F_.wvu.PrintArea" localSheetId="78" hidden="1">'8-11'!$A$1:$S$23</definedName>
    <definedName name="Z_52CCF047_3C3D_47E9_B54C_4F8012C1B71F_.wvu.PrintArea" localSheetId="79" hidden="1">'8-12'!$A$1:$T$34</definedName>
    <definedName name="Z_52CCF047_3C3D_47E9_B54C_4F8012C1B71F_.wvu.PrintArea" localSheetId="80" hidden="1">'8-13'!$A$1:$N$21</definedName>
    <definedName name="Z_52CCF047_3C3D_47E9_B54C_4F8012C1B71F_.wvu.PrintArea" localSheetId="81" hidden="1">'8-14'!$A$1:$O$33</definedName>
    <definedName name="Z_52CCF047_3C3D_47E9_B54C_4F8012C1B71F_.wvu.PrintArea" localSheetId="69" hidden="1">'8-2'!$A$1:$U$26</definedName>
    <definedName name="Z_52CCF047_3C3D_47E9_B54C_4F8012C1B71F_.wvu.PrintArea" localSheetId="71" hidden="1">'8-4'!$A$1:$O$19</definedName>
    <definedName name="Z_52CCF047_3C3D_47E9_B54C_4F8012C1B71F_.wvu.PrintArea" localSheetId="72" hidden="1">'8-5'!$A$1:$O$20</definedName>
    <definedName name="Z_52CCF047_3C3D_47E9_B54C_4F8012C1B71F_.wvu.PrintArea" localSheetId="73" hidden="1">'8-6'!$A$1:$P$19</definedName>
    <definedName name="Z_52CCF047_3C3D_47E9_B54C_4F8012C1B71F_.wvu.PrintArea" localSheetId="74" hidden="1">'8-7'!$A$1:$O$19</definedName>
    <definedName name="Z_52CCF047_3C3D_47E9_B54C_4F8012C1B71F_.wvu.PrintArea" localSheetId="75" hidden="1">'8-8'!$A$1:$O$19</definedName>
    <definedName name="Z_52CCF047_3C3D_47E9_B54C_4F8012C1B71F_.wvu.PrintArea" localSheetId="76" hidden="1">'8-9'!$A$1:$AB$40</definedName>
    <definedName name="Z_52CCF047_3C3D_47E9_B54C_4F8012C1B71F_.wvu.PrintArea" localSheetId="82" hidden="1">'9-1'!$A$1:$P$17</definedName>
    <definedName name="Z_52CCF047_3C3D_47E9_B54C_4F8012C1B71F_.wvu.PrintArea" localSheetId="83" hidden="1">'9-2'!$A$1:$R$16</definedName>
    <definedName name="Z_52CCF047_3C3D_47E9_B54C_4F8012C1B71F_.wvu.PrintArea" localSheetId="84" hidden="1">'9-3'!$A$1:$O$16</definedName>
    <definedName name="Z_52CCF047_3C3D_47E9_B54C_4F8012C1B71F_.wvu.Rows" localSheetId="71" hidden="1">'8-4'!$27:$29</definedName>
    <definedName name="Z_53F629EA_943E_4BA6_8572_8C25DF74046C_.wvu.PrintArea" localSheetId="1" hidden="1">'1-1'!$A$1:$Q$24</definedName>
    <definedName name="Z_53F629EA_943E_4BA6_8572_8C25DF74046C_.wvu.PrintArea" localSheetId="12" hidden="1">'1-10'!$A$1:$Q$23</definedName>
    <definedName name="Z_53F629EA_943E_4BA6_8572_8C25DF74046C_.wvu.PrintArea" localSheetId="13" hidden="1">'1-11'!$A$1:$S$20</definedName>
    <definedName name="Z_53F629EA_943E_4BA6_8572_8C25DF74046C_.wvu.PrintArea" localSheetId="14" hidden="1">'1-12'!$A$1:$R$29</definedName>
    <definedName name="Z_53F629EA_943E_4BA6_8572_8C25DF74046C_.wvu.PrintArea" localSheetId="17" hidden="1">'1-13'!$A$1:$Q$26</definedName>
    <definedName name="Z_53F629EA_943E_4BA6_8572_8C25DF74046C_.wvu.PrintArea" localSheetId="9" hidden="1">'1-13(旧)'!$A$1:$T$23</definedName>
    <definedName name="Z_53F629EA_943E_4BA6_8572_8C25DF74046C_.wvu.PrintArea" localSheetId="19" hidden="1">'1-14'!$A$1:$S$18</definedName>
    <definedName name="Z_53F629EA_943E_4BA6_8572_8C25DF74046C_.wvu.PrintArea" localSheetId="15" hidden="1">'1-14(旧)'!$A$1:$S$34</definedName>
    <definedName name="Z_53F629EA_943E_4BA6_8572_8C25DF74046C_.wvu.PrintArea" localSheetId="16" hidden="1">'1-15(旧)'!$A$1:$R$26</definedName>
    <definedName name="Z_53F629EA_943E_4BA6_8572_8C25DF74046C_.wvu.PrintArea" localSheetId="21" hidden="1">'1-16'!$A$1:$F$80</definedName>
    <definedName name="Z_53F629EA_943E_4BA6_8572_8C25DF74046C_.wvu.PrintArea" localSheetId="18" hidden="1">'1-16(旧)'!$A$1:$W$27</definedName>
    <definedName name="Z_53F629EA_943E_4BA6_8572_8C25DF74046C_.wvu.PrintArea" localSheetId="22" hidden="1">'1-17'!$A$1:$Q$18</definedName>
    <definedName name="Z_53F629EA_943E_4BA6_8572_8C25DF74046C_.wvu.PrintArea" localSheetId="23" hidden="1">'1-18'!$A$1:$S$22</definedName>
    <definedName name="Z_53F629EA_943E_4BA6_8572_8C25DF74046C_.wvu.PrintArea" localSheetId="24" hidden="1">'1-18(旧)'!$A$1:$U$40</definedName>
    <definedName name="Z_53F629EA_943E_4BA6_8572_8C25DF74046C_.wvu.PrintArea" localSheetId="25" hidden="1">'1-19'!$A$1:$U$22</definedName>
    <definedName name="Z_53F629EA_943E_4BA6_8572_8C25DF74046C_.wvu.PrintArea" localSheetId="3" hidden="1">'1-2'!$A$1:$Q$27</definedName>
    <definedName name="Z_53F629EA_943E_4BA6_8572_8C25DF74046C_.wvu.PrintArea" localSheetId="159" hidden="1">'1-20(旧)'!$A$1:$R$27</definedName>
    <definedName name="Z_53F629EA_943E_4BA6_8572_8C25DF74046C_.wvu.PrintArea" localSheetId="4" hidden="1">'1-3'!$A$1:$O$27</definedName>
    <definedName name="Z_53F629EA_943E_4BA6_8572_8C25DF74046C_.wvu.PrintArea" localSheetId="5" hidden="1">'1-4'!$A$1:$W$99</definedName>
    <definedName name="Z_53F629EA_943E_4BA6_8572_8C25DF74046C_.wvu.PrintArea" localSheetId="6" hidden="1">'1-5'!$A$1:$U$46</definedName>
    <definedName name="Z_53F629EA_943E_4BA6_8572_8C25DF74046C_.wvu.PrintArea" localSheetId="8" hidden="1">'1-7'!$A$1:$W$171</definedName>
    <definedName name="Z_53F629EA_943E_4BA6_8572_8C25DF74046C_.wvu.PrintArea" localSheetId="10" hidden="1">'1-8'!$A$1:$S$121</definedName>
    <definedName name="Z_53F629EA_943E_4BA6_8572_8C25DF74046C_.wvu.PrintArea" localSheetId="11" hidden="1">'1-9'!$A$1:$P$19</definedName>
    <definedName name="Z_53F629EA_943E_4BA6_8572_8C25DF74046C_.wvu.PrintArea" localSheetId="26" hidden="1">'2-1'!$A$1:$R$23</definedName>
    <definedName name="Z_53F629EA_943E_4BA6_8572_8C25DF74046C_.wvu.PrintArea" localSheetId="27" hidden="1">'2-2'!$A$1:$Q$16</definedName>
    <definedName name="Z_53F629EA_943E_4BA6_8572_8C25DF74046C_.wvu.PrintArea" localSheetId="28" hidden="1">'2-3'!$A$1:$R$25</definedName>
    <definedName name="Z_53F629EA_943E_4BA6_8572_8C25DF74046C_.wvu.PrintArea" localSheetId="30" hidden="1">'2-5'!$A$1:$X$24</definedName>
    <definedName name="Z_53F629EA_943E_4BA6_8572_8C25DF74046C_.wvu.PrintArea" localSheetId="32" hidden="1">'2-7'!$A$1:$O$19</definedName>
    <definedName name="Z_53F629EA_943E_4BA6_8572_8C25DF74046C_.wvu.PrintArea" localSheetId="33" hidden="1">'2-8'!$A$1:$O$18</definedName>
    <definedName name="Z_53F629EA_943E_4BA6_8572_8C25DF74046C_.wvu.PrintArea" localSheetId="34" hidden="1">'3-1'!$A$1:$R$18</definedName>
    <definedName name="Z_53F629EA_943E_4BA6_8572_8C25DF74046C_.wvu.PrintArea" localSheetId="35" hidden="1">'3-2'!$A$1:$Q$20</definedName>
    <definedName name="Z_53F629EA_943E_4BA6_8572_8C25DF74046C_.wvu.PrintArea" localSheetId="36" hidden="1">'3-3'!$A$1:$Q$26</definedName>
    <definedName name="Z_53F629EA_943E_4BA6_8572_8C25DF74046C_.wvu.PrintArea" localSheetId="37" hidden="1">'3-4'!$A$1:$P$12</definedName>
    <definedName name="Z_53F629EA_943E_4BA6_8572_8C25DF74046C_.wvu.PrintArea" localSheetId="38" hidden="1">'3-5'!$A$1:$L$15</definedName>
    <definedName name="Z_53F629EA_943E_4BA6_8572_8C25DF74046C_.wvu.PrintArea" localSheetId="39" hidden="1">'3-6'!$A$1:$O$13</definedName>
    <definedName name="Z_53F629EA_943E_4BA6_8572_8C25DF74046C_.wvu.PrintArea" localSheetId="40" hidden="1">'3-7'!$A$1:$L$16</definedName>
    <definedName name="Z_53F629EA_943E_4BA6_8572_8C25DF74046C_.wvu.PrintArea" localSheetId="41" hidden="1">'4-1'!$A$1:$O$19</definedName>
    <definedName name="Z_53F629EA_943E_4BA6_8572_8C25DF74046C_.wvu.PrintArea" localSheetId="42" hidden="1">'4-2'!$A$1:$O$21</definedName>
    <definedName name="Z_53F629EA_943E_4BA6_8572_8C25DF74046C_.wvu.PrintArea" localSheetId="43" hidden="1">'4-3'!$A$1:$Q$28</definedName>
    <definedName name="Z_53F629EA_943E_4BA6_8572_8C25DF74046C_.wvu.PrintArea" localSheetId="44" hidden="1">'4-4'!$A$1:$S$31</definedName>
    <definedName name="Z_53F629EA_943E_4BA6_8572_8C25DF74046C_.wvu.PrintArea" localSheetId="45" hidden="1">'4-5'!$A$1:$Q$32</definedName>
    <definedName name="Z_53F629EA_943E_4BA6_8572_8C25DF74046C_.wvu.PrintArea" localSheetId="46" hidden="1">'4-6'!$A$1:$O$20</definedName>
    <definedName name="Z_53F629EA_943E_4BA6_8572_8C25DF74046C_.wvu.PrintArea" localSheetId="47" hidden="1">'5-1'!$A$1:$T$15</definedName>
    <definedName name="Z_53F629EA_943E_4BA6_8572_8C25DF74046C_.wvu.PrintArea" localSheetId="56" hidden="1">'5-10'!$A$1:$G$32</definedName>
    <definedName name="Z_53F629EA_943E_4BA6_8572_8C25DF74046C_.wvu.PrintArea" localSheetId="48" hidden="1">'5-2'!$A$1:$V$15</definedName>
    <definedName name="Z_53F629EA_943E_4BA6_8572_8C25DF74046C_.wvu.PrintArea" localSheetId="49" hidden="1">'5-3'!$A$1:$P$18</definedName>
    <definedName name="Z_53F629EA_943E_4BA6_8572_8C25DF74046C_.wvu.PrintArea" localSheetId="50" hidden="1">'5-4'!$A$1:$Q$26</definedName>
    <definedName name="Z_53F629EA_943E_4BA6_8572_8C25DF74046C_.wvu.PrintArea" localSheetId="51" hidden="1">'5-5'!$A$1:$P$18</definedName>
    <definedName name="Z_53F629EA_943E_4BA6_8572_8C25DF74046C_.wvu.PrintArea" localSheetId="52" hidden="1">'5-6'!$A$1:$P$19</definedName>
    <definedName name="Z_53F629EA_943E_4BA6_8572_8C25DF74046C_.wvu.PrintArea" localSheetId="53" hidden="1">'5-7'!$A$1:$Q$21</definedName>
    <definedName name="Z_53F629EA_943E_4BA6_8572_8C25DF74046C_.wvu.PrintArea" localSheetId="54" hidden="1">'5-8'!$A$1:$R$20</definedName>
    <definedName name="Z_53F629EA_943E_4BA6_8572_8C25DF74046C_.wvu.PrintArea" localSheetId="55" hidden="1">'5-9'!$A$1:$S$20</definedName>
    <definedName name="Z_5528A45C_1E88_486A_9AEE_2666F0B9A8AD_.wvu.Cols" localSheetId="129" hidden="1">'17-1'!$D:$E,'17-1'!$G:$I,'17-1'!$K:$L,'17-1'!$N:$N</definedName>
    <definedName name="Z_5528A45C_1E88_486A_9AEE_2666F0B9A8AD_.wvu.PrintArea" localSheetId="106" hidden="1">'13-1'!$A$1:$R$21</definedName>
    <definedName name="Z_5528A45C_1E88_486A_9AEE_2666F0B9A8AD_.wvu.PrintArea" localSheetId="107" hidden="1">'13-2'!$A$1:$Q$19</definedName>
    <definedName name="Z_5528A45C_1E88_486A_9AEE_2666F0B9A8AD_.wvu.PrintArea" localSheetId="110" hidden="1">'15-1'!$A$1:$V$21</definedName>
    <definedName name="Z_5528A45C_1E88_486A_9AEE_2666F0B9A8AD_.wvu.PrintArea" localSheetId="120" hidden="1">'15-11'!$A$1:$S$21</definedName>
    <definedName name="Z_5528A45C_1E88_486A_9AEE_2666F0B9A8AD_.wvu.PrintArea" localSheetId="121" hidden="1">'15-12'!$A$1:$Q$18</definedName>
    <definedName name="Z_5528A45C_1E88_486A_9AEE_2666F0B9A8AD_.wvu.PrintArea" localSheetId="122" hidden="1">'15-13'!$A$1:$R$21</definedName>
    <definedName name="Z_5528A45C_1E88_486A_9AEE_2666F0B9A8AD_.wvu.PrintArea" localSheetId="123" hidden="1">'15-14'!$A$1:$O$21</definedName>
    <definedName name="Z_5528A45C_1E88_486A_9AEE_2666F0B9A8AD_.wvu.PrintArea" localSheetId="111" hidden="1">'15-2'!$A$1:$P$18</definedName>
    <definedName name="Z_5528A45C_1E88_486A_9AEE_2666F0B9A8AD_.wvu.PrintArea" localSheetId="112" hidden="1">'15-3'!$A$1:$U$20</definedName>
    <definedName name="Z_5528A45C_1E88_486A_9AEE_2666F0B9A8AD_.wvu.PrintArea" localSheetId="113" hidden="1">'15-4'!$A$1:$S$23</definedName>
    <definedName name="Z_5528A45C_1E88_486A_9AEE_2666F0B9A8AD_.wvu.PrintArea" localSheetId="114" hidden="1">'15-5'!$A$1:$Q$44</definedName>
    <definedName name="Z_5528A45C_1E88_486A_9AEE_2666F0B9A8AD_.wvu.PrintArea" localSheetId="115" hidden="1">'15-6'!$A$1:$P$16</definedName>
    <definedName name="Z_5528A45C_1E88_486A_9AEE_2666F0B9A8AD_.wvu.PrintArea" localSheetId="116" hidden="1">'15-7'!$A$1:$Q$26</definedName>
    <definedName name="Z_5528A45C_1E88_486A_9AEE_2666F0B9A8AD_.wvu.PrintArea" localSheetId="117" hidden="1">'15-8'!$A$1:$R$35</definedName>
    <definedName name="Z_5528A45C_1E88_486A_9AEE_2666F0B9A8AD_.wvu.PrintArea" localSheetId="118" hidden="1">'15-9'!$A$1:$S$23</definedName>
    <definedName name="Z_5528A45C_1E88_486A_9AEE_2666F0B9A8AD_.wvu.PrintArea" localSheetId="124" hidden="1">'16-1'!$A$1:$R$23</definedName>
    <definedName name="Z_5528A45C_1E88_486A_9AEE_2666F0B9A8AD_.wvu.PrintArea" localSheetId="125" hidden="1">'16-2'!$A$1:$Q$18</definedName>
    <definedName name="Z_5528A45C_1E88_486A_9AEE_2666F0B9A8AD_.wvu.PrintArea" localSheetId="126" hidden="1">'16-3'!$A$1:$U$22</definedName>
    <definedName name="Z_5528A45C_1E88_486A_9AEE_2666F0B9A8AD_.wvu.PrintArea" localSheetId="127" hidden="1">'16-4'!$A$1:$N$20</definedName>
    <definedName name="Z_5528A45C_1E88_486A_9AEE_2666F0B9A8AD_.wvu.PrintArea" localSheetId="128" hidden="1">'16-5'!$A$1:$U$21</definedName>
    <definedName name="Z_5528A45C_1E88_486A_9AEE_2666F0B9A8AD_.wvu.PrintArea" localSheetId="129" hidden="1">'17-1'!$A$1:$AA$22</definedName>
    <definedName name="Z_5528A45C_1E88_486A_9AEE_2666F0B9A8AD_.wvu.PrintArea" localSheetId="138" hidden="1">'17-10'!$A$1:$P$17</definedName>
    <definedName name="Z_5528A45C_1E88_486A_9AEE_2666F0B9A8AD_.wvu.PrintArea" localSheetId="140" hidden="1">'17-12'!$A$1:$Q$19</definedName>
    <definedName name="Z_5528A45C_1E88_486A_9AEE_2666F0B9A8AD_.wvu.PrintArea" localSheetId="141" hidden="1">'17-13'!$A$1:$P$17</definedName>
    <definedName name="Z_5528A45C_1E88_486A_9AEE_2666F0B9A8AD_.wvu.PrintArea" localSheetId="142" hidden="1">'17-14'!$A$1:$K$27</definedName>
    <definedName name="Z_5528A45C_1E88_486A_9AEE_2666F0B9A8AD_.wvu.PrintArea" localSheetId="130" hidden="1">'17-2'!$A$1:$Q$16</definedName>
    <definedName name="Z_5528A45C_1E88_486A_9AEE_2666F0B9A8AD_.wvu.PrintArea" localSheetId="131" hidden="1">'17-3'!$A$1:$Q$16</definedName>
    <definedName name="Z_5528A45C_1E88_486A_9AEE_2666F0B9A8AD_.wvu.PrintArea" localSheetId="135" hidden="1">'17-7'!$A$1:$P$17</definedName>
    <definedName name="Z_5528A45C_1E88_486A_9AEE_2666F0B9A8AD_.wvu.PrintArea" localSheetId="136" hidden="1">'17-8'!$A$1:$S$17</definedName>
    <definedName name="Z_5528A45C_1E88_486A_9AEE_2666F0B9A8AD_.wvu.PrintArea" localSheetId="137" hidden="1">'17-9'!$A$1:$Q$16</definedName>
    <definedName name="Z_5528A45C_1E88_486A_9AEE_2666F0B9A8AD_.wvu.PrintArea" localSheetId="144" hidden="1">'18-2'!$A$1:$Q$17</definedName>
    <definedName name="Z_5528A45C_1E88_486A_9AEE_2666F0B9A8AD_.wvu.PrintArea" localSheetId="146" hidden="1">'18-4'!$A$1:$R$19</definedName>
    <definedName name="Z_5528A45C_1E88_486A_9AEE_2666F0B9A8AD_.wvu.PrintArea" localSheetId="147" hidden="1">'19-1'!$A$1:$Q$18</definedName>
    <definedName name="Z_5528A45C_1E88_486A_9AEE_2666F0B9A8AD_.wvu.PrintArea" localSheetId="148" hidden="1">'19-2'!$A$1:$Q$20</definedName>
    <definedName name="Z_5528A45C_1E88_486A_9AEE_2666F0B9A8AD_.wvu.PrintArea" localSheetId="149" hidden="1">'20-1'!$A$1:$N$17</definedName>
    <definedName name="Z_5528A45C_1E88_486A_9AEE_2666F0B9A8AD_.wvu.PrintArea" localSheetId="150" hidden="1">'20-2'!$A$1:$S$20</definedName>
    <definedName name="Z_5528A45C_1E88_486A_9AEE_2666F0B9A8AD_.wvu.PrintArea" localSheetId="151" hidden="1">'20-3'!$A$1:$O$17</definedName>
    <definedName name="Z_5528A45C_1E88_486A_9AEE_2666F0B9A8AD_.wvu.PrintArea" localSheetId="152" hidden="1">'21-1'!$A$1:$R$22</definedName>
    <definedName name="Z_5528A45C_1E88_486A_9AEE_2666F0B9A8AD_.wvu.PrintArea" localSheetId="153" hidden="1">'21-2'!$A$1:$O$20</definedName>
    <definedName name="Z_5528A45C_1E88_486A_9AEE_2666F0B9A8AD_.wvu.PrintArea" localSheetId="154" hidden="1">'21-3'!$A$1:$Q$16</definedName>
    <definedName name="Z_5528A45C_1E88_486A_9AEE_2666F0B9A8AD_.wvu.PrintArea" localSheetId="155" hidden="1">'21-4'!$A$1:$Y$52</definedName>
    <definedName name="Z_5528A45C_1E88_486A_9AEE_2666F0B9A8AD_.wvu.PrintArea" localSheetId="156" hidden="1">'21-5'!$A$1:$T$19</definedName>
    <definedName name="Z_5528A45C_1E88_486A_9AEE_2666F0B9A8AD_.wvu.PrintArea" localSheetId="157" hidden="1">'21-6'!$A$1:$O$16</definedName>
    <definedName name="Z_5528A45C_1E88_486A_9AEE_2666F0B9A8AD_.wvu.PrintArea" localSheetId="85" hidden="1">'9-4'!$A$1:$O$16</definedName>
    <definedName name="Z_5528A45C_1E88_486A_9AEE_2666F0B9A8AD_.wvu.PrintArea" localSheetId="86" hidden="1">'9-5'!$A$1:$P$16</definedName>
    <definedName name="Z_5528A45C_1E88_486A_9AEE_2666F0B9A8AD_.wvu.PrintArea" localSheetId="87" hidden="1">'9-6'!$A$1:$Q$20</definedName>
    <definedName name="Z_56F9005D_DF86_4706_BCC6_C4B1ABCE16AE_.wvu.Cols" localSheetId="68" hidden="1">'8-1'!$D:$E,'8-1'!$H:$H</definedName>
    <definedName name="Z_56F9005D_DF86_4706_BCC6_C4B1ABCE16AE_.wvu.Cols" localSheetId="69" hidden="1">'8-2'!$D:$D,'8-2'!$F:$F,'8-2'!$H:$H</definedName>
    <definedName name="Z_56F9005D_DF86_4706_BCC6_C4B1ABCE16AE_.wvu.PrintArea" localSheetId="88" hidden="1">'10-1'!$A$1:$S$19</definedName>
    <definedName name="Z_56F9005D_DF86_4706_BCC6_C4B1ABCE16AE_.wvu.PrintArea" localSheetId="89" hidden="1">'10-2'!$A$1:$O$17</definedName>
    <definedName name="Z_56F9005D_DF86_4706_BCC6_C4B1ABCE16AE_.wvu.PrintArea" localSheetId="90" hidden="1">'10-3'!$A$1:$W$22</definedName>
    <definedName name="Z_56F9005D_DF86_4706_BCC6_C4B1ABCE16AE_.wvu.PrintArea" localSheetId="91" hidden="1">'10-4'!$A$1:$W$21</definedName>
    <definedName name="Z_56F9005D_DF86_4706_BCC6_C4B1ABCE16AE_.wvu.PrintArea" localSheetId="92" hidden="1">'10-5'!$A$1:$Q$22</definedName>
    <definedName name="Z_56F9005D_DF86_4706_BCC6_C4B1ABCE16AE_.wvu.PrintArea" localSheetId="96" hidden="1">'11-2'!$A$1:$P$17</definedName>
    <definedName name="Z_56F9005D_DF86_4706_BCC6_C4B1ABCE16AE_.wvu.PrintArea" localSheetId="97" hidden="1">'11-3'!$A$1:$O$18</definedName>
    <definedName name="Z_56F9005D_DF86_4706_BCC6_C4B1ABCE16AE_.wvu.PrintArea" localSheetId="98" hidden="1">'11-4'!$A$1:$Q$19</definedName>
    <definedName name="Z_56F9005D_DF86_4706_BCC6_C4B1ABCE16AE_.wvu.PrintArea" localSheetId="99" hidden="1">'12-1'!$A$1:$O$51</definedName>
    <definedName name="Z_56F9005D_DF86_4706_BCC6_C4B1ABCE16AE_.wvu.PrintArea" localSheetId="100" hidden="1">'12-2'!$A$1:$AD$25</definedName>
    <definedName name="Z_56F9005D_DF86_4706_BCC6_C4B1ABCE16AE_.wvu.PrintArea" localSheetId="101" hidden="1">'12-3'!$A$1:$P$19</definedName>
    <definedName name="Z_56F9005D_DF86_4706_BCC6_C4B1ABCE16AE_.wvu.PrintArea" localSheetId="102" hidden="1">'12-4'!$A$1:$P$17</definedName>
    <definedName name="Z_56F9005D_DF86_4706_BCC6_C4B1ABCE16AE_.wvu.PrintArea" localSheetId="103" hidden="1">'12-5'!$A$1:$P$17</definedName>
    <definedName name="Z_56F9005D_DF86_4706_BCC6_C4B1ABCE16AE_.wvu.PrintArea" localSheetId="104" hidden="1">'12-6'!$A$1:$N$30</definedName>
    <definedName name="Z_56F9005D_DF86_4706_BCC6_C4B1ABCE16AE_.wvu.PrintArea" localSheetId="105" hidden="1">'12-7'!$A$1:$M$25</definedName>
    <definedName name="Z_56F9005D_DF86_4706_BCC6_C4B1ABCE16AE_.wvu.PrintArea" localSheetId="108" hidden="1">'14-1'!$A$1:$T$21</definedName>
    <definedName name="Z_56F9005D_DF86_4706_BCC6_C4B1ABCE16AE_.wvu.PrintArea" localSheetId="109" hidden="1">'14-2'!$A$1:$S$18</definedName>
    <definedName name="Z_56F9005D_DF86_4706_BCC6_C4B1ABCE16AE_.wvu.PrintArea" localSheetId="58" hidden="1">'6-1'!$A$1:$Q$14</definedName>
    <definedName name="Z_56F9005D_DF86_4706_BCC6_C4B1ABCE16AE_.wvu.PrintArea" localSheetId="59" hidden="1">'6-2'!$A$1:$R$18</definedName>
    <definedName name="Z_56F9005D_DF86_4706_BCC6_C4B1ABCE16AE_.wvu.PrintArea" localSheetId="60" hidden="1">'6-3'!$A$1:$P$17</definedName>
    <definedName name="Z_56F9005D_DF86_4706_BCC6_C4B1ABCE16AE_.wvu.PrintArea" localSheetId="61" hidden="1">'6-4'!$A$1:$P$16</definedName>
    <definedName name="Z_56F9005D_DF86_4706_BCC6_C4B1ABCE16AE_.wvu.PrintArea" localSheetId="62" hidden="1">'7-1'!$A$1:$V$27</definedName>
    <definedName name="Z_56F9005D_DF86_4706_BCC6_C4B1ABCE16AE_.wvu.PrintArea" localSheetId="63" hidden="1">'7-2'!$A$1:$Z$18</definedName>
    <definedName name="Z_56F9005D_DF86_4706_BCC6_C4B1ABCE16AE_.wvu.PrintArea" localSheetId="64" hidden="1">'7-3'!$A$1:$X$28</definedName>
    <definedName name="Z_56F9005D_DF86_4706_BCC6_C4B1ABCE16AE_.wvu.PrintArea" localSheetId="65" hidden="1">'7-4'!$A$1:$X$28</definedName>
    <definedName name="Z_56F9005D_DF86_4706_BCC6_C4B1ABCE16AE_.wvu.PrintArea" localSheetId="66" hidden="1">'7-5'!$A$1:$P$23</definedName>
    <definedName name="Z_56F9005D_DF86_4706_BCC6_C4B1ABCE16AE_.wvu.PrintArea" localSheetId="67" hidden="1">'7-6'!$A$1:$O$15</definedName>
    <definedName name="Z_56F9005D_DF86_4706_BCC6_C4B1ABCE16AE_.wvu.PrintArea" localSheetId="68" hidden="1">'8-1'!$A$1:$U$28</definedName>
    <definedName name="Z_56F9005D_DF86_4706_BCC6_C4B1ABCE16AE_.wvu.PrintArea" localSheetId="77" hidden="1">'8-10'!$A$1:$Q$21</definedName>
    <definedName name="Z_56F9005D_DF86_4706_BCC6_C4B1ABCE16AE_.wvu.PrintArea" localSheetId="78" hidden="1">'8-11'!$A$1:$S$23</definedName>
    <definedName name="Z_56F9005D_DF86_4706_BCC6_C4B1ABCE16AE_.wvu.PrintArea" localSheetId="79" hidden="1">'8-12'!$A$1:$T$34</definedName>
    <definedName name="Z_56F9005D_DF86_4706_BCC6_C4B1ABCE16AE_.wvu.PrintArea" localSheetId="80" hidden="1">'8-13'!$A$1:$N$21</definedName>
    <definedName name="Z_56F9005D_DF86_4706_BCC6_C4B1ABCE16AE_.wvu.PrintArea" localSheetId="81" hidden="1">'8-14'!$A$1:$O$33</definedName>
    <definedName name="Z_56F9005D_DF86_4706_BCC6_C4B1ABCE16AE_.wvu.PrintArea" localSheetId="69" hidden="1">'8-2'!$A$1:$U$26</definedName>
    <definedName name="Z_56F9005D_DF86_4706_BCC6_C4B1ABCE16AE_.wvu.PrintArea" localSheetId="71" hidden="1">'8-4'!$A$1:$O$19</definedName>
    <definedName name="Z_56F9005D_DF86_4706_BCC6_C4B1ABCE16AE_.wvu.PrintArea" localSheetId="72" hidden="1">'8-5'!$A$1:$O$20</definedName>
    <definedName name="Z_56F9005D_DF86_4706_BCC6_C4B1ABCE16AE_.wvu.PrintArea" localSheetId="73" hidden="1">'8-6'!$A$1:$P$19</definedName>
    <definedName name="Z_56F9005D_DF86_4706_BCC6_C4B1ABCE16AE_.wvu.PrintArea" localSheetId="74" hidden="1">'8-7'!$A$1:$O$19</definedName>
    <definedName name="Z_56F9005D_DF86_4706_BCC6_C4B1ABCE16AE_.wvu.PrintArea" localSheetId="75" hidden="1">'8-8'!$A$1:$O$19</definedName>
    <definedName name="Z_56F9005D_DF86_4706_BCC6_C4B1ABCE16AE_.wvu.PrintArea" localSheetId="76" hidden="1">'8-9'!$A$1:$AB$40</definedName>
    <definedName name="Z_56F9005D_DF86_4706_BCC6_C4B1ABCE16AE_.wvu.PrintArea" localSheetId="82" hidden="1">'9-1'!$A$1:$P$17</definedName>
    <definedName name="Z_56F9005D_DF86_4706_BCC6_C4B1ABCE16AE_.wvu.PrintArea" localSheetId="83" hidden="1">'9-2'!$A$1:$R$16</definedName>
    <definedName name="Z_56F9005D_DF86_4706_BCC6_C4B1ABCE16AE_.wvu.PrintArea" localSheetId="84" hidden="1">'9-3'!$A$1:$O$16</definedName>
    <definedName name="Z_56F9005D_DF86_4706_BCC6_C4B1ABCE16AE_.wvu.PrintArea" localSheetId="85" hidden="1">'9-4'!$A$1:$O$16</definedName>
    <definedName name="Z_56F9005D_DF86_4706_BCC6_C4B1ABCE16AE_.wvu.PrintArea" localSheetId="86" hidden="1">'9-5'!$A$1:$P$16</definedName>
    <definedName name="Z_56F9005D_DF86_4706_BCC6_C4B1ABCE16AE_.wvu.PrintArea" localSheetId="87" hidden="1">'9-6'!$A$1:$Q$20</definedName>
    <definedName name="Z_56F9005D_DF86_4706_BCC6_C4B1ABCE16AE_.wvu.Rows" localSheetId="71" hidden="1">'8-4'!$27:$29</definedName>
    <definedName name="Z_582EB886_5348_41F7_B6C3_7D5782D3ACD9_.wvu.Cols" localSheetId="129" hidden="1">'17-1'!$D:$E,'17-1'!$G:$I,'17-1'!$K:$L,'17-1'!$N:$N</definedName>
    <definedName name="Z_582EB886_5348_41F7_B6C3_7D5782D3ACD9_.wvu.Cols" localSheetId="68" hidden="1">'8-1'!$D:$E,'8-1'!$H:$H</definedName>
    <definedName name="Z_582EB886_5348_41F7_B6C3_7D5782D3ACD9_.wvu.Cols" localSheetId="69" hidden="1">'8-2'!$D:$D,'8-2'!$F:$F,'8-2'!$H:$H</definedName>
    <definedName name="Z_582EB886_5348_41F7_B6C3_7D5782D3ACD9_.wvu.PrintArea" localSheetId="88" hidden="1">'10-1'!$A$1:$S$19</definedName>
    <definedName name="Z_582EB886_5348_41F7_B6C3_7D5782D3ACD9_.wvu.PrintArea" localSheetId="89" hidden="1">'10-2'!$A$1:$O$17</definedName>
    <definedName name="Z_582EB886_5348_41F7_B6C3_7D5782D3ACD9_.wvu.PrintArea" localSheetId="90" hidden="1">'10-3'!$A$1:$W$22</definedName>
    <definedName name="Z_582EB886_5348_41F7_B6C3_7D5782D3ACD9_.wvu.PrintArea" localSheetId="91" hidden="1">'10-4'!$A$1:$W$21</definedName>
    <definedName name="Z_582EB886_5348_41F7_B6C3_7D5782D3ACD9_.wvu.PrintArea" localSheetId="92" hidden="1">'10-5'!$A$1:$Q$22</definedName>
    <definedName name="Z_582EB886_5348_41F7_B6C3_7D5782D3ACD9_.wvu.PrintArea" localSheetId="1" hidden="1">'1-1'!$A$1:$Q$24</definedName>
    <definedName name="Z_582EB886_5348_41F7_B6C3_7D5782D3ACD9_.wvu.PrintArea" localSheetId="12" hidden="1">'1-10'!$A$1:$Q$23</definedName>
    <definedName name="Z_582EB886_5348_41F7_B6C3_7D5782D3ACD9_.wvu.PrintArea" localSheetId="13" hidden="1">'1-11'!$A$1:$S$20</definedName>
    <definedName name="Z_582EB886_5348_41F7_B6C3_7D5782D3ACD9_.wvu.PrintArea" localSheetId="96" hidden="1">'11-2'!$A$1:$P$17</definedName>
    <definedName name="Z_582EB886_5348_41F7_B6C3_7D5782D3ACD9_.wvu.PrintArea" localSheetId="14" hidden="1">'1-12'!$A$1:$R$29</definedName>
    <definedName name="Z_582EB886_5348_41F7_B6C3_7D5782D3ACD9_.wvu.PrintArea" localSheetId="97" hidden="1">'11-3'!$A$1:$O$18</definedName>
    <definedName name="Z_582EB886_5348_41F7_B6C3_7D5782D3ACD9_.wvu.PrintArea" localSheetId="17" hidden="1">'1-13'!$A$1:$Q$26</definedName>
    <definedName name="Z_582EB886_5348_41F7_B6C3_7D5782D3ACD9_.wvu.PrintArea" localSheetId="9" hidden="1">'1-13(旧)'!$A$1:$T$23</definedName>
    <definedName name="Z_582EB886_5348_41F7_B6C3_7D5782D3ACD9_.wvu.PrintArea" localSheetId="98" hidden="1">'11-4'!$A$1:$Q$19</definedName>
    <definedName name="Z_582EB886_5348_41F7_B6C3_7D5782D3ACD9_.wvu.PrintArea" localSheetId="19" hidden="1">'1-14'!$A$1:$S$18</definedName>
    <definedName name="Z_582EB886_5348_41F7_B6C3_7D5782D3ACD9_.wvu.PrintArea" localSheetId="15" hidden="1">'1-14(旧)'!$A$1:$S$34</definedName>
    <definedName name="Z_582EB886_5348_41F7_B6C3_7D5782D3ACD9_.wvu.PrintArea" localSheetId="16" hidden="1">'1-15(旧)'!$A$1:$R$26</definedName>
    <definedName name="Z_582EB886_5348_41F7_B6C3_7D5782D3ACD9_.wvu.PrintArea" localSheetId="21" hidden="1">'1-16'!$A$1:$F$80</definedName>
    <definedName name="Z_582EB886_5348_41F7_B6C3_7D5782D3ACD9_.wvu.PrintArea" localSheetId="18" hidden="1">'1-16(旧)'!$A$1:$W$27</definedName>
    <definedName name="Z_582EB886_5348_41F7_B6C3_7D5782D3ACD9_.wvu.PrintArea" localSheetId="22" hidden="1">'1-17'!$A$1:$Q$18</definedName>
    <definedName name="Z_582EB886_5348_41F7_B6C3_7D5782D3ACD9_.wvu.PrintArea" localSheetId="23" hidden="1">'1-18'!$A$1:$S$22</definedName>
    <definedName name="Z_582EB886_5348_41F7_B6C3_7D5782D3ACD9_.wvu.PrintArea" localSheetId="24" hidden="1">'1-18(旧)'!$A$1:$U$40</definedName>
    <definedName name="Z_582EB886_5348_41F7_B6C3_7D5782D3ACD9_.wvu.PrintArea" localSheetId="25" hidden="1">'1-19'!$A$1:$U$22</definedName>
    <definedName name="Z_582EB886_5348_41F7_B6C3_7D5782D3ACD9_.wvu.PrintArea" localSheetId="3" hidden="1">'1-2'!$A$1:$Q$27</definedName>
    <definedName name="Z_582EB886_5348_41F7_B6C3_7D5782D3ACD9_.wvu.PrintArea" localSheetId="159" hidden="1">'1-20(旧)'!$A$1:$R$27</definedName>
    <definedName name="Z_582EB886_5348_41F7_B6C3_7D5782D3ACD9_.wvu.PrintArea" localSheetId="99" hidden="1">'12-1'!$A$1:$O$51</definedName>
    <definedName name="Z_582EB886_5348_41F7_B6C3_7D5782D3ACD9_.wvu.PrintArea" localSheetId="100" hidden="1">'12-2'!$A$1:$AD$25</definedName>
    <definedName name="Z_582EB886_5348_41F7_B6C3_7D5782D3ACD9_.wvu.PrintArea" localSheetId="101" hidden="1">'12-3'!$A$1:$P$19</definedName>
    <definedName name="Z_582EB886_5348_41F7_B6C3_7D5782D3ACD9_.wvu.PrintArea" localSheetId="102" hidden="1">'12-4'!$A$1:$P$17</definedName>
    <definedName name="Z_582EB886_5348_41F7_B6C3_7D5782D3ACD9_.wvu.PrintArea" localSheetId="103" hidden="1">'12-5'!$A$1:$P$17</definedName>
    <definedName name="Z_582EB886_5348_41F7_B6C3_7D5782D3ACD9_.wvu.PrintArea" localSheetId="104" hidden="1">'12-6'!$A$1:$N$30</definedName>
    <definedName name="Z_582EB886_5348_41F7_B6C3_7D5782D3ACD9_.wvu.PrintArea" localSheetId="105" hidden="1">'12-7'!$A$1:$M$25</definedName>
    <definedName name="Z_582EB886_5348_41F7_B6C3_7D5782D3ACD9_.wvu.PrintArea" localSheetId="4" hidden="1">'1-3'!$A$1:$O$27</definedName>
    <definedName name="Z_582EB886_5348_41F7_B6C3_7D5782D3ACD9_.wvu.PrintArea" localSheetId="106" hidden="1">'13-1'!$A$1:$R$21</definedName>
    <definedName name="Z_582EB886_5348_41F7_B6C3_7D5782D3ACD9_.wvu.PrintArea" localSheetId="107" hidden="1">'13-2'!$A$1:$Q$19</definedName>
    <definedName name="Z_582EB886_5348_41F7_B6C3_7D5782D3ACD9_.wvu.PrintArea" localSheetId="108" hidden="1">'14-1'!$A$1:$T$21</definedName>
    <definedName name="Z_582EB886_5348_41F7_B6C3_7D5782D3ACD9_.wvu.PrintArea" localSheetId="109" hidden="1">'14-2'!$A$1:$S$18</definedName>
    <definedName name="Z_582EB886_5348_41F7_B6C3_7D5782D3ACD9_.wvu.PrintArea" localSheetId="6" hidden="1">'1-5'!$A$1:$U$46</definedName>
    <definedName name="Z_582EB886_5348_41F7_B6C3_7D5782D3ACD9_.wvu.PrintArea" localSheetId="110" hidden="1">'15-1'!$A$1:$V$21</definedName>
    <definedName name="Z_582EB886_5348_41F7_B6C3_7D5782D3ACD9_.wvu.PrintArea" localSheetId="120" hidden="1">'15-11'!$A$1:$S$21</definedName>
    <definedName name="Z_582EB886_5348_41F7_B6C3_7D5782D3ACD9_.wvu.PrintArea" localSheetId="121" hidden="1">'15-12'!$A$1:$Q$18</definedName>
    <definedName name="Z_582EB886_5348_41F7_B6C3_7D5782D3ACD9_.wvu.PrintArea" localSheetId="122" hidden="1">'15-13'!$A$1:$R$21</definedName>
    <definedName name="Z_582EB886_5348_41F7_B6C3_7D5782D3ACD9_.wvu.PrintArea" localSheetId="123" hidden="1">'15-14'!$A$1:$O$21</definedName>
    <definedName name="Z_582EB886_5348_41F7_B6C3_7D5782D3ACD9_.wvu.PrintArea" localSheetId="111" hidden="1">'15-2'!$A$1:$P$18</definedName>
    <definedName name="Z_582EB886_5348_41F7_B6C3_7D5782D3ACD9_.wvu.PrintArea" localSheetId="112" hidden="1">'15-3'!$A$1:$U$20</definedName>
    <definedName name="Z_582EB886_5348_41F7_B6C3_7D5782D3ACD9_.wvu.PrintArea" localSheetId="113" hidden="1">'15-4'!$A$1:$S$23</definedName>
    <definedName name="Z_582EB886_5348_41F7_B6C3_7D5782D3ACD9_.wvu.PrintArea" localSheetId="114" hidden="1">'15-5'!$A$1:$Q$44</definedName>
    <definedName name="Z_582EB886_5348_41F7_B6C3_7D5782D3ACD9_.wvu.PrintArea" localSheetId="115" hidden="1">'15-6'!$A$1:$U$24</definedName>
    <definedName name="Z_582EB886_5348_41F7_B6C3_7D5782D3ACD9_.wvu.PrintArea" localSheetId="116" hidden="1">'15-7'!$A$1:$Q$19</definedName>
    <definedName name="Z_582EB886_5348_41F7_B6C3_7D5782D3ACD9_.wvu.PrintArea" localSheetId="117" hidden="1">'15-8'!$A$1:$R$32</definedName>
    <definedName name="Z_582EB886_5348_41F7_B6C3_7D5782D3ACD9_.wvu.PrintArea" localSheetId="118" hidden="1">'15-9'!$A$1:$S$23</definedName>
    <definedName name="Z_582EB886_5348_41F7_B6C3_7D5782D3ACD9_.wvu.PrintArea" localSheetId="7" hidden="1">'1-6'!$A$2:$E$26</definedName>
    <definedName name="Z_582EB886_5348_41F7_B6C3_7D5782D3ACD9_.wvu.PrintArea" localSheetId="124" hidden="1">'16-1'!$A$1:$R$23</definedName>
    <definedName name="Z_582EB886_5348_41F7_B6C3_7D5782D3ACD9_.wvu.PrintArea" localSheetId="125" hidden="1">'16-2'!$A$1:$Q$18</definedName>
    <definedName name="Z_582EB886_5348_41F7_B6C3_7D5782D3ACD9_.wvu.PrintArea" localSheetId="126" hidden="1">'16-3'!$A$1:$U$22</definedName>
    <definedName name="Z_582EB886_5348_41F7_B6C3_7D5782D3ACD9_.wvu.PrintArea" localSheetId="127" hidden="1">'16-4'!$A$1:$N$20</definedName>
    <definedName name="Z_582EB886_5348_41F7_B6C3_7D5782D3ACD9_.wvu.PrintArea" localSheetId="128" hidden="1">'16-5'!$A$1:$U$21</definedName>
    <definedName name="Z_582EB886_5348_41F7_B6C3_7D5782D3ACD9_.wvu.PrintArea" localSheetId="8" hidden="1">'1-7'!$A$1:$W$171</definedName>
    <definedName name="Z_582EB886_5348_41F7_B6C3_7D5782D3ACD9_.wvu.PrintArea" localSheetId="129" hidden="1">'17-1'!$A$1:$AA$22</definedName>
    <definedName name="Z_582EB886_5348_41F7_B6C3_7D5782D3ACD9_.wvu.PrintArea" localSheetId="138" hidden="1">'17-10'!$A$1:$P$17</definedName>
    <definedName name="Z_582EB886_5348_41F7_B6C3_7D5782D3ACD9_.wvu.PrintArea" localSheetId="140" hidden="1">'17-12'!$A$1:$Q$19</definedName>
    <definedName name="Z_582EB886_5348_41F7_B6C3_7D5782D3ACD9_.wvu.PrintArea" localSheetId="141" hidden="1">'17-13'!$A$1:$P$17</definedName>
    <definedName name="Z_582EB886_5348_41F7_B6C3_7D5782D3ACD9_.wvu.PrintArea" localSheetId="142" hidden="1">'17-14'!$A$1:$K$27</definedName>
    <definedName name="Z_582EB886_5348_41F7_B6C3_7D5782D3ACD9_.wvu.PrintArea" localSheetId="130" hidden="1">'17-2'!$A$1:$V$23</definedName>
    <definedName name="Z_582EB886_5348_41F7_B6C3_7D5782D3ACD9_.wvu.PrintArea" localSheetId="131" hidden="1">'17-3'!$A$1:$V$23</definedName>
    <definedName name="Z_582EB886_5348_41F7_B6C3_7D5782D3ACD9_.wvu.PrintArea" localSheetId="135" hidden="1">'17-7'!$A$1:$P$17</definedName>
    <definedName name="Z_582EB886_5348_41F7_B6C3_7D5782D3ACD9_.wvu.PrintArea" localSheetId="136" hidden="1">'17-8'!$A$1:$S$17</definedName>
    <definedName name="Z_582EB886_5348_41F7_B6C3_7D5782D3ACD9_.wvu.PrintArea" localSheetId="137" hidden="1">'17-9'!$A$1:$Q$16</definedName>
    <definedName name="Z_582EB886_5348_41F7_B6C3_7D5782D3ACD9_.wvu.PrintArea" localSheetId="10" hidden="1">'1-8'!$A$1:$S$121</definedName>
    <definedName name="Z_582EB886_5348_41F7_B6C3_7D5782D3ACD9_.wvu.PrintArea" localSheetId="143" hidden="1">'18-1'!$A$1:$P$12</definedName>
    <definedName name="Z_582EB886_5348_41F7_B6C3_7D5782D3ACD9_.wvu.PrintArea" localSheetId="144" hidden="1">'18-2'!$A$1:$Q$17</definedName>
    <definedName name="Z_582EB886_5348_41F7_B6C3_7D5782D3ACD9_.wvu.PrintArea" localSheetId="145" hidden="1">'18-3'!$A$1:$P$12</definedName>
    <definedName name="Z_582EB886_5348_41F7_B6C3_7D5782D3ACD9_.wvu.PrintArea" localSheetId="146" hidden="1">'18-4'!$A$1:$R$19</definedName>
    <definedName name="Z_582EB886_5348_41F7_B6C3_7D5782D3ACD9_.wvu.PrintArea" localSheetId="11" hidden="1">'1-9'!$A$1:$P$19</definedName>
    <definedName name="Z_582EB886_5348_41F7_B6C3_7D5782D3ACD9_.wvu.PrintArea" localSheetId="147" hidden="1">'19-1'!$A$1:$Q$18</definedName>
    <definedName name="Z_582EB886_5348_41F7_B6C3_7D5782D3ACD9_.wvu.PrintArea" localSheetId="148" hidden="1">'19-2'!$A$1:$Q$20</definedName>
    <definedName name="Z_582EB886_5348_41F7_B6C3_7D5782D3ACD9_.wvu.PrintArea" localSheetId="149" hidden="1">'20-1'!$A$1:$N$17</definedName>
    <definedName name="Z_582EB886_5348_41F7_B6C3_7D5782D3ACD9_.wvu.PrintArea" localSheetId="150" hidden="1">'20-2'!$A$1:$S$20</definedName>
    <definedName name="Z_582EB886_5348_41F7_B6C3_7D5782D3ACD9_.wvu.PrintArea" localSheetId="151" hidden="1">'20-3'!$A$1:$O$17</definedName>
    <definedName name="Z_582EB886_5348_41F7_B6C3_7D5782D3ACD9_.wvu.PrintArea" localSheetId="26" hidden="1">'2-1'!$A$1:$R$23</definedName>
    <definedName name="Z_582EB886_5348_41F7_B6C3_7D5782D3ACD9_.wvu.PrintArea" localSheetId="152" hidden="1">'21-1'!$A$1:$R$22</definedName>
    <definedName name="Z_582EB886_5348_41F7_B6C3_7D5782D3ACD9_.wvu.PrintArea" localSheetId="153" hidden="1">'21-2'!$A$1:$O$20</definedName>
    <definedName name="Z_582EB886_5348_41F7_B6C3_7D5782D3ACD9_.wvu.PrintArea" localSheetId="154" hidden="1">'21-3'!$A$1:$Q$16</definedName>
    <definedName name="Z_582EB886_5348_41F7_B6C3_7D5782D3ACD9_.wvu.PrintArea" localSheetId="155" hidden="1">'21-4'!$A$1:$Y$52</definedName>
    <definedName name="Z_582EB886_5348_41F7_B6C3_7D5782D3ACD9_.wvu.PrintArea" localSheetId="156" hidden="1">'21-5'!$A$1:$T$19</definedName>
    <definedName name="Z_582EB886_5348_41F7_B6C3_7D5782D3ACD9_.wvu.PrintArea" localSheetId="157" hidden="1">'21-6'!$A$1:$O$16</definedName>
    <definedName name="Z_582EB886_5348_41F7_B6C3_7D5782D3ACD9_.wvu.PrintArea" localSheetId="27" hidden="1">'2-2'!$A$1:$Q$16</definedName>
    <definedName name="Z_582EB886_5348_41F7_B6C3_7D5782D3ACD9_.wvu.PrintArea" localSheetId="28" hidden="1">'2-3'!$A$1:$R$25</definedName>
    <definedName name="Z_582EB886_5348_41F7_B6C3_7D5782D3ACD9_.wvu.PrintArea" localSheetId="30" hidden="1">'2-5'!$A$1:$X$24</definedName>
    <definedName name="Z_582EB886_5348_41F7_B6C3_7D5782D3ACD9_.wvu.PrintArea" localSheetId="32" hidden="1">'2-7'!$A$1:$O$19</definedName>
    <definedName name="Z_582EB886_5348_41F7_B6C3_7D5782D3ACD9_.wvu.PrintArea" localSheetId="34" hidden="1">'3-1'!$A$1:$R$18</definedName>
    <definedName name="Z_582EB886_5348_41F7_B6C3_7D5782D3ACD9_.wvu.PrintArea" localSheetId="35" hidden="1">'3-2'!$A$1:$Q$20</definedName>
    <definedName name="Z_582EB886_5348_41F7_B6C3_7D5782D3ACD9_.wvu.PrintArea" localSheetId="36" hidden="1">'3-3'!$A$1:$Q$26</definedName>
    <definedName name="Z_582EB886_5348_41F7_B6C3_7D5782D3ACD9_.wvu.PrintArea" localSheetId="37" hidden="1">'3-4'!$A$1:$P$12</definedName>
    <definedName name="Z_582EB886_5348_41F7_B6C3_7D5782D3ACD9_.wvu.PrintArea" localSheetId="38" hidden="1">'3-5'!$A$1:$L$15</definedName>
    <definedName name="Z_582EB886_5348_41F7_B6C3_7D5782D3ACD9_.wvu.PrintArea" localSheetId="39" hidden="1">'3-6'!$A$1:$O$13</definedName>
    <definedName name="Z_582EB886_5348_41F7_B6C3_7D5782D3ACD9_.wvu.PrintArea" localSheetId="40" hidden="1">'3-7'!$A$1:$L$16</definedName>
    <definedName name="Z_582EB886_5348_41F7_B6C3_7D5782D3ACD9_.wvu.PrintArea" localSheetId="41" hidden="1">'4-1'!$A$1:$O$19</definedName>
    <definedName name="Z_582EB886_5348_41F7_B6C3_7D5782D3ACD9_.wvu.PrintArea" localSheetId="42" hidden="1">'4-2'!$A$1:$O$21</definedName>
    <definedName name="Z_582EB886_5348_41F7_B6C3_7D5782D3ACD9_.wvu.PrintArea" localSheetId="43" hidden="1">'4-3'!$A$1:$Q$28</definedName>
    <definedName name="Z_582EB886_5348_41F7_B6C3_7D5782D3ACD9_.wvu.PrintArea" localSheetId="44" hidden="1">'4-4'!$A$1:$S$31</definedName>
    <definedName name="Z_582EB886_5348_41F7_B6C3_7D5782D3ACD9_.wvu.PrintArea" localSheetId="45" hidden="1">'4-5'!$A$1:$Q$32</definedName>
    <definedName name="Z_582EB886_5348_41F7_B6C3_7D5782D3ACD9_.wvu.PrintArea" localSheetId="46" hidden="1">'4-6'!$A$1:$O$20</definedName>
    <definedName name="Z_582EB886_5348_41F7_B6C3_7D5782D3ACD9_.wvu.PrintArea" localSheetId="47" hidden="1">'5-1'!$A$1:$T$15</definedName>
    <definedName name="Z_582EB886_5348_41F7_B6C3_7D5782D3ACD9_.wvu.PrintArea" localSheetId="56" hidden="1">'5-10'!$A$1:$G$32</definedName>
    <definedName name="Z_582EB886_5348_41F7_B6C3_7D5782D3ACD9_.wvu.PrintArea" localSheetId="57" hidden="1">'5-11'!$A$1:$Q$72</definedName>
    <definedName name="Z_582EB886_5348_41F7_B6C3_7D5782D3ACD9_.wvu.PrintArea" localSheetId="48" hidden="1">'5-2'!$A$1:$V$15</definedName>
    <definedName name="Z_582EB886_5348_41F7_B6C3_7D5782D3ACD9_.wvu.PrintArea" localSheetId="49" hidden="1">'5-3'!$A$1:$P$18</definedName>
    <definedName name="Z_582EB886_5348_41F7_B6C3_7D5782D3ACD9_.wvu.PrintArea" localSheetId="50" hidden="1">'5-4'!$A$1:$Q$26</definedName>
    <definedName name="Z_582EB886_5348_41F7_B6C3_7D5782D3ACD9_.wvu.PrintArea" localSheetId="51" hidden="1">'5-5'!$A$1:$P$18</definedName>
    <definedName name="Z_582EB886_5348_41F7_B6C3_7D5782D3ACD9_.wvu.PrintArea" localSheetId="52" hidden="1">'5-6'!$A$1:$P$19</definedName>
    <definedName name="Z_582EB886_5348_41F7_B6C3_7D5782D3ACD9_.wvu.PrintArea" localSheetId="53" hidden="1">'5-7'!$A$1:$Q$21</definedName>
    <definedName name="Z_582EB886_5348_41F7_B6C3_7D5782D3ACD9_.wvu.PrintArea" localSheetId="54" hidden="1">'5-8'!$A$1:$R$20</definedName>
    <definedName name="Z_582EB886_5348_41F7_B6C3_7D5782D3ACD9_.wvu.PrintArea" localSheetId="55" hidden="1">'5-9'!$A$1:$S$20</definedName>
    <definedName name="Z_582EB886_5348_41F7_B6C3_7D5782D3ACD9_.wvu.PrintArea" localSheetId="58" hidden="1">'6-1'!$A$1:$Q$14</definedName>
    <definedName name="Z_582EB886_5348_41F7_B6C3_7D5782D3ACD9_.wvu.PrintArea" localSheetId="59" hidden="1">'6-2'!$A$1:$R$18</definedName>
    <definedName name="Z_582EB886_5348_41F7_B6C3_7D5782D3ACD9_.wvu.PrintArea" localSheetId="60" hidden="1">'6-3'!$A$1:$P$17</definedName>
    <definedName name="Z_582EB886_5348_41F7_B6C3_7D5782D3ACD9_.wvu.PrintArea" localSheetId="61" hidden="1">'6-4'!$A$1:$P$16</definedName>
    <definedName name="Z_582EB886_5348_41F7_B6C3_7D5782D3ACD9_.wvu.PrintArea" localSheetId="62" hidden="1">'7-1'!$A$1:$V$27</definedName>
    <definedName name="Z_582EB886_5348_41F7_B6C3_7D5782D3ACD9_.wvu.PrintArea" localSheetId="63" hidden="1">'7-2'!$A$1:$Z$18</definedName>
    <definedName name="Z_582EB886_5348_41F7_B6C3_7D5782D3ACD9_.wvu.PrintArea" localSheetId="64" hidden="1">'7-3'!$A$1:$X$28</definedName>
    <definedName name="Z_582EB886_5348_41F7_B6C3_7D5782D3ACD9_.wvu.PrintArea" localSheetId="65" hidden="1">'7-4'!$A$1:$X$28</definedName>
    <definedName name="Z_582EB886_5348_41F7_B6C3_7D5782D3ACD9_.wvu.PrintArea" localSheetId="66" hidden="1">'7-5'!$A$1:$P$23</definedName>
    <definedName name="Z_582EB886_5348_41F7_B6C3_7D5782D3ACD9_.wvu.PrintArea" localSheetId="67" hidden="1">'7-6'!$A$1:$O$15</definedName>
    <definedName name="Z_582EB886_5348_41F7_B6C3_7D5782D3ACD9_.wvu.PrintArea" localSheetId="68" hidden="1">'8-1'!$A$1:$U$28</definedName>
    <definedName name="Z_582EB886_5348_41F7_B6C3_7D5782D3ACD9_.wvu.PrintArea" localSheetId="77" hidden="1">'8-10'!$A$1:$Q$21</definedName>
    <definedName name="Z_582EB886_5348_41F7_B6C3_7D5782D3ACD9_.wvu.PrintArea" localSheetId="78" hidden="1">'8-11'!$A$1:$S$23</definedName>
    <definedName name="Z_582EB886_5348_41F7_B6C3_7D5782D3ACD9_.wvu.PrintArea" localSheetId="79" hidden="1">'8-12'!$A$1:$T$34</definedName>
    <definedName name="Z_582EB886_5348_41F7_B6C3_7D5782D3ACD9_.wvu.PrintArea" localSheetId="80" hidden="1">'8-13'!$A$1:$N$21</definedName>
    <definedName name="Z_582EB886_5348_41F7_B6C3_7D5782D3ACD9_.wvu.PrintArea" localSheetId="81" hidden="1">'8-14'!$A$1:$O$33</definedName>
    <definedName name="Z_582EB886_5348_41F7_B6C3_7D5782D3ACD9_.wvu.PrintArea" localSheetId="69" hidden="1">'8-2'!$A$1:$U$26</definedName>
    <definedName name="Z_582EB886_5348_41F7_B6C3_7D5782D3ACD9_.wvu.PrintArea" localSheetId="71" hidden="1">'8-4'!$A$1:$O$19</definedName>
    <definedName name="Z_582EB886_5348_41F7_B6C3_7D5782D3ACD9_.wvu.PrintArea" localSheetId="72" hidden="1">'8-5'!$A$1:$O$20</definedName>
    <definedName name="Z_582EB886_5348_41F7_B6C3_7D5782D3ACD9_.wvu.PrintArea" localSheetId="73" hidden="1">'8-6'!$A$1:$P$19</definedName>
    <definedName name="Z_582EB886_5348_41F7_B6C3_7D5782D3ACD9_.wvu.PrintArea" localSheetId="74" hidden="1">'8-7'!$A$1:$O$19</definedName>
    <definedName name="Z_582EB886_5348_41F7_B6C3_7D5782D3ACD9_.wvu.PrintArea" localSheetId="75" hidden="1">'8-8'!$A$1:$O$19</definedName>
    <definedName name="Z_582EB886_5348_41F7_B6C3_7D5782D3ACD9_.wvu.PrintArea" localSheetId="76" hidden="1">'8-9'!$A$1:$AB$40</definedName>
    <definedName name="Z_582EB886_5348_41F7_B6C3_7D5782D3ACD9_.wvu.PrintArea" localSheetId="82" hidden="1">'9-1'!$A$1:$P$17</definedName>
    <definedName name="Z_582EB886_5348_41F7_B6C3_7D5782D3ACD9_.wvu.PrintArea" localSheetId="83" hidden="1">'9-2'!$A$1:$R$16</definedName>
    <definedName name="Z_582EB886_5348_41F7_B6C3_7D5782D3ACD9_.wvu.PrintArea" localSheetId="84" hidden="1">'9-3'!$A$1:$O$16</definedName>
    <definedName name="Z_582EB886_5348_41F7_B6C3_7D5782D3ACD9_.wvu.PrintArea" localSheetId="85" hidden="1">'9-4'!$A$1:$O$16</definedName>
    <definedName name="Z_582EB886_5348_41F7_B6C3_7D5782D3ACD9_.wvu.PrintArea" localSheetId="86" hidden="1">'9-5'!$A$1:$P$16</definedName>
    <definedName name="Z_582EB886_5348_41F7_B6C3_7D5782D3ACD9_.wvu.PrintArea" localSheetId="87" hidden="1">'9-6'!$A$1:$Q$20</definedName>
    <definedName name="Z_582EB886_5348_41F7_B6C3_7D5782D3ACD9_.wvu.Rows" localSheetId="71" hidden="1">'8-4'!$27:$29</definedName>
    <definedName name="Z_59B93C71_A242_4D48_B468_4BF3F954629F_.wvu.Cols" localSheetId="95" hidden="1">'11-1②'!$D:$D,'11-1②'!$J:$J,'11-1②'!$P:$P</definedName>
    <definedName name="Z_59B93C71_A242_4D48_B468_4BF3F954629F_.wvu.Cols" localSheetId="20" hidden="1">'1-15'!$B:$B,'1-15'!$D:$D</definedName>
    <definedName name="Z_59B93C71_A242_4D48_B468_4BF3F954629F_.wvu.Cols" localSheetId="129" hidden="1">'17-1'!$D:$E,'17-1'!$G:$I,'17-1'!$K:$L,'17-1'!$N:$N</definedName>
    <definedName name="Z_59B93C71_A242_4D48_B468_4BF3F954629F_.wvu.Cols" localSheetId="68" hidden="1">'8-1'!$D:$E,'8-1'!$H:$H</definedName>
    <definedName name="Z_59B93C71_A242_4D48_B468_4BF3F954629F_.wvu.Cols" localSheetId="69" hidden="1">'8-2'!$D:$D,'8-2'!$F:$F,'8-2'!$H:$H</definedName>
    <definedName name="Z_59B93C71_A242_4D48_B468_4BF3F954629F_.wvu.FilterData" localSheetId="99" hidden="1">'12-1'!$A$1:$C$18</definedName>
    <definedName name="Z_59B93C71_A242_4D48_B468_4BF3F954629F_.wvu.PrintArea" localSheetId="88" hidden="1">'10-1'!$A$1:$S$19</definedName>
    <definedName name="Z_59B93C71_A242_4D48_B468_4BF3F954629F_.wvu.PrintArea" localSheetId="89" hidden="1">'10-2'!$A$1:$O$17</definedName>
    <definedName name="Z_59B93C71_A242_4D48_B468_4BF3F954629F_.wvu.PrintArea" localSheetId="90" hidden="1">'10-3'!$A$1:$W$22</definedName>
    <definedName name="Z_59B93C71_A242_4D48_B468_4BF3F954629F_.wvu.PrintArea" localSheetId="91" hidden="1">'10-4'!$A$1:$W$21</definedName>
    <definedName name="Z_59B93C71_A242_4D48_B468_4BF3F954629F_.wvu.PrintArea" localSheetId="92" hidden="1">'10-5'!$A$1:$Q$22</definedName>
    <definedName name="Z_59B93C71_A242_4D48_B468_4BF3F954629F_.wvu.PrintArea" localSheetId="93" hidden="1">'10-6'!$J$1:$AL$21</definedName>
    <definedName name="Z_59B93C71_A242_4D48_B468_4BF3F954629F_.wvu.PrintArea" localSheetId="1" hidden="1">'1-1'!$A$1:$Q$24</definedName>
    <definedName name="Z_59B93C71_A242_4D48_B468_4BF3F954629F_.wvu.PrintArea" localSheetId="12" hidden="1">'1-10'!$A$1:$Q$23</definedName>
    <definedName name="Z_59B93C71_A242_4D48_B468_4BF3F954629F_.wvu.PrintArea" localSheetId="13" hidden="1">'1-11'!$A$1:$S$20</definedName>
    <definedName name="Z_59B93C71_A242_4D48_B468_4BF3F954629F_.wvu.PrintArea" localSheetId="94" hidden="1">'11-1①'!$A$1:$M$31</definedName>
    <definedName name="Z_59B93C71_A242_4D48_B468_4BF3F954629F_.wvu.PrintArea" localSheetId="95" hidden="1">'11-1②'!$A$1:$S$52</definedName>
    <definedName name="Z_59B93C71_A242_4D48_B468_4BF3F954629F_.wvu.PrintArea" localSheetId="96" hidden="1">'11-2'!$A$1:$P$17</definedName>
    <definedName name="Z_59B93C71_A242_4D48_B468_4BF3F954629F_.wvu.PrintArea" localSheetId="14" hidden="1">'1-12'!$A$1:$R$29</definedName>
    <definedName name="Z_59B93C71_A242_4D48_B468_4BF3F954629F_.wvu.PrintArea" localSheetId="97" hidden="1">'11-3'!$A$1:$O$18</definedName>
    <definedName name="Z_59B93C71_A242_4D48_B468_4BF3F954629F_.wvu.PrintArea" localSheetId="17" hidden="1">'1-13'!$A$1:$Q$26</definedName>
    <definedName name="Z_59B93C71_A242_4D48_B468_4BF3F954629F_.wvu.PrintArea" localSheetId="9" hidden="1">'1-13(旧)'!$A$1:$T$23</definedName>
    <definedName name="Z_59B93C71_A242_4D48_B468_4BF3F954629F_.wvu.PrintArea" localSheetId="98" hidden="1">'11-4'!$A$1:$Q$19</definedName>
    <definedName name="Z_59B93C71_A242_4D48_B468_4BF3F954629F_.wvu.PrintArea" localSheetId="19" hidden="1">'1-14'!$A$1:$S$18</definedName>
    <definedName name="Z_59B93C71_A242_4D48_B468_4BF3F954629F_.wvu.PrintArea" localSheetId="15" hidden="1">'1-14(旧)'!$A$1:$S$34</definedName>
    <definedName name="Z_59B93C71_A242_4D48_B468_4BF3F954629F_.wvu.PrintArea" localSheetId="20" hidden="1">'1-15'!$I$47:$V$80</definedName>
    <definedName name="Z_59B93C71_A242_4D48_B468_4BF3F954629F_.wvu.PrintArea" localSheetId="16" hidden="1">'1-15(旧)'!$A$1:$R$26</definedName>
    <definedName name="Z_59B93C71_A242_4D48_B468_4BF3F954629F_.wvu.PrintArea" localSheetId="21" hidden="1">'1-16'!$A$1:$F$80</definedName>
    <definedName name="Z_59B93C71_A242_4D48_B468_4BF3F954629F_.wvu.PrintArea" localSheetId="18" hidden="1">'1-16(旧)'!$A$1:$W$27</definedName>
    <definedName name="Z_59B93C71_A242_4D48_B468_4BF3F954629F_.wvu.PrintArea" localSheetId="22" hidden="1">'1-17'!$A$1:$Q$18</definedName>
    <definedName name="Z_59B93C71_A242_4D48_B468_4BF3F954629F_.wvu.PrintArea" localSheetId="23" hidden="1">'1-18'!$A$1:$S$22</definedName>
    <definedName name="Z_59B93C71_A242_4D48_B468_4BF3F954629F_.wvu.PrintArea" localSheetId="24" hidden="1">'1-18(旧)'!$A$1:$U$40</definedName>
    <definedName name="Z_59B93C71_A242_4D48_B468_4BF3F954629F_.wvu.PrintArea" localSheetId="25" hidden="1">'1-19'!$A$1:$U$22</definedName>
    <definedName name="Z_59B93C71_A242_4D48_B468_4BF3F954629F_.wvu.PrintArea" localSheetId="3" hidden="1">'1-2'!$A$1:$Q$27</definedName>
    <definedName name="Z_59B93C71_A242_4D48_B468_4BF3F954629F_.wvu.PrintArea" localSheetId="159" hidden="1">'1-20(旧)'!$A$1:$R$27</definedName>
    <definedName name="Z_59B93C71_A242_4D48_B468_4BF3F954629F_.wvu.PrintArea" localSheetId="99" hidden="1">'12-1'!$A$1:$O$51</definedName>
    <definedName name="Z_59B93C71_A242_4D48_B468_4BF3F954629F_.wvu.PrintArea" localSheetId="100" hidden="1">'12-2'!$A$1:$AD$25</definedName>
    <definedName name="Z_59B93C71_A242_4D48_B468_4BF3F954629F_.wvu.PrintArea" localSheetId="101" hidden="1">'12-3'!$A$1:$P$19</definedName>
    <definedName name="Z_59B93C71_A242_4D48_B468_4BF3F954629F_.wvu.PrintArea" localSheetId="102" hidden="1">'12-4'!$A$1:$P$17</definedName>
    <definedName name="Z_59B93C71_A242_4D48_B468_4BF3F954629F_.wvu.PrintArea" localSheetId="103" hidden="1">'12-5'!$A$1:$P$17</definedName>
    <definedName name="Z_59B93C71_A242_4D48_B468_4BF3F954629F_.wvu.PrintArea" localSheetId="104" hidden="1">'12-6'!$A$1:$N$30</definedName>
    <definedName name="Z_59B93C71_A242_4D48_B468_4BF3F954629F_.wvu.PrintArea" localSheetId="105" hidden="1">'12-7'!$A$1:$M$25</definedName>
    <definedName name="Z_59B93C71_A242_4D48_B468_4BF3F954629F_.wvu.PrintArea" localSheetId="4" hidden="1">'1-3'!$A$1:$O$27</definedName>
    <definedName name="Z_59B93C71_A242_4D48_B468_4BF3F954629F_.wvu.PrintArea" localSheetId="106" hidden="1">'13-1'!$A$1:$R$21</definedName>
    <definedName name="Z_59B93C71_A242_4D48_B468_4BF3F954629F_.wvu.PrintArea" localSheetId="107" hidden="1">'13-2'!$A$1:$Q$19</definedName>
    <definedName name="Z_59B93C71_A242_4D48_B468_4BF3F954629F_.wvu.PrintArea" localSheetId="5" hidden="1">'1-4'!$A$1:$W$99</definedName>
    <definedName name="Z_59B93C71_A242_4D48_B468_4BF3F954629F_.wvu.PrintArea" localSheetId="108" hidden="1">'14-1'!$A$1:$T$21</definedName>
    <definedName name="Z_59B93C71_A242_4D48_B468_4BF3F954629F_.wvu.PrintArea" localSheetId="109" hidden="1">'14-2'!$A$1:$S$18</definedName>
    <definedName name="Z_59B93C71_A242_4D48_B468_4BF3F954629F_.wvu.PrintArea" localSheetId="6" hidden="1">'1-5'!$A$1:$U$46</definedName>
    <definedName name="Z_59B93C71_A242_4D48_B468_4BF3F954629F_.wvu.PrintArea" localSheetId="110" hidden="1">'15-1'!$A$1:$V$21</definedName>
    <definedName name="Z_59B93C71_A242_4D48_B468_4BF3F954629F_.wvu.PrintArea" localSheetId="120" hidden="1">'15-11'!$A$1:$S$21</definedName>
    <definedName name="Z_59B93C71_A242_4D48_B468_4BF3F954629F_.wvu.PrintArea" localSheetId="121" hidden="1">'15-12'!$A$1:$Q$18</definedName>
    <definedName name="Z_59B93C71_A242_4D48_B468_4BF3F954629F_.wvu.PrintArea" localSheetId="122" hidden="1">'15-13'!$A$1:$R$21</definedName>
    <definedName name="Z_59B93C71_A242_4D48_B468_4BF3F954629F_.wvu.PrintArea" localSheetId="123" hidden="1">'15-14'!$A$1:$O$21</definedName>
    <definedName name="Z_59B93C71_A242_4D48_B468_4BF3F954629F_.wvu.PrintArea" localSheetId="111" hidden="1">'15-2'!$A$1:$P$18</definedName>
    <definedName name="Z_59B93C71_A242_4D48_B468_4BF3F954629F_.wvu.PrintArea" localSheetId="112" hidden="1">'15-3'!$A$1:$U$20</definedName>
    <definedName name="Z_59B93C71_A242_4D48_B468_4BF3F954629F_.wvu.PrintArea" localSheetId="113" hidden="1">'15-4'!$A$1:$S$23</definedName>
    <definedName name="Z_59B93C71_A242_4D48_B468_4BF3F954629F_.wvu.PrintArea" localSheetId="114" hidden="1">'15-5'!$A$1:$Q$44</definedName>
    <definedName name="Z_59B93C71_A242_4D48_B468_4BF3F954629F_.wvu.PrintArea" localSheetId="115" hidden="1">'15-6'!$A$1:$U$24</definedName>
    <definedName name="Z_59B93C71_A242_4D48_B468_4BF3F954629F_.wvu.PrintArea" localSheetId="116" hidden="1">'15-7'!$A$1:$Q$19</definedName>
    <definedName name="Z_59B93C71_A242_4D48_B468_4BF3F954629F_.wvu.PrintArea" localSheetId="117" hidden="1">'15-8'!$A$1:$R$32</definedName>
    <definedName name="Z_59B93C71_A242_4D48_B468_4BF3F954629F_.wvu.PrintArea" localSheetId="118" hidden="1">'15-9'!$A$1:$S$23</definedName>
    <definedName name="Z_59B93C71_A242_4D48_B468_4BF3F954629F_.wvu.PrintArea" localSheetId="7" hidden="1">'1-6'!$A$2:$E$26</definedName>
    <definedName name="Z_59B93C71_A242_4D48_B468_4BF3F954629F_.wvu.PrintArea" localSheetId="124" hidden="1">'16-1'!$A$1:$R$23</definedName>
    <definedName name="Z_59B93C71_A242_4D48_B468_4BF3F954629F_.wvu.PrintArea" localSheetId="125" hidden="1">'16-2'!$A$1:$Q$18</definedName>
    <definedName name="Z_59B93C71_A242_4D48_B468_4BF3F954629F_.wvu.PrintArea" localSheetId="126" hidden="1">'16-3'!$A$1:$U$22</definedName>
    <definedName name="Z_59B93C71_A242_4D48_B468_4BF3F954629F_.wvu.PrintArea" localSheetId="127" hidden="1">'16-4'!$A$1:$N$20</definedName>
    <definedName name="Z_59B93C71_A242_4D48_B468_4BF3F954629F_.wvu.PrintArea" localSheetId="128" hidden="1">'16-5'!$A$1:$U$21</definedName>
    <definedName name="Z_59B93C71_A242_4D48_B468_4BF3F954629F_.wvu.PrintArea" localSheetId="8" hidden="1">'1-7'!$A$1:$W$171</definedName>
    <definedName name="Z_59B93C71_A242_4D48_B468_4BF3F954629F_.wvu.PrintArea" localSheetId="129" hidden="1">'17-1'!$A$1:$AA$22</definedName>
    <definedName name="Z_59B93C71_A242_4D48_B468_4BF3F954629F_.wvu.PrintArea" localSheetId="138" hidden="1">'17-10'!$A$1:$P$17</definedName>
    <definedName name="Z_59B93C71_A242_4D48_B468_4BF3F954629F_.wvu.PrintArea" localSheetId="139" hidden="1">'17-11'!$I$1:$S$30</definedName>
    <definedName name="Z_59B93C71_A242_4D48_B468_4BF3F954629F_.wvu.PrintArea" localSheetId="140" hidden="1">'17-12'!$A$1:$Q$19</definedName>
    <definedName name="Z_59B93C71_A242_4D48_B468_4BF3F954629F_.wvu.PrintArea" localSheetId="141" hidden="1">'17-13'!$A$1:$P$17</definedName>
    <definedName name="Z_59B93C71_A242_4D48_B468_4BF3F954629F_.wvu.PrintArea" localSheetId="142" hidden="1">'17-14'!$A$1:$K$27</definedName>
    <definedName name="Z_59B93C71_A242_4D48_B468_4BF3F954629F_.wvu.PrintArea" localSheetId="130" hidden="1">'17-2'!$A$1:$V$23</definedName>
    <definedName name="Z_59B93C71_A242_4D48_B468_4BF3F954629F_.wvu.PrintArea" localSheetId="131" hidden="1">'17-3'!$A$1:$V$23</definedName>
    <definedName name="Z_59B93C71_A242_4D48_B468_4BF3F954629F_.wvu.PrintArea" localSheetId="132" hidden="1">'17-4'!$I$1:$S$22</definedName>
    <definedName name="Z_59B93C71_A242_4D48_B468_4BF3F954629F_.wvu.PrintArea" localSheetId="133" hidden="1">'17-5'!$I$1:$S$19</definedName>
    <definedName name="Z_59B93C71_A242_4D48_B468_4BF3F954629F_.wvu.PrintArea" localSheetId="134" hidden="1">'17-6'!$I$1:$S$22</definedName>
    <definedName name="Z_59B93C71_A242_4D48_B468_4BF3F954629F_.wvu.PrintArea" localSheetId="135" hidden="1">'17-7'!$A$1:$P$17</definedName>
    <definedName name="Z_59B93C71_A242_4D48_B468_4BF3F954629F_.wvu.PrintArea" localSheetId="136" hidden="1">'17-8'!$A$1:$S$17</definedName>
    <definedName name="Z_59B93C71_A242_4D48_B468_4BF3F954629F_.wvu.PrintArea" localSheetId="137" hidden="1">'17-9'!$A$1:$Q$16</definedName>
    <definedName name="Z_59B93C71_A242_4D48_B468_4BF3F954629F_.wvu.PrintArea" localSheetId="10" hidden="1">'1-8'!$A$1:$S$121</definedName>
    <definedName name="Z_59B93C71_A242_4D48_B468_4BF3F954629F_.wvu.PrintArea" localSheetId="143" hidden="1">'18-1'!$A$1:$P$12</definedName>
    <definedName name="Z_59B93C71_A242_4D48_B468_4BF3F954629F_.wvu.PrintArea" localSheetId="144" hidden="1">'18-2'!$A$1:$Q$17</definedName>
    <definedName name="Z_59B93C71_A242_4D48_B468_4BF3F954629F_.wvu.PrintArea" localSheetId="145" hidden="1">'18-3'!$A$1:$P$12</definedName>
    <definedName name="Z_59B93C71_A242_4D48_B468_4BF3F954629F_.wvu.PrintArea" localSheetId="146" hidden="1">'18-4'!$A$1:$R$19</definedName>
    <definedName name="Z_59B93C71_A242_4D48_B468_4BF3F954629F_.wvu.PrintArea" localSheetId="11" hidden="1">'1-9'!$A$1:$P$19</definedName>
    <definedName name="Z_59B93C71_A242_4D48_B468_4BF3F954629F_.wvu.PrintArea" localSheetId="147" hidden="1">'19-1'!$A$1:$Q$18</definedName>
    <definedName name="Z_59B93C71_A242_4D48_B468_4BF3F954629F_.wvu.PrintArea" localSheetId="148" hidden="1">'19-2'!$A$1:$Q$20</definedName>
    <definedName name="Z_59B93C71_A242_4D48_B468_4BF3F954629F_.wvu.PrintArea" localSheetId="149" hidden="1">'20-1'!$A$1:$N$17</definedName>
    <definedName name="Z_59B93C71_A242_4D48_B468_4BF3F954629F_.wvu.PrintArea" localSheetId="150" hidden="1">'20-2'!$A$1:$S$20</definedName>
    <definedName name="Z_59B93C71_A242_4D48_B468_4BF3F954629F_.wvu.PrintArea" localSheetId="151" hidden="1">'20-3'!$A$1:$O$17</definedName>
    <definedName name="Z_59B93C71_A242_4D48_B468_4BF3F954629F_.wvu.PrintArea" localSheetId="26" hidden="1">'2-1'!$A$1:$R$23</definedName>
    <definedName name="Z_59B93C71_A242_4D48_B468_4BF3F954629F_.wvu.PrintArea" localSheetId="152" hidden="1">'21-1'!$A$1:$R$22</definedName>
    <definedName name="Z_59B93C71_A242_4D48_B468_4BF3F954629F_.wvu.PrintArea" localSheetId="153" hidden="1">'21-2'!$A$1:$O$20</definedName>
    <definedName name="Z_59B93C71_A242_4D48_B468_4BF3F954629F_.wvu.PrintArea" localSheetId="154" hidden="1">'21-3'!$A$1:$Q$16</definedName>
    <definedName name="Z_59B93C71_A242_4D48_B468_4BF3F954629F_.wvu.PrintArea" localSheetId="155" hidden="1">'21-4'!$A$1:$Y$52</definedName>
    <definedName name="Z_59B93C71_A242_4D48_B468_4BF3F954629F_.wvu.PrintArea" localSheetId="156" hidden="1">'21-5'!$A$1:$T$19</definedName>
    <definedName name="Z_59B93C71_A242_4D48_B468_4BF3F954629F_.wvu.PrintArea" localSheetId="157" hidden="1">'21-6'!$A$1:$O$16</definedName>
    <definedName name="Z_59B93C71_A242_4D48_B468_4BF3F954629F_.wvu.PrintArea" localSheetId="27" hidden="1">'2-2'!$A$1:$Q$16</definedName>
    <definedName name="Z_59B93C71_A242_4D48_B468_4BF3F954629F_.wvu.PrintArea" localSheetId="28" hidden="1">'2-3'!$A$1:$R$25</definedName>
    <definedName name="Z_59B93C71_A242_4D48_B468_4BF3F954629F_.wvu.PrintArea" localSheetId="30" hidden="1">'2-5'!$A$1:$X$24</definedName>
    <definedName name="Z_59B93C71_A242_4D48_B468_4BF3F954629F_.wvu.PrintArea" localSheetId="32" hidden="1">'2-7'!$A$1:$O$19</definedName>
    <definedName name="Z_59B93C71_A242_4D48_B468_4BF3F954629F_.wvu.PrintArea" localSheetId="33" hidden="1">'2-8'!$A$1:$M$18</definedName>
    <definedName name="Z_59B93C71_A242_4D48_B468_4BF3F954629F_.wvu.PrintArea" localSheetId="34" hidden="1">'3-1'!$A$1:$R$18</definedName>
    <definedName name="Z_59B93C71_A242_4D48_B468_4BF3F954629F_.wvu.PrintArea" localSheetId="35" hidden="1">'3-2'!$A$1:$Q$20</definedName>
    <definedName name="Z_59B93C71_A242_4D48_B468_4BF3F954629F_.wvu.PrintArea" localSheetId="36" hidden="1">'3-3'!$A$1:$Q$26</definedName>
    <definedName name="Z_59B93C71_A242_4D48_B468_4BF3F954629F_.wvu.PrintArea" localSheetId="37" hidden="1">'3-4'!$A$1:$P$12</definedName>
    <definedName name="Z_59B93C71_A242_4D48_B468_4BF3F954629F_.wvu.PrintArea" localSheetId="38" hidden="1">'3-5'!$A$1:$L$15</definedName>
    <definedName name="Z_59B93C71_A242_4D48_B468_4BF3F954629F_.wvu.PrintArea" localSheetId="39" hidden="1">'3-6'!$A$1:$O$13</definedName>
    <definedName name="Z_59B93C71_A242_4D48_B468_4BF3F954629F_.wvu.PrintArea" localSheetId="40" hidden="1">'3-7'!$A$1:$L$16</definedName>
    <definedName name="Z_59B93C71_A242_4D48_B468_4BF3F954629F_.wvu.PrintArea" localSheetId="41" hidden="1">'4-1'!$A$1:$O$19</definedName>
    <definedName name="Z_59B93C71_A242_4D48_B468_4BF3F954629F_.wvu.PrintArea" localSheetId="42" hidden="1">'4-2'!$A$1:$O$21</definedName>
    <definedName name="Z_59B93C71_A242_4D48_B468_4BF3F954629F_.wvu.PrintArea" localSheetId="43" hidden="1">'4-3'!$A$1:$Q$28</definedName>
    <definedName name="Z_59B93C71_A242_4D48_B468_4BF3F954629F_.wvu.PrintArea" localSheetId="44" hidden="1">'4-4'!$A$1:$S$31</definedName>
    <definedName name="Z_59B93C71_A242_4D48_B468_4BF3F954629F_.wvu.PrintArea" localSheetId="45" hidden="1">'4-5'!$A$1:$Q$32</definedName>
    <definedName name="Z_59B93C71_A242_4D48_B468_4BF3F954629F_.wvu.PrintArea" localSheetId="46" hidden="1">'4-6'!$A$1:$O$20</definedName>
    <definedName name="Z_59B93C71_A242_4D48_B468_4BF3F954629F_.wvu.PrintArea" localSheetId="47" hidden="1">'5-1'!$A$1:$T$15</definedName>
    <definedName name="Z_59B93C71_A242_4D48_B468_4BF3F954629F_.wvu.PrintArea" localSheetId="56" hidden="1">'5-10'!$A$1:$G$32</definedName>
    <definedName name="Z_59B93C71_A242_4D48_B468_4BF3F954629F_.wvu.PrintArea" localSheetId="57" hidden="1">'5-11'!$A$1:$Q$72</definedName>
    <definedName name="Z_59B93C71_A242_4D48_B468_4BF3F954629F_.wvu.PrintArea" localSheetId="48" hidden="1">'5-2'!$A$1:$V$15</definedName>
    <definedName name="Z_59B93C71_A242_4D48_B468_4BF3F954629F_.wvu.PrintArea" localSheetId="49" hidden="1">'5-3'!$A$1:$P$18</definedName>
    <definedName name="Z_59B93C71_A242_4D48_B468_4BF3F954629F_.wvu.PrintArea" localSheetId="50" hidden="1">'5-4'!$A$1:$Q$26</definedName>
    <definedName name="Z_59B93C71_A242_4D48_B468_4BF3F954629F_.wvu.PrintArea" localSheetId="51" hidden="1">'5-5'!$A$1:$P$18</definedName>
    <definedName name="Z_59B93C71_A242_4D48_B468_4BF3F954629F_.wvu.PrintArea" localSheetId="52" hidden="1">'5-6'!$A$1:$P$19</definedName>
    <definedName name="Z_59B93C71_A242_4D48_B468_4BF3F954629F_.wvu.PrintArea" localSheetId="53" hidden="1">'5-7'!$A$1:$Q$21</definedName>
    <definedName name="Z_59B93C71_A242_4D48_B468_4BF3F954629F_.wvu.PrintArea" localSheetId="54" hidden="1">'5-8'!$A$1:$R$20</definedName>
    <definedName name="Z_59B93C71_A242_4D48_B468_4BF3F954629F_.wvu.PrintArea" localSheetId="55" hidden="1">'5-9'!$A$1:$S$20</definedName>
    <definedName name="Z_59B93C71_A242_4D48_B468_4BF3F954629F_.wvu.PrintArea" localSheetId="58" hidden="1">'6-1'!$A$1:$Q$14</definedName>
    <definedName name="Z_59B93C71_A242_4D48_B468_4BF3F954629F_.wvu.PrintArea" localSheetId="59" hidden="1">'6-2'!$A$1:$R$18</definedName>
    <definedName name="Z_59B93C71_A242_4D48_B468_4BF3F954629F_.wvu.PrintArea" localSheetId="60" hidden="1">'6-3'!$A$1:$P$17</definedName>
    <definedName name="Z_59B93C71_A242_4D48_B468_4BF3F954629F_.wvu.PrintArea" localSheetId="61" hidden="1">'6-4'!$A$1:$P$16</definedName>
    <definedName name="Z_59B93C71_A242_4D48_B468_4BF3F954629F_.wvu.PrintArea" localSheetId="62" hidden="1">'7-1'!$A$1:$V$27</definedName>
    <definedName name="Z_59B93C71_A242_4D48_B468_4BF3F954629F_.wvu.PrintArea" localSheetId="63" hidden="1">'7-2'!$A$1:$Z$18</definedName>
    <definedName name="Z_59B93C71_A242_4D48_B468_4BF3F954629F_.wvu.PrintArea" localSheetId="64" hidden="1">'7-3'!$A$1:$X$28</definedName>
    <definedName name="Z_59B93C71_A242_4D48_B468_4BF3F954629F_.wvu.PrintArea" localSheetId="65" hidden="1">'7-4'!$A$1:$X$28</definedName>
    <definedName name="Z_59B93C71_A242_4D48_B468_4BF3F954629F_.wvu.PrintArea" localSheetId="66" hidden="1">'7-5'!$A$1:$P$23</definedName>
    <definedName name="Z_59B93C71_A242_4D48_B468_4BF3F954629F_.wvu.PrintArea" localSheetId="67" hidden="1">'7-6'!$A$1:$O$15</definedName>
    <definedName name="Z_59B93C71_A242_4D48_B468_4BF3F954629F_.wvu.PrintArea" localSheetId="68" hidden="1">'8-1'!$A$1:$U$28</definedName>
    <definedName name="Z_59B93C71_A242_4D48_B468_4BF3F954629F_.wvu.PrintArea" localSheetId="77" hidden="1">'8-10'!$A$1:$Q$21</definedName>
    <definedName name="Z_59B93C71_A242_4D48_B468_4BF3F954629F_.wvu.PrintArea" localSheetId="78" hidden="1">'8-11'!$A$1:$S$23</definedName>
    <definedName name="Z_59B93C71_A242_4D48_B468_4BF3F954629F_.wvu.PrintArea" localSheetId="79" hidden="1">'8-12'!$A$1:$T$34</definedName>
    <definedName name="Z_59B93C71_A242_4D48_B468_4BF3F954629F_.wvu.PrintArea" localSheetId="80" hidden="1">'8-13'!$A$1:$N$21</definedName>
    <definedName name="Z_59B93C71_A242_4D48_B468_4BF3F954629F_.wvu.PrintArea" localSheetId="81" hidden="1">'8-14'!$A$1:$O$33</definedName>
    <definedName name="Z_59B93C71_A242_4D48_B468_4BF3F954629F_.wvu.PrintArea" localSheetId="69" hidden="1">'8-2'!$A$1:$U$26</definedName>
    <definedName name="Z_59B93C71_A242_4D48_B468_4BF3F954629F_.wvu.PrintArea" localSheetId="71" hidden="1">'8-4'!$A$1:$O$19</definedName>
    <definedName name="Z_59B93C71_A242_4D48_B468_4BF3F954629F_.wvu.PrintArea" localSheetId="72" hidden="1">'8-5'!$A$1:$O$20</definedName>
    <definedName name="Z_59B93C71_A242_4D48_B468_4BF3F954629F_.wvu.PrintArea" localSheetId="73" hidden="1">'8-6'!$A$1:$P$19</definedName>
    <definedName name="Z_59B93C71_A242_4D48_B468_4BF3F954629F_.wvu.PrintArea" localSheetId="74" hidden="1">'8-7'!$A$1:$O$19</definedName>
    <definedName name="Z_59B93C71_A242_4D48_B468_4BF3F954629F_.wvu.PrintArea" localSheetId="75" hidden="1">'8-8'!$A$1:$O$19</definedName>
    <definedName name="Z_59B93C71_A242_4D48_B468_4BF3F954629F_.wvu.PrintArea" localSheetId="76" hidden="1">'8-9'!$A$1:$AB$40</definedName>
    <definedName name="Z_59B93C71_A242_4D48_B468_4BF3F954629F_.wvu.PrintArea" localSheetId="82" hidden="1">'9-1'!$A$1:$P$17</definedName>
    <definedName name="Z_59B93C71_A242_4D48_B468_4BF3F954629F_.wvu.PrintArea" localSheetId="83" hidden="1">'9-2'!$A$1:$R$16</definedName>
    <definedName name="Z_59B93C71_A242_4D48_B468_4BF3F954629F_.wvu.PrintArea" localSheetId="84" hidden="1">'9-3'!$A$1:$O$16</definedName>
    <definedName name="Z_59B93C71_A242_4D48_B468_4BF3F954629F_.wvu.PrintArea" localSheetId="85" hidden="1">'9-4'!$A$1:$O$16</definedName>
    <definedName name="Z_59B93C71_A242_4D48_B468_4BF3F954629F_.wvu.PrintArea" localSheetId="86" hidden="1">'9-5'!$A$1:$P$16</definedName>
    <definedName name="Z_59B93C71_A242_4D48_B468_4BF3F954629F_.wvu.PrintArea" localSheetId="87" hidden="1">'9-6'!$A$1:$Q$20</definedName>
    <definedName name="Z_59B93C71_A242_4D48_B468_4BF3F954629F_.wvu.PrintTitles" localSheetId="20" hidden="1">'1-15'!$1:$1</definedName>
    <definedName name="Z_59B93C71_A242_4D48_B468_4BF3F954629F_.wvu.Rows" localSheetId="95" hidden="1">'11-1②'!$51:$51</definedName>
    <definedName name="Z_59B93C71_A242_4D48_B468_4BF3F954629F_.wvu.Rows" localSheetId="71" hidden="1">'8-4'!$27:$29</definedName>
    <definedName name="Z_5D6F9211_D751_4670_8886_3618ED7B8BB3_.wvu.Cols" localSheetId="68" hidden="1">'8-1'!$D:$E,'8-1'!$H:$H</definedName>
    <definedName name="Z_5D6F9211_D751_4670_8886_3618ED7B8BB3_.wvu.Cols" localSheetId="69" hidden="1">'8-2'!$D:$D,'8-2'!$F:$F,'8-2'!$H:$H</definedName>
    <definedName name="Z_5D6F9211_D751_4670_8886_3618ED7B8BB3_.wvu.PrintArea" localSheetId="88" hidden="1">'10-1'!$A$1:$S$19</definedName>
    <definedName name="Z_5D6F9211_D751_4670_8886_3618ED7B8BB3_.wvu.PrintArea" localSheetId="89" hidden="1">'10-2'!$A$1:$O$17</definedName>
    <definedName name="Z_5D6F9211_D751_4670_8886_3618ED7B8BB3_.wvu.PrintArea" localSheetId="90" hidden="1">'10-3'!$A$1:$W$22</definedName>
    <definedName name="Z_5D6F9211_D751_4670_8886_3618ED7B8BB3_.wvu.PrintArea" localSheetId="91" hidden="1">'10-4'!$A$1:$W$21</definedName>
    <definedName name="Z_5D6F9211_D751_4670_8886_3618ED7B8BB3_.wvu.PrintArea" localSheetId="92" hidden="1">'10-5'!$A$1:$Q$22</definedName>
    <definedName name="Z_5D6F9211_D751_4670_8886_3618ED7B8BB3_.wvu.PrintArea" localSheetId="96" hidden="1">'11-2'!$A$1:$P$17</definedName>
    <definedName name="Z_5D6F9211_D751_4670_8886_3618ED7B8BB3_.wvu.PrintArea" localSheetId="97" hidden="1">'11-3'!$A$1:$O$18</definedName>
    <definedName name="Z_5D6F9211_D751_4670_8886_3618ED7B8BB3_.wvu.PrintArea" localSheetId="98" hidden="1">'11-4'!$A$1:$Q$19</definedName>
    <definedName name="Z_5D6F9211_D751_4670_8886_3618ED7B8BB3_.wvu.PrintArea" localSheetId="99" hidden="1">'12-1'!$A$1:$O$51</definedName>
    <definedName name="Z_5D6F9211_D751_4670_8886_3618ED7B8BB3_.wvu.PrintArea" localSheetId="100" hidden="1">'12-2'!$A$1:$AD$25</definedName>
    <definedName name="Z_5D6F9211_D751_4670_8886_3618ED7B8BB3_.wvu.PrintArea" localSheetId="101" hidden="1">'12-3'!$A$1:$P$19</definedName>
    <definedName name="Z_5D6F9211_D751_4670_8886_3618ED7B8BB3_.wvu.PrintArea" localSheetId="102" hidden="1">'12-4'!$A$1:$P$17</definedName>
    <definedName name="Z_5D6F9211_D751_4670_8886_3618ED7B8BB3_.wvu.PrintArea" localSheetId="103" hidden="1">'12-5'!$A$1:$P$17</definedName>
    <definedName name="Z_5D6F9211_D751_4670_8886_3618ED7B8BB3_.wvu.PrintArea" localSheetId="104" hidden="1">'12-6'!$A$1:$N$30</definedName>
    <definedName name="Z_5D6F9211_D751_4670_8886_3618ED7B8BB3_.wvu.PrintArea" localSheetId="105" hidden="1">'12-7'!$A$1:$M$25</definedName>
    <definedName name="Z_5D6F9211_D751_4670_8886_3618ED7B8BB3_.wvu.PrintArea" localSheetId="108" hidden="1">'14-1'!$A$1:$T$21</definedName>
    <definedName name="Z_5D6F9211_D751_4670_8886_3618ED7B8BB3_.wvu.PrintArea" localSheetId="109" hidden="1">'14-2'!$A$1:$S$18</definedName>
    <definedName name="Z_5D6F9211_D751_4670_8886_3618ED7B8BB3_.wvu.PrintArea" localSheetId="58" hidden="1">'6-1'!$A$1:$Q$14</definedName>
    <definedName name="Z_5D6F9211_D751_4670_8886_3618ED7B8BB3_.wvu.PrintArea" localSheetId="59" hidden="1">'6-2'!$A$1:$R$18</definedName>
    <definedName name="Z_5D6F9211_D751_4670_8886_3618ED7B8BB3_.wvu.PrintArea" localSheetId="60" hidden="1">'6-3'!$A$1:$P$17</definedName>
    <definedName name="Z_5D6F9211_D751_4670_8886_3618ED7B8BB3_.wvu.PrintArea" localSheetId="61" hidden="1">'6-4'!$A$1:$P$16</definedName>
    <definedName name="Z_5D6F9211_D751_4670_8886_3618ED7B8BB3_.wvu.PrintArea" localSheetId="62" hidden="1">'7-1'!$A$1:$V$27</definedName>
    <definedName name="Z_5D6F9211_D751_4670_8886_3618ED7B8BB3_.wvu.PrintArea" localSheetId="63" hidden="1">'7-2'!$A$1:$Z$18</definedName>
    <definedName name="Z_5D6F9211_D751_4670_8886_3618ED7B8BB3_.wvu.PrintArea" localSheetId="64" hidden="1">'7-3'!$A$1:$X$28</definedName>
    <definedName name="Z_5D6F9211_D751_4670_8886_3618ED7B8BB3_.wvu.PrintArea" localSheetId="65" hidden="1">'7-4'!$A$1:$X$28</definedName>
    <definedName name="Z_5D6F9211_D751_4670_8886_3618ED7B8BB3_.wvu.PrintArea" localSheetId="66" hidden="1">'7-5'!$A$1:$P$23</definedName>
    <definedName name="Z_5D6F9211_D751_4670_8886_3618ED7B8BB3_.wvu.PrintArea" localSheetId="67" hidden="1">'7-6'!$A$1:$O$15</definedName>
    <definedName name="Z_5D6F9211_D751_4670_8886_3618ED7B8BB3_.wvu.PrintArea" localSheetId="68" hidden="1">'8-1'!$A$1:$U$28</definedName>
    <definedName name="Z_5D6F9211_D751_4670_8886_3618ED7B8BB3_.wvu.PrintArea" localSheetId="77" hidden="1">'8-10'!$A$1:$Q$21</definedName>
    <definedName name="Z_5D6F9211_D751_4670_8886_3618ED7B8BB3_.wvu.PrintArea" localSheetId="78" hidden="1">'8-11'!$A$1:$S$23</definedName>
    <definedName name="Z_5D6F9211_D751_4670_8886_3618ED7B8BB3_.wvu.PrintArea" localSheetId="79" hidden="1">'8-12'!$A$1:$T$34</definedName>
    <definedName name="Z_5D6F9211_D751_4670_8886_3618ED7B8BB3_.wvu.PrintArea" localSheetId="80" hidden="1">'8-13'!$A$1:$N$21</definedName>
    <definedName name="Z_5D6F9211_D751_4670_8886_3618ED7B8BB3_.wvu.PrintArea" localSheetId="81" hidden="1">'8-14'!$A$1:$O$33</definedName>
    <definedName name="Z_5D6F9211_D751_4670_8886_3618ED7B8BB3_.wvu.PrintArea" localSheetId="69" hidden="1">'8-2'!$A$1:$U$26</definedName>
    <definedName name="Z_5D6F9211_D751_4670_8886_3618ED7B8BB3_.wvu.PrintArea" localSheetId="71" hidden="1">'8-4'!$A$1:$O$19</definedName>
    <definedName name="Z_5D6F9211_D751_4670_8886_3618ED7B8BB3_.wvu.PrintArea" localSheetId="72" hidden="1">'8-5'!$A$1:$O$20</definedName>
    <definedName name="Z_5D6F9211_D751_4670_8886_3618ED7B8BB3_.wvu.PrintArea" localSheetId="73" hidden="1">'8-6'!$A$1:$P$19</definedName>
    <definedName name="Z_5D6F9211_D751_4670_8886_3618ED7B8BB3_.wvu.PrintArea" localSheetId="74" hidden="1">'8-7'!$A$1:$O$19</definedName>
    <definedName name="Z_5D6F9211_D751_4670_8886_3618ED7B8BB3_.wvu.PrintArea" localSheetId="75" hidden="1">'8-8'!$A$1:$O$19</definedName>
    <definedName name="Z_5D6F9211_D751_4670_8886_3618ED7B8BB3_.wvu.PrintArea" localSheetId="76" hidden="1">'8-9'!$A$1:$AB$40</definedName>
    <definedName name="Z_5D6F9211_D751_4670_8886_3618ED7B8BB3_.wvu.PrintArea" localSheetId="82" hidden="1">'9-1'!$A$1:$P$17</definedName>
    <definedName name="Z_5D6F9211_D751_4670_8886_3618ED7B8BB3_.wvu.PrintArea" localSheetId="83" hidden="1">'9-2'!$A$1:$R$16</definedName>
    <definedName name="Z_5D6F9211_D751_4670_8886_3618ED7B8BB3_.wvu.PrintArea" localSheetId="84" hidden="1">'9-3'!$A$1:$O$16</definedName>
    <definedName name="Z_5D6F9211_D751_4670_8886_3618ED7B8BB3_.wvu.Rows" localSheetId="71" hidden="1">'8-4'!$27:$29</definedName>
    <definedName name="Z_607BA1E7_39D6_42C5_94A0_79958193A92D_.wvu.PrintArea" localSheetId="1" hidden="1">'1-1'!$A$1:$Q$24</definedName>
    <definedName name="Z_607BA1E7_39D6_42C5_94A0_79958193A92D_.wvu.PrintArea" localSheetId="12" hidden="1">'1-10'!$A$1:$Q$23</definedName>
    <definedName name="Z_607BA1E7_39D6_42C5_94A0_79958193A92D_.wvu.PrintArea" localSheetId="13" hidden="1">'1-11'!$A$1:$S$20</definedName>
    <definedName name="Z_607BA1E7_39D6_42C5_94A0_79958193A92D_.wvu.PrintArea" localSheetId="14" hidden="1">'1-12'!$A$1:$R$29</definedName>
    <definedName name="Z_607BA1E7_39D6_42C5_94A0_79958193A92D_.wvu.PrintArea" localSheetId="17" hidden="1">'1-13'!$A$1:$Q$26</definedName>
    <definedName name="Z_607BA1E7_39D6_42C5_94A0_79958193A92D_.wvu.PrintArea" localSheetId="9" hidden="1">'1-13(旧)'!$A$1:$T$23</definedName>
    <definedName name="Z_607BA1E7_39D6_42C5_94A0_79958193A92D_.wvu.PrintArea" localSheetId="19" hidden="1">'1-14'!$A$1:$S$18</definedName>
    <definedName name="Z_607BA1E7_39D6_42C5_94A0_79958193A92D_.wvu.PrintArea" localSheetId="15" hidden="1">'1-14(旧)'!$A$1:$S$34</definedName>
    <definedName name="Z_607BA1E7_39D6_42C5_94A0_79958193A92D_.wvu.PrintArea" localSheetId="16" hidden="1">'1-15(旧)'!$A$1:$R$26</definedName>
    <definedName name="Z_607BA1E7_39D6_42C5_94A0_79958193A92D_.wvu.PrintArea" localSheetId="21" hidden="1">'1-16'!$A$1:$F$80</definedName>
    <definedName name="Z_607BA1E7_39D6_42C5_94A0_79958193A92D_.wvu.PrintArea" localSheetId="18" hidden="1">'1-16(旧)'!$A$1:$W$27</definedName>
    <definedName name="Z_607BA1E7_39D6_42C5_94A0_79958193A92D_.wvu.PrintArea" localSheetId="22" hidden="1">'1-17'!$A$1:$Q$18</definedName>
    <definedName name="Z_607BA1E7_39D6_42C5_94A0_79958193A92D_.wvu.PrintArea" localSheetId="23" hidden="1">'1-18'!$A$1:$S$22</definedName>
    <definedName name="Z_607BA1E7_39D6_42C5_94A0_79958193A92D_.wvu.PrintArea" localSheetId="24" hidden="1">'1-18(旧)'!$A$1:$U$40</definedName>
    <definedName name="Z_607BA1E7_39D6_42C5_94A0_79958193A92D_.wvu.PrintArea" localSheetId="25" hidden="1">'1-19'!$A$1:$U$22</definedName>
    <definedName name="Z_607BA1E7_39D6_42C5_94A0_79958193A92D_.wvu.PrintArea" localSheetId="3" hidden="1">'1-2'!$A$1:$Q$27</definedName>
    <definedName name="Z_607BA1E7_39D6_42C5_94A0_79958193A92D_.wvu.PrintArea" localSheetId="159" hidden="1">'1-20(旧)'!$A$1:$R$27</definedName>
    <definedName name="Z_607BA1E7_39D6_42C5_94A0_79958193A92D_.wvu.PrintArea" localSheetId="4" hidden="1">'1-3'!$A$1:$O$27</definedName>
    <definedName name="Z_607BA1E7_39D6_42C5_94A0_79958193A92D_.wvu.PrintArea" localSheetId="5" hidden="1">'1-4'!$A$1:$W$99</definedName>
    <definedName name="Z_607BA1E7_39D6_42C5_94A0_79958193A92D_.wvu.PrintArea" localSheetId="6" hidden="1">'1-5'!$A$1:$U$46</definedName>
    <definedName name="Z_607BA1E7_39D6_42C5_94A0_79958193A92D_.wvu.PrintArea" localSheetId="8" hidden="1">'1-7'!$A$1:$W$171</definedName>
    <definedName name="Z_607BA1E7_39D6_42C5_94A0_79958193A92D_.wvu.PrintArea" localSheetId="10" hidden="1">'1-8'!$A$1:$S$121</definedName>
    <definedName name="Z_607BA1E7_39D6_42C5_94A0_79958193A92D_.wvu.PrintArea" localSheetId="11" hidden="1">'1-9'!$A$1:$P$19</definedName>
    <definedName name="Z_607BA1E7_39D6_42C5_94A0_79958193A92D_.wvu.PrintArea" localSheetId="26" hidden="1">'2-1'!$A$1:$R$23</definedName>
    <definedName name="Z_607BA1E7_39D6_42C5_94A0_79958193A92D_.wvu.PrintArea" localSheetId="27" hidden="1">'2-2'!$A$1:$Q$16</definedName>
    <definedName name="Z_607BA1E7_39D6_42C5_94A0_79958193A92D_.wvu.PrintArea" localSheetId="28" hidden="1">'2-3'!$A$1:$R$25</definedName>
    <definedName name="Z_607BA1E7_39D6_42C5_94A0_79958193A92D_.wvu.PrintArea" localSheetId="30" hidden="1">'2-5'!$A$1:$X$24</definedName>
    <definedName name="Z_607BA1E7_39D6_42C5_94A0_79958193A92D_.wvu.PrintArea" localSheetId="32" hidden="1">'2-7'!$A$1:$O$19</definedName>
    <definedName name="Z_607BA1E7_39D6_42C5_94A0_79958193A92D_.wvu.PrintArea" localSheetId="33" hidden="1">'2-8'!$A$1:$O$18</definedName>
    <definedName name="Z_607BA1E7_39D6_42C5_94A0_79958193A92D_.wvu.PrintArea" localSheetId="34" hidden="1">'3-1'!$A$1:$R$18</definedName>
    <definedName name="Z_607BA1E7_39D6_42C5_94A0_79958193A92D_.wvu.PrintArea" localSheetId="35" hidden="1">'3-2'!$A$1:$Q$20</definedName>
    <definedName name="Z_607BA1E7_39D6_42C5_94A0_79958193A92D_.wvu.PrintArea" localSheetId="36" hidden="1">'3-3'!$A$1:$Q$26</definedName>
    <definedName name="Z_607BA1E7_39D6_42C5_94A0_79958193A92D_.wvu.PrintArea" localSheetId="37" hidden="1">'3-4'!$A$1:$P$12</definedName>
    <definedName name="Z_607BA1E7_39D6_42C5_94A0_79958193A92D_.wvu.PrintArea" localSheetId="38" hidden="1">'3-5'!$A$1:$L$15</definedName>
    <definedName name="Z_607BA1E7_39D6_42C5_94A0_79958193A92D_.wvu.PrintArea" localSheetId="39" hidden="1">'3-6'!$A$1:$O$13</definedName>
    <definedName name="Z_607BA1E7_39D6_42C5_94A0_79958193A92D_.wvu.PrintArea" localSheetId="40" hidden="1">'3-7'!$A$1:$L$16</definedName>
    <definedName name="Z_607BA1E7_39D6_42C5_94A0_79958193A92D_.wvu.PrintArea" localSheetId="41" hidden="1">'4-1'!$A$1:$O$19</definedName>
    <definedName name="Z_607BA1E7_39D6_42C5_94A0_79958193A92D_.wvu.PrintArea" localSheetId="42" hidden="1">'4-2'!$A$1:$O$21</definedName>
    <definedName name="Z_607BA1E7_39D6_42C5_94A0_79958193A92D_.wvu.PrintArea" localSheetId="43" hidden="1">'4-3'!$A$1:$Q$28</definedName>
    <definedName name="Z_607BA1E7_39D6_42C5_94A0_79958193A92D_.wvu.PrintArea" localSheetId="44" hidden="1">'4-4'!$A$1:$S$31</definedName>
    <definedName name="Z_607BA1E7_39D6_42C5_94A0_79958193A92D_.wvu.PrintArea" localSheetId="45" hidden="1">'4-5'!$A$1:$Q$32</definedName>
    <definedName name="Z_607BA1E7_39D6_42C5_94A0_79958193A92D_.wvu.PrintArea" localSheetId="46" hidden="1">'4-6'!$A$1:$O$20</definedName>
    <definedName name="Z_607BA1E7_39D6_42C5_94A0_79958193A92D_.wvu.PrintArea" localSheetId="47" hidden="1">'5-1'!$A$1:$T$15</definedName>
    <definedName name="Z_607BA1E7_39D6_42C5_94A0_79958193A92D_.wvu.PrintArea" localSheetId="56" hidden="1">'5-10'!$A$1:$G$32</definedName>
    <definedName name="Z_607BA1E7_39D6_42C5_94A0_79958193A92D_.wvu.PrintArea" localSheetId="48" hidden="1">'5-2'!$A$1:$V$15</definedName>
    <definedName name="Z_607BA1E7_39D6_42C5_94A0_79958193A92D_.wvu.PrintArea" localSheetId="49" hidden="1">'5-3'!$A$1:$P$18</definedName>
    <definedName name="Z_607BA1E7_39D6_42C5_94A0_79958193A92D_.wvu.PrintArea" localSheetId="50" hidden="1">'5-4'!$A$1:$Q$26</definedName>
    <definedName name="Z_607BA1E7_39D6_42C5_94A0_79958193A92D_.wvu.PrintArea" localSheetId="51" hidden="1">'5-5'!$A$1:$P$18</definedName>
    <definedName name="Z_607BA1E7_39D6_42C5_94A0_79958193A92D_.wvu.PrintArea" localSheetId="52" hidden="1">'5-6'!$A$1:$P$19</definedName>
    <definedName name="Z_607BA1E7_39D6_42C5_94A0_79958193A92D_.wvu.PrintArea" localSheetId="53" hidden="1">'5-7'!$A$1:$Q$21</definedName>
    <definedName name="Z_607BA1E7_39D6_42C5_94A0_79958193A92D_.wvu.PrintArea" localSheetId="54" hidden="1">'5-8'!$A$1:$R$20</definedName>
    <definedName name="Z_607BA1E7_39D6_42C5_94A0_79958193A92D_.wvu.PrintArea" localSheetId="55" hidden="1">'5-9'!$A$1:$S$20</definedName>
    <definedName name="Z_62B1A5AD_47E8_4FD6_81A2_BE9309695E72_.wvu.Cols" localSheetId="129" hidden="1">'17-1'!$D:$E,'17-1'!$G:$I,'17-1'!$K:$L,'17-1'!$N:$N</definedName>
    <definedName name="Z_62B1A5AD_47E8_4FD6_81A2_BE9309695E72_.wvu.PrintArea" localSheetId="106" hidden="1">'13-1'!$A$1:$R$21</definedName>
    <definedName name="Z_62B1A5AD_47E8_4FD6_81A2_BE9309695E72_.wvu.PrintArea" localSheetId="107" hidden="1">'13-2'!$A$1:$Q$19</definedName>
    <definedName name="Z_62B1A5AD_47E8_4FD6_81A2_BE9309695E72_.wvu.PrintArea" localSheetId="110" hidden="1">'15-1'!$A$1:$V$21</definedName>
    <definedName name="Z_62B1A5AD_47E8_4FD6_81A2_BE9309695E72_.wvu.PrintArea" localSheetId="120" hidden="1">'15-11'!$A$1:$S$21</definedName>
    <definedName name="Z_62B1A5AD_47E8_4FD6_81A2_BE9309695E72_.wvu.PrintArea" localSheetId="121" hidden="1">'15-12'!$A$1:$Q$18</definedName>
    <definedName name="Z_62B1A5AD_47E8_4FD6_81A2_BE9309695E72_.wvu.PrintArea" localSheetId="122" hidden="1">'15-13'!$A$1:$R$21</definedName>
    <definedName name="Z_62B1A5AD_47E8_4FD6_81A2_BE9309695E72_.wvu.PrintArea" localSheetId="123" hidden="1">'15-14'!$A$1:$O$21</definedName>
    <definedName name="Z_62B1A5AD_47E8_4FD6_81A2_BE9309695E72_.wvu.PrintArea" localSheetId="111" hidden="1">'15-2'!$A$1:$P$18</definedName>
    <definedName name="Z_62B1A5AD_47E8_4FD6_81A2_BE9309695E72_.wvu.PrintArea" localSheetId="112" hidden="1">'15-3'!$A$1:$U$20</definedName>
    <definedName name="Z_62B1A5AD_47E8_4FD6_81A2_BE9309695E72_.wvu.PrintArea" localSheetId="113" hidden="1">'15-4'!$A$1:$S$23</definedName>
    <definedName name="Z_62B1A5AD_47E8_4FD6_81A2_BE9309695E72_.wvu.PrintArea" localSheetId="114" hidden="1">'15-5'!$A$1:$Q$44</definedName>
    <definedName name="Z_62B1A5AD_47E8_4FD6_81A2_BE9309695E72_.wvu.PrintArea" localSheetId="115" hidden="1">'15-6'!$A$1:$P$16</definedName>
    <definedName name="Z_62B1A5AD_47E8_4FD6_81A2_BE9309695E72_.wvu.PrintArea" localSheetId="116" hidden="1">'15-7'!$A$1:$Q$19</definedName>
    <definedName name="Z_62B1A5AD_47E8_4FD6_81A2_BE9309695E72_.wvu.PrintArea" localSheetId="117" hidden="1">'15-8'!$A$1:$R$32</definedName>
    <definedName name="Z_62B1A5AD_47E8_4FD6_81A2_BE9309695E72_.wvu.PrintArea" localSheetId="118" hidden="1">'15-9'!$A$1:$S$23</definedName>
    <definedName name="Z_62B1A5AD_47E8_4FD6_81A2_BE9309695E72_.wvu.PrintArea" localSheetId="124" hidden="1">'16-1'!$A$1:$R$23</definedName>
    <definedName name="Z_62B1A5AD_47E8_4FD6_81A2_BE9309695E72_.wvu.PrintArea" localSheetId="125" hidden="1">'16-2'!$A$1:$Q$18</definedName>
    <definedName name="Z_62B1A5AD_47E8_4FD6_81A2_BE9309695E72_.wvu.PrintArea" localSheetId="126" hidden="1">'16-3'!$A$1:$U$22</definedName>
    <definedName name="Z_62B1A5AD_47E8_4FD6_81A2_BE9309695E72_.wvu.PrintArea" localSheetId="127" hidden="1">'16-4'!$A$1:$N$20</definedName>
    <definedName name="Z_62B1A5AD_47E8_4FD6_81A2_BE9309695E72_.wvu.PrintArea" localSheetId="128" hidden="1">'16-5'!$A$1:$U$21</definedName>
    <definedName name="Z_62B1A5AD_47E8_4FD6_81A2_BE9309695E72_.wvu.PrintArea" localSheetId="129" hidden="1">'17-1'!$A$1:$AA$22</definedName>
    <definedName name="Z_62B1A5AD_47E8_4FD6_81A2_BE9309695E72_.wvu.PrintArea" localSheetId="138" hidden="1">'17-10'!$A$1:$P$17</definedName>
    <definedName name="Z_62B1A5AD_47E8_4FD6_81A2_BE9309695E72_.wvu.PrintArea" localSheetId="140" hidden="1">'17-12'!$A$1:$Q$19</definedName>
    <definedName name="Z_62B1A5AD_47E8_4FD6_81A2_BE9309695E72_.wvu.PrintArea" localSheetId="141" hidden="1">'17-13'!$A$1:$P$17</definedName>
    <definedName name="Z_62B1A5AD_47E8_4FD6_81A2_BE9309695E72_.wvu.PrintArea" localSheetId="142" hidden="1">'17-14'!$A$1:$K$27</definedName>
    <definedName name="Z_62B1A5AD_47E8_4FD6_81A2_BE9309695E72_.wvu.PrintArea" localSheetId="130" hidden="1">'17-2'!$A$1:$Q$16</definedName>
    <definedName name="Z_62B1A5AD_47E8_4FD6_81A2_BE9309695E72_.wvu.PrintArea" localSheetId="131" hidden="1">'17-3'!$A$1:$Q$16</definedName>
    <definedName name="Z_62B1A5AD_47E8_4FD6_81A2_BE9309695E72_.wvu.PrintArea" localSheetId="135" hidden="1">'17-7'!$A$1:$P$17</definedName>
    <definedName name="Z_62B1A5AD_47E8_4FD6_81A2_BE9309695E72_.wvu.PrintArea" localSheetId="136" hidden="1">'17-8'!$A$1:$S$17</definedName>
    <definedName name="Z_62B1A5AD_47E8_4FD6_81A2_BE9309695E72_.wvu.PrintArea" localSheetId="137" hidden="1">'17-9'!$A$1:$Q$16</definedName>
    <definedName name="Z_62B1A5AD_47E8_4FD6_81A2_BE9309695E72_.wvu.PrintArea" localSheetId="144" hidden="1">'18-2'!$A$1:$Q$17</definedName>
    <definedName name="Z_62B1A5AD_47E8_4FD6_81A2_BE9309695E72_.wvu.PrintArea" localSheetId="146" hidden="1">'18-4'!$A$1:$R$19</definedName>
    <definedName name="Z_62B1A5AD_47E8_4FD6_81A2_BE9309695E72_.wvu.PrintArea" localSheetId="147" hidden="1">'19-1'!$A$1:$Q$18</definedName>
    <definedName name="Z_62B1A5AD_47E8_4FD6_81A2_BE9309695E72_.wvu.PrintArea" localSheetId="148" hidden="1">'19-2'!$A$1:$Q$20</definedName>
    <definedName name="Z_62B1A5AD_47E8_4FD6_81A2_BE9309695E72_.wvu.PrintArea" localSheetId="149" hidden="1">'20-1'!$A$1:$N$17</definedName>
    <definedName name="Z_62B1A5AD_47E8_4FD6_81A2_BE9309695E72_.wvu.PrintArea" localSheetId="150" hidden="1">'20-2'!$A$1:$S$20</definedName>
    <definedName name="Z_62B1A5AD_47E8_4FD6_81A2_BE9309695E72_.wvu.PrintArea" localSheetId="151" hidden="1">'20-3'!$A$1:$O$17</definedName>
    <definedName name="Z_62B1A5AD_47E8_4FD6_81A2_BE9309695E72_.wvu.PrintArea" localSheetId="152" hidden="1">'21-1'!$A$1:$R$22</definedName>
    <definedName name="Z_62B1A5AD_47E8_4FD6_81A2_BE9309695E72_.wvu.PrintArea" localSheetId="153" hidden="1">'21-2'!$A$1:$O$20</definedName>
    <definedName name="Z_62B1A5AD_47E8_4FD6_81A2_BE9309695E72_.wvu.PrintArea" localSheetId="154" hidden="1">'21-3'!$A$1:$Q$16</definedName>
    <definedName name="Z_62B1A5AD_47E8_4FD6_81A2_BE9309695E72_.wvu.PrintArea" localSheetId="155" hidden="1">'21-4'!$A$1:$Y$52</definedName>
    <definedName name="Z_62B1A5AD_47E8_4FD6_81A2_BE9309695E72_.wvu.PrintArea" localSheetId="156" hidden="1">'21-5'!$A$1:$T$19</definedName>
    <definedName name="Z_62B1A5AD_47E8_4FD6_81A2_BE9309695E72_.wvu.PrintArea" localSheetId="157" hidden="1">'21-6'!$A$1:$O$16</definedName>
    <definedName name="Z_62B1A5AD_47E8_4FD6_81A2_BE9309695E72_.wvu.PrintArea" localSheetId="85" hidden="1">'9-4'!$A$1:$O$16</definedName>
    <definedName name="Z_62B1A5AD_47E8_4FD6_81A2_BE9309695E72_.wvu.PrintArea" localSheetId="86" hidden="1">'9-5'!$A$1:$P$16</definedName>
    <definedName name="Z_62B1A5AD_47E8_4FD6_81A2_BE9309695E72_.wvu.PrintArea" localSheetId="87" hidden="1">'9-6'!$A$1:$Q$20</definedName>
    <definedName name="Z_671C72A7_44EA_422B_A43A_F52FFD7E2DB3_.wvu.PrintArea" localSheetId="33" hidden="1">'2-8'!$A$1:$O$18</definedName>
    <definedName name="Z_67A28A89_E198_4A6E_809F_7C1EE1D592B0_.wvu.Cols" localSheetId="129" hidden="1">'17-1'!$D:$E,'17-1'!$G:$I,'17-1'!$K:$L,'17-1'!$N:$N</definedName>
    <definedName name="Z_67A28A89_E198_4A6E_809F_7C1EE1D592B0_.wvu.Cols" localSheetId="68" hidden="1">'8-1'!$D:$E,'8-1'!$H:$H</definedName>
    <definedName name="Z_67A28A89_E198_4A6E_809F_7C1EE1D592B0_.wvu.Cols" localSheetId="69" hidden="1">'8-2'!$D:$D,'8-2'!$F:$F,'8-2'!$H:$H</definedName>
    <definedName name="Z_67A28A89_E198_4A6E_809F_7C1EE1D592B0_.wvu.PrintArea" localSheetId="88" hidden="1">'10-1'!$A$1:$S$19</definedName>
    <definedName name="Z_67A28A89_E198_4A6E_809F_7C1EE1D592B0_.wvu.PrintArea" localSheetId="89" hidden="1">'10-2'!$A$1:$O$17</definedName>
    <definedName name="Z_67A28A89_E198_4A6E_809F_7C1EE1D592B0_.wvu.PrintArea" localSheetId="90" hidden="1">'10-3'!$A$1:$W$22</definedName>
    <definedName name="Z_67A28A89_E198_4A6E_809F_7C1EE1D592B0_.wvu.PrintArea" localSheetId="91" hidden="1">'10-4'!$A$1:$W$21</definedName>
    <definedName name="Z_67A28A89_E198_4A6E_809F_7C1EE1D592B0_.wvu.PrintArea" localSheetId="92" hidden="1">'10-5'!$A$1:$Q$22</definedName>
    <definedName name="Z_67A28A89_E198_4A6E_809F_7C1EE1D592B0_.wvu.PrintArea" localSheetId="1" hidden="1">'1-1'!$A$1:$Q$24</definedName>
    <definedName name="Z_67A28A89_E198_4A6E_809F_7C1EE1D592B0_.wvu.PrintArea" localSheetId="12" hidden="1">'1-10'!$A$1:$Q$23</definedName>
    <definedName name="Z_67A28A89_E198_4A6E_809F_7C1EE1D592B0_.wvu.PrintArea" localSheetId="13" hidden="1">'1-11'!$A$1:$S$20</definedName>
    <definedName name="Z_67A28A89_E198_4A6E_809F_7C1EE1D592B0_.wvu.PrintArea" localSheetId="96" hidden="1">'11-2'!$A$1:$P$17</definedName>
    <definedName name="Z_67A28A89_E198_4A6E_809F_7C1EE1D592B0_.wvu.PrintArea" localSheetId="14" hidden="1">'1-12'!$A$1:$R$29</definedName>
    <definedName name="Z_67A28A89_E198_4A6E_809F_7C1EE1D592B0_.wvu.PrintArea" localSheetId="97" hidden="1">'11-3'!$A$1:$O$18</definedName>
    <definedName name="Z_67A28A89_E198_4A6E_809F_7C1EE1D592B0_.wvu.PrintArea" localSheetId="17" hidden="1">'1-13'!$A$1:$Q$26</definedName>
    <definedName name="Z_67A28A89_E198_4A6E_809F_7C1EE1D592B0_.wvu.PrintArea" localSheetId="9" hidden="1">'1-13(旧)'!$A$1:$T$23</definedName>
    <definedName name="Z_67A28A89_E198_4A6E_809F_7C1EE1D592B0_.wvu.PrintArea" localSheetId="98" hidden="1">'11-4'!$A$1:$Q$19</definedName>
    <definedName name="Z_67A28A89_E198_4A6E_809F_7C1EE1D592B0_.wvu.PrintArea" localSheetId="19" hidden="1">'1-14'!$A$1:$S$18</definedName>
    <definedName name="Z_67A28A89_E198_4A6E_809F_7C1EE1D592B0_.wvu.PrintArea" localSheetId="15" hidden="1">'1-14(旧)'!$A$1:$S$34</definedName>
    <definedName name="Z_67A28A89_E198_4A6E_809F_7C1EE1D592B0_.wvu.PrintArea" localSheetId="16" hidden="1">'1-15(旧)'!$A$1:$R$26</definedName>
    <definedName name="Z_67A28A89_E198_4A6E_809F_7C1EE1D592B0_.wvu.PrintArea" localSheetId="21" hidden="1">'1-16'!$A$1:$F$80</definedName>
    <definedName name="Z_67A28A89_E198_4A6E_809F_7C1EE1D592B0_.wvu.PrintArea" localSheetId="18" hidden="1">'1-16(旧)'!$A$1:$W$27</definedName>
    <definedName name="Z_67A28A89_E198_4A6E_809F_7C1EE1D592B0_.wvu.PrintArea" localSheetId="22" hidden="1">'1-17'!$A$1:$Q$18</definedName>
    <definedName name="Z_67A28A89_E198_4A6E_809F_7C1EE1D592B0_.wvu.PrintArea" localSheetId="23" hidden="1">'1-18'!$A$1:$S$22</definedName>
    <definedName name="Z_67A28A89_E198_4A6E_809F_7C1EE1D592B0_.wvu.PrintArea" localSheetId="24" hidden="1">'1-18(旧)'!$A$1:$U$40</definedName>
    <definedName name="Z_67A28A89_E198_4A6E_809F_7C1EE1D592B0_.wvu.PrintArea" localSheetId="25" hidden="1">'1-19'!$A$1:$U$22</definedName>
    <definedName name="Z_67A28A89_E198_4A6E_809F_7C1EE1D592B0_.wvu.PrintArea" localSheetId="3" hidden="1">'1-2'!$A$1:$Q$27</definedName>
    <definedName name="Z_67A28A89_E198_4A6E_809F_7C1EE1D592B0_.wvu.PrintArea" localSheetId="159" hidden="1">'1-20(旧)'!$A$1:$R$27</definedName>
    <definedName name="Z_67A28A89_E198_4A6E_809F_7C1EE1D592B0_.wvu.PrintArea" localSheetId="99" hidden="1">'12-1'!$A$1:$O$51</definedName>
    <definedName name="Z_67A28A89_E198_4A6E_809F_7C1EE1D592B0_.wvu.PrintArea" localSheetId="100" hidden="1">'12-2'!$A$1:$AD$25</definedName>
    <definedName name="Z_67A28A89_E198_4A6E_809F_7C1EE1D592B0_.wvu.PrintArea" localSheetId="101" hidden="1">'12-3'!$A$1:$P$19</definedName>
    <definedName name="Z_67A28A89_E198_4A6E_809F_7C1EE1D592B0_.wvu.PrintArea" localSheetId="102" hidden="1">'12-4'!$A$1:$P$17</definedName>
    <definedName name="Z_67A28A89_E198_4A6E_809F_7C1EE1D592B0_.wvu.PrintArea" localSheetId="103" hidden="1">'12-5'!$A$1:$P$17</definedName>
    <definedName name="Z_67A28A89_E198_4A6E_809F_7C1EE1D592B0_.wvu.PrintArea" localSheetId="104" hidden="1">'12-6'!$A$1:$N$30</definedName>
    <definedName name="Z_67A28A89_E198_4A6E_809F_7C1EE1D592B0_.wvu.PrintArea" localSheetId="105" hidden="1">'12-7'!$A$1:$M$25</definedName>
    <definedName name="Z_67A28A89_E198_4A6E_809F_7C1EE1D592B0_.wvu.PrintArea" localSheetId="4" hidden="1">'1-3'!$A$1:$O$27</definedName>
    <definedName name="Z_67A28A89_E198_4A6E_809F_7C1EE1D592B0_.wvu.PrintArea" localSheetId="106" hidden="1">'13-1'!$A$1:$R$21</definedName>
    <definedName name="Z_67A28A89_E198_4A6E_809F_7C1EE1D592B0_.wvu.PrintArea" localSheetId="107" hidden="1">'13-2'!$A$1:$Q$19</definedName>
    <definedName name="Z_67A28A89_E198_4A6E_809F_7C1EE1D592B0_.wvu.PrintArea" localSheetId="108" hidden="1">'14-1'!$A$1:$T$21</definedName>
    <definedName name="Z_67A28A89_E198_4A6E_809F_7C1EE1D592B0_.wvu.PrintArea" localSheetId="109" hidden="1">'14-2'!$A$1:$S$18</definedName>
    <definedName name="Z_67A28A89_E198_4A6E_809F_7C1EE1D592B0_.wvu.PrintArea" localSheetId="6" hidden="1">'1-5'!$A$1:$U$46</definedName>
    <definedName name="Z_67A28A89_E198_4A6E_809F_7C1EE1D592B0_.wvu.PrintArea" localSheetId="110" hidden="1">'15-1'!$A$1:$V$21</definedName>
    <definedName name="Z_67A28A89_E198_4A6E_809F_7C1EE1D592B0_.wvu.PrintArea" localSheetId="120" hidden="1">'15-11'!$A$1:$S$21</definedName>
    <definedName name="Z_67A28A89_E198_4A6E_809F_7C1EE1D592B0_.wvu.PrintArea" localSheetId="121" hidden="1">'15-12'!$A$1:$Q$18</definedName>
    <definedName name="Z_67A28A89_E198_4A6E_809F_7C1EE1D592B0_.wvu.PrintArea" localSheetId="122" hidden="1">'15-13'!$A$1:$R$21</definedName>
    <definedName name="Z_67A28A89_E198_4A6E_809F_7C1EE1D592B0_.wvu.PrintArea" localSheetId="123" hidden="1">'15-14'!$A$1:$O$21</definedName>
    <definedName name="Z_67A28A89_E198_4A6E_809F_7C1EE1D592B0_.wvu.PrintArea" localSheetId="111" hidden="1">'15-2'!$A$1:$P$18</definedName>
    <definedName name="Z_67A28A89_E198_4A6E_809F_7C1EE1D592B0_.wvu.PrintArea" localSheetId="112" hidden="1">'15-3'!$A$1:$U$20</definedName>
    <definedName name="Z_67A28A89_E198_4A6E_809F_7C1EE1D592B0_.wvu.PrintArea" localSheetId="113" hidden="1">'15-4'!$A$1:$S$23</definedName>
    <definedName name="Z_67A28A89_E198_4A6E_809F_7C1EE1D592B0_.wvu.PrintArea" localSheetId="114" hidden="1">'15-5'!$A$1:$Q$44</definedName>
    <definedName name="Z_67A28A89_E198_4A6E_809F_7C1EE1D592B0_.wvu.PrintArea" localSheetId="115" hidden="1">'15-6'!$A$1:$U$24</definedName>
    <definedName name="Z_67A28A89_E198_4A6E_809F_7C1EE1D592B0_.wvu.PrintArea" localSheetId="116" hidden="1">'15-7'!$A$1:$Q$19</definedName>
    <definedName name="Z_67A28A89_E198_4A6E_809F_7C1EE1D592B0_.wvu.PrintArea" localSheetId="117" hidden="1">'15-8'!$A$1:$R$32</definedName>
    <definedName name="Z_67A28A89_E198_4A6E_809F_7C1EE1D592B0_.wvu.PrintArea" localSheetId="118" hidden="1">'15-9'!$A$1:$S$23</definedName>
    <definedName name="Z_67A28A89_E198_4A6E_809F_7C1EE1D592B0_.wvu.PrintArea" localSheetId="7" hidden="1">'1-6'!$A$2:$E$26</definedName>
    <definedName name="Z_67A28A89_E198_4A6E_809F_7C1EE1D592B0_.wvu.PrintArea" localSheetId="124" hidden="1">'16-1'!$A$1:$R$23</definedName>
    <definedName name="Z_67A28A89_E198_4A6E_809F_7C1EE1D592B0_.wvu.PrintArea" localSheetId="125" hidden="1">'16-2'!$A$1:$Q$18</definedName>
    <definedName name="Z_67A28A89_E198_4A6E_809F_7C1EE1D592B0_.wvu.PrintArea" localSheetId="126" hidden="1">'16-3'!$A$1:$U$22</definedName>
    <definedName name="Z_67A28A89_E198_4A6E_809F_7C1EE1D592B0_.wvu.PrintArea" localSheetId="127" hidden="1">'16-4'!$A$1:$N$20</definedName>
    <definedName name="Z_67A28A89_E198_4A6E_809F_7C1EE1D592B0_.wvu.PrintArea" localSheetId="128" hidden="1">'16-5'!$A$1:$U$21</definedName>
    <definedName name="Z_67A28A89_E198_4A6E_809F_7C1EE1D592B0_.wvu.PrintArea" localSheetId="8" hidden="1">'1-7'!$A$1:$W$171</definedName>
    <definedName name="Z_67A28A89_E198_4A6E_809F_7C1EE1D592B0_.wvu.PrintArea" localSheetId="129" hidden="1">'17-1'!$A$1:$AA$22</definedName>
    <definedName name="Z_67A28A89_E198_4A6E_809F_7C1EE1D592B0_.wvu.PrintArea" localSheetId="138" hidden="1">'17-10'!$A$1:$P$17</definedName>
    <definedName name="Z_67A28A89_E198_4A6E_809F_7C1EE1D592B0_.wvu.PrintArea" localSheetId="140" hidden="1">'17-12'!$A$1:$Q$19</definedName>
    <definedName name="Z_67A28A89_E198_4A6E_809F_7C1EE1D592B0_.wvu.PrintArea" localSheetId="141" hidden="1">'17-13'!$A$1:$P$17</definedName>
    <definedName name="Z_67A28A89_E198_4A6E_809F_7C1EE1D592B0_.wvu.PrintArea" localSheetId="142" hidden="1">'17-14'!$A$1:$K$27</definedName>
    <definedName name="Z_67A28A89_E198_4A6E_809F_7C1EE1D592B0_.wvu.PrintArea" localSheetId="130" hidden="1">'17-2'!$A$1:$V$23</definedName>
    <definedName name="Z_67A28A89_E198_4A6E_809F_7C1EE1D592B0_.wvu.PrintArea" localSheetId="131" hidden="1">'17-3'!$A$1:$V$23</definedName>
    <definedName name="Z_67A28A89_E198_4A6E_809F_7C1EE1D592B0_.wvu.PrintArea" localSheetId="135" hidden="1">'17-7'!$A$1:$P$17</definedName>
    <definedName name="Z_67A28A89_E198_4A6E_809F_7C1EE1D592B0_.wvu.PrintArea" localSheetId="136" hidden="1">'17-8'!$A$1:$S$17</definedName>
    <definedName name="Z_67A28A89_E198_4A6E_809F_7C1EE1D592B0_.wvu.PrintArea" localSheetId="137" hidden="1">'17-9'!$A$1:$Q$16</definedName>
    <definedName name="Z_67A28A89_E198_4A6E_809F_7C1EE1D592B0_.wvu.PrintArea" localSheetId="10" hidden="1">'1-8'!$A$1:$S$121</definedName>
    <definedName name="Z_67A28A89_E198_4A6E_809F_7C1EE1D592B0_.wvu.PrintArea" localSheetId="143" hidden="1">'18-1'!$A$1:$P$12</definedName>
    <definedName name="Z_67A28A89_E198_4A6E_809F_7C1EE1D592B0_.wvu.PrintArea" localSheetId="144" hidden="1">'18-2'!$A$1:$Q$17</definedName>
    <definedName name="Z_67A28A89_E198_4A6E_809F_7C1EE1D592B0_.wvu.PrintArea" localSheetId="145" hidden="1">'18-3'!$A$1:$P$12</definedName>
    <definedName name="Z_67A28A89_E198_4A6E_809F_7C1EE1D592B0_.wvu.PrintArea" localSheetId="146" hidden="1">'18-4'!$A$1:$R$19</definedName>
    <definedName name="Z_67A28A89_E198_4A6E_809F_7C1EE1D592B0_.wvu.PrintArea" localSheetId="11" hidden="1">'1-9'!$A$1:$P$19</definedName>
    <definedName name="Z_67A28A89_E198_4A6E_809F_7C1EE1D592B0_.wvu.PrintArea" localSheetId="147" hidden="1">'19-1'!$A$1:$Q$18</definedName>
    <definedName name="Z_67A28A89_E198_4A6E_809F_7C1EE1D592B0_.wvu.PrintArea" localSheetId="148" hidden="1">'19-2'!$A$1:$Q$20</definedName>
    <definedName name="Z_67A28A89_E198_4A6E_809F_7C1EE1D592B0_.wvu.PrintArea" localSheetId="149" hidden="1">'20-1'!$A$1:$N$17</definedName>
    <definedName name="Z_67A28A89_E198_4A6E_809F_7C1EE1D592B0_.wvu.PrintArea" localSheetId="150" hidden="1">'20-2'!$A$1:$S$20</definedName>
    <definedName name="Z_67A28A89_E198_4A6E_809F_7C1EE1D592B0_.wvu.PrintArea" localSheetId="151" hidden="1">'20-3'!$A$1:$O$17</definedName>
    <definedName name="Z_67A28A89_E198_4A6E_809F_7C1EE1D592B0_.wvu.PrintArea" localSheetId="26" hidden="1">'2-1'!$A$1:$R$23</definedName>
    <definedName name="Z_67A28A89_E198_4A6E_809F_7C1EE1D592B0_.wvu.PrintArea" localSheetId="152" hidden="1">'21-1'!$A$1:$R$22</definedName>
    <definedName name="Z_67A28A89_E198_4A6E_809F_7C1EE1D592B0_.wvu.PrintArea" localSheetId="153" hidden="1">'21-2'!$A$1:$O$20</definedName>
    <definedName name="Z_67A28A89_E198_4A6E_809F_7C1EE1D592B0_.wvu.PrintArea" localSheetId="154" hidden="1">'21-3'!$A$1:$Q$16</definedName>
    <definedName name="Z_67A28A89_E198_4A6E_809F_7C1EE1D592B0_.wvu.PrintArea" localSheetId="155" hidden="1">'21-4'!$A$1:$Y$52</definedName>
    <definedName name="Z_67A28A89_E198_4A6E_809F_7C1EE1D592B0_.wvu.PrintArea" localSheetId="156" hidden="1">'21-5'!$A$1:$T$19</definedName>
    <definedName name="Z_67A28A89_E198_4A6E_809F_7C1EE1D592B0_.wvu.PrintArea" localSheetId="157" hidden="1">'21-6'!$A$1:$O$16</definedName>
    <definedName name="Z_67A28A89_E198_4A6E_809F_7C1EE1D592B0_.wvu.PrintArea" localSheetId="27" hidden="1">'2-2'!$A$1:$Q$16</definedName>
    <definedName name="Z_67A28A89_E198_4A6E_809F_7C1EE1D592B0_.wvu.PrintArea" localSheetId="28" hidden="1">'2-3'!$A$1:$R$25</definedName>
    <definedName name="Z_67A28A89_E198_4A6E_809F_7C1EE1D592B0_.wvu.PrintArea" localSheetId="30" hidden="1">'2-5'!$A$1:$X$24</definedName>
    <definedName name="Z_67A28A89_E198_4A6E_809F_7C1EE1D592B0_.wvu.PrintArea" localSheetId="32" hidden="1">'2-7'!$A$1:$O$19</definedName>
    <definedName name="Z_67A28A89_E198_4A6E_809F_7C1EE1D592B0_.wvu.PrintArea" localSheetId="34" hidden="1">'3-1'!$A$1:$R$18</definedName>
    <definedName name="Z_67A28A89_E198_4A6E_809F_7C1EE1D592B0_.wvu.PrintArea" localSheetId="35" hidden="1">'3-2'!$A$1:$Q$20</definedName>
    <definedName name="Z_67A28A89_E198_4A6E_809F_7C1EE1D592B0_.wvu.PrintArea" localSheetId="36" hidden="1">'3-3'!$A$1:$Q$26</definedName>
    <definedName name="Z_67A28A89_E198_4A6E_809F_7C1EE1D592B0_.wvu.PrintArea" localSheetId="37" hidden="1">'3-4'!$A$1:$P$12</definedName>
    <definedName name="Z_67A28A89_E198_4A6E_809F_7C1EE1D592B0_.wvu.PrintArea" localSheetId="38" hidden="1">'3-5'!$A$1:$L$15</definedName>
    <definedName name="Z_67A28A89_E198_4A6E_809F_7C1EE1D592B0_.wvu.PrintArea" localSheetId="39" hidden="1">'3-6'!$A$1:$O$13</definedName>
    <definedName name="Z_67A28A89_E198_4A6E_809F_7C1EE1D592B0_.wvu.PrintArea" localSheetId="40" hidden="1">'3-7'!$A$1:$L$16</definedName>
    <definedName name="Z_67A28A89_E198_4A6E_809F_7C1EE1D592B0_.wvu.PrintArea" localSheetId="41" hidden="1">'4-1'!$A$1:$O$19</definedName>
    <definedName name="Z_67A28A89_E198_4A6E_809F_7C1EE1D592B0_.wvu.PrintArea" localSheetId="42" hidden="1">'4-2'!$A$1:$O$21</definedName>
    <definedName name="Z_67A28A89_E198_4A6E_809F_7C1EE1D592B0_.wvu.PrintArea" localSheetId="43" hidden="1">'4-3'!$A$1:$Q$28</definedName>
    <definedName name="Z_67A28A89_E198_4A6E_809F_7C1EE1D592B0_.wvu.PrintArea" localSheetId="44" hidden="1">'4-4'!$A$1:$S$31</definedName>
    <definedName name="Z_67A28A89_E198_4A6E_809F_7C1EE1D592B0_.wvu.PrintArea" localSheetId="45" hidden="1">'4-5'!$A$1:$Q$32</definedName>
    <definedName name="Z_67A28A89_E198_4A6E_809F_7C1EE1D592B0_.wvu.PrintArea" localSheetId="46" hidden="1">'4-6'!$A$1:$O$20</definedName>
    <definedName name="Z_67A28A89_E198_4A6E_809F_7C1EE1D592B0_.wvu.PrintArea" localSheetId="47" hidden="1">'5-1'!$A$1:$T$15</definedName>
    <definedName name="Z_67A28A89_E198_4A6E_809F_7C1EE1D592B0_.wvu.PrintArea" localSheetId="56" hidden="1">'5-10'!$A$1:$G$32</definedName>
    <definedName name="Z_67A28A89_E198_4A6E_809F_7C1EE1D592B0_.wvu.PrintArea" localSheetId="57" hidden="1">'5-11'!$A$1:$Q$72</definedName>
    <definedName name="Z_67A28A89_E198_4A6E_809F_7C1EE1D592B0_.wvu.PrintArea" localSheetId="48" hidden="1">'5-2'!$A$1:$V$15</definedName>
    <definedName name="Z_67A28A89_E198_4A6E_809F_7C1EE1D592B0_.wvu.PrintArea" localSheetId="49" hidden="1">'5-3'!$A$1:$P$18</definedName>
    <definedName name="Z_67A28A89_E198_4A6E_809F_7C1EE1D592B0_.wvu.PrintArea" localSheetId="50" hidden="1">'5-4'!$A$1:$Q$26</definedName>
    <definedName name="Z_67A28A89_E198_4A6E_809F_7C1EE1D592B0_.wvu.PrintArea" localSheetId="51" hidden="1">'5-5'!$A$1:$P$18</definedName>
    <definedName name="Z_67A28A89_E198_4A6E_809F_7C1EE1D592B0_.wvu.PrintArea" localSheetId="52" hidden="1">'5-6'!$A$1:$P$19</definedName>
    <definedName name="Z_67A28A89_E198_4A6E_809F_7C1EE1D592B0_.wvu.PrintArea" localSheetId="53" hidden="1">'5-7'!$A$1:$Q$21</definedName>
    <definedName name="Z_67A28A89_E198_4A6E_809F_7C1EE1D592B0_.wvu.PrintArea" localSheetId="54" hidden="1">'5-8'!$A$1:$R$20</definedName>
    <definedName name="Z_67A28A89_E198_4A6E_809F_7C1EE1D592B0_.wvu.PrintArea" localSheetId="55" hidden="1">'5-9'!$A$1:$S$20</definedName>
    <definedName name="Z_67A28A89_E198_4A6E_809F_7C1EE1D592B0_.wvu.PrintArea" localSheetId="58" hidden="1">'6-1'!$A$1:$Q$14</definedName>
    <definedName name="Z_67A28A89_E198_4A6E_809F_7C1EE1D592B0_.wvu.PrintArea" localSheetId="59" hidden="1">'6-2'!$A$1:$R$18</definedName>
    <definedName name="Z_67A28A89_E198_4A6E_809F_7C1EE1D592B0_.wvu.PrintArea" localSheetId="60" hidden="1">'6-3'!$A$1:$P$17</definedName>
    <definedName name="Z_67A28A89_E198_4A6E_809F_7C1EE1D592B0_.wvu.PrintArea" localSheetId="61" hidden="1">'6-4'!$A$1:$P$16</definedName>
    <definedName name="Z_67A28A89_E198_4A6E_809F_7C1EE1D592B0_.wvu.PrintArea" localSheetId="62" hidden="1">'7-1'!$A$1:$V$27</definedName>
    <definedName name="Z_67A28A89_E198_4A6E_809F_7C1EE1D592B0_.wvu.PrintArea" localSheetId="63" hidden="1">'7-2'!$A$1:$Z$18</definedName>
    <definedName name="Z_67A28A89_E198_4A6E_809F_7C1EE1D592B0_.wvu.PrintArea" localSheetId="64" hidden="1">'7-3'!$A$1:$X$28</definedName>
    <definedName name="Z_67A28A89_E198_4A6E_809F_7C1EE1D592B0_.wvu.PrintArea" localSheetId="65" hidden="1">'7-4'!$A$1:$X$28</definedName>
    <definedName name="Z_67A28A89_E198_4A6E_809F_7C1EE1D592B0_.wvu.PrintArea" localSheetId="66" hidden="1">'7-5'!$A$1:$P$23</definedName>
    <definedName name="Z_67A28A89_E198_4A6E_809F_7C1EE1D592B0_.wvu.PrintArea" localSheetId="67" hidden="1">'7-6'!$A$1:$O$15</definedName>
    <definedName name="Z_67A28A89_E198_4A6E_809F_7C1EE1D592B0_.wvu.PrintArea" localSheetId="68" hidden="1">'8-1'!$A$1:$U$28</definedName>
    <definedName name="Z_67A28A89_E198_4A6E_809F_7C1EE1D592B0_.wvu.PrintArea" localSheetId="77" hidden="1">'8-10'!$A$1:$Q$21</definedName>
    <definedName name="Z_67A28A89_E198_4A6E_809F_7C1EE1D592B0_.wvu.PrintArea" localSheetId="78" hidden="1">'8-11'!$A$1:$S$23</definedName>
    <definedName name="Z_67A28A89_E198_4A6E_809F_7C1EE1D592B0_.wvu.PrintArea" localSheetId="79" hidden="1">'8-12'!$A$1:$T$34</definedName>
    <definedName name="Z_67A28A89_E198_4A6E_809F_7C1EE1D592B0_.wvu.PrintArea" localSheetId="80" hidden="1">'8-13'!$A$1:$N$21</definedName>
    <definedName name="Z_67A28A89_E198_4A6E_809F_7C1EE1D592B0_.wvu.PrintArea" localSheetId="81" hidden="1">'8-14'!$A$1:$O$33</definedName>
    <definedName name="Z_67A28A89_E198_4A6E_809F_7C1EE1D592B0_.wvu.PrintArea" localSheetId="69" hidden="1">'8-2'!$A$1:$U$26</definedName>
    <definedName name="Z_67A28A89_E198_4A6E_809F_7C1EE1D592B0_.wvu.PrintArea" localSheetId="71" hidden="1">'8-4'!$A$1:$O$19</definedName>
    <definedName name="Z_67A28A89_E198_4A6E_809F_7C1EE1D592B0_.wvu.PrintArea" localSheetId="72" hidden="1">'8-5'!$A$1:$O$20</definedName>
    <definedName name="Z_67A28A89_E198_4A6E_809F_7C1EE1D592B0_.wvu.PrintArea" localSheetId="73" hidden="1">'8-6'!$A$1:$P$19</definedName>
    <definedName name="Z_67A28A89_E198_4A6E_809F_7C1EE1D592B0_.wvu.PrintArea" localSheetId="74" hidden="1">'8-7'!$A$1:$O$19</definedName>
    <definedName name="Z_67A28A89_E198_4A6E_809F_7C1EE1D592B0_.wvu.PrintArea" localSheetId="75" hidden="1">'8-8'!$A$1:$O$19</definedName>
    <definedName name="Z_67A28A89_E198_4A6E_809F_7C1EE1D592B0_.wvu.PrintArea" localSheetId="76" hidden="1">'8-9'!$A$1:$AB$40</definedName>
    <definedName name="Z_67A28A89_E198_4A6E_809F_7C1EE1D592B0_.wvu.PrintArea" localSheetId="82" hidden="1">'9-1'!$A$1:$P$17</definedName>
    <definedName name="Z_67A28A89_E198_4A6E_809F_7C1EE1D592B0_.wvu.PrintArea" localSheetId="83" hidden="1">'9-2'!$A$1:$R$16</definedName>
    <definedName name="Z_67A28A89_E198_4A6E_809F_7C1EE1D592B0_.wvu.PrintArea" localSheetId="84" hidden="1">'9-3'!$A$1:$O$16</definedName>
    <definedName name="Z_67A28A89_E198_4A6E_809F_7C1EE1D592B0_.wvu.PrintArea" localSheetId="85" hidden="1">'9-4'!$A$1:$O$16</definedName>
    <definedName name="Z_67A28A89_E198_4A6E_809F_7C1EE1D592B0_.wvu.PrintArea" localSheetId="86" hidden="1">'9-5'!$A$1:$P$16</definedName>
    <definedName name="Z_67A28A89_E198_4A6E_809F_7C1EE1D592B0_.wvu.PrintArea" localSheetId="87" hidden="1">'9-6'!$A$1:$Q$20</definedName>
    <definedName name="Z_67A28A89_E198_4A6E_809F_7C1EE1D592B0_.wvu.Rows" localSheetId="71" hidden="1">'8-4'!$27:$29</definedName>
    <definedName name="Z_68E35B9A_FD8A_4956_9C29_08A7D6041070_.wvu.Cols" localSheetId="129" hidden="1">'17-1'!$D:$E,'17-1'!$G:$I,'17-1'!$K:$L,'17-1'!$N:$N</definedName>
    <definedName name="Z_68E35B9A_FD8A_4956_9C29_08A7D6041070_.wvu.PrintArea" localSheetId="106" hidden="1">'13-1'!$A$1:$R$21</definedName>
    <definedName name="Z_68E35B9A_FD8A_4956_9C29_08A7D6041070_.wvu.PrintArea" localSheetId="107" hidden="1">'13-2'!$A$1:$Q$19</definedName>
    <definedName name="Z_68E35B9A_FD8A_4956_9C29_08A7D6041070_.wvu.PrintArea" localSheetId="108" hidden="1">'14-1'!$A$1:$T$21</definedName>
    <definedName name="Z_68E35B9A_FD8A_4956_9C29_08A7D6041070_.wvu.PrintArea" localSheetId="109" hidden="1">'14-2'!$A$1:$S$18</definedName>
    <definedName name="Z_68E35B9A_FD8A_4956_9C29_08A7D6041070_.wvu.PrintArea" localSheetId="110" hidden="1">'15-1'!$A$1:$V$21</definedName>
    <definedName name="Z_68E35B9A_FD8A_4956_9C29_08A7D6041070_.wvu.PrintArea" localSheetId="120" hidden="1">'15-11'!$A$1:$S$21</definedName>
    <definedName name="Z_68E35B9A_FD8A_4956_9C29_08A7D6041070_.wvu.PrintArea" localSheetId="121" hidden="1">'15-12'!$A$1:$Q$18</definedName>
    <definedName name="Z_68E35B9A_FD8A_4956_9C29_08A7D6041070_.wvu.PrintArea" localSheetId="122" hidden="1">'15-13'!$A$1:$R$21</definedName>
    <definedName name="Z_68E35B9A_FD8A_4956_9C29_08A7D6041070_.wvu.PrintArea" localSheetId="123" hidden="1">'15-14'!$A$1:$O$21</definedName>
    <definedName name="Z_68E35B9A_FD8A_4956_9C29_08A7D6041070_.wvu.PrintArea" localSheetId="111" hidden="1">'15-2'!$A$1:$P$18</definedName>
    <definedName name="Z_68E35B9A_FD8A_4956_9C29_08A7D6041070_.wvu.PrintArea" localSheetId="112" hidden="1">'15-3'!$A$1:$U$20</definedName>
    <definedName name="Z_68E35B9A_FD8A_4956_9C29_08A7D6041070_.wvu.PrintArea" localSheetId="113" hidden="1">'15-4'!$A$1:$S$23</definedName>
    <definedName name="Z_68E35B9A_FD8A_4956_9C29_08A7D6041070_.wvu.PrintArea" localSheetId="114" hidden="1">'15-5'!$A$1:$Q$44</definedName>
    <definedName name="Z_68E35B9A_FD8A_4956_9C29_08A7D6041070_.wvu.PrintArea" localSheetId="115" hidden="1">'15-6'!$A$1:$P$16</definedName>
    <definedName name="Z_68E35B9A_FD8A_4956_9C29_08A7D6041070_.wvu.PrintArea" localSheetId="116" hidden="1">'15-7'!$A$1:$Q$26</definedName>
    <definedName name="Z_68E35B9A_FD8A_4956_9C29_08A7D6041070_.wvu.PrintArea" localSheetId="117" hidden="1">'15-8'!$A$1:$R$35</definedName>
    <definedName name="Z_68E35B9A_FD8A_4956_9C29_08A7D6041070_.wvu.PrintArea" localSheetId="118" hidden="1">'15-9'!$A$1:$S$23</definedName>
    <definedName name="Z_68E35B9A_FD8A_4956_9C29_08A7D6041070_.wvu.PrintArea" localSheetId="124" hidden="1">'16-1'!$A$1:$R$23</definedName>
    <definedName name="Z_68E35B9A_FD8A_4956_9C29_08A7D6041070_.wvu.PrintArea" localSheetId="125" hidden="1">'16-2'!$A$1:$Q$18</definedName>
    <definedName name="Z_68E35B9A_FD8A_4956_9C29_08A7D6041070_.wvu.PrintArea" localSheetId="126" hidden="1">'16-3'!$A$1:$U$22</definedName>
    <definedName name="Z_68E35B9A_FD8A_4956_9C29_08A7D6041070_.wvu.PrintArea" localSheetId="127" hidden="1">'16-4'!$A$1:$N$20</definedName>
    <definedName name="Z_68E35B9A_FD8A_4956_9C29_08A7D6041070_.wvu.PrintArea" localSheetId="128" hidden="1">'16-5'!$A$1:$U$21</definedName>
    <definedName name="Z_68E35B9A_FD8A_4956_9C29_08A7D6041070_.wvu.PrintArea" localSheetId="129" hidden="1">'17-1'!$A$1:$AA$22</definedName>
    <definedName name="Z_68E35B9A_FD8A_4956_9C29_08A7D6041070_.wvu.PrintArea" localSheetId="138" hidden="1">'17-10'!$A$1:$P$17</definedName>
    <definedName name="Z_68E35B9A_FD8A_4956_9C29_08A7D6041070_.wvu.PrintArea" localSheetId="140" hidden="1">'17-12'!$A$1:$Q$19</definedName>
    <definedName name="Z_68E35B9A_FD8A_4956_9C29_08A7D6041070_.wvu.PrintArea" localSheetId="141" hidden="1">'17-13'!$A$1:$P$17</definedName>
    <definedName name="Z_68E35B9A_FD8A_4956_9C29_08A7D6041070_.wvu.PrintArea" localSheetId="142" hidden="1">'17-14'!$A$1:$K$27</definedName>
    <definedName name="Z_68E35B9A_FD8A_4956_9C29_08A7D6041070_.wvu.PrintArea" localSheetId="130" hidden="1">'17-2'!$A$1:$Q$16</definedName>
    <definedName name="Z_68E35B9A_FD8A_4956_9C29_08A7D6041070_.wvu.PrintArea" localSheetId="131" hidden="1">'17-3'!$A$1:$Q$16</definedName>
    <definedName name="Z_68E35B9A_FD8A_4956_9C29_08A7D6041070_.wvu.PrintArea" localSheetId="135" hidden="1">'17-7'!$A$1:$P$17</definedName>
    <definedName name="Z_68E35B9A_FD8A_4956_9C29_08A7D6041070_.wvu.PrintArea" localSheetId="136" hidden="1">'17-8'!$A$1:$S$17</definedName>
    <definedName name="Z_68E35B9A_FD8A_4956_9C29_08A7D6041070_.wvu.PrintArea" localSheetId="137" hidden="1">'17-9'!$A$1:$Q$16</definedName>
    <definedName name="Z_68E35B9A_FD8A_4956_9C29_08A7D6041070_.wvu.PrintArea" localSheetId="143" hidden="1">'18-1'!$A$1:$P$12</definedName>
    <definedName name="Z_68E35B9A_FD8A_4956_9C29_08A7D6041070_.wvu.PrintArea" localSheetId="144" hidden="1">'18-2'!$A$1:$Q$17</definedName>
    <definedName name="Z_68E35B9A_FD8A_4956_9C29_08A7D6041070_.wvu.PrintArea" localSheetId="145" hidden="1">'18-3'!$A$1:$P$12</definedName>
    <definedName name="Z_68E35B9A_FD8A_4956_9C29_08A7D6041070_.wvu.PrintArea" localSheetId="146" hidden="1">'18-4'!$A$1:$R$19</definedName>
    <definedName name="Z_68E35B9A_FD8A_4956_9C29_08A7D6041070_.wvu.PrintArea" localSheetId="147" hidden="1">'19-1'!$A$1:$Q$18</definedName>
    <definedName name="Z_68E35B9A_FD8A_4956_9C29_08A7D6041070_.wvu.PrintArea" localSheetId="148" hidden="1">'19-2'!$A$1:$Q$20</definedName>
    <definedName name="Z_68E35B9A_FD8A_4956_9C29_08A7D6041070_.wvu.PrintArea" localSheetId="149" hidden="1">'20-1'!$A$1:$N$17</definedName>
    <definedName name="Z_68E35B9A_FD8A_4956_9C29_08A7D6041070_.wvu.PrintArea" localSheetId="150" hidden="1">'20-2'!$A$1:$S$20</definedName>
    <definedName name="Z_68E35B9A_FD8A_4956_9C29_08A7D6041070_.wvu.PrintArea" localSheetId="151" hidden="1">'20-3'!$A$1:$O$17</definedName>
    <definedName name="Z_68E35B9A_FD8A_4956_9C29_08A7D6041070_.wvu.PrintArea" localSheetId="152" hidden="1">'21-1'!$A$1:$R$22</definedName>
    <definedName name="Z_68E35B9A_FD8A_4956_9C29_08A7D6041070_.wvu.PrintArea" localSheetId="153" hidden="1">'21-2'!$A$1:$O$20</definedName>
    <definedName name="Z_68E35B9A_FD8A_4956_9C29_08A7D6041070_.wvu.PrintArea" localSheetId="154" hidden="1">'21-3'!$A$1:$Q$16</definedName>
    <definedName name="Z_68E35B9A_FD8A_4956_9C29_08A7D6041070_.wvu.PrintArea" localSheetId="155" hidden="1">'21-4'!$A$1:$Y$52</definedName>
    <definedName name="Z_68E35B9A_FD8A_4956_9C29_08A7D6041070_.wvu.PrintArea" localSheetId="156" hidden="1">'21-5'!$A$1:$T$19</definedName>
    <definedName name="Z_68E35B9A_FD8A_4956_9C29_08A7D6041070_.wvu.PrintArea" localSheetId="157" hidden="1">'21-6'!$A$1:$O$16</definedName>
    <definedName name="Z_68FB671E_3AE0_4A2E_8671_84CF520954A4_.wvu.Cols" localSheetId="68" hidden="1">'8-1'!$D:$E,'8-1'!$H:$H</definedName>
    <definedName name="Z_68FB671E_3AE0_4A2E_8671_84CF520954A4_.wvu.Cols" localSheetId="69" hidden="1">'8-2'!$D:$D,'8-2'!$F:$F,'8-2'!$H:$H</definedName>
    <definedName name="Z_68FB671E_3AE0_4A2E_8671_84CF520954A4_.wvu.PrintArea" localSheetId="88" hidden="1">'10-1'!$A$1:$S$19</definedName>
    <definedName name="Z_68FB671E_3AE0_4A2E_8671_84CF520954A4_.wvu.PrintArea" localSheetId="89" hidden="1">'10-2'!$A$1:$O$17</definedName>
    <definedName name="Z_68FB671E_3AE0_4A2E_8671_84CF520954A4_.wvu.PrintArea" localSheetId="90" hidden="1">'10-3'!$A$1:$W$22</definedName>
    <definedName name="Z_68FB671E_3AE0_4A2E_8671_84CF520954A4_.wvu.PrintArea" localSheetId="91" hidden="1">'10-4'!$A$1:$W$21</definedName>
    <definedName name="Z_68FB671E_3AE0_4A2E_8671_84CF520954A4_.wvu.PrintArea" localSheetId="92" hidden="1">'10-5'!$A$1:$Q$22</definedName>
    <definedName name="Z_68FB671E_3AE0_4A2E_8671_84CF520954A4_.wvu.PrintArea" localSheetId="96" hidden="1">'11-2'!$A$1:$P$17</definedName>
    <definedName name="Z_68FB671E_3AE0_4A2E_8671_84CF520954A4_.wvu.PrintArea" localSheetId="97" hidden="1">'11-3'!$A$1:$O$18</definedName>
    <definedName name="Z_68FB671E_3AE0_4A2E_8671_84CF520954A4_.wvu.PrintArea" localSheetId="98" hidden="1">'11-4'!$A$1:$Q$19</definedName>
    <definedName name="Z_68FB671E_3AE0_4A2E_8671_84CF520954A4_.wvu.PrintArea" localSheetId="99" hidden="1">'12-1'!$A$1:$O$51</definedName>
    <definedName name="Z_68FB671E_3AE0_4A2E_8671_84CF520954A4_.wvu.PrintArea" localSheetId="100" hidden="1">'12-2'!$A$1:$AD$25</definedName>
    <definedName name="Z_68FB671E_3AE0_4A2E_8671_84CF520954A4_.wvu.PrintArea" localSheetId="101" hidden="1">'12-3'!$A$1:$P$19</definedName>
    <definedName name="Z_68FB671E_3AE0_4A2E_8671_84CF520954A4_.wvu.PrintArea" localSheetId="102" hidden="1">'12-4'!$A$1:$P$17</definedName>
    <definedName name="Z_68FB671E_3AE0_4A2E_8671_84CF520954A4_.wvu.PrintArea" localSheetId="103" hidden="1">'12-5'!$A$1:$P$17</definedName>
    <definedName name="Z_68FB671E_3AE0_4A2E_8671_84CF520954A4_.wvu.PrintArea" localSheetId="104" hidden="1">'12-6'!$A$1:$N$30</definedName>
    <definedName name="Z_68FB671E_3AE0_4A2E_8671_84CF520954A4_.wvu.PrintArea" localSheetId="105" hidden="1">'12-7'!$A$1:$M$25</definedName>
    <definedName name="Z_68FB671E_3AE0_4A2E_8671_84CF520954A4_.wvu.PrintArea" localSheetId="108" hidden="1">'14-1'!$A$1:$T$21</definedName>
    <definedName name="Z_68FB671E_3AE0_4A2E_8671_84CF520954A4_.wvu.PrintArea" localSheetId="109" hidden="1">'14-2'!$A$1:$S$18</definedName>
    <definedName name="Z_68FB671E_3AE0_4A2E_8671_84CF520954A4_.wvu.PrintArea" localSheetId="58" hidden="1">'6-1'!$A$1:$Q$14</definedName>
    <definedName name="Z_68FB671E_3AE0_4A2E_8671_84CF520954A4_.wvu.PrintArea" localSheetId="59" hidden="1">'6-2'!$A$1:$R$18</definedName>
    <definedName name="Z_68FB671E_3AE0_4A2E_8671_84CF520954A4_.wvu.PrintArea" localSheetId="60" hidden="1">'6-3'!$A$1:$P$17</definedName>
    <definedName name="Z_68FB671E_3AE0_4A2E_8671_84CF520954A4_.wvu.PrintArea" localSheetId="61" hidden="1">'6-4'!$A$1:$P$16</definedName>
    <definedName name="Z_68FB671E_3AE0_4A2E_8671_84CF520954A4_.wvu.PrintArea" localSheetId="62" hidden="1">'7-1'!$A$1:$V$27</definedName>
    <definedName name="Z_68FB671E_3AE0_4A2E_8671_84CF520954A4_.wvu.PrintArea" localSheetId="63" hidden="1">'7-2'!$A$1:$Z$18</definedName>
    <definedName name="Z_68FB671E_3AE0_4A2E_8671_84CF520954A4_.wvu.PrintArea" localSheetId="64" hidden="1">'7-3'!$A$1:$X$28</definedName>
    <definedName name="Z_68FB671E_3AE0_4A2E_8671_84CF520954A4_.wvu.PrintArea" localSheetId="65" hidden="1">'7-4'!$A$1:$X$28</definedName>
    <definedName name="Z_68FB671E_3AE0_4A2E_8671_84CF520954A4_.wvu.PrintArea" localSheetId="66" hidden="1">'7-5'!$A$1:$P$23</definedName>
    <definedName name="Z_68FB671E_3AE0_4A2E_8671_84CF520954A4_.wvu.PrintArea" localSheetId="67" hidden="1">'7-6'!$A$1:$O$15</definedName>
    <definedName name="Z_68FB671E_3AE0_4A2E_8671_84CF520954A4_.wvu.PrintArea" localSheetId="68" hidden="1">'8-1'!$A$1:$U$28</definedName>
    <definedName name="Z_68FB671E_3AE0_4A2E_8671_84CF520954A4_.wvu.PrintArea" localSheetId="77" hidden="1">'8-10'!$A$1:$Q$21</definedName>
    <definedName name="Z_68FB671E_3AE0_4A2E_8671_84CF520954A4_.wvu.PrintArea" localSheetId="78" hidden="1">'8-11'!$A$1:$S$23</definedName>
    <definedName name="Z_68FB671E_3AE0_4A2E_8671_84CF520954A4_.wvu.PrintArea" localSheetId="79" hidden="1">'8-12'!$A$1:$T$34</definedName>
    <definedName name="Z_68FB671E_3AE0_4A2E_8671_84CF520954A4_.wvu.PrintArea" localSheetId="80" hidden="1">'8-13'!$A$1:$N$21</definedName>
    <definedName name="Z_68FB671E_3AE0_4A2E_8671_84CF520954A4_.wvu.PrintArea" localSheetId="81" hidden="1">'8-14'!$A$1:$O$33</definedName>
    <definedName name="Z_68FB671E_3AE0_4A2E_8671_84CF520954A4_.wvu.PrintArea" localSheetId="69" hidden="1">'8-2'!$A$1:$U$26</definedName>
    <definedName name="Z_68FB671E_3AE0_4A2E_8671_84CF520954A4_.wvu.PrintArea" localSheetId="71" hidden="1">'8-4'!$A$1:$O$19</definedName>
    <definedName name="Z_68FB671E_3AE0_4A2E_8671_84CF520954A4_.wvu.PrintArea" localSheetId="72" hidden="1">'8-5'!$A$1:$O$20</definedName>
    <definedName name="Z_68FB671E_3AE0_4A2E_8671_84CF520954A4_.wvu.PrintArea" localSheetId="73" hidden="1">'8-6'!$A$1:$P$19</definedName>
    <definedName name="Z_68FB671E_3AE0_4A2E_8671_84CF520954A4_.wvu.PrintArea" localSheetId="74" hidden="1">'8-7'!$A$1:$O$19</definedName>
    <definedName name="Z_68FB671E_3AE0_4A2E_8671_84CF520954A4_.wvu.PrintArea" localSheetId="75" hidden="1">'8-8'!$A$1:$O$19</definedName>
    <definedName name="Z_68FB671E_3AE0_4A2E_8671_84CF520954A4_.wvu.PrintArea" localSheetId="76" hidden="1">'8-9'!$A$1:$AB$40</definedName>
    <definedName name="Z_68FB671E_3AE0_4A2E_8671_84CF520954A4_.wvu.PrintArea" localSheetId="82" hidden="1">'9-1'!$A$1:$P$17</definedName>
    <definedName name="Z_68FB671E_3AE0_4A2E_8671_84CF520954A4_.wvu.PrintArea" localSheetId="83" hidden="1">'9-2'!$A$1:$R$16</definedName>
    <definedName name="Z_68FB671E_3AE0_4A2E_8671_84CF520954A4_.wvu.PrintArea" localSheetId="84" hidden="1">'9-3'!$A$1:$O$16</definedName>
    <definedName name="Z_68FB671E_3AE0_4A2E_8671_84CF520954A4_.wvu.Rows" localSheetId="71" hidden="1">'8-4'!$27:$29</definedName>
    <definedName name="Z_6A60A5F9_50AD_4523_9CD3_D0B7FD28507F_.wvu.Cols" localSheetId="68" hidden="1">'8-1'!$D:$E,'8-1'!$H:$H</definedName>
    <definedName name="Z_6A60A5F9_50AD_4523_9CD3_D0B7FD28507F_.wvu.Cols" localSheetId="69" hidden="1">'8-2'!$D:$D,'8-2'!$F:$F,'8-2'!$H:$H</definedName>
    <definedName name="Z_6A60A5F9_50AD_4523_9CD3_D0B7FD28507F_.wvu.PrintArea" localSheetId="88" hidden="1">'10-1'!$A$1:$S$19</definedName>
    <definedName name="Z_6A60A5F9_50AD_4523_9CD3_D0B7FD28507F_.wvu.PrintArea" localSheetId="89" hidden="1">'10-2'!$A$1:$O$17</definedName>
    <definedName name="Z_6A60A5F9_50AD_4523_9CD3_D0B7FD28507F_.wvu.PrintArea" localSheetId="90" hidden="1">'10-3'!$A$1:$W$22</definedName>
    <definedName name="Z_6A60A5F9_50AD_4523_9CD3_D0B7FD28507F_.wvu.PrintArea" localSheetId="91" hidden="1">'10-4'!$A$1:$W$21</definedName>
    <definedName name="Z_6A60A5F9_50AD_4523_9CD3_D0B7FD28507F_.wvu.PrintArea" localSheetId="92" hidden="1">'10-5'!$A$1:$Q$22</definedName>
    <definedName name="Z_6A60A5F9_50AD_4523_9CD3_D0B7FD28507F_.wvu.PrintArea" localSheetId="96" hidden="1">'11-2'!$A$1:$P$17</definedName>
    <definedName name="Z_6A60A5F9_50AD_4523_9CD3_D0B7FD28507F_.wvu.PrintArea" localSheetId="97" hidden="1">'11-3'!$A$1:$O$18</definedName>
    <definedName name="Z_6A60A5F9_50AD_4523_9CD3_D0B7FD28507F_.wvu.PrintArea" localSheetId="98" hidden="1">'11-4'!$A$1:$Q$19</definedName>
    <definedName name="Z_6A60A5F9_50AD_4523_9CD3_D0B7FD28507F_.wvu.PrintArea" localSheetId="99" hidden="1">'12-1'!$A$1:$O$51</definedName>
    <definedName name="Z_6A60A5F9_50AD_4523_9CD3_D0B7FD28507F_.wvu.PrintArea" localSheetId="100" hidden="1">'12-2'!$A$1:$AD$25</definedName>
    <definedName name="Z_6A60A5F9_50AD_4523_9CD3_D0B7FD28507F_.wvu.PrintArea" localSheetId="101" hidden="1">'12-3'!$A$1:$P$19</definedName>
    <definedName name="Z_6A60A5F9_50AD_4523_9CD3_D0B7FD28507F_.wvu.PrintArea" localSheetId="102" hidden="1">'12-4'!$A$1:$P$17</definedName>
    <definedName name="Z_6A60A5F9_50AD_4523_9CD3_D0B7FD28507F_.wvu.PrintArea" localSheetId="103" hidden="1">'12-5'!$A$1:$P$17</definedName>
    <definedName name="Z_6A60A5F9_50AD_4523_9CD3_D0B7FD28507F_.wvu.PrintArea" localSheetId="104" hidden="1">'12-6'!$A$1:$N$30</definedName>
    <definedName name="Z_6A60A5F9_50AD_4523_9CD3_D0B7FD28507F_.wvu.PrintArea" localSheetId="105" hidden="1">'12-7'!$A$1:$M$25</definedName>
    <definedName name="Z_6A60A5F9_50AD_4523_9CD3_D0B7FD28507F_.wvu.PrintArea" localSheetId="58" hidden="1">'6-1'!$A$1:$Q$14</definedName>
    <definedName name="Z_6A60A5F9_50AD_4523_9CD3_D0B7FD28507F_.wvu.PrintArea" localSheetId="59" hidden="1">'6-2'!$A$1:$R$18</definedName>
    <definedName name="Z_6A60A5F9_50AD_4523_9CD3_D0B7FD28507F_.wvu.PrintArea" localSheetId="60" hidden="1">'6-3'!$A$1:$P$17</definedName>
    <definedName name="Z_6A60A5F9_50AD_4523_9CD3_D0B7FD28507F_.wvu.PrintArea" localSheetId="61" hidden="1">'6-4'!$A$1:$P$16</definedName>
    <definedName name="Z_6A60A5F9_50AD_4523_9CD3_D0B7FD28507F_.wvu.PrintArea" localSheetId="62" hidden="1">'7-1'!$A$1:$V$27</definedName>
    <definedName name="Z_6A60A5F9_50AD_4523_9CD3_D0B7FD28507F_.wvu.PrintArea" localSheetId="63" hidden="1">'7-2'!$A$1:$Z$18</definedName>
    <definedName name="Z_6A60A5F9_50AD_4523_9CD3_D0B7FD28507F_.wvu.PrintArea" localSheetId="64" hidden="1">'7-3'!$A$1:$X$28</definedName>
    <definedName name="Z_6A60A5F9_50AD_4523_9CD3_D0B7FD28507F_.wvu.PrintArea" localSheetId="65" hidden="1">'7-4'!$A$1:$X$28</definedName>
    <definedName name="Z_6A60A5F9_50AD_4523_9CD3_D0B7FD28507F_.wvu.PrintArea" localSheetId="66" hidden="1">'7-5'!$A$1:$P$23</definedName>
    <definedName name="Z_6A60A5F9_50AD_4523_9CD3_D0B7FD28507F_.wvu.PrintArea" localSheetId="67" hidden="1">'7-6'!$A$1:$O$15</definedName>
    <definedName name="Z_6A60A5F9_50AD_4523_9CD3_D0B7FD28507F_.wvu.PrintArea" localSheetId="68" hidden="1">'8-1'!$A$1:$U$28</definedName>
    <definedName name="Z_6A60A5F9_50AD_4523_9CD3_D0B7FD28507F_.wvu.PrintArea" localSheetId="77" hidden="1">'8-10'!$A$1:$Q$21</definedName>
    <definedName name="Z_6A60A5F9_50AD_4523_9CD3_D0B7FD28507F_.wvu.PrintArea" localSheetId="78" hidden="1">'8-11'!$A$1:$S$23</definedName>
    <definedName name="Z_6A60A5F9_50AD_4523_9CD3_D0B7FD28507F_.wvu.PrintArea" localSheetId="79" hidden="1">'8-12'!$A$1:$T$34</definedName>
    <definedName name="Z_6A60A5F9_50AD_4523_9CD3_D0B7FD28507F_.wvu.PrintArea" localSheetId="80" hidden="1">'8-13'!$A$1:$N$21</definedName>
    <definedName name="Z_6A60A5F9_50AD_4523_9CD3_D0B7FD28507F_.wvu.PrintArea" localSheetId="81" hidden="1">'8-14'!$A$1:$O$33</definedName>
    <definedName name="Z_6A60A5F9_50AD_4523_9CD3_D0B7FD28507F_.wvu.PrintArea" localSheetId="69" hidden="1">'8-2'!$A$1:$U$26</definedName>
    <definedName name="Z_6A60A5F9_50AD_4523_9CD3_D0B7FD28507F_.wvu.PrintArea" localSheetId="71" hidden="1">'8-4'!$A$1:$O$19</definedName>
    <definedName name="Z_6A60A5F9_50AD_4523_9CD3_D0B7FD28507F_.wvu.PrintArea" localSheetId="72" hidden="1">'8-5'!$A$1:$O$20</definedName>
    <definedName name="Z_6A60A5F9_50AD_4523_9CD3_D0B7FD28507F_.wvu.PrintArea" localSheetId="73" hidden="1">'8-6'!$A$1:$P$19</definedName>
    <definedName name="Z_6A60A5F9_50AD_4523_9CD3_D0B7FD28507F_.wvu.PrintArea" localSheetId="74" hidden="1">'8-7'!$A$1:$O$19</definedName>
    <definedName name="Z_6A60A5F9_50AD_4523_9CD3_D0B7FD28507F_.wvu.PrintArea" localSheetId="75" hidden="1">'8-8'!$A$1:$O$19</definedName>
    <definedName name="Z_6A60A5F9_50AD_4523_9CD3_D0B7FD28507F_.wvu.PrintArea" localSheetId="76" hidden="1">'8-9'!$A$1:$AB$40</definedName>
    <definedName name="Z_6A60A5F9_50AD_4523_9CD3_D0B7FD28507F_.wvu.PrintArea" localSheetId="82" hidden="1">'9-1'!$A$1:$P$17</definedName>
    <definedName name="Z_6A60A5F9_50AD_4523_9CD3_D0B7FD28507F_.wvu.PrintArea" localSheetId="83" hidden="1">'9-2'!$A$1:$R$16</definedName>
    <definedName name="Z_6A60A5F9_50AD_4523_9CD3_D0B7FD28507F_.wvu.PrintArea" localSheetId="84" hidden="1">'9-3'!$A$1:$O$16</definedName>
    <definedName name="Z_6A60A5F9_50AD_4523_9CD3_D0B7FD28507F_.wvu.PrintArea" localSheetId="85" hidden="1">'9-4'!$A$1:$O$16</definedName>
    <definedName name="Z_6A60A5F9_50AD_4523_9CD3_D0B7FD28507F_.wvu.PrintArea" localSheetId="86" hidden="1">'9-5'!$A$1:$P$16</definedName>
    <definedName name="Z_6A60A5F9_50AD_4523_9CD3_D0B7FD28507F_.wvu.PrintArea" localSheetId="87" hidden="1">'9-6'!$A$1:$Q$20</definedName>
    <definedName name="Z_6A60A5F9_50AD_4523_9CD3_D0B7FD28507F_.wvu.Rows" localSheetId="71" hidden="1">'8-4'!$27:$29</definedName>
    <definedName name="Z_6D92078B_6B11_46EB_B11F_19DEB95C80DA_.wvu.Cols" localSheetId="129" hidden="1">'17-1'!$D:$E,'17-1'!$G:$I,'17-1'!$K:$L,'17-1'!$N:$N</definedName>
    <definedName name="Z_6D92078B_6B11_46EB_B11F_19DEB95C80DA_.wvu.PrintArea" localSheetId="106" hidden="1">'13-1'!$A$1:$R$21</definedName>
    <definedName name="Z_6D92078B_6B11_46EB_B11F_19DEB95C80DA_.wvu.PrintArea" localSheetId="107" hidden="1">'13-2'!$A$1:$Q$19</definedName>
    <definedName name="Z_6D92078B_6B11_46EB_B11F_19DEB95C80DA_.wvu.PrintArea" localSheetId="110" hidden="1">'15-1'!$A$1:$V$21</definedName>
    <definedName name="Z_6D92078B_6B11_46EB_B11F_19DEB95C80DA_.wvu.PrintArea" localSheetId="120" hidden="1">'15-11'!$A$1:$S$21</definedName>
    <definedName name="Z_6D92078B_6B11_46EB_B11F_19DEB95C80DA_.wvu.PrintArea" localSheetId="121" hidden="1">'15-12'!$A$1:$Q$18</definedName>
    <definedName name="Z_6D92078B_6B11_46EB_B11F_19DEB95C80DA_.wvu.PrintArea" localSheetId="122" hidden="1">'15-13'!$A$1:$R$21</definedName>
    <definedName name="Z_6D92078B_6B11_46EB_B11F_19DEB95C80DA_.wvu.PrintArea" localSheetId="123" hidden="1">'15-14'!$A$1:$O$21</definedName>
    <definedName name="Z_6D92078B_6B11_46EB_B11F_19DEB95C80DA_.wvu.PrintArea" localSheetId="111" hidden="1">'15-2'!$A$1:$P$18</definedName>
    <definedName name="Z_6D92078B_6B11_46EB_B11F_19DEB95C80DA_.wvu.PrintArea" localSheetId="112" hidden="1">'15-3'!$A$1:$U$20</definedName>
    <definedName name="Z_6D92078B_6B11_46EB_B11F_19DEB95C80DA_.wvu.PrintArea" localSheetId="113" hidden="1">'15-4'!$A$1:$S$23</definedName>
    <definedName name="Z_6D92078B_6B11_46EB_B11F_19DEB95C80DA_.wvu.PrintArea" localSheetId="114" hidden="1">'15-5'!$A$1:$Q$44</definedName>
    <definedName name="Z_6D92078B_6B11_46EB_B11F_19DEB95C80DA_.wvu.PrintArea" localSheetId="115" hidden="1">'15-6'!$A$1:$P$16</definedName>
    <definedName name="Z_6D92078B_6B11_46EB_B11F_19DEB95C80DA_.wvu.PrintArea" localSheetId="116" hidden="1">'15-7'!$A$1:$Q$19</definedName>
    <definedName name="Z_6D92078B_6B11_46EB_B11F_19DEB95C80DA_.wvu.PrintArea" localSheetId="117" hidden="1">'15-8'!$A$1:$R$32</definedName>
    <definedName name="Z_6D92078B_6B11_46EB_B11F_19DEB95C80DA_.wvu.PrintArea" localSheetId="118" hidden="1">'15-9'!$A$1:$S$23</definedName>
    <definedName name="Z_6D92078B_6B11_46EB_B11F_19DEB95C80DA_.wvu.PrintArea" localSheetId="124" hidden="1">'16-1'!$A$1:$R$23</definedName>
    <definedName name="Z_6D92078B_6B11_46EB_B11F_19DEB95C80DA_.wvu.PrintArea" localSheetId="125" hidden="1">'16-2'!$A$1:$Q$18</definedName>
    <definedName name="Z_6D92078B_6B11_46EB_B11F_19DEB95C80DA_.wvu.PrintArea" localSheetId="126" hidden="1">'16-3'!$A$1:$U$22</definedName>
    <definedName name="Z_6D92078B_6B11_46EB_B11F_19DEB95C80DA_.wvu.PrintArea" localSheetId="127" hidden="1">'16-4'!$A$1:$N$20</definedName>
    <definedName name="Z_6D92078B_6B11_46EB_B11F_19DEB95C80DA_.wvu.PrintArea" localSheetId="128" hidden="1">'16-5'!$A$1:$U$21</definedName>
    <definedName name="Z_6D92078B_6B11_46EB_B11F_19DEB95C80DA_.wvu.PrintArea" localSheetId="129" hidden="1">'17-1'!$A$1:$AA$22</definedName>
    <definedName name="Z_6D92078B_6B11_46EB_B11F_19DEB95C80DA_.wvu.PrintArea" localSheetId="138" hidden="1">'17-10'!$A$1:$P$17</definedName>
    <definedName name="Z_6D92078B_6B11_46EB_B11F_19DEB95C80DA_.wvu.PrintArea" localSheetId="140" hidden="1">'17-12'!$A$1:$Q$19</definedName>
    <definedName name="Z_6D92078B_6B11_46EB_B11F_19DEB95C80DA_.wvu.PrintArea" localSheetId="141" hidden="1">'17-13'!$A$1:$P$17</definedName>
    <definedName name="Z_6D92078B_6B11_46EB_B11F_19DEB95C80DA_.wvu.PrintArea" localSheetId="142" hidden="1">'17-14'!$A$1:$K$27</definedName>
    <definedName name="Z_6D92078B_6B11_46EB_B11F_19DEB95C80DA_.wvu.PrintArea" localSheetId="130" hidden="1">'17-2'!$A$1:$Q$16</definedName>
    <definedName name="Z_6D92078B_6B11_46EB_B11F_19DEB95C80DA_.wvu.PrintArea" localSheetId="131" hidden="1">'17-3'!$A$1:$Q$16</definedName>
    <definedName name="Z_6D92078B_6B11_46EB_B11F_19DEB95C80DA_.wvu.PrintArea" localSheetId="135" hidden="1">'17-7'!$A$1:$P$17</definedName>
    <definedName name="Z_6D92078B_6B11_46EB_B11F_19DEB95C80DA_.wvu.PrintArea" localSheetId="136" hidden="1">'17-8'!$A$1:$S$17</definedName>
    <definedName name="Z_6D92078B_6B11_46EB_B11F_19DEB95C80DA_.wvu.PrintArea" localSheetId="137" hidden="1">'17-9'!$A$1:$Q$16</definedName>
    <definedName name="Z_6D92078B_6B11_46EB_B11F_19DEB95C80DA_.wvu.PrintArea" localSheetId="146" hidden="1">'18-4'!$A$1:$R$19</definedName>
    <definedName name="Z_6D92078B_6B11_46EB_B11F_19DEB95C80DA_.wvu.PrintArea" localSheetId="147" hidden="1">'19-1'!$A$1:$Q$18</definedName>
    <definedName name="Z_6D92078B_6B11_46EB_B11F_19DEB95C80DA_.wvu.PrintArea" localSheetId="148" hidden="1">'19-2'!$A$1:$Q$20</definedName>
    <definedName name="Z_6D92078B_6B11_46EB_B11F_19DEB95C80DA_.wvu.PrintArea" localSheetId="149" hidden="1">'20-1'!$A$1:$N$17</definedName>
    <definedName name="Z_6D92078B_6B11_46EB_B11F_19DEB95C80DA_.wvu.PrintArea" localSheetId="150" hidden="1">'20-2'!$A$1:$S$20</definedName>
    <definedName name="Z_6D92078B_6B11_46EB_B11F_19DEB95C80DA_.wvu.PrintArea" localSheetId="151" hidden="1">'20-3'!$A$1:$O$17</definedName>
    <definedName name="Z_6D92078B_6B11_46EB_B11F_19DEB95C80DA_.wvu.PrintArea" localSheetId="152" hidden="1">'21-1'!$A$1:$R$22</definedName>
    <definedName name="Z_6D92078B_6B11_46EB_B11F_19DEB95C80DA_.wvu.PrintArea" localSheetId="153" hidden="1">'21-2'!$A$1:$O$20</definedName>
    <definedName name="Z_6D92078B_6B11_46EB_B11F_19DEB95C80DA_.wvu.PrintArea" localSheetId="154" hidden="1">'21-3'!$A$1:$Q$16</definedName>
    <definedName name="Z_6D92078B_6B11_46EB_B11F_19DEB95C80DA_.wvu.PrintArea" localSheetId="155" hidden="1">'21-4'!$A$1:$Y$52</definedName>
    <definedName name="Z_6D92078B_6B11_46EB_B11F_19DEB95C80DA_.wvu.PrintArea" localSheetId="156" hidden="1">'21-5'!$A$1:$T$19</definedName>
    <definedName name="Z_6D92078B_6B11_46EB_B11F_19DEB95C80DA_.wvu.PrintArea" localSheetId="157" hidden="1">'21-6'!$A$1:$O$16</definedName>
    <definedName name="Z_6D92078B_6B11_46EB_B11F_19DEB95C80DA_.wvu.PrintArea" localSheetId="85" hidden="1">'9-4'!$A$1:$O$16</definedName>
    <definedName name="Z_6D92078B_6B11_46EB_B11F_19DEB95C80DA_.wvu.PrintArea" localSheetId="86" hidden="1">'9-5'!$A$1:$P$16</definedName>
    <definedName name="Z_6D92078B_6B11_46EB_B11F_19DEB95C80DA_.wvu.PrintArea" localSheetId="87" hidden="1">'9-6'!$A$1:$Q$20</definedName>
    <definedName name="Z_7042138D_4018_460C_8278_736EC2F3DD5A_.wvu.Cols" localSheetId="68" hidden="1">'8-1'!$D:$E,'8-1'!$H:$H</definedName>
    <definedName name="Z_7042138D_4018_460C_8278_736EC2F3DD5A_.wvu.Cols" localSheetId="69" hidden="1">'8-2'!$D:$D,'8-2'!$F:$F,'8-2'!$H:$H</definedName>
    <definedName name="Z_7042138D_4018_460C_8278_736EC2F3DD5A_.wvu.PrintArea" localSheetId="88" hidden="1">'10-1'!$A$1:$S$19</definedName>
    <definedName name="Z_7042138D_4018_460C_8278_736EC2F3DD5A_.wvu.PrintArea" localSheetId="89" hidden="1">'10-2'!$A$1:$O$17</definedName>
    <definedName name="Z_7042138D_4018_460C_8278_736EC2F3DD5A_.wvu.PrintArea" localSheetId="90" hidden="1">'10-3'!$A$1:$W$22</definedName>
    <definedName name="Z_7042138D_4018_460C_8278_736EC2F3DD5A_.wvu.PrintArea" localSheetId="91" hidden="1">'10-4'!$A$1:$W$21</definedName>
    <definedName name="Z_7042138D_4018_460C_8278_736EC2F3DD5A_.wvu.PrintArea" localSheetId="92" hidden="1">'10-5'!$A$1:$Q$22</definedName>
    <definedName name="Z_7042138D_4018_460C_8278_736EC2F3DD5A_.wvu.PrintArea" localSheetId="96" hidden="1">'11-2'!$A$1:$P$17</definedName>
    <definedName name="Z_7042138D_4018_460C_8278_736EC2F3DD5A_.wvu.PrintArea" localSheetId="97" hidden="1">'11-3'!$A$1:$O$18</definedName>
    <definedName name="Z_7042138D_4018_460C_8278_736EC2F3DD5A_.wvu.PrintArea" localSheetId="98" hidden="1">'11-4'!$A$1:$Q$19</definedName>
    <definedName name="Z_7042138D_4018_460C_8278_736EC2F3DD5A_.wvu.PrintArea" localSheetId="99" hidden="1">'12-1'!$A$1:$O$51</definedName>
    <definedName name="Z_7042138D_4018_460C_8278_736EC2F3DD5A_.wvu.PrintArea" localSheetId="100" hidden="1">'12-2'!$A$1:$AD$25</definedName>
    <definedName name="Z_7042138D_4018_460C_8278_736EC2F3DD5A_.wvu.PrintArea" localSheetId="101" hidden="1">'12-3'!$A$1:$P$19</definedName>
    <definedName name="Z_7042138D_4018_460C_8278_736EC2F3DD5A_.wvu.PrintArea" localSheetId="102" hidden="1">'12-4'!$A$1:$P$17</definedName>
    <definedName name="Z_7042138D_4018_460C_8278_736EC2F3DD5A_.wvu.PrintArea" localSheetId="103" hidden="1">'12-5'!$A$1:$P$17</definedName>
    <definedName name="Z_7042138D_4018_460C_8278_736EC2F3DD5A_.wvu.PrintArea" localSheetId="104" hidden="1">'12-6'!$A$1:$N$30</definedName>
    <definedName name="Z_7042138D_4018_460C_8278_736EC2F3DD5A_.wvu.PrintArea" localSheetId="105" hidden="1">'12-7'!$A$1:$M$25</definedName>
    <definedName name="Z_7042138D_4018_460C_8278_736EC2F3DD5A_.wvu.PrintArea" localSheetId="108" hidden="1">'14-1'!$A$1:$T$21</definedName>
    <definedName name="Z_7042138D_4018_460C_8278_736EC2F3DD5A_.wvu.PrintArea" localSheetId="109" hidden="1">'14-2'!$A$1:$S$18</definedName>
    <definedName name="Z_7042138D_4018_460C_8278_736EC2F3DD5A_.wvu.PrintArea" localSheetId="58" hidden="1">'6-1'!$A$1:$Q$14</definedName>
    <definedName name="Z_7042138D_4018_460C_8278_736EC2F3DD5A_.wvu.PrintArea" localSheetId="59" hidden="1">'6-2'!$A$1:$R$18</definedName>
    <definedName name="Z_7042138D_4018_460C_8278_736EC2F3DD5A_.wvu.PrintArea" localSheetId="60" hidden="1">'6-3'!$A$1:$P$17</definedName>
    <definedName name="Z_7042138D_4018_460C_8278_736EC2F3DD5A_.wvu.PrintArea" localSheetId="61" hidden="1">'6-4'!$A$1:$P$16</definedName>
    <definedName name="Z_7042138D_4018_460C_8278_736EC2F3DD5A_.wvu.PrintArea" localSheetId="62" hidden="1">'7-1'!$A$1:$V$27</definedName>
    <definedName name="Z_7042138D_4018_460C_8278_736EC2F3DD5A_.wvu.PrintArea" localSheetId="63" hidden="1">'7-2'!$A$1:$Z$18</definedName>
    <definedName name="Z_7042138D_4018_460C_8278_736EC2F3DD5A_.wvu.PrintArea" localSheetId="64" hidden="1">'7-3'!$A$1:$X$28</definedName>
    <definedName name="Z_7042138D_4018_460C_8278_736EC2F3DD5A_.wvu.PrintArea" localSheetId="65" hidden="1">'7-4'!$A$1:$X$28</definedName>
    <definedName name="Z_7042138D_4018_460C_8278_736EC2F3DD5A_.wvu.PrintArea" localSheetId="66" hidden="1">'7-5'!$A$1:$P$23</definedName>
    <definedName name="Z_7042138D_4018_460C_8278_736EC2F3DD5A_.wvu.PrintArea" localSheetId="67" hidden="1">'7-6'!$A$1:$O$15</definedName>
    <definedName name="Z_7042138D_4018_460C_8278_736EC2F3DD5A_.wvu.PrintArea" localSheetId="68" hidden="1">'8-1'!$A$1:$U$28</definedName>
    <definedName name="Z_7042138D_4018_460C_8278_736EC2F3DD5A_.wvu.PrintArea" localSheetId="77" hidden="1">'8-10'!$A$1:$Q$21</definedName>
    <definedName name="Z_7042138D_4018_460C_8278_736EC2F3DD5A_.wvu.PrintArea" localSheetId="78" hidden="1">'8-11'!$A$1:$S$23</definedName>
    <definedName name="Z_7042138D_4018_460C_8278_736EC2F3DD5A_.wvu.PrintArea" localSheetId="79" hidden="1">'8-12'!$A$1:$T$34</definedName>
    <definedName name="Z_7042138D_4018_460C_8278_736EC2F3DD5A_.wvu.PrintArea" localSheetId="80" hidden="1">'8-13'!$A$1:$N$21</definedName>
    <definedName name="Z_7042138D_4018_460C_8278_736EC2F3DD5A_.wvu.PrintArea" localSheetId="81" hidden="1">'8-14'!$A$1:$O$33</definedName>
    <definedName name="Z_7042138D_4018_460C_8278_736EC2F3DD5A_.wvu.PrintArea" localSheetId="69" hidden="1">'8-2'!$A$1:$U$26</definedName>
    <definedName name="Z_7042138D_4018_460C_8278_736EC2F3DD5A_.wvu.PrintArea" localSheetId="71" hidden="1">'8-4'!$A$1:$O$19</definedName>
    <definedName name="Z_7042138D_4018_460C_8278_736EC2F3DD5A_.wvu.PrintArea" localSheetId="72" hidden="1">'8-5'!$A$1:$O$20</definedName>
    <definedName name="Z_7042138D_4018_460C_8278_736EC2F3DD5A_.wvu.PrintArea" localSheetId="73" hidden="1">'8-6'!$A$1:$P$19</definedName>
    <definedName name="Z_7042138D_4018_460C_8278_736EC2F3DD5A_.wvu.PrintArea" localSheetId="74" hidden="1">'8-7'!$A$1:$O$19</definedName>
    <definedName name="Z_7042138D_4018_460C_8278_736EC2F3DD5A_.wvu.PrintArea" localSheetId="75" hidden="1">'8-8'!$A$1:$O$19</definedName>
    <definedName name="Z_7042138D_4018_460C_8278_736EC2F3DD5A_.wvu.PrintArea" localSheetId="76" hidden="1">'8-9'!$A$1:$AB$40</definedName>
    <definedName name="Z_7042138D_4018_460C_8278_736EC2F3DD5A_.wvu.PrintArea" localSheetId="82" hidden="1">'9-1'!$A$1:$P$17</definedName>
    <definedName name="Z_7042138D_4018_460C_8278_736EC2F3DD5A_.wvu.PrintArea" localSheetId="83" hidden="1">'9-2'!$A$1:$R$16</definedName>
    <definedName name="Z_7042138D_4018_460C_8278_736EC2F3DD5A_.wvu.PrintArea" localSheetId="84" hidden="1">'9-3'!$A$1:$O$16</definedName>
    <definedName name="Z_7042138D_4018_460C_8278_736EC2F3DD5A_.wvu.Rows" localSheetId="71" hidden="1">'8-4'!$27:$29</definedName>
    <definedName name="Z_717D5D0E_03BD_42FE_B02F_A9FF9CADF1A5_.wvu.Cols" localSheetId="95" hidden="1">'11-1②'!$D:$D,'11-1②'!$J:$J,'11-1②'!$P:$P</definedName>
    <definedName name="Z_717D5D0E_03BD_42FE_B02F_A9FF9CADF1A5_.wvu.Cols" localSheetId="20" hidden="1">'1-15'!$B:$B,'1-15'!$D:$D</definedName>
    <definedName name="Z_717D5D0E_03BD_42FE_B02F_A9FF9CADF1A5_.wvu.Cols" localSheetId="129" hidden="1">'17-1'!$D:$E,'17-1'!$G:$I,'17-1'!$K:$L,'17-1'!$N:$N</definedName>
    <definedName name="Z_717D5D0E_03BD_42FE_B02F_A9FF9CADF1A5_.wvu.Cols" localSheetId="68" hidden="1">'8-1'!$D:$E,'8-1'!$H:$H</definedName>
    <definedName name="Z_717D5D0E_03BD_42FE_B02F_A9FF9CADF1A5_.wvu.Cols" localSheetId="69" hidden="1">'8-2'!$D:$D,'8-2'!$F:$F,'8-2'!$H:$H</definedName>
    <definedName name="Z_717D5D0E_03BD_42FE_B02F_A9FF9CADF1A5_.wvu.PrintArea" localSheetId="88" hidden="1">'10-1'!$A$1:$S$19</definedName>
    <definedName name="Z_717D5D0E_03BD_42FE_B02F_A9FF9CADF1A5_.wvu.PrintArea" localSheetId="89" hidden="1">'10-2'!$A$1:$O$17</definedName>
    <definedName name="Z_717D5D0E_03BD_42FE_B02F_A9FF9CADF1A5_.wvu.PrintArea" localSheetId="90" hidden="1">'10-3'!$A$1:$W$22</definedName>
    <definedName name="Z_717D5D0E_03BD_42FE_B02F_A9FF9CADF1A5_.wvu.PrintArea" localSheetId="91" hidden="1">'10-4'!$A$1:$W$21</definedName>
    <definedName name="Z_717D5D0E_03BD_42FE_B02F_A9FF9CADF1A5_.wvu.PrintArea" localSheetId="92" hidden="1">'10-5'!$A$1:$Q$22</definedName>
    <definedName name="Z_717D5D0E_03BD_42FE_B02F_A9FF9CADF1A5_.wvu.PrintArea" localSheetId="1" hidden="1">'1-1'!$A$1:$Q$24</definedName>
    <definedName name="Z_717D5D0E_03BD_42FE_B02F_A9FF9CADF1A5_.wvu.PrintArea" localSheetId="12" hidden="1">'1-10'!$A$1:$Q$23</definedName>
    <definedName name="Z_717D5D0E_03BD_42FE_B02F_A9FF9CADF1A5_.wvu.PrintArea" localSheetId="13" hidden="1">'1-11'!$A$1:$S$20</definedName>
    <definedName name="Z_717D5D0E_03BD_42FE_B02F_A9FF9CADF1A5_.wvu.PrintArea" localSheetId="94" hidden="1">'11-1①'!$A$1:$M$31</definedName>
    <definedName name="Z_717D5D0E_03BD_42FE_B02F_A9FF9CADF1A5_.wvu.PrintArea" localSheetId="95" hidden="1">'11-1②'!$A$1:$S$52</definedName>
    <definedName name="Z_717D5D0E_03BD_42FE_B02F_A9FF9CADF1A5_.wvu.PrintArea" localSheetId="96" hidden="1">'11-2'!$A$1:$P$17</definedName>
    <definedName name="Z_717D5D0E_03BD_42FE_B02F_A9FF9CADF1A5_.wvu.PrintArea" localSheetId="14" hidden="1">'1-12'!$A$1:$R$29</definedName>
    <definedName name="Z_717D5D0E_03BD_42FE_B02F_A9FF9CADF1A5_.wvu.PrintArea" localSheetId="97" hidden="1">'11-3'!$A$1:$O$18</definedName>
    <definedName name="Z_717D5D0E_03BD_42FE_B02F_A9FF9CADF1A5_.wvu.PrintArea" localSheetId="17" hidden="1">'1-13'!$A$1:$Q$26</definedName>
    <definedName name="Z_717D5D0E_03BD_42FE_B02F_A9FF9CADF1A5_.wvu.PrintArea" localSheetId="9" hidden="1">'1-13(旧)'!$A$1:$T$23</definedName>
    <definedName name="Z_717D5D0E_03BD_42FE_B02F_A9FF9CADF1A5_.wvu.PrintArea" localSheetId="98" hidden="1">'11-4'!$A$1:$Q$19</definedName>
    <definedName name="Z_717D5D0E_03BD_42FE_B02F_A9FF9CADF1A5_.wvu.PrintArea" localSheetId="19" hidden="1">'1-14'!$A$1:$S$18</definedName>
    <definedName name="Z_717D5D0E_03BD_42FE_B02F_A9FF9CADF1A5_.wvu.PrintArea" localSheetId="15" hidden="1">'1-14(旧)'!$A$1:$S$34</definedName>
    <definedName name="Z_717D5D0E_03BD_42FE_B02F_A9FF9CADF1A5_.wvu.PrintArea" localSheetId="20" hidden="1">'1-15'!$I$47:$V$80</definedName>
    <definedName name="Z_717D5D0E_03BD_42FE_B02F_A9FF9CADF1A5_.wvu.PrintArea" localSheetId="16" hidden="1">'1-15(旧)'!$A$1:$R$26</definedName>
    <definedName name="Z_717D5D0E_03BD_42FE_B02F_A9FF9CADF1A5_.wvu.PrintArea" localSheetId="21" hidden="1">'1-16'!$A$1:$F$80</definedName>
    <definedName name="Z_717D5D0E_03BD_42FE_B02F_A9FF9CADF1A5_.wvu.PrintArea" localSheetId="18" hidden="1">'1-16(旧)'!$A$1:$W$27</definedName>
    <definedName name="Z_717D5D0E_03BD_42FE_B02F_A9FF9CADF1A5_.wvu.PrintArea" localSheetId="22" hidden="1">'1-17'!$A$1:$Q$18</definedName>
    <definedName name="Z_717D5D0E_03BD_42FE_B02F_A9FF9CADF1A5_.wvu.PrintArea" localSheetId="23" hidden="1">'1-18'!$A$1:$S$22</definedName>
    <definedName name="Z_717D5D0E_03BD_42FE_B02F_A9FF9CADF1A5_.wvu.PrintArea" localSheetId="24" hidden="1">'1-18(旧)'!$A$1:$U$40</definedName>
    <definedName name="Z_717D5D0E_03BD_42FE_B02F_A9FF9CADF1A5_.wvu.PrintArea" localSheetId="25" hidden="1">'1-19'!$A$1:$U$22</definedName>
    <definedName name="Z_717D5D0E_03BD_42FE_B02F_A9FF9CADF1A5_.wvu.PrintArea" localSheetId="3" hidden="1">'1-2'!$A$1:$Q$27</definedName>
    <definedName name="Z_717D5D0E_03BD_42FE_B02F_A9FF9CADF1A5_.wvu.PrintArea" localSheetId="159" hidden="1">'1-20(旧)'!$A$1:$R$27</definedName>
    <definedName name="Z_717D5D0E_03BD_42FE_B02F_A9FF9CADF1A5_.wvu.PrintArea" localSheetId="99" hidden="1">'12-1'!$A$1:$O$51</definedName>
    <definedName name="Z_717D5D0E_03BD_42FE_B02F_A9FF9CADF1A5_.wvu.PrintArea" localSheetId="100" hidden="1">'12-2'!$A$1:$AD$25</definedName>
    <definedName name="Z_717D5D0E_03BD_42FE_B02F_A9FF9CADF1A5_.wvu.PrintArea" localSheetId="101" hidden="1">'12-3'!$A$1:$P$19</definedName>
    <definedName name="Z_717D5D0E_03BD_42FE_B02F_A9FF9CADF1A5_.wvu.PrintArea" localSheetId="102" hidden="1">'12-4'!$A$1:$P$17</definedName>
    <definedName name="Z_717D5D0E_03BD_42FE_B02F_A9FF9CADF1A5_.wvu.PrintArea" localSheetId="103" hidden="1">'12-5'!$A$1:$P$17</definedName>
    <definedName name="Z_717D5D0E_03BD_42FE_B02F_A9FF9CADF1A5_.wvu.PrintArea" localSheetId="104" hidden="1">'12-6'!$A$1:$N$30</definedName>
    <definedName name="Z_717D5D0E_03BD_42FE_B02F_A9FF9CADF1A5_.wvu.PrintArea" localSheetId="105" hidden="1">'12-7'!$A$1:$M$25</definedName>
    <definedName name="Z_717D5D0E_03BD_42FE_B02F_A9FF9CADF1A5_.wvu.PrintArea" localSheetId="4" hidden="1">'1-3'!$A$1:$O$27</definedName>
    <definedName name="Z_717D5D0E_03BD_42FE_B02F_A9FF9CADF1A5_.wvu.PrintArea" localSheetId="106" hidden="1">'13-1'!$A$1:$R$21</definedName>
    <definedName name="Z_717D5D0E_03BD_42FE_B02F_A9FF9CADF1A5_.wvu.PrintArea" localSheetId="107" hidden="1">'13-2'!$A$1:$Q$19</definedName>
    <definedName name="Z_717D5D0E_03BD_42FE_B02F_A9FF9CADF1A5_.wvu.PrintArea" localSheetId="108" hidden="1">'14-1'!$A$1:$T$21</definedName>
    <definedName name="Z_717D5D0E_03BD_42FE_B02F_A9FF9CADF1A5_.wvu.PrintArea" localSheetId="109" hidden="1">'14-2'!$A$1:$S$18</definedName>
    <definedName name="Z_717D5D0E_03BD_42FE_B02F_A9FF9CADF1A5_.wvu.PrintArea" localSheetId="6" hidden="1">'1-5'!$A$1:$U$46</definedName>
    <definedName name="Z_717D5D0E_03BD_42FE_B02F_A9FF9CADF1A5_.wvu.PrintArea" localSheetId="110" hidden="1">'15-1'!$A$1:$V$21</definedName>
    <definedName name="Z_717D5D0E_03BD_42FE_B02F_A9FF9CADF1A5_.wvu.PrintArea" localSheetId="120" hidden="1">'15-11'!$A$1:$S$21</definedName>
    <definedName name="Z_717D5D0E_03BD_42FE_B02F_A9FF9CADF1A5_.wvu.PrintArea" localSheetId="121" hidden="1">'15-12'!$A$1:$Q$18</definedName>
    <definedName name="Z_717D5D0E_03BD_42FE_B02F_A9FF9CADF1A5_.wvu.PrintArea" localSheetId="122" hidden="1">'15-13'!$A$1:$R$21</definedName>
    <definedName name="Z_717D5D0E_03BD_42FE_B02F_A9FF9CADF1A5_.wvu.PrintArea" localSheetId="123" hidden="1">'15-14'!$A$1:$O$21</definedName>
    <definedName name="Z_717D5D0E_03BD_42FE_B02F_A9FF9CADF1A5_.wvu.PrintArea" localSheetId="111" hidden="1">'15-2'!$A$1:$P$18</definedName>
    <definedName name="Z_717D5D0E_03BD_42FE_B02F_A9FF9CADF1A5_.wvu.PrintArea" localSheetId="112" hidden="1">'15-3'!$A$1:$U$20</definedName>
    <definedName name="Z_717D5D0E_03BD_42FE_B02F_A9FF9CADF1A5_.wvu.PrintArea" localSheetId="113" hidden="1">'15-4'!$A$1:$S$23</definedName>
    <definedName name="Z_717D5D0E_03BD_42FE_B02F_A9FF9CADF1A5_.wvu.PrintArea" localSheetId="114" hidden="1">'15-5'!$A$1:$Q$44</definedName>
    <definedName name="Z_717D5D0E_03BD_42FE_B02F_A9FF9CADF1A5_.wvu.PrintArea" localSheetId="115" hidden="1">'15-6'!$A$1:$U$24</definedName>
    <definedName name="Z_717D5D0E_03BD_42FE_B02F_A9FF9CADF1A5_.wvu.PrintArea" localSheetId="116" hidden="1">'15-7'!$A$1:$Q$19</definedName>
    <definedName name="Z_717D5D0E_03BD_42FE_B02F_A9FF9CADF1A5_.wvu.PrintArea" localSheetId="117" hidden="1">'15-8'!$A$1:$R$32</definedName>
    <definedName name="Z_717D5D0E_03BD_42FE_B02F_A9FF9CADF1A5_.wvu.PrintArea" localSheetId="118" hidden="1">'15-9'!$A$1:$S$23</definedName>
    <definedName name="Z_717D5D0E_03BD_42FE_B02F_A9FF9CADF1A5_.wvu.PrintArea" localSheetId="7" hidden="1">'1-6'!$A$2:$E$26</definedName>
    <definedName name="Z_717D5D0E_03BD_42FE_B02F_A9FF9CADF1A5_.wvu.PrintArea" localSheetId="124" hidden="1">'16-1'!$A$1:$R$23</definedName>
    <definedName name="Z_717D5D0E_03BD_42FE_B02F_A9FF9CADF1A5_.wvu.PrintArea" localSheetId="125" hidden="1">'16-2'!$A$1:$Q$18</definedName>
    <definedName name="Z_717D5D0E_03BD_42FE_B02F_A9FF9CADF1A5_.wvu.PrintArea" localSheetId="126" hidden="1">'16-3'!$A$1:$U$22</definedName>
    <definedName name="Z_717D5D0E_03BD_42FE_B02F_A9FF9CADF1A5_.wvu.PrintArea" localSheetId="127" hidden="1">'16-4'!$A$1:$N$20</definedName>
    <definedName name="Z_717D5D0E_03BD_42FE_B02F_A9FF9CADF1A5_.wvu.PrintArea" localSheetId="128" hidden="1">'16-5'!$A$1:$U$21</definedName>
    <definedName name="Z_717D5D0E_03BD_42FE_B02F_A9FF9CADF1A5_.wvu.PrintArea" localSheetId="8" hidden="1">'1-7'!$A$1:$W$171</definedName>
    <definedName name="Z_717D5D0E_03BD_42FE_B02F_A9FF9CADF1A5_.wvu.PrintArea" localSheetId="129" hidden="1">'17-1'!$A$1:$AA$22</definedName>
    <definedName name="Z_717D5D0E_03BD_42FE_B02F_A9FF9CADF1A5_.wvu.PrintArea" localSheetId="138" hidden="1">'17-10'!$A$1:$P$17</definedName>
    <definedName name="Z_717D5D0E_03BD_42FE_B02F_A9FF9CADF1A5_.wvu.PrintArea" localSheetId="139" hidden="1">'17-11'!$I$1:$S$30</definedName>
    <definedName name="Z_717D5D0E_03BD_42FE_B02F_A9FF9CADF1A5_.wvu.PrintArea" localSheetId="140" hidden="1">'17-12'!$A$1:$Q$19</definedName>
    <definedName name="Z_717D5D0E_03BD_42FE_B02F_A9FF9CADF1A5_.wvu.PrintArea" localSheetId="141" hidden="1">'17-13'!$A$1:$P$17</definedName>
    <definedName name="Z_717D5D0E_03BD_42FE_B02F_A9FF9CADF1A5_.wvu.PrintArea" localSheetId="142" hidden="1">'17-14'!$A$1:$K$27</definedName>
    <definedName name="Z_717D5D0E_03BD_42FE_B02F_A9FF9CADF1A5_.wvu.PrintArea" localSheetId="130" hidden="1">'17-2'!$A$1:$V$23</definedName>
    <definedName name="Z_717D5D0E_03BD_42FE_B02F_A9FF9CADF1A5_.wvu.PrintArea" localSheetId="131" hidden="1">'17-3'!$A$1:$V$23</definedName>
    <definedName name="Z_717D5D0E_03BD_42FE_B02F_A9FF9CADF1A5_.wvu.PrintArea" localSheetId="132" hidden="1">'17-4'!$I$1:$S$22</definedName>
    <definedName name="Z_717D5D0E_03BD_42FE_B02F_A9FF9CADF1A5_.wvu.PrintArea" localSheetId="133" hidden="1">'17-5'!$I$1:$S$19</definedName>
    <definedName name="Z_717D5D0E_03BD_42FE_B02F_A9FF9CADF1A5_.wvu.PrintArea" localSheetId="134" hidden="1">'17-6'!$I$1:$S$22</definedName>
    <definedName name="Z_717D5D0E_03BD_42FE_B02F_A9FF9CADF1A5_.wvu.PrintArea" localSheetId="135" hidden="1">'17-7'!$A$1:$P$17</definedName>
    <definedName name="Z_717D5D0E_03BD_42FE_B02F_A9FF9CADF1A5_.wvu.PrintArea" localSheetId="136" hidden="1">'17-8'!$A$1:$S$17</definedName>
    <definedName name="Z_717D5D0E_03BD_42FE_B02F_A9FF9CADF1A5_.wvu.PrintArea" localSheetId="137" hidden="1">'17-9'!$A$1:$Q$16</definedName>
    <definedName name="Z_717D5D0E_03BD_42FE_B02F_A9FF9CADF1A5_.wvu.PrintArea" localSheetId="10" hidden="1">'1-8'!$A$1:$S$121</definedName>
    <definedName name="Z_717D5D0E_03BD_42FE_B02F_A9FF9CADF1A5_.wvu.PrintArea" localSheetId="143" hidden="1">'18-1'!$A$1:$P$12</definedName>
    <definedName name="Z_717D5D0E_03BD_42FE_B02F_A9FF9CADF1A5_.wvu.PrintArea" localSheetId="144" hidden="1">'18-2'!$A$1:$Q$17</definedName>
    <definedName name="Z_717D5D0E_03BD_42FE_B02F_A9FF9CADF1A5_.wvu.PrintArea" localSheetId="145" hidden="1">'18-3'!$A$1:$P$12</definedName>
    <definedName name="Z_717D5D0E_03BD_42FE_B02F_A9FF9CADF1A5_.wvu.PrintArea" localSheetId="146" hidden="1">'18-4'!$A$1:$R$19</definedName>
    <definedName name="Z_717D5D0E_03BD_42FE_B02F_A9FF9CADF1A5_.wvu.PrintArea" localSheetId="11" hidden="1">'1-9'!$A$1:$P$19</definedName>
    <definedName name="Z_717D5D0E_03BD_42FE_B02F_A9FF9CADF1A5_.wvu.PrintArea" localSheetId="147" hidden="1">'19-1'!$A$1:$Q$18</definedName>
    <definedName name="Z_717D5D0E_03BD_42FE_B02F_A9FF9CADF1A5_.wvu.PrintArea" localSheetId="148" hidden="1">'19-2'!$A$1:$Q$20</definedName>
    <definedName name="Z_717D5D0E_03BD_42FE_B02F_A9FF9CADF1A5_.wvu.PrintArea" localSheetId="149" hidden="1">'20-1'!$A$1:$N$17</definedName>
    <definedName name="Z_717D5D0E_03BD_42FE_B02F_A9FF9CADF1A5_.wvu.PrintArea" localSheetId="150" hidden="1">'20-2'!$A$1:$S$20</definedName>
    <definedName name="Z_717D5D0E_03BD_42FE_B02F_A9FF9CADF1A5_.wvu.PrintArea" localSheetId="151" hidden="1">'20-3'!$A$1:$O$17</definedName>
    <definedName name="Z_717D5D0E_03BD_42FE_B02F_A9FF9CADF1A5_.wvu.PrintArea" localSheetId="26" hidden="1">'2-1'!$A$1:$R$23</definedName>
    <definedName name="Z_717D5D0E_03BD_42FE_B02F_A9FF9CADF1A5_.wvu.PrintArea" localSheetId="152" hidden="1">'21-1'!$A$1:$R$22</definedName>
    <definedName name="Z_717D5D0E_03BD_42FE_B02F_A9FF9CADF1A5_.wvu.PrintArea" localSheetId="153" hidden="1">'21-2'!$A$1:$O$20</definedName>
    <definedName name="Z_717D5D0E_03BD_42FE_B02F_A9FF9CADF1A5_.wvu.PrintArea" localSheetId="154" hidden="1">'21-3'!$A$1:$Q$16</definedName>
    <definedName name="Z_717D5D0E_03BD_42FE_B02F_A9FF9CADF1A5_.wvu.PrintArea" localSheetId="155" hidden="1">'21-4'!$A$1:$Y$52</definedName>
    <definedName name="Z_717D5D0E_03BD_42FE_B02F_A9FF9CADF1A5_.wvu.PrintArea" localSheetId="156" hidden="1">'21-5'!$A$1:$T$19</definedName>
    <definedName name="Z_717D5D0E_03BD_42FE_B02F_A9FF9CADF1A5_.wvu.PrintArea" localSheetId="157" hidden="1">'21-6'!$A$1:$O$16</definedName>
    <definedName name="Z_717D5D0E_03BD_42FE_B02F_A9FF9CADF1A5_.wvu.PrintArea" localSheetId="27" hidden="1">'2-2'!$A$1:$Q$16</definedName>
    <definedName name="Z_717D5D0E_03BD_42FE_B02F_A9FF9CADF1A5_.wvu.PrintArea" localSheetId="28" hidden="1">'2-3'!$A$1:$R$25</definedName>
    <definedName name="Z_717D5D0E_03BD_42FE_B02F_A9FF9CADF1A5_.wvu.PrintArea" localSheetId="30" hidden="1">'2-5'!$A$1:$X$24</definedName>
    <definedName name="Z_717D5D0E_03BD_42FE_B02F_A9FF9CADF1A5_.wvu.PrintArea" localSheetId="32" hidden="1">'2-7'!$A$1:$O$19</definedName>
    <definedName name="Z_717D5D0E_03BD_42FE_B02F_A9FF9CADF1A5_.wvu.PrintArea" localSheetId="33" hidden="1">'2-8'!$A$1:$M$18</definedName>
    <definedName name="Z_717D5D0E_03BD_42FE_B02F_A9FF9CADF1A5_.wvu.PrintArea" localSheetId="34" hidden="1">'3-1'!$A$1:$R$18</definedName>
    <definedName name="Z_717D5D0E_03BD_42FE_B02F_A9FF9CADF1A5_.wvu.PrintArea" localSheetId="35" hidden="1">'3-2'!$A$1:$Q$20</definedName>
    <definedName name="Z_717D5D0E_03BD_42FE_B02F_A9FF9CADF1A5_.wvu.PrintArea" localSheetId="36" hidden="1">'3-3'!$A$1:$Q$26</definedName>
    <definedName name="Z_717D5D0E_03BD_42FE_B02F_A9FF9CADF1A5_.wvu.PrintArea" localSheetId="37" hidden="1">'3-4'!$A$1:$P$12</definedName>
    <definedName name="Z_717D5D0E_03BD_42FE_B02F_A9FF9CADF1A5_.wvu.PrintArea" localSheetId="38" hidden="1">'3-5'!$A$1:$L$15</definedName>
    <definedName name="Z_717D5D0E_03BD_42FE_B02F_A9FF9CADF1A5_.wvu.PrintArea" localSheetId="39" hidden="1">'3-6'!$A$1:$O$13</definedName>
    <definedName name="Z_717D5D0E_03BD_42FE_B02F_A9FF9CADF1A5_.wvu.PrintArea" localSheetId="40" hidden="1">'3-7'!$A$1:$L$16</definedName>
    <definedName name="Z_717D5D0E_03BD_42FE_B02F_A9FF9CADF1A5_.wvu.PrintArea" localSheetId="41" hidden="1">'4-1'!$A$1:$O$19</definedName>
    <definedName name="Z_717D5D0E_03BD_42FE_B02F_A9FF9CADF1A5_.wvu.PrintArea" localSheetId="42" hidden="1">'4-2'!$A$1:$O$21</definedName>
    <definedName name="Z_717D5D0E_03BD_42FE_B02F_A9FF9CADF1A5_.wvu.PrintArea" localSheetId="43" hidden="1">'4-3'!$A$1:$Q$28</definedName>
    <definedName name="Z_717D5D0E_03BD_42FE_B02F_A9FF9CADF1A5_.wvu.PrintArea" localSheetId="44" hidden="1">'4-4'!$A$1:$S$31</definedName>
    <definedName name="Z_717D5D0E_03BD_42FE_B02F_A9FF9CADF1A5_.wvu.PrintArea" localSheetId="45" hidden="1">'4-5'!$A$1:$Q$32</definedName>
    <definedName name="Z_717D5D0E_03BD_42FE_B02F_A9FF9CADF1A5_.wvu.PrintArea" localSheetId="46" hidden="1">'4-6'!$A$1:$O$20</definedName>
    <definedName name="Z_717D5D0E_03BD_42FE_B02F_A9FF9CADF1A5_.wvu.PrintArea" localSheetId="47" hidden="1">'5-1'!$A$1:$T$15</definedName>
    <definedName name="Z_717D5D0E_03BD_42FE_B02F_A9FF9CADF1A5_.wvu.PrintArea" localSheetId="56" hidden="1">'5-10'!$A$1:$G$32</definedName>
    <definedName name="Z_717D5D0E_03BD_42FE_B02F_A9FF9CADF1A5_.wvu.PrintArea" localSheetId="57" hidden="1">'5-11'!$A$1:$Q$72</definedName>
    <definedName name="Z_717D5D0E_03BD_42FE_B02F_A9FF9CADF1A5_.wvu.PrintArea" localSheetId="48" hidden="1">'5-2'!$A$1:$V$15</definedName>
    <definedName name="Z_717D5D0E_03BD_42FE_B02F_A9FF9CADF1A5_.wvu.PrintArea" localSheetId="49" hidden="1">'5-3'!$A$1:$P$18</definedName>
    <definedName name="Z_717D5D0E_03BD_42FE_B02F_A9FF9CADF1A5_.wvu.PrintArea" localSheetId="50" hidden="1">'5-4'!$A$1:$Q$26</definedName>
    <definedName name="Z_717D5D0E_03BD_42FE_B02F_A9FF9CADF1A5_.wvu.PrintArea" localSheetId="51" hidden="1">'5-5'!$A$1:$P$18</definedName>
    <definedName name="Z_717D5D0E_03BD_42FE_B02F_A9FF9CADF1A5_.wvu.PrintArea" localSheetId="52" hidden="1">'5-6'!$A$1:$P$19</definedName>
    <definedName name="Z_717D5D0E_03BD_42FE_B02F_A9FF9CADF1A5_.wvu.PrintArea" localSheetId="53" hidden="1">'5-7'!$A$1:$Q$21</definedName>
    <definedName name="Z_717D5D0E_03BD_42FE_B02F_A9FF9CADF1A5_.wvu.PrintArea" localSheetId="54" hidden="1">'5-8'!$A$1:$R$20</definedName>
    <definedName name="Z_717D5D0E_03BD_42FE_B02F_A9FF9CADF1A5_.wvu.PrintArea" localSheetId="55" hidden="1">'5-9'!$A$1:$S$20</definedName>
    <definedName name="Z_717D5D0E_03BD_42FE_B02F_A9FF9CADF1A5_.wvu.PrintArea" localSheetId="58" hidden="1">'6-1'!$A$1:$Q$14</definedName>
    <definedName name="Z_717D5D0E_03BD_42FE_B02F_A9FF9CADF1A5_.wvu.PrintArea" localSheetId="59" hidden="1">'6-2'!$A$1:$R$18</definedName>
    <definedName name="Z_717D5D0E_03BD_42FE_B02F_A9FF9CADF1A5_.wvu.PrintArea" localSheetId="60" hidden="1">'6-3'!$A$1:$P$17</definedName>
    <definedName name="Z_717D5D0E_03BD_42FE_B02F_A9FF9CADF1A5_.wvu.PrintArea" localSheetId="61" hidden="1">'6-4'!$A$1:$P$16</definedName>
    <definedName name="Z_717D5D0E_03BD_42FE_B02F_A9FF9CADF1A5_.wvu.PrintArea" localSheetId="62" hidden="1">'7-1'!$A$1:$V$27</definedName>
    <definedName name="Z_717D5D0E_03BD_42FE_B02F_A9FF9CADF1A5_.wvu.PrintArea" localSheetId="63" hidden="1">'7-2'!$A$1:$Z$18</definedName>
    <definedName name="Z_717D5D0E_03BD_42FE_B02F_A9FF9CADF1A5_.wvu.PrintArea" localSheetId="64" hidden="1">'7-3'!$A$1:$X$28</definedName>
    <definedName name="Z_717D5D0E_03BD_42FE_B02F_A9FF9CADF1A5_.wvu.PrintArea" localSheetId="65" hidden="1">'7-4'!$A$1:$X$28</definedName>
    <definedName name="Z_717D5D0E_03BD_42FE_B02F_A9FF9CADF1A5_.wvu.PrintArea" localSheetId="66" hidden="1">'7-5'!$A$1:$P$23</definedName>
    <definedName name="Z_717D5D0E_03BD_42FE_B02F_A9FF9CADF1A5_.wvu.PrintArea" localSheetId="67" hidden="1">'7-6'!$A$1:$O$15</definedName>
    <definedName name="Z_717D5D0E_03BD_42FE_B02F_A9FF9CADF1A5_.wvu.PrintArea" localSheetId="68" hidden="1">'8-1'!$A$1:$U$28</definedName>
    <definedName name="Z_717D5D0E_03BD_42FE_B02F_A9FF9CADF1A5_.wvu.PrintArea" localSheetId="77" hidden="1">'8-10'!$A$1:$Q$21</definedName>
    <definedName name="Z_717D5D0E_03BD_42FE_B02F_A9FF9CADF1A5_.wvu.PrintArea" localSheetId="78" hidden="1">'8-11'!$A$1:$S$23</definedName>
    <definedName name="Z_717D5D0E_03BD_42FE_B02F_A9FF9CADF1A5_.wvu.PrintArea" localSheetId="79" hidden="1">'8-12'!$A$1:$T$34</definedName>
    <definedName name="Z_717D5D0E_03BD_42FE_B02F_A9FF9CADF1A5_.wvu.PrintArea" localSheetId="80" hidden="1">'8-13'!$A$1:$N$21</definedName>
    <definedName name="Z_717D5D0E_03BD_42FE_B02F_A9FF9CADF1A5_.wvu.PrintArea" localSheetId="81" hidden="1">'8-14'!$A$1:$O$33</definedName>
    <definedName name="Z_717D5D0E_03BD_42FE_B02F_A9FF9CADF1A5_.wvu.PrintArea" localSheetId="69" hidden="1">'8-2'!$A$1:$U$26</definedName>
    <definedName name="Z_717D5D0E_03BD_42FE_B02F_A9FF9CADF1A5_.wvu.PrintArea" localSheetId="71" hidden="1">'8-4'!$A$1:$O$19</definedName>
    <definedName name="Z_717D5D0E_03BD_42FE_B02F_A9FF9CADF1A5_.wvu.PrintArea" localSheetId="72" hidden="1">'8-5'!$A$1:$O$20</definedName>
    <definedName name="Z_717D5D0E_03BD_42FE_B02F_A9FF9CADF1A5_.wvu.PrintArea" localSheetId="73" hidden="1">'8-6'!$A$1:$P$19</definedName>
    <definedName name="Z_717D5D0E_03BD_42FE_B02F_A9FF9CADF1A5_.wvu.PrintArea" localSheetId="74" hidden="1">'8-7'!$A$1:$O$19</definedName>
    <definedName name="Z_717D5D0E_03BD_42FE_B02F_A9FF9CADF1A5_.wvu.PrintArea" localSheetId="75" hidden="1">'8-8'!$A$1:$O$19</definedName>
    <definedName name="Z_717D5D0E_03BD_42FE_B02F_A9FF9CADF1A5_.wvu.PrintArea" localSheetId="76" hidden="1">'8-9'!$A$1:$AB$40</definedName>
    <definedName name="Z_717D5D0E_03BD_42FE_B02F_A9FF9CADF1A5_.wvu.PrintArea" localSheetId="82" hidden="1">'9-1'!$A$1:$P$17</definedName>
    <definedName name="Z_717D5D0E_03BD_42FE_B02F_A9FF9CADF1A5_.wvu.PrintArea" localSheetId="83" hidden="1">'9-2'!$A$1:$R$16</definedName>
    <definedName name="Z_717D5D0E_03BD_42FE_B02F_A9FF9CADF1A5_.wvu.PrintArea" localSheetId="84" hidden="1">'9-3'!$A$1:$O$16</definedName>
    <definedName name="Z_717D5D0E_03BD_42FE_B02F_A9FF9CADF1A5_.wvu.PrintArea" localSheetId="85" hidden="1">'9-4'!$A$1:$O$16</definedName>
    <definedName name="Z_717D5D0E_03BD_42FE_B02F_A9FF9CADF1A5_.wvu.PrintArea" localSheetId="86" hidden="1">'9-5'!$A$1:$P$16</definedName>
    <definedName name="Z_717D5D0E_03BD_42FE_B02F_A9FF9CADF1A5_.wvu.PrintArea" localSheetId="87" hidden="1">'9-6'!$A$1:$Q$20</definedName>
    <definedName name="Z_717D5D0E_03BD_42FE_B02F_A9FF9CADF1A5_.wvu.PrintTitles" localSheetId="20" hidden="1">'1-15'!$1:$1</definedName>
    <definedName name="Z_717D5D0E_03BD_42FE_B02F_A9FF9CADF1A5_.wvu.Rows" localSheetId="95" hidden="1">'11-1②'!$51:$51</definedName>
    <definedName name="Z_717D5D0E_03BD_42FE_B02F_A9FF9CADF1A5_.wvu.Rows" localSheetId="71" hidden="1">'8-4'!$27:$29</definedName>
    <definedName name="Z_730C8BCB_35C7_41C2_8A28_9035E6835433_.wvu.PrintArea" localSheetId="1" hidden="1">'1-1'!$A$1:$Q$24</definedName>
    <definedName name="Z_730C8BCB_35C7_41C2_8A28_9035E6835433_.wvu.PrintArea" localSheetId="12" hidden="1">'1-10'!$A$1:$Q$23</definedName>
    <definedName name="Z_730C8BCB_35C7_41C2_8A28_9035E6835433_.wvu.PrintArea" localSheetId="13" hidden="1">'1-11'!$A$1:$S$20</definedName>
    <definedName name="Z_730C8BCB_35C7_41C2_8A28_9035E6835433_.wvu.PrintArea" localSheetId="14" hidden="1">'1-12'!$A$1:$R$29</definedName>
    <definedName name="Z_730C8BCB_35C7_41C2_8A28_9035E6835433_.wvu.PrintArea" localSheetId="17" hidden="1">'1-13'!$A$1:$Q$26</definedName>
    <definedName name="Z_730C8BCB_35C7_41C2_8A28_9035E6835433_.wvu.PrintArea" localSheetId="9" hidden="1">'1-13(旧)'!$A$1:$T$23</definedName>
    <definedName name="Z_730C8BCB_35C7_41C2_8A28_9035E6835433_.wvu.PrintArea" localSheetId="19" hidden="1">'1-14'!$A$1:$S$18</definedName>
    <definedName name="Z_730C8BCB_35C7_41C2_8A28_9035E6835433_.wvu.PrintArea" localSheetId="15" hidden="1">'1-14(旧)'!$A$1:$S$34</definedName>
    <definedName name="Z_730C8BCB_35C7_41C2_8A28_9035E6835433_.wvu.PrintArea" localSheetId="16" hidden="1">'1-15(旧)'!$A$1:$R$26</definedName>
    <definedName name="Z_730C8BCB_35C7_41C2_8A28_9035E6835433_.wvu.PrintArea" localSheetId="21" hidden="1">'1-16'!$A$1:$F$80</definedName>
    <definedName name="Z_730C8BCB_35C7_41C2_8A28_9035E6835433_.wvu.PrintArea" localSheetId="18" hidden="1">'1-16(旧)'!$A$1:$W$27</definedName>
    <definedName name="Z_730C8BCB_35C7_41C2_8A28_9035E6835433_.wvu.PrintArea" localSheetId="22" hidden="1">'1-17'!$A$1:$Q$18</definedName>
    <definedName name="Z_730C8BCB_35C7_41C2_8A28_9035E6835433_.wvu.PrintArea" localSheetId="23" hidden="1">'1-18'!$A$1:$S$22</definedName>
    <definedName name="Z_730C8BCB_35C7_41C2_8A28_9035E6835433_.wvu.PrintArea" localSheetId="24" hidden="1">'1-18(旧)'!$A$1:$U$40</definedName>
    <definedName name="Z_730C8BCB_35C7_41C2_8A28_9035E6835433_.wvu.PrintArea" localSheetId="25" hidden="1">'1-19'!$A$1:$U$22</definedName>
    <definedName name="Z_730C8BCB_35C7_41C2_8A28_9035E6835433_.wvu.PrintArea" localSheetId="3" hidden="1">'1-2'!$A$1:$Q$27</definedName>
    <definedName name="Z_730C8BCB_35C7_41C2_8A28_9035E6835433_.wvu.PrintArea" localSheetId="159" hidden="1">'1-20(旧)'!$A$1:$R$27</definedName>
    <definedName name="Z_730C8BCB_35C7_41C2_8A28_9035E6835433_.wvu.PrintArea" localSheetId="4" hidden="1">'1-3'!$A$1:$O$27</definedName>
    <definedName name="Z_730C8BCB_35C7_41C2_8A28_9035E6835433_.wvu.PrintArea" localSheetId="5" hidden="1">'1-4'!$A$1:$W$99</definedName>
    <definedName name="Z_730C8BCB_35C7_41C2_8A28_9035E6835433_.wvu.PrintArea" localSheetId="6" hidden="1">'1-5'!$A$1:$U$46</definedName>
    <definedName name="Z_730C8BCB_35C7_41C2_8A28_9035E6835433_.wvu.PrintArea" localSheetId="8" hidden="1">'1-7'!$A$1:$W$171</definedName>
    <definedName name="Z_730C8BCB_35C7_41C2_8A28_9035E6835433_.wvu.PrintArea" localSheetId="10" hidden="1">'1-8'!$A$1:$S$121</definedName>
    <definedName name="Z_730C8BCB_35C7_41C2_8A28_9035E6835433_.wvu.PrintArea" localSheetId="11" hidden="1">'1-9'!$A$1:$P$19</definedName>
    <definedName name="Z_730C8BCB_35C7_41C2_8A28_9035E6835433_.wvu.PrintArea" localSheetId="26" hidden="1">'2-1'!$A$1:$R$23</definedName>
    <definedName name="Z_730C8BCB_35C7_41C2_8A28_9035E6835433_.wvu.PrintArea" localSheetId="27" hidden="1">'2-2'!$A$1:$Q$16</definedName>
    <definedName name="Z_730C8BCB_35C7_41C2_8A28_9035E6835433_.wvu.PrintArea" localSheetId="28" hidden="1">'2-3'!$A$1:$R$25</definedName>
    <definedName name="Z_730C8BCB_35C7_41C2_8A28_9035E6835433_.wvu.PrintArea" localSheetId="30" hidden="1">'2-5'!$A$1:$X$24</definedName>
    <definedName name="Z_730C8BCB_35C7_41C2_8A28_9035E6835433_.wvu.PrintArea" localSheetId="32" hidden="1">'2-7'!$A$1:$O$19</definedName>
    <definedName name="Z_730C8BCB_35C7_41C2_8A28_9035E6835433_.wvu.PrintArea" localSheetId="33" hidden="1">'2-8'!$A$1:$O$18</definedName>
    <definedName name="Z_730C8BCB_35C7_41C2_8A28_9035E6835433_.wvu.PrintArea" localSheetId="34" hidden="1">'3-1'!$A$1:$R$18</definedName>
    <definedName name="Z_730C8BCB_35C7_41C2_8A28_9035E6835433_.wvu.PrintArea" localSheetId="35" hidden="1">'3-2'!$A$1:$Q$20</definedName>
    <definedName name="Z_730C8BCB_35C7_41C2_8A28_9035E6835433_.wvu.PrintArea" localSheetId="36" hidden="1">'3-3'!$A$1:$Q$26</definedName>
    <definedName name="Z_730C8BCB_35C7_41C2_8A28_9035E6835433_.wvu.PrintArea" localSheetId="37" hidden="1">'3-4'!$A$1:$P$12</definedName>
    <definedName name="Z_730C8BCB_35C7_41C2_8A28_9035E6835433_.wvu.PrintArea" localSheetId="38" hidden="1">'3-5'!$A$1:$L$15</definedName>
    <definedName name="Z_730C8BCB_35C7_41C2_8A28_9035E6835433_.wvu.PrintArea" localSheetId="39" hidden="1">'3-6'!$A$1:$O$13</definedName>
    <definedName name="Z_730C8BCB_35C7_41C2_8A28_9035E6835433_.wvu.PrintArea" localSheetId="40" hidden="1">'3-7'!$A$1:$L$16</definedName>
    <definedName name="Z_730C8BCB_35C7_41C2_8A28_9035E6835433_.wvu.PrintArea" localSheetId="41" hidden="1">'4-1'!$A$1:$O$19</definedName>
    <definedName name="Z_730C8BCB_35C7_41C2_8A28_9035E6835433_.wvu.PrintArea" localSheetId="42" hidden="1">'4-2'!$A$1:$O$21</definedName>
    <definedName name="Z_730C8BCB_35C7_41C2_8A28_9035E6835433_.wvu.PrintArea" localSheetId="43" hidden="1">'4-3'!$A$1:$Q$28</definedName>
    <definedName name="Z_730C8BCB_35C7_41C2_8A28_9035E6835433_.wvu.PrintArea" localSheetId="44" hidden="1">'4-4'!$A$1:$S$31</definedName>
    <definedName name="Z_730C8BCB_35C7_41C2_8A28_9035E6835433_.wvu.PrintArea" localSheetId="45" hidden="1">'4-5'!$A$1:$Q$32</definedName>
    <definedName name="Z_730C8BCB_35C7_41C2_8A28_9035E6835433_.wvu.PrintArea" localSheetId="46" hidden="1">'4-6'!$A$1:$O$20</definedName>
    <definedName name="Z_730C8BCB_35C7_41C2_8A28_9035E6835433_.wvu.PrintArea" localSheetId="47" hidden="1">'5-1'!$A$1:$T$15</definedName>
    <definedName name="Z_730C8BCB_35C7_41C2_8A28_9035E6835433_.wvu.PrintArea" localSheetId="56" hidden="1">'5-10'!$A$1:$G$32</definedName>
    <definedName name="Z_730C8BCB_35C7_41C2_8A28_9035E6835433_.wvu.PrintArea" localSheetId="48" hidden="1">'5-2'!$A$1:$V$15</definedName>
    <definedName name="Z_730C8BCB_35C7_41C2_8A28_9035E6835433_.wvu.PrintArea" localSheetId="49" hidden="1">'5-3'!$A$1:$P$18</definedName>
    <definedName name="Z_730C8BCB_35C7_41C2_8A28_9035E6835433_.wvu.PrintArea" localSheetId="50" hidden="1">'5-4'!$A$1:$Q$26</definedName>
    <definedName name="Z_730C8BCB_35C7_41C2_8A28_9035E6835433_.wvu.PrintArea" localSheetId="51" hidden="1">'5-5'!$A$1:$P$18</definedName>
    <definedName name="Z_730C8BCB_35C7_41C2_8A28_9035E6835433_.wvu.PrintArea" localSheetId="52" hidden="1">'5-6'!$A$1:$P$19</definedName>
    <definedName name="Z_730C8BCB_35C7_41C2_8A28_9035E6835433_.wvu.PrintArea" localSheetId="53" hidden="1">'5-7'!$A$1:$Q$21</definedName>
    <definedName name="Z_730C8BCB_35C7_41C2_8A28_9035E6835433_.wvu.PrintArea" localSheetId="54" hidden="1">'5-8'!$A$1:$R$20</definedName>
    <definedName name="Z_730C8BCB_35C7_41C2_8A28_9035E6835433_.wvu.PrintArea" localSheetId="55" hidden="1">'5-9'!$A$1:$S$20</definedName>
    <definedName name="Z_73158729_254E_4D7A_AAFC_ABCF6FA5CC3F_.wvu.Cols" localSheetId="129" hidden="1">'17-1'!$D:$E,'17-1'!$G:$I,'17-1'!$K:$L,'17-1'!$N:$N</definedName>
    <definedName name="Z_73158729_254E_4D7A_AAFC_ABCF6FA5CC3F_.wvu.PrintArea" localSheetId="106" hidden="1">'13-1'!$A$1:$R$21</definedName>
    <definedName name="Z_73158729_254E_4D7A_AAFC_ABCF6FA5CC3F_.wvu.PrintArea" localSheetId="107" hidden="1">'13-2'!$A$1:$Q$19</definedName>
    <definedName name="Z_73158729_254E_4D7A_AAFC_ABCF6FA5CC3F_.wvu.PrintArea" localSheetId="108" hidden="1">'14-1'!$A$1:$T$21</definedName>
    <definedName name="Z_73158729_254E_4D7A_AAFC_ABCF6FA5CC3F_.wvu.PrintArea" localSheetId="109" hidden="1">'14-2'!$A$1:$S$18</definedName>
    <definedName name="Z_73158729_254E_4D7A_AAFC_ABCF6FA5CC3F_.wvu.PrintArea" localSheetId="110" hidden="1">'15-1'!$A$1:$V$21</definedName>
    <definedName name="Z_73158729_254E_4D7A_AAFC_ABCF6FA5CC3F_.wvu.PrintArea" localSheetId="120" hidden="1">'15-11'!$A$1:$S$21</definedName>
    <definedName name="Z_73158729_254E_4D7A_AAFC_ABCF6FA5CC3F_.wvu.PrintArea" localSheetId="121" hidden="1">'15-12'!$A$1:$Q$18</definedName>
    <definedName name="Z_73158729_254E_4D7A_AAFC_ABCF6FA5CC3F_.wvu.PrintArea" localSheetId="122" hidden="1">'15-13'!$A$1:$R$21</definedName>
    <definedName name="Z_73158729_254E_4D7A_AAFC_ABCF6FA5CC3F_.wvu.PrintArea" localSheetId="123" hidden="1">'15-14'!$A$1:$O$21</definedName>
    <definedName name="Z_73158729_254E_4D7A_AAFC_ABCF6FA5CC3F_.wvu.PrintArea" localSheetId="111" hidden="1">'15-2'!$A$1:$P$18</definedName>
    <definedName name="Z_73158729_254E_4D7A_AAFC_ABCF6FA5CC3F_.wvu.PrintArea" localSheetId="112" hidden="1">'15-3'!$A$1:$U$20</definedName>
    <definedName name="Z_73158729_254E_4D7A_AAFC_ABCF6FA5CC3F_.wvu.PrintArea" localSheetId="113" hidden="1">'15-4'!$A$1:$S$23</definedName>
    <definedName name="Z_73158729_254E_4D7A_AAFC_ABCF6FA5CC3F_.wvu.PrintArea" localSheetId="114" hidden="1">'15-5'!$A$1:$Q$44</definedName>
    <definedName name="Z_73158729_254E_4D7A_AAFC_ABCF6FA5CC3F_.wvu.PrintArea" localSheetId="115" hidden="1">'15-6'!$A$1:$P$16</definedName>
    <definedName name="Z_73158729_254E_4D7A_AAFC_ABCF6FA5CC3F_.wvu.PrintArea" localSheetId="116" hidden="1">'15-7'!$A$1:$Q$26</definedName>
    <definedName name="Z_73158729_254E_4D7A_AAFC_ABCF6FA5CC3F_.wvu.PrintArea" localSheetId="117" hidden="1">'15-8'!$A$1:$R$35</definedName>
    <definedName name="Z_73158729_254E_4D7A_AAFC_ABCF6FA5CC3F_.wvu.PrintArea" localSheetId="118" hidden="1">'15-9'!$A$1:$S$23</definedName>
    <definedName name="Z_73158729_254E_4D7A_AAFC_ABCF6FA5CC3F_.wvu.PrintArea" localSheetId="124" hidden="1">'16-1'!$A$1:$R$23</definedName>
    <definedName name="Z_73158729_254E_4D7A_AAFC_ABCF6FA5CC3F_.wvu.PrintArea" localSheetId="125" hidden="1">'16-2'!$A$1:$Q$18</definedName>
    <definedName name="Z_73158729_254E_4D7A_AAFC_ABCF6FA5CC3F_.wvu.PrintArea" localSheetId="126" hidden="1">'16-3'!$A$1:$U$22</definedName>
    <definedName name="Z_73158729_254E_4D7A_AAFC_ABCF6FA5CC3F_.wvu.PrintArea" localSheetId="127" hidden="1">'16-4'!$A$1:$N$20</definedName>
    <definedName name="Z_73158729_254E_4D7A_AAFC_ABCF6FA5CC3F_.wvu.PrintArea" localSheetId="128" hidden="1">'16-5'!$A$1:$U$21</definedName>
    <definedName name="Z_73158729_254E_4D7A_AAFC_ABCF6FA5CC3F_.wvu.PrintArea" localSheetId="129" hidden="1">'17-1'!$A$1:$AA$22</definedName>
    <definedName name="Z_73158729_254E_4D7A_AAFC_ABCF6FA5CC3F_.wvu.PrintArea" localSheetId="138" hidden="1">'17-10'!$A$1:$P$17</definedName>
    <definedName name="Z_73158729_254E_4D7A_AAFC_ABCF6FA5CC3F_.wvu.PrintArea" localSheetId="140" hidden="1">'17-12'!$A$1:$Q$19</definedName>
    <definedName name="Z_73158729_254E_4D7A_AAFC_ABCF6FA5CC3F_.wvu.PrintArea" localSheetId="141" hidden="1">'17-13'!$A$1:$P$17</definedName>
    <definedName name="Z_73158729_254E_4D7A_AAFC_ABCF6FA5CC3F_.wvu.PrintArea" localSheetId="142" hidden="1">'17-14'!$A$1:$K$27</definedName>
    <definedName name="Z_73158729_254E_4D7A_AAFC_ABCF6FA5CC3F_.wvu.PrintArea" localSheetId="130" hidden="1">'17-2'!$A$1:$Q$16</definedName>
    <definedName name="Z_73158729_254E_4D7A_AAFC_ABCF6FA5CC3F_.wvu.PrintArea" localSheetId="131" hidden="1">'17-3'!$A$1:$Q$16</definedName>
    <definedName name="Z_73158729_254E_4D7A_AAFC_ABCF6FA5CC3F_.wvu.PrintArea" localSheetId="135" hidden="1">'17-7'!$A$1:$P$17</definedName>
    <definedName name="Z_73158729_254E_4D7A_AAFC_ABCF6FA5CC3F_.wvu.PrintArea" localSheetId="136" hidden="1">'17-8'!$A$1:$S$17</definedName>
    <definedName name="Z_73158729_254E_4D7A_AAFC_ABCF6FA5CC3F_.wvu.PrintArea" localSheetId="137" hidden="1">'17-9'!$A$1:$Q$16</definedName>
    <definedName name="Z_73158729_254E_4D7A_AAFC_ABCF6FA5CC3F_.wvu.PrintArea" localSheetId="143" hidden="1">'18-1'!$A$1:$P$12</definedName>
    <definedName name="Z_73158729_254E_4D7A_AAFC_ABCF6FA5CC3F_.wvu.PrintArea" localSheetId="144" hidden="1">'18-2'!$A$1:$Q$17</definedName>
    <definedName name="Z_73158729_254E_4D7A_AAFC_ABCF6FA5CC3F_.wvu.PrintArea" localSheetId="145" hidden="1">'18-3'!$A$1:$P$12</definedName>
    <definedName name="Z_73158729_254E_4D7A_AAFC_ABCF6FA5CC3F_.wvu.PrintArea" localSheetId="146" hidden="1">'18-4'!$A$1:$R$19</definedName>
    <definedName name="Z_73158729_254E_4D7A_AAFC_ABCF6FA5CC3F_.wvu.PrintArea" localSheetId="147" hidden="1">'19-1'!$A$1:$Q$18</definedName>
    <definedName name="Z_73158729_254E_4D7A_AAFC_ABCF6FA5CC3F_.wvu.PrintArea" localSheetId="148" hidden="1">'19-2'!$A$1:$Q$20</definedName>
    <definedName name="Z_73158729_254E_4D7A_AAFC_ABCF6FA5CC3F_.wvu.PrintArea" localSheetId="149" hidden="1">'20-1'!$A$1:$N$17</definedName>
    <definedName name="Z_73158729_254E_4D7A_AAFC_ABCF6FA5CC3F_.wvu.PrintArea" localSheetId="150" hidden="1">'20-2'!$A$1:$S$20</definedName>
    <definedName name="Z_73158729_254E_4D7A_AAFC_ABCF6FA5CC3F_.wvu.PrintArea" localSheetId="151" hidden="1">'20-3'!$A$1:$O$17</definedName>
    <definedName name="Z_73158729_254E_4D7A_AAFC_ABCF6FA5CC3F_.wvu.PrintArea" localSheetId="152" hidden="1">'21-1'!$A$1:$R$22</definedName>
    <definedName name="Z_73158729_254E_4D7A_AAFC_ABCF6FA5CC3F_.wvu.PrintArea" localSheetId="153" hidden="1">'21-2'!$A$1:$O$20</definedName>
    <definedName name="Z_73158729_254E_4D7A_AAFC_ABCF6FA5CC3F_.wvu.PrintArea" localSheetId="154" hidden="1">'21-3'!$A$1:$Q$16</definedName>
    <definedName name="Z_73158729_254E_4D7A_AAFC_ABCF6FA5CC3F_.wvu.PrintArea" localSheetId="155" hidden="1">'21-4'!$A$1:$Y$52</definedName>
    <definedName name="Z_73158729_254E_4D7A_AAFC_ABCF6FA5CC3F_.wvu.PrintArea" localSheetId="156" hidden="1">'21-5'!$A$1:$T$19</definedName>
    <definedName name="Z_73158729_254E_4D7A_AAFC_ABCF6FA5CC3F_.wvu.PrintArea" localSheetId="157" hidden="1">'21-6'!$A$1:$O$16</definedName>
    <definedName name="Z_7633100C_5BBA_4367_90F6_351983AFCCA3_.wvu.PrintArea" localSheetId="1" hidden="1">'1-1'!$A$1:$Q$24</definedName>
    <definedName name="Z_7633100C_5BBA_4367_90F6_351983AFCCA3_.wvu.PrintArea" localSheetId="12" hidden="1">'1-10'!$A$1:$Q$23</definedName>
    <definedName name="Z_7633100C_5BBA_4367_90F6_351983AFCCA3_.wvu.PrintArea" localSheetId="13" hidden="1">'1-11'!$A$1:$S$20</definedName>
    <definedName name="Z_7633100C_5BBA_4367_90F6_351983AFCCA3_.wvu.PrintArea" localSheetId="14" hidden="1">'1-12'!$A$1:$R$29</definedName>
    <definedName name="Z_7633100C_5BBA_4367_90F6_351983AFCCA3_.wvu.PrintArea" localSheetId="17" hidden="1">'1-13'!$A$1:$Q$26</definedName>
    <definedName name="Z_7633100C_5BBA_4367_90F6_351983AFCCA3_.wvu.PrintArea" localSheetId="9" hidden="1">'1-13(旧)'!$A$1:$T$23</definedName>
    <definedName name="Z_7633100C_5BBA_4367_90F6_351983AFCCA3_.wvu.PrintArea" localSheetId="19" hidden="1">'1-14'!$A$1:$S$18</definedName>
    <definedName name="Z_7633100C_5BBA_4367_90F6_351983AFCCA3_.wvu.PrintArea" localSheetId="15" hidden="1">'1-14(旧)'!$A$1:$S$34</definedName>
    <definedName name="Z_7633100C_5BBA_4367_90F6_351983AFCCA3_.wvu.PrintArea" localSheetId="16" hidden="1">'1-15(旧)'!$A$1:$R$26</definedName>
    <definedName name="Z_7633100C_5BBA_4367_90F6_351983AFCCA3_.wvu.PrintArea" localSheetId="21" hidden="1">'1-16'!$A$1:$F$80</definedName>
    <definedName name="Z_7633100C_5BBA_4367_90F6_351983AFCCA3_.wvu.PrintArea" localSheetId="18" hidden="1">'1-16(旧)'!$A$1:$W$27</definedName>
    <definedName name="Z_7633100C_5BBA_4367_90F6_351983AFCCA3_.wvu.PrintArea" localSheetId="22" hidden="1">'1-17'!$A$1:$Q$18</definedName>
    <definedName name="Z_7633100C_5BBA_4367_90F6_351983AFCCA3_.wvu.PrintArea" localSheetId="23" hidden="1">'1-18'!$A$1:$S$22</definedName>
    <definedName name="Z_7633100C_5BBA_4367_90F6_351983AFCCA3_.wvu.PrintArea" localSheetId="24" hidden="1">'1-18(旧)'!$A$1:$U$40</definedName>
    <definedName name="Z_7633100C_5BBA_4367_90F6_351983AFCCA3_.wvu.PrintArea" localSheetId="25" hidden="1">'1-19'!$A$1:$U$22</definedName>
    <definedName name="Z_7633100C_5BBA_4367_90F6_351983AFCCA3_.wvu.PrintArea" localSheetId="3" hidden="1">'1-2'!$A$1:$Q$27</definedName>
    <definedName name="Z_7633100C_5BBA_4367_90F6_351983AFCCA3_.wvu.PrintArea" localSheetId="159" hidden="1">'1-20(旧)'!$A$1:$R$27</definedName>
    <definedName name="Z_7633100C_5BBA_4367_90F6_351983AFCCA3_.wvu.PrintArea" localSheetId="4" hidden="1">'1-3'!$A$1:$O$27</definedName>
    <definedName name="Z_7633100C_5BBA_4367_90F6_351983AFCCA3_.wvu.PrintArea" localSheetId="5" hidden="1">'1-4'!$A$1:$W$99</definedName>
    <definedName name="Z_7633100C_5BBA_4367_90F6_351983AFCCA3_.wvu.PrintArea" localSheetId="6" hidden="1">'1-5'!$A$1:$U$46</definedName>
    <definedName name="Z_7633100C_5BBA_4367_90F6_351983AFCCA3_.wvu.PrintArea" localSheetId="8" hidden="1">'1-7'!$A$1:$W$171</definedName>
    <definedName name="Z_7633100C_5BBA_4367_90F6_351983AFCCA3_.wvu.PrintArea" localSheetId="10" hidden="1">'1-8'!$A$1:$S$121</definedName>
    <definedName name="Z_7633100C_5BBA_4367_90F6_351983AFCCA3_.wvu.PrintArea" localSheetId="11" hidden="1">'1-9'!$A$1:$P$19</definedName>
    <definedName name="Z_7633100C_5BBA_4367_90F6_351983AFCCA3_.wvu.PrintArea" localSheetId="26" hidden="1">'2-1'!$A$1:$R$23</definedName>
    <definedName name="Z_7633100C_5BBA_4367_90F6_351983AFCCA3_.wvu.PrintArea" localSheetId="27" hidden="1">'2-2'!$A$1:$Q$16</definedName>
    <definedName name="Z_7633100C_5BBA_4367_90F6_351983AFCCA3_.wvu.PrintArea" localSheetId="28" hidden="1">'2-3'!$A$1:$R$25</definedName>
    <definedName name="Z_7633100C_5BBA_4367_90F6_351983AFCCA3_.wvu.PrintArea" localSheetId="30" hidden="1">'2-5'!$A$1:$X$24</definedName>
    <definedName name="Z_7633100C_5BBA_4367_90F6_351983AFCCA3_.wvu.PrintArea" localSheetId="32" hidden="1">'2-7'!$A$1:$O$19</definedName>
    <definedName name="Z_7633100C_5BBA_4367_90F6_351983AFCCA3_.wvu.PrintArea" localSheetId="33" hidden="1">'2-8'!$A$1:$O$18</definedName>
    <definedName name="Z_7633100C_5BBA_4367_90F6_351983AFCCA3_.wvu.PrintArea" localSheetId="34" hidden="1">'3-1'!$A$1:$R$18</definedName>
    <definedName name="Z_7633100C_5BBA_4367_90F6_351983AFCCA3_.wvu.PrintArea" localSheetId="35" hidden="1">'3-2'!$A$1:$Q$20</definedName>
    <definedName name="Z_7633100C_5BBA_4367_90F6_351983AFCCA3_.wvu.PrintArea" localSheetId="36" hidden="1">'3-3'!$A$1:$Q$26</definedName>
    <definedName name="Z_7633100C_5BBA_4367_90F6_351983AFCCA3_.wvu.PrintArea" localSheetId="37" hidden="1">'3-4'!$A$1:$P$12</definedName>
    <definedName name="Z_7633100C_5BBA_4367_90F6_351983AFCCA3_.wvu.PrintArea" localSheetId="38" hidden="1">'3-5'!$A$1:$L$15</definedName>
    <definedName name="Z_7633100C_5BBA_4367_90F6_351983AFCCA3_.wvu.PrintArea" localSheetId="39" hidden="1">'3-6'!$A$1:$O$13</definedName>
    <definedName name="Z_7633100C_5BBA_4367_90F6_351983AFCCA3_.wvu.PrintArea" localSheetId="40" hidden="1">'3-7'!$A$1:$L$16</definedName>
    <definedName name="Z_7633100C_5BBA_4367_90F6_351983AFCCA3_.wvu.PrintArea" localSheetId="41" hidden="1">'4-1'!$A$1:$O$19</definedName>
    <definedName name="Z_7633100C_5BBA_4367_90F6_351983AFCCA3_.wvu.PrintArea" localSheetId="42" hidden="1">'4-2'!$A$1:$O$21</definedName>
    <definedName name="Z_7633100C_5BBA_4367_90F6_351983AFCCA3_.wvu.PrintArea" localSheetId="43" hidden="1">'4-3'!$A$1:$Q$28</definedName>
    <definedName name="Z_7633100C_5BBA_4367_90F6_351983AFCCA3_.wvu.PrintArea" localSheetId="44" hidden="1">'4-4'!$A$1:$S$31</definedName>
    <definedName name="Z_7633100C_5BBA_4367_90F6_351983AFCCA3_.wvu.PrintArea" localSheetId="45" hidden="1">'4-5'!$A$1:$Q$32</definedName>
    <definedName name="Z_7633100C_5BBA_4367_90F6_351983AFCCA3_.wvu.PrintArea" localSheetId="46" hidden="1">'4-6'!$A$1:$O$20</definedName>
    <definedName name="Z_7633100C_5BBA_4367_90F6_351983AFCCA3_.wvu.PrintArea" localSheetId="47" hidden="1">'5-1'!$A$1:$T$15</definedName>
    <definedName name="Z_7633100C_5BBA_4367_90F6_351983AFCCA3_.wvu.PrintArea" localSheetId="56" hidden="1">'5-10'!$A$1:$G$32</definedName>
    <definedName name="Z_7633100C_5BBA_4367_90F6_351983AFCCA3_.wvu.PrintArea" localSheetId="48" hidden="1">'5-2'!$A$1:$V$15</definedName>
    <definedName name="Z_7633100C_5BBA_4367_90F6_351983AFCCA3_.wvu.PrintArea" localSheetId="49" hidden="1">'5-3'!$A$1:$P$18</definedName>
    <definedName name="Z_7633100C_5BBA_4367_90F6_351983AFCCA3_.wvu.PrintArea" localSheetId="50" hidden="1">'5-4'!$A$1:$Q$26</definedName>
    <definedName name="Z_7633100C_5BBA_4367_90F6_351983AFCCA3_.wvu.PrintArea" localSheetId="51" hidden="1">'5-5'!$A$1:$P$18</definedName>
    <definedName name="Z_7633100C_5BBA_4367_90F6_351983AFCCA3_.wvu.PrintArea" localSheetId="52" hidden="1">'5-6'!$A$1:$P$19</definedName>
    <definedName name="Z_7633100C_5BBA_4367_90F6_351983AFCCA3_.wvu.PrintArea" localSheetId="53" hidden="1">'5-7'!$A$1:$Q$21</definedName>
    <definedName name="Z_7633100C_5BBA_4367_90F6_351983AFCCA3_.wvu.PrintArea" localSheetId="54" hidden="1">'5-8'!$A$1:$R$20</definedName>
    <definedName name="Z_7633100C_5BBA_4367_90F6_351983AFCCA3_.wvu.PrintArea" localSheetId="55" hidden="1">'5-9'!$A$1:$S$20</definedName>
    <definedName name="Z_7638DF67_4320_4B2E_8CED_F30400A22A6F_.wvu.Cols" localSheetId="95" hidden="1">'11-1②'!$D:$D,'11-1②'!$J:$J,'11-1②'!$P:$P</definedName>
    <definedName name="Z_7638DF67_4320_4B2E_8CED_F30400A22A6F_.wvu.Cols" localSheetId="20" hidden="1">'1-15'!$B:$B,'1-15'!$D:$D</definedName>
    <definedName name="Z_7638DF67_4320_4B2E_8CED_F30400A22A6F_.wvu.Cols" localSheetId="129" hidden="1">'17-1'!$D:$E,'17-1'!$G:$I,'17-1'!$K:$L,'17-1'!$N:$N</definedName>
    <definedName name="Z_7638DF67_4320_4B2E_8CED_F30400A22A6F_.wvu.Cols" localSheetId="68" hidden="1">'8-1'!$D:$E,'8-1'!$H:$H</definedName>
    <definedName name="Z_7638DF67_4320_4B2E_8CED_F30400A22A6F_.wvu.Cols" localSheetId="69" hidden="1">'8-2'!$D:$D,'8-2'!$F:$F,'8-2'!$H:$H</definedName>
    <definedName name="Z_7638DF67_4320_4B2E_8CED_F30400A22A6F_.wvu.FilterData" localSheetId="99" hidden="1">'12-1'!$A$1:$C$18</definedName>
    <definedName name="Z_7638DF67_4320_4B2E_8CED_F30400A22A6F_.wvu.FilterData" localSheetId="158" hidden="1">ランキング１位!$A$23:$D$128</definedName>
    <definedName name="Z_7638DF67_4320_4B2E_8CED_F30400A22A6F_.wvu.PrintArea" localSheetId="88" hidden="1">'10-1'!$A$1:$S$19</definedName>
    <definedName name="Z_7638DF67_4320_4B2E_8CED_F30400A22A6F_.wvu.PrintArea" localSheetId="89" hidden="1">'10-2'!$A$1:$O$17</definedName>
    <definedName name="Z_7638DF67_4320_4B2E_8CED_F30400A22A6F_.wvu.PrintArea" localSheetId="90" hidden="1">'10-3'!$A$1:$W$22</definedName>
    <definedName name="Z_7638DF67_4320_4B2E_8CED_F30400A22A6F_.wvu.PrintArea" localSheetId="91" hidden="1">'10-4'!$A$1:$W$21</definedName>
    <definedName name="Z_7638DF67_4320_4B2E_8CED_F30400A22A6F_.wvu.PrintArea" localSheetId="92" hidden="1">'10-5'!$A$1:$Q$22</definedName>
    <definedName name="Z_7638DF67_4320_4B2E_8CED_F30400A22A6F_.wvu.PrintArea" localSheetId="93" hidden="1">'10-6'!$J$1:$AL$21</definedName>
    <definedName name="Z_7638DF67_4320_4B2E_8CED_F30400A22A6F_.wvu.PrintArea" localSheetId="1" hidden="1">'1-1'!$A$1:$Q$24</definedName>
    <definedName name="Z_7638DF67_4320_4B2E_8CED_F30400A22A6F_.wvu.PrintArea" localSheetId="12" hidden="1">'1-10'!$A$1:$Q$23</definedName>
    <definedName name="Z_7638DF67_4320_4B2E_8CED_F30400A22A6F_.wvu.PrintArea" localSheetId="13" hidden="1">'1-11'!$A$1:$S$20</definedName>
    <definedName name="Z_7638DF67_4320_4B2E_8CED_F30400A22A6F_.wvu.PrintArea" localSheetId="94" hidden="1">'11-1①'!$A$1:$M$31</definedName>
    <definedName name="Z_7638DF67_4320_4B2E_8CED_F30400A22A6F_.wvu.PrintArea" localSheetId="95" hidden="1">'11-1②'!$A$1:$S$52</definedName>
    <definedName name="Z_7638DF67_4320_4B2E_8CED_F30400A22A6F_.wvu.PrintArea" localSheetId="96" hidden="1">'11-2'!$A$1:$P$17</definedName>
    <definedName name="Z_7638DF67_4320_4B2E_8CED_F30400A22A6F_.wvu.PrintArea" localSheetId="14" hidden="1">'1-12'!$A$1:$R$29</definedName>
    <definedName name="Z_7638DF67_4320_4B2E_8CED_F30400A22A6F_.wvu.PrintArea" localSheetId="97" hidden="1">'11-3'!$A$1:$O$18</definedName>
    <definedName name="Z_7638DF67_4320_4B2E_8CED_F30400A22A6F_.wvu.PrintArea" localSheetId="17" hidden="1">'1-13'!$A$1:$Q$26</definedName>
    <definedName name="Z_7638DF67_4320_4B2E_8CED_F30400A22A6F_.wvu.PrintArea" localSheetId="9" hidden="1">'1-13(旧)'!$A$1:$T$23</definedName>
    <definedName name="Z_7638DF67_4320_4B2E_8CED_F30400A22A6F_.wvu.PrintArea" localSheetId="98" hidden="1">'11-4'!$A$1:$Q$19</definedName>
    <definedName name="Z_7638DF67_4320_4B2E_8CED_F30400A22A6F_.wvu.PrintArea" localSheetId="19" hidden="1">'1-14'!$A$1:$S$18</definedName>
    <definedName name="Z_7638DF67_4320_4B2E_8CED_F30400A22A6F_.wvu.PrintArea" localSheetId="15" hidden="1">'1-14(旧)'!$A$1:$S$34</definedName>
    <definedName name="Z_7638DF67_4320_4B2E_8CED_F30400A22A6F_.wvu.PrintArea" localSheetId="20" hidden="1">'1-15'!$I$47:$V$80</definedName>
    <definedName name="Z_7638DF67_4320_4B2E_8CED_F30400A22A6F_.wvu.PrintArea" localSheetId="16" hidden="1">'1-15(旧)'!$A$1:$R$26</definedName>
    <definedName name="Z_7638DF67_4320_4B2E_8CED_F30400A22A6F_.wvu.PrintArea" localSheetId="21" hidden="1">'1-16'!$A$1:$F$80</definedName>
    <definedName name="Z_7638DF67_4320_4B2E_8CED_F30400A22A6F_.wvu.PrintArea" localSheetId="18" hidden="1">'1-16(旧)'!$A$1:$W$27</definedName>
    <definedName name="Z_7638DF67_4320_4B2E_8CED_F30400A22A6F_.wvu.PrintArea" localSheetId="22" hidden="1">'1-17'!$A$1:$Q$18</definedName>
    <definedName name="Z_7638DF67_4320_4B2E_8CED_F30400A22A6F_.wvu.PrintArea" localSheetId="23" hidden="1">'1-18'!$A$1:$S$22</definedName>
    <definedName name="Z_7638DF67_4320_4B2E_8CED_F30400A22A6F_.wvu.PrintArea" localSheetId="24" hidden="1">'1-18(旧)'!$A$1:$U$40</definedName>
    <definedName name="Z_7638DF67_4320_4B2E_8CED_F30400A22A6F_.wvu.PrintArea" localSheetId="25" hidden="1">'1-19'!$A$1:$U$22</definedName>
    <definedName name="Z_7638DF67_4320_4B2E_8CED_F30400A22A6F_.wvu.PrintArea" localSheetId="3" hidden="1">'1-2'!$A$1:$Q$27</definedName>
    <definedName name="Z_7638DF67_4320_4B2E_8CED_F30400A22A6F_.wvu.PrintArea" localSheetId="159" hidden="1">'1-20(旧)'!$A$1:$R$27</definedName>
    <definedName name="Z_7638DF67_4320_4B2E_8CED_F30400A22A6F_.wvu.PrintArea" localSheetId="99" hidden="1">'12-1'!$A$1:$O$51</definedName>
    <definedName name="Z_7638DF67_4320_4B2E_8CED_F30400A22A6F_.wvu.PrintArea" localSheetId="100" hidden="1">'12-2'!$A$1:$AD$25</definedName>
    <definedName name="Z_7638DF67_4320_4B2E_8CED_F30400A22A6F_.wvu.PrintArea" localSheetId="101" hidden="1">'12-3'!$A$1:$P$19</definedName>
    <definedName name="Z_7638DF67_4320_4B2E_8CED_F30400A22A6F_.wvu.PrintArea" localSheetId="102" hidden="1">'12-4'!$A$1:$P$17</definedName>
    <definedName name="Z_7638DF67_4320_4B2E_8CED_F30400A22A6F_.wvu.PrintArea" localSheetId="103" hidden="1">'12-5'!$A$1:$P$17</definedName>
    <definedName name="Z_7638DF67_4320_4B2E_8CED_F30400A22A6F_.wvu.PrintArea" localSheetId="104" hidden="1">'12-6'!$A$1:$N$30</definedName>
    <definedName name="Z_7638DF67_4320_4B2E_8CED_F30400A22A6F_.wvu.PrintArea" localSheetId="105" hidden="1">'12-7'!$A$1:$M$25</definedName>
    <definedName name="Z_7638DF67_4320_4B2E_8CED_F30400A22A6F_.wvu.PrintArea" localSheetId="4" hidden="1">'1-3'!$A$1:$O$27</definedName>
    <definedName name="Z_7638DF67_4320_4B2E_8CED_F30400A22A6F_.wvu.PrintArea" localSheetId="106" hidden="1">'13-1'!$A$1:$R$21</definedName>
    <definedName name="Z_7638DF67_4320_4B2E_8CED_F30400A22A6F_.wvu.PrintArea" localSheetId="107" hidden="1">'13-2'!$A$1:$Q$19</definedName>
    <definedName name="Z_7638DF67_4320_4B2E_8CED_F30400A22A6F_.wvu.PrintArea" localSheetId="5" hidden="1">'1-4'!$A$1:$W$99</definedName>
    <definedName name="Z_7638DF67_4320_4B2E_8CED_F30400A22A6F_.wvu.PrintArea" localSheetId="108" hidden="1">'14-1'!$A$1:$T$21</definedName>
    <definedName name="Z_7638DF67_4320_4B2E_8CED_F30400A22A6F_.wvu.PrintArea" localSheetId="109" hidden="1">'14-2'!$A$1:$S$18</definedName>
    <definedName name="Z_7638DF67_4320_4B2E_8CED_F30400A22A6F_.wvu.PrintArea" localSheetId="6" hidden="1">'1-5'!$A$1:$U$46</definedName>
    <definedName name="Z_7638DF67_4320_4B2E_8CED_F30400A22A6F_.wvu.PrintArea" localSheetId="110" hidden="1">'15-1'!$A$1:$V$21</definedName>
    <definedName name="Z_7638DF67_4320_4B2E_8CED_F30400A22A6F_.wvu.PrintArea" localSheetId="120" hidden="1">'15-11'!$A$1:$S$21</definedName>
    <definedName name="Z_7638DF67_4320_4B2E_8CED_F30400A22A6F_.wvu.PrintArea" localSheetId="121" hidden="1">'15-12'!$A$1:$Q$18</definedName>
    <definedName name="Z_7638DF67_4320_4B2E_8CED_F30400A22A6F_.wvu.PrintArea" localSheetId="122" hidden="1">'15-13'!$A$1:$R$21</definedName>
    <definedName name="Z_7638DF67_4320_4B2E_8CED_F30400A22A6F_.wvu.PrintArea" localSheetId="123" hidden="1">'15-14'!$A$1:$O$21</definedName>
    <definedName name="Z_7638DF67_4320_4B2E_8CED_F30400A22A6F_.wvu.PrintArea" localSheetId="111" hidden="1">'15-2'!$A$1:$P$18</definedName>
    <definedName name="Z_7638DF67_4320_4B2E_8CED_F30400A22A6F_.wvu.PrintArea" localSheetId="112" hidden="1">'15-3'!$A$1:$U$20</definedName>
    <definedName name="Z_7638DF67_4320_4B2E_8CED_F30400A22A6F_.wvu.PrintArea" localSheetId="113" hidden="1">'15-4'!$A$1:$S$23</definedName>
    <definedName name="Z_7638DF67_4320_4B2E_8CED_F30400A22A6F_.wvu.PrintArea" localSheetId="114" hidden="1">'15-5'!$A$1:$Q$44</definedName>
    <definedName name="Z_7638DF67_4320_4B2E_8CED_F30400A22A6F_.wvu.PrintArea" localSheetId="115" hidden="1">'15-6'!$A$1:$U$24</definedName>
    <definedName name="Z_7638DF67_4320_4B2E_8CED_F30400A22A6F_.wvu.PrintArea" localSheetId="116" hidden="1">'15-7'!$A$1:$Q$19</definedName>
    <definedName name="Z_7638DF67_4320_4B2E_8CED_F30400A22A6F_.wvu.PrintArea" localSheetId="117" hidden="1">'15-8'!$A$1:$R$32</definedName>
    <definedName name="Z_7638DF67_4320_4B2E_8CED_F30400A22A6F_.wvu.PrintArea" localSheetId="118" hidden="1">'15-9'!$A$1:$S$23</definedName>
    <definedName name="Z_7638DF67_4320_4B2E_8CED_F30400A22A6F_.wvu.PrintArea" localSheetId="7" hidden="1">'1-6'!$A$2:$E$26</definedName>
    <definedName name="Z_7638DF67_4320_4B2E_8CED_F30400A22A6F_.wvu.PrintArea" localSheetId="124" hidden="1">'16-1'!$A$1:$R$23</definedName>
    <definedName name="Z_7638DF67_4320_4B2E_8CED_F30400A22A6F_.wvu.PrintArea" localSheetId="125" hidden="1">'16-2'!$A$1:$Q$18</definedName>
    <definedName name="Z_7638DF67_4320_4B2E_8CED_F30400A22A6F_.wvu.PrintArea" localSheetId="126" hidden="1">'16-3'!$A$1:$U$22</definedName>
    <definedName name="Z_7638DF67_4320_4B2E_8CED_F30400A22A6F_.wvu.PrintArea" localSheetId="127" hidden="1">'16-4'!$A$1:$N$20</definedName>
    <definedName name="Z_7638DF67_4320_4B2E_8CED_F30400A22A6F_.wvu.PrintArea" localSheetId="128" hidden="1">'16-5'!$A$1:$U$21</definedName>
    <definedName name="Z_7638DF67_4320_4B2E_8CED_F30400A22A6F_.wvu.PrintArea" localSheetId="8" hidden="1">'1-7'!$A$1:$W$171</definedName>
    <definedName name="Z_7638DF67_4320_4B2E_8CED_F30400A22A6F_.wvu.PrintArea" localSheetId="129" hidden="1">'17-1'!$A$1:$AA$22</definedName>
    <definedName name="Z_7638DF67_4320_4B2E_8CED_F30400A22A6F_.wvu.PrintArea" localSheetId="138" hidden="1">'17-10'!$A$1:$P$17</definedName>
    <definedName name="Z_7638DF67_4320_4B2E_8CED_F30400A22A6F_.wvu.PrintArea" localSheetId="139" hidden="1">'17-11'!$I$1:$S$30</definedName>
    <definedName name="Z_7638DF67_4320_4B2E_8CED_F30400A22A6F_.wvu.PrintArea" localSheetId="140" hidden="1">'17-12'!$A$1:$Q$19</definedName>
    <definedName name="Z_7638DF67_4320_4B2E_8CED_F30400A22A6F_.wvu.PrintArea" localSheetId="141" hidden="1">'17-13'!$A$1:$P$17</definedName>
    <definedName name="Z_7638DF67_4320_4B2E_8CED_F30400A22A6F_.wvu.PrintArea" localSheetId="142" hidden="1">'17-14'!$A$1:$K$27</definedName>
    <definedName name="Z_7638DF67_4320_4B2E_8CED_F30400A22A6F_.wvu.PrintArea" localSheetId="130" hidden="1">'17-2'!$A$1:$V$23</definedName>
    <definedName name="Z_7638DF67_4320_4B2E_8CED_F30400A22A6F_.wvu.PrintArea" localSheetId="131" hidden="1">'17-3'!$A$1:$V$23</definedName>
    <definedName name="Z_7638DF67_4320_4B2E_8CED_F30400A22A6F_.wvu.PrintArea" localSheetId="132" hidden="1">'17-4'!$A$1:$S$22</definedName>
    <definedName name="Z_7638DF67_4320_4B2E_8CED_F30400A22A6F_.wvu.PrintArea" localSheetId="133" hidden="1">'17-5'!$I$1:$S$19</definedName>
    <definedName name="Z_7638DF67_4320_4B2E_8CED_F30400A22A6F_.wvu.PrintArea" localSheetId="134" hidden="1">'17-6'!$I$1:$S$22</definedName>
    <definedName name="Z_7638DF67_4320_4B2E_8CED_F30400A22A6F_.wvu.PrintArea" localSheetId="135" hidden="1">'17-7'!$A$1:$P$17</definedName>
    <definedName name="Z_7638DF67_4320_4B2E_8CED_F30400A22A6F_.wvu.PrintArea" localSheetId="136" hidden="1">'17-8'!$A$1:$S$17</definedName>
    <definedName name="Z_7638DF67_4320_4B2E_8CED_F30400A22A6F_.wvu.PrintArea" localSheetId="137" hidden="1">'17-9'!$A$1:$Q$16</definedName>
    <definedName name="Z_7638DF67_4320_4B2E_8CED_F30400A22A6F_.wvu.PrintArea" localSheetId="10" hidden="1">'1-8'!$A$1:$S$121</definedName>
    <definedName name="Z_7638DF67_4320_4B2E_8CED_F30400A22A6F_.wvu.PrintArea" localSheetId="143" hidden="1">'18-1'!$A$1:$P$12</definedName>
    <definedName name="Z_7638DF67_4320_4B2E_8CED_F30400A22A6F_.wvu.PrintArea" localSheetId="144" hidden="1">'18-2'!$A$1:$Q$17</definedName>
    <definedName name="Z_7638DF67_4320_4B2E_8CED_F30400A22A6F_.wvu.PrintArea" localSheetId="145" hidden="1">'18-3'!$A$1:$P$12</definedName>
    <definedName name="Z_7638DF67_4320_4B2E_8CED_F30400A22A6F_.wvu.PrintArea" localSheetId="146" hidden="1">'18-4'!$A$1:$R$19</definedName>
    <definedName name="Z_7638DF67_4320_4B2E_8CED_F30400A22A6F_.wvu.PrintArea" localSheetId="11" hidden="1">'1-9'!$A$1:$P$19</definedName>
    <definedName name="Z_7638DF67_4320_4B2E_8CED_F30400A22A6F_.wvu.PrintArea" localSheetId="147" hidden="1">'19-1'!$A$1:$Q$18</definedName>
    <definedName name="Z_7638DF67_4320_4B2E_8CED_F30400A22A6F_.wvu.PrintArea" localSheetId="148" hidden="1">'19-2'!$A$1:$Q$20</definedName>
    <definedName name="Z_7638DF67_4320_4B2E_8CED_F30400A22A6F_.wvu.PrintArea" localSheetId="149" hidden="1">'20-1'!$A$1:$N$17</definedName>
    <definedName name="Z_7638DF67_4320_4B2E_8CED_F30400A22A6F_.wvu.PrintArea" localSheetId="150" hidden="1">'20-2'!$A$1:$S$20</definedName>
    <definedName name="Z_7638DF67_4320_4B2E_8CED_F30400A22A6F_.wvu.PrintArea" localSheetId="151" hidden="1">'20-3'!$A$1:$O$17</definedName>
    <definedName name="Z_7638DF67_4320_4B2E_8CED_F30400A22A6F_.wvu.PrintArea" localSheetId="26" hidden="1">'2-1'!$A$1:$R$23</definedName>
    <definedName name="Z_7638DF67_4320_4B2E_8CED_F30400A22A6F_.wvu.PrintArea" localSheetId="152" hidden="1">'21-1'!$A$1:$R$22</definedName>
    <definedName name="Z_7638DF67_4320_4B2E_8CED_F30400A22A6F_.wvu.PrintArea" localSheetId="153" hidden="1">'21-2'!$A$1:$O$20</definedName>
    <definedName name="Z_7638DF67_4320_4B2E_8CED_F30400A22A6F_.wvu.PrintArea" localSheetId="154" hidden="1">'21-3'!$A$1:$Q$16</definedName>
    <definedName name="Z_7638DF67_4320_4B2E_8CED_F30400A22A6F_.wvu.PrintArea" localSheetId="155" hidden="1">'21-4'!$A$1:$Y$52</definedName>
    <definedName name="Z_7638DF67_4320_4B2E_8CED_F30400A22A6F_.wvu.PrintArea" localSheetId="156" hidden="1">'21-5'!$A$1:$T$19</definedName>
    <definedName name="Z_7638DF67_4320_4B2E_8CED_F30400A22A6F_.wvu.PrintArea" localSheetId="157" hidden="1">'21-6'!$A$1:$O$16</definedName>
    <definedName name="Z_7638DF67_4320_4B2E_8CED_F30400A22A6F_.wvu.PrintArea" localSheetId="27" hidden="1">'2-2'!$A$1:$Q$16</definedName>
    <definedName name="Z_7638DF67_4320_4B2E_8CED_F30400A22A6F_.wvu.PrintArea" localSheetId="28" hidden="1">'2-3'!$A$1:$R$25</definedName>
    <definedName name="Z_7638DF67_4320_4B2E_8CED_F30400A22A6F_.wvu.PrintArea" localSheetId="30" hidden="1">'2-5'!$A$1:$X$24</definedName>
    <definedName name="Z_7638DF67_4320_4B2E_8CED_F30400A22A6F_.wvu.PrintArea" localSheetId="32" hidden="1">'2-7'!$A$1:$O$19</definedName>
    <definedName name="Z_7638DF67_4320_4B2E_8CED_F30400A22A6F_.wvu.PrintArea" localSheetId="33" hidden="1">'2-8'!$A$1:$M$18</definedName>
    <definedName name="Z_7638DF67_4320_4B2E_8CED_F30400A22A6F_.wvu.PrintArea" localSheetId="34" hidden="1">'3-1'!$A$1:$R$18</definedName>
    <definedName name="Z_7638DF67_4320_4B2E_8CED_F30400A22A6F_.wvu.PrintArea" localSheetId="35" hidden="1">'3-2'!$A$1:$Q$20</definedName>
    <definedName name="Z_7638DF67_4320_4B2E_8CED_F30400A22A6F_.wvu.PrintArea" localSheetId="36" hidden="1">'3-3'!$A$1:$Q$26</definedName>
    <definedName name="Z_7638DF67_4320_4B2E_8CED_F30400A22A6F_.wvu.PrintArea" localSheetId="37" hidden="1">'3-4'!$A$1:$P$12</definedName>
    <definedName name="Z_7638DF67_4320_4B2E_8CED_F30400A22A6F_.wvu.PrintArea" localSheetId="38" hidden="1">'3-5'!$A$1:$L$15</definedName>
    <definedName name="Z_7638DF67_4320_4B2E_8CED_F30400A22A6F_.wvu.PrintArea" localSheetId="39" hidden="1">'3-6'!$A$1:$O$13</definedName>
    <definedName name="Z_7638DF67_4320_4B2E_8CED_F30400A22A6F_.wvu.PrintArea" localSheetId="40" hidden="1">'3-7'!$A$1:$L$16</definedName>
    <definedName name="Z_7638DF67_4320_4B2E_8CED_F30400A22A6F_.wvu.PrintArea" localSheetId="41" hidden="1">'4-1'!$A$1:$O$19</definedName>
    <definedName name="Z_7638DF67_4320_4B2E_8CED_F30400A22A6F_.wvu.PrintArea" localSheetId="42" hidden="1">'4-2'!$A$1:$O$21</definedName>
    <definedName name="Z_7638DF67_4320_4B2E_8CED_F30400A22A6F_.wvu.PrintArea" localSheetId="43" hidden="1">'4-3'!$A$1:$Q$28</definedName>
    <definedName name="Z_7638DF67_4320_4B2E_8CED_F30400A22A6F_.wvu.PrintArea" localSheetId="44" hidden="1">'4-4'!$A$1:$S$31</definedName>
    <definedName name="Z_7638DF67_4320_4B2E_8CED_F30400A22A6F_.wvu.PrintArea" localSheetId="45" hidden="1">'4-5'!$A$1:$Q$32</definedName>
    <definedName name="Z_7638DF67_4320_4B2E_8CED_F30400A22A6F_.wvu.PrintArea" localSheetId="46" hidden="1">'4-6'!$A$1:$O$20</definedName>
    <definedName name="Z_7638DF67_4320_4B2E_8CED_F30400A22A6F_.wvu.PrintArea" localSheetId="47" hidden="1">'5-1'!$A$1:$T$15</definedName>
    <definedName name="Z_7638DF67_4320_4B2E_8CED_F30400A22A6F_.wvu.PrintArea" localSheetId="56" hidden="1">'5-10'!$A$1:$G$32</definedName>
    <definedName name="Z_7638DF67_4320_4B2E_8CED_F30400A22A6F_.wvu.PrintArea" localSheetId="57" hidden="1">'5-11'!$A$1:$Q$72</definedName>
    <definedName name="Z_7638DF67_4320_4B2E_8CED_F30400A22A6F_.wvu.PrintArea" localSheetId="48" hidden="1">'5-2'!$A$1:$V$15</definedName>
    <definedName name="Z_7638DF67_4320_4B2E_8CED_F30400A22A6F_.wvu.PrintArea" localSheetId="49" hidden="1">'5-3'!$A$1:$P$18</definedName>
    <definedName name="Z_7638DF67_4320_4B2E_8CED_F30400A22A6F_.wvu.PrintArea" localSheetId="50" hidden="1">'5-4'!$A$1:$Q$26</definedName>
    <definedName name="Z_7638DF67_4320_4B2E_8CED_F30400A22A6F_.wvu.PrintArea" localSheetId="51" hidden="1">'5-5'!$A$1:$P$18</definedName>
    <definedName name="Z_7638DF67_4320_4B2E_8CED_F30400A22A6F_.wvu.PrintArea" localSheetId="52" hidden="1">'5-6'!$A$1:$P$19</definedName>
    <definedName name="Z_7638DF67_4320_4B2E_8CED_F30400A22A6F_.wvu.PrintArea" localSheetId="53" hidden="1">'5-7'!$A$1:$Q$21</definedName>
    <definedName name="Z_7638DF67_4320_4B2E_8CED_F30400A22A6F_.wvu.PrintArea" localSheetId="54" hidden="1">'5-8'!$A$1:$R$20</definedName>
    <definedName name="Z_7638DF67_4320_4B2E_8CED_F30400A22A6F_.wvu.PrintArea" localSheetId="55" hidden="1">'5-9'!$A$1:$S$20</definedName>
    <definedName name="Z_7638DF67_4320_4B2E_8CED_F30400A22A6F_.wvu.PrintArea" localSheetId="58" hidden="1">'6-1'!$A$1:$Q$14</definedName>
    <definedName name="Z_7638DF67_4320_4B2E_8CED_F30400A22A6F_.wvu.PrintArea" localSheetId="59" hidden="1">'6-2'!$A$1:$R$18</definedName>
    <definedName name="Z_7638DF67_4320_4B2E_8CED_F30400A22A6F_.wvu.PrintArea" localSheetId="60" hidden="1">'6-3'!$A$1:$P$17</definedName>
    <definedName name="Z_7638DF67_4320_4B2E_8CED_F30400A22A6F_.wvu.PrintArea" localSheetId="61" hidden="1">'6-4'!$A$1:$P$16</definedName>
    <definedName name="Z_7638DF67_4320_4B2E_8CED_F30400A22A6F_.wvu.PrintArea" localSheetId="62" hidden="1">'7-1'!$A$1:$V$27</definedName>
    <definedName name="Z_7638DF67_4320_4B2E_8CED_F30400A22A6F_.wvu.PrintArea" localSheetId="63" hidden="1">'7-2'!$A$1:$Z$18</definedName>
    <definedName name="Z_7638DF67_4320_4B2E_8CED_F30400A22A6F_.wvu.PrintArea" localSheetId="64" hidden="1">'7-3'!$A$1:$X$28</definedName>
    <definedName name="Z_7638DF67_4320_4B2E_8CED_F30400A22A6F_.wvu.PrintArea" localSheetId="65" hidden="1">'7-4'!$A$1:$X$28</definedName>
    <definedName name="Z_7638DF67_4320_4B2E_8CED_F30400A22A6F_.wvu.PrintArea" localSheetId="66" hidden="1">'7-5'!$A$1:$P$23</definedName>
    <definedName name="Z_7638DF67_4320_4B2E_8CED_F30400A22A6F_.wvu.PrintArea" localSheetId="67" hidden="1">'7-6'!$A$1:$O$15</definedName>
    <definedName name="Z_7638DF67_4320_4B2E_8CED_F30400A22A6F_.wvu.PrintArea" localSheetId="68" hidden="1">'8-1'!$A$1:$U$28</definedName>
    <definedName name="Z_7638DF67_4320_4B2E_8CED_F30400A22A6F_.wvu.PrintArea" localSheetId="77" hidden="1">'8-10'!$A$1:$Q$21</definedName>
    <definedName name="Z_7638DF67_4320_4B2E_8CED_F30400A22A6F_.wvu.PrintArea" localSheetId="78" hidden="1">'8-11'!$A$1:$S$23</definedName>
    <definedName name="Z_7638DF67_4320_4B2E_8CED_F30400A22A6F_.wvu.PrintArea" localSheetId="79" hidden="1">'8-12'!$A$1:$T$34</definedName>
    <definedName name="Z_7638DF67_4320_4B2E_8CED_F30400A22A6F_.wvu.PrintArea" localSheetId="80" hidden="1">'8-13'!$A$1:$N$21</definedName>
    <definedName name="Z_7638DF67_4320_4B2E_8CED_F30400A22A6F_.wvu.PrintArea" localSheetId="81" hidden="1">'8-14'!$A$1:$O$33</definedName>
    <definedName name="Z_7638DF67_4320_4B2E_8CED_F30400A22A6F_.wvu.PrintArea" localSheetId="69" hidden="1">'8-2'!$A$1:$U$26</definedName>
    <definedName name="Z_7638DF67_4320_4B2E_8CED_F30400A22A6F_.wvu.PrintArea" localSheetId="71" hidden="1">'8-4'!$A$1:$O$19</definedName>
    <definedName name="Z_7638DF67_4320_4B2E_8CED_F30400A22A6F_.wvu.PrintArea" localSheetId="72" hidden="1">'8-5'!$A$1:$O$20</definedName>
    <definedName name="Z_7638DF67_4320_4B2E_8CED_F30400A22A6F_.wvu.PrintArea" localSheetId="73" hidden="1">'8-6'!$A$1:$P$19</definedName>
    <definedName name="Z_7638DF67_4320_4B2E_8CED_F30400A22A6F_.wvu.PrintArea" localSheetId="74" hidden="1">'8-7'!$A$1:$O$19</definedName>
    <definedName name="Z_7638DF67_4320_4B2E_8CED_F30400A22A6F_.wvu.PrintArea" localSheetId="75" hidden="1">'8-8'!$A$1:$O$19</definedName>
    <definedName name="Z_7638DF67_4320_4B2E_8CED_F30400A22A6F_.wvu.PrintArea" localSheetId="76" hidden="1">'8-9'!$A$1:$AB$40</definedName>
    <definedName name="Z_7638DF67_4320_4B2E_8CED_F30400A22A6F_.wvu.PrintArea" localSheetId="82" hidden="1">'9-1'!$A$1:$P$17</definedName>
    <definedName name="Z_7638DF67_4320_4B2E_8CED_F30400A22A6F_.wvu.PrintArea" localSheetId="83" hidden="1">'9-2'!$A$1:$R$16</definedName>
    <definedName name="Z_7638DF67_4320_4B2E_8CED_F30400A22A6F_.wvu.PrintArea" localSheetId="84" hidden="1">'9-3'!$A$1:$O$16</definedName>
    <definedName name="Z_7638DF67_4320_4B2E_8CED_F30400A22A6F_.wvu.PrintArea" localSheetId="85" hidden="1">'9-4'!$A$1:$O$16</definedName>
    <definedName name="Z_7638DF67_4320_4B2E_8CED_F30400A22A6F_.wvu.PrintArea" localSheetId="86" hidden="1">'9-5'!$A$1:$P$16</definedName>
    <definedName name="Z_7638DF67_4320_4B2E_8CED_F30400A22A6F_.wvu.PrintArea" localSheetId="87" hidden="1">'9-6'!$A$1:$Q$20</definedName>
    <definedName name="Z_7638DF67_4320_4B2E_8CED_F30400A22A6F_.wvu.PrintArea" localSheetId="158" hidden="1">ランキング１位!$A$2:$D$175</definedName>
    <definedName name="Z_7638DF67_4320_4B2E_8CED_F30400A22A6F_.wvu.PrintTitles" localSheetId="20" hidden="1">'1-15'!$1:$1</definedName>
    <definedName name="Z_7638DF67_4320_4B2E_8CED_F30400A22A6F_.wvu.Rows" localSheetId="95" hidden="1">'11-1②'!$51:$51</definedName>
    <definedName name="Z_7638DF67_4320_4B2E_8CED_F30400A22A6F_.wvu.Rows" localSheetId="71" hidden="1">'8-4'!$27:$29</definedName>
    <definedName name="Z_7638DF67_4320_4B2E_8CED_F30400A22A6F_.wvu.Rows" localSheetId="158" hidden="1">ランキング１位!$66:$68</definedName>
    <definedName name="Z_76A99285_706C_47CC_88FC_63EDE717FCB7_.wvu.Cols" localSheetId="129" hidden="1">'17-1'!$D:$E,'17-1'!$G:$I,'17-1'!$K:$L,'17-1'!$N:$N</definedName>
    <definedName name="Z_76A99285_706C_47CC_88FC_63EDE717FCB7_.wvu.Cols" localSheetId="68" hidden="1">'8-1'!$D:$E,'8-1'!$H:$H</definedName>
    <definedName name="Z_76A99285_706C_47CC_88FC_63EDE717FCB7_.wvu.Cols" localSheetId="69" hidden="1">'8-2'!$D:$D,'8-2'!$F:$F,'8-2'!$H:$H</definedName>
    <definedName name="Z_76A99285_706C_47CC_88FC_63EDE717FCB7_.wvu.PrintArea" localSheetId="88" hidden="1">'10-1'!$A$1:$S$19</definedName>
    <definedName name="Z_76A99285_706C_47CC_88FC_63EDE717FCB7_.wvu.PrintArea" localSheetId="89" hidden="1">'10-2'!$A$1:$O$17</definedName>
    <definedName name="Z_76A99285_706C_47CC_88FC_63EDE717FCB7_.wvu.PrintArea" localSheetId="90" hidden="1">'10-3'!$A$1:$W$22</definedName>
    <definedName name="Z_76A99285_706C_47CC_88FC_63EDE717FCB7_.wvu.PrintArea" localSheetId="91" hidden="1">'10-4'!$A$1:$W$21</definedName>
    <definedName name="Z_76A99285_706C_47CC_88FC_63EDE717FCB7_.wvu.PrintArea" localSheetId="92" hidden="1">'10-5'!$A$1:$Q$22</definedName>
    <definedName name="Z_76A99285_706C_47CC_88FC_63EDE717FCB7_.wvu.PrintArea" localSheetId="1" hidden="1">'1-1'!$A$1:$Q$24</definedName>
    <definedName name="Z_76A99285_706C_47CC_88FC_63EDE717FCB7_.wvu.PrintArea" localSheetId="12" hidden="1">'1-10'!$A$1:$Q$23</definedName>
    <definedName name="Z_76A99285_706C_47CC_88FC_63EDE717FCB7_.wvu.PrintArea" localSheetId="13" hidden="1">'1-11'!$A$1:$S$20</definedName>
    <definedName name="Z_76A99285_706C_47CC_88FC_63EDE717FCB7_.wvu.PrintArea" localSheetId="96" hidden="1">'11-2'!$A$1:$P$17</definedName>
    <definedName name="Z_76A99285_706C_47CC_88FC_63EDE717FCB7_.wvu.PrintArea" localSheetId="14" hidden="1">'1-12'!$A$1:$R$29</definedName>
    <definedName name="Z_76A99285_706C_47CC_88FC_63EDE717FCB7_.wvu.PrintArea" localSheetId="97" hidden="1">'11-3'!$A$1:$O$18</definedName>
    <definedName name="Z_76A99285_706C_47CC_88FC_63EDE717FCB7_.wvu.PrintArea" localSheetId="17" hidden="1">'1-13'!$A$1:$Q$26</definedName>
    <definedName name="Z_76A99285_706C_47CC_88FC_63EDE717FCB7_.wvu.PrintArea" localSheetId="9" hidden="1">'1-13(旧)'!$A$1:$T$23</definedName>
    <definedName name="Z_76A99285_706C_47CC_88FC_63EDE717FCB7_.wvu.PrintArea" localSheetId="98" hidden="1">'11-4'!$A$1:$Q$19</definedName>
    <definedName name="Z_76A99285_706C_47CC_88FC_63EDE717FCB7_.wvu.PrintArea" localSheetId="19" hidden="1">'1-14'!$A$1:$S$18</definedName>
    <definedName name="Z_76A99285_706C_47CC_88FC_63EDE717FCB7_.wvu.PrintArea" localSheetId="15" hidden="1">'1-14(旧)'!$A$1:$S$34</definedName>
    <definedName name="Z_76A99285_706C_47CC_88FC_63EDE717FCB7_.wvu.PrintArea" localSheetId="16" hidden="1">'1-15(旧)'!$A$1:$R$26</definedName>
    <definedName name="Z_76A99285_706C_47CC_88FC_63EDE717FCB7_.wvu.PrintArea" localSheetId="21" hidden="1">'1-16'!$A$1:$F$80</definedName>
    <definedName name="Z_76A99285_706C_47CC_88FC_63EDE717FCB7_.wvu.PrintArea" localSheetId="18" hidden="1">'1-16(旧)'!$A$1:$W$27</definedName>
    <definedName name="Z_76A99285_706C_47CC_88FC_63EDE717FCB7_.wvu.PrintArea" localSheetId="22" hidden="1">'1-17'!$A$1:$Q$18</definedName>
    <definedName name="Z_76A99285_706C_47CC_88FC_63EDE717FCB7_.wvu.PrintArea" localSheetId="23" hidden="1">'1-18'!$A$1:$S$22</definedName>
    <definedName name="Z_76A99285_706C_47CC_88FC_63EDE717FCB7_.wvu.PrintArea" localSheetId="24" hidden="1">'1-18(旧)'!$A$1:$U$40</definedName>
    <definedName name="Z_76A99285_706C_47CC_88FC_63EDE717FCB7_.wvu.PrintArea" localSheetId="25" hidden="1">'1-19'!$A$1:$U$22</definedName>
    <definedName name="Z_76A99285_706C_47CC_88FC_63EDE717FCB7_.wvu.PrintArea" localSheetId="3" hidden="1">'1-2'!$A$1:$Q$27</definedName>
    <definedName name="Z_76A99285_706C_47CC_88FC_63EDE717FCB7_.wvu.PrintArea" localSheetId="159" hidden="1">'1-20(旧)'!$A$1:$R$27</definedName>
    <definedName name="Z_76A99285_706C_47CC_88FC_63EDE717FCB7_.wvu.PrintArea" localSheetId="99" hidden="1">'12-1'!$A$1:$O$51</definedName>
    <definedName name="Z_76A99285_706C_47CC_88FC_63EDE717FCB7_.wvu.PrintArea" localSheetId="100" hidden="1">'12-2'!$A$1:$AD$25</definedName>
    <definedName name="Z_76A99285_706C_47CC_88FC_63EDE717FCB7_.wvu.PrintArea" localSheetId="101" hidden="1">'12-3'!$A$1:$P$19</definedName>
    <definedName name="Z_76A99285_706C_47CC_88FC_63EDE717FCB7_.wvu.PrintArea" localSheetId="102" hidden="1">'12-4'!$A$1:$P$17</definedName>
    <definedName name="Z_76A99285_706C_47CC_88FC_63EDE717FCB7_.wvu.PrintArea" localSheetId="103" hidden="1">'12-5'!$A$1:$P$17</definedName>
    <definedName name="Z_76A99285_706C_47CC_88FC_63EDE717FCB7_.wvu.PrintArea" localSheetId="104" hidden="1">'12-6'!$A$1:$N$30</definedName>
    <definedName name="Z_76A99285_706C_47CC_88FC_63EDE717FCB7_.wvu.PrintArea" localSheetId="105" hidden="1">'12-7'!$A$1:$M$25</definedName>
    <definedName name="Z_76A99285_706C_47CC_88FC_63EDE717FCB7_.wvu.PrintArea" localSheetId="4" hidden="1">'1-3'!$A$1:$O$27</definedName>
    <definedName name="Z_76A99285_706C_47CC_88FC_63EDE717FCB7_.wvu.PrintArea" localSheetId="106" hidden="1">'13-1'!$A$1:$R$21</definedName>
    <definedName name="Z_76A99285_706C_47CC_88FC_63EDE717FCB7_.wvu.PrintArea" localSheetId="107" hidden="1">'13-2'!$A$1:$Q$19</definedName>
    <definedName name="Z_76A99285_706C_47CC_88FC_63EDE717FCB7_.wvu.PrintArea" localSheetId="108" hidden="1">'14-1'!$A$1:$T$21</definedName>
    <definedName name="Z_76A99285_706C_47CC_88FC_63EDE717FCB7_.wvu.PrintArea" localSheetId="109" hidden="1">'14-2'!$A$1:$S$18</definedName>
    <definedName name="Z_76A99285_706C_47CC_88FC_63EDE717FCB7_.wvu.PrintArea" localSheetId="6" hidden="1">'1-5'!$A$1:$U$46</definedName>
    <definedName name="Z_76A99285_706C_47CC_88FC_63EDE717FCB7_.wvu.PrintArea" localSheetId="110" hidden="1">'15-1'!$A$1:$V$21</definedName>
    <definedName name="Z_76A99285_706C_47CC_88FC_63EDE717FCB7_.wvu.PrintArea" localSheetId="120" hidden="1">'15-11'!$A$1:$S$21</definedName>
    <definedName name="Z_76A99285_706C_47CC_88FC_63EDE717FCB7_.wvu.PrintArea" localSheetId="121" hidden="1">'15-12'!$A$1:$Q$18</definedName>
    <definedName name="Z_76A99285_706C_47CC_88FC_63EDE717FCB7_.wvu.PrintArea" localSheetId="122" hidden="1">'15-13'!$A$1:$R$21</definedName>
    <definedName name="Z_76A99285_706C_47CC_88FC_63EDE717FCB7_.wvu.PrintArea" localSheetId="123" hidden="1">'15-14'!$A$1:$O$21</definedName>
    <definedName name="Z_76A99285_706C_47CC_88FC_63EDE717FCB7_.wvu.PrintArea" localSheetId="111" hidden="1">'15-2'!$A$1:$P$18</definedName>
    <definedName name="Z_76A99285_706C_47CC_88FC_63EDE717FCB7_.wvu.PrintArea" localSheetId="112" hidden="1">'15-3'!$A$1:$U$20</definedName>
    <definedName name="Z_76A99285_706C_47CC_88FC_63EDE717FCB7_.wvu.PrintArea" localSheetId="113" hidden="1">'15-4'!$A$1:$S$23</definedName>
    <definedName name="Z_76A99285_706C_47CC_88FC_63EDE717FCB7_.wvu.PrintArea" localSheetId="114" hidden="1">'15-5'!$A$1:$Q$44</definedName>
    <definedName name="Z_76A99285_706C_47CC_88FC_63EDE717FCB7_.wvu.PrintArea" localSheetId="115" hidden="1">'15-6'!$A$1:$U$24</definedName>
    <definedName name="Z_76A99285_706C_47CC_88FC_63EDE717FCB7_.wvu.PrintArea" localSheetId="116" hidden="1">'15-7'!$A$1:$Q$19</definedName>
    <definedName name="Z_76A99285_706C_47CC_88FC_63EDE717FCB7_.wvu.PrintArea" localSheetId="117" hidden="1">'15-8'!$A$1:$R$32</definedName>
    <definedName name="Z_76A99285_706C_47CC_88FC_63EDE717FCB7_.wvu.PrintArea" localSheetId="118" hidden="1">'15-9'!$A$1:$S$23</definedName>
    <definedName name="Z_76A99285_706C_47CC_88FC_63EDE717FCB7_.wvu.PrintArea" localSheetId="7" hidden="1">'1-6'!$A$2:$E$26</definedName>
    <definedName name="Z_76A99285_706C_47CC_88FC_63EDE717FCB7_.wvu.PrintArea" localSheetId="124" hidden="1">'16-1'!$A$1:$R$23</definedName>
    <definedName name="Z_76A99285_706C_47CC_88FC_63EDE717FCB7_.wvu.PrintArea" localSheetId="125" hidden="1">'16-2'!$A$1:$Q$18</definedName>
    <definedName name="Z_76A99285_706C_47CC_88FC_63EDE717FCB7_.wvu.PrintArea" localSheetId="126" hidden="1">'16-3'!$A$1:$U$22</definedName>
    <definedName name="Z_76A99285_706C_47CC_88FC_63EDE717FCB7_.wvu.PrintArea" localSheetId="127" hidden="1">'16-4'!$A$1:$N$20</definedName>
    <definedName name="Z_76A99285_706C_47CC_88FC_63EDE717FCB7_.wvu.PrintArea" localSheetId="128" hidden="1">'16-5'!$A$1:$U$21</definedName>
    <definedName name="Z_76A99285_706C_47CC_88FC_63EDE717FCB7_.wvu.PrintArea" localSheetId="8" hidden="1">'1-7'!$A$1:$W$171</definedName>
    <definedName name="Z_76A99285_706C_47CC_88FC_63EDE717FCB7_.wvu.PrintArea" localSheetId="129" hidden="1">'17-1'!$A$1:$AA$22</definedName>
    <definedName name="Z_76A99285_706C_47CC_88FC_63EDE717FCB7_.wvu.PrintArea" localSheetId="138" hidden="1">'17-10'!$A$1:$P$17</definedName>
    <definedName name="Z_76A99285_706C_47CC_88FC_63EDE717FCB7_.wvu.PrintArea" localSheetId="140" hidden="1">'17-12'!$A$1:$Q$19</definedName>
    <definedName name="Z_76A99285_706C_47CC_88FC_63EDE717FCB7_.wvu.PrintArea" localSheetId="141" hidden="1">'17-13'!$A$1:$P$17</definedName>
    <definedName name="Z_76A99285_706C_47CC_88FC_63EDE717FCB7_.wvu.PrintArea" localSheetId="142" hidden="1">'17-14'!$A$1:$K$27</definedName>
    <definedName name="Z_76A99285_706C_47CC_88FC_63EDE717FCB7_.wvu.PrintArea" localSheetId="130" hidden="1">'17-2'!$A$1:$V$23</definedName>
    <definedName name="Z_76A99285_706C_47CC_88FC_63EDE717FCB7_.wvu.PrintArea" localSheetId="131" hidden="1">'17-3'!$A$1:$V$23</definedName>
    <definedName name="Z_76A99285_706C_47CC_88FC_63EDE717FCB7_.wvu.PrintArea" localSheetId="135" hidden="1">'17-7'!$A$1:$P$17</definedName>
    <definedName name="Z_76A99285_706C_47CC_88FC_63EDE717FCB7_.wvu.PrintArea" localSheetId="136" hidden="1">'17-8'!$A$1:$S$17</definedName>
    <definedName name="Z_76A99285_706C_47CC_88FC_63EDE717FCB7_.wvu.PrintArea" localSheetId="137" hidden="1">'17-9'!$A$1:$Q$16</definedName>
    <definedName name="Z_76A99285_706C_47CC_88FC_63EDE717FCB7_.wvu.PrintArea" localSheetId="10" hidden="1">'1-8'!$A$1:$S$121</definedName>
    <definedName name="Z_76A99285_706C_47CC_88FC_63EDE717FCB7_.wvu.PrintArea" localSheetId="143" hidden="1">'18-1'!$A$1:$P$12</definedName>
    <definedName name="Z_76A99285_706C_47CC_88FC_63EDE717FCB7_.wvu.PrintArea" localSheetId="144" hidden="1">'18-2'!$A$1:$Q$17</definedName>
    <definedName name="Z_76A99285_706C_47CC_88FC_63EDE717FCB7_.wvu.PrintArea" localSheetId="145" hidden="1">'18-3'!$A$1:$P$12</definedName>
    <definedName name="Z_76A99285_706C_47CC_88FC_63EDE717FCB7_.wvu.PrintArea" localSheetId="146" hidden="1">'18-4'!$A$1:$R$19</definedName>
    <definedName name="Z_76A99285_706C_47CC_88FC_63EDE717FCB7_.wvu.PrintArea" localSheetId="11" hidden="1">'1-9'!$A$1:$P$19</definedName>
    <definedName name="Z_76A99285_706C_47CC_88FC_63EDE717FCB7_.wvu.PrintArea" localSheetId="147" hidden="1">'19-1'!$A$1:$Q$18</definedName>
    <definedName name="Z_76A99285_706C_47CC_88FC_63EDE717FCB7_.wvu.PrintArea" localSheetId="148" hidden="1">'19-2'!$A$1:$Q$20</definedName>
    <definedName name="Z_76A99285_706C_47CC_88FC_63EDE717FCB7_.wvu.PrintArea" localSheetId="149" hidden="1">'20-1'!$A$1:$N$17</definedName>
    <definedName name="Z_76A99285_706C_47CC_88FC_63EDE717FCB7_.wvu.PrintArea" localSheetId="150" hidden="1">'20-2'!$A$1:$S$20</definedName>
    <definedName name="Z_76A99285_706C_47CC_88FC_63EDE717FCB7_.wvu.PrintArea" localSheetId="151" hidden="1">'20-3'!$A$1:$O$17</definedName>
    <definedName name="Z_76A99285_706C_47CC_88FC_63EDE717FCB7_.wvu.PrintArea" localSheetId="26" hidden="1">'2-1'!$A$1:$R$23</definedName>
    <definedName name="Z_76A99285_706C_47CC_88FC_63EDE717FCB7_.wvu.PrintArea" localSheetId="152" hidden="1">'21-1'!$A$1:$R$22</definedName>
    <definedName name="Z_76A99285_706C_47CC_88FC_63EDE717FCB7_.wvu.PrintArea" localSheetId="153" hidden="1">'21-2'!$A$1:$O$20</definedName>
    <definedName name="Z_76A99285_706C_47CC_88FC_63EDE717FCB7_.wvu.PrintArea" localSheetId="154" hidden="1">'21-3'!$A$1:$Q$16</definedName>
    <definedName name="Z_76A99285_706C_47CC_88FC_63EDE717FCB7_.wvu.PrintArea" localSheetId="155" hidden="1">'21-4'!$A$1:$Y$52</definedName>
    <definedName name="Z_76A99285_706C_47CC_88FC_63EDE717FCB7_.wvu.PrintArea" localSheetId="156" hidden="1">'21-5'!$A$1:$T$19</definedName>
    <definedName name="Z_76A99285_706C_47CC_88FC_63EDE717FCB7_.wvu.PrintArea" localSheetId="157" hidden="1">'21-6'!$A$1:$O$16</definedName>
    <definedName name="Z_76A99285_706C_47CC_88FC_63EDE717FCB7_.wvu.PrintArea" localSheetId="27" hidden="1">'2-2'!$A$1:$Q$16</definedName>
    <definedName name="Z_76A99285_706C_47CC_88FC_63EDE717FCB7_.wvu.PrintArea" localSheetId="28" hidden="1">'2-3'!$A$1:$R$25</definedName>
    <definedName name="Z_76A99285_706C_47CC_88FC_63EDE717FCB7_.wvu.PrintArea" localSheetId="30" hidden="1">'2-5'!$A$1:$X$24</definedName>
    <definedName name="Z_76A99285_706C_47CC_88FC_63EDE717FCB7_.wvu.PrintArea" localSheetId="32" hidden="1">'2-7'!$A$1:$O$19</definedName>
    <definedName name="Z_76A99285_706C_47CC_88FC_63EDE717FCB7_.wvu.PrintArea" localSheetId="34" hidden="1">'3-1'!$A$1:$R$18</definedName>
    <definedName name="Z_76A99285_706C_47CC_88FC_63EDE717FCB7_.wvu.PrintArea" localSheetId="35" hidden="1">'3-2'!$A$1:$Q$20</definedName>
    <definedName name="Z_76A99285_706C_47CC_88FC_63EDE717FCB7_.wvu.PrintArea" localSheetId="36" hidden="1">'3-3'!$A$1:$Q$26</definedName>
    <definedName name="Z_76A99285_706C_47CC_88FC_63EDE717FCB7_.wvu.PrintArea" localSheetId="37" hidden="1">'3-4'!$A$1:$P$12</definedName>
    <definedName name="Z_76A99285_706C_47CC_88FC_63EDE717FCB7_.wvu.PrintArea" localSheetId="38" hidden="1">'3-5'!$A$1:$L$15</definedName>
    <definedName name="Z_76A99285_706C_47CC_88FC_63EDE717FCB7_.wvu.PrintArea" localSheetId="39" hidden="1">'3-6'!$A$1:$O$13</definedName>
    <definedName name="Z_76A99285_706C_47CC_88FC_63EDE717FCB7_.wvu.PrintArea" localSheetId="40" hidden="1">'3-7'!$A$1:$L$16</definedName>
    <definedName name="Z_76A99285_706C_47CC_88FC_63EDE717FCB7_.wvu.PrintArea" localSheetId="41" hidden="1">'4-1'!$A$1:$O$19</definedName>
    <definedName name="Z_76A99285_706C_47CC_88FC_63EDE717FCB7_.wvu.PrintArea" localSheetId="42" hidden="1">'4-2'!$A$1:$O$21</definedName>
    <definedName name="Z_76A99285_706C_47CC_88FC_63EDE717FCB7_.wvu.PrintArea" localSheetId="43" hidden="1">'4-3'!$A$1:$Q$28</definedName>
    <definedName name="Z_76A99285_706C_47CC_88FC_63EDE717FCB7_.wvu.PrintArea" localSheetId="44" hidden="1">'4-4'!$A$1:$S$31</definedName>
    <definedName name="Z_76A99285_706C_47CC_88FC_63EDE717FCB7_.wvu.PrintArea" localSheetId="45" hidden="1">'4-5'!$A$1:$Q$32</definedName>
    <definedName name="Z_76A99285_706C_47CC_88FC_63EDE717FCB7_.wvu.PrintArea" localSheetId="46" hidden="1">'4-6'!$A$1:$O$20</definedName>
    <definedName name="Z_76A99285_706C_47CC_88FC_63EDE717FCB7_.wvu.PrintArea" localSheetId="47" hidden="1">'5-1'!$A$1:$T$15</definedName>
    <definedName name="Z_76A99285_706C_47CC_88FC_63EDE717FCB7_.wvu.PrintArea" localSheetId="56" hidden="1">'5-10'!$A$1:$G$32</definedName>
    <definedName name="Z_76A99285_706C_47CC_88FC_63EDE717FCB7_.wvu.PrintArea" localSheetId="57" hidden="1">'5-11'!$A$1:$Q$72</definedName>
    <definedName name="Z_76A99285_706C_47CC_88FC_63EDE717FCB7_.wvu.PrintArea" localSheetId="48" hidden="1">'5-2'!$A$1:$V$15</definedName>
    <definedName name="Z_76A99285_706C_47CC_88FC_63EDE717FCB7_.wvu.PrintArea" localSheetId="49" hidden="1">'5-3'!$A$1:$P$18</definedName>
    <definedName name="Z_76A99285_706C_47CC_88FC_63EDE717FCB7_.wvu.PrintArea" localSheetId="50" hidden="1">'5-4'!$A$1:$Q$26</definedName>
    <definedName name="Z_76A99285_706C_47CC_88FC_63EDE717FCB7_.wvu.PrintArea" localSheetId="51" hidden="1">'5-5'!$A$1:$P$18</definedName>
    <definedName name="Z_76A99285_706C_47CC_88FC_63EDE717FCB7_.wvu.PrintArea" localSheetId="52" hidden="1">'5-6'!$A$1:$P$19</definedName>
    <definedName name="Z_76A99285_706C_47CC_88FC_63EDE717FCB7_.wvu.PrintArea" localSheetId="53" hidden="1">'5-7'!$A$1:$Q$21</definedName>
    <definedName name="Z_76A99285_706C_47CC_88FC_63EDE717FCB7_.wvu.PrintArea" localSheetId="54" hidden="1">'5-8'!$A$1:$R$20</definedName>
    <definedName name="Z_76A99285_706C_47CC_88FC_63EDE717FCB7_.wvu.PrintArea" localSheetId="55" hidden="1">'5-9'!$A$1:$S$20</definedName>
    <definedName name="Z_76A99285_706C_47CC_88FC_63EDE717FCB7_.wvu.PrintArea" localSheetId="58" hidden="1">'6-1'!$A$1:$Q$14</definedName>
    <definedName name="Z_76A99285_706C_47CC_88FC_63EDE717FCB7_.wvu.PrintArea" localSheetId="59" hidden="1">'6-2'!$A$1:$R$18</definedName>
    <definedName name="Z_76A99285_706C_47CC_88FC_63EDE717FCB7_.wvu.PrintArea" localSheetId="60" hidden="1">'6-3'!$A$1:$P$17</definedName>
    <definedName name="Z_76A99285_706C_47CC_88FC_63EDE717FCB7_.wvu.PrintArea" localSheetId="61" hidden="1">'6-4'!$A$1:$P$16</definedName>
    <definedName name="Z_76A99285_706C_47CC_88FC_63EDE717FCB7_.wvu.PrintArea" localSheetId="62" hidden="1">'7-1'!$A$1:$V$27</definedName>
    <definedName name="Z_76A99285_706C_47CC_88FC_63EDE717FCB7_.wvu.PrintArea" localSheetId="63" hidden="1">'7-2'!$A$1:$Z$18</definedName>
    <definedName name="Z_76A99285_706C_47CC_88FC_63EDE717FCB7_.wvu.PrintArea" localSheetId="64" hidden="1">'7-3'!$A$1:$X$28</definedName>
    <definedName name="Z_76A99285_706C_47CC_88FC_63EDE717FCB7_.wvu.PrintArea" localSheetId="65" hidden="1">'7-4'!$A$1:$X$28</definedName>
    <definedName name="Z_76A99285_706C_47CC_88FC_63EDE717FCB7_.wvu.PrintArea" localSheetId="66" hidden="1">'7-5'!$A$1:$P$23</definedName>
    <definedName name="Z_76A99285_706C_47CC_88FC_63EDE717FCB7_.wvu.PrintArea" localSheetId="67" hidden="1">'7-6'!$A$1:$O$15</definedName>
    <definedName name="Z_76A99285_706C_47CC_88FC_63EDE717FCB7_.wvu.PrintArea" localSheetId="68" hidden="1">'8-1'!$A$1:$U$28</definedName>
    <definedName name="Z_76A99285_706C_47CC_88FC_63EDE717FCB7_.wvu.PrintArea" localSheetId="77" hidden="1">'8-10'!$A$1:$Q$21</definedName>
    <definedName name="Z_76A99285_706C_47CC_88FC_63EDE717FCB7_.wvu.PrintArea" localSheetId="78" hidden="1">'8-11'!$A$1:$S$23</definedName>
    <definedName name="Z_76A99285_706C_47CC_88FC_63EDE717FCB7_.wvu.PrintArea" localSheetId="79" hidden="1">'8-12'!$A$1:$T$34</definedName>
    <definedName name="Z_76A99285_706C_47CC_88FC_63EDE717FCB7_.wvu.PrintArea" localSheetId="80" hidden="1">'8-13'!$A$1:$N$21</definedName>
    <definedName name="Z_76A99285_706C_47CC_88FC_63EDE717FCB7_.wvu.PrintArea" localSheetId="81" hidden="1">'8-14'!$A$1:$O$33</definedName>
    <definedName name="Z_76A99285_706C_47CC_88FC_63EDE717FCB7_.wvu.PrintArea" localSheetId="69" hidden="1">'8-2'!$A$1:$U$26</definedName>
    <definedName name="Z_76A99285_706C_47CC_88FC_63EDE717FCB7_.wvu.PrintArea" localSheetId="71" hidden="1">'8-4'!$A$1:$O$19</definedName>
    <definedName name="Z_76A99285_706C_47CC_88FC_63EDE717FCB7_.wvu.PrintArea" localSheetId="72" hidden="1">'8-5'!$A$1:$O$20</definedName>
    <definedName name="Z_76A99285_706C_47CC_88FC_63EDE717FCB7_.wvu.PrintArea" localSheetId="73" hidden="1">'8-6'!$A$1:$P$19</definedName>
    <definedName name="Z_76A99285_706C_47CC_88FC_63EDE717FCB7_.wvu.PrintArea" localSheetId="74" hidden="1">'8-7'!$A$1:$O$19</definedName>
    <definedName name="Z_76A99285_706C_47CC_88FC_63EDE717FCB7_.wvu.PrintArea" localSheetId="75" hidden="1">'8-8'!$A$1:$O$19</definedName>
    <definedName name="Z_76A99285_706C_47CC_88FC_63EDE717FCB7_.wvu.PrintArea" localSheetId="76" hidden="1">'8-9'!$A$1:$AB$40</definedName>
    <definedName name="Z_76A99285_706C_47CC_88FC_63EDE717FCB7_.wvu.PrintArea" localSheetId="82" hidden="1">'9-1'!$A$1:$P$17</definedName>
    <definedName name="Z_76A99285_706C_47CC_88FC_63EDE717FCB7_.wvu.PrintArea" localSheetId="83" hidden="1">'9-2'!$A$1:$R$16</definedName>
    <definedName name="Z_76A99285_706C_47CC_88FC_63EDE717FCB7_.wvu.PrintArea" localSheetId="84" hidden="1">'9-3'!$A$1:$O$16</definedName>
    <definedName name="Z_76A99285_706C_47CC_88FC_63EDE717FCB7_.wvu.PrintArea" localSheetId="85" hidden="1">'9-4'!$A$1:$O$16</definedName>
    <definedName name="Z_76A99285_706C_47CC_88FC_63EDE717FCB7_.wvu.PrintArea" localSheetId="86" hidden="1">'9-5'!$A$1:$P$16</definedName>
    <definedName name="Z_76A99285_706C_47CC_88FC_63EDE717FCB7_.wvu.PrintArea" localSheetId="87" hidden="1">'9-6'!$A$1:$Q$20</definedName>
    <definedName name="Z_76A99285_706C_47CC_88FC_63EDE717FCB7_.wvu.Rows" localSheetId="71" hidden="1">'8-4'!$27:$29</definedName>
    <definedName name="Z_7A9295A9_5D4A_4252_8AE5_EAA229FB3161_.wvu.Cols" localSheetId="95" hidden="1">'11-1②'!$D:$D,'11-1②'!$J:$J,'11-1②'!$P:$P</definedName>
    <definedName name="Z_7A9295A9_5D4A_4252_8AE5_EAA229FB3161_.wvu.Cols" localSheetId="20" hidden="1">'1-15'!$B:$B,'1-15'!$D:$D</definedName>
    <definedName name="Z_7A9295A9_5D4A_4252_8AE5_EAA229FB3161_.wvu.Cols" localSheetId="129" hidden="1">'17-1'!$D:$E,'17-1'!$G:$I,'17-1'!$K:$L,'17-1'!$N:$N</definedName>
    <definedName name="Z_7A9295A9_5D4A_4252_8AE5_EAA229FB3161_.wvu.Cols" localSheetId="68" hidden="1">'8-1'!$D:$E,'8-1'!$H:$H</definedName>
    <definedName name="Z_7A9295A9_5D4A_4252_8AE5_EAA229FB3161_.wvu.Cols" localSheetId="69" hidden="1">'8-2'!$D:$D,'8-2'!$F:$F,'8-2'!$H:$H</definedName>
    <definedName name="Z_7A9295A9_5D4A_4252_8AE5_EAA229FB3161_.wvu.FilterData" localSheetId="99" hidden="1">'12-1'!$A$1:$C$18</definedName>
    <definedName name="Z_7A9295A9_5D4A_4252_8AE5_EAA229FB3161_.wvu.PrintArea" localSheetId="88" hidden="1">'10-1'!$A$1:$S$19</definedName>
    <definedName name="Z_7A9295A9_5D4A_4252_8AE5_EAA229FB3161_.wvu.PrintArea" localSheetId="89" hidden="1">'10-2'!$A$1:$O$17</definedName>
    <definedName name="Z_7A9295A9_5D4A_4252_8AE5_EAA229FB3161_.wvu.PrintArea" localSheetId="90" hidden="1">'10-3'!$A$1:$W$22</definedName>
    <definedName name="Z_7A9295A9_5D4A_4252_8AE5_EAA229FB3161_.wvu.PrintArea" localSheetId="91" hidden="1">'10-4'!$A$1:$W$21</definedName>
    <definedName name="Z_7A9295A9_5D4A_4252_8AE5_EAA229FB3161_.wvu.PrintArea" localSheetId="92" hidden="1">'10-5'!$A$1:$Q$22</definedName>
    <definedName name="Z_7A9295A9_5D4A_4252_8AE5_EAA229FB3161_.wvu.PrintArea" localSheetId="93" hidden="1">'10-6'!$J$1:$AL$21</definedName>
    <definedName name="Z_7A9295A9_5D4A_4252_8AE5_EAA229FB3161_.wvu.PrintArea" localSheetId="1" hidden="1">'1-1'!$A$1:$Q$24</definedName>
    <definedName name="Z_7A9295A9_5D4A_4252_8AE5_EAA229FB3161_.wvu.PrintArea" localSheetId="12" hidden="1">'1-10'!$A$1:$Q$23</definedName>
    <definedName name="Z_7A9295A9_5D4A_4252_8AE5_EAA229FB3161_.wvu.PrintArea" localSheetId="13" hidden="1">'1-11'!$A$1:$S$20</definedName>
    <definedName name="Z_7A9295A9_5D4A_4252_8AE5_EAA229FB3161_.wvu.PrintArea" localSheetId="94" hidden="1">'11-1①'!$A$1:$M$31</definedName>
    <definedName name="Z_7A9295A9_5D4A_4252_8AE5_EAA229FB3161_.wvu.PrintArea" localSheetId="95" hidden="1">'11-1②'!$A$1:$S$52</definedName>
    <definedName name="Z_7A9295A9_5D4A_4252_8AE5_EAA229FB3161_.wvu.PrintArea" localSheetId="96" hidden="1">'11-2'!$A$1:$P$17</definedName>
    <definedName name="Z_7A9295A9_5D4A_4252_8AE5_EAA229FB3161_.wvu.PrintArea" localSheetId="14" hidden="1">'1-12'!$A$1:$R$29</definedName>
    <definedName name="Z_7A9295A9_5D4A_4252_8AE5_EAA229FB3161_.wvu.PrintArea" localSheetId="97" hidden="1">'11-3'!$A$1:$O$18</definedName>
    <definedName name="Z_7A9295A9_5D4A_4252_8AE5_EAA229FB3161_.wvu.PrintArea" localSheetId="17" hidden="1">'1-13'!$A$1:$Q$26</definedName>
    <definedName name="Z_7A9295A9_5D4A_4252_8AE5_EAA229FB3161_.wvu.PrintArea" localSheetId="9" hidden="1">'1-13(旧)'!$A$1:$T$23</definedName>
    <definedName name="Z_7A9295A9_5D4A_4252_8AE5_EAA229FB3161_.wvu.PrintArea" localSheetId="98" hidden="1">'11-4'!$A$1:$Q$19</definedName>
    <definedName name="Z_7A9295A9_5D4A_4252_8AE5_EAA229FB3161_.wvu.PrintArea" localSheetId="19" hidden="1">'1-14'!$A$1:$S$18</definedName>
    <definedName name="Z_7A9295A9_5D4A_4252_8AE5_EAA229FB3161_.wvu.PrintArea" localSheetId="15" hidden="1">'1-14(旧)'!$A$1:$S$34</definedName>
    <definedName name="Z_7A9295A9_5D4A_4252_8AE5_EAA229FB3161_.wvu.PrintArea" localSheetId="20" hidden="1">'1-15'!$I$47:$V$80</definedName>
    <definedName name="Z_7A9295A9_5D4A_4252_8AE5_EAA229FB3161_.wvu.PrintArea" localSheetId="16" hidden="1">'1-15(旧)'!$A$1:$R$26</definedName>
    <definedName name="Z_7A9295A9_5D4A_4252_8AE5_EAA229FB3161_.wvu.PrintArea" localSheetId="21" hidden="1">'1-16'!$A$1:$F$80</definedName>
    <definedName name="Z_7A9295A9_5D4A_4252_8AE5_EAA229FB3161_.wvu.PrintArea" localSheetId="18" hidden="1">'1-16(旧)'!$A$1:$W$27</definedName>
    <definedName name="Z_7A9295A9_5D4A_4252_8AE5_EAA229FB3161_.wvu.PrintArea" localSheetId="22" hidden="1">'1-17'!$A$1:$Q$18</definedName>
    <definedName name="Z_7A9295A9_5D4A_4252_8AE5_EAA229FB3161_.wvu.PrintArea" localSheetId="23" hidden="1">'1-18'!$A$1:$S$22</definedName>
    <definedName name="Z_7A9295A9_5D4A_4252_8AE5_EAA229FB3161_.wvu.PrintArea" localSheetId="24" hidden="1">'1-18(旧)'!$A$1:$U$40</definedName>
    <definedName name="Z_7A9295A9_5D4A_4252_8AE5_EAA229FB3161_.wvu.PrintArea" localSheetId="25" hidden="1">'1-19'!$A$1:$U$22</definedName>
    <definedName name="Z_7A9295A9_5D4A_4252_8AE5_EAA229FB3161_.wvu.PrintArea" localSheetId="3" hidden="1">'1-2'!$A$1:$Q$27</definedName>
    <definedName name="Z_7A9295A9_5D4A_4252_8AE5_EAA229FB3161_.wvu.PrintArea" localSheetId="159" hidden="1">'1-20(旧)'!$A$1:$R$27</definedName>
    <definedName name="Z_7A9295A9_5D4A_4252_8AE5_EAA229FB3161_.wvu.PrintArea" localSheetId="99" hidden="1">'12-1'!$A$1:$O$51</definedName>
    <definedName name="Z_7A9295A9_5D4A_4252_8AE5_EAA229FB3161_.wvu.PrintArea" localSheetId="100" hidden="1">'12-2'!$A$1:$AD$25</definedName>
    <definedName name="Z_7A9295A9_5D4A_4252_8AE5_EAA229FB3161_.wvu.PrintArea" localSheetId="101" hidden="1">'12-3'!$A$1:$P$19</definedName>
    <definedName name="Z_7A9295A9_5D4A_4252_8AE5_EAA229FB3161_.wvu.PrintArea" localSheetId="102" hidden="1">'12-4'!$A$1:$P$17</definedName>
    <definedName name="Z_7A9295A9_5D4A_4252_8AE5_EAA229FB3161_.wvu.PrintArea" localSheetId="103" hidden="1">'12-5'!$A$1:$P$17</definedName>
    <definedName name="Z_7A9295A9_5D4A_4252_8AE5_EAA229FB3161_.wvu.PrintArea" localSheetId="104" hidden="1">'12-6'!$A$1:$N$30</definedName>
    <definedName name="Z_7A9295A9_5D4A_4252_8AE5_EAA229FB3161_.wvu.PrintArea" localSheetId="105" hidden="1">'12-7'!$A$1:$M$25</definedName>
    <definedName name="Z_7A9295A9_5D4A_4252_8AE5_EAA229FB3161_.wvu.PrintArea" localSheetId="4" hidden="1">'1-3'!$A$1:$O$27</definedName>
    <definedName name="Z_7A9295A9_5D4A_4252_8AE5_EAA229FB3161_.wvu.PrintArea" localSheetId="106" hidden="1">'13-1'!$A$1:$R$21</definedName>
    <definedName name="Z_7A9295A9_5D4A_4252_8AE5_EAA229FB3161_.wvu.PrintArea" localSheetId="107" hidden="1">'13-2'!$A$1:$Q$19</definedName>
    <definedName name="Z_7A9295A9_5D4A_4252_8AE5_EAA229FB3161_.wvu.PrintArea" localSheetId="5" hidden="1">'1-4'!$A$1:$W$99</definedName>
    <definedName name="Z_7A9295A9_5D4A_4252_8AE5_EAA229FB3161_.wvu.PrintArea" localSheetId="108" hidden="1">'14-1'!$A$1:$T$21</definedName>
    <definedName name="Z_7A9295A9_5D4A_4252_8AE5_EAA229FB3161_.wvu.PrintArea" localSheetId="109" hidden="1">'14-2'!$A$1:$S$18</definedName>
    <definedName name="Z_7A9295A9_5D4A_4252_8AE5_EAA229FB3161_.wvu.PrintArea" localSheetId="6" hidden="1">'1-5'!$A$1:$U$46</definedName>
    <definedName name="Z_7A9295A9_5D4A_4252_8AE5_EAA229FB3161_.wvu.PrintArea" localSheetId="110" hidden="1">'15-1'!$A$1:$V$21</definedName>
    <definedName name="Z_7A9295A9_5D4A_4252_8AE5_EAA229FB3161_.wvu.PrintArea" localSheetId="120" hidden="1">'15-11'!$A$1:$S$21</definedName>
    <definedName name="Z_7A9295A9_5D4A_4252_8AE5_EAA229FB3161_.wvu.PrintArea" localSheetId="121" hidden="1">'15-12'!$A$1:$Q$18</definedName>
    <definedName name="Z_7A9295A9_5D4A_4252_8AE5_EAA229FB3161_.wvu.PrintArea" localSheetId="122" hidden="1">'15-13'!$A$1:$R$21</definedName>
    <definedName name="Z_7A9295A9_5D4A_4252_8AE5_EAA229FB3161_.wvu.PrintArea" localSheetId="123" hidden="1">'15-14'!$A$1:$O$21</definedName>
    <definedName name="Z_7A9295A9_5D4A_4252_8AE5_EAA229FB3161_.wvu.PrintArea" localSheetId="111" hidden="1">'15-2'!$A$1:$P$18</definedName>
    <definedName name="Z_7A9295A9_5D4A_4252_8AE5_EAA229FB3161_.wvu.PrintArea" localSheetId="112" hidden="1">'15-3'!$A$1:$U$20</definedName>
    <definedName name="Z_7A9295A9_5D4A_4252_8AE5_EAA229FB3161_.wvu.PrintArea" localSheetId="113" hidden="1">'15-4'!$A$1:$S$23</definedName>
    <definedName name="Z_7A9295A9_5D4A_4252_8AE5_EAA229FB3161_.wvu.PrintArea" localSheetId="114" hidden="1">'15-5'!$A$1:$Q$44</definedName>
    <definedName name="Z_7A9295A9_5D4A_4252_8AE5_EAA229FB3161_.wvu.PrintArea" localSheetId="115" hidden="1">'15-6'!$A$1:$U$24</definedName>
    <definedName name="Z_7A9295A9_5D4A_4252_8AE5_EAA229FB3161_.wvu.PrintArea" localSheetId="116" hidden="1">'15-7'!$A$1:$Q$19</definedName>
    <definedName name="Z_7A9295A9_5D4A_4252_8AE5_EAA229FB3161_.wvu.PrintArea" localSheetId="117" hidden="1">'15-8'!$A$1:$R$32</definedName>
    <definedName name="Z_7A9295A9_5D4A_4252_8AE5_EAA229FB3161_.wvu.PrintArea" localSheetId="118" hidden="1">'15-9'!$A$1:$S$23</definedName>
    <definedName name="Z_7A9295A9_5D4A_4252_8AE5_EAA229FB3161_.wvu.PrintArea" localSheetId="7" hidden="1">'1-6'!$A$2:$E$26</definedName>
    <definedName name="Z_7A9295A9_5D4A_4252_8AE5_EAA229FB3161_.wvu.PrintArea" localSheetId="124" hidden="1">'16-1'!$A$1:$R$23</definedName>
    <definedName name="Z_7A9295A9_5D4A_4252_8AE5_EAA229FB3161_.wvu.PrintArea" localSheetId="125" hidden="1">'16-2'!$A$1:$Q$18</definedName>
    <definedName name="Z_7A9295A9_5D4A_4252_8AE5_EAA229FB3161_.wvu.PrintArea" localSheetId="126" hidden="1">'16-3'!$A$1:$U$22</definedName>
    <definedName name="Z_7A9295A9_5D4A_4252_8AE5_EAA229FB3161_.wvu.PrintArea" localSheetId="127" hidden="1">'16-4'!$A$1:$N$20</definedName>
    <definedName name="Z_7A9295A9_5D4A_4252_8AE5_EAA229FB3161_.wvu.PrintArea" localSheetId="128" hidden="1">'16-5'!$A$1:$U$21</definedName>
    <definedName name="Z_7A9295A9_5D4A_4252_8AE5_EAA229FB3161_.wvu.PrintArea" localSheetId="8" hidden="1">'1-7'!$A$1:$W$171</definedName>
    <definedName name="Z_7A9295A9_5D4A_4252_8AE5_EAA229FB3161_.wvu.PrintArea" localSheetId="129" hidden="1">'17-1'!$A$1:$AA$22</definedName>
    <definedName name="Z_7A9295A9_5D4A_4252_8AE5_EAA229FB3161_.wvu.PrintArea" localSheetId="138" hidden="1">'17-10'!$A$1:$P$17</definedName>
    <definedName name="Z_7A9295A9_5D4A_4252_8AE5_EAA229FB3161_.wvu.PrintArea" localSheetId="139" hidden="1">'17-11'!$I$1:$S$30</definedName>
    <definedName name="Z_7A9295A9_5D4A_4252_8AE5_EAA229FB3161_.wvu.PrintArea" localSheetId="140" hidden="1">'17-12'!$A$1:$Q$19</definedName>
    <definedName name="Z_7A9295A9_5D4A_4252_8AE5_EAA229FB3161_.wvu.PrintArea" localSheetId="141" hidden="1">'17-13'!$A$1:$P$17</definedName>
    <definedName name="Z_7A9295A9_5D4A_4252_8AE5_EAA229FB3161_.wvu.PrintArea" localSheetId="142" hidden="1">'17-14'!$A$1:$K$27</definedName>
    <definedName name="Z_7A9295A9_5D4A_4252_8AE5_EAA229FB3161_.wvu.PrintArea" localSheetId="130" hidden="1">'17-2'!$A$1:$V$23</definedName>
    <definedName name="Z_7A9295A9_5D4A_4252_8AE5_EAA229FB3161_.wvu.PrintArea" localSheetId="131" hidden="1">'17-3'!$A$1:$V$23</definedName>
    <definedName name="Z_7A9295A9_5D4A_4252_8AE5_EAA229FB3161_.wvu.PrintArea" localSheetId="132" hidden="1">'17-4'!$I$1:$S$22</definedName>
    <definedName name="Z_7A9295A9_5D4A_4252_8AE5_EAA229FB3161_.wvu.PrintArea" localSheetId="133" hidden="1">'17-5'!$I$1:$S$19</definedName>
    <definedName name="Z_7A9295A9_5D4A_4252_8AE5_EAA229FB3161_.wvu.PrintArea" localSheetId="134" hidden="1">'17-6'!$I$1:$S$22</definedName>
    <definedName name="Z_7A9295A9_5D4A_4252_8AE5_EAA229FB3161_.wvu.PrintArea" localSheetId="135" hidden="1">'17-7'!$A$1:$P$17</definedName>
    <definedName name="Z_7A9295A9_5D4A_4252_8AE5_EAA229FB3161_.wvu.PrintArea" localSheetId="136" hidden="1">'17-8'!$A$1:$S$17</definedName>
    <definedName name="Z_7A9295A9_5D4A_4252_8AE5_EAA229FB3161_.wvu.PrintArea" localSheetId="137" hidden="1">'17-9'!$A$1:$Q$16</definedName>
    <definedName name="Z_7A9295A9_5D4A_4252_8AE5_EAA229FB3161_.wvu.PrintArea" localSheetId="10" hidden="1">'1-8'!$A$1:$S$121</definedName>
    <definedName name="Z_7A9295A9_5D4A_4252_8AE5_EAA229FB3161_.wvu.PrintArea" localSheetId="143" hidden="1">'18-1'!$A$1:$P$12</definedName>
    <definedName name="Z_7A9295A9_5D4A_4252_8AE5_EAA229FB3161_.wvu.PrintArea" localSheetId="144" hidden="1">'18-2'!$A$1:$Q$17</definedName>
    <definedName name="Z_7A9295A9_5D4A_4252_8AE5_EAA229FB3161_.wvu.PrintArea" localSheetId="145" hidden="1">'18-3'!$A$1:$P$12</definedName>
    <definedName name="Z_7A9295A9_5D4A_4252_8AE5_EAA229FB3161_.wvu.PrintArea" localSheetId="146" hidden="1">'18-4'!$A$1:$R$19</definedName>
    <definedName name="Z_7A9295A9_5D4A_4252_8AE5_EAA229FB3161_.wvu.PrintArea" localSheetId="11" hidden="1">'1-9'!$A$1:$P$19</definedName>
    <definedName name="Z_7A9295A9_5D4A_4252_8AE5_EAA229FB3161_.wvu.PrintArea" localSheetId="147" hidden="1">'19-1'!$A$1:$Q$18</definedName>
    <definedName name="Z_7A9295A9_5D4A_4252_8AE5_EAA229FB3161_.wvu.PrintArea" localSheetId="148" hidden="1">'19-2'!$A$1:$Q$20</definedName>
    <definedName name="Z_7A9295A9_5D4A_4252_8AE5_EAA229FB3161_.wvu.PrintArea" localSheetId="149" hidden="1">'20-1'!$A$1:$N$17</definedName>
    <definedName name="Z_7A9295A9_5D4A_4252_8AE5_EAA229FB3161_.wvu.PrintArea" localSheetId="150" hidden="1">'20-2'!$A$1:$S$20</definedName>
    <definedName name="Z_7A9295A9_5D4A_4252_8AE5_EAA229FB3161_.wvu.PrintArea" localSheetId="151" hidden="1">'20-3'!$A$1:$O$17</definedName>
    <definedName name="Z_7A9295A9_5D4A_4252_8AE5_EAA229FB3161_.wvu.PrintArea" localSheetId="26" hidden="1">'2-1'!$A$1:$R$23</definedName>
    <definedName name="Z_7A9295A9_5D4A_4252_8AE5_EAA229FB3161_.wvu.PrintArea" localSheetId="152" hidden="1">'21-1'!$A$1:$R$22</definedName>
    <definedName name="Z_7A9295A9_5D4A_4252_8AE5_EAA229FB3161_.wvu.PrintArea" localSheetId="153" hidden="1">'21-2'!$A$1:$O$20</definedName>
    <definedName name="Z_7A9295A9_5D4A_4252_8AE5_EAA229FB3161_.wvu.PrintArea" localSheetId="154" hidden="1">'21-3'!$A$1:$Q$16</definedName>
    <definedName name="Z_7A9295A9_5D4A_4252_8AE5_EAA229FB3161_.wvu.PrintArea" localSheetId="155" hidden="1">'21-4'!$A$1:$Y$52</definedName>
    <definedName name="Z_7A9295A9_5D4A_4252_8AE5_EAA229FB3161_.wvu.PrintArea" localSheetId="156" hidden="1">'21-5'!$A$1:$T$19</definedName>
    <definedName name="Z_7A9295A9_5D4A_4252_8AE5_EAA229FB3161_.wvu.PrintArea" localSheetId="157" hidden="1">'21-6'!$A$1:$O$16</definedName>
    <definedName name="Z_7A9295A9_5D4A_4252_8AE5_EAA229FB3161_.wvu.PrintArea" localSheetId="27" hidden="1">'2-2'!$A$1:$Q$16</definedName>
    <definedName name="Z_7A9295A9_5D4A_4252_8AE5_EAA229FB3161_.wvu.PrintArea" localSheetId="28" hidden="1">'2-3'!$A$1:$R$25</definedName>
    <definedName name="Z_7A9295A9_5D4A_4252_8AE5_EAA229FB3161_.wvu.PrintArea" localSheetId="30" hidden="1">'2-5'!$A$1:$X$24</definedName>
    <definedName name="Z_7A9295A9_5D4A_4252_8AE5_EAA229FB3161_.wvu.PrintArea" localSheetId="32" hidden="1">'2-7'!$A$1:$O$19</definedName>
    <definedName name="Z_7A9295A9_5D4A_4252_8AE5_EAA229FB3161_.wvu.PrintArea" localSheetId="33" hidden="1">'2-8'!$A$1:$M$18</definedName>
    <definedName name="Z_7A9295A9_5D4A_4252_8AE5_EAA229FB3161_.wvu.PrintArea" localSheetId="34" hidden="1">'3-1'!$A$1:$R$18</definedName>
    <definedName name="Z_7A9295A9_5D4A_4252_8AE5_EAA229FB3161_.wvu.PrintArea" localSheetId="35" hidden="1">'3-2'!$A$1:$Q$20</definedName>
    <definedName name="Z_7A9295A9_5D4A_4252_8AE5_EAA229FB3161_.wvu.PrintArea" localSheetId="36" hidden="1">'3-3'!$A$1:$Q$26</definedName>
    <definedName name="Z_7A9295A9_5D4A_4252_8AE5_EAA229FB3161_.wvu.PrintArea" localSheetId="37" hidden="1">'3-4'!$A$1:$P$12</definedName>
    <definedName name="Z_7A9295A9_5D4A_4252_8AE5_EAA229FB3161_.wvu.PrintArea" localSheetId="38" hidden="1">'3-5'!$A$1:$L$15</definedName>
    <definedName name="Z_7A9295A9_5D4A_4252_8AE5_EAA229FB3161_.wvu.PrintArea" localSheetId="39" hidden="1">'3-6'!$A$1:$O$13</definedName>
    <definedName name="Z_7A9295A9_5D4A_4252_8AE5_EAA229FB3161_.wvu.PrintArea" localSheetId="40" hidden="1">'3-7'!$A$1:$L$16</definedName>
    <definedName name="Z_7A9295A9_5D4A_4252_8AE5_EAA229FB3161_.wvu.PrintArea" localSheetId="41" hidden="1">'4-1'!$A$1:$O$19</definedName>
    <definedName name="Z_7A9295A9_5D4A_4252_8AE5_EAA229FB3161_.wvu.PrintArea" localSheetId="42" hidden="1">'4-2'!$A$1:$O$21</definedName>
    <definedName name="Z_7A9295A9_5D4A_4252_8AE5_EAA229FB3161_.wvu.PrintArea" localSheetId="43" hidden="1">'4-3'!$A$1:$Q$28</definedName>
    <definedName name="Z_7A9295A9_5D4A_4252_8AE5_EAA229FB3161_.wvu.PrintArea" localSheetId="44" hidden="1">'4-4'!$A$1:$S$31</definedName>
    <definedName name="Z_7A9295A9_5D4A_4252_8AE5_EAA229FB3161_.wvu.PrintArea" localSheetId="45" hidden="1">'4-5'!$A$1:$Q$32</definedName>
    <definedName name="Z_7A9295A9_5D4A_4252_8AE5_EAA229FB3161_.wvu.PrintArea" localSheetId="46" hidden="1">'4-6'!$A$1:$O$20</definedName>
    <definedName name="Z_7A9295A9_5D4A_4252_8AE5_EAA229FB3161_.wvu.PrintArea" localSheetId="47" hidden="1">'5-1'!$A$1:$T$15</definedName>
    <definedName name="Z_7A9295A9_5D4A_4252_8AE5_EAA229FB3161_.wvu.PrintArea" localSheetId="56" hidden="1">'5-10'!$A$1:$G$32</definedName>
    <definedName name="Z_7A9295A9_5D4A_4252_8AE5_EAA229FB3161_.wvu.PrintArea" localSheetId="57" hidden="1">'5-11'!$A$1:$Q$72</definedName>
    <definedName name="Z_7A9295A9_5D4A_4252_8AE5_EAA229FB3161_.wvu.PrintArea" localSheetId="48" hidden="1">'5-2'!$A$1:$V$15</definedName>
    <definedName name="Z_7A9295A9_5D4A_4252_8AE5_EAA229FB3161_.wvu.PrintArea" localSheetId="49" hidden="1">'5-3'!$A$1:$P$18</definedName>
    <definedName name="Z_7A9295A9_5D4A_4252_8AE5_EAA229FB3161_.wvu.PrintArea" localSheetId="50" hidden="1">'5-4'!$A$1:$Q$26</definedName>
    <definedName name="Z_7A9295A9_5D4A_4252_8AE5_EAA229FB3161_.wvu.PrintArea" localSheetId="51" hidden="1">'5-5'!$A$1:$P$18</definedName>
    <definedName name="Z_7A9295A9_5D4A_4252_8AE5_EAA229FB3161_.wvu.PrintArea" localSheetId="52" hidden="1">'5-6'!$A$1:$P$19</definedName>
    <definedName name="Z_7A9295A9_5D4A_4252_8AE5_EAA229FB3161_.wvu.PrintArea" localSheetId="53" hidden="1">'5-7'!$A$1:$Q$21</definedName>
    <definedName name="Z_7A9295A9_5D4A_4252_8AE5_EAA229FB3161_.wvu.PrintArea" localSheetId="54" hidden="1">'5-8'!$A$1:$R$20</definedName>
    <definedName name="Z_7A9295A9_5D4A_4252_8AE5_EAA229FB3161_.wvu.PrintArea" localSheetId="55" hidden="1">'5-9'!$A$1:$S$20</definedName>
    <definedName name="Z_7A9295A9_5D4A_4252_8AE5_EAA229FB3161_.wvu.PrintArea" localSheetId="58" hidden="1">'6-1'!$A$1:$Q$14</definedName>
    <definedName name="Z_7A9295A9_5D4A_4252_8AE5_EAA229FB3161_.wvu.PrintArea" localSheetId="59" hidden="1">'6-2'!$A$1:$R$18</definedName>
    <definedName name="Z_7A9295A9_5D4A_4252_8AE5_EAA229FB3161_.wvu.PrintArea" localSheetId="60" hidden="1">'6-3'!$A$1:$P$17</definedName>
    <definedName name="Z_7A9295A9_5D4A_4252_8AE5_EAA229FB3161_.wvu.PrintArea" localSheetId="61" hidden="1">'6-4'!$A$1:$P$16</definedName>
    <definedName name="Z_7A9295A9_5D4A_4252_8AE5_EAA229FB3161_.wvu.PrintArea" localSheetId="62" hidden="1">'7-1'!$A$1:$V$27</definedName>
    <definedName name="Z_7A9295A9_5D4A_4252_8AE5_EAA229FB3161_.wvu.PrintArea" localSheetId="63" hidden="1">'7-2'!$A$1:$Z$18</definedName>
    <definedName name="Z_7A9295A9_5D4A_4252_8AE5_EAA229FB3161_.wvu.PrintArea" localSheetId="64" hidden="1">'7-3'!$A$1:$X$28</definedName>
    <definedName name="Z_7A9295A9_5D4A_4252_8AE5_EAA229FB3161_.wvu.PrintArea" localSheetId="65" hidden="1">'7-4'!$A$1:$X$28</definedName>
    <definedName name="Z_7A9295A9_5D4A_4252_8AE5_EAA229FB3161_.wvu.PrintArea" localSheetId="66" hidden="1">'7-5'!$A$1:$P$23</definedName>
    <definedName name="Z_7A9295A9_5D4A_4252_8AE5_EAA229FB3161_.wvu.PrintArea" localSheetId="67" hidden="1">'7-6'!$A$1:$O$15</definedName>
    <definedName name="Z_7A9295A9_5D4A_4252_8AE5_EAA229FB3161_.wvu.PrintArea" localSheetId="68" hidden="1">'8-1'!$A$1:$U$28</definedName>
    <definedName name="Z_7A9295A9_5D4A_4252_8AE5_EAA229FB3161_.wvu.PrintArea" localSheetId="77" hidden="1">'8-10'!$A$1:$Q$21</definedName>
    <definedName name="Z_7A9295A9_5D4A_4252_8AE5_EAA229FB3161_.wvu.PrintArea" localSheetId="78" hidden="1">'8-11'!$A$1:$S$23</definedName>
    <definedName name="Z_7A9295A9_5D4A_4252_8AE5_EAA229FB3161_.wvu.PrintArea" localSheetId="79" hidden="1">'8-12'!$A$1:$T$34</definedName>
    <definedName name="Z_7A9295A9_5D4A_4252_8AE5_EAA229FB3161_.wvu.PrintArea" localSheetId="80" hidden="1">'8-13'!$A$1:$N$21</definedName>
    <definedName name="Z_7A9295A9_5D4A_4252_8AE5_EAA229FB3161_.wvu.PrintArea" localSheetId="81" hidden="1">'8-14'!$A$1:$O$33</definedName>
    <definedName name="Z_7A9295A9_5D4A_4252_8AE5_EAA229FB3161_.wvu.PrintArea" localSheetId="69" hidden="1">'8-2'!$A$1:$U$26</definedName>
    <definedName name="Z_7A9295A9_5D4A_4252_8AE5_EAA229FB3161_.wvu.PrintArea" localSheetId="71" hidden="1">'8-4'!$A$1:$O$19</definedName>
    <definedName name="Z_7A9295A9_5D4A_4252_8AE5_EAA229FB3161_.wvu.PrintArea" localSheetId="72" hidden="1">'8-5'!$A$1:$O$20</definedName>
    <definedName name="Z_7A9295A9_5D4A_4252_8AE5_EAA229FB3161_.wvu.PrintArea" localSheetId="73" hidden="1">'8-6'!$A$1:$P$19</definedName>
    <definedName name="Z_7A9295A9_5D4A_4252_8AE5_EAA229FB3161_.wvu.PrintArea" localSheetId="74" hidden="1">'8-7'!$A$1:$O$19</definedName>
    <definedName name="Z_7A9295A9_5D4A_4252_8AE5_EAA229FB3161_.wvu.PrintArea" localSheetId="75" hidden="1">'8-8'!$A$1:$O$19</definedName>
    <definedName name="Z_7A9295A9_5D4A_4252_8AE5_EAA229FB3161_.wvu.PrintArea" localSheetId="76" hidden="1">'8-9'!$A$1:$AB$40</definedName>
    <definedName name="Z_7A9295A9_5D4A_4252_8AE5_EAA229FB3161_.wvu.PrintArea" localSheetId="82" hidden="1">'9-1'!$A$1:$P$17</definedName>
    <definedName name="Z_7A9295A9_5D4A_4252_8AE5_EAA229FB3161_.wvu.PrintArea" localSheetId="83" hidden="1">'9-2'!$A$1:$R$16</definedName>
    <definedName name="Z_7A9295A9_5D4A_4252_8AE5_EAA229FB3161_.wvu.PrintArea" localSheetId="84" hidden="1">'9-3'!$A$1:$O$16</definedName>
    <definedName name="Z_7A9295A9_5D4A_4252_8AE5_EAA229FB3161_.wvu.PrintArea" localSheetId="85" hidden="1">'9-4'!$A$1:$O$16</definedName>
    <definedName name="Z_7A9295A9_5D4A_4252_8AE5_EAA229FB3161_.wvu.PrintArea" localSheetId="86" hidden="1">'9-5'!$A$1:$P$16</definedName>
    <definedName name="Z_7A9295A9_5D4A_4252_8AE5_EAA229FB3161_.wvu.PrintArea" localSheetId="87" hidden="1">'9-6'!$A$1:$Q$20</definedName>
    <definedName name="Z_7A9295A9_5D4A_4252_8AE5_EAA229FB3161_.wvu.PrintTitles" localSheetId="20" hidden="1">'1-15'!$1:$1</definedName>
    <definedName name="Z_7A9295A9_5D4A_4252_8AE5_EAA229FB3161_.wvu.Rows" localSheetId="95" hidden="1">'11-1②'!$51:$51</definedName>
    <definedName name="Z_7A9295A9_5D4A_4252_8AE5_EAA229FB3161_.wvu.Rows" localSheetId="71" hidden="1">'8-4'!$27:$29</definedName>
    <definedName name="Z_7C60A579_58E4_4445_BD7E_3F2EE13F276C_.wvu.Cols" localSheetId="129" hidden="1">'17-1'!$D:$E,'17-1'!$G:$I,'17-1'!$K:$L,'17-1'!$N:$N</definedName>
    <definedName name="Z_7C60A579_58E4_4445_BD7E_3F2EE13F276C_.wvu.PrintArea" localSheetId="106" hidden="1">'13-1'!$A$1:$R$21</definedName>
    <definedName name="Z_7C60A579_58E4_4445_BD7E_3F2EE13F276C_.wvu.PrintArea" localSheetId="107" hidden="1">'13-2'!$A$1:$Q$19</definedName>
    <definedName name="Z_7C60A579_58E4_4445_BD7E_3F2EE13F276C_.wvu.PrintArea" localSheetId="110" hidden="1">'15-1'!$A$1:$V$21</definedName>
    <definedName name="Z_7C60A579_58E4_4445_BD7E_3F2EE13F276C_.wvu.PrintArea" localSheetId="120" hidden="1">'15-11'!$A$1:$S$21</definedName>
    <definedName name="Z_7C60A579_58E4_4445_BD7E_3F2EE13F276C_.wvu.PrintArea" localSheetId="121" hidden="1">'15-12'!$A$1:$Q$18</definedName>
    <definedName name="Z_7C60A579_58E4_4445_BD7E_3F2EE13F276C_.wvu.PrintArea" localSheetId="122" hidden="1">'15-13'!$A$1:$R$21</definedName>
    <definedName name="Z_7C60A579_58E4_4445_BD7E_3F2EE13F276C_.wvu.PrintArea" localSheetId="123" hidden="1">'15-14'!$A$1:$O$21</definedName>
    <definedName name="Z_7C60A579_58E4_4445_BD7E_3F2EE13F276C_.wvu.PrintArea" localSheetId="111" hidden="1">'15-2'!$A$1:$P$18</definedName>
    <definedName name="Z_7C60A579_58E4_4445_BD7E_3F2EE13F276C_.wvu.PrintArea" localSheetId="112" hidden="1">'15-3'!$A$1:$U$20</definedName>
    <definedName name="Z_7C60A579_58E4_4445_BD7E_3F2EE13F276C_.wvu.PrintArea" localSheetId="113" hidden="1">'15-4'!$A$1:$S$23</definedName>
    <definedName name="Z_7C60A579_58E4_4445_BD7E_3F2EE13F276C_.wvu.PrintArea" localSheetId="114" hidden="1">'15-5'!$A$1:$Q$44</definedName>
    <definedName name="Z_7C60A579_58E4_4445_BD7E_3F2EE13F276C_.wvu.PrintArea" localSheetId="115" hidden="1">'15-6'!$A$1:$P$16</definedName>
    <definedName name="Z_7C60A579_58E4_4445_BD7E_3F2EE13F276C_.wvu.PrintArea" localSheetId="116" hidden="1">'15-7'!$A$1:$Q$19</definedName>
    <definedName name="Z_7C60A579_58E4_4445_BD7E_3F2EE13F276C_.wvu.PrintArea" localSheetId="117" hidden="1">'15-8'!$A$1:$R$32</definedName>
    <definedName name="Z_7C60A579_58E4_4445_BD7E_3F2EE13F276C_.wvu.PrintArea" localSheetId="118" hidden="1">'15-9'!$A$1:$S$23</definedName>
    <definedName name="Z_7C60A579_58E4_4445_BD7E_3F2EE13F276C_.wvu.PrintArea" localSheetId="124" hidden="1">'16-1'!$A$1:$R$23</definedName>
    <definedName name="Z_7C60A579_58E4_4445_BD7E_3F2EE13F276C_.wvu.PrintArea" localSheetId="125" hidden="1">'16-2'!$A$1:$Q$18</definedName>
    <definedName name="Z_7C60A579_58E4_4445_BD7E_3F2EE13F276C_.wvu.PrintArea" localSheetId="126" hidden="1">'16-3'!$A$1:$U$22</definedName>
    <definedName name="Z_7C60A579_58E4_4445_BD7E_3F2EE13F276C_.wvu.PrintArea" localSheetId="127" hidden="1">'16-4'!$A$1:$N$20</definedName>
    <definedName name="Z_7C60A579_58E4_4445_BD7E_3F2EE13F276C_.wvu.PrintArea" localSheetId="128" hidden="1">'16-5'!$A$1:$U$21</definedName>
    <definedName name="Z_7C60A579_58E4_4445_BD7E_3F2EE13F276C_.wvu.PrintArea" localSheetId="129" hidden="1">'17-1'!$A$1:$AA$22</definedName>
    <definedName name="Z_7C60A579_58E4_4445_BD7E_3F2EE13F276C_.wvu.PrintArea" localSheetId="138" hidden="1">'17-10'!$A$1:$P$17</definedName>
    <definedName name="Z_7C60A579_58E4_4445_BD7E_3F2EE13F276C_.wvu.PrintArea" localSheetId="140" hidden="1">'17-12'!$A$1:$Q$19</definedName>
    <definedName name="Z_7C60A579_58E4_4445_BD7E_3F2EE13F276C_.wvu.PrintArea" localSheetId="141" hidden="1">'17-13'!$A$1:$P$17</definedName>
    <definedName name="Z_7C60A579_58E4_4445_BD7E_3F2EE13F276C_.wvu.PrintArea" localSheetId="142" hidden="1">'17-14'!$A$1:$K$27</definedName>
    <definedName name="Z_7C60A579_58E4_4445_BD7E_3F2EE13F276C_.wvu.PrintArea" localSheetId="130" hidden="1">'17-2'!$A$1:$Q$16</definedName>
    <definedName name="Z_7C60A579_58E4_4445_BD7E_3F2EE13F276C_.wvu.PrintArea" localSheetId="131" hidden="1">'17-3'!$A$1:$Q$16</definedName>
    <definedName name="Z_7C60A579_58E4_4445_BD7E_3F2EE13F276C_.wvu.PrintArea" localSheetId="135" hidden="1">'17-7'!$A$1:$P$17</definedName>
    <definedName name="Z_7C60A579_58E4_4445_BD7E_3F2EE13F276C_.wvu.PrintArea" localSheetId="136" hidden="1">'17-8'!$A$1:$S$17</definedName>
    <definedName name="Z_7C60A579_58E4_4445_BD7E_3F2EE13F276C_.wvu.PrintArea" localSheetId="137" hidden="1">'17-9'!$A$1:$Q$16</definedName>
    <definedName name="Z_7C60A579_58E4_4445_BD7E_3F2EE13F276C_.wvu.PrintArea" localSheetId="144" hidden="1">'18-2'!$A$1:$Q$17</definedName>
    <definedName name="Z_7C60A579_58E4_4445_BD7E_3F2EE13F276C_.wvu.PrintArea" localSheetId="146" hidden="1">'18-4'!$A$1:$R$19</definedName>
    <definedName name="Z_7C60A579_58E4_4445_BD7E_3F2EE13F276C_.wvu.PrintArea" localSheetId="147" hidden="1">'19-1'!$A$1:$Q$18</definedName>
    <definedName name="Z_7C60A579_58E4_4445_BD7E_3F2EE13F276C_.wvu.PrintArea" localSheetId="148" hidden="1">'19-2'!$A$1:$Q$20</definedName>
    <definedName name="Z_7C60A579_58E4_4445_BD7E_3F2EE13F276C_.wvu.PrintArea" localSheetId="149" hidden="1">'20-1'!$A$1:$N$17</definedName>
    <definedName name="Z_7C60A579_58E4_4445_BD7E_3F2EE13F276C_.wvu.PrintArea" localSheetId="150" hidden="1">'20-2'!$A$1:$S$20</definedName>
    <definedName name="Z_7C60A579_58E4_4445_BD7E_3F2EE13F276C_.wvu.PrintArea" localSheetId="151" hidden="1">'20-3'!$A$1:$O$17</definedName>
    <definedName name="Z_7C60A579_58E4_4445_BD7E_3F2EE13F276C_.wvu.PrintArea" localSheetId="152" hidden="1">'21-1'!$A$1:$R$22</definedName>
    <definedName name="Z_7C60A579_58E4_4445_BD7E_3F2EE13F276C_.wvu.PrintArea" localSheetId="153" hidden="1">'21-2'!$A$1:$O$20</definedName>
    <definedName name="Z_7C60A579_58E4_4445_BD7E_3F2EE13F276C_.wvu.PrintArea" localSheetId="154" hidden="1">'21-3'!$A$1:$Q$16</definedName>
    <definedName name="Z_7C60A579_58E4_4445_BD7E_3F2EE13F276C_.wvu.PrintArea" localSheetId="155" hidden="1">'21-4'!$A$1:$Y$52</definedName>
    <definedName name="Z_7C60A579_58E4_4445_BD7E_3F2EE13F276C_.wvu.PrintArea" localSheetId="156" hidden="1">'21-5'!$A$1:$T$19</definedName>
    <definedName name="Z_7C60A579_58E4_4445_BD7E_3F2EE13F276C_.wvu.PrintArea" localSheetId="157" hidden="1">'21-6'!$A$1:$O$16</definedName>
    <definedName name="Z_7C60A579_58E4_4445_BD7E_3F2EE13F276C_.wvu.PrintArea" localSheetId="85" hidden="1">'9-4'!$A$1:$O$16</definedName>
    <definedName name="Z_7C60A579_58E4_4445_BD7E_3F2EE13F276C_.wvu.PrintArea" localSheetId="86" hidden="1">'9-5'!$A$1:$P$16</definedName>
    <definedName name="Z_7C60A579_58E4_4445_BD7E_3F2EE13F276C_.wvu.PrintArea" localSheetId="87" hidden="1">'9-6'!$A$1:$Q$20</definedName>
    <definedName name="Z_7E34B270_1B7B_4E27_9067_05EBA0EB8A47_.wvu.Cols" localSheetId="68" hidden="1">'8-1'!$D:$E,'8-1'!$H:$H</definedName>
    <definedName name="Z_7E34B270_1B7B_4E27_9067_05EBA0EB8A47_.wvu.Cols" localSheetId="69" hidden="1">'8-2'!$D:$D,'8-2'!$F:$F,'8-2'!$H:$H</definedName>
    <definedName name="Z_7E34B270_1B7B_4E27_9067_05EBA0EB8A47_.wvu.PrintArea" localSheetId="88" hidden="1">'10-1'!$A$1:$S$19</definedName>
    <definedName name="Z_7E34B270_1B7B_4E27_9067_05EBA0EB8A47_.wvu.PrintArea" localSheetId="89" hidden="1">'10-2'!$A$1:$O$17</definedName>
    <definedName name="Z_7E34B270_1B7B_4E27_9067_05EBA0EB8A47_.wvu.PrintArea" localSheetId="90" hidden="1">'10-3'!$A$1:$W$22</definedName>
    <definedName name="Z_7E34B270_1B7B_4E27_9067_05EBA0EB8A47_.wvu.PrintArea" localSheetId="91" hidden="1">'10-4'!$A$1:$W$21</definedName>
    <definedName name="Z_7E34B270_1B7B_4E27_9067_05EBA0EB8A47_.wvu.PrintArea" localSheetId="92" hidden="1">'10-5'!$A$1:$Q$22</definedName>
    <definedName name="Z_7E34B270_1B7B_4E27_9067_05EBA0EB8A47_.wvu.PrintArea" localSheetId="96" hidden="1">'11-2'!$A$1:$P$17</definedName>
    <definedName name="Z_7E34B270_1B7B_4E27_9067_05EBA0EB8A47_.wvu.PrintArea" localSheetId="97" hidden="1">'11-3'!$A$1:$O$18</definedName>
    <definedName name="Z_7E34B270_1B7B_4E27_9067_05EBA0EB8A47_.wvu.PrintArea" localSheetId="98" hidden="1">'11-4'!$A$1:$Q$19</definedName>
    <definedName name="Z_7E34B270_1B7B_4E27_9067_05EBA0EB8A47_.wvu.PrintArea" localSheetId="99" hidden="1">'12-1'!$A$1:$O$51</definedName>
    <definedName name="Z_7E34B270_1B7B_4E27_9067_05EBA0EB8A47_.wvu.PrintArea" localSheetId="100" hidden="1">'12-2'!$A$1:$AD$25</definedName>
    <definedName name="Z_7E34B270_1B7B_4E27_9067_05EBA0EB8A47_.wvu.PrintArea" localSheetId="101" hidden="1">'12-3'!$A$1:$P$19</definedName>
    <definedName name="Z_7E34B270_1B7B_4E27_9067_05EBA0EB8A47_.wvu.PrintArea" localSheetId="102" hidden="1">'12-4'!$A$1:$P$17</definedName>
    <definedName name="Z_7E34B270_1B7B_4E27_9067_05EBA0EB8A47_.wvu.PrintArea" localSheetId="103" hidden="1">'12-5'!$A$1:$P$17</definedName>
    <definedName name="Z_7E34B270_1B7B_4E27_9067_05EBA0EB8A47_.wvu.PrintArea" localSheetId="104" hidden="1">'12-6'!$A$1:$N$30</definedName>
    <definedName name="Z_7E34B270_1B7B_4E27_9067_05EBA0EB8A47_.wvu.PrintArea" localSheetId="105" hidden="1">'12-7'!$A$1:$M$25</definedName>
    <definedName name="Z_7E34B270_1B7B_4E27_9067_05EBA0EB8A47_.wvu.PrintArea" localSheetId="108" hidden="1">'14-1'!$A$1:$T$21</definedName>
    <definedName name="Z_7E34B270_1B7B_4E27_9067_05EBA0EB8A47_.wvu.PrintArea" localSheetId="109" hidden="1">'14-2'!$A$1:$S$18</definedName>
    <definedName name="Z_7E34B270_1B7B_4E27_9067_05EBA0EB8A47_.wvu.PrintArea" localSheetId="58" hidden="1">'6-1'!$A$1:$Q$14</definedName>
    <definedName name="Z_7E34B270_1B7B_4E27_9067_05EBA0EB8A47_.wvu.PrintArea" localSheetId="59" hidden="1">'6-2'!$A$1:$R$18</definedName>
    <definedName name="Z_7E34B270_1B7B_4E27_9067_05EBA0EB8A47_.wvu.PrintArea" localSheetId="60" hidden="1">'6-3'!$A$1:$P$17</definedName>
    <definedName name="Z_7E34B270_1B7B_4E27_9067_05EBA0EB8A47_.wvu.PrintArea" localSheetId="61" hidden="1">'6-4'!$A$1:$P$16</definedName>
    <definedName name="Z_7E34B270_1B7B_4E27_9067_05EBA0EB8A47_.wvu.PrintArea" localSheetId="62" hidden="1">'7-1'!$A$1:$V$27</definedName>
    <definedName name="Z_7E34B270_1B7B_4E27_9067_05EBA0EB8A47_.wvu.PrintArea" localSheetId="63" hidden="1">'7-2'!$A$1:$Z$18</definedName>
    <definedName name="Z_7E34B270_1B7B_4E27_9067_05EBA0EB8A47_.wvu.PrintArea" localSheetId="64" hidden="1">'7-3'!$A$1:$X$28</definedName>
    <definedName name="Z_7E34B270_1B7B_4E27_9067_05EBA0EB8A47_.wvu.PrintArea" localSheetId="65" hidden="1">'7-4'!$A$1:$X$28</definedName>
    <definedName name="Z_7E34B270_1B7B_4E27_9067_05EBA0EB8A47_.wvu.PrintArea" localSheetId="66" hidden="1">'7-5'!$A$1:$P$23</definedName>
    <definedName name="Z_7E34B270_1B7B_4E27_9067_05EBA0EB8A47_.wvu.PrintArea" localSheetId="67" hidden="1">'7-6'!$A$1:$O$15</definedName>
    <definedName name="Z_7E34B270_1B7B_4E27_9067_05EBA0EB8A47_.wvu.PrintArea" localSheetId="68" hidden="1">'8-1'!$A$1:$U$28</definedName>
    <definedName name="Z_7E34B270_1B7B_4E27_9067_05EBA0EB8A47_.wvu.PrintArea" localSheetId="77" hidden="1">'8-10'!$A$1:$Q$21</definedName>
    <definedName name="Z_7E34B270_1B7B_4E27_9067_05EBA0EB8A47_.wvu.PrintArea" localSheetId="78" hidden="1">'8-11'!$A$1:$S$23</definedName>
    <definedName name="Z_7E34B270_1B7B_4E27_9067_05EBA0EB8A47_.wvu.PrintArea" localSheetId="79" hidden="1">'8-12'!$A$1:$T$34</definedName>
    <definedName name="Z_7E34B270_1B7B_4E27_9067_05EBA0EB8A47_.wvu.PrintArea" localSheetId="80" hidden="1">'8-13'!$A$1:$N$21</definedName>
    <definedName name="Z_7E34B270_1B7B_4E27_9067_05EBA0EB8A47_.wvu.PrintArea" localSheetId="81" hidden="1">'8-14'!$A$1:$O$33</definedName>
    <definedName name="Z_7E34B270_1B7B_4E27_9067_05EBA0EB8A47_.wvu.PrintArea" localSheetId="69" hidden="1">'8-2'!$A$1:$U$26</definedName>
    <definedName name="Z_7E34B270_1B7B_4E27_9067_05EBA0EB8A47_.wvu.PrintArea" localSheetId="71" hidden="1">'8-4'!$A$1:$O$19</definedName>
    <definedName name="Z_7E34B270_1B7B_4E27_9067_05EBA0EB8A47_.wvu.PrintArea" localSheetId="72" hidden="1">'8-5'!$A$1:$O$20</definedName>
    <definedName name="Z_7E34B270_1B7B_4E27_9067_05EBA0EB8A47_.wvu.PrintArea" localSheetId="73" hidden="1">'8-6'!$A$1:$P$19</definedName>
    <definedName name="Z_7E34B270_1B7B_4E27_9067_05EBA0EB8A47_.wvu.PrintArea" localSheetId="74" hidden="1">'8-7'!$A$1:$O$19</definedName>
    <definedName name="Z_7E34B270_1B7B_4E27_9067_05EBA0EB8A47_.wvu.PrintArea" localSheetId="75" hidden="1">'8-8'!$A$1:$O$19</definedName>
    <definedName name="Z_7E34B270_1B7B_4E27_9067_05EBA0EB8A47_.wvu.PrintArea" localSheetId="76" hidden="1">'8-9'!$A$1:$AB$40</definedName>
    <definedName name="Z_7E34B270_1B7B_4E27_9067_05EBA0EB8A47_.wvu.PrintArea" localSheetId="82" hidden="1">'9-1'!$A$1:$P$17</definedName>
    <definedName name="Z_7E34B270_1B7B_4E27_9067_05EBA0EB8A47_.wvu.PrintArea" localSheetId="83" hidden="1">'9-2'!$A$1:$R$16</definedName>
    <definedName name="Z_7E34B270_1B7B_4E27_9067_05EBA0EB8A47_.wvu.PrintArea" localSheetId="84" hidden="1">'9-3'!$A$1:$O$16</definedName>
    <definedName name="Z_7E34B270_1B7B_4E27_9067_05EBA0EB8A47_.wvu.Rows" localSheetId="71" hidden="1">'8-4'!$27:$29</definedName>
    <definedName name="Z_801B2837_5727_4F5D_A3C1_067C8BCA83CF_.wvu.Cols" localSheetId="129" hidden="1">'17-1'!$D:$E,'17-1'!$G:$I,'17-1'!$K:$L,'17-1'!$N:$N</definedName>
    <definedName name="Z_801B2837_5727_4F5D_A3C1_067C8BCA83CF_.wvu.PrintArea" localSheetId="106" hidden="1">'13-1'!$A$1:$R$21</definedName>
    <definedName name="Z_801B2837_5727_4F5D_A3C1_067C8BCA83CF_.wvu.PrintArea" localSheetId="107" hidden="1">'13-2'!$A$1:$Q$19</definedName>
    <definedName name="Z_801B2837_5727_4F5D_A3C1_067C8BCA83CF_.wvu.PrintArea" localSheetId="110" hidden="1">'15-1'!$A$1:$V$21</definedName>
    <definedName name="Z_801B2837_5727_4F5D_A3C1_067C8BCA83CF_.wvu.PrintArea" localSheetId="120" hidden="1">'15-11'!$A$1:$S$21</definedName>
    <definedName name="Z_801B2837_5727_4F5D_A3C1_067C8BCA83CF_.wvu.PrintArea" localSheetId="121" hidden="1">'15-12'!$A$1:$Q$18</definedName>
    <definedName name="Z_801B2837_5727_4F5D_A3C1_067C8BCA83CF_.wvu.PrintArea" localSheetId="122" hidden="1">'15-13'!$A$1:$R$21</definedName>
    <definedName name="Z_801B2837_5727_4F5D_A3C1_067C8BCA83CF_.wvu.PrintArea" localSheetId="123" hidden="1">'15-14'!$A$1:$O$21</definedName>
    <definedName name="Z_801B2837_5727_4F5D_A3C1_067C8BCA83CF_.wvu.PrintArea" localSheetId="111" hidden="1">'15-2'!$A$1:$P$18</definedName>
    <definedName name="Z_801B2837_5727_4F5D_A3C1_067C8BCA83CF_.wvu.PrintArea" localSheetId="112" hidden="1">'15-3'!$A$1:$U$20</definedName>
    <definedName name="Z_801B2837_5727_4F5D_A3C1_067C8BCA83CF_.wvu.PrintArea" localSheetId="113" hidden="1">'15-4'!$A$1:$S$23</definedName>
    <definedName name="Z_801B2837_5727_4F5D_A3C1_067C8BCA83CF_.wvu.PrintArea" localSheetId="114" hidden="1">'15-5'!$A$1:$Q$44</definedName>
    <definedName name="Z_801B2837_5727_4F5D_A3C1_067C8BCA83CF_.wvu.PrintArea" localSheetId="115" hidden="1">'15-6'!$A$1:$P$16</definedName>
    <definedName name="Z_801B2837_5727_4F5D_A3C1_067C8BCA83CF_.wvu.PrintArea" localSheetId="116" hidden="1">'15-7'!$A$1:$Q$26</definedName>
    <definedName name="Z_801B2837_5727_4F5D_A3C1_067C8BCA83CF_.wvu.PrintArea" localSheetId="117" hidden="1">'15-8'!$A$1:$R$35</definedName>
    <definedName name="Z_801B2837_5727_4F5D_A3C1_067C8BCA83CF_.wvu.PrintArea" localSheetId="118" hidden="1">'15-9'!$A$1:$S$23</definedName>
    <definedName name="Z_801B2837_5727_4F5D_A3C1_067C8BCA83CF_.wvu.PrintArea" localSheetId="124" hidden="1">'16-1'!$A$1:$R$23</definedName>
    <definedName name="Z_801B2837_5727_4F5D_A3C1_067C8BCA83CF_.wvu.PrintArea" localSheetId="125" hidden="1">'16-2'!$A$1:$Q$18</definedName>
    <definedName name="Z_801B2837_5727_4F5D_A3C1_067C8BCA83CF_.wvu.PrintArea" localSheetId="126" hidden="1">'16-3'!$A$1:$U$22</definedName>
    <definedName name="Z_801B2837_5727_4F5D_A3C1_067C8BCA83CF_.wvu.PrintArea" localSheetId="127" hidden="1">'16-4'!$A$1:$N$20</definedName>
    <definedName name="Z_801B2837_5727_4F5D_A3C1_067C8BCA83CF_.wvu.PrintArea" localSheetId="128" hidden="1">'16-5'!$A$1:$U$21</definedName>
    <definedName name="Z_801B2837_5727_4F5D_A3C1_067C8BCA83CF_.wvu.PrintArea" localSheetId="129" hidden="1">'17-1'!$A$1:$AA$22</definedName>
    <definedName name="Z_801B2837_5727_4F5D_A3C1_067C8BCA83CF_.wvu.PrintArea" localSheetId="138" hidden="1">'17-10'!$A$1:$P$17</definedName>
    <definedName name="Z_801B2837_5727_4F5D_A3C1_067C8BCA83CF_.wvu.PrintArea" localSheetId="140" hidden="1">'17-12'!$A$1:$Q$19</definedName>
    <definedName name="Z_801B2837_5727_4F5D_A3C1_067C8BCA83CF_.wvu.PrintArea" localSheetId="141" hidden="1">'17-13'!$A$1:$P$17</definedName>
    <definedName name="Z_801B2837_5727_4F5D_A3C1_067C8BCA83CF_.wvu.PrintArea" localSheetId="142" hidden="1">'17-14'!$A$1:$K$27</definedName>
    <definedName name="Z_801B2837_5727_4F5D_A3C1_067C8BCA83CF_.wvu.PrintArea" localSheetId="130" hidden="1">'17-2'!$A$1:$Q$16</definedName>
    <definedName name="Z_801B2837_5727_4F5D_A3C1_067C8BCA83CF_.wvu.PrintArea" localSheetId="131" hidden="1">'17-3'!$A$1:$Q$16</definedName>
    <definedName name="Z_801B2837_5727_4F5D_A3C1_067C8BCA83CF_.wvu.PrintArea" localSheetId="135" hidden="1">'17-7'!$A$1:$P$17</definedName>
    <definedName name="Z_801B2837_5727_4F5D_A3C1_067C8BCA83CF_.wvu.PrintArea" localSheetId="136" hidden="1">'17-8'!$A$1:$S$17</definedName>
    <definedName name="Z_801B2837_5727_4F5D_A3C1_067C8BCA83CF_.wvu.PrintArea" localSheetId="137" hidden="1">'17-9'!$A$1:$Q$16</definedName>
    <definedName name="Z_801B2837_5727_4F5D_A3C1_067C8BCA83CF_.wvu.PrintArea" localSheetId="144" hidden="1">'18-2'!$A$1:$Q$17</definedName>
    <definedName name="Z_801B2837_5727_4F5D_A3C1_067C8BCA83CF_.wvu.PrintArea" localSheetId="146" hidden="1">'18-4'!$A$1:$R$19</definedName>
    <definedName name="Z_801B2837_5727_4F5D_A3C1_067C8BCA83CF_.wvu.PrintArea" localSheetId="147" hidden="1">'19-1'!$A$1:$Q$18</definedName>
    <definedName name="Z_801B2837_5727_4F5D_A3C1_067C8BCA83CF_.wvu.PrintArea" localSheetId="148" hidden="1">'19-2'!$A$1:$Q$20</definedName>
    <definedName name="Z_801B2837_5727_4F5D_A3C1_067C8BCA83CF_.wvu.PrintArea" localSheetId="149" hidden="1">'20-1'!$A$1:$N$17</definedName>
    <definedName name="Z_801B2837_5727_4F5D_A3C1_067C8BCA83CF_.wvu.PrintArea" localSheetId="150" hidden="1">'20-2'!$A$1:$S$20</definedName>
    <definedName name="Z_801B2837_5727_4F5D_A3C1_067C8BCA83CF_.wvu.PrintArea" localSheetId="151" hidden="1">'20-3'!$A$1:$O$17</definedName>
    <definedName name="Z_801B2837_5727_4F5D_A3C1_067C8BCA83CF_.wvu.PrintArea" localSheetId="152" hidden="1">'21-1'!$A$1:$R$22</definedName>
    <definedName name="Z_801B2837_5727_4F5D_A3C1_067C8BCA83CF_.wvu.PrintArea" localSheetId="153" hidden="1">'21-2'!$A$1:$O$20</definedName>
    <definedName name="Z_801B2837_5727_4F5D_A3C1_067C8BCA83CF_.wvu.PrintArea" localSheetId="154" hidden="1">'21-3'!$A$1:$Q$16</definedName>
    <definedName name="Z_801B2837_5727_4F5D_A3C1_067C8BCA83CF_.wvu.PrintArea" localSheetId="155" hidden="1">'21-4'!$A$1:$Y$52</definedName>
    <definedName name="Z_801B2837_5727_4F5D_A3C1_067C8BCA83CF_.wvu.PrintArea" localSheetId="156" hidden="1">'21-5'!$A$1:$T$19</definedName>
    <definedName name="Z_801B2837_5727_4F5D_A3C1_067C8BCA83CF_.wvu.PrintArea" localSheetId="157" hidden="1">'21-6'!$A$1:$O$16</definedName>
    <definedName name="Z_801B2837_5727_4F5D_A3C1_067C8BCA83CF_.wvu.PrintArea" localSheetId="85" hidden="1">'9-4'!$A$1:$O$16</definedName>
    <definedName name="Z_801B2837_5727_4F5D_A3C1_067C8BCA83CF_.wvu.PrintArea" localSheetId="86" hidden="1">'9-5'!$A$1:$P$16</definedName>
    <definedName name="Z_801B2837_5727_4F5D_A3C1_067C8BCA83CF_.wvu.PrintArea" localSheetId="87" hidden="1">'9-6'!$A$1:$Q$20</definedName>
    <definedName name="Z_80A2737B_03BD_42BB_BEBC_6375FD473F97_.wvu.Cols" localSheetId="129" hidden="1">'17-1'!$D:$E,'17-1'!$G:$I,'17-1'!$K:$L,'17-1'!$N:$N</definedName>
    <definedName name="Z_80A2737B_03BD_42BB_BEBC_6375FD473F97_.wvu.PrintArea" localSheetId="106" hidden="1">'13-1'!$A$1:$R$21</definedName>
    <definedName name="Z_80A2737B_03BD_42BB_BEBC_6375FD473F97_.wvu.PrintArea" localSheetId="107" hidden="1">'13-2'!$A$1:$Q$19</definedName>
    <definedName name="Z_80A2737B_03BD_42BB_BEBC_6375FD473F97_.wvu.PrintArea" localSheetId="110" hidden="1">'15-1'!$A$1:$V$21</definedName>
    <definedName name="Z_80A2737B_03BD_42BB_BEBC_6375FD473F97_.wvu.PrintArea" localSheetId="120" hidden="1">'15-11'!$A$1:$S$21</definedName>
    <definedName name="Z_80A2737B_03BD_42BB_BEBC_6375FD473F97_.wvu.PrintArea" localSheetId="121" hidden="1">'15-12'!$A$1:$Q$18</definedName>
    <definedName name="Z_80A2737B_03BD_42BB_BEBC_6375FD473F97_.wvu.PrintArea" localSheetId="122" hidden="1">'15-13'!$A$1:$R$21</definedName>
    <definedName name="Z_80A2737B_03BD_42BB_BEBC_6375FD473F97_.wvu.PrintArea" localSheetId="123" hidden="1">'15-14'!$A$1:$O$21</definedName>
    <definedName name="Z_80A2737B_03BD_42BB_BEBC_6375FD473F97_.wvu.PrintArea" localSheetId="111" hidden="1">'15-2'!$A$1:$P$18</definedName>
    <definedName name="Z_80A2737B_03BD_42BB_BEBC_6375FD473F97_.wvu.PrintArea" localSheetId="112" hidden="1">'15-3'!$A$1:$U$20</definedName>
    <definedName name="Z_80A2737B_03BD_42BB_BEBC_6375FD473F97_.wvu.PrintArea" localSheetId="113" hidden="1">'15-4'!$A$1:$S$23</definedName>
    <definedName name="Z_80A2737B_03BD_42BB_BEBC_6375FD473F97_.wvu.PrintArea" localSheetId="114" hidden="1">'15-5'!$A$1:$Q$44</definedName>
    <definedName name="Z_80A2737B_03BD_42BB_BEBC_6375FD473F97_.wvu.PrintArea" localSheetId="115" hidden="1">'15-6'!$A$1:$P$16</definedName>
    <definedName name="Z_80A2737B_03BD_42BB_BEBC_6375FD473F97_.wvu.PrintArea" localSheetId="116" hidden="1">'15-7'!$A$1:$Q$19</definedName>
    <definedName name="Z_80A2737B_03BD_42BB_BEBC_6375FD473F97_.wvu.PrintArea" localSheetId="117" hidden="1">'15-8'!$A$1:$R$32</definedName>
    <definedName name="Z_80A2737B_03BD_42BB_BEBC_6375FD473F97_.wvu.PrintArea" localSheetId="118" hidden="1">'15-9'!$A$1:$S$23</definedName>
    <definedName name="Z_80A2737B_03BD_42BB_BEBC_6375FD473F97_.wvu.PrintArea" localSheetId="124" hidden="1">'16-1'!$A$1:$R$23</definedName>
    <definedName name="Z_80A2737B_03BD_42BB_BEBC_6375FD473F97_.wvu.PrintArea" localSheetId="125" hidden="1">'16-2'!$A$1:$Q$18</definedName>
    <definedName name="Z_80A2737B_03BD_42BB_BEBC_6375FD473F97_.wvu.PrintArea" localSheetId="126" hidden="1">'16-3'!$A$1:$U$22</definedName>
    <definedName name="Z_80A2737B_03BD_42BB_BEBC_6375FD473F97_.wvu.PrintArea" localSheetId="127" hidden="1">'16-4'!$A$1:$N$20</definedName>
    <definedName name="Z_80A2737B_03BD_42BB_BEBC_6375FD473F97_.wvu.PrintArea" localSheetId="128" hidden="1">'16-5'!$A$1:$U$21</definedName>
    <definedName name="Z_80A2737B_03BD_42BB_BEBC_6375FD473F97_.wvu.PrintArea" localSheetId="129" hidden="1">'17-1'!$A$1:$AA$22</definedName>
    <definedName name="Z_80A2737B_03BD_42BB_BEBC_6375FD473F97_.wvu.PrintArea" localSheetId="138" hidden="1">'17-10'!$A$1:$P$17</definedName>
    <definedName name="Z_80A2737B_03BD_42BB_BEBC_6375FD473F97_.wvu.PrintArea" localSheetId="140" hidden="1">'17-12'!$A$1:$Q$19</definedName>
    <definedName name="Z_80A2737B_03BD_42BB_BEBC_6375FD473F97_.wvu.PrintArea" localSheetId="141" hidden="1">'17-13'!$A$1:$P$17</definedName>
    <definedName name="Z_80A2737B_03BD_42BB_BEBC_6375FD473F97_.wvu.PrintArea" localSheetId="142" hidden="1">'17-14'!$A$1:$K$27</definedName>
    <definedName name="Z_80A2737B_03BD_42BB_BEBC_6375FD473F97_.wvu.PrintArea" localSheetId="130" hidden="1">'17-2'!$A$1:$Q$16</definedName>
    <definedName name="Z_80A2737B_03BD_42BB_BEBC_6375FD473F97_.wvu.PrintArea" localSheetId="131" hidden="1">'17-3'!$A$1:$Q$16</definedName>
    <definedName name="Z_80A2737B_03BD_42BB_BEBC_6375FD473F97_.wvu.PrintArea" localSheetId="135" hidden="1">'17-7'!$A$1:$P$17</definedName>
    <definedName name="Z_80A2737B_03BD_42BB_BEBC_6375FD473F97_.wvu.PrintArea" localSheetId="136" hidden="1">'17-8'!$A$1:$S$17</definedName>
    <definedName name="Z_80A2737B_03BD_42BB_BEBC_6375FD473F97_.wvu.PrintArea" localSheetId="137" hidden="1">'17-9'!$A$1:$Q$16</definedName>
    <definedName name="Z_80A2737B_03BD_42BB_BEBC_6375FD473F97_.wvu.PrintArea" localSheetId="144" hidden="1">'18-2'!$A$1:$Q$17</definedName>
    <definedName name="Z_80A2737B_03BD_42BB_BEBC_6375FD473F97_.wvu.PrintArea" localSheetId="146" hidden="1">'18-4'!$A$1:$R$19</definedName>
    <definedName name="Z_80A2737B_03BD_42BB_BEBC_6375FD473F97_.wvu.PrintArea" localSheetId="147" hidden="1">'19-1'!$A$1:$Q$18</definedName>
    <definedName name="Z_80A2737B_03BD_42BB_BEBC_6375FD473F97_.wvu.PrintArea" localSheetId="148" hidden="1">'19-2'!$A$1:$Q$20</definedName>
    <definedName name="Z_80A2737B_03BD_42BB_BEBC_6375FD473F97_.wvu.PrintArea" localSheetId="149" hidden="1">'20-1'!$A$1:$N$17</definedName>
    <definedName name="Z_80A2737B_03BD_42BB_BEBC_6375FD473F97_.wvu.PrintArea" localSheetId="150" hidden="1">'20-2'!$A$1:$S$20</definedName>
    <definedName name="Z_80A2737B_03BD_42BB_BEBC_6375FD473F97_.wvu.PrintArea" localSheetId="151" hidden="1">'20-3'!$A$1:$O$17</definedName>
    <definedName name="Z_80A2737B_03BD_42BB_BEBC_6375FD473F97_.wvu.PrintArea" localSheetId="152" hidden="1">'21-1'!$A$1:$R$22</definedName>
    <definedName name="Z_80A2737B_03BD_42BB_BEBC_6375FD473F97_.wvu.PrintArea" localSheetId="153" hidden="1">'21-2'!$A$1:$O$20</definedName>
    <definedName name="Z_80A2737B_03BD_42BB_BEBC_6375FD473F97_.wvu.PrintArea" localSheetId="154" hidden="1">'21-3'!$A$1:$Q$16</definedName>
    <definedName name="Z_80A2737B_03BD_42BB_BEBC_6375FD473F97_.wvu.PrintArea" localSheetId="155" hidden="1">'21-4'!$A$1:$Y$52</definedName>
    <definedName name="Z_80A2737B_03BD_42BB_BEBC_6375FD473F97_.wvu.PrintArea" localSheetId="156" hidden="1">'21-5'!$A$1:$T$19</definedName>
    <definedName name="Z_80A2737B_03BD_42BB_BEBC_6375FD473F97_.wvu.PrintArea" localSheetId="157" hidden="1">'21-6'!$A$1:$O$16</definedName>
    <definedName name="Z_80A2737B_03BD_42BB_BEBC_6375FD473F97_.wvu.PrintArea" localSheetId="85" hidden="1">'9-4'!$A$1:$O$16</definedName>
    <definedName name="Z_80A2737B_03BD_42BB_BEBC_6375FD473F97_.wvu.PrintArea" localSheetId="86" hidden="1">'9-5'!$A$1:$P$16</definedName>
    <definedName name="Z_80A2737B_03BD_42BB_BEBC_6375FD473F97_.wvu.PrintArea" localSheetId="87" hidden="1">'9-6'!$A$1:$Q$20</definedName>
    <definedName name="Z_8437C432_4B78_4A15_80F2_378A2E00A9F7_.wvu.Cols" localSheetId="129" hidden="1">'17-1'!$D:$E,'17-1'!$G:$I,'17-1'!$K:$L,'17-1'!$N:$N</definedName>
    <definedName name="Z_8437C432_4B78_4A15_80F2_378A2E00A9F7_.wvu.PrintArea" localSheetId="106" hidden="1">'13-1'!$A$1:$R$21</definedName>
    <definedName name="Z_8437C432_4B78_4A15_80F2_378A2E00A9F7_.wvu.PrintArea" localSheetId="107" hidden="1">'13-2'!$A$1:$Q$19</definedName>
    <definedName name="Z_8437C432_4B78_4A15_80F2_378A2E00A9F7_.wvu.PrintArea" localSheetId="110" hidden="1">'15-1'!$A$1:$V$21</definedName>
    <definedName name="Z_8437C432_4B78_4A15_80F2_378A2E00A9F7_.wvu.PrintArea" localSheetId="120" hidden="1">'15-11'!$A$1:$S$21</definedName>
    <definedName name="Z_8437C432_4B78_4A15_80F2_378A2E00A9F7_.wvu.PrintArea" localSheetId="121" hidden="1">'15-12'!$A$1:$Q$18</definedName>
    <definedName name="Z_8437C432_4B78_4A15_80F2_378A2E00A9F7_.wvu.PrintArea" localSheetId="122" hidden="1">'15-13'!$A$1:$R$21</definedName>
    <definedName name="Z_8437C432_4B78_4A15_80F2_378A2E00A9F7_.wvu.PrintArea" localSheetId="123" hidden="1">'15-14'!$A$1:$O$21</definedName>
    <definedName name="Z_8437C432_4B78_4A15_80F2_378A2E00A9F7_.wvu.PrintArea" localSheetId="111" hidden="1">'15-2'!$A$1:$P$18</definedName>
    <definedName name="Z_8437C432_4B78_4A15_80F2_378A2E00A9F7_.wvu.PrintArea" localSheetId="112" hidden="1">'15-3'!$A$1:$U$20</definedName>
    <definedName name="Z_8437C432_4B78_4A15_80F2_378A2E00A9F7_.wvu.PrintArea" localSheetId="113" hidden="1">'15-4'!$A$1:$S$23</definedName>
    <definedName name="Z_8437C432_4B78_4A15_80F2_378A2E00A9F7_.wvu.PrintArea" localSheetId="114" hidden="1">'15-5'!$A$1:$Q$44</definedName>
    <definedName name="Z_8437C432_4B78_4A15_80F2_378A2E00A9F7_.wvu.PrintArea" localSheetId="115" hidden="1">'15-6'!$A$1:$P$16</definedName>
    <definedName name="Z_8437C432_4B78_4A15_80F2_378A2E00A9F7_.wvu.PrintArea" localSheetId="116" hidden="1">'15-7'!$A$1:$Q$19</definedName>
    <definedName name="Z_8437C432_4B78_4A15_80F2_378A2E00A9F7_.wvu.PrintArea" localSheetId="117" hidden="1">'15-8'!$A$1:$R$32</definedName>
    <definedName name="Z_8437C432_4B78_4A15_80F2_378A2E00A9F7_.wvu.PrintArea" localSheetId="118" hidden="1">'15-9'!$A$1:$S$23</definedName>
    <definedName name="Z_8437C432_4B78_4A15_80F2_378A2E00A9F7_.wvu.PrintArea" localSheetId="124" hidden="1">'16-1'!$A$1:$R$23</definedName>
    <definedName name="Z_8437C432_4B78_4A15_80F2_378A2E00A9F7_.wvu.PrintArea" localSheetId="125" hidden="1">'16-2'!$A$1:$Q$18</definedName>
    <definedName name="Z_8437C432_4B78_4A15_80F2_378A2E00A9F7_.wvu.PrintArea" localSheetId="126" hidden="1">'16-3'!$A$1:$U$22</definedName>
    <definedName name="Z_8437C432_4B78_4A15_80F2_378A2E00A9F7_.wvu.PrintArea" localSheetId="127" hidden="1">'16-4'!$A$1:$N$20</definedName>
    <definedName name="Z_8437C432_4B78_4A15_80F2_378A2E00A9F7_.wvu.PrintArea" localSheetId="128" hidden="1">'16-5'!$A$1:$U$21</definedName>
    <definedName name="Z_8437C432_4B78_4A15_80F2_378A2E00A9F7_.wvu.PrintArea" localSheetId="129" hidden="1">'17-1'!$A$1:$AA$22</definedName>
    <definedName name="Z_8437C432_4B78_4A15_80F2_378A2E00A9F7_.wvu.PrintArea" localSheetId="138" hidden="1">'17-10'!$A$1:$P$17</definedName>
    <definedName name="Z_8437C432_4B78_4A15_80F2_378A2E00A9F7_.wvu.PrintArea" localSheetId="140" hidden="1">'17-12'!$A$1:$Q$19</definedName>
    <definedName name="Z_8437C432_4B78_4A15_80F2_378A2E00A9F7_.wvu.PrintArea" localSheetId="141" hidden="1">'17-13'!$A$1:$P$17</definedName>
    <definedName name="Z_8437C432_4B78_4A15_80F2_378A2E00A9F7_.wvu.PrintArea" localSheetId="142" hidden="1">'17-14'!$A$1:$K$27</definedName>
    <definedName name="Z_8437C432_4B78_4A15_80F2_378A2E00A9F7_.wvu.PrintArea" localSheetId="130" hidden="1">'17-2'!$A$1:$Q$16</definedName>
    <definedName name="Z_8437C432_4B78_4A15_80F2_378A2E00A9F7_.wvu.PrintArea" localSheetId="131" hidden="1">'17-3'!$A$1:$Q$16</definedName>
    <definedName name="Z_8437C432_4B78_4A15_80F2_378A2E00A9F7_.wvu.PrintArea" localSheetId="135" hidden="1">'17-7'!$A$1:$P$17</definedName>
    <definedName name="Z_8437C432_4B78_4A15_80F2_378A2E00A9F7_.wvu.PrintArea" localSheetId="136" hidden="1">'17-8'!$A$1:$S$17</definedName>
    <definedName name="Z_8437C432_4B78_4A15_80F2_378A2E00A9F7_.wvu.PrintArea" localSheetId="137" hidden="1">'17-9'!$A$1:$Q$16</definedName>
    <definedName name="Z_8437C432_4B78_4A15_80F2_378A2E00A9F7_.wvu.PrintArea" localSheetId="144" hidden="1">'18-2'!$A$1:$Q$17</definedName>
    <definedName name="Z_8437C432_4B78_4A15_80F2_378A2E00A9F7_.wvu.PrintArea" localSheetId="146" hidden="1">'18-4'!$A$1:$R$19</definedName>
    <definedName name="Z_8437C432_4B78_4A15_80F2_378A2E00A9F7_.wvu.PrintArea" localSheetId="147" hidden="1">'19-1'!$A$1:$Q$18</definedName>
    <definedName name="Z_8437C432_4B78_4A15_80F2_378A2E00A9F7_.wvu.PrintArea" localSheetId="148" hidden="1">'19-2'!$A$1:$Q$20</definedName>
    <definedName name="Z_8437C432_4B78_4A15_80F2_378A2E00A9F7_.wvu.PrintArea" localSheetId="149" hidden="1">'20-1'!$A$1:$N$17</definedName>
    <definedName name="Z_8437C432_4B78_4A15_80F2_378A2E00A9F7_.wvu.PrintArea" localSheetId="150" hidden="1">'20-2'!$A$1:$S$20</definedName>
    <definedName name="Z_8437C432_4B78_4A15_80F2_378A2E00A9F7_.wvu.PrintArea" localSheetId="151" hidden="1">'20-3'!$A$1:$O$17</definedName>
    <definedName name="Z_8437C432_4B78_4A15_80F2_378A2E00A9F7_.wvu.PrintArea" localSheetId="152" hidden="1">'21-1'!$A$1:$R$22</definedName>
    <definedName name="Z_8437C432_4B78_4A15_80F2_378A2E00A9F7_.wvu.PrintArea" localSheetId="153" hidden="1">'21-2'!$A$1:$O$20</definedName>
    <definedName name="Z_8437C432_4B78_4A15_80F2_378A2E00A9F7_.wvu.PrintArea" localSheetId="154" hidden="1">'21-3'!$A$1:$Q$16</definedName>
    <definedName name="Z_8437C432_4B78_4A15_80F2_378A2E00A9F7_.wvu.PrintArea" localSheetId="155" hidden="1">'21-4'!$A$1:$Y$52</definedName>
    <definedName name="Z_8437C432_4B78_4A15_80F2_378A2E00A9F7_.wvu.PrintArea" localSheetId="156" hidden="1">'21-5'!$A$1:$T$19</definedName>
    <definedName name="Z_8437C432_4B78_4A15_80F2_378A2E00A9F7_.wvu.PrintArea" localSheetId="157" hidden="1">'21-6'!$A$1:$O$16</definedName>
    <definedName name="Z_8437C432_4B78_4A15_80F2_378A2E00A9F7_.wvu.PrintArea" localSheetId="85" hidden="1">'9-4'!$A$1:$O$16</definedName>
    <definedName name="Z_8437C432_4B78_4A15_80F2_378A2E00A9F7_.wvu.PrintArea" localSheetId="86" hidden="1">'9-5'!$A$1:$P$16</definedName>
    <definedName name="Z_8437C432_4B78_4A15_80F2_378A2E00A9F7_.wvu.PrintArea" localSheetId="87" hidden="1">'9-6'!$A$1:$Q$20</definedName>
    <definedName name="Z_84F041DC_148A_40FE_A6D1_68C2D054DF55_.wvu.Cols" localSheetId="129" hidden="1">'17-1'!$D:$E,'17-1'!$G:$I,'17-1'!$K:$L,'17-1'!$N:$N</definedName>
    <definedName name="Z_84F041DC_148A_40FE_A6D1_68C2D054DF55_.wvu.Cols" localSheetId="68" hidden="1">'8-1'!$D:$E,'8-1'!$H:$H</definedName>
    <definedName name="Z_84F041DC_148A_40FE_A6D1_68C2D054DF55_.wvu.Cols" localSheetId="69" hidden="1">'8-2'!$D:$D,'8-2'!$F:$F,'8-2'!$H:$H</definedName>
    <definedName name="Z_84F041DC_148A_40FE_A6D1_68C2D054DF55_.wvu.PrintArea" localSheetId="88" hidden="1">'10-1'!$A$1:$S$19</definedName>
    <definedName name="Z_84F041DC_148A_40FE_A6D1_68C2D054DF55_.wvu.PrintArea" localSheetId="89" hidden="1">'10-2'!$A$1:$O$17</definedName>
    <definedName name="Z_84F041DC_148A_40FE_A6D1_68C2D054DF55_.wvu.PrintArea" localSheetId="90" hidden="1">'10-3'!$A$1:$W$22</definedName>
    <definedName name="Z_84F041DC_148A_40FE_A6D1_68C2D054DF55_.wvu.PrintArea" localSheetId="91" hidden="1">'10-4'!$A$1:$W$21</definedName>
    <definedName name="Z_84F041DC_148A_40FE_A6D1_68C2D054DF55_.wvu.PrintArea" localSheetId="92" hidden="1">'10-5'!$A$1:$Q$22</definedName>
    <definedName name="Z_84F041DC_148A_40FE_A6D1_68C2D054DF55_.wvu.PrintArea" localSheetId="1" hidden="1">'1-1'!$A$1:$Q$24</definedName>
    <definedName name="Z_84F041DC_148A_40FE_A6D1_68C2D054DF55_.wvu.PrintArea" localSheetId="12" hidden="1">'1-10'!$A$1:$Q$23</definedName>
    <definedName name="Z_84F041DC_148A_40FE_A6D1_68C2D054DF55_.wvu.PrintArea" localSheetId="13" hidden="1">'1-11'!$A$1:$S$20</definedName>
    <definedName name="Z_84F041DC_148A_40FE_A6D1_68C2D054DF55_.wvu.PrintArea" localSheetId="96" hidden="1">'11-2'!$A$1:$P$17</definedName>
    <definedName name="Z_84F041DC_148A_40FE_A6D1_68C2D054DF55_.wvu.PrintArea" localSheetId="14" hidden="1">'1-12'!$A$1:$R$29</definedName>
    <definedName name="Z_84F041DC_148A_40FE_A6D1_68C2D054DF55_.wvu.PrintArea" localSheetId="97" hidden="1">'11-3'!$A$1:$O$18</definedName>
    <definedName name="Z_84F041DC_148A_40FE_A6D1_68C2D054DF55_.wvu.PrintArea" localSheetId="17" hidden="1">'1-13'!$A$1:$Q$26</definedName>
    <definedName name="Z_84F041DC_148A_40FE_A6D1_68C2D054DF55_.wvu.PrintArea" localSheetId="9" hidden="1">'1-13(旧)'!$A$1:$T$23</definedName>
    <definedName name="Z_84F041DC_148A_40FE_A6D1_68C2D054DF55_.wvu.PrintArea" localSheetId="98" hidden="1">'11-4'!$A$1:$Q$19</definedName>
    <definedName name="Z_84F041DC_148A_40FE_A6D1_68C2D054DF55_.wvu.PrintArea" localSheetId="19" hidden="1">'1-14'!$A$1:$S$18</definedName>
    <definedName name="Z_84F041DC_148A_40FE_A6D1_68C2D054DF55_.wvu.PrintArea" localSheetId="15" hidden="1">'1-14(旧)'!$A$1:$S$34</definedName>
    <definedName name="Z_84F041DC_148A_40FE_A6D1_68C2D054DF55_.wvu.PrintArea" localSheetId="16" hidden="1">'1-15(旧)'!$A$1:$R$26</definedName>
    <definedName name="Z_84F041DC_148A_40FE_A6D1_68C2D054DF55_.wvu.PrintArea" localSheetId="21" hidden="1">'1-16'!$A$1:$F$80</definedName>
    <definedName name="Z_84F041DC_148A_40FE_A6D1_68C2D054DF55_.wvu.PrintArea" localSheetId="18" hidden="1">'1-16(旧)'!$A$1:$W$27</definedName>
    <definedName name="Z_84F041DC_148A_40FE_A6D1_68C2D054DF55_.wvu.PrintArea" localSheetId="22" hidden="1">'1-17'!$A$1:$Q$18</definedName>
    <definedName name="Z_84F041DC_148A_40FE_A6D1_68C2D054DF55_.wvu.PrintArea" localSheetId="23" hidden="1">'1-18'!$A$1:$S$22</definedName>
    <definedName name="Z_84F041DC_148A_40FE_A6D1_68C2D054DF55_.wvu.PrintArea" localSheetId="24" hidden="1">'1-18(旧)'!$A$1:$U$40</definedName>
    <definedName name="Z_84F041DC_148A_40FE_A6D1_68C2D054DF55_.wvu.PrintArea" localSheetId="25" hidden="1">'1-19'!$A$1:$U$22</definedName>
    <definedName name="Z_84F041DC_148A_40FE_A6D1_68C2D054DF55_.wvu.PrintArea" localSheetId="3" hidden="1">'1-2'!$A$1:$Q$27</definedName>
    <definedName name="Z_84F041DC_148A_40FE_A6D1_68C2D054DF55_.wvu.PrintArea" localSheetId="159" hidden="1">'1-20(旧)'!$A$1:$R$27</definedName>
    <definedName name="Z_84F041DC_148A_40FE_A6D1_68C2D054DF55_.wvu.PrintArea" localSheetId="99" hidden="1">'12-1'!$A$1:$O$51</definedName>
    <definedName name="Z_84F041DC_148A_40FE_A6D1_68C2D054DF55_.wvu.PrintArea" localSheetId="100" hidden="1">'12-2'!$A$1:$AD$25</definedName>
    <definedName name="Z_84F041DC_148A_40FE_A6D1_68C2D054DF55_.wvu.PrintArea" localSheetId="101" hidden="1">'12-3'!$A$1:$P$19</definedName>
    <definedName name="Z_84F041DC_148A_40FE_A6D1_68C2D054DF55_.wvu.PrintArea" localSheetId="102" hidden="1">'12-4'!$A$1:$P$17</definedName>
    <definedName name="Z_84F041DC_148A_40FE_A6D1_68C2D054DF55_.wvu.PrintArea" localSheetId="103" hidden="1">'12-5'!$A$1:$P$17</definedName>
    <definedName name="Z_84F041DC_148A_40FE_A6D1_68C2D054DF55_.wvu.PrintArea" localSheetId="104" hidden="1">'12-6'!$A$1:$N$30</definedName>
    <definedName name="Z_84F041DC_148A_40FE_A6D1_68C2D054DF55_.wvu.PrintArea" localSheetId="105" hidden="1">'12-7'!$A$1:$M$25</definedName>
    <definedName name="Z_84F041DC_148A_40FE_A6D1_68C2D054DF55_.wvu.PrintArea" localSheetId="4" hidden="1">'1-3'!$A$1:$O$27</definedName>
    <definedName name="Z_84F041DC_148A_40FE_A6D1_68C2D054DF55_.wvu.PrintArea" localSheetId="106" hidden="1">'13-1'!$A$1:$R$21</definedName>
    <definedName name="Z_84F041DC_148A_40FE_A6D1_68C2D054DF55_.wvu.PrintArea" localSheetId="107" hidden="1">'13-2'!$A$1:$Q$19</definedName>
    <definedName name="Z_84F041DC_148A_40FE_A6D1_68C2D054DF55_.wvu.PrintArea" localSheetId="108" hidden="1">'14-1'!$A$1:$T$21</definedName>
    <definedName name="Z_84F041DC_148A_40FE_A6D1_68C2D054DF55_.wvu.PrintArea" localSheetId="109" hidden="1">'14-2'!$A$1:$S$18</definedName>
    <definedName name="Z_84F041DC_148A_40FE_A6D1_68C2D054DF55_.wvu.PrintArea" localSheetId="6" hidden="1">'1-5'!$A$1:$U$46</definedName>
    <definedName name="Z_84F041DC_148A_40FE_A6D1_68C2D054DF55_.wvu.PrintArea" localSheetId="110" hidden="1">'15-1'!$A$1:$V$21</definedName>
    <definedName name="Z_84F041DC_148A_40FE_A6D1_68C2D054DF55_.wvu.PrintArea" localSheetId="120" hidden="1">'15-11'!$A$1:$S$21</definedName>
    <definedName name="Z_84F041DC_148A_40FE_A6D1_68C2D054DF55_.wvu.PrintArea" localSheetId="121" hidden="1">'15-12'!$A$1:$Q$18</definedName>
    <definedName name="Z_84F041DC_148A_40FE_A6D1_68C2D054DF55_.wvu.PrintArea" localSheetId="122" hidden="1">'15-13'!$A$1:$R$21</definedName>
    <definedName name="Z_84F041DC_148A_40FE_A6D1_68C2D054DF55_.wvu.PrintArea" localSheetId="123" hidden="1">'15-14'!$A$1:$O$21</definedName>
    <definedName name="Z_84F041DC_148A_40FE_A6D1_68C2D054DF55_.wvu.PrintArea" localSheetId="111" hidden="1">'15-2'!$A$1:$P$18</definedName>
    <definedName name="Z_84F041DC_148A_40FE_A6D1_68C2D054DF55_.wvu.PrintArea" localSheetId="112" hidden="1">'15-3'!$A$1:$U$20</definedName>
    <definedName name="Z_84F041DC_148A_40FE_A6D1_68C2D054DF55_.wvu.PrintArea" localSheetId="113" hidden="1">'15-4'!$A$1:$S$23</definedName>
    <definedName name="Z_84F041DC_148A_40FE_A6D1_68C2D054DF55_.wvu.PrintArea" localSheetId="114" hidden="1">'15-5'!$A$1:$Q$44</definedName>
    <definedName name="Z_84F041DC_148A_40FE_A6D1_68C2D054DF55_.wvu.PrintArea" localSheetId="115" hidden="1">'15-6'!$A$1:$U$24</definedName>
    <definedName name="Z_84F041DC_148A_40FE_A6D1_68C2D054DF55_.wvu.PrintArea" localSheetId="116" hidden="1">'15-7'!$A$1:$Q$19</definedName>
    <definedName name="Z_84F041DC_148A_40FE_A6D1_68C2D054DF55_.wvu.PrintArea" localSheetId="117" hidden="1">'15-8'!$A$1:$R$32</definedName>
    <definedName name="Z_84F041DC_148A_40FE_A6D1_68C2D054DF55_.wvu.PrintArea" localSheetId="118" hidden="1">'15-9'!$A$1:$S$23</definedName>
    <definedName name="Z_84F041DC_148A_40FE_A6D1_68C2D054DF55_.wvu.PrintArea" localSheetId="7" hidden="1">'1-6'!$A$2:$E$26</definedName>
    <definedName name="Z_84F041DC_148A_40FE_A6D1_68C2D054DF55_.wvu.PrintArea" localSheetId="124" hidden="1">'16-1'!$A$1:$R$23</definedName>
    <definedName name="Z_84F041DC_148A_40FE_A6D1_68C2D054DF55_.wvu.PrintArea" localSheetId="125" hidden="1">'16-2'!$A$1:$Q$18</definedName>
    <definedName name="Z_84F041DC_148A_40FE_A6D1_68C2D054DF55_.wvu.PrintArea" localSheetId="126" hidden="1">'16-3'!$A$1:$U$22</definedName>
    <definedName name="Z_84F041DC_148A_40FE_A6D1_68C2D054DF55_.wvu.PrintArea" localSheetId="127" hidden="1">'16-4'!$A$1:$N$20</definedName>
    <definedName name="Z_84F041DC_148A_40FE_A6D1_68C2D054DF55_.wvu.PrintArea" localSheetId="128" hidden="1">'16-5'!$A$1:$U$21</definedName>
    <definedName name="Z_84F041DC_148A_40FE_A6D1_68C2D054DF55_.wvu.PrintArea" localSheetId="8" hidden="1">'1-7'!$A$1:$W$171</definedName>
    <definedName name="Z_84F041DC_148A_40FE_A6D1_68C2D054DF55_.wvu.PrintArea" localSheetId="129" hidden="1">'17-1'!$A$1:$AA$22</definedName>
    <definedName name="Z_84F041DC_148A_40FE_A6D1_68C2D054DF55_.wvu.PrintArea" localSheetId="138" hidden="1">'17-10'!$A$1:$P$17</definedName>
    <definedName name="Z_84F041DC_148A_40FE_A6D1_68C2D054DF55_.wvu.PrintArea" localSheetId="140" hidden="1">'17-12'!$A$1:$Q$19</definedName>
    <definedName name="Z_84F041DC_148A_40FE_A6D1_68C2D054DF55_.wvu.PrintArea" localSheetId="141" hidden="1">'17-13'!$A$1:$P$17</definedName>
    <definedName name="Z_84F041DC_148A_40FE_A6D1_68C2D054DF55_.wvu.PrintArea" localSheetId="142" hidden="1">'17-14'!$A$1:$K$27</definedName>
    <definedName name="Z_84F041DC_148A_40FE_A6D1_68C2D054DF55_.wvu.PrintArea" localSheetId="130" hidden="1">'17-2'!$A$1:$V$23</definedName>
    <definedName name="Z_84F041DC_148A_40FE_A6D1_68C2D054DF55_.wvu.PrintArea" localSheetId="131" hidden="1">'17-3'!$A$1:$V$23</definedName>
    <definedName name="Z_84F041DC_148A_40FE_A6D1_68C2D054DF55_.wvu.PrintArea" localSheetId="135" hidden="1">'17-7'!$A$1:$P$17</definedName>
    <definedName name="Z_84F041DC_148A_40FE_A6D1_68C2D054DF55_.wvu.PrintArea" localSheetId="136" hidden="1">'17-8'!$A$1:$S$17</definedName>
    <definedName name="Z_84F041DC_148A_40FE_A6D1_68C2D054DF55_.wvu.PrintArea" localSheetId="137" hidden="1">'17-9'!$A$1:$Q$16</definedName>
    <definedName name="Z_84F041DC_148A_40FE_A6D1_68C2D054DF55_.wvu.PrintArea" localSheetId="10" hidden="1">'1-8'!$A$1:$S$121</definedName>
    <definedName name="Z_84F041DC_148A_40FE_A6D1_68C2D054DF55_.wvu.PrintArea" localSheetId="143" hidden="1">'18-1'!$A$1:$P$12</definedName>
    <definedName name="Z_84F041DC_148A_40FE_A6D1_68C2D054DF55_.wvu.PrintArea" localSheetId="144" hidden="1">'18-2'!$A$1:$Q$17</definedName>
    <definedName name="Z_84F041DC_148A_40FE_A6D1_68C2D054DF55_.wvu.PrintArea" localSheetId="145" hidden="1">'18-3'!$A$1:$P$12</definedName>
    <definedName name="Z_84F041DC_148A_40FE_A6D1_68C2D054DF55_.wvu.PrintArea" localSheetId="146" hidden="1">'18-4'!$A$1:$R$19</definedName>
    <definedName name="Z_84F041DC_148A_40FE_A6D1_68C2D054DF55_.wvu.PrintArea" localSheetId="11" hidden="1">'1-9'!$A$1:$P$19</definedName>
    <definedName name="Z_84F041DC_148A_40FE_A6D1_68C2D054DF55_.wvu.PrintArea" localSheetId="147" hidden="1">'19-1'!$A$1:$Q$18</definedName>
    <definedName name="Z_84F041DC_148A_40FE_A6D1_68C2D054DF55_.wvu.PrintArea" localSheetId="148" hidden="1">'19-2'!$A$1:$Q$20</definedName>
    <definedName name="Z_84F041DC_148A_40FE_A6D1_68C2D054DF55_.wvu.PrintArea" localSheetId="149" hidden="1">'20-1'!$A$1:$N$17</definedName>
    <definedName name="Z_84F041DC_148A_40FE_A6D1_68C2D054DF55_.wvu.PrintArea" localSheetId="150" hidden="1">'20-2'!$A$1:$S$20</definedName>
    <definedName name="Z_84F041DC_148A_40FE_A6D1_68C2D054DF55_.wvu.PrintArea" localSheetId="151" hidden="1">'20-3'!$A$1:$O$17</definedName>
    <definedName name="Z_84F041DC_148A_40FE_A6D1_68C2D054DF55_.wvu.PrintArea" localSheetId="26" hidden="1">'2-1'!$A$1:$R$23</definedName>
    <definedName name="Z_84F041DC_148A_40FE_A6D1_68C2D054DF55_.wvu.PrintArea" localSheetId="152" hidden="1">'21-1'!$A$1:$R$22</definedName>
    <definedName name="Z_84F041DC_148A_40FE_A6D1_68C2D054DF55_.wvu.PrintArea" localSheetId="153" hidden="1">'21-2'!$A$1:$O$20</definedName>
    <definedName name="Z_84F041DC_148A_40FE_A6D1_68C2D054DF55_.wvu.PrintArea" localSheetId="154" hidden="1">'21-3'!$A$1:$Q$16</definedName>
    <definedName name="Z_84F041DC_148A_40FE_A6D1_68C2D054DF55_.wvu.PrintArea" localSheetId="155" hidden="1">'21-4'!$A$1:$Y$52</definedName>
    <definedName name="Z_84F041DC_148A_40FE_A6D1_68C2D054DF55_.wvu.PrintArea" localSheetId="156" hidden="1">'21-5'!$A$1:$T$19</definedName>
    <definedName name="Z_84F041DC_148A_40FE_A6D1_68C2D054DF55_.wvu.PrintArea" localSheetId="157" hidden="1">'21-6'!$A$1:$O$16</definedName>
    <definedName name="Z_84F041DC_148A_40FE_A6D1_68C2D054DF55_.wvu.PrintArea" localSheetId="27" hidden="1">'2-2'!$A$1:$Q$16</definedName>
    <definedName name="Z_84F041DC_148A_40FE_A6D1_68C2D054DF55_.wvu.PrintArea" localSheetId="28" hidden="1">'2-3'!$A$1:$R$25</definedName>
    <definedName name="Z_84F041DC_148A_40FE_A6D1_68C2D054DF55_.wvu.PrintArea" localSheetId="30" hidden="1">'2-5'!$A$1:$X$24</definedName>
    <definedName name="Z_84F041DC_148A_40FE_A6D1_68C2D054DF55_.wvu.PrintArea" localSheetId="32" hidden="1">'2-7'!$A$1:$O$19</definedName>
    <definedName name="Z_84F041DC_148A_40FE_A6D1_68C2D054DF55_.wvu.PrintArea" localSheetId="34" hidden="1">'3-1'!$A$1:$R$18</definedName>
    <definedName name="Z_84F041DC_148A_40FE_A6D1_68C2D054DF55_.wvu.PrintArea" localSheetId="35" hidden="1">'3-2'!$A$1:$Q$20</definedName>
    <definedName name="Z_84F041DC_148A_40FE_A6D1_68C2D054DF55_.wvu.PrintArea" localSheetId="36" hidden="1">'3-3'!$A$1:$Q$26</definedName>
    <definedName name="Z_84F041DC_148A_40FE_A6D1_68C2D054DF55_.wvu.PrintArea" localSheetId="37" hidden="1">'3-4'!$A$1:$P$12</definedName>
    <definedName name="Z_84F041DC_148A_40FE_A6D1_68C2D054DF55_.wvu.PrintArea" localSheetId="38" hidden="1">'3-5'!$A$1:$L$15</definedName>
    <definedName name="Z_84F041DC_148A_40FE_A6D1_68C2D054DF55_.wvu.PrintArea" localSheetId="39" hidden="1">'3-6'!$A$1:$O$13</definedName>
    <definedName name="Z_84F041DC_148A_40FE_A6D1_68C2D054DF55_.wvu.PrintArea" localSheetId="40" hidden="1">'3-7'!$A$1:$L$16</definedName>
    <definedName name="Z_84F041DC_148A_40FE_A6D1_68C2D054DF55_.wvu.PrintArea" localSheetId="41" hidden="1">'4-1'!$A$1:$O$19</definedName>
    <definedName name="Z_84F041DC_148A_40FE_A6D1_68C2D054DF55_.wvu.PrintArea" localSheetId="42" hidden="1">'4-2'!$A$1:$O$21</definedName>
    <definedName name="Z_84F041DC_148A_40FE_A6D1_68C2D054DF55_.wvu.PrintArea" localSheetId="43" hidden="1">'4-3'!$A$1:$Q$28</definedName>
    <definedName name="Z_84F041DC_148A_40FE_A6D1_68C2D054DF55_.wvu.PrintArea" localSheetId="44" hidden="1">'4-4'!$A$1:$S$31</definedName>
    <definedName name="Z_84F041DC_148A_40FE_A6D1_68C2D054DF55_.wvu.PrintArea" localSheetId="45" hidden="1">'4-5'!$A$1:$Q$32</definedName>
    <definedName name="Z_84F041DC_148A_40FE_A6D1_68C2D054DF55_.wvu.PrintArea" localSheetId="46" hidden="1">'4-6'!$A$1:$O$20</definedName>
    <definedName name="Z_84F041DC_148A_40FE_A6D1_68C2D054DF55_.wvu.PrintArea" localSheetId="47" hidden="1">'5-1'!$A$1:$T$15</definedName>
    <definedName name="Z_84F041DC_148A_40FE_A6D1_68C2D054DF55_.wvu.PrintArea" localSheetId="56" hidden="1">'5-10'!$A$1:$G$32</definedName>
    <definedName name="Z_84F041DC_148A_40FE_A6D1_68C2D054DF55_.wvu.PrintArea" localSheetId="57" hidden="1">'5-11'!$A$1:$Q$72</definedName>
    <definedName name="Z_84F041DC_148A_40FE_A6D1_68C2D054DF55_.wvu.PrintArea" localSheetId="48" hidden="1">'5-2'!$A$1:$V$15</definedName>
    <definedName name="Z_84F041DC_148A_40FE_A6D1_68C2D054DF55_.wvu.PrintArea" localSheetId="49" hidden="1">'5-3'!$A$1:$P$18</definedName>
    <definedName name="Z_84F041DC_148A_40FE_A6D1_68C2D054DF55_.wvu.PrintArea" localSheetId="50" hidden="1">'5-4'!$A$1:$Q$26</definedName>
    <definedName name="Z_84F041DC_148A_40FE_A6D1_68C2D054DF55_.wvu.PrintArea" localSheetId="51" hidden="1">'5-5'!$A$1:$P$18</definedName>
    <definedName name="Z_84F041DC_148A_40FE_A6D1_68C2D054DF55_.wvu.PrintArea" localSheetId="52" hidden="1">'5-6'!$A$1:$P$19</definedName>
    <definedName name="Z_84F041DC_148A_40FE_A6D1_68C2D054DF55_.wvu.PrintArea" localSheetId="53" hidden="1">'5-7'!$A$1:$Q$21</definedName>
    <definedName name="Z_84F041DC_148A_40FE_A6D1_68C2D054DF55_.wvu.PrintArea" localSheetId="54" hidden="1">'5-8'!$A$1:$R$20</definedName>
    <definedName name="Z_84F041DC_148A_40FE_A6D1_68C2D054DF55_.wvu.PrintArea" localSheetId="55" hidden="1">'5-9'!$A$1:$S$20</definedName>
    <definedName name="Z_84F041DC_148A_40FE_A6D1_68C2D054DF55_.wvu.PrintArea" localSheetId="58" hidden="1">'6-1'!$A$1:$Q$14</definedName>
    <definedName name="Z_84F041DC_148A_40FE_A6D1_68C2D054DF55_.wvu.PrintArea" localSheetId="59" hidden="1">'6-2'!$A$1:$R$18</definedName>
    <definedName name="Z_84F041DC_148A_40FE_A6D1_68C2D054DF55_.wvu.PrintArea" localSheetId="60" hidden="1">'6-3'!$A$1:$P$17</definedName>
    <definedName name="Z_84F041DC_148A_40FE_A6D1_68C2D054DF55_.wvu.PrintArea" localSheetId="61" hidden="1">'6-4'!$A$1:$P$16</definedName>
    <definedName name="Z_84F041DC_148A_40FE_A6D1_68C2D054DF55_.wvu.PrintArea" localSheetId="62" hidden="1">'7-1'!$A$1:$V$27</definedName>
    <definedName name="Z_84F041DC_148A_40FE_A6D1_68C2D054DF55_.wvu.PrintArea" localSheetId="63" hidden="1">'7-2'!$A$1:$Z$18</definedName>
    <definedName name="Z_84F041DC_148A_40FE_A6D1_68C2D054DF55_.wvu.PrintArea" localSheetId="64" hidden="1">'7-3'!$A$1:$X$28</definedName>
    <definedName name="Z_84F041DC_148A_40FE_A6D1_68C2D054DF55_.wvu.PrintArea" localSheetId="65" hidden="1">'7-4'!$A$1:$X$28</definedName>
    <definedName name="Z_84F041DC_148A_40FE_A6D1_68C2D054DF55_.wvu.PrintArea" localSheetId="66" hidden="1">'7-5'!$A$1:$P$23</definedName>
    <definedName name="Z_84F041DC_148A_40FE_A6D1_68C2D054DF55_.wvu.PrintArea" localSheetId="67" hidden="1">'7-6'!$A$1:$O$15</definedName>
    <definedName name="Z_84F041DC_148A_40FE_A6D1_68C2D054DF55_.wvu.PrintArea" localSheetId="68" hidden="1">'8-1'!$A$1:$U$28</definedName>
    <definedName name="Z_84F041DC_148A_40FE_A6D1_68C2D054DF55_.wvu.PrintArea" localSheetId="77" hidden="1">'8-10'!$A$1:$Q$21</definedName>
    <definedName name="Z_84F041DC_148A_40FE_A6D1_68C2D054DF55_.wvu.PrintArea" localSheetId="78" hidden="1">'8-11'!$A$1:$S$23</definedName>
    <definedName name="Z_84F041DC_148A_40FE_A6D1_68C2D054DF55_.wvu.PrintArea" localSheetId="79" hidden="1">'8-12'!$A$1:$T$34</definedName>
    <definedName name="Z_84F041DC_148A_40FE_A6D1_68C2D054DF55_.wvu.PrintArea" localSheetId="80" hidden="1">'8-13'!$A$1:$N$21</definedName>
    <definedName name="Z_84F041DC_148A_40FE_A6D1_68C2D054DF55_.wvu.PrintArea" localSheetId="81" hidden="1">'8-14'!$A$1:$O$33</definedName>
    <definedName name="Z_84F041DC_148A_40FE_A6D1_68C2D054DF55_.wvu.PrintArea" localSheetId="69" hidden="1">'8-2'!$A$1:$U$26</definedName>
    <definedName name="Z_84F041DC_148A_40FE_A6D1_68C2D054DF55_.wvu.PrintArea" localSheetId="71" hidden="1">'8-4'!$A$1:$O$19</definedName>
    <definedName name="Z_84F041DC_148A_40FE_A6D1_68C2D054DF55_.wvu.PrintArea" localSheetId="72" hidden="1">'8-5'!$A$1:$O$20</definedName>
    <definedName name="Z_84F041DC_148A_40FE_A6D1_68C2D054DF55_.wvu.PrintArea" localSheetId="73" hidden="1">'8-6'!$A$1:$P$19</definedName>
    <definedName name="Z_84F041DC_148A_40FE_A6D1_68C2D054DF55_.wvu.PrintArea" localSheetId="74" hidden="1">'8-7'!$A$1:$O$19</definedName>
    <definedName name="Z_84F041DC_148A_40FE_A6D1_68C2D054DF55_.wvu.PrintArea" localSheetId="75" hidden="1">'8-8'!$A$1:$O$19</definedName>
    <definedName name="Z_84F041DC_148A_40FE_A6D1_68C2D054DF55_.wvu.PrintArea" localSheetId="76" hidden="1">'8-9'!$A$1:$AB$40</definedName>
    <definedName name="Z_84F041DC_148A_40FE_A6D1_68C2D054DF55_.wvu.PrintArea" localSheetId="82" hidden="1">'9-1'!$A$1:$P$17</definedName>
    <definedName name="Z_84F041DC_148A_40FE_A6D1_68C2D054DF55_.wvu.PrintArea" localSheetId="83" hidden="1">'9-2'!$A$1:$R$16</definedName>
    <definedName name="Z_84F041DC_148A_40FE_A6D1_68C2D054DF55_.wvu.PrintArea" localSheetId="84" hidden="1">'9-3'!$A$1:$O$16</definedName>
    <definedName name="Z_84F041DC_148A_40FE_A6D1_68C2D054DF55_.wvu.PrintArea" localSheetId="85" hidden="1">'9-4'!$A$1:$O$16</definedName>
    <definedName name="Z_84F041DC_148A_40FE_A6D1_68C2D054DF55_.wvu.PrintArea" localSheetId="86" hidden="1">'9-5'!$A$1:$P$16</definedName>
    <definedName name="Z_84F041DC_148A_40FE_A6D1_68C2D054DF55_.wvu.PrintArea" localSheetId="87" hidden="1">'9-6'!$A$1:$Q$20</definedName>
    <definedName name="Z_84F041DC_148A_40FE_A6D1_68C2D054DF55_.wvu.Rows" localSheetId="71" hidden="1">'8-4'!$27:$29</definedName>
    <definedName name="Z_87E6B6A1_6F8F_4802_90D7_07CAF9F6B74B_.wvu.PrintArea" localSheetId="143" hidden="1">'18-1'!$A$1:$P$12</definedName>
    <definedName name="Z_87E6B6A1_6F8F_4802_90D7_07CAF9F6B74B_.wvu.PrintArea" localSheetId="145" hidden="1">'18-3'!$A$1:$P$12</definedName>
    <definedName name="Z_880B8694_C10C_4AEF_8692_C4E92AE35BAA_.wvu.Cols" localSheetId="68" hidden="1">'8-1'!$D:$E,'8-1'!$H:$H</definedName>
    <definedName name="Z_880B8694_C10C_4AEF_8692_C4E92AE35BAA_.wvu.Cols" localSheetId="69" hidden="1">'8-2'!$D:$D,'8-2'!$F:$F,'8-2'!$H:$H</definedName>
    <definedName name="Z_880B8694_C10C_4AEF_8692_C4E92AE35BAA_.wvu.PrintArea" localSheetId="88" hidden="1">'10-1'!$A$1:$S$19</definedName>
    <definedName name="Z_880B8694_C10C_4AEF_8692_C4E92AE35BAA_.wvu.PrintArea" localSheetId="89" hidden="1">'10-2'!$A$1:$O$17</definedName>
    <definedName name="Z_880B8694_C10C_4AEF_8692_C4E92AE35BAA_.wvu.PrintArea" localSheetId="90" hidden="1">'10-3'!$A$1:$W$22</definedName>
    <definedName name="Z_880B8694_C10C_4AEF_8692_C4E92AE35BAA_.wvu.PrintArea" localSheetId="91" hidden="1">'10-4'!$A$1:$W$21</definedName>
    <definedName name="Z_880B8694_C10C_4AEF_8692_C4E92AE35BAA_.wvu.PrintArea" localSheetId="92" hidden="1">'10-5'!$A$1:$Q$22</definedName>
    <definedName name="Z_880B8694_C10C_4AEF_8692_C4E92AE35BAA_.wvu.PrintArea" localSheetId="96" hidden="1">'11-2'!$A$1:$P$17</definedName>
    <definedName name="Z_880B8694_C10C_4AEF_8692_C4E92AE35BAA_.wvu.PrintArea" localSheetId="97" hidden="1">'11-3'!$A$1:$O$18</definedName>
    <definedName name="Z_880B8694_C10C_4AEF_8692_C4E92AE35BAA_.wvu.PrintArea" localSheetId="98" hidden="1">'11-4'!$A$1:$Q$19</definedName>
    <definedName name="Z_880B8694_C10C_4AEF_8692_C4E92AE35BAA_.wvu.PrintArea" localSheetId="99" hidden="1">'12-1'!$A$1:$O$51</definedName>
    <definedName name="Z_880B8694_C10C_4AEF_8692_C4E92AE35BAA_.wvu.PrintArea" localSheetId="100" hidden="1">'12-2'!$A$1:$AD$25</definedName>
    <definedName name="Z_880B8694_C10C_4AEF_8692_C4E92AE35BAA_.wvu.PrintArea" localSheetId="101" hidden="1">'12-3'!$A$1:$P$19</definedName>
    <definedName name="Z_880B8694_C10C_4AEF_8692_C4E92AE35BAA_.wvu.PrintArea" localSheetId="102" hidden="1">'12-4'!$A$1:$P$17</definedName>
    <definedName name="Z_880B8694_C10C_4AEF_8692_C4E92AE35BAA_.wvu.PrintArea" localSheetId="103" hidden="1">'12-5'!$A$1:$P$17</definedName>
    <definedName name="Z_880B8694_C10C_4AEF_8692_C4E92AE35BAA_.wvu.PrintArea" localSheetId="104" hidden="1">'12-6'!$A$1:$N$30</definedName>
    <definedName name="Z_880B8694_C10C_4AEF_8692_C4E92AE35BAA_.wvu.PrintArea" localSheetId="105" hidden="1">'12-7'!$A$1:$M$25</definedName>
    <definedName name="Z_880B8694_C10C_4AEF_8692_C4E92AE35BAA_.wvu.PrintArea" localSheetId="108" hidden="1">'14-1'!$A$1:$T$21</definedName>
    <definedName name="Z_880B8694_C10C_4AEF_8692_C4E92AE35BAA_.wvu.PrintArea" localSheetId="109" hidden="1">'14-2'!$A$1:$S$18</definedName>
    <definedName name="Z_880B8694_C10C_4AEF_8692_C4E92AE35BAA_.wvu.PrintArea" localSheetId="58" hidden="1">'6-1'!$A$1:$Q$14</definedName>
    <definedName name="Z_880B8694_C10C_4AEF_8692_C4E92AE35BAA_.wvu.PrintArea" localSheetId="59" hidden="1">'6-2'!$A$1:$R$18</definedName>
    <definedName name="Z_880B8694_C10C_4AEF_8692_C4E92AE35BAA_.wvu.PrintArea" localSheetId="60" hidden="1">'6-3'!$A$1:$P$17</definedName>
    <definedName name="Z_880B8694_C10C_4AEF_8692_C4E92AE35BAA_.wvu.PrintArea" localSheetId="61" hidden="1">'6-4'!$A$1:$P$16</definedName>
    <definedName name="Z_880B8694_C10C_4AEF_8692_C4E92AE35BAA_.wvu.PrintArea" localSheetId="62" hidden="1">'7-1'!$A$1:$V$27</definedName>
    <definedName name="Z_880B8694_C10C_4AEF_8692_C4E92AE35BAA_.wvu.PrintArea" localSheetId="63" hidden="1">'7-2'!$A$1:$Z$18</definedName>
    <definedName name="Z_880B8694_C10C_4AEF_8692_C4E92AE35BAA_.wvu.PrintArea" localSheetId="64" hidden="1">'7-3'!$A$1:$X$28</definedName>
    <definedName name="Z_880B8694_C10C_4AEF_8692_C4E92AE35BAA_.wvu.PrintArea" localSheetId="65" hidden="1">'7-4'!$A$1:$X$28</definedName>
    <definedName name="Z_880B8694_C10C_4AEF_8692_C4E92AE35BAA_.wvu.PrintArea" localSheetId="66" hidden="1">'7-5'!$A$1:$P$23</definedName>
    <definedName name="Z_880B8694_C10C_4AEF_8692_C4E92AE35BAA_.wvu.PrintArea" localSheetId="67" hidden="1">'7-6'!$A$1:$O$15</definedName>
    <definedName name="Z_880B8694_C10C_4AEF_8692_C4E92AE35BAA_.wvu.PrintArea" localSheetId="68" hidden="1">'8-1'!$A$1:$U$28</definedName>
    <definedName name="Z_880B8694_C10C_4AEF_8692_C4E92AE35BAA_.wvu.PrintArea" localSheetId="77" hidden="1">'8-10'!$A$1:$Q$21</definedName>
    <definedName name="Z_880B8694_C10C_4AEF_8692_C4E92AE35BAA_.wvu.PrintArea" localSheetId="78" hidden="1">'8-11'!$A$1:$S$23</definedName>
    <definedName name="Z_880B8694_C10C_4AEF_8692_C4E92AE35BAA_.wvu.PrintArea" localSheetId="79" hidden="1">'8-12'!$A$1:$T$34</definedName>
    <definedName name="Z_880B8694_C10C_4AEF_8692_C4E92AE35BAA_.wvu.PrintArea" localSheetId="80" hidden="1">'8-13'!$A$1:$N$21</definedName>
    <definedName name="Z_880B8694_C10C_4AEF_8692_C4E92AE35BAA_.wvu.PrintArea" localSheetId="81" hidden="1">'8-14'!$A$1:$O$33</definedName>
    <definedName name="Z_880B8694_C10C_4AEF_8692_C4E92AE35BAA_.wvu.PrintArea" localSheetId="69" hidden="1">'8-2'!$A$1:$U$26</definedName>
    <definedName name="Z_880B8694_C10C_4AEF_8692_C4E92AE35BAA_.wvu.PrintArea" localSheetId="71" hidden="1">'8-4'!$A$1:$O$19</definedName>
    <definedName name="Z_880B8694_C10C_4AEF_8692_C4E92AE35BAA_.wvu.PrintArea" localSheetId="72" hidden="1">'8-5'!$A$1:$O$20</definedName>
    <definedName name="Z_880B8694_C10C_4AEF_8692_C4E92AE35BAA_.wvu.PrintArea" localSheetId="73" hidden="1">'8-6'!$A$1:$P$19</definedName>
    <definedName name="Z_880B8694_C10C_4AEF_8692_C4E92AE35BAA_.wvu.PrintArea" localSheetId="74" hidden="1">'8-7'!$A$1:$O$19</definedName>
    <definedName name="Z_880B8694_C10C_4AEF_8692_C4E92AE35BAA_.wvu.PrintArea" localSheetId="75" hidden="1">'8-8'!$A$1:$O$19</definedName>
    <definedName name="Z_880B8694_C10C_4AEF_8692_C4E92AE35BAA_.wvu.PrintArea" localSheetId="76" hidden="1">'8-9'!$A$1:$AB$40</definedName>
    <definedName name="Z_880B8694_C10C_4AEF_8692_C4E92AE35BAA_.wvu.PrintArea" localSheetId="82" hidden="1">'9-1'!$A$1:$P$17</definedName>
    <definedName name="Z_880B8694_C10C_4AEF_8692_C4E92AE35BAA_.wvu.PrintArea" localSheetId="83" hidden="1">'9-2'!$A$1:$R$16</definedName>
    <definedName name="Z_880B8694_C10C_4AEF_8692_C4E92AE35BAA_.wvu.PrintArea" localSheetId="84" hidden="1">'9-3'!$A$1:$O$16</definedName>
    <definedName name="Z_880B8694_C10C_4AEF_8692_C4E92AE35BAA_.wvu.Rows" localSheetId="71" hidden="1">'8-4'!$27:$29</definedName>
    <definedName name="Z_8AC86257_3275_45B0_9EB5_FCC978284538_.wvu.Cols" localSheetId="95" hidden="1">'11-1②'!$D:$D,'11-1②'!$J:$J,'11-1②'!$P:$P</definedName>
    <definedName name="Z_8AC86257_3275_45B0_9EB5_FCC978284538_.wvu.Cols" localSheetId="20" hidden="1">'1-15'!$B:$B,'1-15'!$D:$D</definedName>
    <definedName name="Z_8AC86257_3275_45B0_9EB5_FCC978284538_.wvu.Cols" localSheetId="129" hidden="1">'17-1'!$D:$E,'17-1'!$G:$I,'17-1'!$K:$L,'17-1'!$N:$N</definedName>
    <definedName name="Z_8AC86257_3275_45B0_9EB5_FCC978284538_.wvu.Cols" localSheetId="68" hidden="1">'8-1'!$D:$E,'8-1'!$H:$H</definedName>
    <definedName name="Z_8AC86257_3275_45B0_9EB5_FCC978284538_.wvu.Cols" localSheetId="69" hidden="1">'8-2'!$D:$D,'8-2'!$F:$F,'8-2'!$H:$H</definedName>
    <definedName name="Z_8AC86257_3275_45B0_9EB5_FCC978284538_.wvu.PrintArea" localSheetId="88" hidden="1">'10-1'!$A$1:$S$19</definedName>
    <definedName name="Z_8AC86257_3275_45B0_9EB5_FCC978284538_.wvu.PrintArea" localSheetId="89" hidden="1">'10-2'!$A$1:$O$17</definedName>
    <definedName name="Z_8AC86257_3275_45B0_9EB5_FCC978284538_.wvu.PrintArea" localSheetId="90" hidden="1">'10-3'!$A$1:$W$22</definedName>
    <definedName name="Z_8AC86257_3275_45B0_9EB5_FCC978284538_.wvu.PrintArea" localSheetId="91" hidden="1">'10-4'!$A$1:$W$21</definedName>
    <definedName name="Z_8AC86257_3275_45B0_9EB5_FCC978284538_.wvu.PrintArea" localSheetId="92" hidden="1">'10-5'!$A$1:$Q$22</definedName>
    <definedName name="Z_8AC86257_3275_45B0_9EB5_FCC978284538_.wvu.PrintArea" localSheetId="1" hidden="1">'1-1'!$A$1:$Q$24</definedName>
    <definedName name="Z_8AC86257_3275_45B0_9EB5_FCC978284538_.wvu.PrintArea" localSheetId="12" hidden="1">'1-10'!$A$1:$Q$23</definedName>
    <definedName name="Z_8AC86257_3275_45B0_9EB5_FCC978284538_.wvu.PrintArea" localSheetId="13" hidden="1">'1-11'!$A$1:$S$20</definedName>
    <definedName name="Z_8AC86257_3275_45B0_9EB5_FCC978284538_.wvu.PrintArea" localSheetId="94" hidden="1">'11-1①'!$A$1:$M$31</definedName>
    <definedName name="Z_8AC86257_3275_45B0_9EB5_FCC978284538_.wvu.PrintArea" localSheetId="95" hidden="1">'11-1②'!$A$1:$S$52</definedName>
    <definedName name="Z_8AC86257_3275_45B0_9EB5_FCC978284538_.wvu.PrintArea" localSheetId="96" hidden="1">'11-2'!$A$1:$P$17</definedName>
    <definedName name="Z_8AC86257_3275_45B0_9EB5_FCC978284538_.wvu.PrintArea" localSheetId="14" hidden="1">'1-12'!$A$1:$R$29</definedName>
    <definedName name="Z_8AC86257_3275_45B0_9EB5_FCC978284538_.wvu.PrintArea" localSheetId="97" hidden="1">'11-3'!$A$1:$O$18</definedName>
    <definedName name="Z_8AC86257_3275_45B0_9EB5_FCC978284538_.wvu.PrintArea" localSheetId="17" hidden="1">'1-13'!$A$1:$Q$26</definedName>
    <definedName name="Z_8AC86257_3275_45B0_9EB5_FCC978284538_.wvu.PrintArea" localSheetId="9" hidden="1">'1-13(旧)'!$A$1:$T$23</definedName>
    <definedName name="Z_8AC86257_3275_45B0_9EB5_FCC978284538_.wvu.PrintArea" localSheetId="98" hidden="1">'11-4'!$A$1:$Q$19</definedName>
    <definedName name="Z_8AC86257_3275_45B0_9EB5_FCC978284538_.wvu.PrintArea" localSheetId="19" hidden="1">'1-14'!$A$1:$S$18</definedName>
    <definedName name="Z_8AC86257_3275_45B0_9EB5_FCC978284538_.wvu.PrintArea" localSheetId="15" hidden="1">'1-14(旧)'!$A$1:$S$34</definedName>
    <definedName name="Z_8AC86257_3275_45B0_9EB5_FCC978284538_.wvu.PrintArea" localSheetId="20" hidden="1">'1-15'!$I$47:$V$80</definedName>
    <definedName name="Z_8AC86257_3275_45B0_9EB5_FCC978284538_.wvu.PrintArea" localSheetId="16" hidden="1">'1-15(旧)'!$A$1:$R$26</definedName>
    <definedName name="Z_8AC86257_3275_45B0_9EB5_FCC978284538_.wvu.PrintArea" localSheetId="21" hidden="1">'1-16'!$A$1:$F$80</definedName>
    <definedName name="Z_8AC86257_3275_45B0_9EB5_FCC978284538_.wvu.PrintArea" localSheetId="18" hidden="1">'1-16(旧)'!$A$1:$W$27</definedName>
    <definedName name="Z_8AC86257_3275_45B0_9EB5_FCC978284538_.wvu.PrintArea" localSheetId="22" hidden="1">'1-17'!$A$1:$Q$18</definedName>
    <definedName name="Z_8AC86257_3275_45B0_9EB5_FCC978284538_.wvu.PrintArea" localSheetId="23" hidden="1">'1-18'!$A$1:$S$22</definedName>
    <definedName name="Z_8AC86257_3275_45B0_9EB5_FCC978284538_.wvu.PrintArea" localSheetId="24" hidden="1">'1-18(旧)'!$A$1:$U$40</definedName>
    <definedName name="Z_8AC86257_3275_45B0_9EB5_FCC978284538_.wvu.PrintArea" localSheetId="25" hidden="1">'1-19'!$A$1:$U$22</definedName>
    <definedName name="Z_8AC86257_3275_45B0_9EB5_FCC978284538_.wvu.PrintArea" localSheetId="3" hidden="1">'1-2'!$A$1:$Q$27</definedName>
    <definedName name="Z_8AC86257_3275_45B0_9EB5_FCC978284538_.wvu.PrintArea" localSheetId="159" hidden="1">'1-20(旧)'!$A$1:$R$27</definedName>
    <definedName name="Z_8AC86257_3275_45B0_9EB5_FCC978284538_.wvu.PrintArea" localSheetId="99" hidden="1">'12-1'!$A$1:$O$51</definedName>
    <definedName name="Z_8AC86257_3275_45B0_9EB5_FCC978284538_.wvu.PrintArea" localSheetId="100" hidden="1">'12-2'!$A$1:$AD$25</definedName>
    <definedName name="Z_8AC86257_3275_45B0_9EB5_FCC978284538_.wvu.PrintArea" localSheetId="101" hidden="1">'12-3'!$A$1:$P$19</definedName>
    <definedName name="Z_8AC86257_3275_45B0_9EB5_FCC978284538_.wvu.PrintArea" localSheetId="102" hidden="1">'12-4'!$A$1:$P$17</definedName>
    <definedName name="Z_8AC86257_3275_45B0_9EB5_FCC978284538_.wvu.PrintArea" localSheetId="103" hidden="1">'12-5'!$A$1:$P$17</definedName>
    <definedName name="Z_8AC86257_3275_45B0_9EB5_FCC978284538_.wvu.PrintArea" localSheetId="104" hidden="1">'12-6'!$A$1:$N$30</definedName>
    <definedName name="Z_8AC86257_3275_45B0_9EB5_FCC978284538_.wvu.PrintArea" localSheetId="105" hidden="1">'12-7'!$A$1:$M$25</definedName>
    <definedName name="Z_8AC86257_3275_45B0_9EB5_FCC978284538_.wvu.PrintArea" localSheetId="4" hidden="1">'1-3'!$A$1:$O$27</definedName>
    <definedName name="Z_8AC86257_3275_45B0_9EB5_FCC978284538_.wvu.PrintArea" localSheetId="106" hidden="1">'13-1'!$A$1:$R$21</definedName>
    <definedName name="Z_8AC86257_3275_45B0_9EB5_FCC978284538_.wvu.PrintArea" localSheetId="107" hidden="1">'13-2'!$A$1:$Q$19</definedName>
    <definedName name="Z_8AC86257_3275_45B0_9EB5_FCC978284538_.wvu.PrintArea" localSheetId="108" hidden="1">'14-1'!$A$1:$T$21</definedName>
    <definedName name="Z_8AC86257_3275_45B0_9EB5_FCC978284538_.wvu.PrintArea" localSheetId="109" hidden="1">'14-2'!$A$1:$S$18</definedName>
    <definedName name="Z_8AC86257_3275_45B0_9EB5_FCC978284538_.wvu.PrintArea" localSheetId="6" hidden="1">'1-5'!$A$1:$U$46</definedName>
    <definedName name="Z_8AC86257_3275_45B0_9EB5_FCC978284538_.wvu.PrintArea" localSheetId="110" hidden="1">'15-1'!$A$1:$V$21</definedName>
    <definedName name="Z_8AC86257_3275_45B0_9EB5_FCC978284538_.wvu.PrintArea" localSheetId="120" hidden="1">'15-11'!$A$1:$S$21</definedName>
    <definedName name="Z_8AC86257_3275_45B0_9EB5_FCC978284538_.wvu.PrintArea" localSheetId="121" hidden="1">'15-12'!$A$1:$Q$18</definedName>
    <definedName name="Z_8AC86257_3275_45B0_9EB5_FCC978284538_.wvu.PrintArea" localSheetId="122" hidden="1">'15-13'!$A$1:$R$21</definedName>
    <definedName name="Z_8AC86257_3275_45B0_9EB5_FCC978284538_.wvu.PrintArea" localSheetId="123" hidden="1">'15-14'!$A$1:$O$21</definedName>
    <definedName name="Z_8AC86257_3275_45B0_9EB5_FCC978284538_.wvu.PrintArea" localSheetId="111" hidden="1">'15-2'!$A$1:$P$18</definedName>
    <definedName name="Z_8AC86257_3275_45B0_9EB5_FCC978284538_.wvu.PrintArea" localSheetId="112" hidden="1">'15-3'!$A$1:$U$20</definedName>
    <definedName name="Z_8AC86257_3275_45B0_9EB5_FCC978284538_.wvu.PrintArea" localSheetId="113" hidden="1">'15-4'!$A$1:$S$23</definedName>
    <definedName name="Z_8AC86257_3275_45B0_9EB5_FCC978284538_.wvu.PrintArea" localSheetId="114" hidden="1">'15-5'!$A$1:$Q$44</definedName>
    <definedName name="Z_8AC86257_3275_45B0_9EB5_FCC978284538_.wvu.PrintArea" localSheetId="115" hidden="1">'15-6'!$A$1:$U$24</definedName>
    <definedName name="Z_8AC86257_3275_45B0_9EB5_FCC978284538_.wvu.PrintArea" localSheetId="116" hidden="1">'15-7'!$A$1:$Q$19</definedName>
    <definedName name="Z_8AC86257_3275_45B0_9EB5_FCC978284538_.wvu.PrintArea" localSheetId="117" hidden="1">'15-8'!$A$1:$R$32</definedName>
    <definedName name="Z_8AC86257_3275_45B0_9EB5_FCC978284538_.wvu.PrintArea" localSheetId="118" hidden="1">'15-9'!$A$1:$S$23</definedName>
    <definedName name="Z_8AC86257_3275_45B0_9EB5_FCC978284538_.wvu.PrintArea" localSheetId="7" hidden="1">'1-6'!$A$2:$E$26</definedName>
    <definedName name="Z_8AC86257_3275_45B0_9EB5_FCC978284538_.wvu.PrintArea" localSheetId="124" hidden="1">'16-1'!$A$1:$R$23</definedName>
    <definedName name="Z_8AC86257_3275_45B0_9EB5_FCC978284538_.wvu.PrintArea" localSheetId="125" hidden="1">'16-2'!$A$1:$Q$18</definedName>
    <definedName name="Z_8AC86257_3275_45B0_9EB5_FCC978284538_.wvu.PrintArea" localSheetId="126" hidden="1">'16-3'!$A$1:$U$22</definedName>
    <definedName name="Z_8AC86257_3275_45B0_9EB5_FCC978284538_.wvu.PrintArea" localSheetId="127" hidden="1">'16-4'!$A$1:$N$20</definedName>
    <definedName name="Z_8AC86257_3275_45B0_9EB5_FCC978284538_.wvu.PrintArea" localSheetId="128" hidden="1">'16-5'!$A$1:$U$21</definedName>
    <definedName name="Z_8AC86257_3275_45B0_9EB5_FCC978284538_.wvu.PrintArea" localSheetId="8" hidden="1">'1-7'!$A$1:$W$171</definedName>
    <definedName name="Z_8AC86257_3275_45B0_9EB5_FCC978284538_.wvu.PrintArea" localSheetId="129" hidden="1">'17-1'!$A$1:$AA$22</definedName>
    <definedName name="Z_8AC86257_3275_45B0_9EB5_FCC978284538_.wvu.PrintArea" localSheetId="138" hidden="1">'17-10'!$A$1:$P$17</definedName>
    <definedName name="Z_8AC86257_3275_45B0_9EB5_FCC978284538_.wvu.PrintArea" localSheetId="139" hidden="1">'17-11'!$I$1:$S$30</definedName>
    <definedName name="Z_8AC86257_3275_45B0_9EB5_FCC978284538_.wvu.PrintArea" localSheetId="140" hidden="1">'17-12'!$A$1:$Q$19</definedName>
    <definedName name="Z_8AC86257_3275_45B0_9EB5_FCC978284538_.wvu.PrintArea" localSheetId="141" hidden="1">'17-13'!$A$1:$P$17</definedName>
    <definedName name="Z_8AC86257_3275_45B0_9EB5_FCC978284538_.wvu.PrintArea" localSheetId="142" hidden="1">'17-14'!$A$1:$K$27</definedName>
    <definedName name="Z_8AC86257_3275_45B0_9EB5_FCC978284538_.wvu.PrintArea" localSheetId="130" hidden="1">'17-2'!$A$1:$V$23</definedName>
    <definedName name="Z_8AC86257_3275_45B0_9EB5_FCC978284538_.wvu.PrintArea" localSheetId="131" hidden="1">'17-3'!$A$1:$V$23</definedName>
    <definedName name="Z_8AC86257_3275_45B0_9EB5_FCC978284538_.wvu.PrintArea" localSheetId="132" hidden="1">'17-4'!$I$1:$S$22</definedName>
    <definedName name="Z_8AC86257_3275_45B0_9EB5_FCC978284538_.wvu.PrintArea" localSheetId="133" hidden="1">'17-5'!$I$1:$S$19</definedName>
    <definedName name="Z_8AC86257_3275_45B0_9EB5_FCC978284538_.wvu.PrintArea" localSheetId="134" hidden="1">'17-6'!$I$1:$S$22</definedName>
    <definedName name="Z_8AC86257_3275_45B0_9EB5_FCC978284538_.wvu.PrintArea" localSheetId="135" hidden="1">'17-7'!$A$1:$P$17</definedName>
    <definedName name="Z_8AC86257_3275_45B0_9EB5_FCC978284538_.wvu.PrintArea" localSheetId="136" hidden="1">'17-8'!$A$1:$S$17</definedName>
    <definedName name="Z_8AC86257_3275_45B0_9EB5_FCC978284538_.wvu.PrintArea" localSheetId="137" hidden="1">'17-9'!$A$1:$Q$16</definedName>
    <definedName name="Z_8AC86257_3275_45B0_9EB5_FCC978284538_.wvu.PrintArea" localSheetId="10" hidden="1">'1-8'!$A$1:$S$121</definedName>
    <definedName name="Z_8AC86257_3275_45B0_9EB5_FCC978284538_.wvu.PrintArea" localSheetId="143" hidden="1">'18-1'!$A$1:$P$12</definedName>
    <definedName name="Z_8AC86257_3275_45B0_9EB5_FCC978284538_.wvu.PrintArea" localSheetId="144" hidden="1">'18-2'!$A$1:$Q$17</definedName>
    <definedName name="Z_8AC86257_3275_45B0_9EB5_FCC978284538_.wvu.PrintArea" localSheetId="145" hidden="1">'18-3'!$A$1:$P$12</definedName>
    <definedName name="Z_8AC86257_3275_45B0_9EB5_FCC978284538_.wvu.PrintArea" localSheetId="146" hidden="1">'18-4'!$A$1:$R$19</definedName>
    <definedName name="Z_8AC86257_3275_45B0_9EB5_FCC978284538_.wvu.PrintArea" localSheetId="11" hidden="1">'1-9'!$A$1:$P$19</definedName>
    <definedName name="Z_8AC86257_3275_45B0_9EB5_FCC978284538_.wvu.PrintArea" localSheetId="147" hidden="1">'19-1'!$A$1:$Q$18</definedName>
    <definedName name="Z_8AC86257_3275_45B0_9EB5_FCC978284538_.wvu.PrintArea" localSheetId="148" hidden="1">'19-2'!$A$1:$Q$20</definedName>
    <definedName name="Z_8AC86257_3275_45B0_9EB5_FCC978284538_.wvu.PrintArea" localSheetId="149" hidden="1">'20-1'!$A$1:$N$17</definedName>
    <definedName name="Z_8AC86257_3275_45B0_9EB5_FCC978284538_.wvu.PrintArea" localSheetId="150" hidden="1">'20-2'!$A$1:$S$20</definedName>
    <definedName name="Z_8AC86257_3275_45B0_9EB5_FCC978284538_.wvu.PrintArea" localSheetId="151" hidden="1">'20-3'!$A$1:$O$17</definedName>
    <definedName name="Z_8AC86257_3275_45B0_9EB5_FCC978284538_.wvu.PrintArea" localSheetId="26" hidden="1">'2-1'!$A$1:$R$23</definedName>
    <definedName name="Z_8AC86257_3275_45B0_9EB5_FCC978284538_.wvu.PrintArea" localSheetId="152" hidden="1">'21-1'!$A$1:$R$22</definedName>
    <definedName name="Z_8AC86257_3275_45B0_9EB5_FCC978284538_.wvu.PrintArea" localSheetId="153" hidden="1">'21-2'!$A$1:$O$20</definedName>
    <definedName name="Z_8AC86257_3275_45B0_9EB5_FCC978284538_.wvu.PrintArea" localSheetId="154" hidden="1">'21-3'!$A$1:$Q$16</definedName>
    <definedName name="Z_8AC86257_3275_45B0_9EB5_FCC978284538_.wvu.PrintArea" localSheetId="155" hidden="1">'21-4'!$A$1:$Y$52</definedName>
    <definedName name="Z_8AC86257_3275_45B0_9EB5_FCC978284538_.wvu.PrintArea" localSheetId="156" hidden="1">'21-5'!$A$1:$T$19</definedName>
    <definedName name="Z_8AC86257_3275_45B0_9EB5_FCC978284538_.wvu.PrintArea" localSheetId="157" hidden="1">'21-6'!$A$1:$O$16</definedName>
    <definedName name="Z_8AC86257_3275_45B0_9EB5_FCC978284538_.wvu.PrintArea" localSheetId="27" hidden="1">'2-2'!$A$1:$Q$16</definedName>
    <definedName name="Z_8AC86257_3275_45B0_9EB5_FCC978284538_.wvu.PrintArea" localSheetId="28" hidden="1">'2-3'!$A$1:$R$25</definedName>
    <definedName name="Z_8AC86257_3275_45B0_9EB5_FCC978284538_.wvu.PrintArea" localSheetId="30" hidden="1">'2-5'!$A$1:$X$24</definedName>
    <definedName name="Z_8AC86257_3275_45B0_9EB5_FCC978284538_.wvu.PrintArea" localSheetId="32" hidden="1">'2-7'!$A$1:$O$19</definedName>
    <definedName name="Z_8AC86257_3275_45B0_9EB5_FCC978284538_.wvu.PrintArea" localSheetId="33" hidden="1">'2-8'!$A$1:$M$18</definedName>
    <definedName name="Z_8AC86257_3275_45B0_9EB5_FCC978284538_.wvu.PrintArea" localSheetId="34" hidden="1">'3-1'!$A$1:$R$18</definedName>
    <definedName name="Z_8AC86257_3275_45B0_9EB5_FCC978284538_.wvu.PrintArea" localSheetId="35" hidden="1">'3-2'!$A$1:$Q$20</definedName>
    <definedName name="Z_8AC86257_3275_45B0_9EB5_FCC978284538_.wvu.PrintArea" localSheetId="36" hidden="1">'3-3'!$A$1:$Q$26</definedName>
    <definedName name="Z_8AC86257_3275_45B0_9EB5_FCC978284538_.wvu.PrintArea" localSheetId="37" hidden="1">'3-4'!$A$1:$P$12</definedName>
    <definedName name="Z_8AC86257_3275_45B0_9EB5_FCC978284538_.wvu.PrintArea" localSheetId="38" hidden="1">'3-5'!$A$1:$L$15</definedName>
    <definedName name="Z_8AC86257_3275_45B0_9EB5_FCC978284538_.wvu.PrintArea" localSheetId="39" hidden="1">'3-6'!$A$1:$O$13</definedName>
    <definedName name="Z_8AC86257_3275_45B0_9EB5_FCC978284538_.wvu.PrintArea" localSheetId="40" hidden="1">'3-7'!$A$1:$L$16</definedName>
    <definedName name="Z_8AC86257_3275_45B0_9EB5_FCC978284538_.wvu.PrintArea" localSheetId="41" hidden="1">'4-1'!$A$1:$O$19</definedName>
    <definedName name="Z_8AC86257_3275_45B0_9EB5_FCC978284538_.wvu.PrintArea" localSheetId="42" hidden="1">'4-2'!$A$1:$O$21</definedName>
    <definedName name="Z_8AC86257_3275_45B0_9EB5_FCC978284538_.wvu.PrintArea" localSheetId="43" hidden="1">'4-3'!$A$1:$Q$28</definedName>
    <definedName name="Z_8AC86257_3275_45B0_9EB5_FCC978284538_.wvu.PrintArea" localSheetId="44" hidden="1">'4-4'!$A$1:$S$31</definedName>
    <definedName name="Z_8AC86257_3275_45B0_9EB5_FCC978284538_.wvu.PrintArea" localSheetId="45" hidden="1">'4-5'!$A$1:$Q$32</definedName>
    <definedName name="Z_8AC86257_3275_45B0_9EB5_FCC978284538_.wvu.PrintArea" localSheetId="46" hidden="1">'4-6'!$A$1:$O$20</definedName>
    <definedName name="Z_8AC86257_3275_45B0_9EB5_FCC978284538_.wvu.PrintArea" localSheetId="47" hidden="1">'5-1'!$A$1:$T$15</definedName>
    <definedName name="Z_8AC86257_3275_45B0_9EB5_FCC978284538_.wvu.PrintArea" localSheetId="56" hidden="1">'5-10'!$A$1:$G$32</definedName>
    <definedName name="Z_8AC86257_3275_45B0_9EB5_FCC978284538_.wvu.PrintArea" localSheetId="57" hidden="1">'5-11'!$A$1:$Q$72</definedName>
    <definedName name="Z_8AC86257_3275_45B0_9EB5_FCC978284538_.wvu.PrintArea" localSheetId="48" hidden="1">'5-2'!$A$1:$V$15</definedName>
    <definedName name="Z_8AC86257_3275_45B0_9EB5_FCC978284538_.wvu.PrintArea" localSheetId="49" hidden="1">'5-3'!$A$1:$P$18</definedName>
    <definedName name="Z_8AC86257_3275_45B0_9EB5_FCC978284538_.wvu.PrintArea" localSheetId="50" hidden="1">'5-4'!$A$1:$Q$26</definedName>
    <definedName name="Z_8AC86257_3275_45B0_9EB5_FCC978284538_.wvu.PrintArea" localSheetId="51" hidden="1">'5-5'!$A$1:$P$18</definedName>
    <definedName name="Z_8AC86257_3275_45B0_9EB5_FCC978284538_.wvu.PrintArea" localSheetId="52" hidden="1">'5-6'!$A$1:$P$19</definedName>
    <definedName name="Z_8AC86257_3275_45B0_9EB5_FCC978284538_.wvu.PrintArea" localSheetId="53" hidden="1">'5-7'!$A$1:$Q$21</definedName>
    <definedName name="Z_8AC86257_3275_45B0_9EB5_FCC978284538_.wvu.PrintArea" localSheetId="54" hidden="1">'5-8'!$A$1:$R$20</definedName>
    <definedName name="Z_8AC86257_3275_45B0_9EB5_FCC978284538_.wvu.PrintArea" localSheetId="55" hidden="1">'5-9'!$A$1:$S$20</definedName>
    <definedName name="Z_8AC86257_3275_45B0_9EB5_FCC978284538_.wvu.PrintArea" localSheetId="58" hidden="1">'6-1'!$A$1:$Q$14</definedName>
    <definedName name="Z_8AC86257_3275_45B0_9EB5_FCC978284538_.wvu.PrintArea" localSheetId="59" hidden="1">'6-2'!$A$1:$R$18</definedName>
    <definedName name="Z_8AC86257_3275_45B0_9EB5_FCC978284538_.wvu.PrintArea" localSheetId="60" hidden="1">'6-3'!$A$1:$P$17</definedName>
    <definedName name="Z_8AC86257_3275_45B0_9EB5_FCC978284538_.wvu.PrintArea" localSheetId="61" hidden="1">'6-4'!$A$1:$P$16</definedName>
    <definedName name="Z_8AC86257_3275_45B0_9EB5_FCC978284538_.wvu.PrintArea" localSheetId="62" hidden="1">'7-1'!$A$1:$V$27</definedName>
    <definedName name="Z_8AC86257_3275_45B0_9EB5_FCC978284538_.wvu.PrintArea" localSheetId="63" hidden="1">'7-2'!$A$1:$Z$18</definedName>
    <definedName name="Z_8AC86257_3275_45B0_9EB5_FCC978284538_.wvu.PrintArea" localSheetId="64" hidden="1">'7-3'!$A$1:$X$28</definedName>
    <definedName name="Z_8AC86257_3275_45B0_9EB5_FCC978284538_.wvu.PrintArea" localSheetId="65" hidden="1">'7-4'!$A$1:$X$28</definedName>
    <definedName name="Z_8AC86257_3275_45B0_9EB5_FCC978284538_.wvu.PrintArea" localSheetId="66" hidden="1">'7-5'!$A$1:$P$23</definedName>
    <definedName name="Z_8AC86257_3275_45B0_9EB5_FCC978284538_.wvu.PrintArea" localSheetId="67" hidden="1">'7-6'!$A$1:$O$15</definedName>
    <definedName name="Z_8AC86257_3275_45B0_9EB5_FCC978284538_.wvu.PrintArea" localSheetId="68" hidden="1">'8-1'!$A$1:$U$28</definedName>
    <definedName name="Z_8AC86257_3275_45B0_9EB5_FCC978284538_.wvu.PrintArea" localSheetId="77" hidden="1">'8-10'!$A$1:$Q$21</definedName>
    <definedName name="Z_8AC86257_3275_45B0_9EB5_FCC978284538_.wvu.PrintArea" localSheetId="78" hidden="1">'8-11'!$A$1:$S$23</definedName>
    <definedName name="Z_8AC86257_3275_45B0_9EB5_FCC978284538_.wvu.PrintArea" localSheetId="79" hidden="1">'8-12'!$A$1:$T$34</definedName>
    <definedName name="Z_8AC86257_3275_45B0_9EB5_FCC978284538_.wvu.PrintArea" localSheetId="80" hidden="1">'8-13'!$A$1:$N$21</definedName>
    <definedName name="Z_8AC86257_3275_45B0_9EB5_FCC978284538_.wvu.PrintArea" localSheetId="81" hidden="1">'8-14'!$A$1:$O$33</definedName>
    <definedName name="Z_8AC86257_3275_45B0_9EB5_FCC978284538_.wvu.PrintArea" localSheetId="69" hidden="1">'8-2'!$A$1:$U$26</definedName>
    <definedName name="Z_8AC86257_3275_45B0_9EB5_FCC978284538_.wvu.PrintArea" localSheetId="71" hidden="1">'8-4'!$A$1:$O$19</definedName>
    <definedName name="Z_8AC86257_3275_45B0_9EB5_FCC978284538_.wvu.PrintArea" localSheetId="72" hidden="1">'8-5'!$A$1:$O$20</definedName>
    <definedName name="Z_8AC86257_3275_45B0_9EB5_FCC978284538_.wvu.PrintArea" localSheetId="73" hidden="1">'8-6'!$A$1:$P$19</definedName>
    <definedName name="Z_8AC86257_3275_45B0_9EB5_FCC978284538_.wvu.PrintArea" localSheetId="74" hidden="1">'8-7'!$A$1:$O$19</definedName>
    <definedName name="Z_8AC86257_3275_45B0_9EB5_FCC978284538_.wvu.PrintArea" localSheetId="75" hidden="1">'8-8'!$A$1:$O$19</definedName>
    <definedName name="Z_8AC86257_3275_45B0_9EB5_FCC978284538_.wvu.PrintArea" localSheetId="76" hidden="1">'8-9'!$A$1:$AB$40</definedName>
    <definedName name="Z_8AC86257_3275_45B0_9EB5_FCC978284538_.wvu.PrintArea" localSheetId="82" hidden="1">'9-1'!$A$1:$P$17</definedName>
    <definedName name="Z_8AC86257_3275_45B0_9EB5_FCC978284538_.wvu.PrintArea" localSheetId="83" hidden="1">'9-2'!$A$1:$R$16</definedName>
    <definedName name="Z_8AC86257_3275_45B0_9EB5_FCC978284538_.wvu.PrintArea" localSheetId="84" hidden="1">'9-3'!$A$1:$O$16</definedName>
    <definedName name="Z_8AC86257_3275_45B0_9EB5_FCC978284538_.wvu.PrintArea" localSheetId="85" hidden="1">'9-4'!$A$1:$O$16</definedName>
    <definedName name="Z_8AC86257_3275_45B0_9EB5_FCC978284538_.wvu.PrintArea" localSheetId="86" hidden="1">'9-5'!$A$1:$P$16</definedName>
    <definedName name="Z_8AC86257_3275_45B0_9EB5_FCC978284538_.wvu.PrintArea" localSheetId="87" hidden="1">'9-6'!$A$1:$Q$20</definedName>
    <definedName name="Z_8AC86257_3275_45B0_9EB5_FCC978284538_.wvu.PrintTitles" localSheetId="20" hidden="1">'1-15'!$1:$1</definedName>
    <definedName name="Z_8AC86257_3275_45B0_9EB5_FCC978284538_.wvu.Rows" localSheetId="95" hidden="1">'11-1②'!$51:$51</definedName>
    <definedName name="Z_8AC86257_3275_45B0_9EB5_FCC978284538_.wvu.Rows" localSheetId="71" hidden="1">'8-4'!$27:$29</definedName>
    <definedName name="Z_8B4E2514_D1F2_4DC0_817C_9C588D7DCCCB_.wvu.Cols" localSheetId="95" hidden="1">'11-1②'!$D:$D,'11-1②'!$J:$J,'11-1②'!$P:$P</definedName>
    <definedName name="Z_8B4E2514_D1F2_4DC0_817C_9C588D7DCCCB_.wvu.Cols" localSheetId="20" hidden="1">'1-15'!$B:$B,'1-15'!$D:$D</definedName>
    <definedName name="Z_8B4E2514_D1F2_4DC0_817C_9C588D7DCCCB_.wvu.Cols" localSheetId="129" hidden="1">'17-1'!$D:$E,'17-1'!$G:$I,'17-1'!$K:$L,'17-1'!$N:$N</definedName>
    <definedName name="Z_8B4E2514_D1F2_4DC0_817C_9C588D7DCCCB_.wvu.Cols" localSheetId="68" hidden="1">'8-1'!$D:$E,'8-1'!$H:$H</definedName>
    <definedName name="Z_8B4E2514_D1F2_4DC0_817C_9C588D7DCCCB_.wvu.Cols" localSheetId="69" hidden="1">'8-2'!$D:$D,'8-2'!$F:$F,'8-2'!$H:$H</definedName>
    <definedName name="Z_8B4E2514_D1F2_4DC0_817C_9C588D7DCCCB_.wvu.PrintArea" localSheetId="88" hidden="1">'10-1'!$A$1:$S$19</definedName>
    <definedName name="Z_8B4E2514_D1F2_4DC0_817C_9C588D7DCCCB_.wvu.PrintArea" localSheetId="89" hidden="1">'10-2'!$A$1:$O$17</definedName>
    <definedName name="Z_8B4E2514_D1F2_4DC0_817C_9C588D7DCCCB_.wvu.PrintArea" localSheetId="90" hidden="1">'10-3'!$A$1:$W$22</definedName>
    <definedName name="Z_8B4E2514_D1F2_4DC0_817C_9C588D7DCCCB_.wvu.PrintArea" localSheetId="91" hidden="1">'10-4'!$A$1:$W$21</definedName>
    <definedName name="Z_8B4E2514_D1F2_4DC0_817C_9C588D7DCCCB_.wvu.PrintArea" localSheetId="92" hidden="1">'10-5'!$A$1:$Q$22</definedName>
    <definedName name="Z_8B4E2514_D1F2_4DC0_817C_9C588D7DCCCB_.wvu.PrintArea" localSheetId="93" hidden="1">'10-6'!$J$1:$AL$21</definedName>
    <definedName name="Z_8B4E2514_D1F2_4DC0_817C_9C588D7DCCCB_.wvu.PrintArea" localSheetId="1" hidden="1">'1-1'!$A$1:$Q$24</definedName>
    <definedName name="Z_8B4E2514_D1F2_4DC0_817C_9C588D7DCCCB_.wvu.PrintArea" localSheetId="12" hidden="1">'1-10'!$A$1:$Q$23</definedName>
    <definedName name="Z_8B4E2514_D1F2_4DC0_817C_9C588D7DCCCB_.wvu.PrintArea" localSheetId="13" hidden="1">'1-11'!$A$1:$S$20</definedName>
    <definedName name="Z_8B4E2514_D1F2_4DC0_817C_9C588D7DCCCB_.wvu.PrintArea" localSheetId="94" hidden="1">'11-1①'!$A$1:$M$31</definedName>
    <definedName name="Z_8B4E2514_D1F2_4DC0_817C_9C588D7DCCCB_.wvu.PrintArea" localSheetId="95" hidden="1">'11-1②'!$A$1:$S$52</definedName>
    <definedName name="Z_8B4E2514_D1F2_4DC0_817C_9C588D7DCCCB_.wvu.PrintArea" localSheetId="96" hidden="1">'11-2'!$A$1:$P$17</definedName>
    <definedName name="Z_8B4E2514_D1F2_4DC0_817C_9C588D7DCCCB_.wvu.PrintArea" localSheetId="14" hidden="1">'1-12'!$A$1:$R$29</definedName>
    <definedName name="Z_8B4E2514_D1F2_4DC0_817C_9C588D7DCCCB_.wvu.PrintArea" localSheetId="97" hidden="1">'11-3'!$A$1:$O$18</definedName>
    <definedName name="Z_8B4E2514_D1F2_4DC0_817C_9C588D7DCCCB_.wvu.PrintArea" localSheetId="17" hidden="1">'1-13'!$A$1:$Q$26</definedName>
    <definedName name="Z_8B4E2514_D1F2_4DC0_817C_9C588D7DCCCB_.wvu.PrintArea" localSheetId="9" hidden="1">'1-13(旧)'!$A$1:$T$23</definedName>
    <definedName name="Z_8B4E2514_D1F2_4DC0_817C_9C588D7DCCCB_.wvu.PrintArea" localSheetId="98" hidden="1">'11-4'!$A$1:$Q$19</definedName>
    <definedName name="Z_8B4E2514_D1F2_4DC0_817C_9C588D7DCCCB_.wvu.PrintArea" localSheetId="19" hidden="1">'1-14'!$A$1:$S$18</definedName>
    <definedName name="Z_8B4E2514_D1F2_4DC0_817C_9C588D7DCCCB_.wvu.PrintArea" localSheetId="15" hidden="1">'1-14(旧)'!$A$1:$S$34</definedName>
    <definedName name="Z_8B4E2514_D1F2_4DC0_817C_9C588D7DCCCB_.wvu.PrintArea" localSheetId="20" hidden="1">'1-15'!$I$47:$V$80</definedName>
    <definedName name="Z_8B4E2514_D1F2_4DC0_817C_9C588D7DCCCB_.wvu.PrintArea" localSheetId="16" hidden="1">'1-15(旧)'!$A$1:$R$26</definedName>
    <definedName name="Z_8B4E2514_D1F2_4DC0_817C_9C588D7DCCCB_.wvu.PrintArea" localSheetId="21" hidden="1">'1-16'!$A$1:$F$80</definedName>
    <definedName name="Z_8B4E2514_D1F2_4DC0_817C_9C588D7DCCCB_.wvu.PrintArea" localSheetId="18" hidden="1">'1-16(旧)'!$A$1:$W$27</definedName>
    <definedName name="Z_8B4E2514_D1F2_4DC0_817C_9C588D7DCCCB_.wvu.PrintArea" localSheetId="22" hidden="1">'1-17'!$A$1:$Q$18</definedName>
    <definedName name="Z_8B4E2514_D1F2_4DC0_817C_9C588D7DCCCB_.wvu.PrintArea" localSheetId="23" hidden="1">'1-18'!$A$1:$S$22</definedName>
    <definedName name="Z_8B4E2514_D1F2_4DC0_817C_9C588D7DCCCB_.wvu.PrintArea" localSheetId="24" hidden="1">'1-18(旧)'!$A$1:$U$40</definedName>
    <definedName name="Z_8B4E2514_D1F2_4DC0_817C_9C588D7DCCCB_.wvu.PrintArea" localSheetId="25" hidden="1">'1-19'!$A$1:$U$22</definedName>
    <definedName name="Z_8B4E2514_D1F2_4DC0_817C_9C588D7DCCCB_.wvu.PrintArea" localSheetId="3" hidden="1">'1-2'!$A$1:$Q$27</definedName>
    <definedName name="Z_8B4E2514_D1F2_4DC0_817C_9C588D7DCCCB_.wvu.PrintArea" localSheetId="159" hidden="1">'1-20(旧)'!$A$1:$R$27</definedName>
    <definedName name="Z_8B4E2514_D1F2_4DC0_817C_9C588D7DCCCB_.wvu.PrintArea" localSheetId="99" hidden="1">'12-1'!$A$1:$O$51</definedName>
    <definedName name="Z_8B4E2514_D1F2_4DC0_817C_9C588D7DCCCB_.wvu.PrintArea" localSheetId="100" hidden="1">'12-2'!$A$1:$AD$25</definedName>
    <definedName name="Z_8B4E2514_D1F2_4DC0_817C_9C588D7DCCCB_.wvu.PrintArea" localSheetId="101" hidden="1">'12-3'!$A$1:$P$19</definedName>
    <definedName name="Z_8B4E2514_D1F2_4DC0_817C_9C588D7DCCCB_.wvu.PrintArea" localSheetId="102" hidden="1">'12-4'!$A$1:$P$17</definedName>
    <definedName name="Z_8B4E2514_D1F2_4DC0_817C_9C588D7DCCCB_.wvu.PrintArea" localSheetId="103" hidden="1">'12-5'!$A$1:$P$17</definedName>
    <definedName name="Z_8B4E2514_D1F2_4DC0_817C_9C588D7DCCCB_.wvu.PrintArea" localSheetId="104" hidden="1">'12-6'!$A$1:$N$30</definedName>
    <definedName name="Z_8B4E2514_D1F2_4DC0_817C_9C588D7DCCCB_.wvu.PrintArea" localSheetId="105" hidden="1">'12-7'!$A$1:$M$25</definedName>
    <definedName name="Z_8B4E2514_D1F2_4DC0_817C_9C588D7DCCCB_.wvu.PrintArea" localSheetId="4" hidden="1">'1-3'!$A$1:$O$27</definedName>
    <definedName name="Z_8B4E2514_D1F2_4DC0_817C_9C588D7DCCCB_.wvu.PrintArea" localSheetId="106" hidden="1">'13-1'!$A$1:$R$21</definedName>
    <definedName name="Z_8B4E2514_D1F2_4DC0_817C_9C588D7DCCCB_.wvu.PrintArea" localSheetId="107" hidden="1">'13-2'!$A$1:$Q$19</definedName>
    <definedName name="Z_8B4E2514_D1F2_4DC0_817C_9C588D7DCCCB_.wvu.PrintArea" localSheetId="5" hidden="1">'1-4'!$A$1:$W$99</definedName>
    <definedName name="Z_8B4E2514_D1F2_4DC0_817C_9C588D7DCCCB_.wvu.PrintArea" localSheetId="108" hidden="1">'14-1'!$A$1:$T$21</definedName>
    <definedName name="Z_8B4E2514_D1F2_4DC0_817C_9C588D7DCCCB_.wvu.PrintArea" localSheetId="109" hidden="1">'14-2'!$A$1:$S$18</definedName>
    <definedName name="Z_8B4E2514_D1F2_4DC0_817C_9C588D7DCCCB_.wvu.PrintArea" localSheetId="6" hidden="1">'1-5'!$A$1:$U$46</definedName>
    <definedName name="Z_8B4E2514_D1F2_4DC0_817C_9C588D7DCCCB_.wvu.PrintArea" localSheetId="110" hidden="1">'15-1'!$A$1:$V$21</definedName>
    <definedName name="Z_8B4E2514_D1F2_4DC0_817C_9C588D7DCCCB_.wvu.PrintArea" localSheetId="120" hidden="1">'15-11'!$A$1:$S$21</definedName>
    <definedName name="Z_8B4E2514_D1F2_4DC0_817C_9C588D7DCCCB_.wvu.PrintArea" localSheetId="121" hidden="1">'15-12'!$A$1:$Q$18</definedName>
    <definedName name="Z_8B4E2514_D1F2_4DC0_817C_9C588D7DCCCB_.wvu.PrintArea" localSheetId="122" hidden="1">'15-13'!$A$1:$R$21</definedName>
    <definedName name="Z_8B4E2514_D1F2_4DC0_817C_9C588D7DCCCB_.wvu.PrintArea" localSheetId="123" hidden="1">'15-14'!$A$1:$O$21</definedName>
    <definedName name="Z_8B4E2514_D1F2_4DC0_817C_9C588D7DCCCB_.wvu.PrintArea" localSheetId="111" hidden="1">'15-2'!$A$1:$P$18</definedName>
    <definedName name="Z_8B4E2514_D1F2_4DC0_817C_9C588D7DCCCB_.wvu.PrintArea" localSheetId="112" hidden="1">'15-3'!$A$1:$U$20</definedName>
    <definedName name="Z_8B4E2514_D1F2_4DC0_817C_9C588D7DCCCB_.wvu.PrintArea" localSheetId="113" hidden="1">'15-4'!$A$1:$S$23</definedName>
    <definedName name="Z_8B4E2514_D1F2_4DC0_817C_9C588D7DCCCB_.wvu.PrintArea" localSheetId="114" hidden="1">'15-5'!$A$1:$Q$44</definedName>
    <definedName name="Z_8B4E2514_D1F2_4DC0_817C_9C588D7DCCCB_.wvu.PrintArea" localSheetId="115" hidden="1">'15-6'!$A$1:$U$24</definedName>
    <definedName name="Z_8B4E2514_D1F2_4DC0_817C_9C588D7DCCCB_.wvu.PrintArea" localSheetId="116" hidden="1">'15-7'!$A$1:$Q$19</definedName>
    <definedName name="Z_8B4E2514_D1F2_4DC0_817C_9C588D7DCCCB_.wvu.PrintArea" localSheetId="117" hidden="1">'15-8'!$A$1:$R$32</definedName>
    <definedName name="Z_8B4E2514_D1F2_4DC0_817C_9C588D7DCCCB_.wvu.PrintArea" localSheetId="118" hidden="1">'15-9'!$A$1:$S$23</definedName>
    <definedName name="Z_8B4E2514_D1F2_4DC0_817C_9C588D7DCCCB_.wvu.PrintArea" localSheetId="7" hidden="1">'1-6'!$A$2:$E$26</definedName>
    <definedName name="Z_8B4E2514_D1F2_4DC0_817C_9C588D7DCCCB_.wvu.PrintArea" localSheetId="124" hidden="1">'16-1'!$A$1:$R$23</definedName>
    <definedName name="Z_8B4E2514_D1F2_4DC0_817C_9C588D7DCCCB_.wvu.PrintArea" localSheetId="125" hidden="1">'16-2'!$A$1:$Q$18</definedName>
    <definedName name="Z_8B4E2514_D1F2_4DC0_817C_9C588D7DCCCB_.wvu.PrintArea" localSheetId="126" hidden="1">'16-3'!$A$1:$U$22</definedName>
    <definedName name="Z_8B4E2514_D1F2_4DC0_817C_9C588D7DCCCB_.wvu.PrintArea" localSheetId="127" hidden="1">'16-4'!$A$1:$N$20</definedName>
    <definedName name="Z_8B4E2514_D1F2_4DC0_817C_9C588D7DCCCB_.wvu.PrintArea" localSheetId="128" hidden="1">'16-5'!$A$1:$U$21</definedName>
    <definedName name="Z_8B4E2514_D1F2_4DC0_817C_9C588D7DCCCB_.wvu.PrintArea" localSheetId="8" hidden="1">'1-7'!$A$1:$W$171</definedName>
    <definedName name="Z_8B4E2514_D1F2_4DC0_817C_9C588D7DCCCB_.wvu.PrintArea" localSheetId="129" hidden="1">'17-1'!$A$1:$AA$22</definedName>
    <definedName name="Z_8B4E2514_D1F2_4DC0_817C_9C588D7DCCCB_.wvu.PrintArea" localSheetId="138" hidden="1">'17-10'!$A$1:$P$17</definedName>
    <definedName name="Z_8B4E2514_D1F2_4DC0_817C_9C588D7DCCCB_.wvu.PrintArea" localSheetId="139" hidden="1">'17-11'!$I$1:$S$30</definedName>
    <definedName name="Z_8B4E2514_D1F2_4DC0_817C_9C588D7DCCCB_.wvu.PrintArea" localSheetId="140" hidden="1">'17-12'!$A$1:$Q$19</definedName>
    <definedName name="Z_8B4E2514_D1F2_4DC0_817C_9C588D7DCCCB_.wvu.PrintArea" localSheetId="141" hidden="1">'17-13'!$A$1:$P$17</definedName>
    <definedName name="Z_8B4E2514_D1F2_4DC0_817C_9C588D7DCCCB_.wvu.PrintArea" localSheetId="142" hidden="1">'17-14'!$A$1:$K$27</definedName>
    <definedName name="Z_8B4E2514_D1F2_4DC0_817C_9C588D7DCCCB_.wvu.PrintArea" localSheetId="130" hidden="1">'17-2'!$A$1:$V$23</definedName>
    <definedName name="Z_8B4E2514_D1F2_4DC0_817C_9C588D7DCCCB_.wvu.PrintArea" localSheetId="131" hidden="1">'17-3'!$A$1:$V$23</definedName>
    <definedName name="Z_8B4E2514_D1F2_4DC0_817C_9C588D7DCCCB_.wvu.PrintArea" localSheetId="132" hidden="1">'17-4'!$I$1:$S$22</definedName>
    <definedName name="Z_8B4E2514_D1F2_4DC0_817C_9C588D7DCCCB_.wvu.PrintArea" localSheetId="133" hidden="1">'17-5'!$I$1:$S$19</definedName>
    <definedName name="Z_8B4E2514_D1F2_4DC0_817C_9C588D7DCCCB_.wvu.PrintArea" localSheetId="134" hidden="1">'17-6'!$I$1:$S$22</definedName>
    <definedName name="Z_8B4E2514_D1F2_4DC0_817C_9C588D7DCCCB_.wvu.PrintArea" localSheetId="135" hidden="1">'17-7'!$A$1:$P$17</definedName>
    <definedName name="Z_8B4E2514_D1F2_4DC0_817C_9C588D7DCCCB_.wvu.PrintArea" localSheetId="136" hidden="1">'17-8'!$A$1:$S$17</definedName>
    <definedName name="Z_8B4E2514_D1F2_4DC0_817C_9C588D7DCCCB_.wvu.PrintArea" localSheetId="137" hidden="1">'17-9'!$A$1:$Q$16</definedName>
    <definedName name="Z_8B4E2514_D1F2_4DC0_817C_9C588D7DCCCB_.wvu.PrintArea" localSheetId="10" hidden="1">'1-8'!$A$1:$S$121</definedName>
    <definedName name="Z_8B4E2514_D1F2_4DC0_817C_9C588D7DCCCB_.wvu.PrintArea" localSheetId="143" hidden="1">'18-1'!$A$1:$P$12</definedName>
    <definedName name="Z_8B4E2514_D1F2_4DC0_817C_9C588D7DCCCB_.wvu.PrintArea" localSheetId="144" hidden="1">'18-2'!$A$1:$Q$17</definedName>
    <definedName name="Z_8B4E2514_D1F2_4DC0_817C_9C588D7DCCCB_.wvu.PrintArea" localSheetId="145" hidden="1">'18-3'!$A$1:$P$12</definedName>
    <definedName name="Z_8B4E2514_D1F2_4DC0_817C_9C588D7DCCCB_.wvu.PrintArea" localSheetId="146" hidden="1">'18-4'!$A$1:$R$19</definedName>
    <definedName name="Z_8B4E2514_D1F2_4DC0_817C_9C588D7DCCCB_.wvu.PrintArea" localSheetId="11" hidden="1">'1-9'!$A$1:$P$19</definedName>
    <definedName name="Z_8B4E2514_D1F2_4DC0_817C_9C588D7DCCCB_.wvu.PrintArea" localSheetId="147" hidden="1">'19-1'!$A$1:$Q$18</definedName>
    <definedName name="Z_8B4E2514_D1F2_4DC0_817C_9C588D7DCCCB_.wvu.PrintArea" localSheetId="148" hidden="1">'19-2'!$A$1:$Q$20</definedName>
    <definedName name="Z_8B4E2514_D1F2_4DC0_817C_9C588D7DCCCB_.wvu.PrintArea" localSheetId="149" hidden="1">'20-1'!$A$1:$N$17</definedName>
    <definedName name="Z_8B4E2514_D1F2_4DC0_817C_9C588D7DCCCB_.wvu.PrintArea" localSheetId="150" hidden="1">'20-2'!$A$1:$S$20</definedName>
    <definedName name="Z_8B4E2514_D1F2_4DC0_817C_9C588D7DCCCB_.wvu.PrintArea" localSheetId="151" hidden="1">'20-3'!$A$1:$O$17</definedName>
    <definedName name="Z_8B4E2514_D1F2_4DC0_817C_9C588D7DCCCB_.wvu.PrintArea" localSheetId="26" hidden="1">'2-1'!$A$1:$R$23</definedName>
    <definedName name="Z_8B4E2514_D1F2_4DC0_817C_9C588D7DCCCB_.wvu.PrintArea" localSheetId="152" hidden="1">'21-1'!$A$1:$R$22</definedName>
    <definedName name="Z_8B4E2514_D1F2_4DC0_817C_9C588D7DCCCB_.wvu.PrintArea" localSheetId="153" hidden="1">'21-2'!$A$1:$O$20</definedName>
    <definedName name="Z_8B4E2514_D1F2_4DC0_817C_9C588D7DCCCB_.wvu.PrintArea" localSheetId="154" hidden="1">'21-3'!$A$1:$Q$16</definedName>
    <definedName name="Z_8B4E2514_D1F2_4DC0_817C_9C588D7DCCCB_.wvu.PrintArea" localSheetId="155" hidden="1">'21-4'!$A$1:$Y$52</definedName>
    <definedName name="Z_8B4E2514_D1F2_4DC0_817C_9C588D7DCCCB_.wvu.PrintArea" localSheetId="156" hidden="1">'21-5'!$A$1:$T$19</definedName>
    <definedName name="Z_8B4E2514_D1F2_4DC0_817C_9C588D7DCCCB_.wvu.PrintArea" localSheetId="157" hidden="1">'21-6'!$A$1:$O$16</definedName>
    <definedName name="Z_8B4E2514_D1F2_4DC0_817C_9C588D7DCCCB_.wvu.PrintArea" localSheetId="27" hidden="1">'2-2'!$A$1:$Q$16</definedName>
    <definedName name="Z_8B4E2514_D1F2_4DC0_817C_9C588D7DCCCB_.wvu.PrintArea" localSheetId="28" hidden="1">'2-3'!$A$1:$R$25</definedName>
    <definedName name="Z_8B4E2514_D1F2_4DC0_817C_9C588D7DCCCB_.wvu.PrintArea" localSheetId="30" hidden="1">'2-5'!$A$1:$X$24</definedName>
    <definedName name="Z_8B4E2514_D1F2_4DC0_817C_9C588D7DCCCB_.wvu.PrintArea" localSheetId="32" hidden="1">'2-7'!$A$1:$O$19</definedName>
    <definedName name="Z_8B4E2514_D1F2_4DC0_817C_9C588D7DCCCB_.wvu.PrintArea" localSheetId="33" hidden="1">'2-8'!$A$1:$M$18</definedName>
    <definedName name="Z_8B4E2514_D1F2_4DC0_817C_9C588D7DCCCB_.wvu.PrintArea" localSheetId="34" hidden="1">'3-1'!$A$1:$R$18</definedName>
    <definedName name="Z_8B4E2514_D1F2_4DC0_817C_9C588D7DCCCB_.wvu.PrintArea" localSheetId="35" hidden="1">'3-2'!$A$1:$Q$20</definedName>
    <definedName name="Z_8B4E2514_D1F2_4DC0_817C_9C588D7DCCCB_.wvu.PrintArea" localSheetId="36" hidden="1">'3-3'!$A$1:$Q$26</definedName>
    <definedName name="Z_8B4E2514_D1F2_4DC0_817C_9C588D7DCCCB_.wvu.PrintArea" localSheetId="37" hidden="1">'3-4'!$A$1:$P$12</definedName>
    <definedName name="Z_8B4E2514_D1F2_4DC0_817C_9C588D7DCCCB_.wvu.PrintArea" localSheetId="38" hidden="1">'3-5'!$A$1:$L$15</definedName>
    <definedName name="Z_8B4E2514_D1F2_4DC0_817C_9C588D7DCCCB_.wvu.PrintArea" localSheetId="39" hidden="1">'3-6'!$A$1:$O$13</definedName>
    <definedName name="Z_8B4E2514_D1F2_4DC0_817C_9C588D7DCCCB_.wvu.PrintArea" localSheetId="40" hidden="1">'3-7'!$A$1:$L$16</definedName>
    <definedName name="Z_8B4E2514_D1F2_4DC0_817C_9C588D7DCCCB_.wvu.PrintArea" localSheetId="41" hidden="1">'4-1'!$A$1:$O$19</definedName>
    <definedName name="Z_8B4E2514_D1F2_4DC0_817C_9C588D7DCCCB_.wvu.PrintArea" localSheetId="42" hidden="1">'4-2'!$A$1:$O$21</definedName>
    <definedName name="Z_8B4E2514_D1F2_4DC0_817C_9C588D7DCCCB_.wvu.PrintArea" localSheetId="43" hidden="1">'4-3'!$A$1:$Q$28</definedName>
    <definedName name="Z_8B4E2514_D1F2_4DC0_817C_9C588D7DCCCB_.wvu.PrintArea" localSheetId="44" hidden="1">'4-4'!$A$1:$S$31</definedName>
    <definedName name="Z_8B4E2514_D1F2_4DC0_817C_9C588D7DCCCB_.wvu.PrintArea" localSheetId="45" hidden="1">'4-5'!$A$1:$Q$32</definedName>
    <definedName name="Z_8B4E2514_D1F2_4DC0_817C_9C588D7DCCCB_.wvu.PrintArea" localSheetId="46" hidden="1">'4-6'!$A$1:$O$20</definedName>
    <definedName name="Z_8B4E2514_D1F2_4DC0_817C_9C588D7DCCCB_.wvu.PrintArea" localSheetId="47" hidden="1">'5-1'!$A$1:$T$15</definedName>
    <definedName name="Z_8B4E2514_D1F2_4DC0_817C_9C588D7DCCCB_.wvu.PrintArea" localSheetId="56" hidden="1">'5-10'!$A$1:$G$32</definedName>
    <definedName name="Z_8B4E2514_D1F2_4DC0_817C_9C588D7DCCCB_.wvu.PrintArea" localSheetId="57" hidden="1">'5-11'!$A$1:$Q$72</definedName>
    <definedName name="Z_8B4E2514_D1F2_4DC0_817C_9C588D7DCCCB_.wvu.PrintArea" localSheetId="48" hidden="1">'5-2'!$A$1:$V$15</definedName>
    <definedName name="Z_8B4E2514_D1F2_4DC0_817C_9C588D7DCCCB_.wvu.PrintArea" localSheetId="49" hidden="1">'5-3'!$A$1:$P$18</definedName>
    <definedName name="Z_8B4E2514_D1F2_4DC0_817C_9C588D7DCCCB_.wvu.PrintArea" localSheetId="50" hidden="1">'5-4'!$A$1:$Q$26</definedName>
    <definedName name="Z_8B4E2514_D1F2_4DC0_817C_9C588D7DCCCB_.wvu.PrintArea" localSheetId="51" hidden="1">'5-5'!$A$1:$P$18</definedName>
    <definedName name="Z_8B4E2514_D1F2_4DC0_817C_9C588D7DCCCB_.wvu.PrintArea" localSheetId="52" hidden="1">'5-6'!$A$1:$P$19</definedName>
    <definedName name="Z_8B4E2514_D1F2_4DC0_817C_9C588D7DCCCB_.wvu.PrintArea" localSheetId="53" hidden="1">'5-7'!$A$1:$Q$21</definedName>
    <definedName name="Z_8B4E2514_D1F2_4DC0_817C_9C588D7DCCCB_.wvu.PrintArea" localSheetId="54" hidden="1">'5-8'!$A$1:$R$20</definedName>
    <definedName name="Z_8B4E2514_D1F2_4DC0_817C_9C588D7DCCCB_.wvu.PrintArea" localSheetId="55" hidden="1">'5-9'!$A$1:$S$20</definedName>
    <definedName name="Z_8B4E2514_D1F2_4DC0_817C_9C588D7DCCCB_.wvu.PrintArea" localSheetId="58" hidden="1">'6-1'!$A$1:$Q$14</definedName>
    <definedName name="Z_8B4E2514_D1F2_4DC0_817C_9C588D7DCCCB_.wvu.PrintArea" localSheetId="59" hidden="1">'6-2'!$A$1:$R$18</definedName>
    <definedName name="Z_8B4E2514_D1F2_4DC0_817C_9C588D7DCCCB_.wvu.PrintArea" localSheetId="60" hidden="1">'6-3'!$A$1:$P$17</definedName>
    <definedName name="Z_8B4E2514_D1F2_4DC0_817C_9C588D7DCCCB_.wvu.PrintArea" localSheetId="61" hidden="1">'6-4'!$A$1:$P$16</definedName>
    <definedName name="Z_8B4E2514_D1F2_4DC0_817C_9C588D7DCCCB_.wvu.PrintArea" localSheetId="62" hidden="1">'7-1'!$A$1:$V$27</definedName>
    <definedName name="Z_8B4E2514_D1F2_4DC0_817C_9C588D7DCCCB_.wvu.PrintArea" localSheetId="63" hidden="1">'7-2'!$A$1:$Z$18</definedName>
    <definedName name="Z_8B4E2514_D1F2_4DC0_817C_9C588D7DCCCB_.wvu.PrintArea" localSheetId="64" hidden="1">'7-3'!$A$1:$X$28</definedName>
    <definedName name="Z_8B4E2514_D1F2_4DC0_817C_9C588D7DCCCB_.wvu.PrintArea" localSheetId="65" hidden="1">'7-4'!$A$1:$X$28</definedName>
    <definedName name="Z_8B4E2514_D1F2_4DC0_817C_9C588D7DCCCB_.wvu.PrintArea" localSheetId="66" hidden="1">'7-5'!$A$1:$P$23</definedName>
    <definedName name="Z_8B4E2514_D1F2_4DC0_817C_9C588D7DCCCB_.wvu.PrintArea" localSheetId="67" hidden="1">'7-6'!$A$1:$O$15</definedName>
    <definedName name="Z_8B4E2514_D1F2_4DC0_817C_9C588D7DCCCB_.wvu.PrintArea" localSheetId="68" hidden="1">'8-1'!$A$1:$U$28</definedName>
    <definedName name="Z_8B4E2514_D1F2_4DC0_817C_9C588D7DCCCB_.wvu.PrintArea" localSheetId="77" hidden="1">'8-10'!$A$1:$Q$21</definedName>
    <definedName name="Z_8B4E2514_D1F2_4DC0_817C_9C588D7DCCCB_.wvu.PrintArea" localSheetId="78" hidden="1">'8-11'!$A$1:$S$23</definedName>
    <definedName name="Z_8B4E2514_D1F2_4DC0_817C_9C588D7DCCCB_.wvu.PrintArea" localSheetId="79" hidden="1">'8-12'!$A$1:$T$34</definedName>
    <definedName name="Z_8B4E2514_D1F2_4DC0_817C_9C588D7DCCCB_.wvu.PrintArea" localSheetId="80" hidden="1">'8-13'!$A$1:$N$21</definedName>
    <definedName name="Z_8B4E2514_D1F2_4DC0_817C_9C588D7DCCCB_.wvu.PrintArea" localSheetId="81" hidden="1">'8-14'!$A$1:$O$33</definedName>
    <definedName name="Z_8B4E2514_D1F2_4DC0_817C_9C588D7DCCCB_.wvu.PrintArea" localSheetId="69" hidden="1">'8-2'!$A$1:$U$26</definedName>
    <definedName name="Z_8B4E2514_D1F2_4DC0_817C_9C588D7DCCCB_.wvu.PrintArea" localSheetId="71" hidden="1">'8-4'!$A$1:$O$19</definedName>
    <definedName name="Z_8B4E2514_D1F2_4DC0_817C_9C588D7DCCCB_.wvu.PrintArea" localSheetId="72" hidden="1">'8-5'!$A$1:$O$20</definedName>
    <definedName name="Z_8B4E2514_D1F2_4DC0_817C_9C588D7DCCCB_.wvu.PrintArea" localSheetId="73" hidden="1">'8-6'!$A$1:$P$19</definedName>
    <definedName name="Z_8B4E2514_D1F2_4DC0_817C_9C588D7DCCCB_.wvu.PrintArea" localSheetId="74" hidden="1">'8-7'!$A$1:$O$19</definedName>
    <definedName name="Z_8B4E2514_D1F2_4DC0_817C_9C588D7DCCCB_.wvu.PrintArea" localSheetId="75" hidden="1">'8-8'!$A$1:$O$19</definedName>
    <definedName name="Z_8B4E2514_D1F2_4DC0_817C_9C588D7DCCCB_.wvu.PrintArea" localSheetId="76" hidden="1">'8-9'!$A$1:$AB$40</definedName>
    <definedName name="Z_8B4E2514_D1F2_4DC0_817C_9C588D7DCCCB_.wvu.PrintArea" localSheetId="82" hidden="1">'9-1'!$A$1:$P$17</definedName>
    <definedName name="Z_8B4E2514_D1F2_4DC0_817C_9C588D7DCCCB_.wvu.PrintArea" localSheetId="83" hidden="1">'9-2'!$A$1:$R$16</definedName>
    <definedName name="Z_8B4E2514_D1F2_4DC0_817C_9C588D7DCCCB_.wvu.PrintArea" localSheetId="84" hidden="1">'9-3'!$A$1:$O$16</definedName>
    <definedName name="Z_8B4E2514_D1F2_4DC0_817C_9C588D7DCCCB_.wvu.PrintArea" localSheetId="85" hidden="1">'9-4'!$A$1:$O$16</definedName>
    <definedName name="Z_8B4E2514_D1F2_4DC0_817C_9C588D7DCCCB_.wvu.PrintArea" localSheetId="86" hidden="1">'9-5'!$A$1:$P$16</definedName>
    <definedName name="Z_8B4E2514_D1F2_4DC0_817C_9C588D7DCCCB_.wvu.PrintArea" localSheetId="87" hidden="1">'9-6'!$A$1:$Q$20</definedName>
    <definedName name="Z_8B4E2514_D1F2_4DC0_817C_9C588D7DCCCB_.wvu.PrintTitles" localSheetId="20" hidden="1">'1-15'!$1:$1</definedName>
    <definedName name="Z_8B4E2514_D1F2_4DC0_817C_9C588D7DCCCB_.wvu.Rows" localSheetId="95" hidden="1">'11-1②'!$51:$51</definedName>
    <definedName name="Z_8B4E2514_D1F2_4DC0_817C_9C588D7DCCCB_.wvu.Rows" localSheetId="71" hidden="1">'8-4'!$27:$29</definedName>
    <definedName name="Z_8E0A6514_7498_49BC_ABD1_7CB5B313BDC2_.wvu.Cols" localSheetId="129" hidden="1">'17-1'!$D:$E,'17-1'!$G:$I,'17-1'!$K:$L,'17-1'!$N:$N</definedName>
    <definedName name="Z_8E0A6514_7498_49BC_ABD1_7CB5B313BDC2_.wvu.PrintArea" localSheetId="106" hidden="1">'13-1'!$A$1:$R$21</definedName>
    <definedName name="Z_8E0A6514_7498_49BC_ABD1_7CB5B313BDC2_.wvu.PrintArea" localSheetId="107" hidden="1">'13-2'!$A$1:$Q$19</definedName>
    <definedName name="Z_8E0A6514_7498_49BC_ABD1_7CB5B313BDC2_.wvu.PrintArea" localSheetId="110" hidden="1">'15-1'!$A$1:$V$21</definedName>
    <definedName name="Z_8E0A6514_7498_49BC_ABD1_7CB5B313BDC2_.wvu.PrintArea" localSheetId="120" hidden="1">'15-11'!$A$1:$S$21</definedName>
    <definedName name="Z_8E0A6514_7498_49BC_ABD1_7CB5B313BDC2_.wvu.PrintArea" localSheetId="121" hidden="1">'15-12'!$A$1:$Q$18</definedName>
    <definedName name="Z_8E0A6514_7498_49BC_ABD1_7CB5B313BDC2_.wvu.PrintArea" localSheetId="122" hidden="1">'15-13'!$A$1:$R$21</definedName>
    <definedName name="Z_8E0A6514_7498_49BC_ABD1_7CB5B313BDC2_.wvu.PrintArea" localSheetId="123" hidden="1">'15-14'!$A$1:$O$21</definedName>
    <definedName name="Z_8E0A6514_7498_49BC_ABD1_7CB5B313BDC2_.wvu.PrintArea" localSheetId="111" hidden="1">'15-2'!$A$1:$P$18</definedName>
    <definedName name="Z_8E0A6514_7498_49BC_ABD1_7CB5B313BDC2_.wvu.PrintArea" localSheetId="112" hidden="1">'15-3'!$A$1:$U$20</definedName>
    <definedName name="Z_8E0A6514_7498_49BC_ABD1_7CB5B313BDC2_.wvu.PrintArea" localSheetId="113" hidden="1">'15-4'!$A$1:$S$23</definedName>
    <definedName name="Z_8E0A6514_7498_49BC_ABD1_7CB5B313BDC2_.wvu.PrintArea" localSheetId="114" hidden="1">'15-5'!$A$1:$Q$44</definedName>
    <definedName name="Z_8E0A6514_7498_49BC_ABD1_7CB5B313BDC2_.wvu.PrintArea" localSheetId="115" hidden="1">'15-6'!$A$1:$P$16</definedName>
    <definedName name="Z_8E0A6514_7498_49BC_ABD1_7CB5B313BDC2_.wvu.PrintArea" localSheetId="116" hidden="1">'15-7'!$A$1:$Q$19</definedName>
    <definedName name="Z_8E0A6514_7498_49BC_ABD1_7CB5B313BDC2_.wvu.PrintArea" localSheetId="117" hidden="1">'15-8'!$A$1:$R$32</definedName>
    <definedName name="Z_8E0A6514_7498_49BC_ABD1_7CB5B313BDC2_.wvu.PrintArea" localSheetId="118" hidden="1">'15-9'!$A$1:$S$23</definedName>
    <definedName name="Z_8E0A6514_7498_49BC_ABD1_7CB5B313BDC2_.wvu.PrintArea" localSheetId="124" hidden="1">'16-1'!$A$1:$R$23</definedName>
    <definedName name="Z_8E0A6514_7498_49BC_ABD1_7CB5B313BDC2_.wvu.PrintArea" localSheetId="125" hidden="1">'16-2'!$A$1:$Q$18</definedName>
    <definedName name="Z_8E0A6514_7498_49BC_ABD1_7CB5B313BDC2_.wvu.PrintArea" localSheetId="126" hidden="1">'16-3'!$A$1:$U$22</definedName>
    <definedName name="Z_8E0A6514_7498_49BC_ABD1_7CB5B313BDC2_.wvu.PrintArea" localSheetId="127" hidden="1">'16-4'!$A$1:$N$20</definedName>
    <definedName name="Z_8E0A6514_7498_49BC_ABD1_7CB5B313BDC2_.wvu.PrintArea" localSheetId="128" hidden="1">'16-5'!$A$1:$U$21</definedName>
    <definedName name="Z_8E0A6514_7498_49BC_ABD1_7CB5B313BDC2_.wvu.PrintArea" localSheetId="129" hidden="1">'17-1'!$A$1:$AA$22</definedName>
    <definedName name="Z_8E0A6514_7498_49BC_ABD1_7CB5B313BDC2_.wvu.PrintArea" localSheetId="138" hidden="1">'17-10'!$A$1:$P$17</definedName>
    <definedName name="Z_8E0A6514_7498_49BC_ABD1_7CB5B313BDC2_.wvu.PrintArea" localSheetId="140" hidden="1">'17-12'!$A$1:$Q$19</definedName>
    <definedName name="Z_8E0A6514_7498_49BC_ABD1_7CB5B313BDC2_.wvu.PrintArea" localSheetId="141" hidden="1">'17-13'!$A$1:$P$17</definedName>
    <definedName name="Z_8E0A6514_7498_49BC_ABD1_7CB5B313BDC2_.wvu.PrintArea" localSheetId="142" hidden="1">'17-14'!$A$1:$K$27</definedName>
    <definedName name="Z_8E0A6514_7498_49BC_ABD1_7CB5B313BDC2_.wvu.PrintArea" localSheetId="130" hidden="1">'17-2'!$A$1:$Q$16</definedName>
    <definedName name="Z_8E0A6514_7498_49BC_ABD1_7CB5B313BDC2_.wvu.PrintArea" localSheetId="131" hidden="1">'17-3'!$A$1:$Q$16</definedName>
    <definedName name="Z_8E0A6514_7498_49BC_ABD1_7CB5B313BDC2_.wvu.PrintArea" localSheetId="135" hidden="1">'17-7'!$A$1:$P$17</definedName>
    <definedName name="Z_8E0A6514_7498_49BC_ABD1_7CB5B313BDC2_.wvu.PrintArea" localSheetId="136" hidden="1">'17-8'!$A$1:$S$17</definedName>
    <definedName name="Z_8E0A6514_7498_49BC_ABD1_7CB5B313BDC2_.wvu.PrintArea" localSheetId="137" hidden="1">'17-9'!$A$1:$Q$16</definedName>
    <definedName name="Z_8E0A6514_7498_49BC_ABD1_7CB5B313BDC2_.wvu.PrintArea" localSheetId="144" hidden="1">'18-2'!$A$1:$Q$17</definedName>
    <definedName name="Z_8E0A6514_7498_49BC_ABD1_7CB5B313BDC2_.wvu.PrintArea" localSheetId="146" hidden="1">'18-4'!$A$1:$R$19</definedName>
    <definedName name="Z_8E0A6514_7498_49BC_ABD1_7CB5B313BDC2_.wvu.PrintArea" localSheetId="147" hidden="1">'19-1'!$A$1:$Q$18</definedName>
    <definedName name="Z_8E0A6514_7498_49BC_ABD1_7CB5B313BDC2_.wvu.PrintArea" localSheetId="148" hidden="1">'19-2'!$A$1:$Q$20</definedName>
    <definedName name="Z_8E0A6514_7498_49BC_ABD1_7CB5B313BDC2_.wvu.PrintArea" localSheetId="149" hidden="1">'20-1'!$A$1:$N$17</definedName>
    <definedName name="Z_8E0A6514_7498_49BC_ABD1_7CB5B313BDC2_.wvu.PrintArea" localSheetId="150" hidden="1">'20-2'!$A$1:$S$20</definedName>
    <definedName name="Z_8E0A6514_7498_49BC_ABD1_7CB5B313BDC2_.wvu.PrintArea" localSheetId="151" hidden="1">'20-3'!$A$1:$O$17</definedName>
    <definedName name="Z_8E0A6514_7498_49BC_ABD1_7CB5B313BDC2_.wvu.PrintArea" localSheetId="152" hidden="1">'21-1'!$A$1:$R$22</definedName>
    <definedName name="Z_8E0A6514_7498_49BC_ABD1_7CB5B313BDC2_.wvu.PrintArea" localSheetId="153" hidden="1">'21-2'!$A$1:$O$20</definedName>
    <definedName name="Z_8E0A6514_7498_49BC_ABD1_7CB5B313BDC2_.wvu.PrintArea" localSheetId="154" hidden="1">'21-3'!$A$1:$Q$16</definedName>
    <definedName name="Z_8E0A6514_7498_49BC_ABD1_7CB5B313BDC2_.wvu.PrintArea" localSheetId="155" hidden="1">'21-4'!$A$1:$Y$52</definedName>
    <definedName name="Z_8E0A6514_7498_49BC_ABD1_7CB5B313BDC2_.wvu.PrintArea" localSheetId="156" hidden="1">'21-5'!$A$1:$T$19</definedName>
    <definedName name="Z_8E0A6514_7498_49BC_ABD1_7CB5B313BDC2_.wvu.PrintArea" localSheetId="157" hidden="1">'21-6'!$A$1:$O$16</definedName>
    <definedName name="Z_8E0A6514_7498_49BC_ABD1_7CB5B313BDC2_.wvu.PrintArea" localSheetId="85" hidden="1">'9-4'!$A$1:$O$16</definedName>
    <definedName name="Z_8E0A6514_7498_49BC_ABD1_7CB5B313BDC2_.wvu.PrintArea" localSheetId="86" hidden="1">'9-5'!$A$1:$P$16</definedName>
    <definedName name="Z_8E0A6514_7498_49BC_ABD1_7CB5B313BDC2_.wvu.PrintArea" localSheetId="87" hidden="1">'9-6'!$A$1:$Q$20</definedName>
    <definedName name="Z_8EB6928C_5D8E_417C_8B5C_C28F488EA60F_.wvu.PrintArea" localSheetId="1" hidden="1">'1-1'!$A$1:$Q$24</definedName>
    <definedName name="Z_8EB6928C_5D8E_417C_8B5C_C28F488EA60F_.wvu.PrintArea" localSheetId="12" hidden="1">'1-10'!$A$1:$Q$23</definedName>
    <definedName name="Z_8EB6928C_5D8E_417C_8B5C_C28F488EA60F_.wvu.PrintArea" localSheetId="13" hidden="1">'1-11'!$A$1:$S$20</definedName>
    <definedName name="Z_8EB6928C_5D8E_417C_8B5C_C28F488EA60F_.wvu.PrintArea" localSheetId="14" hidden="1">'1-12'!$A$1:$R$29</definedName>
    <definedName name="Z_8EB6928C_5D8E_417C_8B5C_C28F488EA60F_.wvu.PrintArea" localSheetId="17" hidden="1">'1-13'!$A$1:$Q$26</definedName>
    <definedName name="Z_8EB6928C_5D8E_417C_8B5C_C28F488EA60F_.wvu.PrintArea" localSheetId="9" hidden="1">'1-13(旧)'!$A$1:$T$23</definedName>
    <definedName name="Z_8EB6928C_5D8E_417C_8B5C_C28F488EA60F_.wvu.PrintArea" localSheetId="19" hidden="1">'1-14'!$A$1:$S$18</definedName>
    <definedName name="Z_8EB6928C_5D8E_417C_8B5C_C28F488EA60F_.wvu.PrintArea" localSheetId="15" hidden="1">'1-14(旧)'!$A$1:$S$34</definedName>
    <definedName name="Z_8EB6928C_5D8E_417C_8B5C_C28F488EA60F_.wvu.PrintArea" localSheetId="16" hidden="1">'1-15(旧)'!$A$1:$R$26</definedName>
    <definedName name="Z_8EB6928C_5D8E_417C_8B5C_C28F488EA60F_.wvu.PrintArea" localSheetId="21" hidden="1">'1-16'!$A$1:$F$80</definedName>
    <definedName name="Z_8EB6928C_5D8E_417C_8B5C_C28F488EA60F_.wvu.PrintArea" localSheetId="18" hidden="1">'1-16(旧)'!$A$1:$W$27</definedName>
    <definedName name="Z_8EB6928C_5D8E_417C_8B5C_C28F488EA60F_.wvu.PrintArea" localSheetId="22" hidden="1">'1-17'!$A$1:$Q$18</definedName>
    <definedName name="Z_8EB6928C_5D8E_417C_8B5C_C28F488EA60F_.wvu.PrintArea" localSheetId="23" hidden="1">'1-18'!$A$1:$S$22</definedName>
    <definedName name="Z_8EB6928C_5D8E_417C_8B5C_C28F488EA60F_.wvu.PrintArea" localSheetId="24" hidden="1">'1-18(旧)'!$A$1:$U$40</definedName>
    <definedName name="Z_8EB6928C_5D8E_417C_8B5C_C28F488EA60F_.wvu.PrintArea" localSheetId="25" hidden="1">'1-19'!$A$1:$U$22</definedName>
    <definedName name="Z_8EB6928C_5D8E_417C_8B5C_C28F488EA60F_.wvu.PrintArea" localSheetId="3" hidden="1">'1-2'!$A$1:$Q$27</definedName>
    <definedName name="Z_8EB6928C_5D8E_417C_8B5C_C28F488EA60F_.wvu.PrintArea" localSheetId="159" hidden="1">'1-20(旧)'!$A$1:$R$27</definedName>
    <definedName name="Z_8EB6928C_5D8E_417C_8B5C_C28F488EA60F_.wvu.PrintArea" localSheetId="4" hidden="1">'1-3'!$A$1:$O$27</definedName>
    <definedName name="Z_8EB6928C_5D8E_417C_8B5C_C28F488EA60F_.wvu.PrintArea" localSheetId="5" hidden="1">'1-4'!$A$1:$W$99</definedName>
    <definedName name="Z_8EB6928C_5D8E_417C_8B5C_C28F488EA60F_.wvu.PrintArea" localSheetId="6" hidden="1">'1-5'!$A$1:$U$46</definedName>
    <definedName name="Z_8EB6928C_5D8E_417C_8B5C_C28F488EA60F_.wvu.PrintArea" localSheetId="8" hidden="1">'1-7'!$A$1:$W$171</definedName>
    <definedName name="Z_8EB6928C_5D8E_417C_8B5C_C28F488EA60F_.wvu.PrintArea" localSheetId="10" hidden="1">'1-8'!$A$1:$S$121</definedName>
    <definedName name="Z_8EB6928C_5D8E_417C_8B5C_C28F488EA60F_.wvu.PrintArea" localSheetId="11" hidden="1">'1-9'!$A$1:$P$19</definedName>
    <definedName name="Z_8EB6928C_5D8E_417C_8B5C_C28F488EA60F_.wvu.PrintArea" localSheetId="26" hidden="1">'2-1'!$A$1:$R$23</definedName>
    <definedName name="Z_8EB6928C_5D8E_417C_8B5C_C28F488EA60F_.wvu.PrintArea" localSheetId="27" hidden="1">'2-2'!$A$1:$Q$16</definedName>
    <definedName name="Z_8EB6928C_5D8E_417C_8B5C_C28F488EA60F_.wvu.PrintArea" localSheetId="28" hidden="1">'2-3'!$A$1:$R$25</definedName>
    <definedName name="Z_8EB6928C_5D8E_417C_8B5C_C28F488EA60F_.wvu.PrintArea" localSheetId="30" hidden="1">'2-5'!$A$1:$X$24</definedName>
    <definedName name="Z_8EB6928C_5D8E_417C_8B5C_C28F488EA60F_.wvu.PrintArea" localSheetId="32" hidden="1">'2-7'!$A$1:$O$19</definedName>
    <definedName name="Z_8EB6928C_5D8E_417C_8B5C_C28F488EA60F_.wvu.PrintArea" localSheetId="33" hidden="1">'2-8'!$A$1:$O$18</definedName>
    <definedName name="Z_8EB6928C_5D8E_417C_8B5C_C28F488EA60F_.wvu.PrintArea" localSheetId="34" hidden="1">'3-1'!$A$1:$R$18</definedName>
    <definedName name="Z_8EB6928C_5D8E_417C_8B5C_C28F488EA60F_.wvu.PrintArea" localSheetId="35" hidden="1">'3-2'!$A$1:$Q$20</definedName>
    <definedName name="Z_8EB6928C_5D8E_417C_8B5C_C28F488EA60F_.wvu.PrintArea" localSheetId="36" hidden="1">'3-3'!$A$1:$Q$26</definedName>
    <definedName name="Z_8EB6928C_5D8E_417C_8B5C_C28F488EA60F_.wvu.PrintArea" localSheetId="37" hidden="1">'3-4'!$A$1:$P$12</definedName>
    <definedName name="Z_8EB6928C_5D8E_417C_8B5C_C28F488EA60F_.wvu.PrintArea" localSheetId="38" hidden="1">'3-5'!$A$1:$L$15</definedName>
    <definedName name="Z_8EB6928C_5D8E_417C_8B5C_C28F488EA60F_.wvu.PrintArea" localSheetId="39" hidden="1">'3-6'!$A$1:$O$13</definedName>
    <definedName name="Z_8EB6928C_5D8E_417C_8B5C_C28F488EA60F_.wvu.PrintArea" localSheetId="40" hidden="1">'3-7'!$A$1:$L$16</definedName>
    <definedName name="Z_8EB6928C_5D8E_417C_8B5C_C28F488EA60F_.wvu.PrintArea" localSheetId="41" hidden="1">'4-1'!$A$1:$O$19</definedName>
    <definedName name="Z_8EB6928C_5D8E_417C_8B5C_C28F488EA60F_.wvu.PrintArea" localSheetId="42" hidden="1">'4-2'!$A$1:$O$21</definedName>
    <definedName name="Z_8EB6928C_5D8E_417C_8B5C_C28F488EA60F_.wvu.PrintArea" localSheetId="43" hidden="1">'4-3'!$A$1:$Q$28</definedName>
    <definedName name="Z_8EB6928C_5D8E_417C_8B5C_C28F488EA60F_.wvu.PrintArea" localSheetId="44" hidden="1">'4-4'!$A$1:$S$31</definedName>
    <definedName name="Z_8EB6928C_5D8E_417C_8B5C_C28F488EA60F_.wvu.PrintArea" localSheetId="45" hidden="1">'4-5'!$A$1:$Q$32</definedName>
    <definedName name="Z_8EB6928C_5D8E_417C_8B5C_C28F488EA60F_.wvu.PrintArea" localSheetId="46" hidden="1">'4-6'!$A$1:$O$20</definedName>
    <definedName name="Z_8EB6928C_5D8E_417C_8B5C_C28F488EA60F_.wvu.PrintArea" localSheetId="47" hidden="1">'5-1'!$A$1:$T$15</definedName>
    <definedName name="Z_8EB6928C_5D8E_417C_8B5C_C28F488EA60F_.wvu.PrintArea" localSheetId="56" hidden="1">'5-10'!$A$1:$G$32</definedName>
    <definedName name="Z_8EB6928C_5D8E_417C_8B5C_C28F488EA60F_.wvu.PrintArea" localSheetId="48" hidden="1">'5-2'!$A$1:$V$15</definedName>
    <definedName name="Z_8EB6928C_5D8E_417C_8B5C_C28F488EA60F_.wvu.PrintArea" localSheetId="49" hidden="1">'5-3'!$A$1:$P$18</definedName>
    <definedName name="Z_8EB6928C_5D8E_417C_8B5C_C28F488EA60F_.wvu.PrintArea" localSheetId="50" hidden="1">'5-4'!$A$1:$Q$26</definedName>
    <definedName name="Z_8EB6928C_5D8E_417C_8B5C_C28F488EA60F_.wvu.PrintArea" localSheetId="51" hidden="1">'5-5'!$A$1:$P$18</definedName>
    <definedName name="Z_8EB6928C_5D8E_417C_8B5C_C28F488EA60F_.wvu.PrintArea" localSheetId="52" hidden="1">'5-6'!$A$1:$P$19</definedName>
    <definedName name="Z_8EB6928C_5D8E_417C_8B5C_C28F488EA60F_.wvu.PrintArea" localSheetId="53" hidden="1">'5-7'!$A$1:$Q$21</definedName>
    <definedName name="Z_8EB6928C_5D8E_417C_8B5C_C28F488EA60F_.wvu.PrintArea" localSheetId="54" hidden="1">'5-8'!$A$1:$R$20</definedName>
    <definedName name="Z_8EB6928C_5D8E_417C_8B5C_C28F488EA60F_.wvu.PrintArea" localSheetId="55" hidden="1">'5-9'!$A$1:$S$20</definedName>
    <definedName name="Z_94A46A88_481F_4EF6_9892_3BD865050512_.wvu.Cols" localSheetId="68" hidden="1">'8-1'!$D:$E,'8-1'!$H:$H</definedName>
    <definedName name="Z_94A46A88_481F_4EF6_9892_3BD865050512_.wvu.Cols" localSheetId="69" hidden="1">'8-2'!$D:$D,'8-2'!$F:$F,'8-2'!$H:$H</definedName>
    <definedName name="Z_94A46A88_481F_4EF6_9892_3BD865050512_.wvu.PrintArea" localSheetId="88" hidden="1">'10-1'!$A$1:$S$19</definedName>
    <definedName name="Z_94A46A88_481F_4EF6_9892_3BD865050512_.wvu.PrintArea" localSheetId="89" hidden="1">'10-2'!$A$1:$O$17</definedName>
    <definedName name="Z_94A46A88_481F_4EF6_9892_3BD865050512_.wvu.PrintArea" localSheetId="90" hidden="1">'10-3'!$A$1:$W$22</definedName>
    <definedName name="Z_94A46A88_481F_4EF6_9892_3BD865050512_.wvu.PrintArea" localSheetId="91" hidden="1">'10-4'!$A$1:$W$21</definedName>
    <definedName name="Z_94A46A88_481F_4EF6_9892_3BD865050512_.wvu.PrintArea" localSheetId="92" hidden="1">'10-5'!$A$1:$Q$22</definedName>
    <definedName name="Z_94A46A88_481F_4EF6_9892_3BD865050512_.wvu.PrintArea" localSheetId="96" hidden="1">'11-2'!$A$1:$P$17</definedName>
    <definedName name="Z_94A46A88_481F_4EF6_9892_3BD865050512_.wvu.PrintArea" localSheetId="97" hidden="1">'11-3'!$A$1:$O$18</definedName>
    <definedName name="Z_94A46A88_481F_4EF6_9892_3BD865050512_.wvu.PrintArea" localSheetId="98" hidden="1">'11-4'!$A$1:$Q$19</definedName>
    <definedName name="Z_94A46A88_481F_4EF6_9892_3BD865050512_.wvu.PrintArea" localSheetId="99" hidden="1">'12-1'!$A$1:$O$51</definedName>
    <definedName name="Z_94A46A88_481F_4EF6_9892_3BD865050512_.wvu.PrintArea" localSheetId="100" hidden="1">'12-2'!$A$1:$AD$25</definedName>
    <definedName name="Z_94A46A88_481F_4EF6_9892_3BD865050512_.wvu.PrintArea" localSheetId="101" hidden="1">'12-3'!$A$1:$P$19</definedName>
    <definedName name="Z_94A46A88_481F_4EF6_9892_3BD865050512_.wvu.PrintArea" localSheetId="102" hidden="1">'12-4'!$A$1:$P$17</definedName>
    <definedName name="Z_94A46A88_481F_4EF6_9892_3BD865050512_.wvu.PrintArea" localSheetId="103" hidden="1">'12-5'!$A$1:$P$17</definedName>
    <definedName name="Z_94A46A88_481F_4EF6_9892_3BD865050512_.wvu.PrintArea" localSheetId="104" hidden="1">'12-6'!$A$1:$N$30</definedName>
    <definedName name="Z_94A46A88_481F_4EF6_9892_3BD865050512_.wvu.PrintArea" localSheetId="105" hidden="1">'12-7'!$A$1:$M$25</definedName>
    <definedName name="Z_94A46A88_481F_4EF6_9892_3BD865050512_.wvu.PrintArea" localSheetId="108" hidden="1">'14-1'!$A$1:$T$21</definedName>
    <definedName name="Z_94A46A88_481F_4EF6_9892_3BD865050512_.wvu.PrintArea" localSheetId="109" hidden="1">'14-2'!$A$1:$S$18</definedName>
    <definedName name="Z_94A46A88_481F_4EF6_9892_3BD865050512_.wvu.PrintArea" localSheetId="58" hidden="1">'6-1'!$A$1:$Q$14</definedName>
    <definedName name="Z_94A46A88_481F_4EF6_9892_3BD865050512_.wvu.PrintArea" localSheetId="59" hidden="1">'6-2'!$A$1:$R$18</definedName>
    <definedName name="Z_94A46A88_481F_4EF6_9892_3BD865050512_.wvu.PrintArea" localSheetId="60" hidden="1">'6-3'!$A$1:$P$17</definedName>
    <definedName name="Z_94A46A88_481F_4EF6_9892_3BD865050512_.wvu.PrintArea" localSheetId="61" hidden="1">'6-4'!$A$1:$P$16</definedName>
    <definedName name="Z_94A46A88_481F_4EF6_9892_3BD865050512_.wvu.PrintArea" localSheetId="62" hidden="1">'7-1'!$A$1:$V$27</definedName>
    <definedName name="Z_94A46A88_481F_4EF6_9892_3BD865050512_.wvu.PrintArea" localSheetId="63" hidden="1">'7-2'!$A$1:$Z$18</definedName>
    <definedName name="Z_94A46A88_481F_4EF6_9892_3BD865050512_.wvu.PrintArea" localSheetId="64" hidden="1">'7-3'!$A$1:$X$28</definedName>
    <definedName name="Z_94A46A88_481F_4EF6_9892_3BD865050512_.wvu.PrintArea" localSheetId="65" hidden="1">'7-4'!$A$1:$X$28</definedName>
    <definedName name="Z_94A46A88_481F_4EF6_9892_3BD865050512_.wvu.PrintArea" localSheetId="66" hidden="1">'7-5'!$A$1:$P$23</definedName>
    <definedName name="Z_94A46A88_481F_4EF6_9892_3BD865050512_.wvu.PrintArea" localSheetId="67" hidden="1">'7-6'!$A$1:$O$15</definedName>
    <definedName name="Z_94A46A88_481F_4EF6_9892_3BD865050512_.wvu.PrintArea" localSheetId="68" hidden="1">'8-1'!$A$1:$U$28</definedName>
    <definedName name="Z_94A46A88_481F_4EF6_9892_3BD865050512_.wvu.PrintArea" localSheetId="77" hidden="1">'8-10'!$A$1:$Q$21</definedName>
    <definedName name="Z_94A46A88_481F_4EF6_9892_3BD865050512_.wvu.PrintArea" localSheetId="78" hidden="1">'8-11'!$A$1:$S$23</definedName>
    <definedName name="Z_94A46A88_481F_4EF6_9892_3BD865050512_.wvu.PrintArea" localSheetId="79" hidden="1">'8-12'!$A$1:$T$34</definedName>
    <definedName name="Z_94A46A88_481F_4EF6_9892_3BD865050512_.wvu.PrintArea" localSheetId="80" hidden="1">'8-13'!$A$1:$N$21</definedName>
    <definedName name="Z_94A46A88_481F_4EF6_9892_3BD865050512_.wvu.PrintArea" localSheetId="81" hidden="1">'8-14'!$A$1:$O$33</definedName>
    <definedName name="Z_94A46A88_481F_4EF6_9892_3BD865050512_.wvu.PrintArea" localSheetId="69" hidden="1">'8-2'!$A$1:$U$26</definedName>
    <definedName name="Z_94A46A88_481F_4EF6_9892_3BD865050512_.wvu.PrintArea" localSheetId="71" hidden="1">'8-4'!$A$1:$O$19</definedName>
    <definedName name="Z_94A46A88_481F_4EF6_9892_3BD865050512_.wvu.PrintArea" localSheetId="72" hidden="1">'8-5'!$A$1:$O$20</definedName>
    <definedName name="Z_94A46A88_481F_4EF6_9892_3BD865050512_.wvu.PrintArea" localSheetId="73" hidden="1">'8-6'!$A$1:$P$19</definedName>
    <definedName name="Z_94A46A88_481F_4EF6_9892_3BD865050512_.wvu.PrintArea" localSheetId="74" hidden="1">'8-7'!$A$1:$O$19</definedName>
    <definedName name="Z_94A46A88_481F_4EF6_9892_3BD865050512_.wvu.PrintArea" localSheetId="75" hidden="1">'8-8'!$A$1:$O$19</definedName>
    <definedName name="Z_94A46A88_481F_4EF6_9892_3BD865050512_.wvu.PrintArea" localSheetId="76" hidden="1">'8-9'!$A$1:$AB$40</definedName>
    <definedName name="Z_94A46A88_481F_4EF6_9892_3BD865050512_.wvu.PrintArea" localSheetId="82" hidden="1">'9-1'!$A$1:$P$17</definedName>
    <definedName name="Z_94A46A88_481F_4EF6_9892_3BD865050512_.wvu.PrintArea" localSheetId="83" hidden="1">'9-2'!$A$1:$R$16</definedName>
    <definedName name="Z_94A46A88_481F_4EF6_9892_3BD865050512_.wvu.PrintArea" localSheetId="84" hidden="1">'9-3'!$A$1:$O$16</definedName>
    <definedName name="Z_94A46A88_481F_4EF6_9892_3BD865050512_.wvu.Rows" localSheetId="71" hidden="1">'8-4'!$27:$29</definedName>
    <definedName name="Z_97E03D02_D480_4666_A6E1_59D4144B3FD9_.wvu.Cols" localSheetId="95" hidden="1">'11-1②'!$D:$D,'11-1②'!$J:$J,'11-1②'!$P:$P</definedName>
    <definedName name="Z_97E03D02_D480_4666_A6E1_59D4144B3FD9_.wvu.Cols" localSheetId="20" hidden="1">'1-15'!$B:$B,'1-15'!$D:$D</definedName>
    <definedName name="Z_97E03D02_D480_4666_A6E1_59D4144B3FD9_.wvu.Cols" localSheetId="129" hidden="1">'17-1'!$D:$E,'17-1'!$G:$I,'17-1'!$K:$L,'17-1'!$N:$N</definedName>
    <definedName name="Z_97E03D02_D480_4666_A6E1_59D4144B3FD9_.wvu.Cols" localSheetId="68" hidden="1">'8-1'!$D:$E,'8-1'!$H:$H</definedName>
    <definedName name="Z_97E03D02_D480_4666_A6E1_59D4144B3FD9_.wvu.Cols" localSheetId="69" hidden="1">'8-2'!$D:$D,'8-2'!$F:$F,'8-2'!$H:$H</definedName>
    <definedName name="Z_97E03D02_D480_4666_A6E1_59D4144B3FD9_.wvu.PrintArea" localSheetId="88" hidden="1">'10-1'!$A$1:$S$19</definedName>
    <definedName name="Z_97E03D02_D480_4666_A6E1_59D4144B3FD9_.wvu.PrintArea" localSheetId="89" hidden="1">'10-2'!$A$1:$O$17</definedName>
    <definedName name="Z_97E03D02_D480_4666_A6E1_59D4144B3FD9_.wvu.PrintArea" localSheetId="90" hidden="1">'10-3'!$A$1:$W$22</definedName>
    <definedName name="Z_97E03D02_D480_4666_A6E1_59D4144B3FD9_.wvu.PrintArea" localSheetId="91" hidden="1">'10-4'!$A$1:$W$21</definedName>
    <definedName name="Z_97E03D02_D480_4666_A6E1_59D4144B3FD9_.wvu.PrintArea" localSheetId="92" hidden="1">'10-5'!$A$1:$Q$22</definedName>
    <definedName name="Z_97E03D02_D480_4666_A6E1_59D4144B3FD9_.wvu.PrintArea" localSheetId="93" hidden="1">'10-6'!$J$1:$AL$21</definedName>
    <definedName name="Z_97E03D02_D480_4666_A6E1_59D4144B3FD9_.wvu.PrintArea" localSheetId="1" hidden="1">'1-1'!$A$1:$Q$24</definedName>
    <definedName name="Z_97E03D02_D480_4666_A6E1_59D4144B3FD9_.wvu.PrintArea" localSheetId="12" hidden="1">'1-10'!$A$1:$Q$23</definedName>
    <definedName name="Z_97E03D02_D480_4666_A6E1_59D4144B3FD9_.wvu.PrintArea" localSheetId="13" hidden="1">'1-11'!$A$1:$S$20</definedName>
    <definedName name="Z_97E03D02_D480_4666_A6E1_59D4144B3FD9_.wvu.PrintArea" localSheetId="94" hidden="1">'11-1①'!$A$1:$M$31</definedName>
    <definedName name="Z_97E03D02_D480_4666_A6E1_59D4144B3FD9_.wvu.PrintArea" localSheetId="95" hidden="1">'11-1②'!$A$1:$S$54</definedName>
    <definedName name="Z_97E03D02_D480_4666_A6E1_59D4144B3FD9_.wvu.PrintArea" localSheetId="96" hidden="1">'11-2'!$A$1:$P$17</definedName>
    <definedName name="Z_97E03D02_D480_4666_A6E1_59D4144B3FD9_.wvu.PrintArea" localSheetId="14" hidden="1">'1-12'!$A$1:$R$29</definedName>
    <definedName name="Z_97E03D02_D480_4666_A6E1_59D4144B3FD9_.wvu.PrintArea" localSheetId="97" hidden="1">'11-3'!$A$1:$O$18</definedName>
    <definedName name="Z_97E03D02_D480_4666_A6E1_59D4144B3FD9_.wvu.PrintArea" localSheetId="17" hidden="1">'1-13'!$A$1:$Q$26</definedName>
    <definedName name="Z_97E03D02_D480_4666_A6E1_59D4144B3FD9_.wvu.PrintArea" localSheetId="9" hidden="1">'1-13(旧)'!$A$1:$T$23</definedName>
    <definedName name="Z_97E03D02_D480_4666_A6E1_59D4144B3FD9_.wvu.PrintArea" localSheetId="98" hidden="1">'11-4'!$A$1:$Q$19</definedName>
    <definedName name="Z_97E03D02_D480_4666_A6E1_59D4144B3FD9_.wvu.PrintArea" localSheetId="19" hidden="1">'1-14'!$A$1:$S$18</definedName>
    <definedName name="Z_97E03D02_D480_4666_A6E1_59D4144B3FD9_.wvu.PrintArea" localSheetId="15" hidden="1">'1-14(旧)'!$A$1:$S$34</definedName>
    <definedName name="Z_97E03D02_D480_4666_A6E1_59D4144B3FD9_.wvu.PrintArea" localSheetId="20" hidden="1">'1-15'!$I$47:$V$80</definedName>
    <definedName name="Z_97E03D02_D480_4666_A6E1_59D4144B3FD9_.wvu.PrintArea" localSheetId="16" hidden="1">'1-15(旧)'!$A$1:$R$26</definedName>
    <definedName name="Z_97E03D02_D480_4666_A6E1_59D4144B3FD9_.wvu.PrintArea" localSheetId="21" hidden="1">'1-16'!$A$1:$F$80</definedName>
    <definedName name="Z_97E03D02_D480_4666_A6E1_59D4144B3FD9_.wvu.PrintArea" localSheetId="18" hidden="1">'1-16(旧)'!$A$1:$W$27</definedName>
    <definedName name="Z_97E03D02_D480_4666_A6E1_59D4144B3FD9_.wvu.PrintArea" localSheetId="22" hidden="1">'1-17'!$A$1:$Q$18</definedName>
    <definedName name="Z_97E03D02_D480_4666_A6E1_59D4144B3FD9_.wvu.PrintArea" localSheetId="23" hidden="1">'1-18'!$A$1:$S$22</definedName>
    <definedName name="Z_97E03D02_D480_4666_A6E1_59D4144B3FD9_.wvu.PrintArea" localSheetId="24" hidden="1">'1-18(旧)'!$A$1:$U$40</definedName>
    <definedName name="Z_97E03D02_D480_4666_A6E1_59D4144B3FD9_.wvu.PrintArea" localSheetId="25" hidden="1">'1-19'!$A$1:$U$22</definedName>
    <definedName name="Z_97E03D02_D480_4666_A6E1_59D4144B3FD9_.wvu.PrintArea" localSheetId="3" hidden="1">'1-2'!$A$1:$Q$27</definedName>
    <definedName name="Z_97E03D02_D480_4666_A6E1_59D4144B3FD9_.wvu.PrintArea" localSheetId="159" hidden="1">'1-20(旧)'!$A$1:$R$27</definedName>
    <definedName name="Z_97E03D02_D480_4666_A6E1_59D4144B3FD9_.wvu.PrintArea" localSheetId="99" hidden="1">'12-1'!$A$1:$O$51</definedName>
    <definedName name="Z_97E03D02_D480_4666_A6E1_59D4144B3FD9_.wvu.PrintArea" localSheetId="100" hidden="1">'12-2'!$A$1:$AD$25</definedName>
    <definedName name="Z_97E03D02_D480_4666_A6E1_59D4144B3FD9_.wvu.PrintArea" localSheetId="101" hidden="1">'12-3'!$A$1:$P$19</definedName>
    <definedName name="Z_97E03D02_D480_4666_A6E1_59D4144B3FD9_.wvu.PrintArea" localSheetId="102" hidden="1">'12-4'!$A$1:$P$17</definedName>
    <definedName name="Z_97E03D02_D480_4666_A6E1_59D4144B3FD9_.wvu.PrintArea" localSheetId="103" hidden="1">'12-5'!$A$1:$P$17</definedName>
    <definedName name="Z_97E03D02_D480_4666_A6E1_59D4144B3FD9_.wvu.PrintArea" localSheetId="104" hidden="1">'12-6'!$A$1:$N$30</definedName>
    <definedName name="Z_97E03D02_D480_4666_A6E1_59D4144B3FD9_.wvu.PrintArea" localSheetId="105" hidden="1">'12-7'!$A$1:$M$25</definedName>
    <definedName name="Z_97E03D02_D480_4666_A6E1_59D4144B3FD9_.wvu.PrintArea" localSheetId="4" hidden="1">'1-3'!$A$1:$O$27</definedName>
    <definedName name="Z_97E03D02_D480_4666_A6E1_59D4144B3FD9_.wvu.PrintArea" localSheetId="106" hidden="1">'13-1'!$A$1:$R$21</definedName>
    <definedName name="Z_97E03D02_D480_4666_A6E1_59D4144B3FD9_.wvu.PrintArea" localSheetId="107" hidden="1">'13-2'!$A$1:$Q$19</definedName>
    <definedName name="Z_97E03D02_D480_4666_A6E1_59D4144B3FD9_.wvu.PrintArea" localSheetId="5" hidden="1">'1-4'!$A$1:$W$99</definedName>
    <definedName name="Z_97E03D02_D480_4666_A6E1_59D4144B3FD9_.wvu.PrintArea" localSheetId="108" hidden="1">'14-1'!$A$1:$T$21</definedName>
    <definedName name="Z_97E03D02_D480_4666_A6E1_59D4144B3FD9_.wvu.PrintArea" localSheetId="109" hidden="1">'14-2'!$A$1:$S$18</definedName>
    <definedName name="Z_97E03D02_D480_4666_A6E1_59D4144B3FD9_.wvu.PrintArea" localSheetId="6" hidden="1">'1-5'!$A$1:$U$46</definedName>
    <definedName name="Z_97E03D02_D480_4666_A6E1_59D4144B3FD9_.wvu.PrintArea" localSheetId="110" hidden="1">'15-1'!$A$1:$V$21</definedName>
    <definedName name="Z_97E03D02_D480_4666_A6E1_59D4144B3FD9_.wvu.PrintArea" localSheetId="120" hidden="1">'15-11'!$A$1:$S$21</definedName>
    <definedName name="Z_97E03D02_D480_4666_A6E1_59D4144B3FD9_.wvu.PrintArea" localSheetId="121" hidden="1">'15-12'!$A$1:$Q$18</definedName>
    <definedName name="Z_97E03D02_D480_4666_A6E1_59D4144B3FD9_.wvu.PrintArea" localSheetId="122" hidden="1">'15-13'!$A$1:$R$21</definedName>
    <definedName name="Z_97E03D02_D480_4666_A6E1_59D4144B3FD9_.wvu.PrintArea" localSheetId="123" hidden="1">'15-14'!$A$1:$O$21</definedName>
    <definedName name="Z_97E03D02_D480_4666_A6E1_59D4144B3FD9_.wvu.PrintArea" localSheetId="111" hidden="1">'15-2'!$A$1:$P$18</definedName>
    <definedName name="Z_97E03D02_D480_4666_A6E1_59D4144B3FD9_.wvu.PrintArea" localSheetId="112" hidden="1">'15-3'!$A$1:$U$20</definedName>
    <definedName name="Z_97E03D02_D480_4666_A6E1_59D4144B3FD9_.wvu.PrintArea" localSheetId="113" hidden="1">'15-4'!$A$1:$S$23</definedName>
    <definedName name="Z_97E03D02_D480_4666_A6E1_59D4144B3FD9_.wvu.PrintArea" localSheetId="114" hidden="1">'15-5'!$A$1:$Q$44</definedName>
    <definedName name="Z_97E03D02_D480_4666_A6E1_59D4144B3FD9_.wvu.PrintArea" localSheetId="115" hidden="1">'15-6'!$A$1:$U$24</definedName>
    <definedName name="Z_97E03D02_D480_4666_A6E1_59D4144B3FD9_.wvu.PrintArea" localSheetId="116" hidden="1">'15-7'!$A$1:$Q$19</definedName>
    <definedName name="Z_97E03D02_D480_4666_A6E1_59D4144B3FD9_.wvu.PrintArea" localSheetId="117" hidden="1">'15-8'!$A$1:$R$32</definedName>
    <definedName name="Z_97E03D02_D480_4666_A6E1_59D4144B3FD9_.wvu.PrintArea" localSheetId="118" hidden="1">'15-9'!$A$1:$S$23</definedName>
    <definedName name="Z_97E03D02_D480_4666_A6E1_59D4144B3FD9_.wvu.PrintArea" localSheetId="7" hidden="1">'1-6'!$A$2:$E$26</definedName>
    <definedName name="Z_97E03D02_D480_4666_A6E1_59D4144B3FD9_.wvu.PrintArea" localSheetId="124" hidden="1">'16-1'!$A$1:$R$23</definedName>
    <definedName name="Z_97E03D02_D480_4666_A6E1_59D4144B3FD9_.wvu.PrintArea" localSheetId="125" hidden="1">'16-2'!$A$1:$Q$18</definedName>
    <definedName name="Z_97E03D02_D480_4666_A6E1_59D4144B3FD9_.wvu.PrintArea" localSheetId="126" hidden="1">'16-3'!$A$1:$U$22</definedName>
    <definedName name="Z_97E03D02_D480_4666_A6E1_59D4144B3FD9_.wvu.PrintArea" localSheetId="127" hidden="1">'16-4'!$A$1:$N$20</definedName>
    <definedName name="Z_97E03D02_D480_4666_A6E1_59D4144B3FD9_.wvu.PrintArea" localSheetId="128" hidden="1">'16-5'!$A$1:$U$21</definedName>
    <definedName name="Z_97E03D02_D480_4666_A6E1_59D4144B3FD9_.wvu.PrintArea" localSheetId="8" hidden="1">'1-7'!$A$1:$W$171</definedName>
    <definedName name="Z_97E03D02_D480_4666_A6E1_59D4144B3FD9_.wvu.PrintArea" localSheetId="129" hidden="1">'17-1'!$A$1:$AA$22</definedName>
    <definedName name="Z_97E03D02_D480_4666_A6E1_59D4144B3FD9_.wvu.PrintArea" localSheetId="138" hidden="1">'17-10'!$A$1:$P$17</definedName>
    <definedName name="Z_97E03D02_D480_4666_A6E1_59D4144B3FD9_.wvu.PrintArea" localSheetId="139" hidden="1">'17-11'!$I$1:$S$25</definedName>
    <definedName name="Z_97E03D02_D480_4666_A6E1_59D4144B3FD9_.wvu.PrintArea" localSheetId="140" hidden="1">'17-12'!$A$1:$Q$19</definedName>
    <definedName name="Z_97E03D02_D480_4666_A6E1_59D4144B3FD9_.wvu.PrintArea" localSheetId="141" hidden="1">'17-13'!$A$1:$P$17</definedName>
    <definedName name="Z_97E03D02_D480_4666_A6E1_59D4144B3FD9_.wvu.PrintArea" localSheetId="142" hidden="1">'17-14'!$A$1:$K$27</definedName>
    <definedName name="Z_97E03D02_D480_4666_A6E1_59D4144B3FD9_.wvu.PrintArea" localSheetId="130" hidden="1">'17-2'!$A$1:$V$23</definedName>
    <definedName name="Z_97E03D02_D480_4666_A6E1_59D4144B3FD9_.wvu.PrintArea" localSheetId="131" hidden="1">'17-3'!$A$1:$V$23</definedName>
    <definedName name="Z_97E03D02_D480_4666_A6E1_59D4144B3FD9_.wvu.PrintArea" localSheetId="132" hidden="1">'17-4'!$I$1:$S$22</definedName>
    <definedName name="Z_97E03D02_D480_4666_A6E1_59D4144B3FD9_.wvu.PrintArea" localSheetId="133" hidden="1">'17-5'!$I$1:$S$19</definedName>
    <definedName name="Z_97E03D02_D480_4666_A6E1_59D4144B3FD9_.wvu.PrintArea" localSheetId="134" hidden="1">'17-6'!$I$1:$S$22</definedName>
    <definedName name="Z_97E03D02_D480_4666_A6E1_59D4144B3FD9_.wvu.PrintArea" localSheetId="135" hidden="1">'17-7'!$A$1:$P$17</definedName>
    <definedName name="Z_97E03D02_D480_4666_A6E1_59D4144B3FD9_.wvu.PrintArea" localSheetId="136" hidden="1">'17-8'!$A$1:$S$17</definedName>
    <definedName name="Z_97E03D02_D480_4666_A6E1_59D4144B3FD9_.wvu.PrintArea" localSheetId="137" hidden="1">'17-9'!$A$1:$Q$16</definedName>
    <definedName name="Z_97E03D02_D480_4666_A6E1_59D4144B3FD9_.wvu.PrintArea" localSheetId="10" hidden="1">'1-8'!$A$1:$S$121</definedName>
    <definedName name="Z_97E03D02_D480_4666_A6E1_59D4144B3FD9_.wvu.PrintArea" localSheetId="143" hidden="1">'18-1'!$A$1:$P$12</definedName>
    <definedName name="Z_97E03D02_D480_4666_A6E1_59D4144B3FD9_.wvu.PrintArea" localSheetId="144" hidden="1">'18-2'!$A$1:$Q$17</definedName>
    <definedName name="Z_97E03D02_D480_4666_A6E1_59D4144B3FD9_.wvu.PrintArea" localSheetId="145" hidden="1">'18-3'!$A$1:$P$12</definedName>
    <definedName name="Z_97E03D02_D480_4666_A6E1_59D4144B3FD9_.wvu.PrintArea" localSheetId="146" hidden="1">'18-4'!$A$1:$R$19</definedName>
    <definedName name="Z_97E03D02_D480_4666_A6E1_59D4144B3FD9_.wvu.PrintArea" localSheetId="11" hidden="1">'1-9'!$A$1:$P$19</definedName>
    <definedName name="Z_97E03D02_D480_4666_A6E1_59D4144B3FD9_.wvu.PrintArea" localSheetId="147" hidden="1">'19-1'!$A$1:$Q$18</definedName>
    <definedName name="Z_97E03D02_D480_4666_A6E1_59D4144B3FD9_.wvu.PrintArea" localSheetId="148" hidden="1">'19-2'!$A$1:$Q$20</definedName>
    <definedName name="Z_97E03D02_D480_4666_A6E1_59D4144B3FD9_.wvu.PrintArea" localSheetId="149" hidden="1">'20-1'!$A$1:$N$17</definedName>
    <definedName name="Z_97E03D02_D480_4666_A6E1_59D4144B3FD9_.wvu.PrintArea" localSheetId="150" hidden="1">'20-2'!$A$1:$S$20</definedName>
    <definedName name="Z_97E03D02_D480_4666_A6E1_59D4144B3FD9_.wvu.PrintArea" localSheetId="151" hidden="1">'20-3'!$A$1:$O$17</definedName>
    <definedName name="Z_97E03D02_D480_4666_A6E1_59D4144B3FD9_.wvu.PrintArea" localSheetId="26" hidden="1">'2-1'!$A$1:$R$23</definedName>
    <definedName name="Z_97E03D02_D480_4666_A6E1_59D4144B3FD9_.wvu.PrintArea" localSheetId="152" hidden="1">'21-1'!$A$1:$R$22</definedName>
    <definedName name="Z_97E03D02_D480_4666_A6E1_59D4144B3FD9_.wvu.PrintArea" localSheetId="153" hidden="1">'21-2'!$A$1:$O$20</definedName>
    <definedName name="Z_97E03D02_D480_4666_A6E1_59D4144B3FD9_.wvu.PrintArea" localSheetId="154" hidden="1">'21-3'!$A$1:$Q$16</definedName>
    <definedName name="Z_97E03D02_D480_4666_A6E1_59D4144B3FD9_.wvu.PrintArea" localSheetId="155" hidden="1">'21-4'!$A$1:$Y$52</definedName>
    <definedName name="Z_97E03D02_D480_4666_A6E1_59D4144B3FD9_.wvu.PrintArea" localSheetId="156" hidden="1">'21-5'!$A$1:$T$19</definedName>
    <definedName name="Z_97E03D02_D480_4666_A6E1_59D4144B3FD9_.wvu.PrintArea" localSheetId="157" hidden="1">'21-6'!$A$1:$O$16</definedName>
    <definedName name="Z_97E03D02_D480_4666_A6E1_59D4144B3FD9_.wvu.PrintArea" localSheetId="27" hidden="1">'2-2'!$A$1:$Q$16</definedName>
    <definedName name="Z_97E03D02_D480_4666_A6E1_59D4144B3FD9_.wvu.PrintArea" localSheetId="28" hidden="1">'2-3'!$A$1:$R$25</definedName>
    <definedName name="Z_97E03D02_D480_4666_A6E1_59D4144B3FD9_.wvu.PrintArea" localSheetId="29" hidden="1">'2-4'!$E$1:$N$22</definedName>
    <definedName name="Z_97E03D02_D480_4666_A6E1_59D4144B3FD9_.wvu.PrintArea" localSheetId="30" hidden="1">'2-5'!$A$1:$X$24</definedName>
    <definedName name="Z_97E03D02_D480_4666_A6E1_59D4144B3FD9_.wvu.PrintArea" localSheetId="32" hidden="1">'2-7'!$A$1:$O$19</definedName>
    <definedName name="Z_97E03D02_D480_4666_A6E1_59D4144B3FD9_.wvu.PrintArea" localSheetId="33" hidden="1">'2-8'!$F$1:$N$14</definedName>
    <definedName name="Z_97E03D02_D480_4666_A6E1_59D4144B3FD9_.wvu.PrintArea" localSheetId="34" hidden="1">'3-1'!$A$1:$R$18</definedName>
    <definedName name="Z_97E03D02_D480_4666_A6E1_59D4144B3FD9_.wvu.PrintArea" localSheetId="35" hidden="1">'3-2'!$A$1:$Q$20</definedName>
    <definedName name="Z_97E03D02_D480_4666_A6E1_59D4144B3FD9_.wvu.PrintArea" localSheetId="36" hidden="1">'3-3'!$A$1:$Q$26</definedName>
    <definedName name="Z_97E03D02_D480_4666_A6E1_59D4144B3FD9_.wvu.PrintArea" localSheetId="37" hidden="1">'3-4'!$A$1:$P$12</definedName>
    <definedName name="Z_97E03D02_D480_4666_A6E1_59D4144B3FD9_.wvu.PrintArea" localSheetId="38" hidden="1">'3-5'!$A$1:$L$15</definedName>
    <definedName name="Z_97E03D02_D480_4666_A6E1_59D4144B3FD9_.wvu.PrintArea" localSheetId="39" hidden="1">'3-6'!$A$1:$O$13</definedName>
    <definedName name="Z_97E03D02_D480_4666_A6E1_59D4144B3FD9_.wvu.PrintArea" localSheetId="40" hidden="1">'3-7'!$A$1:$L$16</definedName>
    <definedName name="Z_97E03D02_D480_4666_A6E1_59D4144B3FD9_.wvu.PrintArea" localSheetId="41" hidden="1">'4-1'!$A$1:$O$19</definedName>
    <definedName name="Z_97E03D02_D480_4666_A6E1_59D4144B3FD9_.wvu.PrintArea" localSheetId="42" hidden="1">'4-2'!$A$1:$O$21</definedName>
    <definedName name="Z_97E03D02_D480_4666_A6E1_59D4144B3FD9_.wvu.PrintArea" localSheetId="43" hidden="1">'4-3'!$A$1:$Q$28</definedName>
    <definedName name="Z_97E03D02_D480_4666_A6E1_59D4144B3FD9_.wvu.PrintArea" localSheetId="44" hidden="1">'4-4'!$A$1:$S$31</definedName>
    <definedName name="Z_97E03D02_D480_4666_A6E1_59D4144B3FD9_.wvu.PrintArea" localSheetId="45" hidden="1">'4-5'!$A$1:$Q$32</definedName>
    <definedName name="Z_97E03D02_D480_4666_A6E1_59D4144B3FD9_.wvu.PrintArea" localSheetId="46" hidden="1">'4-6'!$A$1:$O$20</definedName>
    <definedName name="Z_97E03D02_D480_4666_A6E1_59D4144B3FD9_.wvu.PrintArea" localSheetId="47" hidden="1">'5-1'!$A$1:$T$15</definedName>
    <definedName name="Z_97E03D02_D480_4666_A6E1_59D4144B3FD9_.wvu.PrintArea" localSheetId="56" hidden="1">'5-10'!$A$1:$G$32</definedName>
    <definedName name="Z_97E03D02_D480_4666_A6E1_59D4144B3FD9_.wvu.PrintArea" localSheetId="57" hidden="1">'5-11'!$A$1:$Q$72</definedName>
    <definedName name="Z_97E03D02_D480_4666_A6E1_59D4144B3FD9_.wvu.PrintArea" localSheetId="48" hidden="1">'5-2'!$A$1:$V$15</definedName>
    <definedName name="Z_97E03D02_D480_4666_A6E1_59D4144B3FD9_.wvu.PrintArea" localSheetId="49" hidden="1">'5-3'!$A$1:$P$18</definedName>
    <definedName name="Z_97E03D02_D480_4666_A6E1_59D4144B3FD9_.wvu.PrintArea" localSheetId="50" hidden="1">'5-4'!$A$1:$Q$26</definedName>
    <definedName name="Z_97E03D02_D480_4666_A6E1_59D4144B3FD9_.wvu.PrintArea" localSheetId="51" hidden="1">'5-5'!$A$1:$P$18</definedName>
    <definedName name="Z_97E03D02_D480_4666_A6E1_59D4144B3FD9_.wvu.PrintArea" localSheetId="52" hidden="1">'5-6'!$A$1:$P$19</definedName>
    <definedName name="Z_97E03D02_D480_4666_A6E1_59D4144B3FD9_.wvu.PrintArea" localSheetId="53" hidden="1">'5-7'!$A$1:$Q$21</definedName>
    <definedName name="Z_97E03D02_D480_4666_A6E1_59D4144B3FD9_.wvu.PrintArea" localSheetId="54" hidden="1">'5-8'!$A$1:$R$20</definedName>
    <definedName name="Z_97E03D02_D480_4666_A6E1_59D4144B3FD9_.wvu.PrintArea" localSheetId="55" hidden="1">'5-9'!$A$1:$S$20</definedName>
    <definedName name="Z_97E03D02_D480_4666_A6E1_59D4144B3FD9_.wvu.PrintArea" localSheetId="58" hidden="1">'6-1'!$A$1:$Q$14</definedName>
    <definedName name="Z_97E03D02_D480_4666_A6E1_59D4144B3FD9_.wvu.PrintArea" localSheetId="59" hidden="1">'6-2'!$A$1:$R$18</definedName>
    <definedName name="Z_97E03D02_D480_4666_A6E1_59D4144B3FD9_.wvu.PrintArea" localSheetId="60" hidden="1">'6-3'!$A$1:$P$17</definedName>
    <definedName name="Z_97E03D02_D480_4666_A6E1_59D4144B3FD9_.wvu.PrintArea" localSheetId="61" hidden="1">'6-4'!$A$1:$P$16</definedName>
    <definedName name="Z_97E03D02_D480_4666_A6E1_59D4144B3FD9_.wvu.PrintArea" localSheetId="62" hidden="1">'7-1'!$A$1:$V$27</definedName>
    <definedName name="Z_97E03D02_D480_4666_A6E1_59D4144B3FD9_.wvu.PrintArea" localSheetId="63" hidden="1">'7-2'!$A$1:$Z$18</definedName>
    <definedName name="Z_97E03D02_D480_4666_A6E1_59D4144B3FD9_.wvu.PrintArea" localSheetId="64" hidden="1">'7-3'!$A$1:$X$28</definedName>
    <definedName name="Z_97E03D02_D480_4666_A6E1_59D4144B3FD9_.wvu.PrintArea" localSheetId="65" hidden="1">'7-4'!$A$1:$X$28</definedName>
    <definedName name="Z_97E03D02_D480_4666_A6E1_59D4144B3FD9_.wvu.PrintArea" localSheetId="66" hidden="1">'7-5'!$A$1:$P$23</definedName>
    <definedName name="Z_97E03D02_D480_4666_A6E1_59D4144B3FD9_.wvu.PrintArea" localSheetId="67" hidden="1">'7-6'!$A$1:$O$15</definedName>
    <definedName name="Z_97E03D02_D480_4666_A6E1_59D4144B3FD9_.wvu.PrintArea" localSheetId="68" hidden="1">'8-1'!$A$1:$U$28</definedName>
    <definedName name="Z_97E03D02_D480_4666_A6E1_59D4144B3FD9_.wvu.PrintArea" localSheetId="77" hidden="1">'8-10'!$A$1:$Q$21</definedName>
    <definedName name="Z_97E03D02_D480_4666_A6E1_59D4144B3FD9_.wvu.PrintArea" localSheetId="78" hidden="1">'8-11'!$A$1:$S$23</definedName>
    <definedName name="Z_97E03D02_D480_4666_A6E1_59D4144B3FD9_.wvu.PrintArea" localSheetId="79" hidden="1">'8-12'!$A$1:$T$34</definedName>
    <definedName name="Z_97E03D02_D480_4666_A6E1_59D4144B3FD9_.wvu.PrintArea" localSheetId="80" hidden="1">'8-13'!$A$1:$N$21</definedName>
    <definedName name="Z_97E03D02_D480_4666_A6E1_59D4144B3FD9_.wvu.PrintArea" localSheetId="81" hidden="1">'8-14'!$A$1:$O$33</definedName>
    <definedName name="Z_97E03D02_D480_4666_A6E1_59D4144B3FD9_.wvu.PrintArea" localSheetId="69" hidden="1">'8-2'!$A$1:$U$26</definedName>
    <definedName name="Z_97E03D02_D480_4666_A6E1_59D4144B3FD9_.wvu.PrintArea" localSheetId="71" hidden="1">'8-4'!$A$1:$O$19</definedName>
    <definedName name="Z_97E03D02_D480_4666_A6E1_59D4144B3FD9_.wvu.PrintArea" localSheetId="72" hidden="1">'8-5'!$A$1:$O$20</definedName>
    <definedName name="Z_97E03D02_D480_4666_A6E1_59D4144B3FD9_.wvu.PrintArea" localSheetId="73" hidden="1">'8-6'!$A$1:$P$19</definedName>
    <definedName name="Z_97E03D02_D480_4666_A6E1_59D4144B3FD9_.wvu.PrintArea" localSheetId="74" hidden="1">'8-7'!$A$1:$O$19</definedName>
    <definedName name="Z_97E03D02_D480_4666_A6E1_59D4144B3FD9_.wvu.PrintArea" localSheetId="75" hidden="1">'8-8'!$A$1:$O$19</definedName>
    <definedName name="Z_97E03D02_D480_4666_A6E1_59D4144B3FD9_.wvu.PrintArea" localSheetId="76" hidden="1">'8-9'!$A$1:$AB$40</definedName>
    <definedName name="Z_97E03D02_D480_4666_A6E1_59D4144B3FD9_.wvu.PrintArea" localSheetId="82" hidden="1">'9-1'!$A$1:$P$17</definedName>
    <definedName name="Z_97E03D02_D480_4666_A6E1_59D4144B3FD9_.wvu.PrintArea" localSheetId="83" hidden="1">'9-2'!$A$1:$R$16</definedName>
    <definedName name="Z_97E03D02_D480_4666_A6E1_59D4144B3FD9_.wvu.PrintArea" localSheetId="84" hidden="1">'9-3'!$A$1:$O$16</definedName>
    <definedName name="Z_97E03D02_D480_4666_A6E1_59D4144B3FD9_.wvu.PrintArea" localSheetId="85" hidden="1">'9-4'!$A$1:$O$16</definedName>
    <definedName name="Z_97E03D02_D480_4666_A6E1_59D4144B3FD9_.wvu.PrintArea" localSheetId="86" hidden="1">'9-5'!$A$1:$P$16</definedName>
    <definedName name="Z_97E03D02_D480_4666_A6E1_59D4144B3FD9_.wvu.PrintArea" localSheetId="87" hidden="1">'9-6'!$A$1:$Q$20</definedName>
    <definedName name="Z_97E03D02_D480_4666_A6E1_59D4144B3FD9_.wvu.PrintTitles" localSheetId="20" hidden="1">'1-15'!$1:$1</definedName>
    <definedName name="Z_97E03D02_D480_4666_A6E1_59D4144B3FD9_.wvu.Rows" localSheetId="95" hidden="1">'11-1②'!$51:$51</definedName>
    <definedName name="Z_97E03D02_D480_4666_A6E1_59D4144B3FD9_.wvu.Rows" localSheetId="71" hidden="1">'8-4'!$27:$29</definedName>
    <definedName name="Z_9A3FFD83_48B2_47DA_8A5E_53892F5AF928_.wvu.Cols" localSheetId="95" hidden="1">'11-1②'!$D:$D,'11-1②'!$J:$J,'11-1②'!$P:$P</definedName>
    <definedName name="Z_9A3FFD83_48B2_47DA_8A5E_53892F5AF928_.wvu.Cols" localSheetId="20" hidden="1">'1-15'!$B:$B,'1-15'!$D:$D</definedName>
    <definedName name="Z_9A3FFD83_48B2_47DA_8A5E_53892F5AF928_.wvu.Cols" localSheetId="129" hidden="1">'17-1'!$D:$E,'17-1'!$G:$I,'17-1'!$K:$L,'17-1'!$N:$N</definedName>
    <definedName name="Z_9A3FFD83_48B2_47DA_8A5E_53892F5AF928_.wvu.Cols" localSheetId="68" hidden="1">'8-1'!$D:$E,'8-1'!$H:$H</definedName>
    <definedName name="Z_9A3FFD83_48B2_47DA_8A5E_53892F5AF928_.wvu.Cols" localSheetId="69" hidden="1">'8-2'!$D:$D,'8-2'!$F:$F,'8-2'!$H:$H</definedName>
    <definedName name="Z_9A3FFD83_48B2_47DA_8A5E_53892F5AF928_.wvu.PrintArea" localSheetId="88" hidden="1">'10-1'!$A$1:$S$19</definedName>
    <definedName name="Z_9A3FFD83_48B2_47DA_8A5E_53892F5AF928_.wvu.PrintArea" localSheetId="89" hidden="1">'10-2'!$A$1:$O$17</definedName>
    <definedName name="Z_9A3FFD83_48B2_47DA_8A5E_53892F5AF928_.wvu.PrintArea" localSheetId="90" hidden="1">'10-3'!$A$1:$W$22</definedName>
    <definedName name="Z_9A3FFD83_48B2_47DA_8A5E_53892F5AF928_.wvu.PrintArea" localSheetId="91" hidden="1">'10-4'!$A$1:$W$21</definedName>
    <definedName name="Z_9A3FFD83_48B2_47DA_8A5E_53892F5AF928_.wvu.PrintArea" localSheetId="92" hidden="1">'10-5'!$A$1:$Q$22</definedName>
    <definedName name="Z_9A3FFD83_48B2_47DA_8A5E_53892F5AF928_.wvu.PrintArea" localSheetId="1" hidden="1">'1-1'!$A$1:$Q$24</definedName>
    <definedName name="Z_9A3FFD83_48B2_47DA_8A5E_53892F5AF928_.wvu.PrintArea" localSheetId="12" hidden="1">'1-10'!$A$1:$Q$23</definedName>
    <definedName name="Z_9A3FFD83_48B2_47DA_8A5E_53892F5AF928_.wvu.PrintArea" localSheetId="13" hidden="1">'1-11'!$A$1:$S$20</definedName>
    <definedName name="Z_9A3FFD83_48B2_47DA_8A5E_53892F5AF928_.wvu.PrintArea" localSheetId="94" hidden="1">'11-1①'!$A$1:$M$31</definedName>
    <definedName name="Z_9A3FFD83_48B2_47DA_8A5E_53892F5AF928_.wvu.PrintArea" localSheetId="95" hidden="1">'11-1②'!$A$1:$S$52</definedName>
    <definedName name="Z_9A3FFD83_48B2_47DA_8A5E_53892F5AF928_.wvu.PrintArea" localSheetId="96" hidden="1">'11-2'!$A$1:$P$17</definedName>
    <definedName name="Z_9A3FFD83_48B2_47DA_8A5E_53892F5AF928_.wvu.PrintArea" localSheetId="14" hidden="1">'1-12'!$A$1:$R$29</definedName>
    <definedName name="Z_9A3FFD83_48B2_47DA_8A5E_53892F5AF928_.wvu.PrintArea" localSheetId="97" hidden="1">'11-3'!$A$1:$O$18</definedName>
    <definedName name="Z_9A3FFD83_48B2_47DA_8A5E_53892F5AF928_.wvu.PrintArea" localSheetId="17" hidden="1">'1-13'!$A$1:$Q$26</definedName>
    <definedName name="Z_9A3FFD83_48B2_47DA_8A5E_53892F5AF928_.wvu.PrintArea" localSheetId="9" hidden="1">'1-13(旧)'!$A$1:$T$23</definedName>
    <definedName name="Z_9A3FFD83_48B2_47DA_8A5E_53892F5AF928_.wvu.PrintArea" localSheetId="98" hidden="1">'11-4'!$A$1:$Q$19</definedName>
    <definedName name="Z_9A3FFD83_48B2_47DA_8A5E_53892F5AF928_.wvu.PrintArea" localSheetId="19" hidden="1">'1-14'!$A$1:$S$18</definedName>
    <definedName name="Z_9A3FFD83_48B2_47DA_8A5E_53892F5AF928_.wvu.PrintArea" localSheetId="15" hidden="1">'1-14(旧)'!$A$1:$S$34</definedName>
    <definedName name="Z_9A3FFD83_48B2_47DA_8A5E_53892F5AF928_.wvu.PrintArea" localSheetId="20" hidden="1">'1-15'!$I$47:$V$80</definedName>
    <definedName name="Z_9A3FFD83_48B2_47DA_8A5E_53892F5AF928_.wvu.PrintArea" localSheetId="16" hidden="1">'1-15(旧)'!$A$1:$R$26</definedName>
    <definedName name="Z_9A3FFD83_48B2_47DA_8A5E_53892F5AF928_.wvu.PrintArea" localSheetId="21" hidden="1">'1-16'!$A$1:$F$80</definedName>
    <definedName name="Z_9A3FFD83_48B2_47DA_8A5E_53892F5AF928_.wvu.PrintArea" localSheetId="18" hidden="1">'1-16(旧)'!$A$1:$W$27</definedName>
    <definedName name="Z_9A3FFD83_48B2_47DA_8A5E_53892F5AF928_.wvu.PrintArea" localSheetId="22" hidden="1">'1-17'!$A$1:$Q$18</definedName>
    <definedName name="Z_9A3FFD83_48B2_47DA_8A5E_53892F5AF928_.wvu.PrintArea" localSheetId="23" hidden="1">'1-18'!$A$1:$S$22</definedName>
    <definedName name="Z_9A3FFD83_48B2_47DA_8A5E_53892F5AF928_.wvu.PrintArea" localSheetId="24" hidden="1">'1-18(旧)'!$A$1:$U$40</definedName>
    <definedName name="Z_9A3FFD83_48B2_47DA_8A5E_53892F5AF928_.wvu.PrintArea" localSheetId="25" hidden="1">'1-19'!$A$1:$U$22</definedName>
    <definedName name="Z_9A3FFD83_48B2_47DA_8A5E_53892F5AF928_.wvu.PrintArea" localSheetId="3" hidden="1">'1-2'!$A$1:$Q$27</definedName>
    <definedName name="Z_9A3FFD83_48B2_47DA_8A5E_53892F5AF928_.wvu.PrintArea" localSheetId="159" hidden="1">'1-20(旧)'!$A$1:$R$27</definedName>
    <definedName name="Z_9A3FFD83_48B2_47DA_8A5E_53892F5AF928_.wvu.PrintArea" localSheetId="99" hidden="1">'12-1'!$A$1:$O$51</definedName>
    <definedName name="Z_9A3FFD83_48B2_47DA_8A5E_53892F5AF928_.wvu.PrintArea" localSheetId="100" hidden="1">'12-2'!$A$1:$AD$25</definedName>
    <definedName name="Z_9A3FFD83_48B2_47DA_8A5E_53892F5AF928_.wvu.PrintArea" localSheetId="101" hidden="1">'12-3'!$A$1:$P$19</definedName>
    <definedName name="Z_9A3FFD83_48B2_47DA_8A5E_53892F5AF928_.wvu.PrintArea" localSheetId="102" hidden="1">'12-4'!$A$1:$P$17</definedName>
    <definedName name="Z_9A3FFD83_48B2_47DA_8A5E_53892F5AF928_.wvu.PrintArea" localSheetId="103" hidden="1">'12-5'!$A$1:$P$17</definedName>
    <definedName name="Z_9A3FFD83_48B2_47DA_8A5E_53892F5AF928_.wvu.PrintArea" localSheetId="104" hidden="1">'12-6'!$A$1:$N$30</definedName>
    <definedName name="Z_9A3FFD83_48B2_47DA_8A5E_53892F5AF928_.wvu.PrintArea" localSheetId="105" hidden="1">'12-7'!$A$1:$M$25</definedName>
    <definedName name="Z_9A3FFD83_48B2_47DA_8A5E_53892F5AF928_.wvu.PrintArea" localSheetId="4" hidden="1">'1-3'!$A$1:$O$27</definedName>
    <definedName name="Z_9A3FFD83_48B2_47DA_8A5E_53892F5AF928_.wvu.PrintArea" localSheetId="106" hidden="1">'13-1'!$A$1:$R$21</definedName>
    <definedName name="Z_9A3FFD83_48B2_47DA_8A5E_53892F5AF928_.wvu.PrintArea" localSheetId="107" hidden="1">'13-2'!$A$1:$Q$19</definedName>
    <definedName name="Z_9A3FFD83_48B2_47DA_8A5E_53892F5AF928_.wvu.PrintArea" localSheetId="108" hidden="1">'14-1'!$A$1:$T$21</definedName>
    <definedName name="Z_9A3FFD83_48B2_47DA_8A5E_53892F5AF928_.wvu.PrintArea" localSheetId="109" hidden="1">'14-2'!$A$1:$S$18</definedName>
    <definedName name="Z_9A3FFD83_48B2_47DA_8A5E_53892F5AF928_.wvu.PrintArea" localSheetId="6" hidden="1">'1-5'!$A$1:$U$46</definedName>
    <definedName name="Z_9A3FFD83_48B2_47DA_8A5E_53892F5AF928_.wvu.PrintArea" localSheetId="110" hidden="1">'15-1'!$A$1:$V$21</definedName>
    <definedName name="Z_9A3FFD83_48B2_47DA_8A5E_53892F5AF928_.wvu.PrintArea" localSheetId="120" hidden="1">'15-11'!$A$1:$S$21</definedName>
    <definedName name="Z_9A3FFD83_48B2_47DA_8A5E_53892F5AF928_.wvu.PrintArea" localSheetId="121" hidden="1">'15-12'!$A$1:$Q$18</definedName>
    <definedName name="Z_9A3FFD83_48B2_47DA_8A5E_53892F5AF928_.wvu.PrintArea" localSheetId="122" hidden="1">'15-13'!$A$1:$R$21</definedName>
    <definedName name="Z_9A3FFD83_48B2_47DA_8A5E_53892F5AF928_.wvu.PrintArea" localSheetId="123" hidden="1">'15-14'!$A$1:$O$21</definedName>
    <definedName name="Z_9A3FFD83_48B2_47DA_8A5E_53892F5AF928_.wvu.PrintArea" localSheetId="111" hidden="1">'15-2'!$A$1:$P$18</definedName>
    <definedName name="Z_9A3FFD83_48B2_47DA_8A5E_53892F5AF928_.wvu.PrintArea" localSheetId="112" hidden="1">'15-3'!$A$1:$U$20</definedName>
    <definedName name="Z_9A3FFD83_48B2_47DA_8A5E_53892F5AF928_.wvu.PrintArea" localSheetId="113" hidden="1">'15-4'!$A$1:$S$23</definedName>
    <definedName name="Z_9A3FFD83_48B2_47DA_8A5E_53892F5AF928_.wvu.PrintArea" localSheetId="114" hidden="1">'15-5'!$A$1:$Q$44</definedName>
    <definedName name="Z_9A3FFD83_48B2_47DA_8A5E_53892F5AF928_.wvu.PrintArea" localSheetId="115" hidden="1">'15-6'!$A$1:$U$24</definedName>
    <definedName name="Z_9A3FFD83_48B2_47DA_8A5E_53892F5AF928_.wvu.PrintArea" localSheetId="116" hidden="1">'15-7'!$A$1:$Q$19</definedName>
    <definedName name="Z_9A3FFD83_48B2_47DA_8A5E_53892F5AF928_.wvu.PrintArea" localSheetId="117" hidden="1">'15-8'!$A$1:$R$32</definedName>
    <definedName name="Z_9A3FFD83_48B2_47DA_8A5E_53892F5AF928_.wvu.PrintArea" localSheetId="118" hidden="1">'15-9'!$A$1:$S$23</definedName>
    <definedName name="Z_9A3FFD83_48B2_47DA_8A5E_53892F5AF928_.wvu.PrintArea" localSheetId="7" hidden="1">'1-6'!$A$2:$E$26</definedName>
    <definedName name="Z_9A3FFD83_48B2_47DA_8A5E_53892F5AF928_.wvu.PrintArea" localSheetId="124" hidden="1">'16-1'!$A$1:$R$23</definedName>
    <definedName name="Z_9A3FFD83_48B2_47DA_8A5E_53892F5AF928_.wvu.PrintArea" localSheetId="125" hidden="1">'16-2'!$A$1:$Q$18</definedName>
    <definedName name="Z_9A3FFD83_48B2_47DA_8A5E_53892F5AF928_.wvu.PrintArea" localSheetId="126" hidden="1">'16-3'!$A$1:$U$22</definedName>
    <definedName name="Z_9A3FFD83_48B2_47DA_8A5E_53892F5AF928_.wvu.PrintArea" localSheetId="127" hidden="1">'16-4'!$A$1:$N$20</definedName>
    <definedName name="Z_9A3FFD83_48B2_47DA_8A5E_53892F5AF928_.wvu.PrintArea" localSheetId="128" hidden="1">'16-5'!$A$1:$U$21</definedName>
    <definedName name="Z_9A3FFD83_48B2_47DA_8A5E_53892F5AF928_.wvu.PrintArea" localSheetId="8" hidden="1">'1-7'!$A$1:$W$171</definedName>
    <definedName name="Z_9A3FFD83_48B2_47DA_8A5E_53892F5AF928_.wvu.PrintArea" localSheetId="129" hidden="1">'17-1'!$A$1:$AA$22</definedName>
    <definedName name="Z_9A3FFD83_48B2_47DA_8A5E_53892F5AF928_.wvu.PrintArea" localSheetId="138" hidden="1">'17-10'!$A$1:$P$17</definedName>
    <definedName name="Z_9A3FFD83_48B2_47DA_8A5E_53892F5AF928_.wvu.PrintArea" localSheetId="139" hidden="1">'17-11'!$I$1:$S$30</definedName>
    <definedName name="Z_9A3FFD83_48B2_47DA_8A5E_53892F5AF928_.wvu.PrintArea" localSheetId="140" hidden="1">'17-12'!$A$1:$Q$19</definedName>
    <definedName name="Z_9A3FFD83_48B2_47DA_8A5E_53892F5AF928_.wvu.PrintArea" localSheetId="141" hidden="1">'17-13'!$A$1:$P$17</definedName>
    <definedName name="Z_9A3FFD83_48B2_47DA_8A5E_53892F5AF928_.wvu.PrintArea" localSheetId="142" hidden="1">'17-14'!$A$1:$K$27</definedName>
    <definedName name="Z_9A3FFD83_48B2_47DA_8A5E_53892F5AF928_.wvu.PrintArea" localSheetId="130" hidden="1">'17-2'!$A$1:$V$23</definedName>
    <definedName name="Z_9A3FFD83_48B2_47DA_8A5E_53892F5AF928_.wvu.PrintArea" localSheetId="131" hidden="1">'17-3'!$A$1:$V$23</definedName>
    <definedName name="Z_9A3FFD83_48B2_47DA_8A5E_53892F5AF928_.wvu.PrintArea" localSheetId="132" hidden="1">'17-4'!$I$1:$S$22</definedName>
    <definedName name="Z_9A3FFD83_48B2_47DA_8A5E_53892F5AF928_.wvu.PrintArea" localSheetId="133" hidden="1">'17-5'!$I$1:$S$19</definedName>
    <definedName name="Z_9A3FFD83_48B2_47DA_8A5E_53892F5AF928_.wvu.PrintArea" localSheetId="134" hidden="1">'17-6'!$I$1:$S$22</definedName>
    <definedName name="Z_9A3FFD83_48B2_47DA_8A5E_53892F5AF928_.wvu.PrintArea" localSheetId="135" hidden="1">'17-7'!$A$1:$P$17</definedName>
    <definedName name="Z_9A3FFD83_48B2_47DA_8A5E_53892F5AF928_.wvu.PrintArea" localSheetId="136" hidden="1">'17-8'!$A$1:$S$17</definedName>
    <definedName name="Z_9A3FFD83_48B2_47DA_8A5E_53892F5AF928_.wvu.PrintArea" localSheetId="137" hidden="1">'17-9'!$A$1:$Q$16</definedName>
    <definedName name="Z_9A3FFD83_48B2_47DA_8A5E_53892F5AF928_.wvu.PrintArea" localSheetId="10" hidden="1">'1-8'!$A$1:$S$121</definedName>
    <definedName name="Z_9A3FFD83_48B2_47DA_8A5E_53892F5AF928_.wvu.PrintArea" localSheetId="143" hidden="1">'18-1'!$A$1:$P$12</definedName>
    <definedName name="Z_9A3FFD83_48B2_47DA_8A5E_53892F5AF928_.wvu.PrintArea" localSheetId="144" hidden="1">'18-2'!$A$1:$Q$17</definedName>
    <definedName name="Z_9A3FFD83_48B2_47DA_8A5E_53892F5AF928_.wvu.PrintArea" localSheetId="145" hidden="1">'18-3'!$A$1:$P$12</definedName>
    <definedName name="Z_9A3FFD83_48B2_47DA_8A5E_53892F5AF928_.wvu.PrintArea" localSheetId="146" hidden="1">'18-4'!$A$1:$R$19</definedName>
    <definedName name="Z_9A3FFD83_48B2_47DA_8A5E_53892F5AF928_.wvu.PrintArea" localSheetId="11" hidden="1">'1-9'!$A$1:$P$19</definedName>
    <definedName name="Z_9A3FFD83_48B2_47DA_8A5E_53892F5AF928_.wvu.PrintArea" localSheetId="147" hidden="1">'19-1'!$A$1:$Q$18</definedName>
    <definedName name="Z_9A3FFD83_48B2_47DA_8A5E_53892F5AF928_.wvu.PrintArea" localSheetId="148" hidden="1">'19-2'!$A$1:$Q$20</definedName>
    <definedName name="Z_9A3FFD83_48B2_47DA_8A5E_53892F5AF928_.wvu.PrintArea" localSheetId="149" hidden="1">'20-1'!$A$1:$N$17</definedName>
    <definedName name="Z_9A3FFD83_48B2_47DA_8A5E_53892F5AF928_.wvu.PrintArea" localSheetId="150" hidden="1">'20-2'!$A$1:$S$20</definedName>
    <definedName name="Z_9A3FFD83_48B2_47DA_8A5E_53892F5AF928_.wvu.PrintArea" localSheetId="151" hidden="1">'20-3'!$A$1:$O$17</definedName>
    <definedName name="Z_9A3FFD83_48B2_47DA_8A5E_53892F5AF928_.wvu.PrintArea" localSheetId="26" hidden="1">'2-1'!$A$1:$R$23</definedName>
    <definedName name="Z_9A3FFD83_48B2_47DA_8A5E_53892F5AF928_.wvu.PrintArea" localSheetId="152" hidden="1">'21-1'!$A$1:$R$22</definedName>
    <definedName name="Z_9A3FFD83_48B2_47DA_8A5E_53892F5AF928_.wvu.PrintArea" localSheetId="153" hidden="1">'21-2'!$A$1:$O$20</definedName>
    <definedName name="Z_9A3FFD83_48B2_47DA_8A5E_53892F5AF928_.wvu.PrintArea" localSheetId="154" hidden="1">'21-3'!$A$1:$Q$16</definedName>
    <definedName name="Z_9A3FFD83_48B2_47DA_8A5E_53892F5AF928_.wvu.PrintArea" localSheetId="155" hidden="1">'21-4'!$A$1:$Y$52</definedName>
    <definedName name="Z_9A3FFD83_48B2_47DA_8A5E_53892F5AF928_.wvu.PrintArea" localSheetId="156" hidden="1">'21-5'!$A$1:$T$19</definedName>
    <definedName name="Z_9A3FFD83_48B2_47DA_8A5E_53892F5AF928_.wvu.PrintArea" localSheetId="157" hidden="1">'21-6'!$A$1:$O$16</definedName>
    <definedName name="Z_9A3FFD83_48B2_47DA_8A5E_53892F5AF928_.wvu.PrintArea" localSheetId="27" hidden="1">'2-2'!$A$1:$Q$16</definedName>
    <definedName name="Z_9A3FFD83_48B2_47DA_8A5E_53892F5AF928_.wvu.PrintArea" localSheetId="28" hidden="1">'2-3'!$A$1:$R$25</definedName>
    <definedName name="Z_9A3FFD83_48B2_47DA_8A5E_53892F5AF928_.wvu.PrintArea" localSheetId="30" hidden="1">'2-5'!$A$1:$X$24</definedName>
    <definedName name="Z_9A3FFD83_48B2_47DA_8A5E_53892F5AF928_.wvu.PrintArea" localSheetId="32" hidden="1">'2-7'!$A$1:$O$19</definedName>
    <definedName name="Z_9A3FFD83_48B2_47DA_8A5E_53892F5AF928_.wvu.PrintArea" localSheetId="33" hidden="1">'2-8'!$A$1:$M$18</definedName>
    <definedName name="Z_9A3FFD83_48B2_47DA_8A5E_53892F5AF928_.wvu.PrintArea" localSheetId="34" hidden="1">'3-1'!$A$1:$R$18</definedName>
    <definedName name="Z_9A3FFD83_48B2_47DA_8A5E_53892F5AF928_.wvu.PrintArea" localSheetId="35" hidden="1">'3-2'!$A$1:$Q$20</definedName>
    <definedName name="Z_9A3FFD83_48B2_47DA_8A5E_53892F5AF928_.wvu.PrintArea" localSheetId="36" hidden="1">'3-3'!$A$1:$Q$26</definedName>
    <definedName name="Z_9A3FFD83_48B2_47DA_8A5E_53892F5AF928_.wvu.PrintArea" localSheetId="37" hidden="1">'3-4'!$A$1:$P$12</definedName>
    <definedName name="Z_9A3FFD83_48B2_47DA_8A5E_53892F5AF928_.wvu.PrintArea" localSheetId="38" hidden="1">'3-5'!$A$1:$L$15</definedName>
    <definedName name="Z_9A3FFD83_48B2_47DA_8A5E_53892F5AF928_.wvu.PrintArea" localSheetId="39" hidden="1">'3-6'!$A$1:$O$13</definedName>
    <definedName name="Z_9A3FFD83_48B2_47DA_8A5E_53892F5AF928_.wvu.PrintArea" localSheetId="40" hidden="1">'3-7'!$A$1:$L$16</definedName>
    <definedName name="Z_9A3FFD83_48B2_47DA_8A5E_53892F5AF928_.wvu.PrintArea" localSheetId="41" hidden="1">'4-1'!$A$1:$O$19</definedName>
    <definedName name="Z_9A3FFD83_48B2_47DA_8A5E_53892F5AF928_.wvu.PrintArea" localSheetId="42" hidden="1">'4-2'!$A$1:$O$21</definedName>
    <definedName name="Z_9A3FFD83_48B2_47DA_8A5E_53892F5AF928_.wvu.PrintArea" localSheetId="43" hidden="1">'4-3'!$A$1:$Q$28</definedName>
    <definedName name="Z_9A3FFD83_48B2_47DA_8A5E_53892F5AF928_.wvu.PrintArea" localSheetId="44" hidden="1">'4-4'!$A$1:$S$31</definedName>
    <definedName name="Z_9A3FFD83_48B2_47DA_8A5E_53892F5AF928_.wvu.PrintArea" localSheetId="45" hidden="1">'4-5'!$A$1:$Q$32</definedName>
    <definedName name="Z_9A3FFD83_48B2_47DA_8A5E_53892F5AF928_.wvu.PrintArea" localSheetId="46" hidden="1">'4-6'!$A$1:$O$20</definedName>
    <definedName name="Z_9A3FFD83_48B2_47DA_8A5E_53892F5AF928_.wvu.PrintArea" localSheetId="47" hidden="1">'5-1'!$A$1:$T$15</definedName>
    <definedName name="Z_9A3FFD83_48B2_47DA_8A5E_53892F5AF928_.wvu.PrintArea" localSheetId="56" hidden="1">'5-10'!$A$1:$G$32</definedName>
    <definedName name="Z_9A3FFD83_48B2_47DA_8A5E_53892F5AF928_.wvu.PrintArea" localSheetId="57" hidden="1">'5-11'!$H$1:$Q$72</definedName>
    <definedName name="Z_9A3FFD83_48B2_47DA_8A5E_53892F5AF928_.wvu.PrintArea" localSheetId="48" hidden="1">'5-2'!$A$1:$V$15</definedName>
    <definedName name="Z_9A3FFD83_48B2_47DA_8A5E_53892F5AF928_.wvu.PrintArea" localSheetId="49" hidden="1">'5-3'!$A$1:$P$18</definedName>
    <definedName name="Z_9A3FFD83_48B2_47DA_8A5E_53892F5AF928_.wvu.PrintArea" localSheetId="50" hidden="1">'5-4'!$A$1:$Q$26</definedName>
    <definedName name="Z_9A3FFD83_48B2_47DA_8A5E_53892F5AF928_.wvu.PrintArea" localSheetId="51" hidden="1">'5-5'!$A$1:$P$18</definedName>
    <definedName name="Z_9A3FFD83_48B2_47DA_8A5E_53892F5AF928_.wvu.PrintArea" localSheetId="52" hidden="1">'5-6'!$A$1:$P$19</definedName>
    <definedName name="Z_9A3FFD83_48B2_47DA_8A5E_53892F5AF928_.wvu.PrintArea" localSheetId="53" hidden="1">'5-7'!$A$1:$Q$21</definedName>
    <definedName name="Z_9A3FFD83_48B2_47DA_8A5E_53892F5AF928_.wvu.PrintArea" localSheetId="54" hidden="1">'5-8'!$A$1:$R$20</definedName>
    <definedName name="Z_9A3FFD83_48B2_47DA_8A5E_53892F5AF928_.wvu.PrintArea" localSheetId="55" hidden="1">'5-9'!$A$1:$S$20</definedName>
    <definedName name="Z_9A3FFD83_48B2_47DA_8A5E_53892F5AF928_.wvu.PrintArea" localSheetId="58" hidden="1">'6-1'!$A$1:$Q$14</definedName>
    <definedName name="Z_9A3FFD83_48B2_47DA_8A5E_53892F5AF928_.wvu.PrintArea" localSheetId="59" hidden="1">'6-2'!$A$1:$R$18</definedName>
    <definedName name="Z_9A3FFD83_48B2_47DA_8A5E_53892F5AF928_.wvu.PrintArea" localSheetId="60" hidden="1">'6-3'!$A$1:$P$17</definedName>
    <definedName name="Z_9A3FFD83_48B2_47DA_8A5E_53892F5AF928_.wvu.PrintArea" localSheetId="61" hidden="1">'6-4'!$A$1:$P$16</definedName>
    <definedName name="Z_9A3FFD83_48B2_47DA_8A5E_53892F5AF928_.wvu.PrintArea" localSheetId="62" hidden="1">'7-1'!$A$1:$V$27</definedName>
    <definedName name="Z_9A3FFD83_48B2_47DA_8A5E_53892F5AF928_.wvu.PrintArea" localSheetId="63" hidden="1">'7-2'!$A$1:$Z$18</definedName>
    <definedName name="Z_9A3FFD83_48B2_47DA_8A5E_53892F5AF928_.wvu.PrintArea" localSheetId="64" hidden="1">'7-3'!$A$1:$X$28</definedName>
    <definedName name="Z_9A3FFD83_48B2_47DA_8A5E_53892F5AF928_.wvu.PrintArea" localSheetId="65" hidden="1">'7-4'!$A$1:$X$28</definedName>
    <definedName name="Z_9A3FFD83_48B2_47DA_8A5E_53892F5AF928_.wvu.PrintArea" localSheetId="66" hidden="1">'7-5'!$A$1:$P$23</definedName>
    <definedName name="Z_9A3FFD83_48B2_47DA_8A5E_53892F5AF928_.wvu.PrintArea" localSheetId="67" hidden="1">'7-6'!$A$1:$O$15</definedName>
    <definedName name="Z_9A3FFD83_48B2_47DA_8A5E_53892F5AF928_.wvu.PrintArea" localSheetId="68" hidden="1">'8-1'!$A$1:$U$28</definedName>
    <definedName name="Z_9A3FFD83_48B2_47DA_8A5E_53892F5AF928_.wvu.PrintArea" localSheetId="77" hidden="1">'8-10'!$A$1:$Q$21</definedName>
    <definedName name="Z_9A3FFD83_48B2_47DA_8A5E_53892F5AF928_.wvu.PrintArea" localSheetId="78" hidden="1">'8-11'!$A$1:$S$23</definedName>
    <definedName name="Z_9A3FFD83_48B2_47DA_8A5E_53892F5AF928_.wvu.PrintArea" localSheetId="79" hidden="1">'8-12'!$A$1:$T$34</definedName>
    <definedName name="Z_9A3FFD83_48B2_47DA_8A5E_53892F5AF928_.wvu.PrintArea" localSheetId="80" hidden="1">'8-13'!$A$1:$N$21</definedName>
    <definedName name="Z_9A3FFD83_48B2_47DA_8A5E_53892F5AF928_.wvu.PrintArea" localSheetId="81" hidden="1">'8-14'!$A$1:$O$33</definedName>
    <definedName name="Z_9A3FFD83_48B2_47DA_8A5E_53892F5AF928_.wvu.PrintArea" localSheetId="69" hidden="1">'8-2'!$A$1:$U$26</definedName>
    <definedName name="Z_9A3FFD83_48B2_47DA_8A5E_53892F5AF928_.wvu.PrintArea" localSheetId="71" hidden="1">'8-4'!$A$1:$O$19</definedName>
    <definedName name="Z_9A3FFD83_48B2_47DA_8A5E_53892F5AF928_.wvu.PrintArea" localSheetId="72" hidden="1">'8-5'!$A$1:$O$20</definedName>
    <definedName name="Z_9A3FFD83_48B2_47DA_8A5E_53892F5AF928_.wvu.PrintArea" localSheetId="73" hidden="1">'8-6'!$A$1:$P$19</definedName>
    <definedName name="Z_9A3FFD83_48B2_47DA_8A5E_53892F5AF928_.wvu.PrintArea" localSheetId="74" hidden="1">'8-7'!$A$1:$O$19</definedName>
    <definedName name="Z_9A3FFD83_48B2_47DA_8A5E_53892F5AF928_.wvu.PrintArea" localSheetId="75" hidden="1">'8-8'!$A$1:$O$19</definedName>
    <definedName name="Z_9A3FFD83_48B2_47DA_8A5E_53892F5AF928_.wvu.PrintArea" localSheetId="76" hidden="1">'8-9'!$A$1:$AB$40</definedName>
    <definedName name="Z_9A3FFD83_48B2_47DA_8A5E_53892F5AF928_.wvu.PrintArea" localSheetId="82" hidden="1">'9-1'!$A$1:$P$17</definedName>
    <definedName name="Z_9A3FFD83_48B2_47DA_8A5E_53892F5AF928_.wvu.PrintArea" localSheetId="83" hidden="1">'9-2'!$A$1:$R$16</definedName>
    <definedName name="Z_9A3FFD83_48B2_47DA_8A5E_53892F5AF928_.wvu.PrintArea" localSheetId="84" hidden="1">'9-3'!$A$1:$O$16</definedName>
    <definedName name="Z_9A3FFD83_48B2_47DA_8A5E_53892F5AF928_.wvu.PrintArea" localSheetId="85" hidden="1">'9-4'!$A$1:$O$16</definedName>
    <definedName name="Z_9A3FFD83_48B2_47DA_8A5E_53892F5AF928_.wvu.PrintArea" localSheetId="86" hidden="1">'9-5'!$A$1:$P$16</definedName>
    <definedName name="Z_9A3FFD83_48B2_47DA_8A5E_53892F5AF928_.wvu.PrintArea" localSheetId="87" hidden="1">'9-6'!$A$1:$Q$20</definedName>
    <definedName name="Z_9A3FFD83_48B2_47DA_8A5E_53892F5AF928_.wvu.PrintTitles" localSheetId="20" hidden="1">'1-15'!$1:$1</definedName>
    <definedName name="Z_9A3FFD83_48B2_47DA_8A5E_53892F5AF928_.wvu.Rows" localSheetId="95" hidden="1">'11-1②'!$51:$51</definedName>
    <definedName name="Z_9A3FFD83_48B2_47DA_8A5E_53892F5AF928_.wvu.Rows" localSheetId="71" hidden="1">'8-4'!$27:$29</definedName>
    <definedName name="Z_9F7691F8_67F1_4B73_ACB8_9E573353C3A8_.wvu.Cols" localSheetId="129" hidden="1">'17-1'!$D:$E,'17-1'!$G:$I,'17-1'!$K:$L,'17-1'!$N:$N</definedName>
    <definedName name="Z_9F7691F8_67F1_4B73_ACB8_9E573353C3A8_.wvu.PrintArea" localSheetId="106" hidden="1">'13-1'!$A$1:$R$21</definedName>
    <definedName name="Z_9F7691F8_67F1_4B73_ACB8_9E573353C3A8_.wvu.PrintArea" localSheetId="107" hidden="1">'13-2'!$A$1:$Q$19</definedName>
    <definedName name="Z_9F7691F8_67F1_4B73_ACB8_9E573353C3A8_.wvu.PrintArea" localSheetId="110" hidden="1">'15-1'!$A$1:$V$21</definedName>
    <definedName name="Z_9F7691F8_67F1_4B73_ACB8_9E573353C3A8_.wvu.PrintArea" localSheetId="120" hidden="1">'15-11'!$A$1:$S$21</definedName>
    <definedName name="Z_9F7691F8_67F1_4B73_ACB8_9E573353C3A8_.wvu.PrintArea" localSheetId="121" hidden="1">'15-12'!$A$1:$Q$18</definedName>
    <definedName name="Z_9F7691F8_67F1_4B73_ACB8_9E573353C3A8_.wvu.PrintArea" localSheetId="122" hidden="1">'15-13'!$A$1:$R$21</definedName>
    <definedName name="Z_9F7691F8_67F1_4B73_ACB8_9E573353C3A8_.wvu.PrintArea" localSheetId="123" hidden="1">'15-14'!$A$1:$O$21</definedName>
    <definedName name="Z_9F7691F8_67F1_4B73_ACB8_9E573353C3A8_.wvu.PrintArea" localSheetId="111" hidden="1">'15-2'!$A$1:$P$18</definedName>
    <definedName name="Z_9F7691F8_67F1_4B73_ACB8_9E573353C3A8_.wvu.PrintArea" localSheetId="112" hidden="1">'15-3'!$A$1:$U$20</definedName>
    <definedName name="Z_9F7691F8_67F1_4B73_ACB8_9E573353C3A8_.wvu.PrintArea" localSheetId="113" hidden="1">'15-4'!$A$1:$S$23</definedName>
    <definedName name="Z_9F7691F8_67F1_4B73_ACB8_9E573353C3A8_.wvu.PrintArea" localSheetId="114" hidden="1">'15-5'!$A$1:$Q$44</definedName>
    <definedName name="Z_9F7691F8_67F1_4B73_ACB8_9E573353C3A8_.wvu.PrintArea" localSheetId="115" hidden="1">'15-6'!$A$1:$P$16</definedName>
    <definedName name="Z_9F7691F8_67F1_4B73_ACB8_9E573353C3A8_.wvu.PrintArea" localSheetId="116" hidden="1">'15-7'!$A$1:$Q$19</definedName>
    <definedName name="Z_9F7691F8_67F1_4B73_ACB8_9E573353C3A8_.wvu.PrintArea" localSheetId="117" hidden="1">'15-8'!$A$1:$R$32</definedName>
    <definedName name="Z_9F7691F8_67F1_4B73_ACB8_9E573353C3A8_.wvu.PrintArea" localSheetId="118" hidden="1">'15-9'!$A$1:$S$23</definedName>
    <definedName name="Z_9F7691F8_67F1_4B73_ACB8_9E573353C3A8_.wvu.PrintArea" localSheetId="124" hidden="1">'16-1'!$A$1:$R$23</definedName>
    <definedName name="Z_9F7691F8_67F1_4B73_ACB8_9E573353C3A8_.wvu.PrintArea" localSheetId="125" hidden="1">'16-2'!$A$1:$Q$18</definedName>
    <definedName name="Z_9F7691F8_67F1_4B73_ACB8_9E573353C3A8_.wvu.PrintArea" localSheetId="126" hidden="1">'16-3'!$A$1:$U$22</definedName>
    <definedName name="Z_9F7691F8_67F1_4B73_ACB8_9E573353C3A8_.wvu.PrintArea" localSheetId="127" hidden="1">'16-4'!$A$1:$N$20</definedName>
    <definedName name="Z_9F7691F8_67F1_4B73_ACB8_9E573353C3A8_.wvu.PrintArea" localSheetId="128" hidden="1">'16-5'!$A$1:$U$21</definedName>
    <definedName name="Z_9F7691F8_67F1_4B73_ACB8_9E573353C3A8_.wvu.PrintArea" localSheetId="129" hidden="1">'17-1'!$A$1:$AA$22</definedName>
    <definedName name="Z_9F7691F8_67F1_4B73_ACB8_9E573353C3A8_.wvu.PrintArea" localSheetId="138" hidden="1">'17-10'!$A$1:$P$17</definedName>
    <definedName name="Z_9F7691F8_67F1_4B73_ACB8_9E573353C3A8_.wvu.PrintArea" localSheetId="140" hidden="1">'17-12'!$A$1:$Q$19</definedName>
    <definedName name="Z_9F7691F8_67F1_4B73_ACB8_9E573353C3A8_.wvu.PrintArea" localSheetId="141" hidden="1">'17-13'!$A$1:$P$17</definedName>
    <definedName name="Z_9F7691F8_67F1_4B73_ACB8_9E573353C3A8_.wvu.PrintArea" localSheetId="142" hidden="1">'17-14'!$A$1:$K$27</definedName>
    <definedName name="Z_9F7691F8_67F1_4B73_ACB8_9E573353C3A8_.wvu.PrintArea" localSheetId="130" hidden="1">'17-2'!$A$1:$Q$16</definedName>
    <definedName name="Z_9F7691F8_67F1_4B73_ACB8_9E573353C3A8_.wvu.PrintArea" localSheetId="131" hidden="1">'17-3'!$A$1:$Q$16</definedName>
    <definedName name="Z_9F7691F8_67F1_4B73_ACB8_9E573353C3A8_.wvu.PrintArea" localSheetId="135" hidden="1">'17-7'!$A$1:$P$17</definedName>
    <definedName name="Z_9F7691F8_67F1_4B73_ACB8_9E573353C3A8_.wvu.PrintArea" localSheetId="136" hidden="1">'17-8'!$A$1:$S$17</definedName>
    <definedName name="Z_9F7691F8_67F1_4B73_ACB8_9E573353C3A8_.wvu.PrintArea" localSheetId="137" hidden="1">'17-9'!$A$1:$Q$16</definedName>
    <definedName name="Z_9F7691F8_67F1_4B73_ACB8_9E573353C3A8_.wvu.PrintArea" localSheetId="144" hidden="1">'18-2'!$A$1:$Q$17</definedName>
    <definedName name="Z_9F7691F8_67F1_4B73_ACB8_9E573353C3A8_.wvu.PrintArea" localSheetId="146" hidden="1">'18-4'!$A$1:$R$19</definedName>
    <definedName name="Z_9F7691F8_67F1_4B73_ACB8_9E573353C3A8_.wvu.PrintArea" localSheetId="147" hidden="1">'19-1'!$A$1:$Q$18</definedName>
    <definedName name="Z_9F7691F8_67F1_4B73_ACB8_9E573353C3A8_.wvu.PrintArea" localSheetId="148" hidden="1">'19-2'!$A$1:$Q$20</definedName>
    <definedName name="Z_9F7691F8_67F1_4B73_ACB8_9E573353C3A8_.wvu.PrintArea" localSheetId="149" hidden="1">'20-1'!$A$1:$N$17</definedName>
    <definedName name="Z_9F7691F8_67F1_4B73_ACB8_9E573353C3A8_.wvu.PrintArea" localSheetId="150" hidden="1">'20-2'!$A$1:$S$20</definedName>
    <definedName name="Z_9F7691F8_67F1_4B73_ACB8_9E573353C3A8_.wvu.PrintArea" localSheetId="151" hidden="1">'20-3'!$A$1:$O$17</definedName>
    <definedName name="Z_9F7691F8_67F1_4B73_ACB8_9E573353C3A8_.wvu.PrintArea" localSheetId="152" hidden="1">'21-1'!$A$1:$R$22</definedName>
    <definedName name="Z_9F7691F8_67F1_4B73_ACB8_9E573353C3A8_.wvu.PrintArea" localSheetId="153" hidden="1">'21-2'!$A$1:$O$20</definedName>
    <definedName name="Z_9F7691F8_67F1_4B73_ACB8_9E573353C3A8_.wvu.PrintArea" localSheetId="154" hidden="1">'21-3'!$A$1:$Q$16</definedName>
    <definedName name="Z_9F7691F8_67F1_4B73_ACB8_9E573353C3A8_.wvu.PrintArea" localSheetId="155" hidden="1">'21-4'!$A$1:$Y$52</definedName>
    <definedName name="Z_9F7691F8_67F1_4B73_ACB8_9E573353C3A8_.wvu.PrintArea" localSheetId="156" hidden="1">'21-5'!$A$1:$T$19</definedName>
    <definedName name="Z_9F7691F8_67F1_4B73_ACB8_9E573353C3A8_.wvu.PrintArea" localSheetId="157" hidden="1">'21-6'!$A$1:$O$16</definedName>
    <definedName name="Z_9F7691F8_67F1_4B73_ACB8_9E573353C3A8_.wvu.PrintArea" localSheetId="85" hidden="1">'9-4'!$A$1:$O$16</definedName>
    <definedName name="Z_9F7691F8_67F1_4B73_ACB8_9E573353C3A8_.wvu.PrintArea" localSheetId="86" hidden="1">'9-5'!$A$1:$P$16</definedName>
    <definedName name="Z_9F7691F8_67F1_4B73_ACB8_9E573353C3A8_.wvu.PrintArea" localSheetId="87" hidden="1">'9-6'!$A$1:$Q$20</definedName>
    <definedName name="Z_9FA621EB_218F_488A_8668_0BBE00145097_.wvu.Cols" localSheetId="129" hidden="1">'17-1'!$D:$E,'17-1'!$G:$I,'17-1'!$K:$L,'17-1'!$N:$N</definedName>
    <definedName name="Z_9FA621EB_218F_488A_8668_0BBE00145097_.wvu.PrintArea" localSheetId="106" hidden="1">'13-1'!$A$1:$R$21</definedName>
    <definedName name="Z_9FA621EB_218F_488A_8668_0BBE00145097_.wvu.PrintArea" localSheetId="107" hidden="1">'13-2'!$A$1:$Q$19</definedName>
    <definedName name="Z_9FA621EB_218F_488A_8668_0BBE00145097_.wvu.PrintArea" localSheetId="110" hidden="1">'15-1'!$A$1:$V$21</definedName>
    <definedName name="Z_9FA621EB_218F_488A_8668_0BBE00145097_.wvu.PrintArea" localSheetId="120" hidden="1">'15-11'!$A$1:$S$21</definedName>
    <definedName name="Z_9FA621EB_218F_488A_8668_0BBE00145097_.wvu.PrintArea" localSheetId="121" hidden="1">'15-12'!$A$1:$Q$18</definedName>
    <definedName name="Z_9FA621EB_218F_488A_8668_0BBE00145097_.wvu.PrintArea" localSheetId="122" hidden="1">'15-13'!$A$1:$R$21</definedName>
    <definedName name="Z_9FA621EB_218F_488A_8668_0BBE00145097_.wvu.PrintArea" localSheetId="123" hidden="1">'15-14'!$A$1:$O$21</definedName>
    <definedName name="Z_9FA621EB_218F_488A_8668_0BBE00145097_.wvu.PrintArea" localSheetId="111" hidden="1">'15-2'!$A$1:$P$18</definedName>
    <definedName name="Z_9FA621EB_218F_488A_8668_0BBE00145097_.wvu.PrintArea" localSheetId="112" hidden="1">'15-3'!$A$1:$U$20</definedName>
    <definedName name="Z_9FA621EB_218F_488A_8668_0BBE00145097_.wvu.PrintArea" localSheetId="113" hidden="1">'15-4'!$A$1:$S$23</definedName>
    <definedName name="Z_9FA621EB_218F_488A_8668_0BBE00145097_.wvu.PrintArea" localSheetId="114" hidden="1">'15-5'!$A$1:$Q$44</definedName>
    <definedName name="Z_9FA621EB_218F_488A_8668_0BBE00145097_.wvu.PrintArea" localSheetId="115" hidden="1">'15-6'!$A$1:$P$16</definedName>
    <definedName name="Z_9FA621EB_218F_488A_8668_0BBE00145097_.wvu.PrintArea" localSheetId="116" hidden="1">'15-7'!$A$1:$Q$19</definedName>
    <definedName name="Z_9FA621EB_218F_488A_8668_0BBE00145097_.wvu.PrintArea" localSheetId="117" hidden="1">'15-8'!$A$1:$R$32</definedName>
    <definedName name="Z_9FA621EB_218F_488A_8668_0BBE00145097_.wvu.PrintArea" localSheetId="118" hidden="1">'15-9'!$A$1:$S$23</definedName>
    <definedName name="Z_9FA621EB_218F_488A_8668_0BBE00145097_.wvu.PrintArea" localSheetId="124" hidden="1">'16-1'!$A$1:$R$23</definedName>
    <definedName name="Z_9FA621EB_218F_488A_8668_0BBE00145097_.wvu.PrintArea" localSheetId="125" hidden="1">'16-2'!$A$1:$Q$18</definedName>
    <definedName name="Z_9FA621EB_218F_488A_8668_0BBE00145097_.wvu.PrintArea" localSheetId="126" hidden="1">'16-3'!$A$1:$U$22</definedName>
    <definedName name="Z_9FA621EB_218F_488A_8668_0BBE00145097_.wvu.PrintArea" localSheetId="127" hidden="1">'16-4'!$A$1:$N$20</definedName>
    <definedName name="Z_9FA621EB_218F_488A_8668_0BBE00145097_.wvu.PrintArea" localSheetId="128" hidden="1">'16-5'!$A$1:$U$21</definedName>
    <definedName name="Z_9FA621EB_218F_488A_8668_0BBE00145097_.wvu.PrintArea" localSheetId="129" hidden="1">'17-1'!$A$1:$AA$22</definedName>
    <definedName name="Z_9FA621EB_218F_488A_8668_0BBE00145097_.wvu.PrintArea" localSheetId="138" hidden="1">'17-10'!$A$1:$P$17</definedName>
    <definedName name="Z_9FA621EB_218F_488A_8668_0BBE00145097_.wvu.PrintArea" localSheetId="140" hidden="1">'17-12'!$A$1:$Q$19</definedName>
    <definedName name="Z_9FA621EB_218F_488A_8668_0BBE00145097_.wvu.PrintArea" localSheetId="141" hidden="1">'17-13'!$A$1:$P$17</definedName>
    <definedName name="Z_9FA621EB_218F_488A_8668_0BBE00145097_.wvu.PrintArea" localSheetId="142" hidden="1">'17-14'!$A$1:$K$27</definedName>
    <definedName name="Z_9FA621EB_218F_488A_8668_0BBE00145097_.wvu.PrintArea" localSheetId="130" hidden="1">'17-2'!$A$1:$Q$16</definedName>
    <definedName name="Z_9FA621EB_218F_488A_8668_0BBE00145097_.wvu.PrintArea" localSheetId="131" hidden="1">'17-3'!$A$1:$Q$16</definedName>
    <definedName name="Z_9FA621EB_218F_488A_8668_0BBE00145097_.wvu.PrintArea" localSheetId="135" hidden="1">'17-7'!$A$1:$P$17</definedName>
    <definedName name="Z_9FA621EB_218F_488A_8668_0BBE00145097_.wvu.PrintArea" localSheetId="136" hidden="1">'17-8'!$A$1:$S$17</definedName>
    <definedName name="Z_9FA621EB_218F_488A_8668_0BBE00145097_.wvu.PrintArea" localSheetId="137" hidden="1">'17-9'!$A$1:$Q$16</definedName>
    <definedName name="Z_9FA621EB_218F_488A_8668_0BBE00145097_.wvu.PrintArea" localSheetId="144" hidden="1">'18-2'!$A$1:$Q$17</definedName>
    <definedName name="Z_9FA621EB_218F_488A_8668_0BBE00145097_.wvu.PrintArea" localSheetId="146" hidden="1">'18-4'!$A$1:$R$19</definedName>
    <definedName name="Z_9FA621EB_218F_488A_8668_0BBE00145097_.wvu.PrintArea" localSheetId="147" hidden="1">'19-1'!$A$1:$Q$18</definedName>
    <definedName name="Z_9FA621EB_218F_488A_8668_0BBE00145097_.wvu.PrintArea" localSheetId="148" hidden="1">'19-2'!$A$1:$Q$20</definedName>
    <definedName name="Z_9FA621EB_218F_488A_8668_0BBE00145097_.wvu.PrintArea" localSheetId="149" hidden="1">'20-1'!$A$1:$N$17</definedName>
    <definedName name="Z_9FA621EB_218F_488A_8668_0BBE00145097_.wvu.PrintArea" localSheetId="150" hidden="1">'20-2'!$A$1:$S$20</definedName>
    <definedName name="Z_9FA621EB_218F_488A_8668_0BBE00145097_.wvu.PrintArea" localSheetId="151" hidden="1">'20-3'!$A$1:$O$17</definedName>
    <definedName name="Z_9FA621EB_218F_488A_8668_0BBE00145097_.wvu.PrintArea" localSheetId="152" hidden="1">'21-1'!$A$1:$R$22</definedName>
    <definedName name="Z_9FA621EB_218F_488A_8668_0BBE00145097_.wvu.PrintArea" localSheetId="153" hidden="1">'21-2'!$A$1:$O$20</definedName>
    <definedName name="Z_9FA621EB_218F_488A_8668_0BBE00145097_.wvu.PrintArea" localSheetId="154" hidden="1">'21-3'!$A$1:$Q$16</definedName>
    <definedName name="Z_9FA621EB_218F_488A_8668_0BBE00145097_.wvu.PrintArea" localSheetId="155" hidden="1">'21-4'!$A$1:$Y$52</definedName>
    <definedName name="Z_9FA621EB_218F_488A_8668_0BBE00145097_.wvu.PrintArea" localSheetId="156" hidden="1">'21-5'!$A$1:$T$19</definedName>
    <definedName name="Z_9FA621EB_218F_488A_8668_0BBE00145097_.wvu.PrintArea" localSheetId="157" hidden="1">'21-6'!$A$1:$O$16</definedName>
    <definedName name="Z_9FA621EB_218F_488A_8668_0BBE00145097_.wvu.PrintArea" localSheetId="85" hidden="1">'9-4'!$A$1:$O$16</definedName>
    <definedName name="Z_9FA621EB_218F_488A_8668_0BBE00145097_.wvu.PrintArea" localSheetId="86" hidden="1">'9-5'!$A$1:$P$16</definedName>
    <definedName name="Z_9FA621EB_218F_488A_8668_0BBE00145097_.wvu.PrintArea" localSheetId="87" hidden="1">'9-6'!$A$1:$Q$20</definedName>
    <definedName name="Z_A004AA87_AF39_470D_8E29_2D3E6FF4585C_.wvu.Cols" localSheetId="129" hidden="1">'17-1'!$D:$E,'17-1'!$G:$I,'17-1'!$K:$L,'17-1'!$N:$N</definedName>
    <definedName name="Z_A004AA87_AF39_470D_8E29_2D3E6FF4585C_.wvu.PrintArea" localSheetId="106" hidden="1">'13-1'!$A$1:$R$21</definedName>
    <definedName name="Z_A004AA87_AF39_470D_8E29_2D3E6FF4585C_.wvu.PrintArea" localSheetId="107" hidden="1">'13-2'!$A$1:$Q$19</definedName>
    <definedName name="Z_A004AA87_AF39_470D_8E29_2D3E6FF4585C_.wvu.PrintArea" localSheetId="110" hidden="1">'15-1'!$A$1:$V$21</definedName>
    <definedName name="Z_A004AA87_AF39_470D_8E29_2D3E6FF4585C_.wvu.PrintArea" localSheetId="120" hidden="1">'15-11'!$A$1:$S$21</definedName>
    <definedName name="Z_A004AA87_AF39_470D_8E29_2D3E6FF4585C_.wvu.PrintArea" localSheetId="121" hidden="1">'15-12'!$A$1:$Q$18</definedName>
    <definedName name="Z_A004AA87_AF39_470D_8E29_2D3E6FF4585C_.wvu.PrintArea" localSheetId="122" hidden="1">'15-13'!$A$1:$R$21</definedName>
    <definedName name="Z_A004AA87_AF39_470D_8E29_2D3E6FF4585C_.wvu.PrintArea" localSheetId="123" hidden="1">'15-14'!$A$1:$O$21</definedName>
    <definedName name="Z_A004AA87_AF39_470D_8E29_2D3E6FF4585C_.wvu.PrintArea" localSheetId="111" hidden="1">'15-2'!$A$1:$P$18</definedName>
    <definedName name="Z_A004AA87_AF39_470D_8E29_2D3E6FF4585C_.wvu.PrintArea" localSheetId="112" hidden="1">'15-3'!$A$1:$U$20</definedName>
    <definedName name="Z_A004AA87_AF39_470D_8E29_2D3E6FF4585C_.wvu.PrintArea" localSheetId="113" hidden="1">'15-4'!$A$1:$S$23</definedName>
    <definedName name="Z_A004AA87_AF39_470D_8E29_2D3E6FF4585C_.wvu.PrintArea" localSheetId="114" hidden="1">'15-5'!$A$1:$Q$44</definedName>
    <definedName name="Z_A004AA87_AF39_470D_8E29_2D3E6FF4585C_.wvu.PrintArea" localSheetId="115" hidden="1">'15-6'!$A$1:$P$16</definedName>
    <definedName name="Z_A004AA87_AF39_470D_8E29_2D3E6FF4585C_.wvu.PrintArea" localSheetId="116" hidden="1">'15-7'!$A$1:$Q$19</definedName>
    <definedName name="Z_A004AA87_AF39_470D_8E29_2D3E6FF4585C_.wvu.PrintArea" localSheetId="117" hidden="1">'15-8'!$A$1:$R$32</definedName>
    <definedName name="Z_A004AA87_AF39_470D_8E29_2D3E6FF4585C_.wvu.PrintArea" localSheetId="118" hidden="1">'15-9'!$A$1:$S$23</definedName>
    <definedName name="Z_A004AA87_AF39_470D_8E29_2D3E6FF4585C_.wvu.PrintArea" localSheetId="124" hidden="1">'16-1'!$A$1:$R$23</definedName>
    <definedName name="Z_A004AA87_AF39_470D_8E29_2D3E6FF4585C_.wvu.PrintArea" localSheetId="125" hidden="1">'16-2'!$A$1:$Q$18</definedName>
    <definedName name="Z_A004AA87_AF39_470D_8E29_2D3E6FF4585C_.wvu.PrintArea" localSheetId="126" hidden="1">'16-3'!$A$1:$U$22</definedName>
    <definedName name="Z_A004AA87_AF39_470D_8E29_2D3E6FF4585C_.wvu.PrintArea" localSheetId="127" hidden="1">'16-4'!$A$1:$N$20</definedName>
    <definedName name="Z_A004AA87_AF39_470D_8E29_2D3E6FF4585C_.wvu.PrintArea" localSheetId="128" hidden="1">'16-5'!$A$1:$U$21</definedName>
    <definedName name="Z_A004AA87_AF39_470D_8E29_2D3E6FF4585C_.wvu.PrintArea" localSheetId="129" hidden="1">'17-1'!$A$1:$AA$22</definedName>
    <definedName name="Z_A004AA87_AF39_470D_8E29_2D3E6FF4585C_.wvu.PrintArea" localSheetId="138" hidden="1">'17-10'!$A$1:$P$17</definedName>
    <definedName name="Z_A004AA87_AF39_470D_8E29_2D3E6FF4585C_.wvu.PrintArea" localSheetId="140" hidden="1">'17-12'!$A$1:$Q$19</definedName>
    <definedName name="Z_A004AA87_AF39_470D_8E29_2D3E6FF4585C_.wvu.PrintArea" localSheetId="141" hidden="1">'17-13'!$A$1:$P$17</definedName>
    <definedName name="Z_A004AA87_AF39_470D_8E29_2D3E6FF4585C_.wvu.PrintArea" localSheetId="142" hidden="1">'17-14'!$A$1:$K$27</definedName>
    <definedName name="Z_A004AA87_AF39_470D_8E29_2D3E6FF4585C_.wvu.PrintArea" localSheetId="130" hidden="1">'17-2'!$A$1:$Q$16</definedName>
    <definedName name="Z_A004AA87_AF39_470D_8E29_2D3E6FF4585C_.wvu.PrintArea" localSheetId="131" hidden="1">'17-3'!$A$1:$Q$16</definedName>
    <definedName name="Z_A004AA87_AF39_470D_8E29_2D3E6FF4585C_.wvu.PrintArea" localSheetId="135" hidden="1">'17-7'!$A$1:$P$17</definedName>
    <definedName name="Z_A004AA87_AF39_470D_8E29_2D3E6FF4585C_.wvu.PrintArea" localSheetId="136" hidden="1">'17-8'!$A$1:$S$17</definedName>
    <definedName name="Z_A004AA87_AF39_470D_8E29_2D3E6FF4585C_.wvu.PrintArea" localSheetId="137" hidden="1">'17-9'!$A$1:$Q$16</definedName>
    <definedName name="Z_A004AA87_AF39_470D_8E29_2D3E6FF4585C_.wvu.PrintArea" localSheetId="144" hidden="1">'18-2'!$A$1:$Q$17</definedName>
    <definedName name="Z_A004AA87_AF39_470D_8E29_2D3E6FF4585C_.wvu.PrintArea" localSheetId="146" hidden="1">'18-4'!$A$1:$R$19</definedName>
    <definedName name="Z_A004AA87_AF39_470D_8E29_2D3E6FF4585C_.wvu.PrintArea" localSheetId="147" hidden="1">'19-1'!$A$1:$Q$18</definedName>
    <definedName name="Z_A004AA87_AF39_470D_8E29_2D3E6FF4585C_.wvu.PrintArea" localSheetId="148" hidden="1">'19-2'!$A$1:$Q$20</definedName>
    <definedName name="Z_A004AA87_AF39_470D_8E29_2D3E6FF4585C_.wvu.PrintArea" localSheetId="149" hidden="1">'20-1'!$A$1:$N$17</definedName>
    <definedName name="Z_A004AA87_AF39_470D_8E29_2D3E6FF4585C_.wvu.PrintArea" localSheetId="150" hidden="1">'20-2'!$A$1:$S$20</definedName>
    <definedName name="Z_A004AA87_AF39_470D_8E29_2D3E6FF4585C_.wvu.PrintArea" localSheetId="151" hidden="1">'20-3'!$A$1:$O$17</definedName>
    <definedName name="Z_A004AA87_AF39_470D_8E29_2D3E6FF4585C_.wvu.PrintArea" localSheetId="152" hidden="1">'21-1'!$A$1:$R$22</definedName>
    <definedName name="Z_A004AA87_AF39_470D_8E29_2D3E6FF4585C_.wvu.PrintArea" localSheetId="153" hidden="1">'21-2'!$A$1:$O$20</definedName>
    <definedName name="Z_A004AA87_AF39_470D_8E29_2D3E6FF4585C_.wvu.PrintArea" localSheetId="154" hidden="1">'21-3'!$A$1:$Q$16</definedName>
    <definedName name="Z_A004AA87_AF39_470D_8E29_2D3E6FF4585C_.wvu.PrintArea" localSheetId="155" hidden="1">'21-4'!$A$1:$Y$52</definedName>
    <definedName name="Z_A004AA87_AF39_470D_8E29_2D3E6FF4585C_.wvu.PrintArea" localSheetId="156" hidden="1">'21-5'!$A$1:$T$19</definedName>
    <definedName name="Z_A004AA87_AF39_470D_8E29_2D3E6FF4585C_.wvu.PrintArea" localSheetId="157" hidden="1">'21-6'!$A$1:$O$16</definedName>
    <definedName name="Z_A004AA87_AF39_470D_8E29_2D3E6FF4585C_.wvu.PrintArea" localSheetId="85" hidden="1">'9-4'!$A$1:$O$16</definedName>
    <definedName name="Z_A004AA87_AF39_470D_8E29_2D3E6FF4585C_.wvu.PrintArea" localSheetId="86" hidden="1">'9-5'!$A$1:$P$16</definedName>
    <definedName name="Z_A004AA87_AF39_470D_8E29_2D3E6FF4585C_.wvu.PrintArea" localSheetId="87" hidden="1">'9-6'!$A$1:$Q$20</definedName>
    <definedName name="Z_A064B443_DFD6_4603_80AB_A64E3BFA6057_.wvu.Cols" localSheetId="68" hidden="1">'8-1'!$D:$E,'8-1'!$H:$H</definedName>
    <definedName name="Z_A064B443_DFD6_4603_80AB_A64E3BFA6057_.wvu.Cols" localSheetId="69" hidden="1">'8-2'!$D:$D,'8-2'!$F:$F,'8-2'!$H:$H</definedName>
    <definedName name="Z_A064B443_DFD6_4603_80AB_A64E3BFA6057_.wvu.PrintArea" localSheetId="88" hidden="1">'10-1'!$A$1:$S$19</definedName>
    <definedName name="Z_A064B443_DFD6_4603_80AB_A64E3BFA6057_.wvu.PrintArea" localSheetId="89" hidden="1">'10-2'!$A$1:$O$17</definedName>
    <definedName name="Z_A064B443_DFD6_4603_80AB_A64E3BFA6057_.wvu.PrintArea" localSheetId="90" hidden="1">'10-3'!$A$1:$W$22</definedName>
    <definedName name="Z_A064B443_DFD6_4603_80AB_A64E3BFA6057_.wvu.PrintArea" localSheetId="91" hidden="1">'10-4'!$A$1:$W$21</definedName>
    <definedName name="Z_A064B443_DFD6_4603_80AB_A64E3BFA6057_.wvu.PrintArea" localSheetId="92" hidden="1">'10-5'!$A$1:$Q$22</definedName>
    <definedName name="Z_A064B443_DFD6_4603_80AB_A64E3BFA6057_.wvu.PrintArea" localSheetId="96" hidden="1">'11-2'!$A$1:$P$17</definedName>
    <definedName name="Z_A064B443_DFD6_4603_80AB_A64E3BFA6057_.wvu.PrintArea" localSheetId="97" hidden="1">'11-3'!$A$1:$O$18</definedName>
    <definedName name="Z_A064B443_DFD6_4603_80AB_A64E3BFA6057_.wvu.PrintArea" localSheetId="98" hidden="1">'11-4'!$A$1:$Q$19</definedName>
    <definedName name="Z_A064B443_DFD6_4603_80AB_A64E3BFA6057_.wvu.PrintArea" localSheetId="99" hidden="1">'12-1'!$A$1:$O$51</definedName>
    <definedName name="Z_A064B443_DFD6_4603_80AB_A64E3BFA6057_.wvu.PrintArea" localSheetId="100" hidden="1">'12-2'!$A$1:$AD$25</definedName>
    <definedName name="Z_A064B443_DFD6_4603_80AB_A64E3BFA6057_.wvu.PrintArea" localSheetId="101" hidden="1">'12-3'!$A$1:$P$19</definedName>
    <definedName name="Z_A064B443_DFD6_4603_80AB_A64E3BFA6057_.wvu.PrintArea" localSheetId="102" hidden="1">'12-4'!$A$1:$P$17</definedName>
    <definedName name="Z_A064B443_DFD6_4603_80AB_A64E3BFA6057_.wvu.PrintArea" localSheetId="103" hidden="1">'12-5'!$A$1:$P$17</definedName>
    <definedName name="Z_A064B443_DFD6_4603_80AB_A64E3BFA6057_.wvu.PrintArea" localSheetId="104" hidden="1">'12-6'!$A$1:$N$30</definedName>
    <definedName name="Z_A064B443_DFD6_4603_80AB_A64E3BFA6057_.wvu.PrintArea" localSheetId="105" hidden="1">'12-7'!$A$1:$M$25</definedName>
    <definedName name="Z_A064B443_DFD6_4603_80AB_A64E3BFA6057_.wvu.PrintArea" localSheetId="108" hidden="1">'14-1'!$A$1:$T$21</definedName>
    <definedName name="Z_A064B443_DFD6_4603_80AB_A64E3BFA6057_.wvu.PrintArea" localSheetId="109" hidden="1">'14-2'!$A$1:$S$18</definedName>
    <definedName name="Z_A064B443_DFD6_4603_80AB_A64E3BFA6057_.wvu.PrintArea" localSheetId="58" hidden="1">'6-1'!$A$1:$Q$14</definedName>
    <definedName name="Z_A064B443_DFD6_4603_80AB_A64E3BFA6057_.wvu.PrintArea" localSheetId="59" hidden="1">'6-2'!$A$1:$R$18</definedName>
    <definedName name="Z_A064B443_DFD6_4603_80AB_A64E3BFA6057_.wvu.PrintArea" localSheetId="60" hidden="1">'6-3'!$A$1:$P$17</definedName>
    <definedName name="Z_A064B443_DFD6_4603_80AB_A64E3BFA6057_.wvu.PrintArea" localSheetId="61" hidden="1">'6-4'!$A$1:$P$16</definedName>
    <definedName name="Z_A064B443_DFD6_4603_80AB_A64E3BFA6057_.wvu.PrintArea" localSheetId="62" hidden="1">'7-1'!$A$1:$V$27</definedName>
    <definedName name="Z_A064B443_DFD6_4603_80AB_A64E3BFA6057_.wvu.PrintArea" localSheetId="63" hidden="1">'7-2'!$A$1:$Z$18</definedName>
    <definedName name="Z_A064B443_DFD6_4603_80AB_A64E3BFA6057_.wvu.PrintArea" localSheetId="64" hidden="1">'7-3'!$A$1:$X$28</definedName>
    <definedName name="Z_A064B443_DFD6_4603_80AB_A64E3BFA6057_.wvu.PrintArea" localSheetId="65" hidden="1">'7-4'!$A$1:$X$28</definedName>
    <definedName name="Z_A064B443_DFD6_4603_80AB_A64E3BFA6057_.wvu.PrintArea" localSheetId="66" hidden="1">'7-5'!$A$1:$P$23</definedName>
    <definedName name="Z_A064B443_DFD6_4603_80AB_A64E3BFA6057_.wvu.PrintArea" localSheetId="67" hidden="1">'7-6'!$A$1:$O$15</definedName>
    <definedName name="Z_A064B443_DFD6_4603_80AB_A64E3BFA6057_.wvu.PrintArea" localSheetId="68" hidden="1">'8-1'!$A$1:$U$28</definedName>
    <definedName name="Z_A064B443_DFD6_4603_80AB_A64E3BFA6057_.wvu.PrintArea" localSheetId="77" hidden="1">'8-10'!$A$1:$Q$21</definedName>
    <definedName name="Z_A064B443_DFD6_4603_80AB_A64E3BFA6057_.wvu.PrintArea" localSheetId="78" hidden="1">'8-11'!$A$1:$S$23</definedName>
    <definedName name="Z_A064B443_DFD6_4603_80AB_A64E3BFA6057_.wvu.PrintArea" localSheetId="79" hidden="1">'8-12'!$A$1:$T$34</definedName>
    <definedName name="Z_A064B443_DFD6_4603_80AB_A64E3BFA6057_.wvu.PrintArea" localSheetId="80" hidden="1">'8-13'!$A$1:$N$21</definedName>
    <definedName name="Z_A064B443_DFD6_4603_80AB_A64E3BFA6057_.wvu.PrintArea" localSheetId="81" hidden="1">'8-14'!$A$1:$O$33</definedName>
    <definedName name="Z_A064B443_DFD6_4603_80AB_A64E3BFA6057_.wvu.PrintArea" localSheetId="69" hidden="1">'8-2'!$A$1:$U$26</definedName>
    <definedName name="Z_A064B443_DFD6_4603_80AB_A64E3BFA6057_.wvu.PrintArea" localSheetId="71" hidden="1">'8-4'!$A$1:$O$19</definedName>
    <definedName name="Z_A064B443_DFD6_4603_80AB_A64E3BFA6057_.wvu.PrintArea" localSheetId="72" hidden="1">'8-5'!$A$1:$O$20</definedName>
    <definedName name="Z_A064B443_DFD6_4603_80AB_A64E3BFA6057_.wvu.PrintArea" localSheetId="73" hidden="1">'8-6'!$A$1:$P$19</definedName>
    <definedName name="Z_A064B443_DFD6_4603_80AB_A64E3BFA6057_.wvu.PrintArea" localSheetId="74" hidden="1">'8-7'!$A$1:$O$19</definedName>
    <definedName name="Z_A064B443_DFD6_4603_80AB_A64E3BFA6057_.wvu.PrintArea" localSheetId="75" hidden="1">'8-8'!$A$1:$O$19</definedName>
    <definedName name="Z_A064B443_DFD6_4603_80AB_A64E3BFA6057_.wvu.PrintArea" localSheetId="76" hidden="1">'8-9'!$A$1:$AB$40</definedName>
    <definedName name="Z_A064B443_DFD6_4603_80AB_A64E3BFA6057_.wvu.PrintArea" localSheetId="82" hidden="1">'9-1'!$A$1:$P$17</definedName>
    <definedName name="Z_A064B443_DFD6_4603_80AB_A64E3BFA6057_.wvu.PrintArea" localSheetId="83" hidden="1">'9-2'!$A$1:$R$16</definedName>
    <definedName name="Z_A064B443_DFD6_4603_80AB_A64E3BFA6057_.wvu.PrintArea" localSheetId="84" hidden="1">'9-3'!$A$1:$O$16</definedName>
    <definedName name="Z_A064B443_DFD6_4603_80AB_A64E3BFA6057_.wvu.PrintArea" localSheetId="85" hidden="1">'9-4'!$A$1:$O$16</definedName>
    <definedName name="Z_A064B443_DFD6_4603_80AB_A64E3BFA6057_.wvu.PrintArea" localSheetId="86" hidden="1">'9-5'!$A$1:$P$16</definedName>
    <definedName name="Z_A064B443_DFD6_4603_80AB_A64E3BFA6057_.wvu.PrintArea" localSheetId="87" hidden="1">'9-6'!$A$1:$Q$20</definedName>
    <definedName name="Z_A064B443_DFD6_4603_80AB_A64E3BFA6057_.wvu.Rows" localSheetId="71" hidden="1">'8-4'!$27:$29</definedName>
    <definedName name="Z_A70FDA42_82B2_4F14_8984_2E2044C05861_.wvu.Cols" localSheetId="95" hidden="1">'11-1②'!$D:$D,'11-1②'!$J:$J,'11-1②'!$P:$P</definedName>
    <definedName name="Z_A70FDA42_82B2_4F14_8984_2E2044C05861_.wvu.Cols" localSheetId="20" hidden="1">'1-15'!$B:$B,'1-15'!$D:$D</definedName>
    <definedName name="Z_A70FDA42_82B2_4F14_8984_2E2044C05861_.wvu.Cols" localSheetId="129" hidden="1">'17-1'!$D:$E,'17-1'!$G:$I,'17-1'!$K:$L,'17-1'!$N:$N</definedName>
    <definedName name="Z_A70FDA42_82B2_4F14_8984_2E2044C05861_.wvu.Cols" localSheetId="68" hidden="1">'8-1'!$D:$E,'8-1'!$H:$H</definedName>
    <definedName name="Z_A70FDA42_82B2_4F14_8984_2E2044C05861_.wvu.Cols" localSheetId="69" hidden="1">'8-2'!$D:$D,'8-2'!$F:$F,'8-2'!$H:$H</definedName>
    <definedName name="Z_A70FDA42_82B2_4F14_8984_2E2044C05861_.wvu.FilterData" localSheetId="99" hidden="1">'12-1'!$A$1:$C$18</definedName>
    <definedName name="Z_A70FDA42_82B2_4F14_8984_2E2044C05861_.wvu.PrintArea" localSheetId="88" hidden="1">'10-1'!$A$1:$S$19</definedName>
    <definedName name="Z_A70FDA42_82B2_4F14_8984_2E2044C05861_.wvu.PrintArea" localSheetId="89" hidden="1">'10-2'!$A$1:$O$17</definedName>
    <definedName name="Z_A70FDA42_82B2_4F14_8984_2E2044C05861_.wvu.PrintArea" localSheetId="90" hidden="1">'10-3'!$A$1:$W$22</definedName>
    <definedName name="Z_A70FDA42_82B2_4F14_8984_2E2044C05861_.wvu.PrintArea" localSheetId="91" hidden="1">'10-4'!$A$1:$W$21</definedName>
    <definedName name="Z_A70FDA42_82B2_4F14_8984_2E2044C05861_.wvu.PrintArea" localSheetId="92" hidden="1">'10-5'!$A$1:$Q$22</definedName>
    <definedName name="Z_A70FDA42_82B2_4F14_8984_2E2044C05861_.wvu.PrintArea" localSheetId="93" hidden="1">'10-6'!$J$1:$AL$21</definedName>
    <definedName name="Z_A70FDA42_82B2_4F14_8984_2E2044C05861_.wvu.PrintArea" localSheetId="1" hidden="1">'1-1'!$A$1:$Q$24</definedName>
    <definedName name="Z_A70FDA42_82B2_4F14_8984_2E2044C05861_.wvu.PrintArea" localSheetId="12" hidden="1">'1-10'!$A$1:$Q$23</definedName>
    <definedName name="Z_A70FDA42_82B2_4F14_8984_2E2044C05861_.wvu.PrintArea" localSheetId="13" hidden="1">'1-11'!$A$1:$S$20</definedName>
    <definedName name="Z_A70FDA42_82B2_4F14_8984_2E2044C05861_.wvu.PrintArea" localSheetId="94" hidden="1">'11-1①'!$A$1:$M$31</definedName>
    <definedName name="Z_A70FDA42_82B2_4F14_8984_2E2044C05861_.wvu.PrintArea" localSheetId="95" hidden="1">'11-1②'!$A$1:$S$52</definedName>
    <definedName name="Z_A70FDA42_82B2_4F14_8984_2E2044C05861_.wvu.PrintArea" localSheetId="96" hidden="1">'11-2'!$A$1:$P$17</definedName>
    <definedName name="Z_A70FDA42_82B2_4F14_8984_2E2044C05861_.wvu.PrintArea" localSheetId="14" hidden="1">'1-12'!$A$1:$R$29</definedName>
    <definedName name="Z_A70FDA42_82B2_4F14_8984_2E2044C05861_.wvu.PrintArea" localSheetId="97" hidden="1">'11-3'!$A$1:$O$18</definedName>
    <definedName name="Z_A70FDA42_82B2_4F14_8984_2E2044C05861_.wvu.PrintArea" localSheetId="17" hidden="1">'1-13'!$A$1:$Q$26</definedName>
    <definedName name="Z_A70FDA42_82B2_4F14_8984_2E2044C05861_.wvu.PrintArea" localSheetId="9" hidden="1">'1-13(旧)'!$A$1:$T$23</definedName>
    <definedName name="Z_A70FDA42_82B2_4F14_8984_2E2044C05861_.wvu.PrintArea" localSheetId="98" hidden="1">'11-4'!$A$1:$Q$19</definedName>
    <definedName name="Z_A70FDA42_82B2_4F14_8984_2E2044C05861_.wvu.PrintArea" localSheetId="19" hidden="1">'1-14'!$A$1:$S$18</definedName>
    <definedName name="Z_A70FDA42_82B2_4F14_8984_2E2044C05861_.wvu.PrintArea" localSheetId="15" hidden="1">'1-14(旧)'!$A$1:$S$34</definedName>
    <definedName name="Z_A70FDA42_82B2_4F14_8984_2E2044C05861_.wvu.PrintArea" localSheetId="20" hidden="1">'1-15'!$I$47:$V$80</definedName>
    <definedName name="Z_A70FDA42_82B2_4F14_8984_2E2044C05861_.wvu.PrintArea" localSheetId="16" hidden="1">'1-15(旧)'!$A$1:$R$26</definedName>
    <definedName name="Z_A70FDA42_82B2_4F14_8984_2E2044C05861_.wvu.PrintArea" localSheetId="21" hidden="1">'1-16'!$A$1:$F$80</definedName>
    <definedName name="Z_A70FDA42_82B2_4F14_8984_2E2044C05861_.wvu.PrintArea" localSheetId="18" hidden="1">'1-16(旧)'!$A$1:$W$27</definedName>
    <definedName name="Z_A70FDA42_82B2_4F14_8984_2E2044C05861_.wvu.PrintArea" localSheetId="22" hidden="1">'1-17'!$A$1:$Q$18</definedName>
    <definedName name="Z_A70FDA42_82B2_4F14_8984_2E2044C05861_.wvu.PrintArea" localSheetId="23" hidden="1">'1-18'!$A$1:$S$22</definedName>
    <definedName name="Z_A70FDA42_82B2_4F14_8984_2E2044C05861_.wvu.PrintArea" localSheetId="24" hidden="1">'1-18(旧)'!$A$1:$U$40</definedName>
    <definedName name="Z_A70FDA42_82B2_4F14_8984_2E2044C05861_.wvu.PrintArea" localSheetId="25" hidden="1">'1-19'!$A$1:$U$22</definedName>
    <definedName name="Z_A70FDA42_82B2_4F14_8984_2E2044C05861_.wvu.PrintArea" localSheetId="3" hidden="1">'1-2'!$A$1:$Q$27</definedName>
    <definedName name="Z_A70FDA42_82B2_4F14_8984_2E2044C05861_.wvu.PrintArea" localSheetId="159" hidden="1">'1-20(旧)'!$A$1:$R$27</definedName>
    <definedName name="Z_A70FDA42_82B2_4F14_8984_2E2044C05861_.wvu.PrintArea" localSheetId="99" hidden="1">'12-1'!$A$1:$O$51</definedName>
    <definedName name="Z_A70FDA42_82B2_4F14_8984_2E2044C05861_.wvu.PrintArea" localSheetId="100" hidden="1">'12-2'!$A$1:$AD$25</definedName>
    <definedName name="Z_A70FDA42_82B2_4F14_8984_2E2044C05861_.wvu.PrintArea" localSheetId="101" hidden="1">'12-3'!$A$1:$P$19</definedName>
    <definedName name="Z_A70FDA42_82B2_4F14_8984_2E2044C05861_.wvu.PrintArea" localSheetId="102" hidden="1">'12-4'!$A$1:$P$17</definedName>
    <definedName name="Z_A70FDA42_82B2_4F14_8984_2E2044C05861_.wvu.PrintArea" localSheetId="103" hidden="1">'12-5'!$A$1:$P$17</definedName>
    <definedName name="Z_A70FDA42_82B2_4F14_8984_2E2044C05861_.wvu.PrintArea" localSheetId="104" hidden="1">'12-6'!$A$1:$N$30</definedName>
    <definedName name="Z_A70FDA42_82B2_4F14_8984_2E2044C05861_.wvu.PrintArea" localSheetId="105" hidden="1">'12-7'!$A$1:$M$25</definedName>
    <definedName name="Z_A70FDA42_82B2_4F14_8984_2E2044C05861_.wvu.PrintArea" localSheetId="4" hidden="1">'1-3'!$A$1:$O$27</definedName>
    <definedName name="Z_A70FDA42_82B2_4F14_8984_2E2044C05861_.wvu.PrintArea" localSheetId="106" hidden="1">'13-1'!$A$1:$R$21</definedName>
    <definedName name="Z_A70FDA42_82B2_4F14_8984_2E2044C05861_.wvu.PrintArea" localSheetId="107" hidden="1">'13-2'!$A$1:$Q$19</definedName>
    <definedName name="Z_A70FDA42_82B2_4F14_8984_2E2044C05861_.wvu.PrintArea" localSheetId="5" hidden="1">'1-4'!$A$1:$W$99</definedName>
    <definedName name="Z_A70FDA42_82B2_4F14_8984_2E2044C05861_.wvu.PrintArea" localSheetId="108" hidden="1">'14-1'!$A$1:$T$21</definedName>
    <definedName name="Z_A70FDA42_82B2_4F14_8984_2E2044C05861_.wvu.PrintArea" localSheetId="109" hidden="1">'14-2'!$A$1:$S$18</definedName>
    <definedName name="Z_A70FDA42_82B2_4F14_8984_2E2044C05861_.wvu.PrintArea" localSheetId="6" hidden="1">'1-5'!$A$1:$U$46</definedName>
    <definedName name="Z_A70FDA42_82B2_4F14_8984_2E2044C05861_.wvu.PrintArea" localSheetId="110" hidden="1">'15-1'!$A$1:$V$21</definedName>
    <definedName name="Z_A70FDA42_82B2_4F14_8984_2E2044C05861_.wvu.PrintArea" localSheetId="120" hidden="1">'15-11'!$A$1:$S$21</definedName>
    <definedName name="Z_A70FDA42_82B2_4F14_8984_2E2044C05861_.wvu.PrintArea" localSheetId="121" hidden="1">'15-12'!$A$1:$Q$18</definedName>
    <definedName name="Z_A70FDA42_82B2_4F14_8984_2E2044C05861_.wvu.PrintArea" localSheetId="122" hidden="1">'15-13'!$A$1:$R$21</definedName>
    <definedName name="Z_A70FDA42_82B2_4F14_8984_2E2044C05861_.wvu.PrintArea" localSheetId="123" hidden="1">'15-14'!$A$1:$O$21</definedName>
    <definedName name="Z_A70FDA42_82B2_4F14_8984_2E2044C05861_.wvu.PrintArea" localSheetId="111" hidden="1">'15-2'!$A$1:$P$18</definedName>
    <definedName name="Z_A70FDA42_82B2_4F14_8984_2E2044C05861_.wvu.PrintArea" localSheetId="112" hidden="1">'15-3'!$A$1:$U$20</definedName>
    <definedName name="Z_A70FDA42_82B2_4F14_8984_2E2044C05861_.wvu.PrintArea" localSheetId="113" hidden="1">'15-4'!$A$1:$S$23</definedName>
    <definedName name="Z_A70FDA42_82B2_4F14_8984_2E2044C05861_.wvu.PrintArea" localSheetId="114" hidden="1">'15-5'!$A$1:$Q$44</definedName>
    <definedName name="Z_A70FDA42_82B2_4F14_8984_2E2044C05861_.wvu.PrintArea" localSheetId="115" hidden="1">'15-6'!$A$1:$U$24</definedName>
    <definedName name="Z_A70FDA42_82B2_4F14_8984_2E2044C05861_.wvu.PrintArea" localSheetId="116" hidden="1">'15-7'!$A$1:$Q$19</definedName>
    <definedName name="Z_A70FDA42_82B2_4F14_8984_2E2044C05861_.wvu.PrintArea" localSheetId="117" hidden="1">'15-8'!$A$1:$R$32</definedName>
    <definedName name="Z_A70FDA42_82B2_4F14_8984_2E2044C05861_.wvu.PrintArea" localSheetId="118" hidden="1">'15-9'!$A$1:$S$23</definedName>
    <definedName name="Z_A70FDA42_82B2_4F14_8984_2E2044C05861_.wvu.PrintArea" localSheetId="7" hidden="1">'1-6'!$A$2:$E$26</definedName>
    <definedName name="Z_A70FDA42_82B2_4F14_8984_2E2044C05861_.wvu.PrintArea" localSheetId="124" hidden="1">'16-1'!$A$1:$R$23</definedName>
    <definedName name="Z_A70FDA42_82B2_4F14_8984_2E2044C05861_.wvu.PrintArea" localSheetId="125" hidden="1">'16-2'!$A$1:$Q$18</definedName>
    <definedName name="Z_A70FDA42_82B2_4F14_8984_2E2044C05861_.wvu.PrintArea" localSheetId="126" hidden="1">'16-3'!$A$1:$U$22</definedName>
    <definedName name="Z_A70FDA42_82B2_4F14_8984_2E2044C05861_.wvu.PrintArea" localSheetId="127" hidden="1">'16-4'!$A$1:$N$20</definedName>
    <definedName name="Z_A70FDA42_82B2_4F14_8984_2E2044C05861_.wvu.PrintArea" localSheetId="128" hidden="1">'16-5'!$A$1:$U$21</definedName>
    <definedName name="Z_A70FDA42_82B2_4F14_8984_2E2044C05861_.wvu.PrintArea" localSheetId="8" hidden="1">'1-7'!$A$1:$W$171</definedName>
    <definedName name="Z_A70FDA42_82B2_4F14_8984_2E2044C05861_.wvu.PrintArea" localSheetId="129" hidden="1">'17-1'!$A$1:$AA$22</definedName>
    <definedName name="Z_A70FDA42_82B2_4F14_8984_2E2044C05861_.wvu.PrintArea" localSheetId="138" hidden="1">'17-10'!$A$1:$P$17</definedName>
    <definedName name="Z_A70FDA42_82B2_4F14_8984_2E2044C05861_.wvu.PrintArea" localSheetId="139" hidden="1">'17-11'!$I$1:$S$30</definedName>
    <definedName name="Z_A70FDA42_82B2_4F14_8984_2E2044C05861_.wvu.PrintArea" localSheetId="140" hidden="1">'17-12'!$A$1:$Q$19</definedName>
    <definedName name="Z_A70FDA42_82B2_4F14_8984_2E2044C05861_.wvu.PrintArea" localSheetId="141" hidden="1">'17-13'!$A$1:$P$17</definedName>
    <definedName name="Z_A70FDA42_82B2_4F14_8984_2E2044C05861_.wvu.PrintArea" localSheetId="142" hidden="1">'17-14'!$A$1:$K$27</definedName>
    <definedName name="Z_A70FDA42_82B2_4F14_8984_2E2044C05861_.wvu.PrintArea" localSheetId="130" hidden="1">'17-2'!$A$1:$V$23</definedName>
    <definedName name="Z_A70FDA42_82B2_4F14_8984_2E2044C05861_.wvu.PrintArea" localSheetId="131" hidden="1">'17-3'!$A$1:$V$23</definedName>
    <definedName name="Z_A70FDA42_82B2_4F14_8984_2E2044C05861_.wvu.PrintArea" localSheetId="132" hidden="1">'17-4'!$I$1:$S$22</definedName>
    <definedName name="Z_A70FDA42_82B2_4F14_8984_2E2044C05861_.wvu.PrintArea" localSheetId="133" hidden="1">'17-5'!$I$1:$S$19</definedName>
    <definedName name="Z_A70FDA42_82B2_4F14_8984_2E2044C05861_.wvu.PrintArea" localSheetId="134" hidden="1">'17-6'!$I$1:$S$22</definedName>
    <definedName name="Z_A70FDA42_82B2_4F14_8984_2E2044C05861_.wvu.PrintArea" localSheetId="135" hidden="1">'17-7'!$A$1:$P$17</definedName>
    <definedName name="Z_A70FDA42_82B2_4F14_8984_2E2044C05861_.wvu.PrintArea" localSheetId="136" hidden="1">'17-8'!$A$1:$S$17</definedName>
    <definedName name="Z_A70FDA42_82B2_4F14_8984_2E2044C05861_.wvu.PrintArea" localSheetId="137" hidden="1">'17-9'!$A$1:$Q$16</definedName>
    <definedName name="Z_A70FDA42_82B2_4F14_8984_2E2044C05861_.wvu.PrintArea" localSheetId="10" hidden="1">'1-8'!$A$1:$S$121</definedName>
    <definedName name="Z_A70FDA42_82B2_4F14_8984_2E2044C05861_.wvu.PrintArea" localSheetId="143" hidden="1">'18-1'!$A$1:$P$12</definedName>
    <definedName name="Z_A70FDA42_82B2_4F14_8984_2E2044C05861_.wvu.PrintArea" localSheetId="144" hidden="1">'18-2'!$A$1:$Q$17</definedName>
    <definedName name="Z_A70FDA42_82B2_4F14_8984_2E2044C05861_.wvu.PrintArea" localSheetId="145" hidden="1">'18-3'!$A$1:$P$12</definedName>
    <definedName name="Z_A70FDA42_82B2_4F14_8984_2E2044C05861_.wvu.PrintArea" localSheetId="146" hidden="1">'18-4'!$A$1:$R$19</definedName>
    <definedName name="Z_A70FDA42_82B2_4F14_8984_2E2044C05861_.wvu.PrintArea" localSheetId="11" hidden="1">'1-9'!$A$1:$P$19</definedName>
    <definedName name="Z_A70FDA42_82B2_4F14_8984_2E2044C05861_.wvu.PrintArea" localSheetId="147" hidden="1">'19-1'!$A$1:$Q$18</definedName>
    <definedName name="Z_A70FDA42_82B2_4F14_8984_2E2044C05861_.wvu.PrintArea" localSheetId="148" hidden="1">'19-2'!$A$1:$Q$20</definedName>
    <definedName name="Z_A70FDA42_82B2_4F14_8984_2E2044C05861_.wvu.PrintArea" localSheetId="149" hidden="1">'20-1'!$A$1:$N$17</definedName>
    <definedName name="Z_A70FDA42_82B2_4F14_8984_2E2044C05861_.wvu.PrintArea" localSheetId="150" hidden="1">'20-2'!$A$1:$S$20</definedName>
    <definedName name="Z_A70FDA42_82B2_4F14_8984_2E2044C05861_.wvu.PrintArea" localSheetId="151" hidden="1">'20-3'!$A$1:$O$17</definedName>
    <definedName name="Z_A70FDA42_82B2_4F14_8984_2E2044C05861_.wvu.PrintArea" localSheetId="26" hidden="1">'2-1'!$A$1:$R$23</definedName>
    <definedName name="Z_A70FDA42_82B2_4F14_8984_2E2044C05861_.wvu.PrintArea" localSheetId="152" hidden="1">'21-1'!$A$1:$R$22</definedName>
    <definedName name="Z_A70FDA42_82B2_4F14_8984_2E2044C05861_.wvu.PrintArea" localSheetId="153" hidden="1">'21-2'!$A$1:$O$20</definedName>
    <definedName name="Z_A70FDA42_82B2_4F14_8984_2E2044C05861_.wvu.PrintArea" localSheetId="154" hidden="1">'21-3'!$A$1:$Q$16</definedName>
    <definedName name="Z_A70FDA42_82B2_4F14_8984_2E2044C05861_.wvu.PrintArea" localSheetId="155" hidden="1">'21-4'!$A$1:$Y$52</definedName>
    <definedName name="Z_A70FDA42_82B2_4F14_8984_2E2044C05861_.wvu.PrintArea" localSheetId="156" hidden="1">'21-5'!$A$1:$T$19</definedName>
    <definedName name="Z_A70FDA42_82B2_4F14_8984_2E2044C05861_.wvu.PrintArea" localSheetId="157" hidden="1">'21-6'!$A$1:$O$16</definedName>
    <definedName name="Z_A70FDA42_82B2_4F14_8984_2E2044C05861_.wvu.PrintArea" localSheetId="27" hidden="1">'2-2'!$A$1:$Q$16</definedName>
    <definedName name="Z_A70FDA42_82B2_4F14_8984_2E2044C05861_.wvu.PrintArea" localSheetId="28" hidden="1">'2-3'!$A$1:$R$25</definedName>
    <definedName name="Z_A70FDA42_82B2_4F14_8984_2E2044C05861_.wvu.PrintArea" localSheetId="30" hidden="1">'2-5'!$A$1:$X$24</definedName>
    <definedName name="Z_A70FDA42_82B2_4F14_8984_2E2044C05861_.wvu.PrintArea" localSheetId="32" hidden="1">'2-7'!$A$1:$O$19</definedName>
    <definedName name="Z_A70FDA42_82B2_4F14_8984_2E2044C05861_.wvu.PrintArea" localSheetId="33" hidden="1">'2-8'!$A$1:$M$18</definedName>
    <definedName name="Z_A70FDA42_82B2_4F14_8984_2E2044C05861_.wvu.PrintArea" localSheetId="34" hidden="1">'3-1'!$A$1:$R$18</definedName>
    <definedName name="Z_A70FDA42_82B2_4F14_8984_2E2044C05861_.wvu.PrintArea" localSheetId="35" hidden="1">'3-2'!$A$1:$Q$20</definedName>
    <definedName name="Z_A70FDA42_82B2_4F14_8984_2E2044C05861_.wvu.PrintArea" localSheetId="36" hidden="1">'3-3'!$A$1:$Q$26</definedName>
    <definedName name="Z_A70FDA42_82B2_4F14_8984_2E2044C05861_.wvu.PrintArea" localSheetId="37" hidden="1">'3-4'!$A$1:$P$12</definedName>
    <definedName name="Z_A70FDA42_82B2_4F14_8984_2E2044C05861_.wvu.PrintArea" localSheetId="38" hidden="1">'3-5'!$A$1:$L$15</definedName>
    <definedName name="Z_A70FDA42_82B2_4F14_8984_2E2044C05861_.wvu.PrintArea" localSheetId="39" hidden="1">'3-6'!$A$1:$O$13</definedName>
    <definedName name="Z_A70FDA42_82B2_4F14_8984_2E2044C05861_.wvu.PrintArea" localSheetId="40" hidden="1">'3-7'!$A$1:$L$16</definedName>
    <definedName name="Z_A70FDA42_82B2_4F14_8984_2E2044C05861_.wvu.PrintArea" localSheetId="41" hidden="1">'4-1'!$A$1:$O$19</definedName>
    <definedName name="Z_A70FDA42_82B2_4F14_8984_2E2044C05861_.wvu.PrintArea" localSheetId="42" hidden="1">'4-2'!$A$1:$O$21</definedName>
    <definedName name="Z_A70FDA42_82B2_4F14_8984_2E2044C05861_.wvu.PrintArea" localSheetId="43" hidden="1">'4-3'!$A$1:$Q$28</definedName>
    <definedName name="Z_A70FDA42_82B2_4F14_8984_2E2044C05861_.wvu.PrintArea" localSheetId="44" hidden="1">'4-4'!$A$1:$S$31</definedName>
    <definedName name="Z_A70FDA42_82B2_4F14_8984_2E2044C05861_.wvu.PrintArea" localSheetId="45" hidden="1">'4-5'!$A$1:$Q$32</definedName>
    <definedName name="Z_A70FDA42_82B2_4F14_8984_2E2044C05861_.wvu.PrintArea" localSheetId="46" hidden="1">'4-6'!$A$1:$O$20</definedName>
    <definedName name="Z_A70FDA42_82B2_4F14_8984_2E2044C05861_.wvu.PrintArea" localSheetId="47" hidden="1">'5-1'!$A$1:$T$15</definedName>
    <definedName name="Z_A70FDA42_82B2_4F14_8984_2E2044C05861_.wvu.PrintArea" localSheetId="56" hidden="1">'5-10'!$A$1:$G$32</definedName>
    <definedName name="Z_A70FDA42_82B2_4F14_8984_2E2044C05861_.wvu.PrintArea" localSheetId="57" hidden="1">'5-11'!$A$1:$Q$72</definedName>
    <definedName name="Z_A70FDA42_82B2_4F14_8984_2E2044C05861_.wvu.PrintArea" localSheetId="48" hidden="1">'5-2'!$A$1:$V$15</definedName>
    <definedName name="Z_A70FDA42_82B2_4F14_8984_2E2044C05861_.wvu.PrintArea" localSheetId="49" hidden="1">'5-3'!$A$1:$P$18</definedName>
    <definedName name="Z_A70FDA42_82B2_4F14_8984_2E2044C05861_.wvu.PrintArea" localSheetId="50" hidden="1">'5-4'!$A$1:$Q$26</definedName>
    <definedName name="Z_A70FDA42_82B2_4F14_8984_2E2044C05861_.wvu.PrintArea" localSheetId="51" hidden="1">'5-5'!$A$1:$P$18</definedName>
    <definedName name="Z_A70FDA42_82B2_4F14_8984_2E2044C05861_.wvu.PrintArea" localSheetId="52" hidden="1">'5-6'!$A$1:$P$19</definedName>
    <definedName name="Z_A70FDA42_82B2_4F14_8984_2E2044C05861_.wvu.PrintArea" localSheetId="53" hidden="1">'5-7'!$A$1:$Q$21</definedName>
    <definedName name="Z_A70FDA42_82B2_4F14_8984_2E2044C05861_.wvu.PrintArea" localSheetId="54" hidden="1">'5-8'!$A$1:$R$20</definedName>
    <definedName name="Z_A70FDA42_82B2_4F14_8984_2E2044C05861_.wvu.PrintArea" localSheetId="55" hidden="1">'5-9'!$A$1:$S$20</definedName>
    <definedName name="Z_A70FDA42_82B2_4F14_8984_2E2044C05861_.wvu.PrintArea" localSheetId="58" hidden="1">'6-1'!$A$1:$Q$14</definedName>
    <definedName name="Z_A70FDA42_82B2_4F14_8984_2E2044C05861_.wvu.PrintArea" localSheetId="59" hidden="1">'6-2'!$A$1:$R$18</definedName>
    <definedName name="Z_A70FDA42_82B2_4F14_8984_2E2044C05861_.wvu.PrintArea" localSheetId="60" hidden="1">'6-3'!$A$1:$P$17</definedName>
    <definedName name="Z_A70FDA42_82B2_4F14_8984_2E2044C05861_.wvu.PrintArea" localSheetId="61" hidden="1">'6-4'!$A$1:$P$16</definedName>
    <definedName name="Z_A70FDA42_82B2_4F14_8984_2E2044C05861_.wvu.PrintArea" localSheetId="62" hidden="1">'7-1'!$A$1:$V$27</definedName>
    <definedName name="Z_A70FDA42_82B2_4F14_8984_2E2044C05861_.wvu.PrintArea" localSheetId="63" hidden="1">'7-2'!$A$1:$Z$18</definedName>
    <definedName name="Z_A70FDA42_82B2_4F14_8984_2E2044C05861_.wvu.PrintArea" localSheetId="64" hidden="1">'7-3'!$A$1:$X$28</definedName>
    <definedName name="Z_A70FDA42_82B2_4F14_8984_2E2044C05861_.wvu.PrintArea" localSheetId="65" hidden="1">'7-4'!$A$1:$X$28</definedName>
    <definedName name="Z_A70FDA42_82B2_4F14_8984_2E2044C05861_.wvu.PrintArea" localSheetId="66" hidden="1">'7-5'!$A$1:$P$23</definedName>
    <definedName name="Z_A70FDA42_82B2_4F14_8984_2E2044C05861_.wvu.PrintArea" localSheetId="67" hidden="1">'7-6'!$A$1:$O$15</definedName>
    <definedName name="Z_A70FDA42_82B2_4F14_8984_2E2044C05861_.wvu.PrintArea" localSheetId="68" hidden="1">'8-1'!$A$1:$U$28</definedName>
    <definedName name="Z_A70FDA42_82B2_4F14_8984_2E2044C05861_.wvu.PrintArea" localSheetId="77" hidden="1">'8-10'!$A$1:$Q$21</definedName>
    <definedName name="Z_A70FDA42_82B2_4F14_8984_2E2044C05861_.wvu.PrintArea" localSheetId="78" hidden="1">'8-11'!$A$1:$S$23</definedName>
    <definedName name="Z_A70FDA42_82B2_4F14_8984_2E2044C05861_.wvu.PrintArea" localSheetId="79" hidden="1">'8-12'!$A$1:$T$34</definedName>
    <definedName name="Z_A70FDA42_82B2_4F14_8984_2E2044C05861_.wvu.PrintArea" localSheetId="80" hidden="1">'8-13'!$A$1:$N$21</definedName>
    <definedName name="Z_A70FDA42_82B2_4F14_8984_2E2044C05861_.wvu.PrintArea" localSheetId="81" hidden="1">'8-14'!$A$1:$O$33</definedName>
    <definedName name="Z_A70FDA42_82B2_4F14_8984_2E2044C05861_.wvu.PrintArea" localSheetId="69" hidden="1">'8-2'!$A$1:$U$26</definedName>
    <definedName name="Z_A70FDA42_82B2_4F14_8984_2E2044C05861_.wvu.PrintArea" localSheetId="71" hidden="1">'8-4'!$A$1:$O$19</definedName>
    <definedName name="Z_A70FDA42_82B2_4F14_8984_2E2044C05861_.wvu.PrintArea" localSheetId="72" hidden="1">'8-5'!$A$1:$O$20</definedName>
    <definedName name="Z_A70FDA42_82B2_4F14_8984_2E2044C05861_.wvu.PrintArea" localSheetId="73" hidden="1">'8-6'!$A$1:$P$19</definedName>
    <definedName name="Z_A70FDA42_82B2_4F14_8984_2E2044C05861_.wvu.PrintArea" localSheetId="74" hidden="1">'8-7'!$A$1:$O$19</definedName>
    <definedName name="Z_A70FDA42_82B2_4F14_8984_2E2044C05861_.wvu.PrintArea" localSheetId="75" hidden="1">'8-8'!$A$1:$O$19</definedName>
    <definedName name="Z_A70FDA42_82B2_4F14_8984_2E2044C05861_.wvu.PrintArea" localSheetId="76" hidden="1">'8-9'!$A$1:$AB$40</definedName>
    <definedName name="Z_A70FDA42_82B2_4F14_8984_2E2044C05861_.wvu.PrintArea" localSheetId="82" hidden="1">'9-1'!$A$1:$P$17</definedName>
    <definedName name="Z_A70FDA42_82B2_4F14_8984_2E2044C05861_.wvu.PrintArea" localSheetId="83" hidden="1">'9-2'!$A$1:$R$16</definedName>
    <definedName name="Z_A70FDA42_82B2_4F14_8984_2E2044C05861_.wvu.PrintArea" localSheetId="84" hidden="1">'9-3'!$A$1:$O$16</definedName>
    <definedName name="Z_A70FDA42_82B2_4F14_8984_2E2044C05861_.wvu.PrintArea" localSheetId="85" hidden="1">'9-4'!$A$1:$O$16</definedName>
    <definedName name="Z_A70FDA42_82B2_4F14_8984_2E2044C05861_.wvu.PrintArea" localSheetId="86" hidden="1">'9-5'!$A$1:$P$16</definedName>
    <definedName name="Z_A70FDA42_82B2_4F14_8984_2E2044C05861_.wvu.PrintArea" localSheetId="87" hidden="1">'9-6'!$A$1:$Q$20</definedName>
    <definedName name="Z_A70FDA42_82B2_4F14_8984_2E2044C05861_.wvu.PrintTitles" localSheetId="20" hidden="1">'1-15'!$1:$1</definedName>
    <definedName name="Z_A70FDA42_82B2_4F14_8984_2E2044C05861_.wvu.Rows" localSheetId="95" hidden="1">'11-1②'!$51:$51</definedName>
    <definedName name="Z_A70FDA42_82B2_4F14_8984_2E2044C05861_.wvu.Rows" localSheetId="71" hidden="1">'8-4'!$27:$29</definedName>
    <definedName name="Z_A7A537DD_3639_4028_8374_24EF93F7F50D_.wvu.Cols" localSheetId="129" hidden="1">'17-1'!$D:$E,'17-1'!$G:$I,'17-1'!$K:$L,'17-1'!$N:$N</definedName>
    <definedName name="Z_A7A537DD_3639_4028_8374_24EF93F7F50D_.wvu.Cols" localSheetId="68" hidden="1">'8-1'!$D:$E,'8-1'!$H:$H</definedName>
    <definedName name="Z_A7A537DD_3639_4028_8374_24EF93F7F50D_.wvu.Cols" localSheetId="69" hidden="1">'8-2'!$D:$D,'8-2'!$F:$F,'8-2'!$H:$H</definedName>
    <definedName name="Z_A7A537DD_3639_4028_8374_24EF93F7F50D_.wvu.PrintArea" localSheetId="88" hidden="1">'10-1'!$A$1:$S$19</definedName>
    <definedName name="Z_A7A537DD_3639_4028_8374_24EF93F7F50D_.wvu.PrintArea" localSheetId="89" hidden="1">'10-2'!$A$1:$O$17</definedName>
    <definedName name="Z_A7A537DD_3639_4028_8374_24EF93F7F50D_.wvu.PrintArea" localSheetId="90" hidden="1">'10-3'!$A$1:$W$22</definedName>
    <definedName name="Z_A7A537DD_3639_4028_8374_24EF93F7F50D_.wvu.PrintArea" localSheetId="91" hidden="1">'10-4'!$A$1:$W$21</definedName>
    <definedName name="Z_A7A537DD_3639_4028_8374_24EF93F7F50D_.wvu.PrintArea" localSheetId="92" hidden="1">'10-5'!$A$1:$Q$22</definedName>
    <definedName name="Z_A7A537DD_3639_4028_8374_24EF93F7F50D_.wvu.PrintArea" localSheetId="1" hidden="1">'1-1'!$A$1:$Q$24</definedName>
    <definedName name="Z_A7A537DD_3639_4028_8374_24EF93F7F50D_.wvu.PrintArea" localSheetId="12" hidden="1">'1-10'!$A$1:$Q$23</definedName>
    <definedName name="Z_A7A537DD_3639_4028_8374_24EF93F7F50D_.wvu.PrintArea" localSheetId="13" hidden="1">'1-11'!$A$1:$S$20</definedName>
    <definedName name="Z_A7A537DD_3639_4028_8374_24EF93F7F50D_.wvu.PrintArea" localSheetId="96" hidden="1">'11-2'!$A$1:$P$17</definedName>
    <definedName name="Z_A7A537DD_3639_4028_8374_24EF93F7F50D_.wvu.PrintArea" localSheetId="14" hidden="1">'1-12'!$A$1:$R$29</definedName>
    <definedName name="Z_A7A537DD_3639_4028_8374_24EF93F7F50D_.wvu.PrintArea" localSheetId="97" hidden="1">'11-3'!$A$1:$O$18</definedName>
    <definedName name="Z_A7A537DD_3639_4028_8374_24EF93F7F50D_.wvu.PrintArea" localSheetId="17" hidden="1">'1-13'!$A$1:$Q$26</definedName>
    <definedName name="Z_A7A537DD_3639_4028_8374_24EF93F7F50D_.wvu.PrintArea" localSheetId="9" hidden="1">'1-13(旧)'!$A$1:$T$23</definedName>
    <definedName name="Z_A7A537DD_3639_4028_8374_24EF93F7F50D_.wvu.PrintArea" localSheetId="98" hidden="1">'11-4'!$A$1:$Q$19</definedName>
    <definedName name="Z_A7A537DD_3639_4028_8374_24EF93F7F50D_.wvu.PrintArea" localSheetId="19" hidden="1">'1-14'!$A$1:$S$18</definedName>
    <definedName name="Z_A7A537DD_3639_4028_8374_24EF93F7F50D_.wvu.PrintArea" localSheetId="15" hidden="1">'1-14(旧)'!$A$1:$S$34</definedName>
    <definedName name="Z_A7A537DD_3639_4028_8374_24EF93F7F50D_.wvu.PrintArea" localSheetId="16" hidden="1">'1-15(旧)'!$A$1:$R$26</definedName>
    <definedName name="Z_A7A537DD_3639_4028_8374_24EF93F7F50D_.wvu.PrintArea" localSheetId="21" hidden="1">'1-16'!$A$1:$F$80</definedName>
    <definedName name="Z_A7A537DD_3639_4028_8374_24EF93F7F50D_.wvu.PrintArea" localSheetId="18" hidden="1">'1-16(旧)'!$A$1:$W$27</definedName>
    <definedName name="Z_A7A537DD_3639_4028_8374_24EF93F7F50D_.wvu.PrintArea" localSheetId="22" hidden="1">'1-17'!$A$1:$Q$18</definedName>
    <definedName name="Z_A7A537DD_3639_4028_8374_24EF93F7F50D_.wvu.PrintArea" localSheetId="23" hidden="1">'1-18'!$A$1:$S$22</definedName>
    <definedName name="Z_A7A537DD_3639_4028_8374_24EF93F7F50D_.wvu.PrintArea" localSheetId="24" hidden="1">'1-18(旧)'!$A$1:$U$40</definedName>
    <definedName name="Z_A7A537DD_3639_4028_8374_24EF93F7F50D_.wvu.PrintArea" localSheetId="25" hidden="1">'1-19'!$A$1:$U$22</definedName>
    <definedName name="Z_A7A537DD_3639_4028_8374_24EF93F7F50D_.wvu.PrintArea" localSheetId="3" hidden="1">'1-2'!$A$1:$Q$27</definedName>
    <definedName name="Z_A7A537DD_3639_4028_8374_24EF93F7F50D_.wvu.PrintArea" localSheetId="159" hidden="1">'1-20(旧)'!$A$1:$R$27</definedName>
    <definedName name="Z_A7A537DD_3639_4028_8374_24EF93F7F50D_.wvu.PrintArea" localSheetId="99" hidden="1">'12-1'!$A$1:$O$51</definedName>
    <definedName name="Z_A7A537DD_3639_4028_8374_24EF93F7F50D_.wvu.PrintArea" localSheetId="100" hidden="1">'12-2'!$A$1:$AD$25</definedName>
    <definedName name="Z_A7A537DD_3639_4028_8374_24EF93F7F50D_.wvu.PrintArea" localSheetId="101" hidden="1">'12-3'!$A$1:$P$19</definedName>
    <definedName name="Z_A7A537DD_3639_4028_8374_24EF93F7F50D_.wvu.PrintArea" localSheetId="102" hidden="1">'12-4'!$A$1:$P$17</definedName>
    <definedName name="Z_A7A537DD_3639_4028_8374_24EF93F7F50D_.wvu.PrintArea" localSheetId="103" hidden="1">'12-5'!$A$1:$P$17</definedName>
    <definedName name="Z_A7A537DD_3639_4028_8374_24EF93F7F50D_.wvu.PrintArea" localSheetId="104" hidden="1">'12-6'!$A$1:$N$30</definedName>
    <definedName name="Z_A7A537DD_3639_4028_8374_24EF93F7F50D_.wvu.PrintArea" localSheetId="105" hidden="1">'12-7'!$A$1:$M$25</definedName>
    <definedName name="Z_A7A537DD_3639_4028_8374_24EF93F7F50D_.wvu.PrintArea" localSheetId="4" hidden="1">'1-3'!$A$1:$O$27</definedName>
    <definedName name="Z_A7A537DD_3639_4028_8374_24EF93F7F50D_.wvu.PrintArea" localSheetId="106" hidden="1">'13-1'!$A$1:$R$21</definedName>
    <definedName name="Z_A7A537DD_3639_4028_8374_24EF93F7F50D_.wvu.PrintArea" localSheetId="107" hidden="1">'13-2'!$A$1:$Q$19</definedName>
    <definedName name="Z_A7A537DD_3639_4028_8374_24EF93F7F50D_.wvu.PrintArea" localSheetId="108" hidden="1">'14-1'!$A$1:$T$21</definedName>
    <definedName name="Z_A7A537DD_3639_4028_8374_24EF93F7F50D_.wvu.PrintArea" localSheetId="109" hidden="1">'14-2'!$A$1:$S$18</definedName>
    <definedName name="Z_A7A537DD_3639_4028_8374_24EF93F7F50D_.wvu.PrintArea" localSheetId="6" hidden="1">'1-5'!$A$1:$U$46</definedName>
    <definedName name="Z_A7A537DD_3639_4028_8374_24EF93F7F50D_.wvu.PrintArea" localSheetId="110" hidden="1">'15-1'!$A$1:$V$21</definedName>
    <definedName name="Z_A7A537DD_3639_4028_8374_24EF93F7F50D_.wvu.PrintArea" localSheetId="120" hidden="1">'15-11'!$A$1:$S$21</definedName>
    <definedName name="Z_A7A537DD_3639_4028_8374_24EF93F7F50D_.wvu.PrintArea" localSheetId="121" hidden="1">'15-12'!$A$1:$Q$18</definedName>
    <definedName name="Z_A7A537DD_3639_4028_8374_24EF93F7F50D_.wvu.PrintArea" localSheetId="122" hidden="1">'15-13'!$A$1:$R$21</definedName>
    <definedName name="Z_A7A537DD_3639_4028_8374_24EF93F7F50D_.wvu.PrintArea" localSheetId="123" hidden="1">'15-14'!$A$1:$O$21</definedName>
    <definedName name="Z_A7A537DD_3639_4028_8374_24EF93F7F50D_.wvu.PrintArea" localSheetId="111" hidden="1">'15-2'!$A$1:$P$18</definedName>
    <definedName name="Z_A7A537DD_3639_4028_8374_24EF93F7F50D_.wvu.PrintArea" localSheetId="112" hidden="1">'15-3'!$A$1:$U$20</definedName>
    <definedName name="Z_A7A537DD_3639_4028_8374_24EF93F7F50D_.wvu.PrintArea" localSheetId="113" hidden="1">'15-4'!$A$1:$S$23</definedName>
    <definedName name="Z_A7A537DD_3639_4028_8374_24EF93F7F50D_.wvu.PrintArea" localSheetId="114" hidden="1">'15-5'!$A$1:$Q$44</definedName>
    <definedName name="Z_A7A537DD_3639_4028_8374_24EF93F7F50D_.wvu.PrintArea" localSheetId="115" hidden="1">'15-6'!$A$1:$U$24</definedName>
    <definedName name="Z_A7A537DD_3639_4028_8374_24EF93F7F50D_.wvu.PrintArea" localSheetId="116" hidden="1">'15-7'!$A$1:$Q$19</definedName>
    <definedName name="Z_A7A537DD_3639_4028_8374_24EF93F7F50D_.wvu.PrintArea" localSheetId="117" hidden="1">'15-8'!$A$1:$R$32</definedName>
    <definedName name="Z_A7A537DD_3639_4028_8374_24EF93F7F50D_.wvu.PrintArea" localSheetId="118" hidden="1">'15-9'!$A$1:$S$23</definedName>
    <definedName name="Z_A7A537DD_3639_4028_8374_24EF93F7F50D_.wvu.PrintArea" localSheetId="7" hidden="1">'1-6'!$A$2:$E$26</definedName>
    <definedName name="Z_A7A537DD_3639_4028_8374_24EF93F7F50D_.wvu.PrintArea" localSheetId="124" hidden="1">'16-1'!$A$1:$R$23</definedName>
    <definedName name="Z_A7A537DD_3639_4028_8374_24EF93F7F50D_.wvu.PrintArea" localSheetId="125" hidden="1">'16-2'!$A$1:$Q$18</definedName>
    <definedName name="Z_A7A537DD_3639_4028_8374_24EF93F7F50D_.wvu.PrintArea" localSheetId="126" hidden="1">'16-3'!$A$1:$U$22</definedName>
    <definedName name="Z_A7A537DD_3639_4028_8374_24EF93F7F50D_.wvu.PrintArea" localSheetId="127" hidden="1">'16-4'!$A$1:$N$20</definedName>
    <definedName name="Z_A7A537DD_3639_4028_8374_24EF93F7F50D_.wvu.PrintArea" localSheetId="128" hidden="1">'16-5'!$A$1:$U$21</definedName>
    <definedName name="Z_A7A537DD_3639_4028_8374_24EF93F7F50D_.wvu.PrintArea" localSheetId="8" hidden="1">'1-7'!$A$1:$W$171</definedName>
    <definedName name="Z_A7A537DD_3639_4028_8374_24EF93F7F50D_.wvu.PrintArea" localSheetId="129" hidden="1">'17-1'!$A$1:$AA$22</definedName>
    <definedName name="Z_A7A537DD_3639_4028_8374_24EF93F7F50D_.wvu.PrintArea" localSheetId="138" hidden="1">'17-10'!$A$1:$P$17</definedName>
    <definedName name="Z_A7A537DD_3639_4028_8374_24EF93F7F50D_.wvu.PrintArea" localSheetId="140" hidden="1">'17-12'!$A$1:$Q$19</definedName>
    <definedName name="Z_A7A537DD_3639_4028_8374_24EF93F7F50D_.wvu.PrintArea" localSheetId="141" hidden="1">'17-13'!$A$1:$P$17</definedName>
    <definedName name="Z_A7A537DD_3639_4028_8374_24EF93F7F50D_.wvu.PrintArea" localSheetId="142" hidden="1">'17-14'!$A$1:$K$27</definedName>
    <definedName name="Z_A7A537DD_3639_4028_8374_24EF93F7F50D_.wvu.PrintArea" localSheetId="130" hidden="1">'17-2'!$A$1:$V$23</definedName>
    <definedName name="Z_A7A537DD_3639_4028_8374_24EF93F7F50D_.wvu.PrintArea" localSheetId="131" hidden="1">'17-3'!$A$1:$V$23</definedName>
    <definedName name="Z_A7A537DD_3639_4028_8374_24EF93F7F50D_.wvu.PrintArea" localSheetId="135" hidden="1">'17-7'!$A$1:$P$17</definedName>
    <definedName name="Z_A7A537DD_3639_4028_8374_24EF93F7F50D_.wvu.PrintArea" localSheetId="136" hidden="1">'17-8'!$A$1:$S$17</definedName>
    <definedName name="Z_A7A537DD_3639_4028_8374_24EF93F7F50D_.wvu.PrintArea" localSheetId="137" hidden="1">'17-9'!$A$1:$Q$16</definedName>
    <definedName name="Z_A7A537DD_3639_4028_8374_24EF93F7F50D_.wvu.PrintArea" localSheetId="10" hidden="1">'1-8'!$A$1:$S$121</definedName>
    <definedName name="Z_A7A537DD_3639_4028_8374_24EF93F7F50D_.wvu.PrintArea" localSheetId="143" hidden="1">'18-1'!$A$1:$P$12</definedName>
    <definedName name="Z_A7A537DD_3639_4028_8374_24EF93F7F50D_.wvu.PrintArea" localSheetId="144" hidden="1">'18-2'!$A$1:$Q$17</definedName>
    <definedName name="Z_A7A537DD_3639_4028_8374_24EF93F7F50D_.wvu.PrintArea" localSheetId="145" hidden="1">'18-3'!$A$1:$P$12</definedName>
    <definedName name="Z_A7A537DD_3639_4028_8374_24EF93F7F50D_.wvu.PrintArea" localSheetId="146" hidden="1">'18-4'!$A$1:$R$19</definedName>
    <definedName name="Z_A7A537DD_3639_4028_8374_24EF93F7F50D_.wvu.PrintArea" localSheetId="11" hidden="1">'1-9'!$A$1:$P$19</definedName>
    <definedName name="Z_A7A537DD_3639_4028_8374_24EF93F7F50D_.wvu.PrintArea" localSheetId="147" hidden="1">'19-1'!$A$1:$Q$18</definedName>
    <definedName name="Z_A7A537DD_3639_4028_8374_24EF93F7F50D_.wvu.PrintArea" localSheetId="148" hidden="1">'19-2'!$A$1:$Q$20</definedName>
    <definedName name="Z_A7A537DD_3639_4028_8374_24EF93F7F50D_.wvu.PrintArea" localSheetId="149" hidden="1">'20-1'!$A$1:$N$17</definedName>
    <definedName name="Z_A7A537DD_3639_4028_8374_24EF93F7F50D_.wvu.PrintArea" localSheetId="150" hidden="1">'20-2'!$A$1:$S$20</definedName>
    <definedName name="Z_A7A537DD_3639_4028_8374_24EF93F7F50D_.wvu.PrintArea" localSheetId="151" hidden="1">'20-3'!$A$1:$O$17</definedName>
    <definedName name="Z_A7A537DD_3639_4028_8374_24EF93F7F50D_.wvu.PrintArea" localSheetId="26" hidden="1">'2-1'!$A$1:$R$23</definedName>
    <definedName name="Z_A7A537DD_3639_4028_8374_24EF93F7F50D_.wvu.PrintArea" localSheetId="152" hidden="1">'21-1'!$A$1:$R$22</definedName>
    <definedName name="Z_A7A537DD_3639_4028_8374_24EF93F7F50D_.wvu.PrintArea" localSheetId="153" hidden="1">'21-2'!$A$1:$O$20</definedName>
    <definedName name="Z_A7A537DD_3639_4028_8374_24EF93F7F50D_.wvu.PrintArea" localSheetId="154" hidden="1">'21-3'!$A$1:$Q$16</definedName>
    <definedName name="Z_A7A537DD_3639_4028_8374_24EF93F7F50D_.wvu.PrintArea" localSheetId="155" hidden="1">'21-4'!$A$1:$Y$52</definedName>
    <definedName name="Z_A7A537DD_3639_4028_8374_24EF93F7F50D_.wvu.PrintArea" localSheetId="156" hidden="1">'21-5'!$A$1:$T$19</definedName>
    <definedName name="Z_A7A537DD_3639_4028_8374_24EF93F7F50D_.wvu.PrintArea" localSheetId="157" hidden="1">'21-6'!$A$1:$O$16</definedName>
    <definedName name="Z_A7A537DD_3639_4028_8374_24EF93F7F50D_.wvu.PrintArea" localSheetId="27" hidden="1">'2-2'!$A$1:$Q$16</definedName>
    <definedName name="Z_A7A537DD_3639_4028_8374_24EF93F7F50D_.wvu.PrintArea" localSheetId="28" hidden="1">'2-3'!$A$1:$R$25</definedName>
    <definedName name="Z_A7A537DD_3639_4028_8374_24EF93F7F50D_.wvu.PrintArea" localSheetId="30" hidden="1">'2-5'!$A$1:$X$24</definedName>
    <definedName name="Z_A7A537DD_3639_4028_8374_24EF93F7F50D_.wvu.PrintArea" localSheetId="32" hidden="1">'2-7'!$A$1:$O$19</definedName>
    <definedName name="Z_A7A537DD_3639_4028_8374_24EF93F7F50D_.wvu.PrintArea" localSheetId="34" hidden="1">'3-1'!$A$1:$R$18</definedName>
    <definedName name="Z_A7A537DD_3639_4028_8374_24EF93F7F50D_.wvu.PrintArea" localSheetId="35" hidden="1">'3-2'!$A$1:$Q$20</definedName>
    <definedName name="Z_A7A537DD_3639_4028_8374_24EF93F7F50D_.wvu.PrintArea" localSheetId="36" hidden="1">'3-3'!$A$1:$Q$26</definedName>
    <definedName name="Z_A7A537DD_3639_4028_8374_24EF93F7F50D_.wvu.PrintArea" localSheetId="37" hidden="1">'3-4'!$A$1:$P$12</definedName>
    <definedName name="Z_A7A537DD_3639_4028_8374_24EF93F7F50D_.wvu.PrintArea" localSheetId="38" hidden="1">'3-5'!$A$1:$L$15</definedName>
    <definedName name="Z_A7A537DD_3639_4028_8374_24EF93F7F50D_.wvu.PrintArea" localSheetId="39" hidden="1">'3-6'!$A$1:$O$13</definedName>
    <definedName name="Z_A7A537DD_3639_4028_8374_24EF93F7F50D_.wvu.PrintArea" localSheetId="40" hidden="1">'3-7'!$A$1:$L$16</definedName>
    <definedName name="Z_A7A537DD_3639_4028_8374_24EF93F7F50D_.wvu.PrintArea" localSheetId="41" hidden="1">'4-1'!$A$1:$O$19</definedName>
    <definedName name="Z_A7A537DD_3639_4028_8374_24EF93F7F50D_.wvu.PrintArea" localSheetId="42" hidden="1">'4-2'!$A$1:$O$21</definedName>
    <definedName name="Z_A7A537DD_3639_4028_8374_24EF93F7F50D_.wvu.PrintArea" localSheetId="43" hidden="1">'4-3'!$A$1:$Q$28</definedName>
    <definedName name="Z_A7A537DD_3639_4028_8374_24EF93F7F50D_.wvu.PrintArea" localSheetId="44" hidden="1">'4-4'!$A$1:$S$31</definedName>
    <definedName name="Z_A7A537DD_3639_4028_8374_24EF93F7F50D_.wvu.PrintArea" localSheetId="45" hidden="1">'4-5'!$A$1:$Q$32</definedName>
    <definedName name="Z_A7A537DD_3639_4028_8374_24EF93F7F50D_.wvu.PrintArea" localSheetId="46" hidden="1">'4-6'!$A$1:$O$20</definedName>
    <definedName name="Z_A7A537DD_3639_4028_8374_24EF93F7F50D_.wvu.PrintArea" localSheetId="47" hidden="1">'5-1'!$A$1:$T$15</definedName>
    <definedName name="Z_A7A537DD_3639_4028_8374_24EF93F7F50D_.wvu.PrintArea" localSheetId="56" hidden="1">'5-10'!$A$1:$G$32</definedName>
    <definedName name="Z_A7A537DD_3639_4028_8374_24EF93F7F50D_.wvu.PrintArea" localSheetId="57" hidden="1">'5-11'!$A$1:$Q$72</definedName>
    <definedName name="Z_A7A537DD_3639_4028_8374_24EF93F7F50D_.wvu.PrintArea" localSheetId="48" hidden="1">'5-2'!$A$1:$V$15</definedName>
    <definedName name="Z_A7A537DD_3639_4028_8374_24EF93F7F50D_.wvu.PrintArea" localSheetId="49" hidden="1">'5-3'!$A$1:$P$18</definedName>
    <definedName name="Z_A7A537DD_3639_4028_8374_24EF93F7F50D_.wvu.PrintArea" localSheetId="50" hidden="1">'5-4'!$A$1:$Q$26</definedName>
    <definedName name="Z_A7A537DD_3639_4028_8374_24EF93F7F50D_.wvu.PrintArea" localSheetId="51" hidden="1">'5-5'!$A$1:$P$18</definedName>
    <definedName name="Z_A7A537DD_3639_4028_8374_24EF93F7F50D_.wvu.PrintArea" localSheetId="52" hidden="1">'5-6'!$A$1:$P$19</definedName>
    <definedName name="Z_A7A537DD_3639_4028_8374_24EF93F7F50D_.wvu.PrintArea" localSheetId="53" hidden="1">'5-7'!$A$1:$Q$21</definedName>
    <definedName name="Z_A7A537DD_3639_4028_8374_24EF93F7F50D_.wvu.PrintArea" localSheetId="54" hidden="1">'5-8'!$A$1:$R$20</definedName>
    <definedName name="Z_A7A537DD_3639_4028_8374_24EF93F7F50D_.wvu.PrintArea" localSheetId="55" hidden="1">'5-9'!$A$1:$S$20</definedName>
    <definedName name="Z_A7A537DD_3639_4028_8374_24EF93F7F50D_.wvu.PrintArea" localSheetId="58" hidden="1">'6-1'!$A$1:$Q$14</definedName>
    <definedName name="Z_A7A537DD_3639_4028_8374_24EF93F7F50D_.wvu.PrintArea" localSheetId="59" hidden="1">'6-2'!$A$1:$R$18</definedName>
    <definedName name="Z_A7A537DD_3639_4028_8374_24EF93F7F50D_.wvu.PrintArea" localSheetId="60" hidden="1">'6-3'!$A$1:$P$17</definedName>
    <definedName name="Z_A7A537DD_3639_4028_8374_24EF93F7F50D_.wvu.PrintArea" localSheetId="61" hidden="1">'6-4'!$A$1:$P$16</definedName>
    <definedName name="Z_A7A537DD_3639_4028_8374_24EF93F7F50D_.wvu.PrintArea" localSheetId="62" hidden="1">'7-1'!$A$1:$V$27</definedName>
    <definedName name="Z_A7A537DD_3639_4028_8374_24EF93F7F50D_.wvu.PrintArea" localSheetId="63" hidden="1">'7-2'!$A$1:$Z$18</definedName>
    <definedName name="Z_A7A537DD_3639_4028_8374_24EF93F7F50D_.wvu.PrintArea" localSheetId="64" hidden="1">'7-3'!$A$1:$X$28</definedName>
    <definedName name="Z_A7A537DD_3639_4028_8374_24EF93F7F50D_.wvu.PrintArea" localSheetId="65" hidden="1">'7-4'!$A$1:$X$28</definedName>
    <definedName name="Z_A7A537DD_3639_4028_8374_24EF93F7F50D_.wvu.PrintArea" localSheetId="66" hidden="1">'7-5'!$A$1:$P$23</definedName>
    <definedName name="Z_A7A537DD_3639_4028_8374_24EF93F7F50D_.wvu.PrintArea" localSheetId="67" hidden="1">'7-6'!$A$1:$O$15</definedName>
    <definedName name="Z_A7A537DD_3639_4028_8374_24EF93F7F50D_.wvu.PrintArea" localSheetId="68" hidden="1">'8-1'!$A$1:$U$28</definedName>
    <definedName name="Z_A7A537DD_3639_4028_8374_24EF93F7F50D_.wvu.PrintArea" localSheetId="77" hidden="1">'8-10'!$A$1:$Q$21</definedName>
    <definedName name="Z_A7A537DD_3639_4028_8374_24EF93F7F50D_.wvu.PrintArea" localSheetId="78" hidden="1">'8-11'!$A$1:$S$23</definedName>
    <definedName name="Z_A7A537DD_3639_4028_8374_24EF93F7F50D_.wvu.PrintArea" localSheetId="79" hidden="1">'8-12'!$A$1:$T$34</definedName>
    <definedName name="Z_A7A537DD_3639_4028_8374_24EF93F7F50D_.wvu.PrintArea" localSheetId="80" hidden="1">'8-13'!$A$1:$N$21</definedName>
    <definedName name="Z_A7A537DD_3639_4028_8374_24EF93F7F50D_.wvu.PrintArea" localSheetId="81" hidden="1">'8-14'!$A$1:$O$33</definedName>
    <definedName name="Z_A7A537DD_3639_4028_8374_24EF93F7F50D_.wvu.PrintArea" localSheetId="69" hidden="1">'8-2'!$A$1:$U$26</definedName>
    <definedName name="Z_A7A537DD_3639_4028_8374_24EF93F7F50D_.wvu.PrintArea" localSheetId="71" hidden="1">'8-4'!$A$1:$O$19</definedName>
    <definedName name="Z_A7A537DD_3639_4028_8374_24EF93F7F50D_.wvu.PrintArea" localSheetId="72" hidden="1">'8-5'!$A$1:$O$20</definedName>
    <definedName name="Z_A7A537DD_3639_4028_8374_24EF93F7F50D_.wvu.PrintArea" localSheetId="73" hidden="1">'8-6'!$A$1:$P$19</definedName>
    <definedName name="Z_A7A537DD_3639_4028_8374_24EF93F7F50D_.wvu.PrintArea" localSheetId="74" hidden="1">'8-7'!$A$1:$O$19</definedName>
    <definedName name="Z_A7A537DD_3639_4028_8374_24EF93F7F50D_.wvu.PrintArea" localSheetId="75" hidden="1">'8-8'!$A$1:$O$19</definedName>
    <definedName name="Z_A7A537DD_3639_4028_8374_24EF93F7F50D_.wvu.PrintArea" localSheetId="76" hidden="1">'8-9'!$A$1:$AB$40</definedName>
    <definedName name="Z_A7A537DD_3639_4028_8374_24EF93F7F50D_.wvu.PrintArea" localSheetId="82" hidden="1">'9-1'!$A$1:$P$17</definedName>
    <definedName name="Z_A7A537DD_3639_4028_8374_24EF93F7F50D_.wvu.PrintArea" localSheetId="83" hidden="1">'9-2'!$A$1:$R$16</definedName>
    <definedName name="Z_A7A537DD_3639_4028_8374_24EF93F7F50D_.wvu.PrintArea" localSheetId="84" hidden="1">'9-3'!$A$1:$O$16</definedName>
    <definedName name="Z_A7A537DD_3639_4028_8374_24EF93F7F50D_.wvu.PrintArea" localSheetId="85" hidden="1">'9-4'!$A$1:$O$16</definedName>
    <definedName name="Z_A7A537DD_3639_4028_8374_24EF93F7F50D_.wvu.PrintArea" localSheetId="86" hidden="1">'9-5'!$A$1:$P$16</definedName>
    <definedName name="Z_A7A537DD_3639_4028_8374_24EF93F7F50D_.wvu.PrintArea" localSheetId="87" hidden="1">'9-6'!$A$1:$Q$20</definedName>
    <definedName name="Z_A7A537DD_3639_4028_8374_24EF93F7F50D_.wvu.Rows" localSheetId="71" hidden="1">'8-4'!$27:$29</definedName>
    <definedName name="Z_A7A8BE2C_D7F6_43E2_B07A_EC84F7EA809C_.wvu.PrintArea" localSheetId="1" hidden="1">'1-1'!$A$1:$Q$24</definedName>
    <definedName name="Z_A7A8BE2C_D7F6_43E2_B07A_EC84F7EA809C_.wvu.PrintArea" localSheetId="12" hidden="1">'1-10'!$A$1:$Q$23</definedName>
    <definedName name="Z_A7A8BE2C_D7F6_43E2_B07A_EC84F7EA809C_.wvu.PrintArea" localSheetId="13" hidden="1">'1-11'!$A$1:$S$20</definedName>
    <definedName name="Z_A7A8BE2C_D7F6_43E2_B07A_EC84F7EA809C_.wvu.PrintArea" localSheetId="14" hidden="1">'1-12'!$A$1:$R$29</definedName>
    <definedName name="Z_A7A8BE2C_D7F6_43E2_B07A_EC84F7EA809C_.wvu.PrintArea" localSheetId="17" hidden="1">'1-13'!$A$1:$Q$26</definedName>
    <definedName name="Z_A7A8BE2C_D7F6_43E2_B07A_EC84F7EA809C_.wvu.PrintArea" localSheetId="9" hidden="1">'1-13(旧)'!$A$1:$T$23</definedName>
    <definedName name="Z_A7A8BE2C_D7F6_43E2_B07A_EC84F7EA809C_.wvu.PrintArea" localSheetId="19" hidden="1">'1-14'!$A$1:$S$18</definedName>
    <definedName name="Z_A7A8BE2C_D7F6_43E2_B07A_EC84F7EA809C_.wvu.PrintArea" localSheetId="15" hidden="1">'1-14(旧)'!$A$1:$S$34</definedName>
    <definedName name="Z_A7A8BE2C_D7F6_43E2_B07A_EC84F7EA809C_.wvu.PrintArea" localSheetId="16" hidden="1">'1-15(旧)'!$A$1:$R$26</definedName>
    <definedName name="Z_A7A8BE2C_D7F6_43E2_B07A_EC84F7EA809C_.wvu.PrintArea" localSheetId="21" hidden="1">'1-16'!$A$1:$F$80</definedName>
    <definedName name="Z_A7A8BE2C_D7F6_43E2_B07A_EC84F7EA809C_.wvu.PrintArea" localSheetId="18" hidden="1">'1-16(旧)'!$A$1:$W$27</definedName>
    <definedName name="Z_A7A8BE2C_D7F6_43E2_B07A_EC84F7EA809C_.wvu.PrintArea" localSheetId="22" hidden="1">'1-17'!$A$1:$Q$18</definedName>
    <definedName name="Z_A7A8BE2C_D7F6_43E2_B07A_EC84F7EA809C_.wvu.PrintArea" localSheetId="23" hidden="1">'1-18'!$A$1:$S$22</definedName>
    <definedName name="Z_A7A8BE2C_D7F6_43E2_B07A_EC84F7EA809C_.wvu.PrintArea" localSheetId="24" hidden="1">'1-18(旧)'!$A$1:$U$40</definedName>
    <definedName name="Z_A7A8BE2C_D7F6_43E2_B07A_EC84F7EA809C_.wvu.PrintArea" localSheetId="25" hidden="1">'1-19'!$A$1:$U$22</definedName>
    <definedName name="Z_A7A8BE2C_D7F6_43E2_B07A_EC84F7EA809C_.wvu.PrintArea" localSheetId="3" hidden="1">'1-2'!$A$1:$Q$27</definedName>
    <definedName name="Z_A7A8BE2C_D7F6_43E2_B07A_EC84F7EA809C_.wvu.PrintArea" localSheetId="159" hidden="1">'1-20(旧)'!$A$1:$R$27</definedName>
    <definedName name="Z_A7A8BE2C_D7F6_43E2_B07A_EC84F7EA809C_.wvu.PrintArea" localSheetId="4" hidden="1">'1-3'!$A$1:$O$27</definedName>
    <definedName name="Z_A7A8BE2C_D7F6_43E2_B07A_EC84F7EA809C_.wvu.PrintArea" localSheetId="5" hidden="1">'1-4'!$A$1:$W$99</definedName>
    <definedName name="Z_A7A8BE2C_D7F6_43E2_B07A_EC84F7EA809C_.wvu.PrintArea" localSheetId="6" hidden="1">'1-5'!$A$1:$U$46</definedName>
    <definedName name="Z_A7A8BE2C_D7F6_43E2_B07A_EC84F7EA809C_.wvu.PrintArea" localSheetId="8" hidden="1">'1-7'!$A$1:$W$171</definedName>
    <definedName name="Z_A7A8BE2C_D7F6_43E2_B07A_EC84F7EA809C_.wvu.PrintArea" localSheetId="10" hidden="1">'1-8'!$A$1:$S$121</definedName>
    <definedName name="Z_A7A8BE2C_D7F6_43E2_B07A_EC84F7EA809C_.wvu.PrintArea" localSheetId="11" hidden="1">'1-9'!$A$1:$P$19</definedName>
    <definedName name="Z_A7A8BE2C_D7F6_43E2_B07A_EC84F7EA809C_.wvu.PrintArea" localSheetId="26" hidden="1">'2-1'!$A$1:$R$23</definedName>
    <definedName name="Z_A7A8BE2C_D7F6_43E2_B07A_EC84F7EA809C_.wvu.PrintArea" localSheetId="27" hidden="1">'2-2'!$A$1:$Q$16</definedName>
    <definedName name="Z_A7A8BE2C_D7F6_43E2_B07A_EC84F7EA809C_.wvu.PrintArea" localSheetId="28" hidden="1">'2-3'!$A$1:$R$25</definedName>
    <definedName name="Z_A7A8BE2C_D7F6_43E2_B07A_EC84F7EA809C_.wvu.PrintArea" localSheetId="30" hidden="1">'2-5'!$A$1:$X$24</definedName>
    <definedName name="Z_A7A8BE2C_D7F6_43E2_B07A_EC84F7EA809C_.wvu.PrintArea" localSheetId="32" hidden="1">'2-7'!$A$1:$O$19</definedName>
    <definedName name="Z_A7A8BE2C_D7F6_43E2_B07A_EC84F7EA809C_.wvu.PrintArea" localSheetId="33" hidden="1">'2-8'!$A$1:$O$18</definedName>
    <definedName name="Z_A7A8BE2C_D7F6_43E2_B07A_EC84F7EA809C_.wvu.PrintArea" localSheetId="34" hidden="1">'3-1'!$A$1:$R$18</definedName>
    <definedName name="Z_A7A8BE2C_D7F6_43E2_B07A_EC84F7EA809C_.wvu.PrintArea" localSheetId="35" hidden="1">'3-2'!$A$1:$Q$20</definedName>
    <definedName name="Z_A7A8BE2C_D7F6_43E2_B07A_EC84F7EA809C_.wvu.PrintArea" localSheetId="36" hidden="1">'3-3'!$A$1:$Q$26</definedName>
    <definedName name="Z_A7A8BE2C_D7F6_43E2_B07A_EC84F7EA809C_.wvu.PrintArea" localSheetId="37" hidden="1">'3-4'!$A$1:$P$12</definedName>
    <definedName name="Z_A7A8BE2C_D7F6_43E2_B07A_EC84F7EA809C_.wvu.PrintArea" localSheetId="38" hidden="1">'3-5'!$A$1:$L$15</definedName>
    <definedName name="Z_A7A8BE2C_D7F6_43E2_B07A_EC84F7EA809C_.wvu.PrintArea" localSheetId="39" hidden="1">'3-6'!$A$1:$O$13</definedName>
    <definedName name="Z_A7A8BE2C_D7F6_43E2_B07A_EC84F7EA809C_.wvu.PrintArea" localSheetId="40" hidden="1">'3-7'!$A$1:$L$16</definedName>
    <definedName name="Z_A7A8BE2C_D7F6_43E2_B07A_EC84F7EA809C_.wvu.PrintArea" localSheetId="41" hidden="1">'4-1'!$A$1:$O$19</definedName>
    <definedName name="Z_A7A8BE2C_D7F6_43E2_B07A_EC84F7EA809C_.wvu.PrintArea" localSheetId="42" hidden="1">'4-2'!$A$1:$O$21</definedName>
    <definedName name="Z_A7A8BE2C_D7F6_43E2_B07A_EC84F7EA809C_.wvu.PrintArea" localSheetId="43" hidden="1">'4-3'!$A$1:$Q$28</definedName>
    <definedName name="Z_A7A8BE2C_D7F6_43E2_B07A_EC84F7EA809C_.wvu.PrintArea" localSheetId="44" hidden="1">'4-4'!$A$1:$S$31</definedName>
    <definedName name="Z_A7A8BE2C_D7F6_43E2_B07A_EC84F7EA809C_.wvu.PrintArea" localSheetId="45" hidden="1">'4-5'!$A$1:$Q$32</definedName>
    <definedName name="Z_A7A8BE2C_D7F6_43E2_B07A_EC84F7EA809C_.wvu.PrintArea" localSheetId="46" hidden="1">'4-6'!$A$1:$O$20</definedName>
    <definedName name="Z_A7A8BE2C_D7F6_43E2_B07A_EC84F7EA809C_.wvu.PrintArea" localSheetId="47" hidden="1">'5-1'!$A$1:$T$15</definedName>
    <definedName name="Z_A7A8BE2C_D7F6_43E2_B07A_EC84F7EA809C_.wvu.PrintArea" localSheetId="56" hidden="1">'5-10'!$A$1:$G$32</definedName>
    <definedName name="Z_A7A8BE2C_D7F6_43E2_B07A_EC84F7EA809C_.wvu.PrintArea" localSheetId="48" hidden="1">'5-2'!$A$1:$V$15</definedName>
    <definedName name="Z_A7A8BE2C_D7F6_43E2_B07A_EC84F7EA809C_.wvu.PrintArea" localSheetId="49" hidden="1">'5-3'!$A$1:$P$18</definedName>
    <definedName name="Z_A7A8BE2C_D7F6_43E2_B07A_EC84F7EA809C_.wvu.PrintArea" localSheetId="50" hidden="1">'5-4'!$A$1:$Q$26</definedName>
    <definedName name="Z_A7A8BE2C_D7F6_43E2_B07A_EC84F7EA809C_.wvu.PrintArea" localSheetId="51" hidden="1">'5-5'!$A$1:$P$18</definedName>
    <definedName name="Z_A7A8BE2C_D7F6_43E2_B07A_EC84F7EA809C_.wvu.PrintArea" localSheetId="52" hidden="1">'5-6'!$A$1:$P$19</definedName>
    <definedName name="Z_A7A8BE2C_D7F6_43E2_B07A_EC84F7EA809C_.wvu.PrintArea" localSheetId="53" hidden="1">'5-7'!$A$1:$Q$21</definedName>
    <definedName name="Z_A7A8BE2C_D7F6_43E2_B07A_EC84F7EA809C_.wvu.PrintArea" localSheetId="54" hidden="1">'5-8'!$A$1:$R$20</definedName>
    <definedName name="Z_A7A8BE2C_D7F6_43E2_B07A_EC84F7EA809C_.wvu.PrintArea" localSheetId="55" hidden="1">'5-9'!$A$1:$S$20</definedName>
    <definedName name="Z_AC4C1BD1_89BA_4713_8545_78D05123955A_.wvu.Cols" localSheetId="129" hidden="1">'17-1'!$D:$E,'17-1'!$G:$I,'17-1'!$K:$L,'17-1'!$N:$N</definedName>
    <definedName name="Z_AC4C1BD1_89BA_4713_8545_78D05123955A_.wvu.PrintArea" localSheetId="106" hidden="1">'13-1'!$A$1:$R$21</definedName>
    <definedName name="Z_AC4C1BD1_89BA_4713_8545_78D05123955A_.wvu.PrintArea" localSheetId="107" hidden="1">'13-2'!$A$1:$Q$19</definedName>
    <definedName name="Z_AC4C1BD1_89BA_4713_8545_78D05123955A_.wvu.PrintArea" localSheetId="110" hidden="1">'15-1'!$A$1:$V$21</definedName>
    <definedName name="Z_AC4C1BD1_89BA_4713_8545_78D05123955A_.wvu.PrintArea" localSheetId="120" hidden="1">'15-11'!$A$1:$S$21</definedName>
    <definedName name="Z_AC4C1BD1_89BA_4713_8545_78D05123955A_.wvu.PrintArea" localSheetId="121" hidden="1">'15-12'!$A$1:$Q$18</definedName>
    <definedName name="Z_AC4C1BD1_89BA_4713_8545_78D05123955A_.wvu.PrintArea" localSheetId="122" hidden="1">'15-13'!$A$1:$R$21</definedName>
    <definedName name="Z_AC4C1BD1_89BA_4713_8545_78D05123955A_.wvu.PrintArea" localSheetId="123" hidden="1">'15-14'!$A$1:$O$21</definedName>
    <definedName name="Z_AC4C1BD1_89BA_4713_8545_78D05123955A_.wvu.PrintArea" localSheetId="111" hidden="1">'15-2'!$A$1:$P$18</definedName>
    <definedName name="Z_AC4C1BD1_89BA_4713_8545_78D05123955A_.wvu.PrintArea" localSheetId="112" hidden="1">'15-3'!$A$1:$U$20</definedName>
    <definedName name="Z_AC4C1BD1_89BA_4713_8545_78D05123955A_.wvu.PrintArea" localSheetId="113" hidden="1">'15-4'!$A$1:$S$23</definedName>
    <definedName name="Z_AC4C1BD1_89BA_4713_8545_78D05123955A_.wvu.PrintArea" localSheetId="114" hidden="1">'15-5'!$A$1:$Q$44</definedName>
    <definedName name="Z_AC4C1BD1_89BA_4713_8545_78D05123955A_.wvu.PrintArea" localSheetId="115" hidden="1">'15-6'!$A$1:$P$16</definedName>
    <definedName name="Z_AC4C1BD1_89BA_4713_8545_78D05123955A_.wvu.PrintArea" localSheetId="116" hidden="1">'15-7'!$A$1:$Q$19</definedName>
    <definedName name="Z_AC4C1BD1_89BA_4713_8545_78D05123955A_.wvu.PrintArea" localSheetId="117" hidden="1">'15-8'!$A$1:$R$32</definedName>
    <definedName name="Z_AC4C1BD1_89BA_4713_8545_78D05123955A_.wvu.PrintArea" localSheetId="118" hidden="1">'15-9'!$A$1:$S$23</definedName>
    <definedName name="Z_AC4C1BD1_89BA_4713_8545_78D05123955A_.wvu.PrintArea" localSheetId="124" hidden="1">'16-1'!$A$1:$R$23</definedName>
    <definedName name="Z_AC4C1BD1_89BA_4713_8545_78D05123955A_.wvu.PrintArea" localSheetId="125" hidden="1">'16-2'!$A$1:$Q$18</definedName>
    <definedName name="Z_AC4C1BD1_89BA_4713_8545_78D05123955A_.wvu.PrintArea" localSheetId="126" hidden="1">'16-3'!$A$1:$U$22</definedName>
    <definedName name="Z_AC4C1BD1_89BA_4713_8545_78D05123955A_.wvu.PrintArea" localSheetId="127" hidden="1">'16-4'!$A$1:$N$20</definedName>
    <definedName name="Z_AC4C1BD1_89BA_4713_8545_78D05123955A_.wvu.PrintArea" localSheetId="128" hidden="1">'16-5'!$A$1:$U$21</definedName>
    <definedName name="Z_AC4C1BD1_89BA_4713_8545_78D05123955A_.wvu.PrintArea" localSheetId="129" hidden="1">'17-1'!$A$1:$AA$22</definedName>
    <definedName name="Z_AC4C1BD1_89BA_4713_8545_78D05123955A_.wvu.PrintArea" localSheetId="138" hidden="1">'17-10'!$A$1:$P$17</definedName>
    <definedName name="Z_AC4C1BD1_89BA_4713_8545_78D05123955A_.wvu.PrintArea" localSheetId="140" hidden="1">'17-12'!$A$1:$Q$19</definedName>
    <definedName name="Z_AC4C1BD1_89BA_4713_8545_78D05123955A_.wvu.PrintArea" localSheetId="141" hidden="1">'17-13'!$A$1:$P$17</definedName>
    <definedName name="Z_AC4C1BD1_89BA_4713_8545_78D05123955A_.wvu.PrintArea" localSheetId="142" hidden="1">'17-14'!$A$1:$K$27</definedName>
    <definedName name="Z_AC4C1BD1_89BA_4713_8545_78D05123955A_.wvu.PrintArea" localSheetId="130" hidden="1">'17-2'!$A$1:$Q$16</definedName>
    <definedName name="Z_AC4C1BD1_89BA_4713_8545_78D05123955A_.wvu.PrintArea" localSheetId="131" hidden="1">'17-3'!$A$1:$Q$16</definedName>
    <definedName name="Z_AC4C1BD1_89BA_4713_8545_78D05123955A_.wvu.PrintArea" localSheetId="135" hidden="1">'17-7'!$A$1:$P$17</definedName>
    <definedName name="Z_AC4C1BD1_89BA_4713_8545_78D05123955A_.wvu.PrintArea" localSheetId="136" hidden="1">'17-8'!$A$1:$S$17</definedName>
    <definedName name="Z_AC4C1BD1_89BA_4713_8545_78D05123955A_.wvu.PrintArea" localSheetId="137" hidden="1">'17-9'!$A$1:$Q$16</definedName>
    <definedName name="Z_AC4C1BD1_89BA_4713_8545_78D05123955A_.wvu.PrintArea" localSheetId="144" hidden="1">'18-2'!$A$1:$Q$17</definedName>
    <definedName name="Z_AC4C1BD1_89BA_4713_8545_78D05123955A_.wvu.PrintArea" localSheetId="146" hidden="1">'18-4'!$A$1:$R$19</definedName>
    <definedName name="Z_AC4C1BD1_89BA_4713_8545_78D05123955A_.wvu.PrintArea" localSheetId="147" hidden="1">'19-1'!$A$1:$Q$18</definedName>
    <definedName name="Z_AC4C1BD1_89BA_4713_8545_78D05123955A_.wvu.PrintArea" localSheetId="148" hidden="1">'19-2'!$A$1:$Q$20</definedName>
    <definedName name="Z_AC4C1BD1_89BA_4713_8545_78D05123955A_.wvu.PrintArea" localSheetId="149" hidden="1">'20-1'!$A$1:$N$17</definedName>
    <definedName name="Z_AC4C1BD1_89BA_4713_8545_78D05123955A_.wvu.PrintArea" localSheetId="150" hidden="1">'20-2'!$A$1:$S$20</definedName>
    <definedName name="Z_AC4C1BD1_89BA_4713_8545_78D05123955A_.wvu.PrintArea" localSheetId="151" hidden="1">'20-3'!$A$1:$O$17</definedName>
    <definedName name="Z_AC4C1BD1_89BA_4713_8545_78D05123955A_.wvu.PrintArea" localSheetId="152" hidden="1">'21-1'!$A$1:$R$22</definedName>
    <definedName name="Z_AC4C1BD1_89BA_4713_8545_78D05123955A_.wvu.PrintArea" localSheetId="153" hidden="1">'21-2'!$A$1:$O$20</definedName>
    <definedName name="Z_AC4C1BD1_89BA_4713_8545_78D05123955A_.wvu.PrintArea" localSheetId="154" hidden="1">'21-3'!$A$1:$Q$16</definedName>
    <definedName name="Z_AC4C1BD1_89BA_4713_8545_78D05123955A_.wvu.PrintArea" localSheetId="155" hidden="1">'21-4'!$A$1:$Y$52</definedName>
    <definedName name="Z_AC4C1BD1_89BA_4713_8545_78D05123955A_.wvu.PrintArea" localSheetId="156" hidden="1">'21-5'!$A$1:$T$19</definedName>
    <definedName name="Z_AC4C1BD1_89BA_4713_8545_78D05123955A_.wvu.PrintArea" localSheetId="157" hidden="1">'21-6'!$A$1:$O$16</definedName>
    <definedName name="Z_AC4C1BD1_89BA_4713_8545_78D05123955A_.wvu.PrintArea" localSheetId="85" hidden="1">'9-4'!$A$1:$O$16</definedName>
    <definedName name="Z_AC4C1BD1_89BA_4713_8545_78D05123955A_.wvu.PrintArea" localSheetId="86" hidden="1">'9-5'!$A$1:$P$16</definedName>
    <definedName name="Z_AC4C1BD1_89BA_4713_8545_78D05123955A_.wvu.PrintArea" localSheetId="87" hidden="1">'9-6'!$A$1:$Q$20</definedName>
    <definedName name="Z_ACBEB142_BA99_449B_BDB2_9E0014D3929B_.wvu.Cols" localSheetId="129" hidden="1">'17-1'!$D:$E,'17-1'!$G:$I,'17-1'!$K:$L,'17-1'!$N:$N</definedName>
    <definedName name="Z_ACBEB142_BA99_449B_BDB2_9E0014D3929B_.wvu.PrintArea" localSheetId="106" hidden="1">'13-1'!$A$1:$R$21</definedName>
    <definedName name="Z_ACBEB142_BA99_449B_BDB2_9E0014D3929B_.wvu.PrintArea" localSheetId="107" hidden="1">'13-2'!$A$1:$Q$19</definedName>
    <definedName name="Z_ACBEB142_BA99_449B_BDB2_9E0014D3929B_.wvu.PrintArea" localSheetId="110" hidden="1">'15-1'!$A$1:$V$21</definedName>
    <definedName name="Z_ACBEB142_BA99_449B_BDB2_9E0014D3929B_.wvu.PrintArea" localSheetId="120" hidden="1">'15-11'!$A$1:$S$21</definedName>
    <definedName name="Z_ACBEB142_BA99_449B_BDB2_9E0014D3929B_.wvu.PrintArea" localSheetId="121" hidden="1">'15-12'!$A$1:$Q$18</definedName>
    <definedName name="Z_ACBEB142_BA99_449B_BDB2_9E0014D3929B_.wvu.PrintArea" localSheetId="122" hidden="1">'15-13'!$A$1:$R$21</definedName>
    <definedName name="Z_ACBEB142_BA99_449B_BDB2_9E0014D3929B_.wvu.PrintArea" localSheetId="123" hidden="1">'15-14'!$A$1:$O$21</definedName>
    <definedName name="Z_ACBEB142_BA99_449B_BDB2_9E0014D3929B_.wvu.PrintArea" localSheetId="111" hidden="1">'15-2'!$A$1:$P$18</definedName>
    <definedName name="Z_ACBEB142_BA99_449B_BDB2_9E0014D3929B_.wvu.PrintArea" localSheetId="112" hidden="1">'15-3'!$A$1:$U$20</definedName>
    <definedName name="Z_ACBEB142_BA99_449B_BDB2_9E0014D3929B_.wvu.PrintArea" localSheetId="113" hidden="1">'15-4'!$A$1:$S$23</definedName>
    <definedName name="Z_ACBEB142_BA99_449B_BDB2_9E0014D3929B_.wvu.PrintArea" localSheetId="114" hidden="1">'15-5'!$A$1:$Q$44</definedName>
    <definedName name="Z_ACBEB142_BA99_449B_BDB2_9E0014D3929B_.wvu.PrintArea" localSheetId="115" hidden="1">'15-6'!$A$1:$P$16</definedName>
    <definedName name="Z_ACBEB142_BA99_449B_BDB2_9E0014D3929B_.wvu.PrintArea" localSheetId="116" hidden="1">'15-7'!$A$1:$Q$26</definedName>
    <definedName name="Z_ACBEB142_BA99_449B_BDB2_9E0014D3929B_.wvu.PrintArea" localSheetId="117" hidden="1">'15-8'!$A$1:$R$35</definedName>
    <definedName name="Z_ACBEB142_BA99_449B_BDB2_9E0014D3929B_.wvu.PrintArea" localSheetId="118" hidden="1">'15-9'!$A$1:$S$23</definedName>
    <definedName name="Z_ACBEB142_BA99_449B_BDB2_9E0014D3929B_.wvu.PrintArea" localSheetId="124" hidden="1">'16-1'!$A$1:$R$23</definedName>
    <definedName name="Z_ACBEB142_BA99_449B_BDB2_9E0014D3929B_.wvu.PrintArea" localSheetId="125" hidden="1">'16-2'!$A$1:$Q$18</definedName>
    <definedName name="Z_ACBEB142_BA99_449B_BDB2_9E0014D3929B_.wvu.PrintArea" localSheetId="126" hidden="1">'16-3'!$A$1:$U$22</definedName>
    <definedName name="Z_ACBEB142_BA99_449B_BDB2_9E0014D3929B_.wvu.PrintArea" localSheetId="127" hidden="1">'16-4'!$A$1:$N$20</definedName>
    <definedName name="Z_ACBEB142_BA99_449B_BDB2_9E0014D3929B_.wvu.PrintArea" localSheetId="128" hidden="1">'16-5'!$A$1:$U$21</definedName>
    <definedName name="Z_ACBEB142_BA99_449B_BDB2_9E0014D3929B_.wvu.PrintArea" localSheetId="129" hidden="1">'17-1'!$A$1:$AA$22</definedName>
    <definedName name="Z_ACBEB142_BA99_449B_BDB2_9E0014D3929B_.wvu.PrintArea" localSheetId="138" hidden="1">'17-10'!$A$1:$P$17</definedName>
    <definedName name="Z_ACBEB142_BA99_449B_BDB2_9E0014D3929B_.wvu.PrintArea" localSheetId="140" hidden="1">'17-12'!$A$1:$Q$19</definedName>
    <definedName name="Z_ACBEB142_BA99_449B_BDB2_9E0014D3929B_.wvu.PrintArea" localSheetId="141" hidden="1">'17-13'!$A$1:$P$17</definedName>
    <definedName name="Z_ACBEB142_BA99_449B_BDB2_9E0014D3929B_.wvu.PrintArea" localSheetId="142" hidden="1">'17-14'!$A$1:$K$27</definedName>
    <definedName name="Z_ACBEB142_BA99_449B_BDB2_9E0014D3929B_.wvu.PrintArea" localSheetId="130" hidden="1">'17-2'!$A$1:$Q$16</definedName>
    <definedName name="Z_ACBEB142_BA99_449B_BDB2_9E0014D3929B_.wvu.PrintArea" localSheetId="131" hidden="1">'17-3'!$A$1:$Q$16</definedName>
    <definedName name="Z_ACBEB142_BA99_449B_BDB2_9E0014D3929B_.wvu.PrintArea" localSheetId="135" hidden="1">'17-7'!$A$1:$P$17</definedName>
    <definedName name="Z_ACBEB142_BA99_449B_BDB2_9E0014D3929B_.wvu.PrintArea" localSheetId="136" hidden="1">'17-8'!$A$1:$S$17</definedName>
    <definedName name="Z_ACBEB142_BA99_449B_BDB2_9E0014D3929B_.wvu.PrintArea" localSheetId="137" hidden="1">'17-9'!$A$1:$Q$16</definedName>
    <definedName name="Z_ACBEB142_BA99_449B_BDB2_9E0014D3929B_.wvu.PrintArea" localSheetId="144" hidden="1">'18-2'!$A$1:$Q$17</definedName>
    <definedName name="Z_ACBEB142_BA99_449B_BDB2_9E0014D3929B_.wvu.PrintArea" localSheetId="146" hidden="1">'18-4'!$A$1:$R$19</definedName>
    <definedName name="Z_ACBEB142_BA99_449B_BDB2_9E0014D3929B_.wvu.PrintArea" localSheetId="147" hidden="1">'19-1'!$A$1:$Q$18</definedName>
    <definedName name="Z_ACBEB142_BA99_449B_BDB2_9E0014D3929B_.wvu.PrintArea" localSheetId="148" hidden="1">'19-2'!$A$1:$Q$20</definedName>
    <definedName name="Z_ACBEB142_BA99_449B_BDB2_9E0014D3929B_.wvu.PrintArea" localSheetId="149" hidden="1">'20-1'!$A$1:$N$17</definedName>
    <definedName name="Z_ACBEB142_BA99_449B_BDB2_9E0014D3929B_.wvu.PrintArea" localSheetId="150" hidden="1">'20-2'!$A$1:$S$20</definedName>
    <definedName name="Z_ACBEB142_BA99_449B_BDB2_9E0014D3929B_.wvu.PrintArea" localSheetId="151" hidden="1">'20-3'!$A$1:$O$17</definedName>
    <definedName name="Z_ACBEB142_BA99_449B_BDB2_9E0014D3929B_.wvu.PrintArea" localSheetId="152" hidden="1">'21-1'!$A$1:$R$22</definedName>
    <definedName name="Z_ACBEB142_BA99_449B_BDB2_9E0014D3929B_.wvu.PrintArea" localSheetId="153" hidden="1">'21-2'!$A$1:$O$20</definedName>
    <definedName name="Z_ACBEB142_BA99_449B_BDB2_9E0014D3929B_.wvu.PrintArea" localSheetId="154" hidden="1">'21-3'!$A$1:$Q$16</definedName>
    <definedName name="Z_ACBEB142_BA99_449B_BDB2_9E0014D3929B_.wvu.PrintArea" localSheetId="155" hidden="1">'21-4'!$A$1:$Y$52</definedName>
    <definedName name="Z_ACBEB142_BA99_449B_BDB2_9E0014D3929B_.wvu.PrintArea" localSheetId="156" hidden="1">'21-5'!$A$1:$T$19</definedName>
    <definedName name="Z_ACBEB142_BA99_449B_BDB2_9E0014D3929B_.wvu.PrintArea" localSheetId="157" hidden="1">'21-6'!$A$1:$O$16</definedName>
    <definedName name="Z_ACBEB142_BA99_449B_BDB2_9E0014D3929B_.wvu.PrintArea" localSheetId="85" hidden="1">'9-4'!$A$1:$O$16</definedName>
    <definedName name="Z_ACBEB142_BA99_449B_BDB2_9E0014D3929B_.wvu.PrintArea" localSheetId="86" hidden="1">'9-5'!$A$1:$P$16</definedName>
    <definedName name="Z_ACBEB142_BA99_449B_BDB2_9E0014D3929B_.wvu.PrintArea" localSheetId="87" hidden="1">'9-6'!$A$1:$Q$20</definedName>
    <definedName name="Z_B08340CC_2F8B_4F4E_9370_E7DB80052212_.wvu.PrintArea" localSheetId="1" hidden="1">'1-1'!$A$1:$Q$24</definedName>
    <definedName name="Z_B08340CC_2F8B_4F4E_9370_E7DB80052212_.wvu.PrintArea" localSheetId="12" hidden="1">'1-10'!$A$1:$Q$23</definedName>
    <definedName name="Z_B08340CC_2F8B_4F4E_9370_E7DB80052212_.wvu.PrintArea" localSheetId="13" hidden="1">'1-11'!$A$1:$S$20</definedName>
    <definedName name="Z_B08340CC_2F8B_4F4E_9370_E7DB80052212_.wvu.PrintArea" localSheetId="14" hidden="1">'1-12'!$A$1:$R$29</definedName>
    <definedName name="Z_B08340CC_2F8B_4F4E_9370_E7DB80052212_.wvu.PrintArea" localSheetId="17" hidden="1">'1-13'!$A$1:$Q$26</definedName>
    <definedName name="Z_B08340CC_2F8B_4F4E_9370_E7DB80052212_.wvu.PrintArea" localSheetId="9" hidden="1">'1-13(旧)'!$A$1:$T$23</definedName>
    <definedName name="Z_B08340CC_2F8B_4F4E_9370_E7DB80052212_.wvu.PrintArea" localSheetId="19" hidden="1">'1-14'!$A$1:$S$18</definedName>
    <definedName name="Z_B08340CC_2F8B_4F4E_9370_E7DB80052212_.wvu.PrintArea" localSheetId="15" hidden="1">'1-14(旧)'!$A$1:$S$34</definedName>
    <definedName name="Z_B08340CC_2F8B_4F4E_9370_E7DB80052212_.wvu.PrintArea" localSheetId="16" hidden="1">'1-15(旧)'!$A$1:$R$26</definedName>
    <definedName name="Z_B08340CC_2F8B_4F4E_9370_E7DB80052212_.wvu.PrintArea" localSheetId="21" hidden="1">'1-16'!$A$1:$F$80</definedName>
    <definedName name="Z_B08340CC_2F8B_4F4E_9370_E7DB80052212_.wvu.PrintArea" localSheetId="18" hidden="1">'1-16(旧)'!$A$1:$W$27</definedName>
    <definedName name="Z_B08340CC_2F8B_4F4E_9370_E7DB80052212_.wvu.PrintArea" localSheetId="22" hidden="1">'1-17'!$A$1:$Q$18</definedName>
    <definedName name="Z_B08340CC_2F8B_4F4E_9370_E7DB80052212_.wvu.PrintArea" localSheetId="23" hidden="1">'1-18'!$A$1:$S$22</definedName>
    <definedName name="Z_B08340CC_2F8B_4F4E_9370_E7DB80052212_.wvu.PrintArea" localSheetId="24" hidden="1">'1-18(旧)'!$A$1:$U$40</definedName>
    <definedName name="Z_B08340CC_2F8B_4F4E_9370_E7DB80052212_.wvu.PrintArea" localSheetId="25" hidden="1">'1-19'!$A$1:$U$22</definedName>
    <definedName name="Z_B08340CC_2F8B_4F4E_9370_E7DB80052212_.wvu.PrintArea" localSheetId="3" hidden="1">'1-2'!$A$1:$Q$27</definedName>
    <definedName name="Z_B08340CC_2F8B_4F4E_9370_E7DB80052212_.wvu.PrintArea" localSheetId="159" hidden="1">'1-20(旧)'!$A$1:$R$27</definedName>
    <definedName name="Z_B08340CC_2F8B_4F4E_9370_E7DB80052212_.wvu.PrintArea" localSheetId="4" hidden="1">'1-3'!$A$1:$O$27</definedName>
    <definedName name="Z_B08340CC_2F8B_4F4E_9370_E7DB80052212_.wvu.PrintArea" localSheetId="5" hidden="1">'1-4'!$A$1:$W$99</definedName>
    <definedName name="Z_B08340CC_2F8B_4F4E_9370_E7DB80052212_.wvu.PrintArea" localSheetId="6" hidden="1">'1-5'!$A$1:$U$46</definedName>
    <definedName name="Z_B08340CC_2F8B_4F4E_9370_E7DB80052212_.wvu.PrintArea" localSheetId="8" hidden="1">'1-7'!$A$1:$W$171</definedName>
    <definedName name="Z_B08340CC_2F8B_4F4E_9370_E7DB80052212_.wvu.PrintArea" localSheetId="10" hidden="1">'1-8'!$A$1:$S$121</definedName>
    <definedName name="Z_B08340CC_2F8B_4F4E_9370_E7DB80052212_.wvu.PrintArea" localSheetId="11" hidden="1">'1-9'!$A$1:$P$19</definedName>
    <definedName name="Z_B08340CC_2F8B_4F4E_9370_E7DB80052212_.wvu.PrintArea" localSheetId="26" hidden="1">'2-1'!$A$1:$R$23</definedName>
    <definedName name="Z_B08340CC_2F8B_4F4E_9370_E7DB80052212_.wvu.PrintArea" localSheetId="27" hidden="1">'2-2'!$A$1:$Q$16</definedName>
    <definedName name="Z_B08340CC_2F8B_4F4E_9370_E7DB80052212_.wvu.PrintArea" localSheetId="28" hidden="1">'2-3'!$A$1:$R$25</definedName>
    <definedName name="Z_B08340CC_2F8B_4F4E_9370_E7DB80052212_.wvu.PrintArea" localSheetId="30" hidden="1">'2-5'!$A$1:$X$24</definedName>
    <definedName name="Z_B08340CC_2F8B_4F4E_9370_E7DB80052212_.wvu.PrintArea" localSheetId="32" hidden="1">'2-7'!$A$1:$O$19</definedName>
    <definedName name="Z_B08340CC_2F8B_4F4E_9370_E7DB80052212_.wvu.PrintArea" localSheetId="33" hidden="1">'2-8'!$A$1:$O$18</definedName>
    <definedName name="Z_B08340CC_2F8B_4F4E_9370_E7DB80052212_.wvu.PrintArea" localSheetId="34" hidden="1">'3-1'!$A$1:$R$18</definedName>
    <definedName name="Z_B08340CC_2F8B_4F4E_9370_E7DB80052212_.wvu.PrintArea" localSheetId="35" hidden="1">'3-2'!$A$1:$Q$20</definedName>
    <definedName name="Z_B08340CC_2F8B_4F4E_9370_E7DB80052212_.wvu.PrintArea" localSheetId="36" hidden="1">'3-3'!$A$1:$Q$26</definedName>
    <definedName name="Z_B08340CC_2F8B_4F4E_9370_E7DB80052212_.wvu.PrintArea" localSheetId="37" hidden="1">'3-4'!$A$1:$P$12</definedName>
    <definedName name="Z_B08340CC_2F8B_4F4E_9370_E7DB80052212_.wvu.PrintArea" localSheetId="38" hidden="1">'3-5'!$A$1:$L$15</definedName>
    <definedName name="Z_B08340CC_2F8B_4F4E_9370_E7DB80052212_.wvu.PrintArea" localSheetId="39" hidden="1">'3-6'!$A$1:$O$13</definedName>
    <definedName name="Z_B08340CC_2F8B_4F4E_9370_E7DB80052212_.wvu.PrintArea" localSheetId="40" hidden="1">'3-7'!$A$1:$L$16</definedName>
    <definedName name="Z_B08340CC_2F8B_4F4E_9370_E7DB80052212_.wvu.PrintArea" localSheetId="41" hidden="1">'4-1'!$A$1:$O$19</definedName>
    <definedName name="Z_B08340CC_2F8B_4F4E_9370_E7DB80052212_.wvu.PrintArea" localSheetId="42" hidden="1">'4-2'!$A$1:$O$21</definedName>
    <definedName name="Z_B08340CC_2F8B_4F4E_9370_E7DB80052212_.wvu.PrintArea" localSheetId="43" hidden="1">'4-3'!$A$1:$Q$28</definedName>
    <definedName name="Z_B08340CC_2F8B_4F4E_9370_E7DB80052212_.wvu.PrintArea" localSheetId="44" hidden="1">'4-4'!$A$1:$S$31</definedName>
    <definedName name="Z_B08340CC_2F8B_4F4E_9370_E7DB80052212_.wvu.PrintArea" localSheetId="45" hidden="1">'4-5'!$A$1:$Q$32</definedName>
    <definedName name="Z_B08340CC_2F8B_4F4E_9370_E7DB80052212_.wvu.PrintArea" localSheetId="46" hidden="1">'4-6'!$A$1:$O$20</definedName>
    <definedName name="Z_B08340CC_2F8B_4F4E_9370_E7DB80052212_.wvu.PrintArea" localSheetId="47" hidden="1">'5-1'!$A$1:$T$15</definedName>
    <definedName name="Z_B08340CC_2F8B_4F4E_9370_E7DB80052212_.wvu.PrintArea" localSheetId="56" hidden="1">'5-10'!$A$1:$G$32</definedName>
    <definedName name="Z_B08340CC_2F8B_4F4E_9370_E7DB80052212_.wvu.PrintArea" localSheetId="48" hidden="1">'5-2'!$A$1:$V$15</definedName>
    <definedName name="Z_B08340CC_2F8B_4F4E_9370_E7DB80052212_.wvu.PrintArea" localSheetId="49" hidden="1">'5-3'!$A$1:$P$18</definedName>
    <definedName name="Z_B08340CC_2F8B_4F4E_9370_E7DB80052212_.wvu.PrintArea" localSheetId="50" hidden="1">'5-4'!$A$1:$Q$26</definedName>
    <definedName name="Z_B08340CC_2F8B_4F4E_9370_E7DB80052212_.wvu.PrintArea" localSheetId="51" hidden="1">'5-5'!$A$1:$P$18</definedName>
    <definedName name="Z_B08340CC_2F8B_4F4E_9370_E7DB80052212_.wvu.PrintArea" localSheetId="52" hidden="1">'5-6'!$A$1:$P$19</definedName>
    <definedName name="Z_B08340CC_2F8B_4F4E_9370_E7DB80052212_.wvu.PrintArea" localSheetId="53" hidden="1">'5-7'!$A$1:$Q$21</definedName>
    <definedName name="Z_B08340CC_2F8B_4F4E_9370_E7DB80052212_.wvu.PrintArea" localSheetId="54" hidden="1">'5-8'!$A$1:$R$20</definedName>
    <definedName name="Z_B08340CC_2F8B_4F4E_9370_E7DB80052212_.wvu.PrintArea" localSheetId="55" hidden="1">'5-9'!$A$1:$S$20</definedName>
    <definedName name="Z_B25978DA_B72A_4DF3_B7F6_0B7323E18582_.wvu.Cols" localSheetId="129" hidden="1">'17-1'!$D:$E,'17-1'!$G:$I,'17-1'!$K:$L,'17-1'!$N:$N</definedName>
    <definedName name="Z_B25978DA_B72A_4DF3_B7F6_0B7323E18582_.wvu.Cols" localSheetId="68" hidden="1">'8-1'!$D:$E,'8-1'!$H:$H</definedName>
    <definedName name="Z_B25978DA_B72A_4DF3_B7F6_0B7323E18582_.wvu.Cols" localSheetId="69" hidden="1">'8-2'!$D:$D,'8-2'!$F:$F,'8-2'!$H:$H</definedName>
    <definedName name="Z_B25978DA_B72A_4DF3_B7F6_0B7323E18582_.wvu.PrintArea" localSheetId="88" hidden="1">'10-1'!$A$1:$S$19</definedName>
    <definedName name="Z_B25978DA_B72A_4DF3_B7F6_0B7323E18582_.wvu.PrintArea" localSheetId="89" hidden="1">'10-2'!$A$1:$O$17</definedName>
    <definedName name="Z_B25978DA_B72A_4DF3_B7F6_0B7323E18582_.wvu.PrintArea" localSheetId="90" hidden="1">'10-3'!$A$1:$W$22</definedName>
    <definedName name="Z_B25978DA_B72A_4DF3_B7F6_0B7323E18582_.wvu.PrintArea" localSheetId="91" hidden="1">'10-4'!$A$1:$W$21</definedName>
    <definedName name="Z_B25978DA_B72A_4DF3_B7F6_0B7323E18582_.wvu.PrintArea" localSheetId="92" hidden="1">'10-5'!$A$1:$Q$22</definedName>
    <definedName name="Z_B25978DA_B72A_4DF3_B7F6_0B7323E18582_.wvu.PrintArea" localSheetId="1" hidden="1">'1-1'!$A$1:$Q$24</definedName>
    <definedName name="Z_B25978DA_B72A_4DF3_B7F6_0B7323E18582_.wvu.PrintArea" localSheetId="12" hidden="1">'1-10'!$A$1:$Q$23</definedName>
    <definedName name="Z_B25978DA_B72A_4DF3_B7F6_0B7323E18582_.wvu.PrintArea" localSheetId="13" hidden="1">'1-11'!$A$1:$S$20</definedName>
    <definedName name="Z_B25978DA_B72A_4DF3_B7F6_0B7323E18582_.wvu.PrintArea" localSheetId="96" hidden="1">'11-2'!$A$1:$P$17</definedName>
    <definedName name="Z_B25978DA_B72A_4DF3_B7F6_0B7323E18582_.wvu.PrintArea" localSheetId="14" hidden="1">'1-12'!$A$1:$R$29</definedName>
    <definedName name="Z_B25978DA_B72A_4DF3_B7F6_0B7323E18582_.wvu.PrintArea" localSheetId="97" hidden="1">'11-3'!$A$1:$O$18</definedName>
    <definedName name="Z_B25978DA_B72A_4DF3_B7F6_0B7323E18582_.wvu.PrintArea" localSheetId="17" hidden="1">'1-13'!$A$1:$Q$26</definedName>
    <definedName name="Z_B25978DA_B72A_4DF3_B7F6_0B7323E18582_.wvu.PrintArea" localSheetId="9" hidden="1">'1-13(旧)'!$A$1:$T$23</definedName>
    <definedName name="Z_B25978DA_B72A_4DF3_B7F6_0B7323E18582_.wvu.PrintArea" localSheetId="98" hidden="1">'11-4'!$A$1:$Q$19</definedName>
    <definedName name="Z_B25978DA_B72A_4DF3_B7F6_0B7323E18582_.wvu.PrintArea" localSheetId="19" hidden="1">'1-14'!$A$1:$S$18</definedName>
    <definedName name="Z_B25978DA_B72A_4DF3_B7F6_0B7323E18582_.wvu.PrintArea" localSheetId="15" hidden="1">'1-14(旧)'!$A$1:$S$34</definedName>
    <definedName name="Z_B25978DA_B72A_4DF3_B7F6_0B7323E18582_.wvu.PrintArea" localSheetId="16" hidden="1">'1-15(旧)'!$A$1:$R$26</definedName>
    <definedName name="Z_B25978DA_B72A_4DF3_B7F6_0B7323E18582_.wvu.PrintArea" localSheetId="21" hidden="1">'1-16'!$A$1:$F$80</definedName>
    <definedName name="Z_B25978DA_B72A_4DF3_B7F6_0B7323E18582_.wvu.PrintArea" localSheetId="18" hidden="1">'1-16(旧)'!$A$1:$W$27</definedName>
    <definedName name="Z_B25978DA_B72A_4DF3_B7F6_0B7323E18582_.wvu.PrintArea" localSheetId="22" hidden="1">'1-17'!$A$1:$Q$18</definedName>
    <definedName name="Z_B25978DA_B72A_4DF3_B7F6_0B7323E18582_.wvu.PrintArea" localSheetId="23" hidden="1">'1-18'!$A$1:$S$22</definedName>
    <definedName name="Z_B25978DA_B72A_4DF3_B7F6_0B7323E18582_.wvu.PrintArea" localSheetId="24" hidden="1">'1-18(旧)'!$A$1:$U$40</definedName>
    <definedName name="Z_B25978DA_B72A_4DF3_B7F6_0B7323E18582_.wvu.PrintArea" localSheetId="25" hidden="1">'1-19'!$A$1:$U$22</definedName>
    <definedName name="Z_B25978DA_B72A_4DF3_B7F6_0B7323E18582_.wvu.PrintArea" localSheetId="3" hidden="1">'1-2'!$A$1:$Q$27</definedName>
    <definedName name="Z_B25978DA_B72A_4DF3_B7F6_0B7323E18582_.wvu.PrintArea" localSheetId="159" hidden="1">'1-20(旧)'!$A$1:$R$27</definedName>
    <definedName name="Z_B25978DA_B72A_4DF3_B7F6_0B7323E18582_.wvu.PrintArea" localSheetId="99" hidden="1">'12-1'!$A$1:$O$51</definedName>
    <definedName name="Z_B25978DA_B72A_4DF3_B7F6_0B7323E18582_.wvu.PrintArea" localSheetId="100" hidden="1">'12-2'!$A$1:$AD$25</definedName>
    <definedName name="Z_B25978DA_B72A_4DF3_B7F6_0B7323E18582_.wvu.PrintArea" localSheetId="101" hidden="1">'12-3'!$A$1:$P$19</definedName>
    <definedName name="Z_B25978DA_B72A_4DF3_B7F6_0B7323E18582_.wvu.PrintArea" localSheetId="102" hidden="1">'12-4'!$A$1:$P$17</definedName>
    <definedName name="Z_B25978DA_B72A_4DF3_B7F6_0B7323E18582_.wvu.PrintArea" localSheetId="103" hidden="1">'12-5'!$A$1:$P$17</definedName>
    <definedName name="Z_B25978DA_B72A_4DF3_B7F6_0B7323E18582_.wvu.PrintArea" localSheetId="104" hidden="1">'12-6'!$A$1:$N$30</definedName>
    <definedName name="Z_B25978DA_B72A_4DF3_B7F6_0B7323E18582_.wvu.PrintArea" localSheetId="105" hidden="1">'12-7'!$A$1:$M$25</definedName>
    <definedName name="Z_B25978DA_B72A_4DF3_B7F6_0B7323E18582_.wvu.PrintArea" localSheetId="4" hidden="1">'1-3'!$A$1:$O$27</definedName>
    <definedName name="Z_B25978DA_B72A_4DF3_B7F6_0B7323E18582_.wvu.PrintArea" localSheetId="106" hidden="1">'13-1'!$A$1:$R$21</definedName>
    <definedName name="Z_B25978DA_B72A_4DF3_B7F6_0B7323E18582_.wvu.PrintArea" localSheetId="107" hidden="1">'13-2'!$A$1:$Q$19</definedName>
    <definedName name="Z_B25978DA_B72A_4DF3_B7F6_0B7323E18582_.wvu.PrintArea" localSheetId="108" hidden="1">'14-1'!$A$1:$T$21</definedName>
    <definedName name="Z_B25978DA_B72A_4DF3_B7F6_0B7323E18582_.wvu.PrintArea" localSheetId="109" hidden="1">'14-2'!$A$1:$S$18</definedName>
    <definedName name="Z_B25978DA_B72A_4DF3_B7F6_0B7323E18582_.wvu.PrintArea" localSheetId="6" hidden="1">'1-5'!$A$1:$U$46</definedName>
    <definedName name="Z_B25978DA_B72A_4DF3_B7F6_0B7323E18582_.wvu.PrintArea" localSheetId="110" hidden="1">'15-1'!$A$1:$V$21</definedName>
    <definedName name="Z_B25978DA_B72A_4DF3_B7F6_0B7323E18582_.wvu.PrintArea" localSheetId="120" hidden="1">'15-11'!$A$1:$S$21</definedName>
    <definedName name="Z_B25978DA_B72A_4DF3_B7F6_0B7323E18582_.wvu.PrintArea" localSheetId="121" hidden="1">'15-12'!$A$1:$Q$18</definedName>
    <definedName name="Z_B25978DA_B72A_4DF3_B7F6_0B7323E18582_.wvu.PrintArea" localSheetId="122" hidden="1">'15-13'!$A$1:$R$21</definedName>
    <definedName name="Z_B25978DA_B72A_4DF3_B7F6_0B7323E18582_.wvu.PrintArea" localSheetId="123" hidden="1">'15-14'!$A$1:$O$21</definedName>
    <definedName name="Z_B25978DA_B72A_4DF3_B7F6_0B7323E18582_.wvu.PrintArea" localSheetId="111" hidden="1">'15-2'!$A$1:$P$18</definedName>
    <definedName name="Z_B25978DA_B72A_4DF3_B7F6_0B7323E18582_.wvu.PrintArea" localSheetId="112" hidden="1">'15-3'!$A$1:$U$20</definedName>
    <definedName name="Z_B25978DA_B72A_4DF3_B7F6_0B7323E18582_.wvu.PrintArea" localSheetId="113" hidden="1">'15-4'!$A$1:$S$23</definedName>
    <definedName name="Z_B25978DA_B72A_4DF3_B7F6_0B7323E18582_.wvu.PrintArea" localSheetId="114" hidden="1">'15-5'!$A$1:$Q$44</definedName>
    <definedName name="Z_B25978DA_B72A_4DF3_B7F6_0B7323E18582_.wvu.PrintArea" localSheetId="115" hidden="1">'15-6'!$A$1:$U$24</definedName>
    <definedName name="Z_B25978DA_B72A_4DF3_B7F6_0B7323E18582_.wvu.PrintArea" localSheetId="116" hidden="1">'15-7'!$A$1:$Q$19</definedName>
    <definedName name="Z_B25978DA_B72A_4DF3_B7F6_0B7323E18582_.wvu.PrintArea" localSheetId="117" hidden="1">'15-8'!$A$1:$R$32</definedName>
    <definedName name="Z_B25978DA_B72A_4DF3_B7F6_0B7323E18582_.wvu.PrintArea" localSheetId="118" hidden="1">'15-9'!$A$1:$S$23</definedName>
    <definedName name="Z_B25978DA_B72A_4DF3_B7F6_0B7323E18582_.wvu.PrintArea" localSheetId="7" hidden="1">'1-6'!$A$2:$E$26</definedName>
    <definedName name="Z_B25978DA_B72A_4DF3_B7F6_0B7323E18582_.wvu.PrintArea" localSheetId="124" hidden="1">'16-1'!$A$1:$R$23</definedName>
    <definedName name="Z_B25978DA_B72A_4DF3_B7F6_0B7323E18582_.wvu.PrintArea" localSheetId="125" hidden="1">'16-2'!$A$1:$Q$18</definedName>
    <definedName name="Z_B25978DA_B72A_4DF3_B7F6_0B7323E18582_.wvu.PrintArea" localSheetId="126" hidden="1">'16-3'!$A$1:$U$22</definedName>
    <definedName name="Z_B25978DA_B72A_4DF3_B7F6_0B7323E18582_.wvu.PrintArea" localSheetId="127" hidden="1">'16-4'!$A$1:$N$20</definedName>
    <definedName name="Z_B25978DA_B72A_4DF3_B7F6_0B7323E18582_.wvu.PrintArea" localSheetId="128" hidden="1">'16-5'!$A$1:$U$21</definedName>
    <definedName name="Z_B25978DA_B72A_4DF3_B7F6_0B7323E18582_.wvu.PrintArea" localSheetId="8" hidden="1">'1-7'!$A$1:$W$171</definedName>
    <definedName name="Z_B25978DA_B72A_4DF3_B7F6_0B7323E18582_.wvu.PrintArea" localSheetId="129" hidden="1">'17-1'!$A$1:$AA$22</definedName>
    <definedName name="Z_B25978DA_B72A_4DF3_B7F6_0B7323E18582_.wvu.PrintArea" localSheetId="138" hidden="1">'17-10'!$A$1:$P$17</definedName>
    <definedName name="Z_B25978DA_B72A_4DF3_B7F6_0B7323E18582_.wvu.PrintArea" localSheetId="140" hidden="1">'17-12'!$A$1:$Q$19</definedName>
    <definedName name="Z_B25978DA_B72A_4DF3_B7F6_0B7323E18582_.wvu.PrintArea" localSheetId="141" hidden="1">'17-13'!$A$1:$P$17</definedName>
    <definedName name="Z_B25978DA_B72A_4DF3_B7F6_0B7323E18582_.wvu.PrintArea" localSheetId="142" hidden="1">'17-14'!$A$1:$K$27</definedName>
    <definedName name="Z_B25978DA_B72A_4DF3_B7F6_0B7323E18582_.wvu.PrintArea" localSheetId="130" hidden="1">'17-2'!$A$1:$V$23</definedName>
    <definedName name="Z_B25978DA_B72A_4DF3_B7F6_0B7323E18582_.wvu.PrintArea" localSheetId="131" hidden="1">'17-3'!$A$1:$V$23</definedName>
    <definedName name="Z_B25978DA_B72A_4DF3_B7F6_0B7323E18582_.wvu.PrintArea" localSheetId="135" hidden="1">'17-7'!$A$1:$P$17</definedName>
    <definedName name="Z_B25978DA_B72A_4DF3_B7F6_0B7323E18582_.wvu.PrintArea" localSheetId="136" hidden="1">'17-8'!$A$1:$S$17</definedName>
    <definedName name="Z_B25978DA_B72A_4DF3_B7F6_0B7323E18582_.wvu.PrintArea" localSheetId="137" hidden="1">'17-9'!$A$1:$Q$16</definedName>
    <definedName name="Z_B25978DA_B72A_4DF3_B7F6_0B7323E18582_.wvu.PrintArea" localSheetId="10" hidden="1">'1-8'!$A$1:$S$121</definedName>
    <definedName name="Z_B25978DA_B72A_4DF3_B7F6_0B7323E18582_.wvu.PrintArea" localSheetId="143" hidden="1">'18-1'!$A$1:$P$12</definedName>
    <definedName name="Z_B25978DA_B72A_4DF3_B7F6_0B7323E18582_.wvu.PrintArea" localSheetId="144" hidden="1">'18-2'!$A$1:$Q$17</definedName>
    <definedName name="Z_B25978DA_B72A_4DF3_B7F6_0B7323E18582_.wvu.PrintArea" localSheetId="145" hidden="1">'18-3'!$A$1:$P$12</definedName>
    <definedName name="Z_B25978DA_B72A_4DF3_B7F6_0B7323E18582_.wvu.PrintArea" localSheetId="146" hidden="1">'18-4'!$A$1:$R$19</definedName>
    <definedName name="Z_B25978DA_B72A_4DF3_B7F6_0B7323E18582_.wvu.PrintArea" localSheetId="11" hidden="1">'1-9'!$A$1:$P$19</definedName>
    <definedName name="Z_B25978DA_B72A_4DF3_B7F6_0B7323E18582_.wvu.PrintArea" localSheetId="147" hidden="1">'19-1'!$A$1:$Q$18</definedName>
    <definedName name="Z_B25978DA_B72A_4DF3_B7F6_0B7323E18582_.wvu.PrintArea" localSheetId="148" hidden="1">'19-2'!$A$1:$Q$20</definedName>
    <definedName name="Z_B25978DA_B72A_4DF3_B7F6_0B7323E18582_.wvu.PrintArea" localSheetId="149" hidden="1">'20-1'!$A$1:$N$17</definedName>
    <definedName name="Z_B25978DA_B72A_4DF3_B7F6_0B7323E18582_.wvu.PrintArea" localSheetId="150" hidden="1">'20-2'!$A$1:$S$20</definedName>
    <definedName name="Z_B25978DA_B72A_4DF3_B7F6_0B7323E18582_.wvu.PrintArea" localSheetId="151" hidden="1">'20-3'!$A$1:$O$17</definedName>
    <definedName name="Z_B25978DA_B72A_4DF3_B7F6_0B7323E18582_.wvu.PrintArea" localSheetId="26" hidden="1">'2-1'!$A$1:$R$23</definedName>
    <definedName name="Z_B25978DA_B72A_4DF3_B7F6_0B7323E18582_.wvu.PrintArea" localSheetId="152" hidden="1">'21-1'!$A$1:$R$22</definedName>
    <definedName name="Z_B25978DA_B72A_4DF3_B7F6_0B7323E18582_.wvu.PrintArea" localSheetId="153" hidden="1">'21-2'!$A$1:$O$20</definedName>
    <definedName name="Z_B25978DA_B72A_4DF3_B7F6_0B7323E18582_.wvu.PrintArea" localSheetId="154" hidden="1">'21-3'!$A$1:$Q$16</definedName>
    <definedName name="Z_B25978DA_B72A_4DF3_B7F6_0B7323E18582_.wvu.PrintArea" localSheetId="155" hidden="1">'21-4'!$A$1:$Y$52</definedName>
    <definedName name="Z_B25978DA_B72A_4DF3_B7F6_0B7323E18582_.wvu.PrintArea" localSheetId="156" hidden="1">'21-5'!$A$1:$T$19</definedName>
    <definedName name="Z_B25978DA_B72A_4DF3_B7F6_0B7323E18582_.wvu.PrintArea" localSheetId="157" hidden="1">'21-6'!$A$1:$O$16</definedName>
    <definedName name="Z_B25978DA_B72A_4DF3_B7F6_0B7323E18582_.wvu.PrintArea" localSheetId="27" hidden="1">'2-2'!$A$1:$Q$16</definedName>
    <definedName name="Z_B25978DA_B72A_4DF3_B7F6_0B7323E18582_.wvu.PrintArea" localSheetId="28" hidden="1">'2-3'!$A$1:$R$25</definedName>
    <definedName name="Z_B25978DA_B72A_4DF3_B7F6_0B7323E18582_.wvu.PrintArea" localSheetId="30" hidden="1">'2-5'!$A$1:$X$24</definedName>
    <definedName name="Z_B25978DA_B72A_4DF3_B7F6_0B7323E18582_.wvu.PrintArea" localSheetId="32" hidden="1">'2-7'!$A$1:$O$19</definedName>
    <definedName name="Z_B25978DA_B72A_4DF3_B7F6_0B7323E18582_.wvu.PrintArea" localSheetId="34" hidden="1">'3-1'!$A$1:$R$18</definedName>
    <definedName name="Z_B25978DA_B72A_4DF3_B7F6_0B7323E18582_.wvu.PrintArea" localSheetId="35" hidden="1">'3-2'!$A$1:$Q$20</definedName>
    <definedName name="Z_B25978DA_B72A_4DF3_B7F6_0B7323E18582_.wvu.PrintArea" localSheetId="36" hidden="1">'3-3'!$A$1:$Q$26</definedName>
    <definedName name="Z_B25978DA_B72A_4DF3_B7F6_0B7323E18582_.wvu.PrintArea" localSheetId="37" hidden="1">'3-4'!$A$1:$P$12</definedName>
    <definedName name="Z_B25978DA_B72A_4DF3_B7F6_0B7323E18582_.wvu.PrintArea" localSheetId="38" hidden="1">'3-5'!$A$1:$L$15</definedName>
    <definedName name="Z_B25978DA_B72A_4DF3_B7F6_0B7323E18582_.wvu.PrintArea" localSheetId="39" hidden="1">'3-6'!$A$1:$O$13</definedName>
    <definedName name="Z_B25978DA_B72A_4DF3_B7F6_0B7323E18582_.wvu.PrintArea" localSheetId="40" hidden="1">'3-7'!$A$1:$L$16</definedName>
    <definedName name="Z_B25978DA_B72A_4DF3_B7F6_0B7323E18582_.wvu.PrintArea" localSheetId="41" hidden="1">'4-1'!$A$1:$O$19</definedName>
    <definedName name="Z_B25978DA_B72A_4DF3_B7F6_0B7323E18582_.wvu.PrintArea" localSheetId="42" hidden="1">'4-2'!$A$1:$O$21</definedName>
    <definedName name="Z_B25978DA_B72A_4DF3_B7F6_0B7323E18582_.wvu.PrintArea" localSheetId="43" hidden="1">'4-3'!$A$1:$Q$28</definedName>
    <definedName name="Z_B25978DA_B72A_4DF3_B7F6_0B7323E18582_.wvu.PrintArea" localSheetId="44" hidden="1">'4-4'!$A$1:$S$31</definedName>
    <definedName name="Z_B25978DA_B72A_4DF3_B7F6_0B7323E18582_.wvu.PrintArea" localSheetId="45" hidden="1">'4-5'!$A$1:$Q$32</definedName>
    <definedName name="Z_B25978DA_B72A_4DF3_B7F6_0B7323E18582_.wvu.PrintArea" localSheetId="46" hidden="1">'4-6'!$A$1:$O$20</definedName>
    <definedName name="Z_B25978DA_B72A_4DF3_B7F6_0B7323E18582_.wvu.PrintArea" localSheetId="47" hidden="1">'5-1'!$A$1:$T$15</definedName>
    <definedName name="Z_B25978DA_B72A_4DF3_B7F6_0B7323E18582_.wvu.PrintArea" localSheetId="56" hidden="1">'5-10'!$A$1:$G$32</definedName>
    <definedName name="Z_B25978DA_B72A_4DF3_B7F6_0B7323E18582_.wvu.PrintArea" localSheetId="57" hidden="1">'5-11'!$A$1:$Q$72</definedName>
    <definedName name="Z_B25978DA_B72A_4DF3_B7F6_0B7323E18582_.wvu.PrintArea" localSheetId="48" hidden="1">'5-2'!$A$1:$V$15</definedName>
    <definedName name="Z_B25978DA_B72A_4DF3_B7F6_0B7323E18582_.wvu.PrintArea" localSheetId="49" hidden="1">'5-3'!$A$1:$P$18</definedName>
    <definedName name="Z_B25978DA_B72A_4DF3_B7F6_0B7323E18582_.wvu.PrintArea" localSheetId="50" hidden="1">'5-4'!$A$1:$Q$26</definedName>
    <definedName name="Z_B25978DA_B72A_4DF3_B7F6_0B7323E18582_.wvu.PrintArea" localSheetId="51" hidden="1">'5-5'!$A$1:$P$18</definedName>
    <definedName name="Z_B25978DA_B72A_4DF3_B7F6_0B7323E18582_.wvu.PrintArea" localSheetId="52" hidden="1">'5-6'!$A$1:$P$19</definedName>
    <definedName name="Z_B25978DA_B72A_4DF3_B7F6_0B7323E18582_.wvu.PrintArea" localSheetId="53" hidden="1">'5-7'!$A$1:$Q$21</definedName>
    <definedName name="Z_B25978DA_B72A_4DF3_B7F6_0B7323E18582_.wvu.PrintArea" localSheetId="54" hidden="1">'5-8'!$A$1:$R$20</definedName>
    <definedName name="Z_B25978DA_B72A_4DF3_B7F6_0B7323E18582_.wvu.PrintArea" localSheetId="55" hidden="1">'5-9'!$A$1:$S$20</definedName>
    <definedName name="Z_B25978DA_B72A_4DF3_B7F6_0B7323E18582_.wvu.PrintArea" localSheetId="58" hidden="1">'6-1'!$A$1:$Q$14</definedName>
    <definedName name="Z_B25978DA_B72A_4DF3_B7F6_0B7323E18582_.wvu.PrintArea" localSheetId="59" hidden="1">'6-2'!$A$1:$R$18</definedName>
    <definedName name="Z_B25978DA_B72A_4DF3_B7F6_0B7323E18582_.wvu.PrintArea" localSheetId="60" hidden="1">'6-3'!$A$1:$P$17</definedName>
    <definedName name="Z_B25978DA_B72A_4DF3_B7F6_0B7323E18582_.wvu.PrintArea" localSheetId="61" hidden="1">'6-4'!$A$1:$P$16</definedName>
    <definedName name="Z_B25978DA_B72A_4DF3_B7F6_0B7323E18582_.wvu.PrintArea" localSheetId="62" hidden="1">'7-1'!$A$1:$V$27</definedName>
    <definedName name="Z_B25978DA_B72A_4DF3_B7F6_0B7323E18582_.wvu.PrintArea" localSheetId="63" hidden="1">'7-2'!$A$1:$Z$18</definedName>
    <definedName name="Z_B25978DA_B72A_4DF3_B7F6_0B7323E18582_.wvu.PrintArea" localSheetId="64" hidden="1">'7-3'!$A$1:$X$28</definedName>
    <definedName name="Z_B25978DA_B72A_4DF3_B7F6_0B7323E18582_.wvu.PrintArea" localSheetId="65" hidden="1">'7-4'!$A$1:$X$28</definedName>
    <definedName name="Z_B25978DA_B72A_4DF3_B7F6_0B7323E18582_.wvu.PrintArea" localSheetId="66" hidden="1">'7-5'!$A$1:$P$23</definedName>
    <definedName name="Z_B25978DA_B72A_4DF3_B7F6_0B7323E18582_.wvu.PrintArea" localSheetId="67" hidden="1">'7-6'!$A$1:$O$15</definedName>
    <definedName name="Z_B25978DA_B72A_4DF3_B7F6_0B7323E18582_.wvu.PrintArea" localSheetId="68" hidden="1">'8-1'!$A$1:$U$28</definedName>
    <definedName name="Z_B25978DA_B72A_4DF3_B7F6_0B7323E18582_.wvu.PrintArea" localSheetId="77" hidden="1">'8-10'!$A$1:$Q$21</definedName>
    <definedName name="Z_B25978DA_B72A_4DF3_B7F6_0B7323E18582_.wvu.PrintArea" localSheetId="78" hidden="1">'8-11'!$A$1:$S$23</definedName>
    <definedName name="Z_B25978DA_B72A_4DF3_B7F6_0B7323E18582_.wvu.PrintArea" localSheetId="79" hidden="1">'8-12'!$A$1:$T$34</definedName>
    <definedName name="Z_B25978DA_B72A_4DF3_B7F6_0B7323E18582_.wvu.PrintArea" localSheetId="80" hidden="1">'8-13'!$A$1:$N$21</definedName>
    <definedName name="Z_B25978DA_B72A_4DF3_B7F6_0B7323E18582_.wvu.PrintArea" localSheetId="81" hidden="1">'8-14'!$A$1:$O$33</definedName>
    <definedName name="Z_B25978DA_B72A_4DF3_B7F6_0B7323E18582_.wvu.PrintArea" localSheetId="69" hidden="1">'8-2'!$A$1:$U$26</definedName>
    <definedName name="Z_B25978DA_B72A_4DF3_B7F6_0B7323E18582_.wvu.PrintArea" localSheetId="71" hidden="1">'8-4'!$A$1:$O$19</definedName>
    <definedName name="Z_B25978DA_B72A_4DF3_B7F6_0B7323E18582_.wvu.PrintArea" localSheetId="72" hidden="1">'8-5'!$A$1:$O$20</definedName>
    <definedName name="Z_B25978DA_B72A_4DF3_B7F6_0B7323E18582_.wvu.PrintArea" localSheetId="73" hidden="1">'8-6'!$A$1:$P$19</definedName>
    <definedName name="Z_B25978DA_B72A_4DF3_B7F6_0B7323E18582_.wvu.PrintArea" localSheetId="74" hidden="1">'8-7'!$A$1:$O$19</definedName>
    <definedName name="Z_B25978DA_B72A_4DF3_B7F6_0B7323E18582_.wvu.PrintArea" localSheetId="75" hidden="1">'8-8'!$A$1:$O$19</definedName>
    <definedName name="Z_B25978DA_B72A_4DF3_B7F6_0B7323E18582_.wvu.PrintArea" localSheetId="76" hidden="1">'8-9'!$A$1:$AB$40</definedName>
    <definedName name="Z_B25978DA_B72A_4DF3_B7F6_0B7323E18582_.wvu.PrintArea" localSheetId="82" hidden="1">'9-1'!$A$1:$P$17</definedName>
    <definedName name="Z_B25978DA_B72A_4DF3_B7F6_0B7323E18582_.wvu.PrintArea" localSheetId="83" hidden="1">'9-2'!$A$1:$R$16</definedName>
    <definedName name="Z_B25978DA_B72A_4DF3_B7F6_0B7323E18582_.wvu.PrintArea" localSheetId="84" hidden="1">'9-3'!$A$1:$O$16</definedName>
    <definedName name="Z_B25978DA_B72A_4DF3_B7F6_0B7323E18582_.wvu.PrintArea" localSheetId="85" hidden="1">'9-4'!$A$1:$O$16</definedName>
    <definedName name="Z_B25978DA_B72A_4DF3_B7F6_0B7323E18582_.wvu.PrintArea" localSheetId="86" hidden="1">'9-5'!$A$1:$P$16</definedName>
    <definedName name="Z_B25978DA_B72A_4DF3_B7F6_0B7323E18582_.wvu.PrintArea" localSheetId="87" hidden="1">'9-6'!$A$1:$Q$20</definedName>
    <definedName name="Z_B25978DA_B72A_4DF3_B7F6_0B7323E18582_.wvu.Rows" localSheetId="71" hidden="1">'8-4'!$27:$29</definedName>
    <definedName name="Z_B3D53CB4_EE98_48B5_A172_9C3DA81826F1_.wvu.Cols" localSheetId="129" hidden="1">'17-1'!$D:$E,'17-1'!$G:$I,'17-1'!$K:$L,'17-1'!$N:$N</definedName>
    <definedName name="Z_B3D53CB4_EE98_48B5_A172_9C3DA81826F1_.wvu.PrintArea" localSheetId="106" hidden="1">'13-1'!$A$1:$R$21</definedName>
    <definedName name="Z_B3D53CB4_EE98_48B5_A172_9C3DA81826F1_.wvu.PrintArea" localSheetId="107" hidden="1">'13-2'!$A$1:$Q$19</definedName>
    <definedName name="Z_B3D53CB4_EE98_48B5_A172_9C3DA81826F1_.wvu.PrintArea" localSheetId="108" hidden="1">'14-1'!$A$1:$T$21</definedName>
    <definedName name="Z_B3D53CB4_EE98_48B5_A172_9C3DA81826F1_.wvu.PrintArea" localSheetId="109" hidden="1">'14-2'!$A$1:$S$18</definedName>
    <definedName name="Z_B3D53CB4_EE98_48B5_A172_9C3DA81826F1_.wvu.PrintArea" localSheetId="110" hidden="1">'15-1'!$A$1:$V$21</definedName>
    <definedName name="Z_B3D53CB4_EE98_48B5_A172_9C3DA81826F1_.wvu.PrintArea" localSheetId="120" hidden="1">'15-11'!$A$1:$S$21</definedName>
    <definedName name="Z_B3D53CB4_EE98_48B5_A172_9C3DA81826F1_.wvu.PrintArea" localSheetId="121" hidden="1">'15-12'!$A$1:$Q$18</definedName>
    <definedName name="Z_B3D53CB4_EE98_48B5_A172_9C3DA81826F1_.wvu.PrintArea" localSheetId="122" hidden="1">'15-13'!$A$1:$R$21</definedName>
    <definedName name="Z_B3D53CB4_EE98_48B5_A172_9C3DA81826F1_.wvu.PrintArea" localSheetId="123" hidden="1">'15-14'!$A$1:$O$21</definedName>
    <definedName name="Z_B3D53CB4_EE98_48B5_A172_9C3DA81826F1_.wvu.PrintArea" localSheetId="111" hidden="1">'15-2'!$A$1:$P$18</definedName>
    <definedName name="Z_B3D53CB4_EE98_48B5_A172_9C3DA81826F1_.wvu.PrintArea" localSheetId="112" hidden="1">'15-3'!$A$1:$U$20</definedName>
    <definedName name="Z_B3D53CB4_EE98_48B5_A172_9C3DA81826F1_.wvu.PrintArea" localSheetId="113" hidden="1">'15-4'!$A$1:$S$23</definedName>
    <definedName name="Z_B3D53CB4_EE98_48B5_A172_9C3DA81826F1_.wvu.PrintArea" localSheetId="114" hidden="1">'15-5'!$A$1:$Q$44</definedName>
    <definedName name="Z_B3D53CB4_EE98_48B5_A172_9C3DA81826F1_.wvu.PrintArea" localSheetId="115" hidden="1">'15-6'!$A$1:$P$16</definedName>
    <definedName name="Z_B3D53CB4_EE98_48B5_A172_9C3DA81826F1_.wvu.PrintArea" localSheetId="116" hidden="1">'15-7'!$A$1:$Q$19</definedName>
    <definedName name="Z_B3D53CB4_EE98_48B5_A172_9C3DA81826F1_.wvu.PrintArea" localSheetId="117" hidden="1">'15-8'!$A$1:$R$32</definedName>
    <definedName name="Z_B3D53CB4_EE98_48B5_A172_9C3DA81826F1_.wvu.PrintArea" localSheetId="118" hidden="1">'15-9'!$A$1:$S$23</definedName>
    <definedName name="Z_B3D53CB4_EE98_48B5_A172_9C3DA81826F1_.wvu.PrintArea" localSheetId="124" hidden="1">'16-1'!$A$1:$R$23</definedName>
    <definedName name="Z_B3D53CB4_EE98_48B5_A172_9C3DA81826F1_.wvu.PrintArea" localSheetId="125" hidden="1">'16-2'!$A$1:$Q$18</definedName>
    <definedName name="Z_B3D53CB4_EE98_48B5_A172_9C3DA81826F1_.wvu.PrintArea" localSheetId="126" hidden="1">'16-3'!$A$1:$U$22</definedName>
    <definedName name="Z_B3D53CB4_EE98_48B5_A172_9C3DA81826F1_.wvu.PrintArea" localSheetId="127" hidden="1">'16-4'!$A$1:$N$20</definedName>
    <definedName name="Z_B3D53CB4_EE98_48B5_A172_9C3DA81826F1_.wvu.PrintArea" localSheetId="128" hidden="1">'16-5'!$A$1:$U$21</definedName>
    <definedName name="Z_B3D53CB4_EE98_48B5_A172_9C3DA81826F1_.wvu.PrintArea" localSheetId="129" hidden="1">'17-1'!$A$1:$AA$22</definedName>
    <definedName name="Z_B3D53CB4_EE98_48B5_A172_9C3DA81826F1_.wvu.PrintArea" localSheetId="138" hidden="1">'17-10'!$A$1:$P$17</definedName>
    <definedName name="Z_B3D53CB4_EE98_48B5_A172_9C3DA81826F1_.wvu.PrintArea" localSheetId="140" hidden="1">'17-12'!$A$1:$Q$19</definedName>
    <definedName name="Z_B3D53CB4_EE98_48B5_A172_9C3DA81826F1_.wvu.PrintArea" localSheetId="141" hidden="1">'17-13'!$A$1:$P$17</definedName>
    <definedName name="Z_B3D53CB4_EE98_48B5_A172_9C3DA81826F1_.wvu.PrintArea" localSheetId="142" hidden="1">'17-14'!$A$1:$K$27</definedName>
    <definedName name="Z_B3D53CB4_EE98_48B5_A172_9C3DA81826F1_.wvu.PrintArea" localSheetId="130" hidden="1">'17-2'!$A$1:$Q$16</definedName>
    <definedName name="Z_B3D53CB4_EE98_48B5_A172_9C3DA81826F1_.wvu.PrintArea" localSheetId="131" hidden="1">'17-3'!$A$1:$Q$16</definedName>
    <definedName name="Z_B3D53CB4_EE98_48B5_A172_9C3DA81826F1_.wvu.PrintArea" localSheetId="135" hidden="1">'17-7'!$A$1:$P$17</definedName>
    <definedName name="Z_B3D53CB4_EE98_48B5_A172_9C3DA81826F1_.wvu.PrintArea" localSheetId="136" hidden="1">'17-8'!$A$1:$S$17</definedName>
    <definedName name="Z_B3D53CB4_EE98_48B5_A172_9C3DA81826F1_.wvu.PrintArea" localSheetId="137" hidden="1">'17-9'!$A$1:$Q$16</definedName>
    <definedName name="Z_B3D53CB4_EE98_48B5_A172_9C3DA81826F1_.wvu.PrintArea" localSheetId="143" hidden="1">'18-1'!$A$1:$P$12</definedName>
    <definedName name="Z_B3D53CB4_EE98_48B5_A172_9C3DA81826F1_.wvu.PrintArea" localSheetId="144" hidden="1">'18-2'!$A$1:$Q$17</definedName>
    <definedName name="Z_B3D53CB4_EE98_48B5_A172_9C3DA81826F1_.wvu.PrintArea" localSheetId="145" hidden="1">'18-3'!$A$1:$P$12</definedName>
    <definedName name="Z_B3D53CB4_EE98_48B5_A172_9C3DA81826F1_.wvu.PrintArea" localSheetId="146" hidden="1">'18-4'!$A$1:$R$19</definedName>
    <definedName name="Z_B3D53CB4_EE98_48B5_A172_9C3DA81826F1_.wvu.PrintArea" localSheetId="147" hidden="1">'19-1'!$A$1:$Q$18</definedName>
    <definedName name="Z_B3D53CB4_EE98_48B5_A172_9C3DA81826F1_.wvu.PrintArea" localSheetId="148" hidden="1">'19-2'!$A$1:$Q$20</definedName>
    <definedName name="Z_B3D53CB4_EE98_48B5_A172_9C3DA81826F1_.wvu.PrintArea" localSheetId="149" hidden="1">'20-1'!$A$1:$N$17</definedName>
    <definedName name="Z_B3D53CB4_EE98_48B5_A172_9C3DA81826F1_.wvu.PrintArea" localSheetId="150" hidden="1">'20-2'!$A$1:$S$20</definedName>
    <definedName name="Z_B3D53CB4_EE98_48B5_A172_9C3DA81826F1_.wvu.PrintArea" localSheetId="151" hidden="1">'20-3'!$A$1:$O$17</definedName>
    <definedName name="Z_B3D53CB4_EE98_48B5_A172_9C3DA81826F1_.wvu.PrintArea" localSheetId="152" hidden="1">'21-1'!$A$1:$R$22</definedName>
    <definedName name="Z_B3D53CB4_EE98_48B5_A172_9C3DA81826F1_.wvu.PrintArea" localSheetId="153" hidden="1">'21-2'!$A$1:$O$20</definedName>
    <definedName name="Z_B3D53CB4_EE98_48B5_A172_9C3DA81826F1_.wvu.PrintArea" localSheetId="154" hidden="1">'21-3'!$A$1:$Q$16</definedName>
    <definedName name="Z_B3D53CB4_EE98_48B5_A172_9C3DA81826F1_.wvu.PrintArea" localSheetId="155" hidden="1">'21-4'!$A$1:$Y$52</definedName>
    <definedName name="Z_B3D53CB4_EE98_48B5_A172_9C3DA81826F1_.wvu.PrintArea" localSheetId="156" hidden="1">'21-5'!$A$1:$T$19</definedName>
    <definedName name="Z_B3D53CB4_EE98_48B5_A172_9C3DA81826F1_.wvu.PrintArea" localSheetId="157" hidden="1">'21-6'!$A$1:$O$16</definedName>
    <definedName name="Z_B3D53CB4_EE98_48B5_A172_9C3DA81826F1_.wvu.PrintArea" localSheetId="85" hidden="1">'9-4'!$A$1:$O$16</definedName>
    <definedName name="Z_B3D53CB4_EE98_48B5_A172_9C3DA81826F1_.wvu.PrintArea" localSheetId="86" hidden="1">'9-5'!$A$1:$P$16</definedName>
    <definedName name="Z_B3D53CB4_EE98_48B5_A172_9C3DA81826F1_.wvu.PrintArea" localSheetId="87" hidden="1">'9-6'!$A$1:$Q$20</definedName>
    <definedName name="Z_B45BFBAB_A15F_4E55_9676_6E030045083C_.wvu.Cols" localSheetId="129" hidden="1">'17-1'!$D:$E,'17-1'!$G:$I,'17-1'!$K:$L,'17-1'!$N:$N</definedName>
    <definedName name="Z_B45BFBAB_A15F_4E55_9676_6E030045083C_.wvu.PrintArea" localSheetId="106" hidden="1">'13-1'!$A$1:$R$21</definedName>
    <definedName name="Z_B45BFBAB_A15F_4E55_9676_6E030045083C_.wvu.PrintArea" localSheetId="107" hidden="1">'13-2'!$A$1:$Q$19</definedName>
    <definedName name="Z_B45BFBAB_A15F_4E55_9676_6E030045083C_.wvu.PrintArea" localSheetId="108" hidden="1">'14-1'!$A$1:$T$21</definedName>
    <definedName name="Z_B45BFBAB_A15F_4E55_9676_6E030045083C_.wvu.PrintArea" localSheetId="109" hidden="1">'14-2'!$A$1:$S$18</definedName>
    <definedName name="Z_B45BFBAB_A15F_4E55_9676_6E030045083C_.wvu.PrintArea" localSheetId="110" hidden="1">'15-1'!$A$1:$V$21</definedName>
    <definedName name="Z_B45BFBAB_A15F_4E55_9676_6E030045083C_.wvu.PrintArea" localSheetId="120" hidden="1">'15-11'!$A$1:$S$21</definedName>
    <definedName name="Z_B45BFBAB_A15F_4E55_9676_6E030045083C_.wvu.PrintArea" localSheetId="121" hidden="1">'15-12'!$A$1:$Q$18</definedName>
    <definedName name="Z_B45BFBAB_A15F_4E55_9676_6E030045083C_.wvu.PrintArea" localSheetId="122" hidden="1">'15-13'!$A$1:$R$21</definedName>
    <definedName name="Z_B45BFBAB_A15F_4E55_9676_6E030045083C_.wvu.PrintArea" localSheetId="123" hidden="1">'15-14'!$A$1:$O$21</definedName>
    <definedName name="Z_B45BFBAB_A15F_4E55_9676_6E030045083C_.wvu.PrintArea" localSheetId="111" hidden="1">'15-2'!$A$1:$P$18</definedName>
    <definedName name="Z_B45BFBAB_A15F_4E55_9676_6E030045083C_.wvu.PrintArea" localSheetId="112" hidden="1">'15-3'!$A$1:$U$20</definedName>
    <definedName name="Z_B45BFBAB_A15F_4E55_9676_6E030045083C_.wvu.PrintArea" localSheetId="113" hidden="1">'15-4'!$A$1:$S$23</definedName>
    <definedName name="Z_B45BFBAB_A15F_4E55_9676_6E030045083C_.wvu.PrintArea" localSheetId="114" hidden="1">'15-5'!$A$1:$Q$44</definedName>
    <definedName name="Z_B45BFBAB_A15F_4E55_9676_6E030045083C_.wvu.PrintArea" localSheetId="115" hidden="1">'15-6'!$A$1:$P$16</definedName>
    <definedName name="Z_B45BFBAB_A15F_4E55_9676_6E030045083C_.wvu.PrintArea" localSheetId="116" hidden="1">'15-7'!$A$1:$Q$19</definedName>
    <definedName name="Z_B45BFBAB_A15F_4E55_9676_6E030045083C_.wvu.PrintArea" localSheetId="117" hidden="1">'15-8'!$A$1:$R$32</definedName>
    <definedName name="Z_B45BFBAB_A15F_4E55_9676_6E030045083C_.wvu.PrintArea" localSheetId="118" hidden="1">'15-9'!$A$1:$S$23</definedName>
    <definedName name="Z_B45BFBAB_A15F_4E55_9676_6E030045083C_.wvu.PrintArea" localSheetId="124" hidden="1">'16-1'!$A$1:$R$23</definedName>
    <definedName name="Z_B45BFBAB_A15F_4E55_9676_6E030045083C_.wvu.PrintArea" localSheetId="125" hidden="1">'16-2'!$A$1:$Q$18</definedName>
    <definedName name="Z_B45BFBAB_A15F_4E55_9676_6E030045083C_.wvu.PrintArea" localSheetId="126" hidden="1">'16-3'!$A$1:$U$22</definedName>
    <definedName name="Z_B45BFBAB_A15F_4E55_9676_6E030045083C_.wvu.PrintArea" localSheetId="127" hidden="1">'16-4'!$A$1:$N$20</definedName>
    <definedName name="Z_B45BFBAB_A15F_4E55_9676_6E030045083C_.wvu.PrintArea" localSheetId="128" hidden="1">'16-5'!$A$1:$U$21</definedName>
    <definedName name="Z_B45BFBAB_A15F_4E55_9676_6E030045083C_.wvu.PrintArea" localSheetId="129" hidden="1">'17-1'!$A$1:$AA$22</definedName>
    <definedName name="Z_B45BFBAB_A15F_4E55_9676_6E030045083C_.wvu.PrintArea" localSheetId="138" hidden="1">'17-10'!$A$1:$P$17</definedName>
    <definedName name="Z_B45BFBAB_A15F_4E55_9676_6E030045083C_.wvu.PrintArea" localSheetId="140" hidden="1">'17-12'!$A$1:$Q$19</definedName>
    <definedName name="Z_B45BFBAB_A15F_4E55_9676_6E030045083C_.wvu.PrintArea" localSheetId="141" hidden="1">'17-13'!$A$1:$P$17</definedName>
    <definedName name="Z_B45BFBAB_A15F_4E55_9676_6E030045083C_.wvu.PrintArea" localSheetId="142" hidden="1">'17-14'!$A$1:$K$27</definedName>
    <definedName name="Z_B45BFBAB_A15F_4E55_9676_6E030045083C_.wvu.PrintArea" localSheetId="130" hidden="1">'17-2'!$A$1:$Q$16</definedName>
    <definedName name="Z_B45BFBAB_A15F_4E55_9676_6E030045083C_.wvu.PrintArea" localSheetId="131" hidden="1">'17-3'!$A$1:$Q$16</definedName>
    <definedName name="Z_B45BFBAB_A15F_4E55_9676_6E030045083C_.wvu.PrintArea" localSheetId="135" hidden="1">'17-7'!$A$1:$P$17</definedName>
    <definedName name="Z_B45BFBAB_A15F_4E55_9676_6E030045083C_.wvu.PrintArea" localSheetId="136" hidden="1">'17-8'!$A$1:$S$17</definedName>
    <definedName name="Z_B45BFBAB_A15F_4E55_9676_6E030045083C_.wvu.PrintArea" localSheetId="137" hidden="1">'17-9'!$A$1:$Q$16</definedName>
    <definedName name="Z_B45BFBAB_A15F_4E55_9676_6E030045083C_.wvu.PrintArea" localSheetId="143" hidden="1">'18-1'!$A$1:$P$12</definedName>
    <definedName name="Z_B45BFBAB_A15F_4E55_9676_6E030045083C_.wvu.PrintArea" localSheetId="144" hidden="1">'18-2'!$A$1:$Q$17</definedName>
    <definedName name="Z_B45BFBAB_A15F_4E55_9676_6E030045083C_.wvu.PrintArea" localSheetId="145" hidden="1">'18-3'!$A$1:$P$12</definedName>
    <definedName name="Z_B45BFBAB_A15F_4E55_9676_6E030045083C_.wvu.PrintArea" localSheetId="146" hidden="1">'18-4'!$A$1:$R$19</definedName>
    <definedName name="Z_B45BFBAB_A15F_4E55_9676_6E030045083C_.wvu.PrintArea" localSheetId="147" hidden="1">'19-1'!$A$1:$Q$18</definedName>
    <definedName name="Z_B45BFBAB_A15F_4E55_9676_6E030045083C_.wvu.PrintArea" localSheetId="148" hidden="1">'19-2'!$A$1:$Q$20</definedName>
    <definedName name="Z_B45BFBAB_A15F_4E55_9676_6E030045083C_.wvu.PrintArea" localSheetId="149" hidden="1">'20-1'!$A$1:$N$17</definedName>
    <definedName name="Z_B45BFBAB_A15F_4E55_9676_6E030045083C_.wvu.PrintArea" localSheetId="150" hidden="1">'20-2'!$A$1:$S$20</definedName>
    <definedName name="Z_B45BFBAB_A15F_4E55_9676_6E030045083C_.wvu.PrintArea" localSheetId="151" hidden="1">'20-3'!$A$1:$O$17</definedName>
    <definedName name="Z_B45BFBAB_A15F_4E55_9676_6E030045083C_.wvu.PrintArea" localSheetId="152" hidden="1">'21-1'!$A$1:$R$22</definedName>
    <definedName name="Z_B45BFBAB_A15F_4E55_9676_6E030045083C_.wvu.PrintArea" localSheetId="153" hidden="1">'21-2'!$A$1:$O$20</definedName>
    <definedName name="Z_B45BFBAB_A15F_4E55_9676_6E030045083C_.wvu.PrintArea" localSheetId="154" hidden="1">'21-3'!$A$1:$Q$16</definedName>
    <definedName name="Z_B45BFBAB_A15F_4E55_9676_6E030045083C_.wvu.PrintArea" localSheetId="155" hidden="1">'21-4'!$A$1:$Y$52</definedName>
    <definedName name="Z_B45BFBAB_A15F_4E55_9676_6E030045083C_.wvu.PrintArea" localSheetId="156" hidden="1">'21-5'!$A$1:$T$19</definedName>
    <definedName name="Z_B45BFBAB_A15F_4E55_9676_6E030045083C_.wvu.PrintArea" localSheetId="157" hidden="1">'21-6'!$A$1:$O$16</definedName>
    <definedName name="Z_B45BFBAB_A15F_4E55_9676_6E030045083C_.wvu.PrintArea" localSheetId="85" hidden="1">'9-4'!$A$1:$O$16</definedName>
    <definedName name="Z_B45BFBAB_A15F_4E55_9676_6E030045083C_.wvu.PrintArea" localSheetId="86" hidden="1">'9-5'!$A$1:$P$16</definedName>
    <definedName name="Z_B45BFBAB_A15F_4E55_9676_6E030045083C_.wvu.PrintArea" localSheetId="87" hidden="1">'9-6'!$A$1:$Q$20</definedName>
    <definedName name="Z_B947D621_A08C_4A51_99E6_2A6BF837B3A4_.wvu.Cols" localSheetId="129" hidden="1">'17-1'!$D:$E,'17-1'!$G:$I,'17-1'!$K:$L,'17-1'!$N:$N</definedName>
    <definedName name="Z_B947D621_A08C_4A51_99E6_2A6BF837B3A4_.wvu.PrintArea" localSheetId="106" hidden="1">'13-1'!$A$1:$R$21</definedName>
    <definedName name="Z_B947D621_A08C_4A51_99E6_2A6BF837B3A4_.wvu.PrintArea" localSheetId="107" hidden="1">'13-2'!$A$1:$Q$19</definedName>
    <definedName name="Z_B947D621_A08C_4A51_99E6_2A6BF837B3A4_.wvu.PrintArea" localSheetId="110" hidden="1">'15-1'!$A$1:$V$21</definedName>
    <definedName name="Z_B947D621_A08C_4A51_99E6_2A6BF837B3A4_.wvu.PrintArea" localSheetId="120" hidden="1">'15-11'!$A$1:$S$21</definedName>
    <definedName name="Z_B947D621_A08C_4A51_99E6_2A6BF837B3A4_.wvu.PrintArea" localSheetId="121" hidden="1">'15-12'!$A$1:$Q$18</definedName>
    <definedName name="Z_B947D621_A08C_4A51_99E6_2A6BF837B3A4_.wvu.PrintArea" localSheetId="122" hidden="1">'15-13'!$A$1:$R$21</definedName>
    <definedName name="Z_B947D621_A08C_4A51_99E6_2A6BF837B3A4_.wvu.PrintArea" localSheetId="123" hidden="1">'15-14'!$A$1:$O$21</definedName>
    <definedName name="Z_B947D621_A08C_4A51_99E6_2A6BF837B3A4_.wvu.PrintArea" localSheetId="111" hidden="1">'15-2'!$A$1:$P$18</definedName>
    <definedName name="Z_B947D621_A08C_4A51_99E6_2A6BF837B3A4_.wvu.PrintArea" localSheetId="112" hidden="1">'15-3'!$A$1:$U$20</definedName>
    <definedName name="Z_B947D621_A08C_4A51_99E6_2A6BF837B3A4_.wvu.PrintArea" localSheetId="113" hidden="1">'15-4'!$A$1:$S$23</definedName>
    <definedName name="Z_B947D621_A08C_4A51_99E6_2A6BF837B3A4_.wvu.PrintArea" localSheetId="114" hidden="1">'15-5'!$A$1:$Q$44</definedName>
    <definedName name="Z_B947D621_A08C_4A51_99E6_2A6BF837B3A4_.wvu.PrintArea" localSheetId="115" hidden="1">'15-6'!$A$1:$P$16</definedName>
    <definedName name="Z_B947D621_A08C_4A51_99E6_2A6BF837B3A4_.wvu.PrintArea" localSheetId="116" hidden="1">'15-7'!$A$1:$Q$19</definedName>
    <definedName name="Z_B947D621_A08C_4A51_99E6_2A6BF837B3A4_.wvu.PrintArea" localSheetId="117" hidden="1">'15-8'!$A$1:$R$32</definedName>
    <definedName name="Z_B947D621_A08C_4A51_99E6_2A6BF837B3A4_.wvu.PrintArea" localSheetId="118" hidden="1">'15-9'!$A$1:$S$23</definedName>
    <definedName name="Z_B947D621_A08C_4A51_99E6_2A6BF837B3A4_.wvu.PrintArea" localSheetId="124" hidden="1">'16-1'!$A$1:$R$23</definedName>
    <definedName name="Z_B947D621_A08C_4A51_99E6_2A6BF837B3A4_.wvu.PrintArea" localSheetId="125" hidden="1">'16-2'!$A$1:$Q$18</definedName>
    <definedName name="Z_B947D621_A08C_4A51_99E6_2A6BF837B3A4_.wvu.PrintArea" localSheetId="126" hidden="1">'16-3'!$A$1:$U$22</definedName>
    <definedName name="Z_B947D621_A08C_4A51_99E6_2A6BF837B3A4_.wvu.PrintArea" localSheetId="127" hidden="1">'16-4'!$A$1:$N$20</definedName>
    <definedName name="Z_B947D621_A08C_4A51_99E6_2A6BF837B3A4_.wvu.PrintArea" localSheetId="128" hidden="1">'16-5'!$A$1:$U$21</definedName>
    <definedName name="Z_B947D621_A08C_4A51_99E6_2A6BF837B3A4_.wvu.PrintArea" localSheetId="129" hidden="1">'17-1'!$A$1:$AA$22</definedName>
    <definedName name="Z_B947D621_A08C_4A51_99E6_2A6BF837B3A4_.wvu.PrintArea" localSheetId="138" hidden="1">'17-10'!$A$1:$P$17</definedName>
    <definedName name="Z_B947D621_A08C_4A51_99E6_2A6BF837B3A4_.wvu.PrintArea" localSheetId="140" hidden="1">'17-12'!$A$1:$Q$19</definedName>
    <definedName name="Z_B947D621_A08C_4A51_99E6_2A6BF837B3A4_.wvu.PrintArea" localSheetId="141" hidden="1">'17-13'!$A$1:$P$17</definedName>
    <definedName name="Z_B947D621_A08C_4A51_99E6_2A6BF837B3A4_.wvu.PrintArea" localSheetId="142" hidden="1">'17-14'!$A$1:$K$27</definedName>
    <definedName name="Z_B947D621_A08C_4A51_99E6_2A6BF837B3A4_.wvu.PrintArea" localSheetId="130" hidden="1">'17-2'!$A$1:$Q$16</definedName>
    <definedName name="Z_B947D621_A08C_4A51_99E6_2A6BF837B3A4_.wvu.PrintArea" localSheetId="131" hidden="1">'17-3'!$A$1:$Q$16</definedName>
    <definedName name="Z_B947D621_A08C_4A51_99E6_2A6BF837B3A4_.wvu.PrintArea" localSheetId="135" hidden="1">'17-7'!$A$1:$P$17</definedName>
    <definedName name="Z_B947D621_A08C_4A51_99E6_2A6BF837B3A4_.wvu.PrintArea" localSheetId="136" hidden="1">'17-8'!$A$1:$S$17</definedName>
    <definedName name="Z_B947D621_A08C_4A51_99E6_2A6BF837B3A4_.wvu.PrintArea" localSheetId="137" hidden="1">'17-9'!$A$1:$Q$16</definedName>
    <definedName name="Z_B947D621_A08C_4A51_99E6_2A6BF837B3A4_.wvu.PrintArea" localSheetId="144" hidden="1">'18-2'!$A$1:$Q$17</definedName>
    <definedName name="Z_B947D621_A08C_4A51_99E6_2A6BF837B3A4_.wvu.PrintArea" localSheetId="146" hidden="1">'18-4'!$A$1:$R$19</definedName>
    <definedName name="Z_B947D621_A08C_4A51_99E6_2A6BF837B3A4_.wvu.PrintArea" localSheetId="147" hidden="1">'19-1'!$A$1:$Q$18</definedName>
    <definedName name="Z_B947D621_A08C_4A51_99E6_2A6BF837B3A4_.wvu.PrintArea" localSheetId="148" hidden="1">'19-2'!$A$1:$Q$20</definedName>
    <definedName name="Z_B947D621_A08C_4A51_99E6_2A6BF837B3A4_.wvu.PrintArea" localSheetId="149" hidden="1">'20-1'!$A$1:$N$17</definedName>
    <definedName name="Z_B947D621_A08C_4A51_99E6_2A6BF837B3A4_.wvu.PrintArea" localSheetId="150" hidden="1">'20-2'!$A$1:$S$20</definedName>
    <definedName name="Z_B947D621_A08C_4A51_99E6_2A6BF837B3A4_.wvu.PrintArea" localSheetId="151" hidden="1">'20-3'!$A$1:$O$17</definedName>
    <definedName name="Z_B947D621_A08C_4A51_99E6_2A6BF837B3A4_.wvu.PrintArea" localSheetId="152" hidden="1">'21-1'!$A$1:$R$22</definedName>
    <definedName name="Z_B947D621_A08C_4A51_99E6_2A6BF837B3A4_.wvu.PrintArea" localSheetId="153" hidden="1">'21-2'!$A$1:$O$20</definedName>
    <definedName name="Z_B947D621_A08C_4A51_99E6_2A6BF837B3A4_.wvu.PrintArea" localSheetId="154" hidden="1">'21-3'!$A$1:$Q$16</definedName>
    <definedName name="Z_B947D621_A08C_4A51_99E6_2A6BF837B3A4_.wvu.PrintArea" localSheetId="155" hidden="1">'21-4'!$A$1:$Y$52</definedName>
    <definedName name="Z_B947D621_A08C_4A51_99E6_2A6BF837B3A4_.wvu.PrintArea" localSheetId="156" hidden="1">'21-5'!$A$1:$T$19</definedName>
    <definedName name="Z_B947D621_A08C_4A51_99E6_2A6BF837B3A4_.wvu.PrintArea" localSheetId="157" hidden="1">'21-6'!$A$1:$O$16</definedName>
    <definedName name="Z_B947D621_A08C_4A51_99E6_2A6BF837B3A4_.wvu.PrintArea" localSheetId="85" hidden="1">'9-4'!$A$1:$O$16</definedName>
    <definedName name="Z_B947D621_A08C_4A51_99E6_2A6BF837B3A4_.wvu.PrintArea" localSheetId="86" hidden="1">'9-5'!$A$1:$P$16</definedName>
    <definedName name="Z_B947D621_A08C_4A51_99E6_2A6BF837B3A4_.wvu.PrintArea" localSheetId="87" hidden="1">'9-6'!$A$1:$Q$20</definedName>
    <definedName name="Z_BBA60712_7519_46EB_A3CF_B043CF2D8D90_.wvu.Cols" localSheetId="129" hidden="1">'17-1'!$D:$E,'17-1'!$G:$I,'17-1'!$K:$L,'17-1'!$N:$N</definedName>
    <definedName name="Z_BBA60712_7519_46EB_A3CF_B043CF2D8D90_.wvu.Cols" localSheetId="68" hidden="1">'8-1'!$D:$E,'8-1'!$H:$H</definedName>
    <definedName name="Z_BBA60712_7519_46EB_A3CF_B043CF2D8D90_.wvu.Cols" localSheetId="69" hidden="1">'8-2'!$D:$D,'8-2'!$F:$F,'8-2'!$H:$H</definedName>
    <definedName name="Z_BBA60712_7519_46EB_A3CF_B043CF2D8D90_.wvu.PrintArea" localSheetId="88" hidden="1">'10-1'!$A$1:$S$19</definedName>
    <definedName name="Z_BBA60712_7519_46EB_A3CF_B043CF2D8D90_.wvu.PrintArea" localSheetId="89" hidden="1">'10-2'!$A$1:$O$17</definedName>
    <definedName name="Z_BBA60712_7519_46EB_A3CF_B043CF2D8D90_.wvu.PrintArea" localSheetId="90" hidden="1">'10-3'!$A$1:$W$22</definedName>
    <definedName name="Z_BBA60712_7519_46EB_A3CF_B043CF2D8D90_.wvu.PrintArea" localSheetId="91" hidden="1">'10-4'!$A$1:$W$21</definedName>
    <definedName name="Z_BBA60712_7519_46EB_A3CF_B043CF2D8D90_.wvu.PrintArea" localSheetId="92" hidden="1">'10-5'!$A$1:$Q$22</definedName>
    <definedName name="Z_BBA60712_7519_46EB_A3CF_B043CF2D8D90_.wvu.PrintArea" localSheetId="1" hidden="1">'1-1'!$A$1:$Q$24</definedName>
    <definedName name="Z_BBA60712_7519_46EB_A3CF_B043CF2D8D90_.wvu.PrintArea" localSheetId="12" hidden="1">'1-10'!$A$1:$Q$23</definedName>
    <definedName name="Z_BBA60712_7519_46EB_A3CF_B043CF2D8D90_.wvu.PrintArea" localSheetId="13" hidden="1">'1-11'!$A$1:$S$20</definedName>
    <definedName name="Z_BBA60712_7519_46EB_A3CF_B043CF2D8D90_.wvu.PrintArea" localSheetId="96" hidden="1">'11-2'!$A$1:$P$17</definedName>
    <definedName name="Z_BBA60712_7519_46EB_A3CF_B043CF2D8D90_.wvu.PrintArea" localSheetId="14" hidden="1">'1-12'!$A$1:$R$29</definedName>
    <definedName name="Z_BBA60712_7519_46EB_A3CF_B043CF2D8D90_.wvu.PrintArea" localSheetId="97" hidden="1">'11-3'!$A$1:$O$18</definedName>
    <definedName name="Z_BBA60712_7519_46EB_A3CF_B043CF2D8D90_.wvu.PrintArea" localSheetId="17" hidden="1">'1-13'!$A$1:$Q$26</definedName>
    <definedName name="Z_BBA60712_7519_46EB_A3CF_B043CF2D8D90_.wvu.PrintArea" localSheetId="9" hidden="1">'1-13(旧)'!$A$1:$T$23</definedName>
    <definedName name="Z_BBA60712_7519_46EB_A3CF_B043CF2D8D90_.wvu.PrintArea" localSheetId="98" hidden="1">'11-4'!$A$1:$Q$19</definedName>
    <definedName name="Z_BBA60712_7519_46EB_A3CF_B043CF2D8D90_.wvu.PrintArea" localSheetId="19" hidden="1">'1-14'!$A$1:$S$18</definedName>
    <definedName name="Z_BBA60712_7519_46EB_A3CF_B043CF2D8D90_.wvu.PrintArea" localSheetId="15" hidden="1">'1-14(旧)'!$A$1:$S$34</definedName>
    <definedName name="Z_BBA60712_7519_46EB_A3CF_B043CF2D8D90_.wvu.PrintArea" localSheetId="16" hidden="1">'1-15(旧)'!$A$1:$R$26</definedName>
    <definedName name="Z_BBA60712_7519_46EB_A3CF_B043CF2D8D90_.wvu.PrintArea" localSheetId="21" hidden="1">'1-16'!$A$1:$F$80</definedName>
    <definedName name="Z_BBA60712_7519_46EB_A3CF_B043CF2D8D90_.wvu.PrintArea" localSheetId="18" hidden="1">'1-16(旧)'!$A$1:$W$27</definedName>
    <definedName name="Z_BBA60712_7519_46EB_A3CF_B043CF2D8D90_.wvu.PrintArea" localSheetId="22" hidden="1">'1-17'!$A$1:$Q$18</definedName>
    <definedName name="Z_BBA60712_7519_46EB_A3CF_B043CF2D8D90_.wvu.PrintArea" localSheetId="23" hidden="1">'1-18'!$A$1:$S$22</definedName>
    <definedName name="Z_BBA60712_7519_46EB_A3CF_B043CF2D8D90_.wvu.PrintArea" localSheetId="24" hidden="1">'1-18(旧)'!$A$1:$U$40</definedName>
    <definedName name="Z_BBA60712_7519_46EB_A3CF_B043CF2D8D90_.wvu.PrintArea" localSheetId="25" hidden="1">'1-19'!$A$1:$U$22</definedName>
    <definedName name="Z_BBA60712_7519_46EB_A3CF_B043CF2D8D90_.wvu.PrintArea" localSheetId="3" hidden="1">'1-2'!$A$1:$Q$27</definedName>
    <definedName name="Z_BBA60712_7519_46EB_A3CF_B043CF2D8D90_.wvu.PrintArea" localSheetId="159" hidden="1">'1-20(旧)'!$A$1:$R$27</definedName>
    <definedName name="Z_BBA60712_7519_46EB_A3CF_B043CF2D8D90_.wvu.PrintArea" localSheetId="99" hidden="1">'12-1'!$A$1:$O$51</definedName>
    <definedName name="Z_BBA60712_7519_46EB_A3CF_B043CF2D8D90_.wvu.PrintArea" localSheetId="100" hidden="1">'12-2'!$A$1:$AD$25</definedName>
    <definedName name="Z_BBA60712_7519_46EB_A3CF_B043CF2D8D90_.wvu.PrintArea" localSheetId="101" hidden="1">'12-3'!$A$1:$P$19</definedName>
    <definedName name="Z_BBA60712_7519_46EB_A3CF_B043CF2D8D90_.wvu.PrintArea" localSheetId="102" hidden="1">'12-4'!$A$1:$P$17</definedName>
    <definedName name="Z_BBA60712_7519_46EB_A3CF_B043CF2D8D90_.wvu.PrintArea" localSheetId="103" hidden="1">'12-5'!$A$1:$P$17</definedName>
    <definedName name="Z_BBA60712_7519_46EB_A3CF_B043CF2D8D90_.wvu.PrintArea" localSheetId="104" hidden="1">'12-6'!$A$1:$N$30</definedName>
    <definedName name="Z_BBA60712_7519_46EB_A3CF_B043CF2D8D90_.wvu.PrintArea" localSheetId="105" hidden="1">'12-7'!$A$1:$M$25</definedName>
    <definedName name="Z_BBA60712_7519_46EB_A3CF_B043CF2D8D90_.wvu.PrintArea" localSheetId="4" hidden="1">'1-3'!$A$1:$O$27</definedName>
    <definedName name="Z_BBA60712_7519_46EB_A3CF_B043CF2D8D90_.wvu.PrintArea" localSheetId="106" hidden="1">'13-1'!$A$1:$R$21</definedName>
    <definedName name="Z_BBA60712_7519_46EB_A3CF_B043CF2D8D90_.wvu.PrintArea" localSheetId="107" hidden="1">'13-2'!$A$1:$Q$19</definedName>
    <definedName name="Z_BBA60712_7519_46EB_A3CF_B043CF2D8D90_.wvu.PrintArea" localSheetId="108" hidden="1">'14-1'!$A$1:$T$21</definedName>
    <definedName name="Z_BBA60712_7519_46EB_A3CF_B043CF2D8D90_.wvu.PrintArea" localSheetId="109" hidden="1">'14-2'!$A$1:$S$18</definedName>
    <definedName name="Z_BBA60712_7519_46EB_A3CF_B043CF2D8D90_.wvu.PrintArea" localSheetId="6" hidden="1">'1-5'!$A$1:$U$46</definedName>
    <definedName name="Z_BBA60712_7519_46EB_A3CF_B043CF2D8D90_.wvu.PrintArea" localSheetId="110" hidden="1">'15-1'!$A$1:$V$21</definedName>
    <definedName name="Z_BBA60712_7519_46EB_A3CF_B043CF2D8D90_.wvu.PrintArea" localSheetId="120" hidden="1">'15-11'!$A$1:$S$21</definedName>
    <definedName name="Z_BBA60712_7519_46EB_A3CF_B043CF2D8D90_.wvu.PrintArea" localSheetId="121" hidden="1">'15-12'!$A$1:$Q$18</definedName>
    <definedName name="Z_BBA60712_7519_46EB_A3CF_B043CF2D8D90_.wvu.PrintArea" localSheetId="122" hidden="1">'15-13'!$A$1:$R$21</definedName>
    <definedName name="Z_BBA60712_7519_46EB_A3CF_B043CF2D8D90_.wvu.PrintArea" localSheetId="123" hidden="1">'15-14'!$A$1:$O$21</definedName>
    <definedName name="Z_BBA60712_7519_46EB_A3CF_B043CF2D8D90_.wvu.PrintArea" localSheetId="111" hidden="1">'15-2'!$A$1:$P$18</definedName>
    <definedName name="Z_BBA60712_7519_46EB_A3CF_B043CF2D8D90_.wvu.PrintArea" localSheetId="112" hidden="1">'15-3'!$A$1:$U$20</definedName>
    <definedName name="Z_BBA60712_7519_46EB_A3CF_B043CF2D8D90_.wvu.PrintArea" localSheetId="113" hidden="1">'15-4'!$A$1:$S$23</definedName>
    <definedName name="Z_BBA60712_7519_46EB_A3CF_B043CF2D8D90_.wvu.PrintArea" localSheetId="114" hidden="1">'15-5'!$A$1:$Q$44</definedName>
    <definedName name="Z_BBA60712_7519_46EB_A3CF_B043CF2D8D90_.wvu.PrintArea" localSheetId="115" hidden="1">'15-6'!$A$1:$U$24</definedName>
    <definedName name="Z_BBA60712_7519_46EB_A3CF_B043CF2D8D90_.wvu.PrintArea" localSheetId="116" hidden="1">'15-7'!$A$1:$Q$19</definedName>
    <definedName name="Z_BBA60712_7519_46EB_A3CF_B043CF2D8D90_.wvu.PrintArea" localSheetId="117" hidden="1">'15-8'!$A$1:$R$32</definedName>
    <definedName name="Z_BBA60712_7519_46EB_A3CF_B043CF2D8D90_.wvu.PrintArea" localSheetId="118" hidden="1">'15-9'!$A$1:$S$23</definedName>
    <definedName name="Z_BBA60712_7519_46EB_A3CF_B043CF2D8D90_.wvu.PrintArea" localSheetId="7" hidden="1">'1-6'!$A$2:$E$26</definedName>
    <definedName name="Z_BBA60712_7519_46EB_A3CF_B043CF2D8D90_.wvu.PrintArea" localSheetId="124" hidden="1">'16-1'!$A$1:$R$23</definedName>
    <definedName name="Z_BBA60712_7519_46EB_A3CF_B043CF2D8D90_.wvu.PrintArea" localSheetId="125" hidden="1">'16-2'!$A$1:$Q$18</definedName>
    <definedName name="Z_BBA60712_7519_46EB_A3CF_B043CF2D8D90_.wvu.PrintArea" localSheetId="126" hidden="1">'16-3'!$A$1:$U$22</definedName>
    <definedName name="Z_BBA60712_7519_46EB_A3CF_B043CF2D8D90_.wvu.PrintArea" localSheetId="127" hidden="1">'16-4'!$A$1:$N$20</definedName>
    <definedName name="Z_BBA60712_7519_46EB_A3CF_B043CF2D8D90_.wvu.PrintArea" localSheetId="128" hidden="1">'16-5'!$A$1:$U$21</definedName>
    <definedName name="Z_BBA60712_7519_46EB_A3CF_B043CF2D8D90_.wvu.PrintArea" localSheetId="8" hidden="1">'1-7'!$A$1:$W$171</definedName>
    <definedName name="Z_BBA60712_7519_46EB_A3CF_B043CF2D8D90_.wvu.PrintArea" localSheetId="129" hidden="1">'17-1'!$A$1:$AA$22</definedName>
    <definedName name="Z_BBA60712_7519_46EB_A3CF_B043CF2D8D90_.wvu.PrintArea" localSheetId="138" hidden="1">'17-10'!$A$1:$P$17</definedName>
    <definedName name="Z_BBA60712_7519_46EB_A3CF_B043CF2D8D90_.wvu.PrintArea" localSheetId="140" hidden="1">'17-12'!$A$1:$Q$19</definedName>
    <definedName name="Z_BBA60712_7519_46EB_A3CF_B043CF2D8D90_.wvu.PrintArea" localSheetId="141" hidden="1">'17-13'!$A$1:$P$17</definedName>
    <definedName name="Z_BBA60712_7519_46EB_A3CF_B043CF2D8D90_.wvu.PrintArea" localSheetId="142" hidden="1">'17-14'!$A$1:$K$27</definedName>
    <definedName name="Z_BBA60712_7519_46EB_A3CF_B043CF2D8D90_.wvu.PrintArea" localSheetId="130" hidden="1">'17-2'!$A$1:$V$23</definedName>
    <definedName name="Z_BBA60712_7519_46EB_A3CF_B043CF2D8D90_.wvu.PrintArea" localSheetId="131" hidden="1">'17-3'!$A$1:$V$23</definedName>
    <definedName name="Z_BBA60712_7519_46EB_A3CF_B043CF2D8D90_.wvu.PrintArea" localSheetId="135" hidden="1">'17-7'!$A$1:$P$17</definedName>
    <definedName name="Z_BBA60712_7519_46EB_A3CF_B043CF2D8D90_.wvu.PrintArea" localSheetId="136" hidden="1">'17-8'!$A$1:$S$17</definedName>
    <definedName name="Z_BBA60712_7519_46EB_A3CF_B043CF2D8D90_.wvu.PrintArea" localSheetId="137" hidden="1">'17-9'!$A$1:$Q$16</definedName>
    <definedName name="Z_BBA60712_7519_46EB_A3CF_B043CF2D8D90_.wvu.PrintArea" localSheetId="10" hidden="1">'1-8'!$A$1:$S$121</definedName>
    <definedName name="Z_BBA60712_7519_46EB_A3CF_B043CF2D8D90_.wvu.PrintArea" localSheetId="143" hidden="1">'18-1'!$A$1:$P$14</definedName>
    <definedName name="Z_BBA60712_7519_46EB_A3CF_B043CF2D8D90_.wvu.PrintArea" localSheetId="144" hidden="1">'18-2'!$A$1:$Q$17</definedName>
    <definedName name="Z_BBA60712_7519_46EB_A3CF_B043CF2D8D90_.wvu.PrintArea" localSheetId="145" hidden="1">'18-3'!$A$1:$P$15</definedName>
    <definedName name="Z_BBA60712_7519_46EB_A3CF_B043CF2D8D90_.wvu.PrintArea" localSheetId="146" hidden="1">'18-4'!$A$1:$R$19</definedName>
    <definedName name="Z_BBA60712_7519_46EB_A3CF_B043CF2D8D90_.wvu.PrintArea" localSheetId="11" hidden="1">'1-9'!$A$1:$P$19</definedName>
    <definedName name="Z_BBA60712_7519_46EB_A3CF_B043CF2D8D90_.wvu.PrintArea" localSheetId="147" hidden="1">'19-1'!$A$1:$Q$18</definedName>
    <definedName name="Z_BBA60712_7519_46EB_A3CF_B043CF2D8D90_.wvu.PrintArea" localSheetId="148" hidden="1">'19-2'!$A$1:$Q$20</definedName>
    <definedName name="Z_BBA60712_7519_46EB_A3CF_B043CF2D8D90_.wvu.PrintArea" localSheetId="149" hidden="1">'20-1'!$A$1:$N$17</definedName>
    <definedName name="Z_BBA60712_7519_46EB_A3CF_B043CF2D8D90_.wvu.PrintArea" localSheetId="150" hidden="1">'20-2'!$A$1:$S$20</definedName>
    <definedName name="Z_BBA60712_7519_46EB_A3CF_B043CF2D8D90_.wvu.PrintArea" localSheetId="151" hidden="1">'20-3'!$A$1:$O$17</definedName>
    <definedName name="Z_BBA60712_7519_46EB_A3CF_B043CF2D8D90_.wvu.PrintArea" localSheetId="26" hidden="1">'2-1'!$A$1:$R$23</definedName>
    <definedName name="Z_BBA60712_7519_46EB_A3CF_B043CF2D8D90_.wvu.PrintArea" localSheetId="152" hidden="1">'21-1'!$A$1:$R$22</definedName>
    <definedName name="Z_BBA60712_7519_46EB_A3CF_B043CF2D8D90_.wvu.PrintArea" localSheetId="153" hidden="1">'21-2'!$A$1:$O$20</definedName>
    <definedName name="Z_BBA60712_7519_46EB_A3CF_B043CF2D8D90_.wvu.PrintArea" localSheetId="154" hidden="1">'21-3'!$A$1:$Q$16</definedName>
    <definedName name="Z_BBA60712_7519_46EB_A3CF_B043CF2D8D90_.wvu.PrintArea" localSheetId="155" hidden="1">'21-4'!$A$1:$Y$52</definedName>
    <definedName name="Z_BBA60712_7519_46EB_A3CF_B043CF2D8D90_.wvu.PrintArea" localSheetId="156" hidden="1">'21-5'!$A$1:$T$19</definedName>
    <definedName name="Z_BBA60712_7519_46EB_A3CF_B043CF2D8D90_.wvu.PrintArea" localSheetId="157" hidden="1">'21-6'!$A$1:$O$16</definedName>
    <definedName name="Z_BBA60712_7519_46EB_A3CF_B043CF2D8D90_.wvu.PrintArea" localSheetId="27" hidden="1">'2-2'!$A$1:$Q$16</definedName>
    <definedName name="Z_BBA60712_7519_46EB_A3CF_B043CF2D8D90_.wvu.PrintArea" localSheetId="28" hidden="1">'2-3'!$A$1:$R$25</definedName>
    <definedName name="Z_BBA60712_7519_46EB_A3CF_B043CF2D8D90_.wvu.PrintArea" localSheetId="30" hidden="1">'2-5'!$A$1:$X$24</definedName>
    <definedName name="Z_BBA60712_7519_46EB_A3CF_B043CF2D8D90_.wvu.PrintArea" localSheetId="32" hidden="1">'2-7'!$A$1:$O$19</definedName>
    <definedName name="Z_BBA60712_7519_46EB_A3CF_B043CF2D8D90_.wvu.PrintArea" localSheetId="34" hidden="1">'3-1'!$A$1:$R$18</definedName>
    <definedName name="Z_BBA60712_7519_46EB_A3CF_B043CF2D8D90_.wvu.PrintArea" localSheetId="35" hidden="1">'3-2'!$A$1:$Q$20</definedName>
    <definedName name="Z_BBA60712_7519_46EB_A3CF_B043CF2D8D90_.wvu.PrintArea" localSheetId="36" hidden="1">'3-3'!$A$1:$Q$26</definedName>
    <definedName name="Z_BBA60712_7519_46EB_A3CF_B043CF2D8D90_.wvu.PrintArea" localSheetId="37" hidden="1">'3-4'!$A$1:$P$12</definedName>
    <definedName name="Z_BBA60712_7519_46EB_A3CF_B043CF2D8D90_.wvu.PrintArea" localSheetId="38" hidden="1">'3-5'!$A$1:$L$15</definedName>
    <definedName name="Z_BBA60712_7519_46EB_A3CF_B043CF2D8D90_.wvu.PrintArea" localSheetId="39" hidden="1">'3-6'!$A$1:$O$13</definedName>
    <definedName name="Z_BBA60712_7519_46EB_A3CF_B043CF2D8D90_.wvu.PrintArea" localSheetId="40" hidden="1">'3-7'!$A$1:$L$16</definedName>
    <definedName name="Z_BBA60712_7519_46EB_A3CF_B043CF2D8D90_.wvu.PrintArea" localSheetId="41" hidden="1">'4-1'!$A$1:$O$19</definedName>
    <definedName name="Z_BBA60712_7519_46EB_A3CF_B043CF2D8D90_.wvu.PrintArea" localSheetId="42" hidden="1">'4-2'!$A$1:$O$21</definedName>
    <definedName name="Z_BBA60712_7519_46EB_A3CF_B043CF2D8D90_.wvu.PrintArea" localSheetId="43" hidden="1">'4-3'!$A$1:$Q$28</definedName>
    <definedName name="Z_BBA60712_7519_46EB_A3CF_B043CF2D8D90_.wvu.PrintArea" localSheetId="44" hidden="1">'4-4'!$A$1:$S$31</definedName>
    <definedName name="Z_BBA60712_7519_46EB_A3CF_B043CF2D8D90_.wvu.PrintArea" localSheetId="45" hidden="1">'4-5'!$A$1:$Q$32</definedName>
    <definedName name="Z_BBA60712_7519_46EB_A3CF_B043CF2D8D90_.wvu.PrintArea" localSheetId="46" hidden="1">'4-6'!$A$1:$O$20</definedName>
    <definedName name="Z_BBA60712_7519_46EB_A3CF_B043CF2D8D90_.wvu.PrintArea" localSheetId="47" hidden="1">'5-1'!$A$1:$T$15</definedName>
    <definedName name="Z_BBA60712_7519_46EB_A3CF_B043CF2D8D90_.wvu.PrintArea" localSheetId="56" hidden="1">'5-10'!$A$1:$G$32</definedName>
    <definedName name="Z_BBA60712_7519_46EB_A3CF_B043CF2D8D90_.wvu.PrintArea" localSheetId="57" hidden="1">'5-11'!$A$1:$Q$72</definedName>
    <definedName name="Z_BBA60712_7519_46EB_A3CF_B043CF2D8D90_.wvu.PrintArea" localSheetId="48" hidden="1">'5-2'!$A$1:$V$15</definedName>
    <definedName name="Z_BBA60712_7519_46EB_A3CF_B043CF2D8D90_.wvu.PrintArea" localSheetId="49" hidden="1">'5-3'!$A$1:$P$18</definedName>
    <definedName name="Z_BBA60712_7519_46EB_A3CF_B043CF2D8D90_.wvu.PrintArea" localSheetId="50" hidden="1">'5-4'!$A$1:$Q$26</definedName>
    <definedName name="Z_BBA60712_7519_46EB_A3CF_B043CF2D8D90_.wvu.PrintArea" localSheetId="51" hidden="1">'5-5'!$A$1:$P$18</definedName>
    <definedName name="Z_BBA60712_7519_46EB_A3CF_B043CF2D8D90_.wvu.PrintArea" localSheetId="52" hidden="1">'5-6'!$A$1:$P$19</definedName>
    <definedName name="Z_BBA60712_7519_46EB_A3CF_B043CF2D8D90_.wvu.PrintArea" localSheetId="53" hidden="1">'5-7'!$A$1:$Q$21</definedName>
    <definedName name="Z_BBA60712_7519_46EB_A3CF_B043CF2D8D90_.wvu.PrintArea" localSheetId="54" hidden="1">'5-8'!$A$1:$R$20</definedName>
    <definedName name="Z_BBA60712_7519_46EB_A3CF_B043CF2D8D90_.wvu.PrintArea" localSheetId="55" hidden="1">'5-9'!$A$1:$S$20</definedName>
    <definedName name="Z_BBA60712_7519_46EB_A3CF_B043CF2D8D90_.wvu.PrintArea" localSheetId="58" hidden="1">'6-1'!$A$1:$Q$14</definedName>
    <definedName name="Z_BBA60712_7519_46EB_A3CF_B043CF2D8D90_.wvu.PrintArea" localSheetId="59" hidden="1">'6-2'!$A$1:$R$18</definedName>
    <definedName name="Z_BBA60712_7519_46EB_A3CF_B043CF2D8D90_.wvu.PrintArea" localSheetId="60" hidden="1">'6-3'!$A$1:$P$17</definedName>
    <definedName name="Z_BBA60712_7519_46EB_A3CF_B043CF2D8D90_.wvu.PrintArea" localSheetId="61" hidden="1">'6-4'!$A$1:$P$16</definedName>
    <definedName name="Z_BBA60712_7519_46EB_A3CF_B043CF2D8D90_.wvu.PrintArea" localSheetId="62" hidden="1">'7-1'!$A$1:$V$27</definedName>
    <definedName name="Z_BBA60712_7519_46EB_A3CF_B043CF2D8D90_.wvu.PrintArea" localSheetId="63" hidden="1">'7-2'!$A$1:$Z$18</definedName>
    <definedName name="Z_BBA60712_7519_46EB_A3CF_B043CF2D8D90_.wvu.PrintArea" localSheetId="64" hidden="1">'7-3'!$A$1:$X$28</definedName>
    <definedName name="Z_BBA60712_7519_46EB_A3CF_B043CF2D8D90_.wvu.PrintArea" localSheetId="65" hidden="1">'7-4'!$A$1:$X$28</definedName>
    <definedName name="Z_BBA60712_7519_46EB_A3CF_B043CF2D8D90_.wvu.PrintArea" localSheetId="66" hidden="1">'7-5'!$A$1:$P$23</definedName>
    <definedName name="Z_BBA60712_7519_46EB_A3CF_B043CF2D8D90_.wvu.PrintArea" localSheetId="67" hidden="1">'7-6'!$A$1:$O$15</definedName>
    <definedName name="Z_BBA60712_7519_46EB_A3CF_B043CF2D8D90_.wvu.PrintArea" localSheetId="68" hidden="1">'8-1'!$A$1:$U$28</definedName>
    <definedName name="Z_BBA60712_7519_46EB_A3CF_B043CF2D8D90_.wvu.PrintArea" localSheetId="77" hidden="1">'8-10'!$A$1:$Q$21</definedName>
    <definedName name="Z_BBA60712_7519_46EB_A3CF_B043CF2D8D90_.wvu.PrintArea" localSheetId="78" hidden="1">'8-11'!$A$1:$S$23</definedName>
    <definedName name="Z_BBA60712_7519_46EB_A3CF_B043CF2D8D90_.wvu.PrintArea" localSheetId="79" hidden="1">'8-12'!$A$1:$T$34</definedName>
    <definedName name="Z_BBA60712_7519_46EB_A3CF_B043CF2D8D90_.wvu.PrintArea" localSheetId="80" hidden="1">'8-13'!$A$1:$N$21</definedName>
    <definedName name="Z_BBA60712_7519_46EB_A3CF_B043CF2D8D90_.wvu.PrintArea" localSheetId="81" hidden="1">'8-14'!$A$1:$O$33</definedName>
    <definedName name="Z_BBA60712_7519_46EB_A3CF_B043CF2D8D90_.wvu.PrintArea" localSheetId="69" hidden="1">'8-2'!$A$1:$U$26</definedName>
    <definedName name="Z_BBA60712_7519_46EB_A3CF_B043CF2D8D90_.wvu.PrintArea" localSheetId="71" hidden="1">'8-4'!$A$1:$O$19</definedName>
    <definedName name="Z_BBA60712_7519_46EB_A3CF_B043CF2D8D90_.wvu.PrintArea" localSheetId="72" hidden="1">'8-5'!$A$1:$O$20</definedName>
    <definedName name="Z_BBA60712_7519_46EB_A3CF_B043CF2D8D90_.wvu.PrintArea" localSheetId="73" hidden="1">'8-6'!$A$1:$P$19</definedName>
    <definedName name="Z_BBA60712_7519_46EB_A3CF_B043CF2D8D90_.wvu.PrintArea" localSheetId="74" hidden="1">'8-7'!$A$1:$O$19</definedName>
    <definedName name="Z_BBA60712_7519_46EB_A3CF_B043CF2D8D90_.wvu.PrintArea" localSheetId="75" hidden="1">'8-8'!$A$1:$O$19</definedName>
    <definedName name="Z_BBA60712_7519_46EB_A3CF_B043CF2D8D90_.wvu.PrintArea" localSheetId="76" hidden="1">'8-9'!$A$1:$AB$40</definedName>
    <definedName name="Z_BBA60712_7519_46EB_A3CF_B043CF2D8D90_.wvu.PrintArea" localSheetId="82" hidden="1">'9-1'!$A$1:$P$17</definedName>
    <definedName name="Z_BBA60712_7519_46EB_A3CF_B043CF2D8D90_.wvu.PrintArea" localSheetId="83" hidden="1">'9-2'!$A$1:$R$16</definedName>
    <definedName name="Z_BBA60712_7519_46EB_A3CF_B043CF2D8D90_.wvu.PrintArea" localSheetId="84" hidden="1">'9-3'!$A$1:$O$16</definedName>
    <definedName name="Z_BBA60712_7519_46EB_A3CF_B043CF2D8D90_.wvu.PrintArea" localSheetId="85" hidden="1">'9-4'!$A$1:$O$16</definedName>
    <definedName name="Z_BBA60712_7519_46EB_A3CF_B043CF2D8D90_.wvu.PrintArea" localSheetId="86" hidden="1">'9-5'!$A$1:$P$16</definedName>
    <definedName name="Z_BBA60712_7519_46EB_A3CF_B043CF2D8D90_.wvu.PrintArea" localSheetId="87" hidden="1">'9-6'!$A$1:$Q$20</definedName>
    <definedName name="Z_BBA60712_7519_46EB_A3CF_B043CF2D8D90_.wvu.Rows" localSheetId="71" hidden="1">'8-4'!$27:$29</definedName>
    <definedName name="Z_BD61EDB6_A93F_4890_AEDE_32E26E64EB3F_.wvu.Cols" localSheetId="95" hidden="1">'11-1②'!$D:$D,'11-1②'!$J:$J,'11-1②'!$P:$P</definedName>
    <definedName name="Z_BD61EDB6_A93F_4890_AEDE_32E26E64EB3F_.wvu.Cols" localSheetId="20" hidden="1">'1-15'!$B:$B,'1-15'!$D:$D</definedName>
    <definedName name="Z_BD61EDB6_A93F_4890_AEDE_32E26E64EB3F_.wvu.Cols" localSheetId="129" hidden="1">'17-1'!$D:$E,'17-1'!$G:$I,'17-1'!$K:$L,'17-1'!$N:$N</definedName>
    <definedName name="Z_BD61EDB6_A93F_4890_AEDE_32E26E64EB3F_.wvu.Cols" localSheetId="68" hidden="1">'8-1'!$D:$E,'8-1'!$H:$H</definedName>
    <definedName name="Z_BD61EDB6_A93F_4890_AEDE_32E26E64EB3F_.wvu.Cols" localSheetId="69" hidden="1">'8-2'!$D:$D,'8-2'!$F:$F,'8-2'!$H:$H</definedName>
    <definedName name="Z_BD61EDB6_A93F_4890_AEDE_32E26E64EB3F_.wvu.FilterData" localSheetId="99" hidden="1">'12-1'!$A$1:$C$18</definedName>
    <definedName name="Z_BD61EDB6_A93F_4890_AEDE_32E26E64EB3F_.wvu.FilterData" localSheetId="158" hidden="1">ランキング１位!$A$23:$D$128</definedName>
    <definedName name="Z_BD61EDB6_A93F_4890_AEDE_32E26E64EB3F_.wvu.PrintArea" localSheetId="88" hidden="1">'10-1'!$A$1:$S$19</definedName>
    <definedName name="Z_BD61EDB6_A93F_4890_AEDE_32E26E64EB3F_.wvu.PrintArea" localSheetId="89" hidden="1">'10-2'!$A$1:$O$17</definedName>
    <definedName name="Z_BD61EDB6_A93F_4890_AEDE_32E26E64EB3F_.wvu.PrintArea" localSheetId="90" hidden="1">'10-3'!$A$1:$W$22</definedName>
    <definedName name="Z_BD61EDB6_A93F_4890_AEDE_32E26E64EB3F_.wvu.PrintArea" localSheetId="91" hidden="1">'10-4'!$A$1:$W$21</definedName>
    <definedName name="Z_BD61EDB6_A93F_4890_AEDE_32E26E64EB3F_.wvu.PrintArea" localSheetId="92" hidden="1">'10-5'!$A$1:$Q$22</definedName>
    <definedName name="Z_BD61EDB6_A93F_4890_AEDE_32E26E64EB3F_.wvu.PrintArea" localSheetId="93" hidden="1">'10-6'!$J$1:$AL$21</definedName>
    <definedName name="Z_BD61EDB6_A93F_4890_AEDE_32E26E64EB3F_.wvu.PrintArea" localSheetId="1" hidden="1">'1-1'!$A$1:$Q$24</definedName>
    <definedName name="Z_BD61EDB6_A93F_4890_AEDE_32E26E64EB3F_.wvu.PrintArea" localSheetId="12" hidden="1">'1-10'!$A$1:$Q$23</definedName>
    <definedName name="Z_BD61EDB6_A93F_4890_AEDE_32E26E64EB3F_.wvu.PrintArea" localSheetId="13" hidden="1">'1-11'!$A$1:$S$20</definedName>
    <definedName name="Z_BD61EDB6_A93F_4890_AEDE_32E26E64EB3F_.wvu.PrintArea" localSheetId="94" hidden="1">'11-1①'!$A$1:$M$31</definedName>
    <definedName name="Z_BD61EDB6_A93F_4890_AEDE_32E26E64EB3F_.wvu.PrintArea" localSheetId="95" hidden="1">'11-1②'!$A$1:$S$52</definedName>
    <definedName name="Z_BD61EDB6_A93F_4890_AEDE_32E26E64EB3F_.wvu.PrintArea" localSheetId="96" hidden="1">'11-2'!$A$1:$P$17</definedName>
    <definedName name="Z_BD61EDB6_A93F_4890_AEDE_32E26E64EB3F_.wvu.PrintArea" localSheetId="14" hidden="1">'1-12'!$A$1:$R$29</definedName>
    <definedName name="Z_BD61EDB6_A93F_4890_AEDE_32E26E64EB3F_.wvu.PrintArea" localSheetId="97" hidden="1">'11-3'!$A$1:$O$18</definedName>
    <definedName name="Z_BD61EDB6_A93F_4890_AEDE_32E26E64EB3F_.wvu.PrintArea" localSheetId="17" hidden="1">'1-13'!$A$1:$Q$26</definedName>
    <definedName name="Z_BD61EDB6_A93F_4890_AEDE_32E26E64EB3F_.wvu.PrintArea" localSheetId="9" hidden="1">'1-13(旧)'!$A$1:$T$23</definedName>
    <definedName name="Z_BD61EDB6_A93F_4890_AEDE_32E26E64EB3F_.wvu.PrintArea" localSheetId="98" hidden="1">'11-4'!$A$1:$Q$19</definedName>
    <definedName name="Z_BD61EDB6_A93F_4890_AEDE_32E26E64EB3F_.wvu.PrintArea" localSheetId="19" hidden="1">'1-14'!$A$1:$S$18</definedName>
    <definedName name="Z_BD61EDB6_A93F_4890_AEDE_32E26E64EB3F_.wvu.PrintArea" localSheetId="15" hidden="1">'1-14(旧)'!$A$1:$S$34</definedName>
    <definedName name="Z_BD61EDB6_A93F_4890_AEDE_32E26E64EB3F_.wvu.PrintArea" localSheetId="20" hidden="1">'1-15'!$I$47:$V$80</definedName>
    <definedName name="Z_BD61EDB6_A93F_4890_AEDE_32E26E64EB3F_.wvu.PrintArea" localSheetId="16" hidden="1">'1-15(旧)'!$A$1:$R$26</definedName>
    <definedName name="Z_BD61EDB6_A93F_4890_AEDE_32E26E64EB3F_.wvu.PrintArea" localSheetId="21" hidden="1">'1-16'!$A$1:$F$80</definedName>
    <definedName name="Z_BD61EDB6_A93F_4890_AEDE_32E26E64EB3F_.wvu.PrintArea" localSheetId="18" hidden="1">'1-16(旧)'!$A$1:$W$27</definedName>
    <definedName name="Z_BD61EDB6_A93F_4890_AEDE_32E26E64EB3F_.wvu.PrintArea" localSheetId="22" hidden="1">'1-17'!$A$1:$Q$18</definedName>
    <definedName name="Z_BD61EDB6_A93F_4890_AEDE_32E26E64EB3F_.wvu.PrintArea" localSheetId="23" hidden="1">'1-18'!$A$1:$S$22</definedName>
    <definedName name="Z_BD61EDB6_A93F_4890_AEDE_32E26E64EB3F_.wvu.PrintArea" localSheetId="24" hidden="1">'1-18(旧)'!$A$1:$U$40</definedName>
    <definedName name="Z_BD61EDB6_A93F_4890_AEDE_32E26E64EB3F_.wvu.PrintArea" localSheetId="25" hidden="1">'1-19'!$A$1:$U$22</definedName>
    <definedName name="Z_BD61EDB6_A93F_4890_AEDE_32E26E64EB3F_.wvu.PrintArea" localSheetId="3" hidden="1">'1-2'!$A$1:$Q$27</definedName>
    <definedName name="Z_BD61EDB6_A93F_4890_AEDE_32E26E64EB3F_.wvu.PrintArea" localSheetId="159" hidden="1">'1-20(旧)'!$A$1:$R$27</definedName>
    <definedName name="Z_BD61EDB6_A93F_4890_AEDE_32E26E64EB3F_.wvu.PrintArea" localSheetId="99" hidden="1">'12-1'!$A$1:$O$51</definedName>
    <definedName name="Z_BD61EDB6_A93F_4890_AEDE_32E26E64EB3F_.wvu.PrintArea" localSheetId="100" hidden="1">'12-2'!$A$1:$AD$25</definedName>
    <definedName name="Z_BD61EDB6_A93F_4890_AEDE_32E26E64EB3F_.wvu.PrintArea" localSheetId="101" hidden="1">'12-3'!$A$1:$P$19</definedName>
    <definedName name="Z_BD61EDB6_A93F_4890_AEDE_32E26E64EB3F_.wvu.PrintArea" localSheetId="102" hidden="1">'12-4'!$A$1:$P$17</definedName>
    <definedName name="Z_BD61EDB6_A93F_4890_AEDE_32E26E64EB3F_.wvu.PrintArea" localSheetId="103" hidden="1">'12-5'!$A$1:$P$17</definedName>
    <definedName name="Z_BD61EDB6_A93F_4890_AEDE_32E26E64EB3F_.wvu.PrintArea" localSheetId="104" hidden="1">'12-6'!$A$1:$N$30</definedName>
    <definedName name="Z_BD61EDB6_A93F_4890_AEDE_32E26E64EB3F_.wvu.PrintArea" localSheetId="105" hidden="1">'12-7'!$A$1:$M$25</definedName>
    <definedName name="Z_BD61EDB6_A93F_4890_AEDE_32E26E64EB3F_.wvu.PrintArea" localSheetId="4" hidden="1">'1-3'!$A$1:$O$27</definedName>
    <definedName name="Z_BD61EDB6_A93F_4890_AEDE_32E26E64EB3F_.wvu.PrintArea" localSheetId="106" hidden="1">'13-1'!$A$1:$R$21</definedName>
    <definedName name="Z_BD61EDB6_A93F_4890_AEDE_32E26E64EB3F_.wvu.PrintArea" localSheetId="107" hidden="1">'13-2'!$A$1:$Q$19</definedName>
    <definedName name="Z_BD61EDB6_A93F_4890_AEDE_32E26E64EB3F_.wvu.PrintArea" localSheetId="5" hidden="1">'1-4'!$A$1:$W$99</definedName>
    <definedName name="Z_BD61EDB6_A93F_4890_AEDE_32E26E64EB3F_.wvu.PrintArea" localSheetId="108" hidden="1">'14-1'!$A$1:$T$21</definedName>
    <definedName name="Z_BD61EDB6_A93F_4890_AEDE_32E26E64EB3F_.wvu.PrintArea" localSheetId="109" hidden="1">'14-2'!$A$1:$S$18</definedName>
    <definedName name="Z_BD61EDB6_A93F_4890_AEDE_32E26E64EB3F_.wvu.PrintArea" localSheetId="6" hidden="1">'1-5'!$A$1:$U$46</definedName>
    <definedName name="Z_BD61EDB6_A93F_4890_AEDE_32E26E64EB3F_.wvu.PrintArea" localSheetId="110" hidden="1">'15-1'!$A$1:$V$21</definedName>
    <definedName name="Z_BD61EDB6_A93F_4890_AEDE_32E26E64EB3F_.wvu.PrintArea" localSheetId="120" hidden="1">'15-11'!$A$1:$S$21</definedName>
    <definedName name="Z_BD61EDB6_A93F_4890_AEDE_32E26E64EB3F_.wvu.PrintArea" localSheetId="121" hidden="1">'15-12'!$A$1:$Q$18</definedName>
    <definedName name="Z_BD61EDB6_A93F_4890_AEDE_32E26E64EB3F_.wvu.PrintArea" localSheetId="122" hidden="1">'15-13'!$A$1:$R$21</definedName>
    <definedName name="Z_BD61EDB6_A93F_4890_AEDE_32E26E64EB3F_.wvu.PrintArea" localSheetId="123" hidden="1">'15-14'!$A$1:$O$21</definedName>
    <definedName name="Z_BD61EDB6_A93F_4890_AEDE_32E26E64EB3F_.wvu.PrintArea" localSheetId="111" hidden="1">'15-2'!$A$1:$P$18</definedName>
    <definedName name="Z_BD61EDB6_A93F_4890_AEDE_32E26E64EB3F_.wvu.PrintArea" localSheetId="112" hidden="1">'15-3'!$A$1:$U$20</definedName>
    <definedName name="Z_BD61EDB6_A93F_4890_AEDE_32E26E64EB3F_.wvu.PrintArea" localSheetId="113" hidden="1">'15-4'!$A$1:$S$23</definedName>
    <definedName name="Z_BD61EDB6_A93F_4890_AEDE_32E26E64EB3F_.wvu.PrintArea" localSheetId="114" hidden="1">'15-5'!$A$1:$Q$44</definedName>
    <definedName name="Z_BD61EDB6_A93F_4890_AEDE_32E26E64EB3F_.wvu.PrintArea" localSheetId="115" hidden="1">'15-6'!$A$1:$U$24</definedName>
    <definedName name="Z_BD61EDB6_A93F_4890_AEDE_32E26E64EB3F_.wvu.PrintArea" localSheetId="116" hidden="1">'15-7'!$A$1:$Q$19</definedName>
    <definedName name="Z_BD61EDB6_A93F_4890_AEDE_32E26E64EB3F_.wvu.PrintArea" localSheetId="117" hidden="1">'15-8'!$A$1:$R$32</definedName>
    <definedName name="Z_BD61EDB6_A93F_4890_AEDE_32E26E64EB3F_.wvu.PrintArea" localSheetId="118" hidden="1">'15-9'!$A$1:$S$23</definedName>
    <definedName name="Z_BD61EDB6_A93F_4890_AEDE_32E26E64EB3F_.wvu.PrintArea" localSheetId="7" hidden="1">'1-6'!$A$2:$E$26</definedName>
    <definedName name="Z_BD61EDB6_A93F_4890_AEDE_32E26E64EB3F_.wvu.PrintArea" localSheetId="124" hidden="1">'16-1'!$A$1:$R$23</definedName>
    <definedName name="Z_BD61EDB6_A93F_4890_AEDE_32E26E64EB3F_.wvu.PrintArea" localSheetId="125" hidden="1">'16-2'!$A$1:$Q$18</definedName>
    <definedName name="Z_BD61EDB6_A93F_4890_AEDE_32E26E64EB3F_.wvu.PrintArea" localSheetId="126" hidden="1">'16-3'!$A$1:$U$22</definedName>
    <definedName name="Z_BD61EDB6_A93F_4890_AEDE_32E26E64EB3F_.wvu.PrintArea" localSheetId="127" hidden="1">'16-4'!$A$1:$N$20</definedName>
    <definedName name="Z_BD61EDB6_A93F_4890_AEDE_32E26E64EB3F_.wvu.PrintArea" localSheetId="128" hidden="1">'16-5'!$A$1:$U$21</definedName>
    <definedName name="Z_BD61EDB6_A93F_4890_AEDE_32E26E64EB3F_.wvu.PrintArea" localSheetId="8" hidden="1">'1-7'!$A$1:$W$171</definedName>
    <definedName name="Z_BD61EDB6_A93F_4890_AEDE_32E26E64EB3F_.wvu.PrintArea" localSheetId="129" hidden="1">'17-1'!$A$1:$AA$22</definedName>
    <definedName name="Z_BD61EDB6_A93F_4890_AEDE_32E26E64EB3F_.wvu.PrintArea" localSheetId="138" hidden="1">'17-10'!$A$1:$P$17</definedName>
    <definedName name="Z_BD61EDB6_A93F_4890_AEDE_32E26E64EB3F_.wvu.PrintArea" localSheetId="139" hidden="1">'17-11'!$I$1:$S$30</definedName>
    <definedName name="Z_BD61EDB6_A93F_4890_AEDE_32E26E64EB3F_.wvu.PrintArea" localSheetId="140" hidden="1">'17-12'!$A$1:$Q$19</definedName>
    <definedName name="Z_BD61EDB6_A93F_4890_AEDE_32E26E64EB3F_.wvu.PrintArea" localSheetId="141" hidden="1">'17-13'!$A$1:$P$17</definedName>
    <definedName name="Z_BD61EDB6_A93F_4890_AEDE_32E26E64EB3F_.wvu.PrintArea" localSheetId="142" hidden="1">'17-14'!$A$1:$K$27</definedName>
    <definedName name="Z_BD61EDB6_A93F_4890_AEDE_32E26E64EB3F_.wvu.PrintArea" localSheetId="130" hidden="1">'17-2'!$A$1:$V$23</definedName>
    <definedName name="Z_BD61EDB6_A93F_4890_AEDE_32E26E64EB3F_.wvu.PrintArea" localSheetId="131" hidden="1">'17-3'!$A$1:$V$23</definedName>
    <definedName name="Z_BD61EDB6_A93F_4890_AEDE_32E26E64EB3F_.wvu.PrintArea" localSheetId="132" hidden="1">'17-4'!$I$1:$S$22</definedName>
    <definedName name="Z_BD61EDB6_A93F_4890_AEDE_32E26E64EB3F_.wvu.PrintArea" localSheetId="133" hidden="1">'17-5'!$I$1:$S$19</definedName>
    <definedName name="Z_BD61EDB6_A93F_4890_AEDE_32E26E64EB3F_.wvu.PrintArea" localSheetId="134" hidden="1">'17-6'!$I$1:$S$22</definedName>
    <definedName name="Z_BD61EDB6_A93F_4890_AEDE_32E26E64EB3F_.wvu.PrintArea" localSheetId="135" hidden="1">'17-7'!$A$1:$P$17</definedName>
    <definedName name="Z_BD61EDB6_A93F_4890_AEDE_32E26E64EB3F_.wvu.PrintArea" localSheetId="136" hidden="1">'17-8'!$A$1:$S$17</definedName>
    <definedName name="Z_BD61EDB6_A93F_4890_AEDE_32E26E64EB3F_.wvu.PrintArea" localSheetId="137" hidden="1">'17-9'!$A$1:$Q$16</definedName>
    <definedName name="Z_BD61EDB6_A93F_4890_AEDE_32E26E64EB3F_.wvu.PrintArea" localSheetId="10" hidden="1">'1-8'!$A$1:$S$121</definedName>
    <definedName name="Z_BD61EDB6_A93F_4890_AEDE_32E26E64EB3F_.wvu.PrintArea" localSheetId="143" hidden="1">'18-1'!$A$1:$P$12</definedName>
    <definedName name="Z_BD61EDB6_A93F_4890_AEDE_32E26E64EB3F_.wvu.PrintArea" localSheetId="144" hidden="1">'18-2'!$A$1:$Q$17</definedName>
    <definedName name="Z_BD61EDB6_A93F_4890_AEDE_32E26E64EB3F_.wvu.PrintArea" localSheetId="145" hidden="1">'18-3'!$A$1:$P$12</definedName>
    <definedName name="Z_BD61EDB6_A93F_4890_AEDE_32E26E64EB3F_.wvu.PrintArea" localSheetId="146" hidden="1">'18-4'!$A$1:$R$19</definedName>
    <definedName name="Z_BD61EDB6_A93F_4890_AEDE_32E26E64EB3F_.wvu.PrintArea" localSheetId="11" hidden="1">'1-9'!$A$1:$P$19</definedName>
    <definedName name="Z_BD61EDB6_A93F_4890_AEDE_32E26E64EB3F_.wvu.PrintArea" localSheetId="147" hidden="1">'19-1'!$A$1:$Q$18</definedName>
    <definedName name="Z_BD61EDB6_A93F_4890_AEDE_32E26E64EB3F_.wvu.PrintArea" localSheetId="148" hidden="1">'19-2'!$A$1:$Q$20</definedName>
    <definedName name="Z_BD61EDB6_A93F_4890_AEDE_32E26E64EB3F_.wvu.PrintArea" localSheetId="149" hidden="1">'20-1'!$A$1:$N$17</definedName>
    <definedName name="Z_BD61EDB6_A93F_4890_AEDE_32E26E64EB3F_.wvu.PrintArea" localSheetId="150" hidden="1">'20-2'!$A$1:$S$20</definedName>
    <definedName name="Z_BD61EDB6_A93F_4890_AEDE_32E26E64EB3F_.wvu.PrintArea" localSheetId="151" hidden="1">'20-3'!$A$1:$O$17</definedName>
    <definedName name="Z_BD61EDB6_A93F_4890_AEDE_32E26E64EB3F_.wvu.PrintArea" localSheetId="26" hidden="1">'2-1'!$A$1:$R$23</definedName>
    <definedName name="Z_BD61EDB6_A93F_4890_AEDE_32E26E64EB3F_.wvu.PrintArea" localSheetId="152" hidden="1">'21-1'!$A$1:$R$22</definedName>
    <definedName name="Z_BD61EDB6_A93F_4890_AEDE_32E26E64EB3F_.wvu.PrintArea" localSheetId="153" hidden="1">'21-2'!$A$1:$O$20</definedName>
    <definedName name="Z_BD61EDB6_A93F_4890_AEDE_32E26E64EB3F_.wvu.PrintArea" localSheetId="154" hidden="1">'21-3'!$A$1:$Q$16</definedName>
    <definedName name="Z_BD61EDB6_A93F_4890_AEDE_32E26E64EB3F_.wvu.PrintArea" localSheetId="155" hidden="1">'21-4'!$A$1:$Y$52</definedName>
    <definedName name="Z_BD61EDB6_A93F_4890_AEDE_32E26E64EB3F_.wvu.PrintArea" localSheetId="156" hidden="1">'21-5'!$A$1:$T$19</definedName>
    <definedName name="Z_BD61EDB6_A93F_4890_AEDE_32E26E64EB3F_.wvu.PrintArea" localSheetId="157" hidden="1">'21-6'!$A$1:$O$16</definedName>
    <definedName name="Z_BD61EDB6_A93F_4890_AEDE_32E26E64EB3F_.wvu.PrintArea" localSheetId="27" hidden="1">'2-2'!$A$1:$Q$16</definedName>
    <definedName name="Z_BD61EDB6_A93F_4890_AEDE_32E26E64EB3F_.wvu.PrintArea" localSheetId="28" hidden="1">'2-3'!$A$1:$R$25</definedName>
    <definedName name="Z_BD61EDB6_A93F_4890_AEDE_32E26E64EB3F_.wvu.PrintArea" localSheetId="30" hidden="1">'2-5'!$A$1:$X$24</definedName>
    <definedName name="Z_BD61EDB6_A93F_4890_AEDE_32E26E64EB3F_.wvu.PrintArea" localSheetId="32" hidden="1">'2-7'!$A$1:$O$19</definedName>
    <definedName name="Z_BD61EDB6_A93F_4890_AEDE_32E26E64EB3F_.wvu.PrintArea" localSheetId="33" hidden="1">'2-8'!$A$1:$M$18</definedName>
    <definedName name="Z_BD61EDB6_A93F_4890_AEDE_32E26E64EB3F_.wvu.PrintArea" localSheetId="34" hidden="1">'3-1'!$A$1:$R$18</definedName>
    <definedName name="Z_BD61EDB6_A93F_4890_AEDE_32E26E64EB3F_.wvu.PrintArea" localSheetId="35" hidden="1">'3-2'!$A$1:$Q$20</definedName>
    <definedName name="Z_BD61EDB6_A93F_4890_AEDE_32E26E64EB3F_.wvu.PrintArea" localSheetId="36" hidden="1">'3-3'!$A$1:$Q$26</definedName>
    <definedName name="Z_BD61EDB6_A93F_4890_AEDE_32E26E64EB3F_.wvu.PrintArea" localSheetId="37" hidden="1">'3-4'!$A$1:$P$12</definedName>
    <definedName name="Z_BD61EDB6_A93F_4890_AEDE_32E26E64EB3F_.wvu.PrintArea" localSheetId="38" hidden="1">'3-5'!$A$1:$L$15</definedName>
    <definedName name="Z_BD61EDB6_A93F_4890_AEDE_32E26E64EB3F_.wvu.PrintArea" localSheetId="39" hidden="1">'3-6'!$A$1:$O$13</definedName>
    <definedName name="Z_BD61EDB6_A93F_4890_AEDE_32E26E64EB3F_.wvu.PrintArea" localSheetId="40" hidden="1">'3-7'!$A$1:$L$16</definedName>
    <definedName name="Z_BD61EDB6_A93F_4890_AEDE_32E26E64EB3F_.wvu.PrintArea" localSheetId="41" hidden="1">'4-1'!$A$1:$O$19</definedName>
    <definedName name="Z_BD61EDB6_A93F_4890_AEDE_32E26E64EB3F_.wvu.PrintArea" localSheetId="42" hidden="1">'4-2'!$A$1:$O$21</definedName>
    <definedName name="Z_BD61EDB6_A93F_4890_AEDE_32E26E64EB3F_.wvu.PrintArea" localSheetId="43" hidden="1">'4-3'!$A$1:$Q$28</definedName>
    <definedName name="Z_BD61EDB6_A93F_4890_AEDE_32E26E64EB3F_.wvu.PrintArea" localSheetId="44" hidden="1">'4-4'!$A$1:$S$31</definedName>
    <definedName name="Z_BD61EDB6_A93F_4890_AEDE_32E26E64EB3F_.wvu.PrintArea" localSheetId="45" hidden="1">'4-5'!$A$1:$Q$32</definedName>
    <definedName name="Z_BD61EDB6_A93F_4890_AEDE_32E26E64EB3F_.wvu.PrintArea" localSheetId="46" hidden="1">'4-6'!$A$1:$O$20</definedName>
    <definedName name="Z_BD61EDB6_A93F_4890_AEDE_32E26E64EB3F_.wvu.PrintArea" localSheetId="47" hidden="1">'5-1'!$A$1:$T$15</definedName>
    <definedName name="Z_BD61EDB6_A93F_4890_AEDE_32E26E64EB3F_.wvu.PrintArea" localSheetId="56" hidden="1">'5-10'!$A$1:$G$32</definedName>
    <definedName name="Z_BD61EDB6_A93F_4890_AEDE_32E26E64EB3F_.wvu.PrintArea" localSheetId="57" hidden="1">'5-11'!$A$1:$Q$72</definedName>
    <definedName name="Z_BD61EDB6_A93F_4890_AEDE_32E26E64EB3F_.wvu.PrintArea" localSheetId="48" hidden="1">'5-2'!$A$1:$V$15</definedName>
    <definedName name="Z_BD61EDB6_A93F_4890_AEDE_32E26E64EB3F_.wvu.PrintArea" localSheetId="49" hidden="1">'5-3'!$A$1:$P$18</definedName>
    <definedName name="Z_BD61EDB6_A93F_4890_AEDE_32E26E64EB3F_.wvu.PrintArea" localSheetId="50" hidden="1">'5-4'!$A$1:$Q$26</definedName>
    <definedName name="Z_BD61EDB6_A93F_4890_AEDE_32E26E64EB3F_.wvu.PrintArea" localSheetId="51" hidden="1">'5-5'!$A$1:$P$18</definedName>
    <definedName name="Z_BD61EDB6_A93F_4890_AEDE_32E26E64EB3F_.wvu.PrintArea" localSheetId="52" hidden="1">'5-6'!$A$1:$P$19</definedName>
    <definedName name="Z_BD61EDB6_A93F_4890_AEDE_32E26E64EB3F_.wvu.PrintArea" localSheetId="53" hidden="1">'5-7'!$A$1:$Q$21</definedName>
    <definedName name="Z_BD61EDB6_A93F_4890_AEDE_32E26E64EB3F_.wvu.PrintArea" localSheetId="54" hidden="1">'5-8'!$A$1:$R$20</definedName>
    <definedName name="Z_BD61EDB6_A93F_4890_AEDE_32E26E64EB3F_.wvu.PrintArea" localSheetId="55" hidden="1">'5-9'!$A$1:$S$20</definedName>
    <definedName name="Z_BD61EDB6_A93F_4890_AEDE_32E26E64EB3F_.wvu.PrintArea" localSheetId="58" hidden="1">'6-1'!$A$1:$Q$14</definedName>
    <definedName name="Z_BD61EDB6_A93F_4890_AEDE_32E26E64EB3F_.wvu.PrintArea" localSheetId="59" hidden="1">'6-2'!$A$1:$R$18</definedName>
    <definedName name="Z_BD61EDB6_A93F_4890_AEDE_32E26E64EB3F_.wvu.PrintArea" localSheetId="60" hidden="1">'6-3'!$A$1:$P$17</definedName>
    <definedName name="Z_BD61EDB6_A93F_4890_AEDE_32E26E64EB3F_.wvu.PrintArea" localSheetId="61" hidden="1">'6-4'!$A$1:$P$16</definedName>
    <definedName name="Z_BD61EDB6_A93F_4890_AEDE_32E26E64EB3F_.wvu.PrintArea" localSheetId="62" hidden="1">'7-1'!$A$1:$V$27</definedName>
    <definedName name="Z_BD61EDB6_A93F_4890_AEDE_32E26E64EB3F_.wvu.PrintArea" localSheetId="63" hidden="1">'7-2'!$A$1:$Z$18</definedName>
    <definedName name="Z_BD61EDB6_A93F_4890_AEDE_32E26E64EB3F_.wvu.PrintArea" localSheetId="64" hidden="1">'7-3'!$A$1:$X$28</definedName>
    <definedName name="Z_BD61EDB6_A93F_4890_AEDE_32E26E64EB3F_.wvu.PrintArea" localSheetId="65" hidden="1">'7-4'!$A$1:$X$28</definedName>
    <definedName name="Z_BD61EDB6_A93F_4890_AEDE_32E26E64EB3F_.wvu.PrintArea" localSheetId="66" hidden="1">'7-5'!$A$1:$P$23</definedName>
    <definedName name="Z_BD61EDB6_A93F_4890_AEDE_32E26E64EB3F_.wvu.PrintArea" localSheetId="67" hidden="1">'7-6'!$A$1:$O$15</definedName>
    <definedName name="Z_BD61EDB6_A93F_4890_AEDE_32E26E64EB3F_.wvu.PrintArea" localSheetId="68" hidden="1">'8-1'!$A$1:$U$28</definedName>
    <definedName name="Z_BD61EDB6_A93F_4890_AEDE_32E26E64EB3F_.wvu.PrintArea" localSheetId="77" hidden="1">'8-10'!$A$1:$Q$21</definedName>
    <definedName name="Z_BD61EDB6_A93F_4890_AEDE_32E26E64EB3F_.wvu.PrintArea" localSheetId="78" hidden="1">'8-11'!$A$1:$S$23</definedName>
    <definedName name="Z_BD61EDB6_A93F_4890_AEDE_32E26E64EB3F_.wvu.PrintArea" localSheetId="79" hidden="1">'8-12'!$A$1:$T$34</definedName>
    <definedName name="Z_BD61EDB6_A93F_4890_AEDE_32E26E64EB3F_.wvu.PrintArea" localSheetId="80" hidden="1">'8-13'!$A$1:$N$21</definedName>
    <definedName name="Z_BD61EDB6_A93F_4890_AEDE_32E26E64EB3F_.wvu.PrintArea" localSheetId="81" hidden="1">'8-14'!$A$1:$O$33</definedName>
    <definedName name="Z_BD61EDB6_A93F_4890_AEDE_32E26E64EB3F_.wvu.PrintArea" localSheetId="69" hidden="1">'8-2'!$A$1:$U$26</definedName>
    <definedName name="Z_BD61EDB6_A93F_4890_AEDE_32E26E64EB3F_.wvu.PrintArea" localSheetId="71" hidden="1">'8-4'!$A$1:$O$19</definedName>
    <definedName name="Z_BD61EDB6_A93F_4890_AEDE_32E26E64EB3F_.wvu.PrintArea" localSheetId="72" hidden="1">'8-5'!$A$1:$O$20</definedName>
    <definedName name="Z_BD61EDB6_A93F_4890_AEDE_32E26E64EB3F_.wvu.PrintArea" localSheetId="73" hidden="1">'8-6'!$A$1:$P$19</definedName>
    <definedName name="Z_BD61EDB6_A93F_4890_AEDE_32E26E64EB3F_.wvu.PrintArea" localSheetId="74" hidden="1">'8-7'!$A$1:$O$19</definedName>
    <definedName name="Z_BD61EDB6_A93F_4890_AEDE_32E26E64EB3F_.wvu.PrintArea" localSheetId="75" hidden="1">'8-8'!$A$1:$O$19</definedName>
    <definedName name="Z_BD61EDB6_A93F_4890_AEDE_32E26E64EB3F_.wvu.PrintArea" localSheetId="76" hidden="1">'8-9'!$A$1:$AB$40</definedName>
    <definedName name="Z_BD61EDB6_A93F_4890_AEDE_32E26E64EB3F_.wvu.PrintArea" localSheetId="82" hidden="1">'9-1'!$A$1:$P$17</definedName>
    <definedName name="Z_BD61EDB6_A93F_4890_AEDE_32E26E64EB3F_.wvu.PrintArea" localSheetId="83" hidden="1">'9-2'!$A$1:$R$16</definedName>
    <definedName name="Z_BD61EDB6_A93F_4890_AEDE_32E26E64EB3F_.wvu.PrintArea" localSheetId="84" hidden="1">'9-3'!$A$1:$O$16</definedName>
    <definedName name="Z_BD61EDB6_A93F_4890_AEDE_32E26E64EB3F_.wvu.PrintArea" localSheetId="85" hidden="1">'9-4'!$A$1:$O$16</definedName>
    <definedName name="Z_BD61EDB6_A93F_4890_AEDE_32E26E64EB3F_.wvu.PrintArea" localSheetId="86" hidden="1">'9-5'!$A$1:$P$16</definedName>
    <definedName name="Z_BD61EDB6_A93F_4890_AEDE_32E26E64EB3F_.wvu.PrintArea" localSheetId="87" hidden="1">'9-6'!$A$1:$Q$20</definedName>
    <definedName name="Z_BD61EDB6_A93F_4890_AEDE_32E26E64EB3F_.wvu.PrintArea" localSheetId="158" hidden="1">ランキング１位!$A$2:$D$175</definedName>
    <definedName name="Z_BD61EDB6_A93F_4890_AEDE_32E26E64EB3F_.wvu.PrintTitles" localSheetId="20" hidden="1">'1-15'!$1:$1</definedName>
    <definedName name="Z_BD61EDB6_A93F_4890_AEDE_32E26E64EB3F_.wvu.Rows" localSheetId="95" hidden="1">'11-1②'!$51:$51</definedName>
    <definedName name="Z_BD61EDB6_A93F_4890_AEDE_32E26E64EB3F_.wvu.Rows" localSheetId="71" hidden="1">'8-4'!$27:$29</definedName>
    <definedName name="Z_BD61EDB6_A93F_4890_AEDE_32E26E64EB3F_.wvu.Rows" localSheetId="158" hidden="1">ランキング１位!$66:$68</definedName>
    <definedName name="Z_C0326AA0_4A84_4874_8CF5_FBF582EDE8E4_.wvu.Cols" localSheetId="95" hidden="1">'11-1②'!$D:$D,'11-1②'!$J:$J,'11-1②'!$P:$P</definedName>
    <definedName name="Z_C0326AA0_4A84_4874_8CF5_FBF582EDE8E4_.wvu.Cols" localSheetId="20" hidden="1">'1-15'!$B:$B,'1-15'!$D:$D</definedName>
    <definedName name="Z_C0326AA0_4A84_4874_8CF5_FBF582EDE8E4_.wvu.Cols" localSheetId="129" hidden="1">'17-1'!$D:$E,'17-1'!$G:$I,'17-1'!$K:$L,'17-1'!$N:$N</definedName>
    <definedName name="Z_C0326AA0_4A84_4874_8CF5_FBF582EDE8E4_.wvu.Cols" localSheetId="68" hidden="1">'8-1'!$D:$E,'8-1'!$H:$H</definedName>
    <definedName name="Z_C0326AA0_4A84_4874_8CF5_FBF582EDE8E4_.wvu.Cols" localSheetId="69" hidden="1">'8-2'!$D:$D,'8-2'!$F:$F,'8-2'!$H:$H</definedName>
    <definedName name="Z_C0326AA0_4A84_4874_8CF5_FBF582EDE8E4_.wvu.FilterData" localSheetId="99" hidden="1">'12-1'!$A$1:$C$18</definedName>
    <definedName name="Z_C0326AA0_4A84_4874_8CF5_FBF582EDE8E4_.wvu.PrintArea" localSheetId="88" hidden="1">'10-1'!$A$1:$S$19</definedName>
    <definedName name="Z_C0326AA0_4A84_4874_8CF5_FBF582EDE8E4_.wvu.PrintArea" localSheetId="89" hidden="1">'10-2'!$A$1:$O$17</definedName>
    <definedName name="Z_C0326AA0_4A84_4874_8CF5_FBF582EDE8E4_.wvu.PrintArea" localSheetId="90" hidden="1">'10-3'!$A$1:$W$22</definedName>
    <definedName name="Z_C0326AA0_4A84_4874_8CF5_FBF582EDE8E4_.wvu.PrintArea" localSheetId="91" hidden="1">'10-4'!$A$1:$W$21</definedName>
    <definedName name="Z_C0326AA0_4A84_4874_8CF5_FBF582EDE8E4_.wvu.PrintArea" localSheetId="92" hidden="1">'10-5'!$A$1:$Q$22</definedName>
    <definedName name="Z_C0326AA0_4A84_4874_8CF5_FBF582EDE8E4_.wvu.PrintArea" localSheetId="93" hidden="1">'10-6'!$J$1:$AL$21</definedName>
    <definedName name="Z_C0326AA0_4A84_4874_8CF5_FBF582EDE8E4_.wvu.PrintArea" localSheetId="1" hidden="1">'1-1'!$A$1:$Q$24</definedName>
    <definedName name="Z_C0326AA0_4A84_4874_8CF5_FBF582EDE8E4_.wvu.PrintArea" localSheetId="12" hidden="1">'1-10'!$A$1:$Q$23</definedName>
    <definedName name="Z_C0326AA0_4A84_4874_8CF5_FBF582EDE8E4_.wvu.PrintArea" localSheetId="13" hidden="1">'1-11'!$A$1:$S$20</definedName>
    <definedName name="Z_C0326AA0_4A84_4874_8CF5_FBF582EDE8E4_.wvu.PrintArea" localSheetId="94" hidden="1">'11-1①'!$A$1:$M$31</definedName>
    <definedName name="Z_C0326AA0_4A84_4874_8CF5_FBF582EDE8E4_.wvu.PrintArea" localSheetId="95" hidden="1">'11-1②'!$A$1:$S$52</definedName>
    <definedName name="Z_C0326AA0_4A84_4874_8CF5_FBF582EDE8E4_.wvu.PrintArea" localSheetId="96" hidden="1">'11-2'!$A$1:$P$17</definedName>
    <definedName name="Z_C0326AA0_4A84_4874_8CF5_FBF582EDE8E4_.wvu.PrintArea" localSheetId="14" hidden="1">'1-12'!$A$1:$R$29</definedName>
    <definedName name="Z_C0326AA0_4A84_4874_8CF5_FBF582EDE8E4_.wvu.PrintArea" localSheetId="97" hidden="1">'11-3'!$A$1:$O$18</definedName>
    <definedName name="Z_C0326AA0_4A84_4874_8CF5_FBF582EDE8E4_.wvu.PrintArea" localSheetId="17" hidden="1">'1-13'!$A$1:$Q$26</definedName>
    <definedName name="Z_C0326AA0_4A84_4874_8CF5_FBF582EDE8E4_.wvu.PrintArea" localSheetId="9" hidden="1">'1-13(旧)'!$A$1:$T$23</definedName>
    <definedName name="Z_C0326AA0_4A84_4874_8CF5_FBF582EDE8E4_.wvu.PrintArea" localSheetId="98" hidden="1">'11-4'!$A$1:$Q$19</definedName>
    <definedName name="Z_C0326AA0_4A84_4874_8CF5_FBF582EDE8E4_.wvu.PrintArea" localSheetId="19" hidden="1">'1-14'!$A$1:$S$18</definedName>
    <definedName name="Z_C0326AA0_4A84_4874_8CF5_FBF582EDE8E4_.wvu.PrintArea" localSheetId="15" hidden="1">'1-14(旧)'!$A$1:$S$34</definedName>
    <definedName name="Z_C0326AA0_4A84_4874_8CF5_FBF582EDE8E4_.wvu.PrintArea" localSheetId="20" hidden="1">'1-15'!$I$47:$V$80</definedName>
    <definedName name="Z_C0326AA0_4A84_4874_8CF5_FBF582EDE8E4_.wvu.PrintArea" localSheetId="16" hidden="1">'1-15(旧)'!$A$1:$R$26</definedName>
    <definedName name="Z_C0326AA0_4A84_4874_8CF5_FBF582EDE8E4_.wvu.PrintArea" localSheetId="21" hidden="1">'1-16'!$A$1:$F$80</definedName>
    <definedName name="Z_C0326AA0_4A84_4874_8CF5_FBF582EDE8E4_.wvu.PrintArea" localSheetId="18" hidden="1">'1-16(旧)'!$A$1:$W$27</definedName>
    <definedName name="Z_C0326AA0_4A84_4874_8CF5_FBF582EDE8E4_.wvu.PrintArea" localSheetId="22" hidden="1">'1-17'!$A$1:$Q$18</definedName>
    <definedName name="Z_C0326AA0_4A84_4874_8CF5_FBF582EDE8E4_.wvu.PrintArea" localSheetId="23" hidden="1">'1-18'!$A$1:$S$22</definedName>
    <definedName name="Z_C0326AA0_4A84_4874_8CF5_FBF582EDE8E4_.wvu.PrintArea" localSheetId="24" hidden="1">'1-18(旧)'!$A$1:$U$40</definedName>
    <definedName name="Z_C0326AA0_4A84_4874_8CF5_FBF582EDE8E4_.wvu.PrintArea" localSheetId="25" hidden="1">'1-19'!$A$1:$U$22</definedName>
    <definedName name="Z_C0326AA0_4A84_4874_8CF5_FBF582EDE8E4_.wvu.PrintArea" localSheetId="3" hidden="1">'1-2'!$A$1:$Q$27</definedName>
    <definedName name="Z_C0326AA0_4A84_4874_8CF5_FBF582EDE8E4_.wvu.PrintArea" localSheetId="159" hidden="1">'1-20(旧)'!$A$1:$R$27</definedName>
    <definedName name="Z_C0326AA0_4A84_4874_8CF5_FBF582EDE8E4_.wvu.PrintArea" localSheetId="99" hidden="1">'12-1'!$A$1:$O$51</definedName>
    <definedName name="Z_C0326AA0_4A84_4874_8CF5_FBF582EDE8E4_.wvu.PrintArea" localSheetId="100" hidden="1">'12-2'!$A$1:$AD$25</definedName>
    <definedName name="Z_C0326AA0_4A84_4874_8CF5_FBF582EDE8E4_.wvu.PrintArea" localSheetId="101" hidden="1">'12-3'!$A$1:$P$19</definedName>
    <definedName name="Z_C0326AA0_4A84_4874_8CF5_FBF582EDE8E4_.wvu.PrintArea" localSheetId="102" hidden="1">'12-4'!$A$1:$P$17</definedName>
    <definedName name="Z_C0326AA0_4A84_4874_8CF5_FBF582EDE8E4_.wvu.PrintArea" localSheetId="103" hidden="1">'12-5'!$A$1:$P$17</definedName>
    <definedName name="Z_C0326AA0_4A84_4874_8CF5_FBF582EDE8E4_.wvu.PrintArea" localSheetId="104" hidden="1">'12-6'!$A$1:$N$30</definedName>
    <definedName name="Z_C0326AA0_4A84_4874_8CF5_FBF582EDE8E4_.wvu.PrintArea" localSheetId="105" hidden="1">'12-7'!$A$1:$M$25</definedName>
    <definedName name="Z_C0326AA0_4A84_4874_8CF5_FBF582EDE8E4_.wvu.PrintArea" localSheetId="4" hidden="1">'1-3'!$A$1:$O$27</definedName>
    <definedName name="Z_C0326AA0_4A84_4874_8CF5_FBF582EDE8E4_.wvu.PrintArea" localSheetId="106" hidden="1">'13-1'!$A$1:$R$21</definedName>
    <definedName name="Z_C0326AA0_4A84_4874_8CF5_FBF582EDE8E4_.wvu.PrintArea" localSheetId="107" hidden="1">'13-2'!$A$1:$Q$19</definedName>
    <definedName name="Z_C0326AA0_4A84_4874_8CF5_FBF582EDE8E4_.wvu.PrintArea" localSheetId="5" hidden="1">'1-4'!$A$1:$W$99</definedName>
    <definedName name="Z_C0326AA0_4A84_4874_8CF5_FBF582EDE8E4_.wvu.PrintArea" localSheetId="108" hidden="1">'14-1'!$A$1:$T$21</definedName>
    <definedName name="Z_C0326AA0_4A84_4874_8CF5_FBF582EDE8E4_.wvu.PrintArea" localSheetId="109" hidden="1">'14-2'!$A$1:$S$18</definedName>
    <definedName name="Z_C0326AA0_4A84_4874_8CF5_FBF582EDE8E4_.wvu.PrintArea" localSheetId="6" hidden="1">'1-5'!$A$1:$U$46</definedName>
    <definedName name="Z_C0326AA0_4A84_4874_8CF5_FBF582EDE8E4_.wvu.PrintArea" localSheetId="110" hidden="1">'15-1'!$A$1:$V$21</definedName>
    <definedName name="Z_C0326AA0_4A84_4874_8CF5_FBF582EDE8E4_.wvu.PrintArea" localSheetId="120" hidden="1">'15-11'!$A$1:$S$21</definedName>
    <definedName name="Z_C0326AA0_4A84_4874_8CF5_FBF582EDE8E4_.wvu.PrintArea" localSheetId="121" hidden="1">'15-12'!$A$1:$Q$18</definedName>
    <definedName name="Z_C0326AA0_4A84_4874_8CF5_FBF582EDE8E4_.wvu.PrintArea" localSheetId="122" hidden="1">'15-13'!$A$1:$R$21</definedName>
    <definedName name="Z_C0326AA0_4A84_4874_8CF5_FBF582EDE8E4_.wvu.PrintArea" localSheetId="123" hidden="1">'15-14'!$A$1:$O$21</definedName>
    <definedName name="Z_C0326AA0_4A84_4874_8CF5_FBF582EDE8E4_.wvu.PrintArea" localSheetId="111" hidden="1">'15-2'!$A$1:$P$18</definedName>
    <definedName name="Z_C0326AA0_4A84_4874_8CF5_FBF582EDE8E4_.wvu.PrintArea" localSheetId="112" hidden="1">'15-3'!$A$1:$U$20</definedName>
    <definedName name="Z_C0326AA0_4A84_4874_8CF5_FBF582EDE8E4_.wvu.PrintArea" localSheetId="113" hidden="1">'15-4'!$A$1:$S$23</definedName>
    <definedName name="Z_C0326AA0_4A84_4874_8CF5_FBF582EDE8E4_.wvu.PrintArea" localSheetId="114" hidden="1">'15-5'!$A$1:$Q$44</definedName>
    <definedName name="Z_C0326AA0_4A84_4874_8CF5_FBF582EDE8E4_.wvu.PrintArea" localSheetId="115" hidden="1">'15-6'!$A$1:$U$24</definedName>
    <definedName name="Z_C0326AA0_4A84_4874_8CF5_FBF582EDE8E4_.wvu.PrintArea" localSheetId="116" hidden="1">'15-7'!$A$1:$Q$19</definedName>
    <definedName name="Z_C0326AA0_4A84_4874_8CF5_FBF582EDE8E4_.wvu.PrintArea" localSheetId="117" hidden="1">'15-8'!$A$1:$R$32</definedName>
    <definedName name="Z_C0326AA0_4A84_4874_8CF5_FBF582EDE8E4_.wvu.PrintArea" localSheetId="118" hidden="1">'15-9'!$A$1:$S$23</definedName>
    <definedName name="Z_C0326AA0_4A84_4874_8CF5_FBF582EDE8E4_.wvu.PrintArea" localSheetId="7" hidden="1">'1-6'!$A$2:$E$26</definedName>
    <definedName name="Z_C0326AA0_4A84_4874_8CF5_FBF582EDE8E4_.wvu.PrintArea" localSheetId="124" hidden="1">'16-1'!$A$1:$R$23</definedName>
    <definedName name="Z_C0326AA0_4A84_4874_8CF5_FBF582EDE8E4_.wvu.PrintArea" localSheetId="125" hidden="1">'16-2'!$A$1:$Q$18</definedName>
    <definedName name="Z_C0326AA0_4A84_4874_8CF5_FBF582EDE8E4_.wvu.PrintArea" localSheetId="126" hidden="1">'16-3'!$A$1:$U$22</definedName>
    <definedName name="Z_C0326AA0_4A84_4874_8CF5_FBF582EDE8E4_.wvu.PrintArea" localSheetId="127" hidden="1">'16-4'!$A$1:$N$20</definedName>
    <definedName name="Z_C0326AA0_4A84_4874_8CF5_FBF582EDE8E4_.wvu.PrintArea" localSheetId="128" hidden="1">'16-5'!$A$1:$U$21</definedName>
    <definedName name="Z_C0326AA0_4A84_4874_8CF5_FBF582EDE8E4_.wvu.PrintArea" localSheetId="8" hidden="1">'1-7'!$A$1:$W$171</definedName>
    <definedName name="Z_C0326AA0_4A84_4874_8CF5_FBF582EDE8E4_.wvu.PrintArea" localSheetId="129" hidden="1">'17-1'!$A$1:$AA$22</definedName>
    <definedName name="Z_C0326AA0_4A84_4874_8CF5_FBF582EDE8E4_.wvu.PrintArea" localSheetId="138" hidden="1">'17-10'!$A$1:$P$17</definedName>
    <definedName name="Z_C0326AA0_4A84_4874_8CF5_FBF582EDE8E4_.wvu.PrintArea" localSheetId="139" hidden="1">'17-11'!$I$1:$S$30</definedName>
    <definedName name="Z_C0326AA0_4A84_4874_8CF5_FBF582EDE8E4_.wvu.PrintArea" localSheetId="140" hidden="1">'17-12'!$A$1:$Q$19</definedName>
    <definedName name="Z_C0326AA0_4A84_4874_8CF5_FBF582EDE8E4_.wvu.PrintArea" localSheetId="141" hidden="1">'17-13'!$A$1:$P$17</definedName>
    <definedName name="Z_C0326AA0_4A84_4874_8CF5_FBF582EDE8E4_.wvu.PrintArea" localSheetId="142" hidden="1">'17-14'!$A$1:$K$27</definedName>
    <definedName name="Z_C0326AA0_4A84_4874_8CF5_FBF582EDE8E4_.wvu.PrintArea" localSheetId="130" hidden="1">'17-2'!$A$1:$V$23</definedName>
    <definedName name="Z_C0326AA0_4A84_4874_8CF5_FBF582EDE8E4_.wvu.PrintArea" localSheetId="131" hidden="1">'17-3'!$A$1:$V$23</definedName>
    <definedName name="Z_C0326AA0_4A84_4874_8CF5_FBF582EDE8E4_.wvu.PrintArea" localSheetId="132" hidden="1">'17-4'!$I$1:$S$22</definedName>
    <definedName name="Z_C0326AA0_4A84_4874_8CF5_FBF582EDE8E4_.wvu.PrintArea" localSheetId="133" hidden="1">'17-5'!$I$1:$S$19</definedName>
    <definedName name="Z_C0326AA0_4A84_4874_8CF5_FBF582EDE8E4_.wvu.PrintArea" localSheetId="134" hidden="1">'17-6'!$I$1:$S$22</definedName>
    <definedName name="Z_C0326AA0_4A84_4874_8CF5_FBF582EDE8E4_.wvu.PrintArea" localSheetId="135" hidden="1">'17-7'!$A$1:$P$17</definedName>
    <definedName name="Z_C0326AA0_4A84_4874_8CF5_FBF582EDE8E4_.wvu.PrintArea" localSheetId="136" hidden="1">'17-8'!$A$1:$S$17</definedName>
    <definedName name="Z_C0326AA0_4A84_4874_8CF5_FBF582EDE8E4_.wvu.PrintArea" localSheetId="137" hidden="1">'17-9'!$A$1:$Q$16</definedName>
    <definedName name="Z_C0326AA0_4A84_4874_8CF5_FBF582EDE8E4_.wvu.PrintArea" localSheetId="10" hidden="1">'1-8'!$A$1:$S$121</definedName>
    <definedName name="Z_C0326AA0_4A84_4874_8CF5_FBF582EDE8E4_.wvu.PrintArea" localSheetId="143" hidden="1">'18-1'!$A$1:$P$12</definedName>
    <definedName name="Z_C0326AA0_4A84_4874_8CF5_FBF582EDE8E4_.wvu.PrintArea" localSheetId="144" hidden="1">'18-2'!$A$1:$Q$17</definedName>
    <definedName name="Z_C0326AA0_4A84_4874_8CF5_FBF582EDE8E4_.wvu.PrintArea" localSheetId="145" hidden="1">'18-3'!$A$1:$P$12</definedName>
    <definedName name="Z_C0326AA0_4A84_4874_8CF5_FBF582EDE8E4_.wvu.PrintArea" localSheetId="146" hidden="1">'18-4'!$A$1:$R$19</definedName>
    <definedName name="Z_C0326AA0_4A84_4874_8CF5_FBF582EDE8E4_.wvu.PrintArea" localSheetId="11" hidden="1">'1-9'!$A$1:$P$19</definedName>
    <definedName name="Z_C0326AA0_4A84_4874_8CF5_FBF582EDE8E4_.wvu.PrintArea" localSheetId="147" hidden="1">'19-1'!$A$1:$Q$18</definedName>
    <definedName name="Z_C0326AA0_4A84_4874_8CF5_FBF582EDE8E4_.wvu.PrintArea" localSheetId="148" hidden="1">'19-2'!$A$1:$Q$20</definedName>
    <definedName name="Z_C0326AA0_4A84_4874_8CF5_FBF582EDE8E4_.wvu.PrintArea" localSheetId="149" hidden="1">'20-1'!$A$1:$N$17</definedName>
    <definedName name="Z_C0326AA0_4A84_4874_8CF5_FBF582EDE8E4_.wvu.PrintArea" localSheetId="150" hidden="1">'20-2'!$A$1:$S$20</definedName>
    <definedName name="Z_C0326AA0_4A84_4874_8CF5_FBF582EDE8E4_.wvu.PrintArea" localSheetId="151" hidden="1">'20-3'!$A$1:$O$17</definedName>
    <definedName name="Z_C0326AA0_4A84_4874_8CF5_FBF582EDE8E4_.wvu.PrintArea" localSheetId="26" hidden="1">'2-1'!$A$1:$R$23</definedName>
    <definedName name="Z_C0326AA0_4A84_4874_8CF5_FBF582EDE8E4_.wvu.PrintArea" localSheetId="152" hidden="1">'21-1'!$A$1:$R$22</definedName>
    <definedName name="Z_C0326AA0_4A84_4874_8CF5_FBF582EDE8E4_.wvu.PrintArea" localSheetId="153" hidden="1">'21-2'!$A$1:$O$20</definedName>
    <definedName name="Z_C0326AA0_4A84_4874_8CF5_FBF582EDE8E4_.wvu.PrintArea" localSheetId="154" hidden="1">'21-3'!$A$1:$Q$16</definedName>
    <definedName name="Z_C0326AA0_4A84_4874_8CF5_FBF582EDE8E4_.wvu.PrintArea" localSheetId="155" hidden="1">'21-4'!$A$1:$Y$52</definedName>
    <definedName name="Z_C0326AA0_4A84_4874_8CF5_FBF582EDE8E4_.wvu.PrintArea" localSheetId="156" hidden="1">'21-5'!$A$1:$T$19</definedName>
    <definedName name="Z_C0326AA0_4A84_4874_8CF5_FBF582EDE8E4_.wvu.PrintArea" localSheetId="157" hidden="1">'21-6'!$A$1:$O$16</definedName>
    <definedName name="Z_C0326AA0_4A84_4874_8CF5_FBF582EDE8E4_.wvu.PrintArea" localSheetId="27" hidden="1">'2-2'!$A$1:$Q$16</definedName>
    <definedName name="Z_C0326AA0_4A84_4874_8CF5_FBF582EDE8E4_.wvu.PrintArea" localSheetId="28" hidden="1">'2-3'!$A$1:$R$25</definedName>
    <definedName name="Z_C0326AA0_4A84_4874_8CF5_FBF582EDE8E4_.wvu.PrintArea" localSheetId="30" hidden="1">'2-5'!$A$1:$X$24</definedName>
    <definedName name="Z_C0326AA0_4A84_4874_8CF5_FBF582EDE8E4_.wvu.PrintArea" localSheetId="32" hidden="1">'2-7'!$A$1:$O$19</definedName>
    <definedName name="Z_C0326AA0_4A84_4874_8CF5_FBF582EDE8E4_.wvu.PrintArea" localSheetId="33" hidden="1">'2-8'!$A$1:$M$18</definedName>
    <definedName name="Z_C0326AA0_4A84_4874_8CF5_FBF582EDE8E4_.wvu.PrintArea" localSheetId="34" hidden="1">'3-1'!$A$1:$R$18</definedName>
    <definedName name="Z_C0326AA0_4A84_4874_8CF5_FBF582EDE8E4_.wvu.PrintArea" localSheetId="35" hidden="1">'3-2'!$A$1:$Q$20</definedName>
    <definedName name="Z_C0326AA0_4A84_4874_8CF5_FBF582EDE8E4_.wvu.PrintArea" localSheetId="36" hidden="1">'3-3'!$A$1:$Q$26</definedName>
    <definedName name="Z_C0326AA0_4A84_4874_8CF5_FBF582EDE8E4_.wvu.PrintArea" localSheetId="37" hidden="1">'3-4'!$A$1:$P$12</definedName>
    <definedName name="Z_C0326AA0_4A84_4874_8CF5_FBF582EDE8E4_.wvu.PrintArea" localSheetId="38" hidden="1">'3-5'!$A$1:$L$15</definedName>
    <definedName name="Z_C0326AA0_4A84_4874_8CF5_FBF582EDE8E4_.wvu.PrintArea" localSheetId="39" hidden="1">'3-6'!$A$1:$O$13</definedName>
    <definedName name="Z_C0326AA0_4A84_4874_8CF5_FBF582EDE8E4_.wvu.PrintArea" localSheetId="40" hidden="1">'3-7'!$A$1:$L$16</definedName>
    <definedName name="Z_C0326AA0_4A84_4874_8CF5_FBF582EDE8E4_.wvu.PrintArea" localSheetId="41" hidden="1">'4-1'!$A$1:$O$19</definedName>
    <definedName name="Z_C0326AA0_4A84_4874_8CF5_FBF582EDE8E4_.wvu.PrintArea" localSheetId="42" hidden="1">'4-2'!$A$1:$O$21</definedName>
    <definedName name="Z_C0326AA0_4A84_4874_8CF5_FBF582EDE8E4_.wvu.PrintArea" localSheetId="43" hidden="1">'4-3'!$A$1:$Q$28</definedName>
    <definedName name="Z_C0326AA0_4A84_4874_8CF5_FBF582EDE8E4_.wvu.PrintArea" localSheetId="44" hidden="1">'4-4'!$A$1:$S$31</definedName>
    <definedName name="Z_C0326AA0_4A84_4874_8CF5_FBF582EDE8E4_.wvu.PrintArea" localSheetId="45" hidden="1">'4-5'!$A$1:$Q$32</definedName>
    <definedName name="Z_C0326AA0_4A84_4874_8CF5_FBF582EDE8E4_.wvu.PrintArea" localSheetId="46" hidden="1">'4-6'!$A$1:$O$20</definedName>
    <definedName name="Z_C0326AA0_4A84_4874_8CF5_FBF582EDE8E4_.wvu.PrintArea" localSheetId="47" hidden="1">'5-1'!$A$1:$T$15</definedName>
    <definedName name="Z_C0326AA0_4A84_4874_8CF5_FBF582EDE8E4_.wvu.PrintArea" localSheetId="56" hidden="1">'5-10'!$A$1:$G$32</definedName>
    <definedName name="Z_C0326AA0_4A84_4874_8CF5_FBF582EDE8E4_.wvu.PrintArea" localSheetId="57" hidden="1">'5-11'!$A$1:$Q$72</definedName>
    <definedName name="Z_C0326AA0_4A84_4874_8CF5_FBF582EDE8E4_.wvu.PrintArea" localSheetId="48" hidden="1">'5-2'!$A$1:$V$15</definedName>
    <definedName name="Z_C0326AA0_4A84_4874_8CF5_FBF582EDE8E4_.wvu.PrintArea" localSheetId="49" hidden="1">'5-3'!$A$1:$P$18</definedName>
    <definedName name="Z_C0326AA0_4A84_4874_8CF5_FBF582EDE8E4_.wvu.PrintArea" localSheetId="50" hidden="1">'5-4'!$A$1:$Q$26</definedName>
    <definedName name="Z_C0326AA0_4A84_4874_8CF5_FBF582EDE8E4_.wvu.PrintArea" localSheetId="51" hidden="1">'5-5'!$A$1:$P$18</definedName>
    <definedName name="Z_C0326AA0_4A84_4874_8CF5_FBF582EDE8E4_.wvu.PrintArea" localSheetId="52" hidden="1">'5-6'!$A$1:$P$19</definedName>
    <definedName name="Z_C0326AA0_4A84_4874_8CF5_FBF582EDE8E4_.wvu.PrintArea" localSheetId="53" hidden="1">'5-7'!$A$1:$Q$21</definedName>
    <definedName name="Z_C0326AA0_4A84_4874_8CF5_FBF582EDE8E4_.wvu.PrintArea" localSheetId="54" hidden="1">'5-8'!$A$1:$R$20</definedName>
    <definedName name="Z_C0326AA0_4A84_4874_8CF5_FBF582EDE8E4_.wvu.PrintArea" localSheetId="55" hidden="1">'5-9'!$A$1:$S$20</definedName>
    <definedName name="Z_C0326AA0_4A84_4874_8CF5_FBF582EDE8E4_.wvu.PrintArea" localSheetId="58" hidden="1">'6-1'!$A$1:$Q$14</definedName>
    <definedName name="Z_C0326AA0_4A84_4874_8CF5_FBF582EDE8E4_.wvu.PrintArea" localSheetId="59" hidden="1">'6-2'!$A$1:$R$18</definedName>
    <definedName name="Z_C0326AA0_4A84_4874_8CF5_FBF582EDE8E4_.wvu.PrintArea" localSheetId="60" hidden="1">'6-3'!$A$1:$P$17</definedName>
    <definedName name="Z_C0326AA0_4A84_4874_8CF5_FBF582EDE8E4_.wvu.PrintArea" localSheetId="61" hidden="1">'6-4'!$A$1:$P$16</definedName>
    <definedName name="Z_C0326AA0_4A84_4874_8CF5_FBF582EDE8E4_.wvu.PrintArea" localSheetId="62" hidden="1">'7-1'!$A$1:$V$27</definedName>
    <definedName name="Z_C0326AA0_4A84_4874_8CF5_FBF582EDE8E4_.wvu.PrintArea" localSheetId="63" hidden="1">'7-2'!$A$1:$Z$18</definedName>
    <definedName name="Z_C0326AA0_4A84_4874_8CF5_FBF582EDE8E4_.wvu.PrintArea" localSheetId="64" hidden="1">'7-3'!$A$1:$X$28</definedName>
    <definedName name="Z_C0326AA0_4A84_4874_8CF5_FBF582EDE8E4_.wvu.PrintArea" localSheetId="65" hidden="1">'7-4'!$A$1:$X$28</definedName>
    <definedName name="Z_C0326AA0_4A84_4874_8CF5_FBF582EDE8E4_.wvu.PrintArea" localSheetId="66" hidden="1">'7-5'!$A$1:$P$23</definedName>
    <definedName name="Z_C0326AA0_4A84_4874_8CF5_FBF582EDE8E4_.wvu.PrintArea" localSheetId="67" hidden="1">'7-6'!$A$1:$O$15</definedName>
    <definedName name="Z_C0326AA0_4A84_4874_8CF5_FBF582EDE8E4_.wvu.PrintArea" localSheetId="68" hidden="1">'8-1'!$A$1:$U$28</definedName>
    <definedName name="Z_C0326AA0_4A84_4874_8CF5_FBF582EDE8E4_.wvu.PrintArea" localSheetId="77" hidden="1">'8-10'!$A$1:$Q$21</definedName>
    <definedName name="Z_C0326AA0_4A84_4874_8CF5_FBF582EDE8E4_.wvu.PrintArea" localSheetId="78" hidden="1">'8-11'!$A$1:$S$23</definedName>
    <definedName name="Z_C0326AA0_4A84_4874_8CF5_FBF582EDE8E4_.wvu.PrintArea" localSheetId="79" hidden="1">'8-12'!$A$1:$T$34</definedName>
    <definedName name="Z_C0326AA0_4A84_4874_8CF5_FBF582EDE8E4_.wvu.PrintArea" localSheetId="80" hidden="1">'8-13'!$A$1:$N$21</definedName>
    <definedName name="Z_C0326AA0_4A84_4874_8CF5_FBF582EDE8E4_.wvu.PrintArea" localSheetId="81" hidden="1">'8-14'!$A$1:$O$33</definedName>
    <definedName name="Z_C0326AA0_4A84_4874_8CF5_FBF582EDE8E4_.wvu.PrintArea" localSheetId="69" hidden="1">'8-2'!$A$1:$U$26</definedName>
    <definedName name="Z_C0326AA0_4A84_4874_8CF5_FBF582EDE8E4_.wvu.PrintArea" localSheetId="71" hidden="1">'8-4'!$A$1:$O$19</definedName>
    <definedName name="Z_C0326AA0_4A84_4874_8CF5_FBF582EDE8E4_.wvu.PrintArea" localSheetId="72" hidden="1">'8-5'!$A$1:$O$20</definedName>
    <definedName name="Z_C0326AA0_4A84_4874_8CF5_FBF582EDE8E4_.wvu.PrintArea" localSheetId="73" hidden="1">'8-6'!$A$1:$P$19</definedName>
    <definedName name="Z_C0326AA0_4A84_4874_8CF5_FBF582EDE8E4_.wvu.PrintArea" localSheetId="74" hidden="1">'8-7'!$A$1:$O$19</definedName>
    <definedName name="Z_C0326AA0_4A84_4874_8CF5_FBF582EDE8E4_.wvu.PrintArea" localSheetId="75" hidden="1">'8-8'!$A$1:$O$19</definedName>
    <definedName name="Z_C0326AA0_4A84_4874_8CF5_FBF582EDE8E4_.wvu.PrintArea" localSheetId="76" hidden="1">'8-9'!$A$1:$AB$40</definedName>
    <definedName name="Z_C0326AA0_4A84_4874_8CF5_FBF582EDE8E4_.wvu.PrintArea" localSheetId="82" hidden="1">'9-1'!$A$1:$P$17</definedName>
    <definedName name="Z_C0326AA0_4A84_4874_8CF5_FBF582EDE8E4_.wvu.PrintArea" localSheetId="83" hidden="1">'9-2'!$A$1:$R$16</definedName>
    <definedName name="Z_C0326AA0_4A84_4874_8CF5_FBF582EDE8E4_.wvu.PrintArea" localSheetId="84" hidden="1">'9-3'!$A$1:$O$16</definedName>
    <definedName name="Z_C0326AA0_4A84_4874_8CF5_FBF582EDE8E4_.wvu.PrintArea" localSheetId="85" hidden="1">'9-4'!$A$1:$O$16</definedName>
    <definedName name="Z_C0326AA0_4A84_4874_8CF5_FBF582EDE8E4_.wvu.PrintArea" localSheetId="86" hidden="1">'9-5'!$A$1:$P$16</definedName>
    <definedName name="Z_C0326AA0_4A84_4874_8CF5_FBF582EDE8E4_.wvu.PrintArea" localSheetId="87" hidden="1">'9-6'!$A$1:$Q$20</definedName>
    <definedName name="Z_C0326AA0_4A84_4874_8CF5_FBF582EDE8E4_.wvu.PrintTitles" localSheetId="20" hidden="1">'1-15'!$1:$1</definedName>
    <definedName name="Z_C0326AA0_4A84_4874_8CF5_FBF582EDE8E4_.wvu.Rows" localSheetId="95" hidden="1">'11-1②'!$51:$51</definedName>
    <definedName name="Z_C0326AA0_4A84_4874_8CF5_FBF582EDE8E4_.wvu.Rows" localSheetId="71" hidden="1">'8-4'!$27:$29</definedName>
    <definedName name="Z_C2A0547B_F420_43C1_9DB5_DE5B981F246F_.wvu.Cols" localSheetId="129" hidden="1">'17-1'!$D:$E,'17-1'!$G:$I,'17-1'!$K:$L,'17-1'!$N:$N</definedName>
    <definedName name="Z_C2A0547B_F420_43C1_9DB5_DE5B981F246F_.wvu.PrintArea" localSheetId="106" hidden="1">'13-1'!$A$1:$R$21</definedName>
    <definedName name="Z_C2A0547B_F420_43C1_9DB5_DE5B981F246F_.wvu.PrintArea" localSheetId="107" hidden="1">'13-2'!$A$1:$Q$19</definedName>
    <definedName name="Z_C2A0547B_F420_43C1_9DB5_DE5B981F246F_.wvu.PrintArea" localSheetId="110" hidden="1">'15-1'!$A$1:$V$21</definedName>
    <definedName name="Z_C2A0547B_F420_43C1_9DB5_DE5B981F246F_.wvu.PrintArea" localSheetId="120" hidden="1">'15-11'!$A$1:$S$21</definedName>
    <definedName name="Z_C2A0547B_F420_43C1_9DB5_DE5B981F246F_.wvu.PrintArea" localSheetId="121" hidden="1">'15-12'!$A$1:$Q$18</definedName>
    <definedName name="Z_C2A0547B_F420_43C1_9DB5_DE5B981F246F_.wvu.PrintArea" localSheetId="122" hidden="1">'15-13'!$A$1:$R$21</definedName>
    <definedName name="Z_C2A0547B_F420_43C1_9DB5_DE5B981F246F_.wvu.PrintArea" localSheetId="123" hidden="1">'15-14'!$A$1:$O$21</definedName>
    <definedName name="Z_C2A0547B_F420_43C1_9DB5_DE5B981F246F_.wvu.PrintArea" localSheetId="111" hidden="1">'15-2'!$A$1:$P$18</definedName>
    <definedName name="Z_C2A0547B_F420_43C1_9DB5_DE5B981F246F_.wvu.PrintArea" localSheetId="112" hidden="1">'15-3'!$A$1:$U$20</definedName>
    <definedName name="Z_C2A0547B_F420_43C1_9DB5_DE5B981F246F_.wvu.PrintArea" localSheetId="113" hidden="1">'15-4'!$A$1:$S$23</definedName>
    <definedName name="Z_C2A0547B_F420_43C1_9DB5_DE5B981F246F_.wvu.PrintArea" localSheetId="114" hidden="1">'15-5'!$A$1:$Q$44</definedName>
    <definedName name="Z_C2A0547B_F420_43C1_9DB5_DE5B981F246F_.wvu.PrintArea" localSheetId="115" hidden="1">'15-6'!$A$1:$P$16</definedName>
    <definedName name="Z_C2A0547B_F420_43C1_9DB5_DE5B981F246F_.wvu.PrintArea" localSheetId="116" hidden="1">'15-7'!$A$1:$Q$19</definedName>
    <definedName name="Z_C2A0547B_F420_43C1_9DB5_DE5B981F246F_.wvu.PrintArea" localSheetId="117" hidden="1">'15-8'!$A$1:$R$32</definedName>
    <definedName name="Z_C2A0547B_F420_43C1_9DB5_DE5B981F246F_.wvu.PrintArea" localSheetId="118" hidden="1">'15-9'!$A$1:$S$23</definedName>
    <definedName name="Z_C2A0547B_F420_43C1_9DB5_DE5B981F246F_.wvu.PrintArea" localSheetId="124" hidden="1">'16-1'!$A$1:$R$23</definedName>
    <definedName name="Z_C2A0547B_F420_43C1_9DB5_DE5B981F246F_.wvu.PrintArea" localSheetId="125" hidden="1">'16-2'!$A$1:$Q$18</definedName>
    <definedName name="Z_C2A0547B_F420_43C1_9DB5_DE5B981F246F_.wvu.PrintArea" localSheetId="126" hidden="1">'16-3'!$A$1:$U$22</definedName>
    <definedName name="Z_C2A0547B_F420_43C1_9DB5_DE5B981F246F_.wvu.PrintArea" localSheetId="127" hidden="1">'16-4'!$A$1:$N$20</definedName>
    <definedName name="Z_C2A0547B_F420_43C1_9DB5_DE5B981F246F_.wvu.PrintArea" localSheetId="128" hidden="1">'16-5'!$A$1:$U$21</definedName>
    <definedName name="Z_C2A0547B_F420_43C1_9DB5_DE5B981F246F_.wvu.PrintArea" localSheetId="129" hidden="1">'17-1'!$A$1:$AA$22</definedName>
    <definedName name="Z_C2A0547B_F420_43C1_9DB5_DE5B981F246F_.wvu.PrintArea" localSheetId="138" hidden="1">'17-10'!$A$1:$P$17</definedName>
    <definedName name="Z_C2A0547B_F420_43C1_9DB5_DE5B981F246F_.wvu.PrintArea" localSheetId="140" hidden="1">'17-12'!$A$1:$Q$19</definedName>
    <definedName name="Z_C2A0547B_F420_43C1_9DB5_DE5B981F246F_.wvu.PrintArea" localSheetId="141" hidden="1">'17-13'!$A$1:$P$17</definedName>
    <definedName name="Z_C2A0547B_F420_43C1_9DB5_DE5B981F246F_.wvu.PrintArea" localSheetId="142" hidden="1">'17-14'!$A$1:$K$27</definedName>
    <definedName name="Z_C2A0547B_F420_43C1_9DB5_DE5B981F246F_.wvu.PrintArea" localSheetId="130" hidden="1">'17-2'!$A$1:$Q$16</definedName>
    <definedName name="Z_C2A0547B_F420_43C1_9DB5_DE5B981F246F_.wvu.PrintArea" localSheetId="131" hidden="1">'17-3'!$A$1:$Q$16</definedName>
    <definedName name="Z_C2A0547B_F420_43C1_9DB5_DE5B981F246F_.wvu.PrintArea" localSheetId="135" hidden="1">'17-7'!$A$1:$P$17</definedName>
    <definedName name="Z_C2A0547B_F420_43C1_9DB5_DE5B981F246F_.wvu.PrintArea" localSheetId="136" hidden="1">'17-8'!$A$1:$S$17</definedName>
    <definedName name="Z_C2A0547B_F420_43C1_9DB5_DE5B981F246F_.wvu.PrintArea" localSheetId="137" hidden="1">'17-9'!$A$1:$Q$16</definedName>
    <definedName name="Z_C2A0547B_F420_43C1_9DB5_DE5B981F246F_.wvu.PrintArea" localSheetId="144" hidden="1">'18-2'!$A$1:$Q$17</definedName>
    <definedName name="Z_C2A0547B_F420_43C1_9DB5_DE5B981F246F_.wvu.PrintArea" localSheetId="146" hidden="1">'18-4'!$A$1:$R$19</definedName>
    <definedName name="Z_C2A0547B_F420_43C1_9DB5_DE5B981F246F_.wvu.PrintArea" localSheetId="147" hidden="1">'19-1'!$A$1:$Q$18</definedName>
    <definedName name="Z_C2A0547B_F420_43C1_9DB5_DE5B981F246F_.wvu.PrintArea" localSheetId="148" hidden="1">'19-2'!$A$1:$Q$20</definedName>
    <definedName name="Z_C2A0547B_F420_43C1_9DB5_DE5B981F246F_.wvu.PrintArea" localSheetId="149" hidden="1">'20-1'!$A$1:$N$17</definedName>
    <definedName name="Z_C2A0547B_F420_43C1_9DB5_DE5B981F246F_.wvu.PrintArea" localSheetId="150" hidden="1">'20-2'!$A$1:$S$20</definedName>
    <definedName name="Z_C2A0547B_F420_43C1_9DB5_DE5B981F246F_.wvu.PrintArea" localSheetId="151" hidden="1">'20-3'!$A$1:$O$17</definedName>
    <definedName name="Z_C2A0547B_F420_43C1_9DB5_DE5B981F246F_.wvu.PrintArea" localSheetId="152" hidden="1">'21-1'!$A$1:$R$22</definedName>
    <definedName name="Z_C2A0547B_F420_43C1_9DB5_DE5B981F246F_.wvu.PrintArea" localSheetId="153" hidden="1">'21-2'!$A$1:$O$20</definedName>
    <definedName name="Z_C2A0547B_F420_43C1_9DB5_DE5B981F246F_.wvu.PrintArea" localSheetId="154" hidden="1">'21-3'!$A$1:$Q$16</definedName>
    <definedName name="Z_C2A0547B_F420_43C1_9DB5_DE5B981F246F_.wvu.PrintArea" localSheetId="155" hidden="1">'21-4'!$A$1:$Y$52</definedName>
    <definedName name="Z_C2A0547B_F420_43C1_9DB5_DE5B981F246F_.wvu.PrintArea" localSheetId="156" hidden="1">'21-5'!$A$1:$T$19</definedName>
    <definedName name="Z_C2A0547B_F420_43C1_9DB5_DE5B981F246F_.wvu.PrintArea" localSheetId="157" hidden="1">'21-6'!$A$1:$O$16</definedName>
    <definedName name="Z_C2A0547B_F420_43C1_9DB5_DE5B981F246F_.wvu.PrintArea" localSheetId="85" hidden="1">'9-4'!$A$1:$O$16</definedName>
    <definedName name="Z_C2A0547B_F420_43C1_9DB5_DE5B981F246F_.wvu.PrintArea" localSheetId="86" hidden="1">'9-5'!$A$1:$P$16</definedName>
    <definedName name="Z_C2A0547B_F420_43C1_9DB5_DE5B981F246F_.wvu.PrintArea" localSheetId="87" hidden="1">'9-6'!$A$1:$Q$20</definedName>
    <definedName name="Z_C85E53D4_6749_4253_A6AA_589F0E7844FE_.wvu.Cols" localSheetId="68" hidden="1">'8-1'!$D:$E,'8-1'!$H:$H</definedName>
    <definedName name="Z_C85E53D4_6749_4253_A6AA_589F0E7844FE_.wvu.Cols" localSheetId="69" hidden="1">'8-2'!$D:$D,'8-2'!$F:$F,'8-2'!$H:$H</definedName>
    <definedName name="Z_C85E53D4_6749_4253_A6AA_589F0E7844FE_.wvu.PrintArea" localSheetId="88" hidden="1">'10-1'!$A$1:$S$19</definedName>
    <definedName name="Z_C85E53D4_6749_4253_A6AA_589F0E7844FE_.wvu.PrintArea" localSheetId="89" hidden="1">'10-2'!$A$1:$O$17</definedName>
    <definedName name="Z_C85E53D4_6749_4253_A6AA_589F0E7844FE_.wvu.PrintArea" localSheetId="90" hidden="1">'10-3'!$A$1:$W$22</definedName>
    <definedName name="Z_C85E53D4_6749_4253_A6AA_589F0E7844FE_.wvu.PrintArea" localSheetId="91" hidden="1">'10-4'!$A$1:$W$21</definedName>
    <definedName name="Z_C85E53D4_6749_4253_A6AA_589F0E7844FE_.wvu.PrintArea" localSheetId="92" hidden="1">'10-5'!$A$1:$Q$22</definedName>
    <definedName name="Z_C85E53D4_6749_4253_A6AA_589F0E7844FE_.wvu.PrintArea" localSheetId="96" hidden="1">'11-2'!$A$1:$P$17</definedName>
    <definedName name="Z_C85E53D4_6749_4253_A6AA_589F0E7844FE_.wvu.PrintArea" localSheetId="97" hidden="1">'11-3'!$A$1:$O$18</definedName>
    <definedName name="Z_C85E53D4_6749_4253_A6AA_589F0E7844FE_.wvu.PrintArea" localSheetId="98" hidden="1">'11-4'!$A$1:$Q$19</definedName>
    <definedName name="Z_C85E53D4_6749_4253_A6AA_589F0E7844FE_.wvu.PrintArea" localSheetId="99" hidden="1">'12-1'!$A$1:$O$51</definedName>
    <definedName name="Z_C85E53D4_6749_4253_A6AA_589F0E7844FE_.wvu.PrintArea" localSheetId="100" hidden="1">'12-2'!$A$1:$AD$25</definedName>
    <definedName name="Z_C85E53D4_6749_4253_A6AA_589F0E7844FE_.wvu.PrintArea" localSheetId="101" hidden="1">'12-3'!$A$1:$P$19</definedName>
    <definedName name="Z_C85E53D4_6749_4253_A6AA_589F0E7844FE_.wvu.PrintArea" localSheetId="102" hidden="1">'12-4'!$A$1:$P$17</definedName>
    <definedName name="Z_C85E53D4_6749_4253_A6AA_589F0E7844FE_.wvu.PrintArea" localSheetId="103" hidden="1">'12-5'!$A$1:$P$17</definedName>
    <definedName name="Z_C85E53D4_6749_4253_A6AA_589F0E7844FE_.wvu.PrintArea" localSheetId="104" hidden="1">'12-6'!$A$1:$N$30</definedName>
    <definedName name="Z_C85E53D4_6749_4253_A6AA_589F0E7844FE_.wvu.PrintArea" localSheetId="105" hidden="1">'12-7'!$A$1:$M$25</definedName>
    <definedName name="Z_C85E53D4_6749_4253_A6AA_589F0E7844FE_.wvu.PrintArea" localSheetId="108" hidden="1">'14-1'!$A$1:$T$21</definedName>
    <definedName name="Z_C85E53D4_6749_4253_A6AA_589F0E7844FE_.wvu.PrintArea" localSheetId="109" hidden="1">'14-2'!$A$1:$S$18</definedName>
    <definedName name="Z_C85E53D4_6749_4253_A6AA_589F0E7844FE_.wvu.PrintArea" localSheetId="58" hidden="1">'6-1'!$A$1:$Q$14</definedName>
    <definedName name="Z_C85E53D4_6749_4253_A6AA_589F0E7844FE_.wvu.PrintArea" localSheetId="59" hidden="1">'6-2'!$A$1:$R$18</definedName>
    <definedName name="Z_C85E53D4_6749_4253_A6AA_589F0E7844FE_.wvu.PrintArea" localSheetId="60" hidden="1">'6-3'!$A$1:$P$17</definedName>
    <definedName name="Z_C85E53D4_6749_4253_A6AA_589F0E7844FE_.wvu.PrintArea" localSheetId="61" hidden="1">'6-4'!$A$1:$P$16</definedName>
    <definedName name="Z_C85E53D4_6749_4253_A6AA_589F0E7844FE_.wvu.PrintArea" localSheetId="62" hidden="1">'7-1'!$A$1:$V$27</definedName>
    <definedName name="Z_C85E53D4_6749_4253_A6AA_589F0E7844FE_.wvu.PrintArea" localSheetId="63" hidden="1">'7-2'!$A$1:$Z$18</definedName>
    <definedName name="Z_C85E53D4_6749_4253_A6AA_589F0E7844FE_.wvu.PrintArea" localSheetId="64" hidden="1">'7-3'!$A$1:$X$28</definedName>
    <definedName name="Z_C85E53D4_6749_4253_A6AA_589F0E7844FE_.wvu.PrintArea" localSheetId="65" hidden="1">'7-4'!$A$1:$X$28</definedName>
    <definedName name="Z_C85E53D4_6749_4253_A6AA_589F0E7844FE_.wvu.PrintArea" localSheetId="66" hidden="1">'7-5'!$A$1:$P$23</definedName>
    <definedName name="Z_C85E53D4_6749_4253_A6AA_589F0E7844FE_.wvu.PrintArea" localSheetId="67" hidden="1">'7-6'!$A$1:$O$15</definedName>
    <definedName name="Z_C85E53D4_6749_4253_A6AA_589F0E7844FE_.wvu.PrintArea" localSheetId="68" hidden="1">'8-1'!$A$1:$U$28</definedName>
    <definedName name="Z_C85E53D4_6749_4253_A6AA_589F0E7844FE_.wvu.PrintArea" localSheetId="77" hidden="1">'8-10'!$A$1:$Q$21</definedName>
    <definedName name="Z_C85E53D4_6749_4253_A6AA_589F0E7844FE_.wvu.PrintArea" localSheetId="78" hidden="1">'8-11'!$A$1:$S$23</definedName>
    <definedName name="Z_C85E53D4_6749_4253_A6AA_589F0E7844FE_.wvu.PrintArea" localSheetId="79" hidden="1">'8-12'!$A$1:$T$34</definedName>
    <definedName name="Z_C85E53D4_6749_4253_A6AA_589F0E7844FE_.wvu.PrintArea" localSheetId="80" hidden="1">'8-13'!$A$1:$N$21</definedName>
    <definedName name="Z_C85E53D4_6749_4253_A6AA_589F0E7844FE_.wvu.PrintArea" localSheetId="81" hidden="1">'8-14'!$A$1:$O$33</definedName>
    <definedName name="Z_C85E53D4_6749_4253_A6AA_589F0E7844FE_.wvu.PrintArea" localSheetId="69" hidden="1">'8-2'!$A$1:$U$26</definedName>
    <definedName name="Z_C85E53D4_6749_4253_A6AA_589F0E7844FE_.wvu.PrintArea" localSheetId="71" hidden="1">'8-4'!$A$1:$O$19</definedName>
    <definedName name="Z_C85E53D4_6749_4253_A6AA_589F0E7844FE_.wvu.PrintArea" localSheetId="72" hidden="1">'8-5'!$A$1:$O$20</definedName>
    <definedName name="Z_C85E53D4_6749_4253_A6AA_589F0E7844FE_.wvu.PrintArea" localSheetId="73" hidden="1">'8-6'!$A$1:$P$19</definedName>
    <definedName name="Z_C85E53D4_6749_4253_A6AA_589F0E7844FE_.wvu.PrintArea" localSheetId="74" hidden="1">'8-7'!$A$1:$O$19</definedName>
    <definedName name="Z_C85E53D4_6749_4253_A6AA_589F0E7844FE_.wvu.PrintArea" localSheetId="75" hidden="1">'8-8'!$A$1:$O$19</definedName>
    <definedName name="Z_C85E53D4_6749_4253_A6AA_589F0E7844FE_.wvu.PrintArea" localSheetId="76" hidden="1">'8-9'!$A$1:$AB$40</definedName>
    <definedName name="Z_C85E53D4_6749_4253_A6AA_589F0E7844FE_.wvu.PrintArea" localSheetId="82" hidden="1">'9-1'!$A$1:$P$17</definedName>
    <definedName name="Z_C85E53D4_6749_4253_A6AA_589F0E7844FE_.wvu.PrintArea" localSheetId="83" hidden="1">'9-2'!$A$1:$R$16</definedName>
    <definedName name="Z_C85E53D4_6749_4253_A6AA_589F0E7844FE_.wvu.PrintArea" localSheetId="84" hidden="1">'9-3'!$A$1:$O$16</definedName>
    <definedName name="Z_C85E53D4_6749_4253_A6AA_589F0E7844FE_.wvu.PrintArea" localSheetId="85" hidden="1">'9-4'!$A$1:$O$16</definedName>
    <definedName name="Z_C85E53D4_6749_4253_A6AA_589F0E7844FE_.wvu.PrintArea" localSheetId="86" hidden="1">'9-5'!$A$1:$P$16</definedName>
    <definedName name="Z_C85E53D4_6749_4253_A6AA_589F0E7844FE_.wvu.PrintArea" localSheetId="87" hidden="1">'9-6'!$A$1:$Q$20</definedName>
    <definedName name="Z_C85E53D4_6749_4253_A6AA_589F0E7844FE_.wvu.Rows" localSheetId="71" hidden="1">'8-4'!$27:$29</definedName>
    <definedName name="Z_CBAF9C6D_CA7F_47EA_9FD2_026D5E45A24F_.wvu.Cols" localSheetId="68" hidden="1">'8-1'!$D:$E,'8-1'!$H:$H</definedName>
    <definedName name="Z_CBAF9C6D_CA7F_47EA_9FD2_026D5E45A24F_.wvu.Cols" localSheetId="69" hidden="1">'8-2'!$D:$D,'8-2'!$F:$F,'8-2'!$H:$H</definedName>
    <definedName name="Z_CBAF9C6D_CA7F_47EA_9FD2_026D5E45A24F_.wvu.PrintArea" localSheetId="88" hidden="1">'10-1'!$A$1:$S$19</definedName>
    <definedName name="Z_CBAF9C6D_CA7F_47EA_9FD2_026D5E45A24F_.wvu.PrintArea" localSheetId="89" hidden="1">'10-2'!$A$1:$O$17</definedName>
    <definedName name="Z_CBAF9C6D_CA7F_47EA_9FD2_026D5E45A24F_.wvu.PrintArea" localSheetId="90" hidden="1">'10-3'!$A$1:$W$22</definedName>
    <definedName name="Z_CBAF9C6D_CA7F_47EA_9FD2_026D5E45A24F_.wvu.PrintArea" localSheetId="91" hidden="1">'10-4'!$A$1:$W$21</definedName>
    <definedName name="Z_CBAF9C6D_CA7F_47EA_9FD2_026D5E45A24F_.wvu.PrintArea" localSheetId="92" hidden="1">'10-5'!$A$1:$Q$22</definedName>
    <definedName name="Z_CBAF9C6D_CA7F_47EA_9FD2_026D5E45A24F_.wvu.PrintArea" localSheetId="96" hidden="1">'11-2'!$A$1:$P$17</definedName>
    <definedName name="Z_CBAF9C6D_CA7F_47EA_9FD2_026D5E45A24F_.wvu.PrintArea" localSheetId="97" hidden="1">'11-3'!$A$1:$O$18</definedName>
    <definedName name="Z_CBAF9C6D_CA7F_47EA_9FD2_026D5E45A24F_.wvu.PrintArea" localSheetId="98" hidden="1">'11-4'!$A$1:$Q$19</definedName>
    <definedName name="Z_CBAF9C6D_CA7F_47EA_9FD2_026D5E45A24F_.wvu.PrintArea" localSheetId="99" hidden="1">'12-1'!$A$1:$O$51</definedName>
    <definedName name="Z_CBAF9C6D_CA7F_47EA_9FD2_026D5E45A24F_.wvu.PrintArea" localSheetId="100" hidden="1">'12-2'!$A$1:$AD$25</definedName>
    <definedName name="Z_CBAF9C6D_CA7F_47EA_9FD2_026D5E45A24F_.wvu.PrintArea" localSheetId="101" hidden="1">'12-3'!$A$1:$P$19</definedName>
    <definedName name="Z_CBAF9C6D_CA7F_47EA_9FD2_026D5E45A24F_.wvu.PrintArea" localSheetId="102" hidden="1">'12-4'!$A$1:$P$17</definedName>
    <definedName name="Z_CBAF9C6D_CA7F_47EA_9FD2_026D5E45A24F_.wvu.PrintArea" localSheetId="103" hidden="1">'12-5'!$A$1:$P$17</definedName>
    <definedName name="Z_CBAF9C6D_CA7F_47EA_9FD2_026D5E45A24F_.wvu.PrintArea" localSheetId="104" hidden="1">'12-6'!$A$1:$N$30</definedName>
    <definedName name="Z_CBAF9C6D_CA7F_47EA_9FD2_026D5E45A24F_.wvu.PrintArea" localSheetId="105" hidden="1">'12-7'!$A$1:$M$25</definedName>
    <definedName name="Z_CBAF9C6D_CA7F_47EA_9FD2_026D5E45A24F_.wvu.PrintArea" localSheetId="108" hidden="1">'14-1'!$A$1:$T$21</definedName>
    <definedName name="Z_CBAF9C6D_CA7F_47EA_9FD2_026D5E45A24F_.wvu.PrintArea" localSheetId="109" hidden="1">'14-2'!$A$1:$S$18</definedName>
    <definedName name="Z_CBAF9C6D_CA7F_47EA_9FD2_026D5E45A24F_.wvu.PrintArea" localSheetId="58" hidden="1">'6-1'!$A$1:$Q$14</definedName>
    <definedName name="Z_CBAF9C6D_CA7F_47EA_9FD2_026D5E45A24F_.wvu.PrintArea" localSheetId="59" hidden="1">'6-2'!$A$1:$R$18</definedName>
    <definedName name="Z_CBAF9C6D_CA7F_47EA_9FD2_026D5E45A24F_.wvu.PrintArea" localSheetId="60" hidden="1">'6-3'!$A$1:$P$17</definedName>
    <definedName name="Z_CBAF9C6D_CA7F_47EA_9FD2_026D5E45A24F_.wvu.PrintArea" localSheetId="61" hidden="1">'6-4'!$A$1:$P$16</definedName>
    <definedName name="Z_CBAF9C6D_CA7F_47EA_9FD2_026D5E45A24F_.wvu.PrintArea" localSheetId="62" hidden="1">'7-1'!$A$1:$V$27</definedName>
    <definedName name="Z_CBAF9C6D_CA7F_47EA_9FD2_026D5E45A24F_.wvu.PrintArea" localSheetId="63" hidden="1">'7-2'!$A$1:$Z$18</definedName>
    <definedName name="Z_CBAF9C6D_CA7F_47EA_9FD2_026D5E45A24F_.wvu.PrintArea" localSheetId="64" hidden="1">'7-3'!$A$1:$X$28</definedName>
    <definedName name="Z_CBAF9C6D_CA7F_47EA_9FD2_026D5E45A24F_.wvu.PrintArea" localSheetId="65" hidden="1">'7-4'!$A$1:$X$28</definedName>
    <definedName name="Z_CBAF9C6D_CA7F_47EA_9FD2_026D5E45A24F_.wvu.PrintArea" localSheetId="66" hidden="1">'7-5'!$A$1:$P$23</definedName>
    <definedName name="Z_CBAF9C6D_CA7F_47EA_9FD2_026D5E45A24F_.wvu.PrintArea" localSheetId="67" hidden="1">'7-6'!$A$1:$O$15</definedName>
    <definedName name="Z_CBAF9C6D_CA7F_47EA_9FD2_026D5E45A24F_.wvu.PrintArea" localSheetId="68" hidden="1">'8-1'!$A$1:$U$28</definedName>
    <definedName name="Z_CBAF9C6D_CA7F_47EA_9FD2_026D5E45A24F_.wvu.PrintArea" localSheetId="77" hidden="1">'8-10'!$A$1:$Q$21</definedName>
    <definedName name="Z_CBAF9C6D_CA7F_47EA_9FD2_026D5E45A24F_.wvu.PrintArea" localSheetId="78" hidden="1">'8-11'!$A$1:$S$23</definedName>
    <definedName name="Z_CBAF9C6D_CA7F_47EA_9FD2_026D5E45A24F_.wvu.PrintArea" localSheetId="79" hidden="1">'8-12'!$A$1:$T$34</definedName>
    <definedName name="Z_CBAF9C6D_CA7F_47EA_9FD2_026D5E45A24F_.wvu.PrintArea" localSheetId="80" hidden="1">'8-13'!$A$1:$N$21</definedName>
    <definedName name="Z_CBAF9C6D_CA7F_47EA_9FD2_026D5E45A24F_.wvu.PrintArea" localSheetId="81" hidden="1">'8-14'!$A$1:$O$33</definedName>
    <definedName name="Z_CBAF9C6D_CA7F_47EA_9FD2_026D5E45A24F_.wvu.PrintArea" localSheetId="69" hidden="1">'8-2'!$A$1:$U$26</definedName>
    <definedName name="Z_CBAF9C6D_CA7F_47EA_9FD2_026D5E45A24F_.wvu.PrintArea" localSheetId="71" hidden="1">'8-4'!$A$1:$O$19</definedName>
    <definedName name="Z_CBAF9C6D_CA7F_47EA_9FD2_026D5E45A24F_.wvu.PrintArea" localSheetId="72" hidden="1">'8-5'!$A$1:$O$20</definedName>
    <definedName name="Z_CBAF9C6D_CA7F_47EA_9FD2_026D5E45A24F_.wvu.PrintArea" localSheetId="73" hidden="1">'8-6'!$A$1:$P$19</definedName>
    <definedName name="Z_CBAF9C6D_CA7F_47EA_9FD2_026D5E45A24F_.wvu.PrintArea" localSheetId="74" hidden="1">'8-7'!$A$1:$O$19</definedName>
    <definedName name="Z_CBAF9C6D_CA7F_47EA_9FD2_026D5E45A24F_.wvu.PrintArea" localSheetId="75" hidden="1">'8-8'!$A$1:$O$19</definedName>
    <definedName name="Z_CBAF9C6D_CA7F_47EA_9FD2_026D5E45A24F_.wvu.PrintArea" localSheetId="76" hidden="1">'8-9'!$A$1:$AB$40</definedName>
    <definedName name="Z_CBAF9C6D_CA7F_47EA_9FD2_026D5E45A24F_.wvu.PrintArea" localSheetId="82" hidden="1">'9-1'!$A$1:$P$17</definedName>
    <definedName name="Z_CBAF9C6D_CA7F_47EA_9FD2_026D5E45A24F_.wvu.PrintArea" localSheetId="83" hidden="1">'9-2'!$A$1:$R$16</definedName>
    <definedName name="Z_CBAF9C6D_CA7F_47EA_9FD2_026D5E45A24F_.wvu.PrintArea" localSheetId="84" hidden="1">'9-3'!$A$1:$O$16</definedName>
    <definedName name="Z_CBAF9C6D_CA7F_47EA_9FD2_026D5E45A24F_.wvu.Rows" localSheetId="71" hidden="1">'8-4'!$27:$29</definedName>
    <definedName name="Z_CCAE2F8D_A096_471A_A5DB_761473E75C80_.wvu.Cols" localSheetId="95" hidden="1">'11-1②'!$D:$D,'11-1②'!$J:$J,'11-1②'!$P:$P</definedName>
    <definedName name="Z_CCAE2F8D_A096_471A_A5DB_761473E75C80_.wvu.Cols" localSheetId="20" hidden="1">'1-15'!$B:$B,'1-15'!$D:$D</definedName>
    <definedName name="Z_CCAE2F8D_A096_471A_A5DB_761473E75C80_.wvu.Cols" localSheetId="129" hidden="1">'17-1'!$D:$E,'17-1'!$G:$I,'17-1'!$K:$L,'17-1'!$N:$N</definedName>
    <definedName name="Z_CCAE2F8D_A096_471A_A5DB_761473E75C80_.wvu.Cols" localSheetId="68" hidden="1">'8-1'!$D:$E,'8-1'!$H:$H</definedName>
    <definedName name="Z_CCAE2F8D_A096_471A_A5DB_761473E75C80_.wvu.Cols" localSheetId="69" hidden="1">'8-2'!$D:$D,'8-2'!$F:$F,'8-2'!$H:$H</definedName>
    <definedName name="Z_CCAE2F8D_A096_471A_A5DB_761473E75C80_.wvu.FilterData" localSheetId="99" hidden="1">'12-1'!$A$1:$C$18</definedName>
    <definedName name="Z_CCAE2F8D_A096_471A_A5DB_761473E75C80_.wvu.PrintArea" localSheetId="88" hidden="1">'10-1'!$A$1:$S$19</definedName>
    <definedName name="Z_CCAE2F8D_A096_471A_A5DB_761473E75C80_.wvu.PrintArea" localSheetId="89" hidden="1">'10-2'!$A$1:$O$17</definedName>
    <definedName name="Z_CCAE2F8D_A096_471A_A5DB_761473E75C80_.wvu.PrintArea" localSheetId="90" hidden="1">'10-3'!$A$1:$W$22</definedName>
    <definedName name="Z_CCAE2F8D_A096_471A_A5DB_761473E75C80_.wvu.PrintArea" localSheetId="91" hidden="1">'10-4'!$A$1:$W$21</definedName>
    <definedName name="Z_CCAE2F8D_A096_471A_A5DB_761473E75C80_.wvu.PrintArea" localSheetId="92" hidden="1">'10-5'!$A$1:$Q$22</definedName>
    <definedName name="Z_CCAE2F8D_A096_471A_A5DB_761473E75C80_.wvu.PrintArea" localSheetId="93" hidden="1">'10-6'!$J$1:$AL$21</definedName>
    <definedName name="Z_CCAE2F8D_A096_471A_A5DB_761473E75C80_.wvu.PrintArea" localSheetId="1" hidden="1">'1-1'!$A$1:$Q$24</definedName>
    <definedName name="Z_CCAE2F8D_A096_471A_A5DB_761473E75C80_.wvu.PrintArea" localSheetId="12" hidden="1">'1-10'!$A$1:$Q$23</definedName>
    <definedName name="Z_CCAE2F8D_A096_471A_A5DB_761473E75C80_.wvu.PrintArea" localSheetId="13" hidden="1">'1-11'!$A$1:$S$20</definedName>
    <definedName name="Z_CCAE2F8D_A096_471A_A5DB_761473E75C80_.wvu.PrintArea" localSheetId="94" hidden="1">'11-1①'!$A$1:$M$31</definedName>
    <definedName name="Z_CCAE2F8D_A096_471A_A5DB_761473E75C80_.wvu.PrintArea" localSheetId="95" hidden="1">'11-1②'!$A$1:$S$52</definedName>
    <definedName name="Z_CCAE2F8D_A096_471A_A5DB_761473E75C80_.wvu.PrintArea" localSheetId="96" hidden="1">'11-2'!$A$1:$P$17</definedName>
    <definedName name="Z_CCAE2F8D_A096_471A_A5DB_761473E75C80_.wvu.PrintArea" localSheetId="14" hidden="1">'1-12'!$A$1:$R$29</definedName>
    <definedName name="Z_CCAE2F8D_A096_471A_A5DB_761473E75C80_.wvu.PrintArea" localSheetId="97" hidden="1">'11-3'!$A$1:$O$18</definedName>
    <definedName name="Z_CCAE2F8D_A096_471A_A5DB_761473E75C80_.wvu.PrintArea" localSheetId="17" hidden="1">'1-13'!$A$1:$Q$26</definedName>
    <definedName name="Z_CCAE2F8D_A096_471A_A5DB_761473E75C80_.wvu.PrintArea" localSheetId="9" hidden="1">'1-13(旧)'!$A$1:$T$23</definedName>
    <definedName name="Z_CCAE2F8D_A096_471A_A5DB_761473E75C80_.wvu.PrintArea" localSheetId="98" hidden="1">'11-4'!$A$1:$Q$19</definedName>
    <definedName name="Z_CCAE2F8D_A096_471A_A5DB_761473E75C80_.wvu.PrintArea" localSheetId="19" hidden="1">'1-14'!$A$1:$S$18</definedName>
    <definedName name="Z_CCAE2F8D_A096_471A_A5DB_761473E75C80_.wvu.PrintArea" localSheetId="15" hidden="1">'1-14(旧)'!$A$1:$S$34</definedName>
    <definedName name="Z_CCAE2F8D_A096_471A_A5DB_761473E75C80_.wvu.PrintArea" localSheetId="20" hidden="1">'1-15'!$I$47:$V$80</definedName>
    <definedName name="Z_CCAE2F8D_A096_471A_A5DB_761473E75C80_.wvu.PrintArea" localSheetId="16" hidden="1">'1-15(旧)'!$A$1:$R$26</definedName>
    <definedName name="Z_CCAE2F8D_A096_471A_A5DB_761473E75C80_.wvu.PrintArea" localSheetId="21" hidden="1">'1-16'!$A$1:$F$80</definedName>
    <definedName name="Z_CCAE2F8D_A096_471A_A5DB_761473E75C80_.wvu.PrintArea" localSheetId="18" hidden="1">'1-16(旧)'!$A$1:$W$27</definedName>
    <definedName name="Z_CCAE2F8D_A096_471A_A5DB_761473E75C80_.wvu.PrintArea" localSheetId="22" hidden="1">'1-17'!$A$1:$Q$18</definedName>
    <definedName name="Z_CCAE2F8D_A096_471A_A5DB_761473E75C80_.wvu.PrintArea" localSheetId="23" hidden="1">'1-18'!$A$1:$S$22</definedName>
    <definedName name="Z_CCAE2F8D_A096_471A_A5DB_761473E75C80_.wvu.PrintArea" localSheetId="24" hidden="1">'1-18(旧)'!$A$1:$U$40</definedName>
    <definedName name="Z_CCAE2F8D_A096_471A_A5DB_761473E75C80_.wvu.PrintArea" localSheetId="25" hidden="1">'1-19'!$A$1:$U$22</definedName>
    <definedName name="Z_CCAE2F8D_A096_471A_A5DB_761473E75C80_.wvu.PrintArea" localSheetId="3" hidden="1">'1-2'!$A$1:$Q$27</definedName>
    <definedName name="Z_CCAE2F8D_A096_471A_A5DB_761473E75C80_.wvu.PrintArea" localSheetId="159" hidden="1">'1-20(旧)'!$A$1:$R$27</definedName>
    <definedName name="Z_CCAE2F8D_A096_471A_A5DB_761473E75C80_.wvu.PrintArea" localSheetId="99" hidden="1">'12-1'!$A$1:$O$51</definedName>
    <definedName name="Z_CCAE2F8D_A096_471A_A5DB_761473E75C80_.wvu.PrintArea" localSheetId="100" hidden="1">'12-2'!$A$1:$AD$25</definedName>
    <definedName name="Z_CCAE2F8D_A096_471A_A5DB_761473E75C80_.wvu.PrintArea" localSheetId="101" hidden="1">'12-3'!$A$1:$P$19</definedName>
    <definedName name="Z_CCAE2F8D_A096_471A_A5DB_761473E75C80_.wvu.PrintArea" localSheetId="102" hidden="1">'12-4'!$A$1:$P$17</definedName>
    <definedName name="Z_CCAE2F8D_A096_471A_A5DB_761473E75C80_.wvu.PrintArea" localSheetId="103" hidden="1">'12-5'!$A$1:$P$17</definedName>
    <definedName name="Z_CCAE2F8D_A096_471A_A5DB_761473E75C80_.wvu.PrintArea" localSheetId="104" hidden="1">'12-6'!$A$1:$N$30</definedName>
    <definedName name="Z_CCAE2F8D_A096_471A_A5DB_761473E75C80_.wvu.PrintArea" localSheetId="105" hidden="1">'12-7'!$A$1:$M$25</definedName>
    <definedName name="Z_CCAE2F8D_A096_471A_A5DB_761473E75C80_.wvu.PrintArea" localSheetId="4" hidden="1">'1-3'!$A$1:$O$27</definedName>
    <definedName name="Z_CCAE2F8D_A096_471A_A5DB_761473E75C80_.wvu.PrintArea" localSheetId="106" hidden="1">'13-1'!$A$1:$R$21</definedName>
    <definedName name="Z_CCAE2F8D_A096_471A_A5DB_761473E75C80_.wvu.PrintArea" localSheetId="107" hidden="1">'13-2'!$A$1:$Q$19</definedName>
    <definedName name="Z_CCAE2F8D_A096_471A_A5DB_761473E75C80_.wvu.PrintArea" localSheetId="5" hidden="1">'1-4'!$A$1:$W$99</definedName>
    <definedName name="Z_CCAE2F8D_A096_471A_A5DB_761473E75C80_.wvu.PrintArea" localSheetId="108" hidden="1">'14-1'!$A$1:$T$21</definedName>
    <definedName name="Z_CCAE2F8D_A096_471A_A5DB_761473E75C80_.wvu.PrintArea" localSheetId="109" hidden="1">'14-2'!$A$1:$S$18</definedName>
    <definedName name="Z_CCAE2F8D_A096_471A_A5DB_761473E75C80_.wvu.PrintArea" localSheetId="6" hidden="1">'1-5'!$A$1:$U$46</definedName>
    <definedName name="Z_CCAE2F8D_A096_471A_A5DB_761473E75C80_.wvu.PrintArea" localSheetId="110" hidden="1">'15-1'!$A$1:$V$21</definedName>
    <definedName name="Z_CCAE2F8D_A096_471A_A5DB_761473E75C80_.wvu.PrintArea" localSheetId="120" hidden="1">'15-11'!$A$1:$S$21</definedName>
    <definedName name="Z_CCAE2F8D_A096_471A_A5DB_761473E75C80_.wvu.PrintArea" localSheetId="121" hidden="1">'15-12'!$A$1:$Q$18</definedName>
    <definedName name="Z_CCAE2F8D_A096_471A_A5DB_761473E75C80_.wvu.PrintArea" localSheetId="122" hidden="1">'15-13'!$A$1:$R$21</definedName>
    <definedName name="Z_CCAE2F8D_A096_471A_A5DB_761473E75C80_.wvu.PrintArea" localSheetId="123" hidden="1">'15-14'!$A$1:$O$21</definedName>
    <definedName name="Z_CCAE2F8D_A096_471A_A5DB_761473E75C80_.wvu.PrintArea" localSheetId="111" hidden="1">'15-2'!$A$1:$P$18</definedName>
    <definedName name="Z_CCAE2F8D_A096_471A_A5DB_761473E75C80_.wvu.PrintArea" localSheetId="112" hidden="1">'15-3'!$A$1:$U$20</definedName>
    <definedName name="Z_CCAE2F8D_A096_471A_A5DB_761473E75C80_.wvu.PrintArea" localSheetId="113" hidden="1">'15-4'!$A$1:$S$23</definedName>
    <definedName name="Z_CCAE2F8D_A096_471A_A5DB_761473E75C80_.wvu.PrintArea" localSheetId="114" hidden="1">'15-5'!$A$1:$Q$44</definedName>
    <definedName name="Z_CCAE2F8D_A096_471A_A5DB_761473E75C80_.wvu.PrintArea" localSheetId="115" hidden="1">'15-6'!$A$1:$U$24</definedName>
    <definedName name="Z_CCAE2F8D_A096_471A_A5DB_761473E75C80_.wvu.PrintArea" localSheetId="116" hidden="1">'15-7'!$A$1:$Q$19</definedName>
    <definedName name="Z_CCAE2F8D_A096_471A_A5DB_761473E75C80_.wvu.PrintArea" localSheetId="117" hidden="1">'15-8'!$A$1:$R$32</definedName>
    <definedName name="Z_CCAE2F8D_A096_471A_A5DB_761473E75C80_.wvu.PrintArea" localSheetId="118" hidden="1">'15-9'!$A$1:$S$23</definedName>
    <definedName name="Z_CCAE2F8D_A096_471A_A5DB_761473E75C80_.wvu.PrintArea" localSheetId="7" hidden="1">'1-6'!$A$2:$E$26</definedName>
    <definedName name="Z_CCAE2F8D_A096_471A_A5DB_761473E75C80_.wvu.PrintArea" localSheetId="124" hidden="1">'16-1'!$A$1:$R$23</definedName>
    <definedName name="Z_CCAE2F8D_A096_471A_A5DB_761473E75C80_.wvu.PrintArea" localSheetId="125" hidden="1">'16-2'!$A$1:$Q$18</definedName>
    <definedName name="Z_CCAE2F8D_A096_471A_A5DB_761473E75C80_.wvu.PrintArea" localSheetId="126" hidden="1">'16-3'!$A$1:$U$22</definedName>
    <definedName name="Z_CCAE2F8D_A096_471A_A5DB_761473E75C80_.wvu.PrintArea" localSheetId="127" hidden="1">'16-4'!$A$1:$N$20</definedName>
    <definedName name="Z_CCAE2F8D_A096_471A_A5DB_761473E75C80_.wvu.PrintArea" localSheetId="128" hidden="1">'16-5'!$A$1:$U$21</definedName>
    <definedName name="Z_CCAE2F8D_A096_471A_A5DB_761473E75C80_.wvu.PrintArea" localSheetId="8" hidden="1">'1-7'!$A$1:$W$171</definedName>
    <definedName name="Z_CCAE2F8D_A096_471A_A5DB_761473E75C80_.wvu.PrintArea" localSheetId="129" hidden="1">'17-1'!$A$1:$AA$22</definedName>
    <definedName name="Z_CCAE2F8D_A096_471A_A5DB_761473E75C80_.wvu.PrintArea" localSheetId="138" hidden="1">'17-10'!$A$1:$P$17</definedName>
    <definedName name="Z_CCAE2F8D_A096_471A_A5DB_761473E75C80_.wvu.PrintArea" localSheetId="139" hidden="1">'17-11'!$I$1:$S$30</definedName>
    <definedName name="Z_CCAE2F8D_A096_471A_A5DB_761473E75C80_.wvu.PrintArea" localSheetId="140" hidden="1">'17-12'!$A$1:$Q$19</definedName>
    <definedName name="Z_CCAE2F8D_A096_471A_A5DB_761473E75C80_.wvu.PrintArea" localSheetId="141" hidden="1">'17-13'!$A$1:$P$17</definedName>
    <definedName name="Z_CCAE2F8D_A096_471A_A5DB_761473E75C80_.wvu.PrintArea" localSheetId="142" hidden="1">'17-14'!$A$1:$K$27</definedName>
    <definedName name="Z_CCAE2F8D_A096_471A_A5DB_761473E75C80_.wvu.PrintArea" localSheetId="130" hidden="1">'17-2'!$A$1:$V$23</definedName>
    <definedName name="Z_CCAE2F8D_A096_471A_A5DB_761473E75C80_.wvu.PrintArea" localSheetId="131" hidden="1">'17-3'!$A$1:$V$23</definedName>
    <definedName name="Z_CCAE2F8D_A096_471A_A5DB_761473E75C80_.wvu.PrintArea" localSheetId="132" hidden="1">'17-4'!$I$1:$S$22</definedName>
    <definedName name="Z_CCAE2F8D_A096_471A_A5DB_761473E75C80_.wvu.PrintArea" localSheetId="133" hidden="1">'17-5'!$I$1:$S$19</definedName>
    <definedName name="Z_CCAE2F8D_A096_471A_A5DB_761473E75C80_.wvu.PrintArea" localSheetId="134" hidden="1">'17-6'!$I$1:$S$22</definedName>
    <definedName name="Z_CCAE2F8D_A096_471A_A5DB_761473E75C80_.wvu.PrintArea" localSheetId="135" hidden="1">'17-7'!$A$1:$P$17</definedName>
    <definedName name="Z_CCAE2F8D_A096_471A_A5DB_761473E75C80_.wvu.PrintArea" localSheetId="136" hidden="1">'17-8'!$A$1:$S$17</definedName>
    <definedName name="Z_CCAE2F8D_A096_471A_A5DB_761473E75C80_.wvu.PrintArea" localSheetId="137" hidden="1">'17-9'!$A$1:$Q$16</definedName>
    <definedName name="Z_CCAE2F8D_A096_471A_A5DB_761473E75C80_.wvu.PrintArea" localSheetId="10" hidden="1">'1-8'!$A$1:$S$121</definedName>
    <definedName name="Z_CCAE2F8D_A096_471A_A5DB_761473E75C80_.wvu.PrintArea" localSheetId="143" hidden="1">'18-1'!$A$1:$P$12</definedName>
    <definedName name="Z_CCAE2F8D_A096_471A_A5DB_761473E75C80_.wvu.PrintArea" localSheetId="144" hidden="1">'18-2'!$A$1:$Q$17</definedName>
    <definedName name="Z_CCAE2F8D_A096_471A_A5DB_761473E75C80_.wvu.PrintArea" localSheetId="145" hidden="1">'18-3'!$A$1:$P$12</definedName>
    <definedName name="Z_CCAE2F8D_A096_471A_A5DB_761473E75C80_.wvu.PrintArea" localSheetId="146" hidden="1">'18-4'!$A$1:$R$19</definedName>
    <definedName name="Z_CCAE2F8D_A096_471A_A5DB_761473E75C80_.wvu.PrintArea" localSheetId="11" hidden="1">'1-9'!$A$1:$P$19</definedName>
    <definedName name="Z_CCAE2F8D_A096_471A_A5DB_761473E75C80_.wvu.PrintArea" localSheetId="147" hidden="1">'19-1'!$A$1:$Q$18</definedName>
    <definedName name="Z_CCAE2F8D_A096_471A_A5DB_761473E75C80_.wvu.PrintArea" localSheetId="148" hidden="1">'19-2'!$A$1:$Q$20</definedName>
    <definedName name="Z_CCAE2F8D_A096_471A_A5DB_761473E75C80_.wvu.PrintArea" localSheetId="149" hidden="1">'20-1'!$A$1:$N$17</definedName>
    <definedName name="Z_CCAE2F8D_A096_471A_A5DB_761473E75C80_.wvu.PrintArea" localSheetId="150" hidden="1">'20-2'!$A$1:$S$20</definedName>
    <definedName name="Z_CCAE2F8D_A096_471A_A5DB_761473E75C80_.wvu.PrintArea" localSheetId="151" hidden="1">'20-3'!$A$1:$O$17</definedName>
    <definedName name="Z_CCAE2F8D_A096_471A_A5DB_761473E75C80_.wvu.PrintArea" localSheetId="26" hidden="1">'2-1'!$A$1:$R$23</definedName>
    <definedName name="Z_CCAE2F8D_A096_471A_A5DB_761473E75C80_.wvu.PrintArea" localSheetId="152" hidden="1">'21-1'!$A$1:$R$22</definedName>
    <definedName name="Z_CCAE2F8D_A096_471A_A5DB_761473E75C80_.wvu.PrintArea" localSheetId="153" hidden="1">'21-2'!$A$1:$O$20</definedName>
    <definedName name="Z_CCAE2F8D_A096_471A_A5DB_761473E75C80_.wvu.PrintArea" localSheetId="154" hidden="1">'21-3'!$A$1:$Q$16</definedName>
    <definedName name="Z_CCAE2F8D_A096_471A_A5DB_761473E75C80_.wvu.PrintArea" localSheetId="155" hidden="1">'21-4'!$A$1:$Y$52</definedName>
    <definedName name="Z_CCAE2F8D_A096_471A_A5DB_761473E75C80_.wvu.PrintArea" localSheetId="156" hidden="1">'21-5'!$A$1:$T$19</definedName>
    <definedName name="Z_CCAE2F8D_A096_471A_A5DB_761473E75C80_.wvu.PrintArea" localSheetId="157" hidden="1">'21-6'!$A$1:$O$16</definedName>
    <definedName name="Z_CCAE2F8D_A096_471A_A5DB_761473E75C80_.wvu.PrintArea" localSheetId="27" hidden="1">'2-2'!$A$1:$Q$16</definedName>
    <definedName name="Z_CCAE2F8D_A096_471A_A5DB_761473E75C80_.wvu.PrintArea" localSheetId="28" hidden="1">'2-3'!$A$1:$R$25</definedName>
    <definedName name="Z_CCAE2F8D_A096_471A_A5DB_761473E75C80_.wvu.PrintArea" localSheetId="30" hidden="1">'2-5'!$A$1:$X$24</definedName>
    <definedName name="Z_CCAE2F8D_A096_471A_A5DB_761473E75C80_.wvu.PrintArea" localSheetId="32" hidden="1">'2-7'!$A$1:$O$19</definedName>
    <definedName name="Z_CCAE2F8D_A096_471A_A5DB_761473E75C80_.wvu.PrintArea" localSheetId="33" hidden="1">'2-8'!$A$1:$M$18</definedName>
    <definedName name="Z_CCAE2F8D_A096_471A_A5DB_761473E75C80_.wvu.PrintArea" localSheetId="34" hidden="1">'3-1'!$A$1:$R$18</definedName>
    <definedName name="Z_CCAE2F8D_A096_471A_A5DB_761473E75C80_.wvu.PrintArea" localSheetId="35" hidden="1">'3-2'!$A$1:$Q$20</definedName>
    <definedName name="Z_CCAE2F8D_A096_471A_A5DB_761473E75C80_.wvu.PrintArea" localSheetId="36" hidden="1">'3-3'!$A$1:$Q$26</definedName>
    <definedName name="Z_CCAE2F8D_A096_471A_A5DB_761473E75C80_.wvu.PrintArea" localSheetId="37" hidden="1">'3-4'!$A$1:$P$12</definedName>
    <definedName name="Z_CCAE2F8D_A096_471A_A5DB_761473E75C80_.wvu.PrintArea" localSheetId="38" hidden="1">'3-5'!$A$1:$L$15</definedName>
    <definedName name="Z_CCAE2F8D_A096_471A_A5DB_761473E75C80_.wvu.PrintArea" localSheetId="39" hidden="1">'3-6'!$A$1:$O$13</definedName>
    <definedName name="Z_CCAE2F8D_A096_471A_A5DB_761473E75C80_.wvu.PrintArea" localSheetId="40" hidden="1">'3-7'!$A$1:$L$16</definedName>
    <definedName name="Z_CCAE2F8D_A096_471A_A5DB_761473E75C80_.wvu.PrintArea" localSheetId="41" hidden="1">'4-1'!$A$1:$O$19</definedName>
    <definedName name="Z_CCAE2F8D_A096_471A_A5DB_761473E75C80_.wvu.PrintArea" localSheetId="42" hidden="1">'4-2'!$A$1:$O$21</definedName>
    <definedName name="Z_CCAE2F8D_A096_471A_A5DB_761473E75C80_.wvu.PrintArea" localSheetId="43" hidden="1">'4-3'!$A$1:$Q$28</definedName>
    <definedName name="Z_CCAE2F8D_A096_471A_A5DB_761473E75C80_.wvu.PrintArea" localSheetId="44" hidden="1">'4-4'!$A$1:$S$31</definedName>
    <definedName name="Z_CCAE2F8D_A096_471A_A5DB_761473E75C80_.wvu.PrintArea" localSheetId="45" hidden="1">'4-5'!$A$1:$Q$32</definedName>
    <definedName name="Z_CCAE2F8D_A096_471A_A5DB_761473E75C80_.wvu.PrintArea" localSheetId="46" hidden="1">'4-6'!$A$1:$O$20</definedName>
    <definedName name="Z_CCAE2F8D_A096_471A_A5DB_761473E75C80_.wvu.PrintArea" localSheetId="47" hidden="1">'5-1'!$A$1:$T$15</definedName>
    <definedName name="Z_CCAE2F8D_A096_471A_A5DB_761473E75C80_.wvu.PrintArea" localSheetId="56" hidden="1">'5-10'!$A$1:$G$32</definedName>
    <definedName name="Z_CCAE2F8D_A096_471A_A5DB_761473E75C80_.wvu.PrintArea" localSheetId="57" hidden="1">'5-11'!$A$1:$Q$72</definedName>
    <definedName name="Z_CCAE2F8D_A096_471A_A5DB_761473E75C80_.wvu.PrintArea" localSheetId="48" hidden="1">'5-2'!$A$1:$V$15</definedName>
    <definedName name="Z_CCAE2F8D_A096_471A_A5DB_761473E75C80_.wvu.PrintArea" localSheetId="49" hidden="1">'5-3'!$A$1:$P$18</definedName>
    <definedName name="Z_CCAE2F8D_A096_471A_A5DB_761473E75C80_.wvu.PrintArea" localSheetId="50" hidden="1">'5-4'!$A$1:$Q$26</definedName>
    <definedName name="Z_CCAE2F8D_A096_471A_A5DB_761473E75C80_.wvu.PrintArea" localSheetId="51" hidden="1">'5-5'!$A$1:$P$18</definedName>
    <definedName name="Z_CCAE2F8D_A096_471A_A5DB_761473E75C80_.wvu.PrintArea" localSheetId="52" hidden="1">'5-6'!$A$1:$P$19</definedName>
    <definedName name="Z_CCAE2F8D_A096_471A_A5DB_761473E75C80_.wvu.PrintArea" localSheetId="53" hidden="1">'5-7'!$A$1:$Q$21</definedName>
    <definedName name="Z_CCAE2F8D_A096_471A_A5DB_761473E75C80_.wvu.PrintArea" localSheetId="54" hidden="1">'5-8'!$A$1:$R$20</definedName>
    <definedName name="Z_CCAE2F8D_A096_471A_A5DB_761473E75C80_.wvu.PrintArea" localSheetId="55" hidden="1">'5-9'!$A$1:$S$20</definedName>
    <definedName name="Z_CCAE2F8D_A096_471A_A5DB_761473E75C80_.wvu.PrintArea" localSheetId="58" hidden="1">'6-1'!$A$1:$Q$14</definedName>
    <definedName name="Z_CCAE2F8D_A096_471A_A5DB_761473E75C80_.wvu.PrintArea" localSheetId="59" hidden="1">'6-2'!$A$1:$R$18</definedName>
    <definedName name="Z_CCAE2F8D_A096_471A_A5DB_761473E75C80_.wvu.PrintArea" localSheetId="60" hidden="1">'6-3'!$A$1:$P$17</definedName>
    <definedName name="Z_CCAE2F8D_A096_471A_A5DB_761473E75C80_.wvu.PrintArea" localSheetId="61" hidden="1">'6-4'!$A$1:$P$16</definedName>
    <definedName name="Z_CCAE2F8D_A096_471A_A5DB_761473E75C80_.wvu.PrintArea" localSheetId="62" hidden="1">'7-1'!$A$1:$V$27</definedName>
    <definedName name="Z_CCAE2F8D_A096_471A_A5DB_761473E75C80_.wvu.PrintArea" localSheetId="63" hidden="1">'7-2'!$A$1:$Z$18</definedName>
    <definedName name="Z_CCAE2F8D_A096_471A_A5DB_761473E75C80_.wvu.PrintArea" localSheetId="64" hidden="1">'7-3'!$A$1:$X$28</definedName>
    <definedName name="Z_CCAE2F8D_A096_471A_A5DB_761473E75C80_.wvu.PrintArea" localSheetId="65" hidden="1">'7-4'!$A$1:$X$28</definedName>
    <definedName name="Z_CCAE2F8D_A096_471A_A5DB_761473E75C80_.wvu.PrintArea" localSheetId="66" hidden="1">'7-5'!$A$1:$P$23</definedName>
    <definedName name="Z_CCAE2F8D_A096_471A_A5DB_761473E75C80_.wvu.PrintArea" localSheetId="67" hidden="1">'7-6'!$A$1:$O$15</definedName>
    <definedName name="Z_CCAE2F8D_A096_471A_A5DB_761473E75C80_.wvu.PrintArea" localSheetId="68" hidden="1">'8-1'!$A$1:$U$28</definedName>
    <definedName name="Z_CCAE2F8D_A096_471A_A5DB_761473E75C80_.wvu.PrintArea" localSheetId="77" hidden="1">'8-10'!$A$1:$Q$21</definedName>
    <definedName name="Z_CCAE2F8D_A096_471A_A5DB_761473E75C80_.wvu.PrintArea" localSheetId="78" hidden="1">'8-11'!$A$1:$S$23</definedName>
    <definedName name="Z_CCAE2F8D_A096_471A_A5DB_761473E75C80_.wvu.PrintArea" localSheetId="79" hidden="1">'8-12'!$A$1:$T$34</definedName>
    <definedName name="Z_CCAE2F8D_A096_471A_A5DB_761473E75C80_.wvu.PrintArea" localSheetId="80" hidden="1">'8-13'!$A$1:$N$21</definedName>
    <definedName name="Z_CCAE2F8D_A096_471A_A5DB_761473E75C80_.wvu.PrintArea" localSheetId="81" hidden="1">'8-14'!$A$1:$O$33</definedName>
    <definedName name="Z_CCAE2F8D_A096_471A_A5DB_761473E75C80_.wvu.PrintArea" localSheetId="69" hidden="1">'8-2'!$A$1:$U$26</definedName>
    <definedName name="Z_CCAE2F8D_A096_471A_A5DB_761473E75C80_.wvu.PrintArea" localSheetId="71" hidden="1">'8-4'!$A$1:$O$19</definedName>
    <definedName name="Z_CCAE2F8D_A096_471A_A5DB_761473E75C80_.wvu.PrintArea" localSheetId="72" hidden="1">'8-5'!$A$1:$O$20</definedName>
    <definedName name="Z_CCAE2F8D_A096_471A_A5DB_761473E75C80_.wvu.PrintArea" localSheetId="73" hidden="1">'8-6'!$A$1:$P$19</definedName>
    <definedName name="Z_CCAE2F8D_A096_471A_A5DB_761473E75C80_.wvu.PrintArea" localSheetId="74" hidden="1">'8-7'!$A$1:$O$19</definedName>
    <definedName name="Z_CCAE2F8D_A096_471A_A5DB_761473E75C80_.wvu.PrintArea" localSheetId="75" hidden="1">'8-8'!$A$1:$O$19</definedName>
    <definedName name="Z_CCAE2F8D_A096_471A_A5DB_761473E75C80_.wvu.PrintArea" localSheetId="76" hidden="1">'8-9'!$A$1:$AB$40</definedName>
    <definedName name="Z_CCAE2F8D_A096_471A_A5DB_761473E75C80_.wvu.PrintArea" localSheetId="82" hidden="1">'9-1'!$A$1:$P$17</definedName>
    <definedName name="Z_CCAE2F8D_A096_471A_A5DB_761473E75C80_.wvu.PrintArea" localSheetId="83" hidden="1">'9-2'!$A$1:$R$16</definedName>
    <definedName name="Z_CCAE2F8D_A096_471A_A5DB_761473E75C80_.wvu.PrintArea" localSheetId="84" hidden="1">'9-3'!$A$1:$O$16</definedName>
    <definedName name="Z_CCAE2F8D_A096_471A_A5DB_761473E75C80_.wvu.PrintArea" localSheetId="85" hidden="1">'9-4'!$A$1:$O$16</definedName>
    <definedName name="Z_CCAE2F8D_A096_471A_A5DB_761473E75C80_.wvu.PrintArea" localSheetId="86" hidden="1">'9-5'!$A$1:$P$16</definedName>
    <definedName name="Z_CCAE2F8D_A096_471A_A5DB_761473E75C80_.wvu.PrintArea" localSheetId="87" hidden="1">'9-6'!$A$1:$Q$20</definedName>
    <definedName name="Z_CCAE2F8D_A096_471A_A5DB_761473E75C80_.wvu.PrintTitles" localSheetId="20" hidden="1">'1-15'!$1:$1</definedName>
    <definedName name="Z_CCAE2F8D_A096_471A_A5DB_761473E75C80_.wvu.Rows" localSheetId="95" hidden="1">'11-1②'!$51:$51</definedName>
    <definedName name="Z_CCAE2F8D_A096_471A_A5DB_761473E75C80_.wvu.Rows" localSheetId="71" hidden="1">'8-4'!$27:$29</definedName>
    <definedName name="Z_CD8CBEF9_02F2_47BF_8155_972E366007BB_.wvu.Cols" localSheetId="95" hidden="1">'11-1②'!$D:$D,'11-1②'!$J:$J,'11-1②'!$P:$P</definedName>
    <definedName name="Z_CD8CBEF9_02F2_47BF_8155_972E366007BB_.wvu.Cols" localSheetId="20" hidden="1">'1-15'!$B:$B,'1-15'!$D:$D</definedName>
    <definedName name="Z_CD8CBEF9_02F2_47BF_8155_972E366007BB_.wvu.Cols" localSheetId="129" hidden="1">'17-1'!$D:$E,'17-1'!$G:$I,'17-1'!$K:$L,'17-1'!$N:$N</definedName>
    <definedName name="Z_CD8CBEF9_02F2_47BF_8155_972E366007BB_.wvu.Cols" localSheetId="68" hidden="1">'8-1'!$D:$E,'8-1'!$H:$H</definedName>
    <definedName name="Z_CD8CBEF9_02F2_47BF_8155_972E366007BB_.wvu.Cols" localSheetId="69" hidden="1">'8-2'!$D:$D,'8-2'!$F:$F,'8-2'!$H:$H</definedName>
    <definedName name="Z_CD8CBEF9_02F2_47BF_8155_972E366007BB_.wvu.FilterData" localSheetId="99" hidden="1">'12-1'!$A$1:$C$18</definedName>
    <definedName name="Z_CD8CBEF9_02F2_47BF_8155_972E366007BB_.wvu.FilterData" localSheetId="158" hidden="1">ランキング１位!$A$23:$D$128</definedName>
    <definedName name="Z_CD8CBEF9_02F2_47BF_8155_972E366007BB_.wvu.PrintArea" localSheetId="88" hidden="1">'10-1'!$A$1:$S$19</definedName>
    <definedName name="Z_CD8CBEF9_02F2_47BF_8155_972E366007BB_.wvu.PrintArea" localSheetId="89" hidden="1">'10-2'!$A$1:$O$17</definedName>
    <definedName name="Z_CD8CBEF9_02F2_47BF_8155_972E366007BB_.wvu.PrintArea" localSheetId="90" hidden="1">'10-3'!$A$1:$W$22</definedName>
    <definedName name="Z_CD8CBEF9_02F2_47BF_8155_972E366007BB_.wvu.PrintArea" localSheetId="91" hidden="1">'10-4'!$A$1:$W$21</definedName>
    <definedName name="Z_CD8CBEF9_02F2_47BF_8155_972E366007BB_.wvu.PrintArea" localSheetId="92" hidden="1">'10-5'!$A$1:$Q$22</definedName>
    <definedName name="Z_CD8CBEF9_02F2_47BF_8155_972E366007BB_.wvu.PrintArea" localSheetId="93" hidden="1">'10-6'!$J$1:$AL$21</definedName>
    <definedName name="Z_CD8CBEF9_02F2_47BF_8155_972E366007BB_.wvu.PrintArea" localSheetId="1" hidden="1">'1-1'!$A$1:$Q$24</definedName>
    <definedName name="Z_CD8CBEF9_02F2_47BF_8155_972E366007BB_.wvu.PrintArea" localSheetId="12" hidden="1">'1-10'!$A$1:$Q$23</definedName>
    <definedName name="Z_CD8CBEF9_02F2_47BF_8155_972E366007BB_.wvu.PrintArea" localSheetId="13" hidden="1">'1-11'!$A$1:$S$20</definedName>
    <definedName name="Z_CD8CBEF9_02F2_47BF_8155_972E366007BB_.wvu.PrintArea" localSheetId="94" hidden="1">'11-1①'!$A$1:$M$31</definedName>
    <definedName name="Z_CD8CBEF9_02F2_47BF_8155_972E366007BB_.wvu.PrintArea" localSheetId="95" hidden="1">'11-1②'!$A$1:$S$52</definedName>
    <definedName name="Z_CD8CBEF9_02F2_47BF_8155_972E366007BB_.wvu.PrintArea" localSheetId="96" hidden="1">'11-2'!$A$1:$P$17</definedName>
    <definedName name="Z_CD8CBEF9_02F2_47BF_8155_972E366007BB_.wvu.PrintArea" localSheetId="14" hidden="1">'1-12'!$A$1:$R$29</definedName>
    <definedName name="Z_CD8CBEF9_02F2_47BF_8155_972E366007BB_.wvu.PrintArea" localSheetId="97" hidden="1">'11-3'!$A$1:$O$18</definedName>
    <definedName name="Z_CD8CBEF9_02F2_47BF_8155_972E366007BB_.wvu.PrintArea" localSheetId="17" hidden="1">'1-13'!$A$1:$Q$26</definedName>
    <definedName name="Z_CD8CBEF9_02F2_47BF_8155_972E366007BB_.wvu.PrintArea" localSheetId="9" hidden="1">'1-13(旧)'!$A$1:$T$23</definedName>
    <definedName name="Z_CD8CBEF9_02F2_47BF_8155_972E366007BB_.wvu.PrintArea" localSheetId="98" hidden="1">'11-4'!$A$1:$Q$19</definedName>
    <definedName name="Z_CD8CBEF9_02F2_47BF_8155_972E366007BB_.wvu.PrintArea" localSheetId="19" hidden="1">'1-14'!$A$1:$S$18</definedName>
    <definedName name="Z_CD8CBEF9_02F2_47BF_8155_972E366007BB_.wvu.PrintArea" localSheetId="15" hidden="1">'1-14(旧)'!$A$1:$S$34</definedName>
    <definedName name="Z_CD8CBEF9_02F2_47BF_8155_972E366007BB_.wvu.PrintArea" localSheetId="20" hidden="1">'1-15'!$I$47:$V$80</definedName>
    <definedName name="Z_CD8CBEF9_02F2_47BF_8155_972E366007BB_.wvu.PrintArea" localSheetId="16" hidden="1">'1-15(旧)'!$A$1:$R$26</definedName>
    <definedName name="Z_CD8CBEF9_02F2_47BF_8155_972E366007BB_.wvu.PrintArea" localSheetId="21" hidden="1">'1-16'!$A$1:$F$80</definedName>
    <definedName name="Z_CD8CBEF9_02F2_47BF_8155_972E366007BB_.wvu.PrintArea" localSheetId="18" hidden="1">'1-16(旧)'!$A$1:$W$27</definedName>
    <definedName name="Z_CD8CBEF9_02F2_47BF_8155_972E366007BB_.wvu.PrintArea" localSheetId="22" hidden="1">'1-17'!$A$1:$Q$18</definedName>
    <definedName name="Z_CD8CBEF9_02F2_47BF_8155_972E366007BB_.wvu.PrintArea" localSheetId="23" hidden="1">'1-18'!$A$1:$S$22</definedName>
    <definedName name="Z_CD8CBEF9_02F2_47BF_8155_972E366007BB_.wvu.PrintArea" localSheetId="24" hidden="1">'1-18(旧)'!$A$1:$U$40</definedName>
    <definedName name="Z_CD8CBEF9_02F2_47BF_8155_972E366007BB_.wvu.PrintArea" localSheetId="25" hidden="1">'1-19'!$A$1:$U$22</definedName>
    <definedName name="Z_CD8CBEF9_02F2_47BF_8155_972E366007BB_.wvu.PrintArea" localSheetId="3" hidden="1">'1-2'!$A$1:$Q$27</definedName>
    <definedName name="Z_CD8CBEF9_02F2_47BF_8155_972E366007BB_.wvu.PrintArea" localSheetId="159" hidden="1">'1-20(旧)'!$A$1:$R$27</definedName>
    <definedName name="Z_CD8CBEF9_02F2_47BF_8155_972E366007BB_.wvu.PrintArea" localSheetId="99" hidden="1">'12-1'!$A$1:$O$51</definedName>
    <definedName name="Z_CD8CBEF9_02F2_47BF_8155_972E366007BB_.wvu.PrintArea" localSheetId="100" hidden="1">'12-2'!$A$1:$AD$25</definedName>
    <definedName name="Z_CD8CBEF9_02F2_47BF_8155_972E366007BB_.wvu.PrintArea" localSheetId="101" hidden="1">'12-3'!$A$1:$P$19</definedName>
    <definedName name="Z_CD8CBEF9_02F2_47BF_8155_972E366007BB_.wvu.PrintArea" localSheetId="102" hidden="1">'12-4'!$A$1:$P$17</definedName>
    <definedName name="Z_CD8CBEF9_02F2_47BF_8155_972E366007BB_.wvu.PrintArea" localSheetId="103" hidden="1">'12-5'!$A$1:$P$17</definedName>
    <definedName name="Z_CD8CBEF9_02F2_47BF_8155_972E366007BB_.wvu.PrintArea" localSheetId="104" hidden="1">'12-6'!$A$1:$N$30</definedName>
    <definedName name="Z_CD8CBEF9_02F2_47BF_8155_972E366007BB_.wvu.PrintArea" localSheetId="105" hidden="1">'12-7'!$A$1:$M$25</definedName>
    <definedName name="Z_CD8CBEF9_02F2_47BF_8155_972E366007BB_.wvu.PrintArea" localSheetId="4" hidden="1">'1-3'!$A$1:$O$27</definedName>
    <definedName name="Z_CD8CBEF9_02F2_47BF_8155_972E366007BB_.wvu.PrintArea" localSheetId="106" hidden="1">'13-1'!$A$1:$R$21</definedName>
    <definedName name="Z_CD8CBEF9_02F2_47BF_8155_972E366007BB_.wvu.PrintArea" localSheetId="107" hidden="1">'13-2'!$A$1:$Q$19</definedName>
    <definedName name="Z_CD8CBEF9_02F2_47BF_8155_972E366007BB_.wvu.PrintArea" localSheetId="5" hidden="1">'1-4'!$A$1:$W$99</definedName>
    <definedName name="Z_CD8CBEF9_02F2_47BF_8155_972E366007BB_.wvu.PrintArea" localSheetId="108" hidden="1">'14-1'!$A$1:$T$21</definedName>
    <definedName name="Z_CD8CBEF9_02F2_47BF_8155_972E366007BB_.wvu.PrintArea" localSheetId="109" hidden="1">'14-2'!$A$1:$S$18</definedName>
    <definedName name="Z_CD8CBEF9_02F2_47BF_8155_972E366007BB_.wvu.PrintArea" localSheetId="6" hidden="1">'1-5'!$A$1:$U$46</definedName>
    <definedName name="Z_CD8CBEF9_02F2_47BF_8155_972E366007BB_.wvu.PrintArea" localSheetId="110" hidden="1">'15-1'!$A$1:$V$21</definedName>
    <definedName name="Z_CD8CBEF9_02F2_47BF_8155_972E366007BB_.wvu.PrintArea" localSheetId="120" hidden="1">'15-11'!$A$1:$S$21</definedName>
    <definedName name="Z_CD8CBEF9_02F2_47BF_8155_972E366007BB_.wvu.PrintArea" localSheetId="121" hidden="1">'15-12'!$A$1:$Q$18</definedName>
    <definedName name="Z_CD8CBEF9_02F2_47BF_8155_972E366007BB_.wvu.PrintArea" localSheetId="122" hidden="1">'15-13'!$A$1:$R$21</definedName>
    <definedName name="Z_CD8CBEF9_02F2_47BF_8155_972E366007BB_.wvu.PrintArea" localSheetId="123" hidden="1">'15-14'!$A$1:$O$21</definedName>
    <definedName name="Z_CD8CBEF9_02F2_47BF_8155_972E366007BB_.wvu.PrintArea" localSheetId="111" hidden="1">'15-2'!$A$1:$P$18</definedName>
    <definedName name="Z_CD8CBEF9_02F2_47BF_8155_972E366007BB_.wvu.PrintArea" localSheetId="112" hidden="1">'15-3'!$A$1:$U$20</definedName>
    <definedName name="Z_CD8CBEF9_02F2_47BF_8155_972E366007BB_.wvu.PrintArea" localSheetId="113" hidden="1">'15-4'!$A$1:$S$23</definedName>
    <definedName name="Z_CD8CBEF9_02F2_47BF_8155_972E366007BB_.wvu.PrintArea" localSheetId="114" hidden="1">'15-5'!$A$1:$Q$44</definedName>
    <definedName name="Z_CD8CBEF9_02F2_47BF_8155_972E366007BB_.wvu.PrintArea" localSheetId="115" hidden="1">'15-6'!$A$1:$U$24</definedName>
    <definedName name="Z_CD8CBEF9_02F2_47BF_8155_972E366007BB_.wvu.PrintArea" localSheetId="116" hidden="1">'15-7'!$A$1:$Q$19</definedName>
    <definedName name="Z_CD8CBEF9_02F2_47BF_8155_972E366007BB_.wvu.PrintArea" localSheetId="117" hidden="1">'15-8'!$A$1:$R$32</definedName>
    <definedName name="Z_CD8CBEF9_02F2_47BF_8155_972E366007BB_.wvu.PrintArea" localSheetId="118" hidden="1">'15-9'!$A$1:$S$23</definedName>
    <definedName name="Z_CD8CBEF9_02F2_47BF_8155_972E366007BB_.wvu.PrintArea" localSheetId="7" hidden="1">'1-6'!$A$2:$E$26</definedName>
    <definedName name="Z_CD8CBEF9_02F2_47BF_8155_972E366007BB_.wvu.PrintArea" localSheetId="124" hidden="1">'16-1'!$A$1:$R$23</definedName>
    <definedName name="Z_CD8CBEF9_02F2_47BF_8155_972E366007BB_.wvu.PrintArea" localSheetId="125" hidden="1">'16-2'!$A$1:$Q$18</definedName>
    <definedName name="Z_CD8CBEF9_02F2_47BF_8155_972E366007BB_.wvu.PrintArea" localSheetId="126" hidden="1">'16-3'!$A$1:$U$22</definedName>
    <definedName name="Z_CD8CBEF9_02F2_47BF_8155_972E366007BB_.wvu.PrintArea" localSheetId="127" hidden="1">'16-4'!$A$1:$N$20</definedName>
    <definedName name="Z_CD8CBEF9_02F2_47BF_8155_972E366007BB_.wvu.PrintArea" localSheetId="128" hidden="1">'16-5'!$A$1:$U$21</definedName>
    <definedName name="Z_CD8CBEF9_02F2_47BF_8155_972E366007BB_.wvu.PrintArea" localSheetId="8" hidden="1">'1-7'!$A$1:$W$171</definedName>
    <definedName name="Z_CD8CBEF9_02F2_47BF_8155_972E366007BB_.wvu.PrintArea" localSheetId="129" hidden="1">'17-1'!$A$1:$AA$22</definedName>
    <definedName name="Z_CD8CBEF9_02F2_47BF_8155_972E366007BB_.wvu.PrintArea" localSheetId="138" hidden="1">'17-10'!$A$1:$P$17</definedName>
    <definedName name="Z_CD8CBEF9_02F2_47BF_8155_972E366007BB_.wvu.PrintArea" localSheetId="139" hidden="1">'17-11'!$I$1:$S$30</definedName>
    <definedName name="Z_CD8CBEF9_02F2_47BF_8155_972E366007BB_.wvu.PrintArea" localSheetId="140" hidden="1">'17-12'!$A$1:$Q$19</definedName>
    <definedName name="Z_CD8CBEF9_02F2_47BF_8155_972E366007BB_.wvu.PrintArea" localSheetId="141" hidden="1">'17-13'!$A$1:$P$17</definedName>
    <definedName name="Z_CD8CBEF9_02F2_47BF_8155_972E366007BB_.wvu.PrintArea" localSheetId="142" hidden="1">'17-14'!$A$1:$K$31</definedName>
    <definedName name="Z_CD8CBEF9_02F2_47BF_8155_972E366007BB_.wvu.PrintArea" localSheetId="130" hidden="1">'17-2'!$A$1:$V$23</definedName>
    <definedName name="Z_CD8CBEF9_02F2_47BF_8155_972E366007BB_.wvu.PrintArea" localSheetId="131" hidden="1">'17-3'!$A$1:$V$23</definedName>
    <definedName name="Z_CD8CBEF9_02F2_47BF_8155_972E366007BB_.wvu.PrintArea" localSheetId="132" hidden="1">'17-4'!$I$1:$S$22</definedName>
    <definedName name="Z_CD8CBEF9_02F2_47BF_8155_972E366007BB_.wvu.PrintArea" localSheetId="133" hidden="1">'17-5'!$I$1:$S$19</definedName>
    <definedName name="Z_CD8CBEF9_02F2_47BF_8155_972E366007BB_.wvu.PrintArea" localSheetId="134" hidden="1">'17-6'!$I$1:$S$22</definedName>
    <definedName name="Z_CD8CBEF9_02F2_47BF_8155_972E366007BB_.wvu.PrintArea" localSheetId="135" hidden="1">'17-7'!$A$1:$P$17</definedName>
    <definedName name="Z_CD8CBEF9_02F2_47BF_8155_972E366007BB_.wvu.PrintArea" localSheetId="136" hidden="1">'17-8'!$A$1:$S$17</definedName>
    <definedName name="Z_CD8CBEF9_02F2_47BF_8155_972E366007BB_.wvu.PrintArea" localSheetId="137" hidden="1">'17-9'!$A$1:$Q$16</definedName>
    <definedName name="Z_CD8CBEF9_02F2_47BF_8155_972E366007BB_.wvu.PrintArea" localSheetId="10" hidden="1">'1-8'!$A$1:$S$121</definedName>
    <definedName name="Z_CD8CBEF9_02F2_47BF_8155_972E366007BB_.wvu.PrintArea" localSheetId="143" hidden="1">'18-1'!$A$1:$P$12</definedName>
    <definedName name="Z_CD8CBEF9_02F2_47BF_8155_972E366007BB_.wvu.PrintArea" localSheetId="144" hidden="1">'18-2'!$A$1:$Q$17</definedName>
    <definedName name="Z_CD8CBEF9_02F2_47BF_8155_972E366007BB_.wvu.PrintArea" localSheetId="145" hidden="1">'18-3'!$A$1:$P$12</definedName>
    <definedName name="Z_CD8CBEF9_02F2_47BF_8155_972E366007BB_.wvu.PrintArea" localSheetId="146" hidden="1">'18-4'!$A$1:$R$19</definedName>
    <definedName name="Z_CD8CBEF9_02F2_47BF_8155_972E366007BB_.wvu.PrintArea" localSheetId="11" hidden="1">'1-9'!$A$1:$P$19</definedName>
    <definedName name="Z_CD8CBEF9_02F2_47BF_8155_972E366007BB_.wvu.PrintArea" localSheetId="147" hidden="1">'19-1'!$A$1:$Q$18</definedName>
    <definedName name="Z_CD8CBEF9_02F2_47BF_8155_972E366007BB_.wvu.PrintArea" localSheetId="148" hidden="1">'19-2'!$A$1:$Q$20</definedName>
    <definedName name="Z_CD8CBEF9_02F2_47BF_8155_972E366007BB_.wvu.PrintArea" localSheetId="149" hidden="1">'20-1'!$A$1:$N$17</definedName>
    <definedName name="Z_CD8CBEF9_02F2_47BF_8155_972E366007BB_.wvu.PrintArea" localSheetId="150" hidden="1">'20-2'!$A$1:$S$20</definedName>
    <definedName name="Z_CD8CBEF9_02F2_47BF_8155_972E366007BB_.wvu.PrintArea" localSheetId="151" hidden="1">'20-3'!$A$1:$O$17</definedName>
    <definedName name="Z_CD8CBEF9_02F2_47BF_8155_972E366007BB_.wvu.PrintArea" localSheetId="26" hidden="1">'2-1'!$A$1:$R$23</definedName>
    <definedName name="Z_CD8CBEF9_02F2_47BF_8155_972E366007BB_.wvu.PrintArea" localSheetId="152" hidden="1">'21-1'!$A$1:$R$22</definedName>
    <definedName name="Z_CD8CBEF9_02F2_47BF_8155_972E366007BB_.wvu.PrintArea" localSheetId="153" hidden="1">'21-2'!$A$1:$O$20</definedName>
    <definedName name="Z_CD8CBEF9_02F2_47BF_8155_972E366007BB_.wvu.PrintArea" localSheetId="154" hidden="1">'21-3'!$A$1:$Q$16</definedName>
    <definedName name="Z_CD8CBEF9_02F2_47BF_8155_972E366007BB_.wvu.PrintArea" localSheetId="155" hidden="1">'21-4'!$A$1:$Y$52</definedName>
    <definedName name="Z_CD8CBEF9_02F2_47BF_8155_972E366007BB_.wvu.PrintArea" localSheetId="156" hidden="1">'21-5'!$A$1:$T$19</definedName>
    <definedName name="Z_CD8CBEF9_02F2_47BF_8155_972E366007BB_.wvu.PrintArea" localSheetId="157" hidden="1">'21-6'!$A$1:$O$16</definedName>
    <definedName name="Z_CD8CBEF9_02F2_47BF_8155_972E366007BB_.wvu.PrintArea" localSheetId="27" hidden="1">'2-2'!$A$1:$Q$16</definedName>
    <definedName name="Z_CD8CBEF9_02F2_47BF_8155_972E366007BB_.wvu.PrintArea" localSheetId="28" hidden="1">'2-3'!$A$1:$R$25</definedName>
    <definedName name="Z_CD8CBEF9_02F2_47BF_8155_972E366007BB_.wvu.PrintArea" localSheetId="30" hidden="1">'2-5'!$A$1:$X$24</definedName>
    <definedName name="Z_CD8CBEF9_02F2_47BF_8155_972E366007BB_.wvu.PrintArea" localSheetId="32" hidden="1">'2-7'!$A$1:$O$19</definedName>
    <definedName name="Z_CD8CBEF9_02F2_47BF_8155_972E366007BB_.wvu.PrintArea" localSheetId="33" hidden="1">'2-8'!$A$1:$M$18</definedName>
    <definedName name="Z_CD8CBEF9_02F2_47BF_8155_972E366007BB_.wvu.PrintArea" localSheetId="34" hidden="1">'3-1'!$A$1:$R$18</definedName>
    <definedName name="Z_CD8CBEF9_02F2_47BF_8155_972E366007BB_.wvu.PrintArea" localSheetId="35" hidden="1">'3-2'!$A$1:$Q$20</definedName>
    <definedName name="Z_CD8CBEF9_02F2_47BF_8155_972E366007BB_.wvu.PrintArea" localSheetId="36" hidden="1">'3-3'!$A$1:$Q$26</definedName>
    <definedName name="Z_CD8CBEF9_02F2_47BF_8155_972E366007BB_.wvu.PrintArea" localSheetId="37" hidden="1">'3-4'!$A$1:$P$12</definedName>
    <definedName name="Z_CD8CBEF9_02F2_47BF_8155_972E366007BB_.wvu.PrintArea" localSheetId="38" hidden="1">'3-5'!$A$1:$L$15</definedName>
    <definedName name="Z_CD8CBEF9_02F2_47BF_8155_972E366007BB_.wvu.PrintArea" localSheetId="39" hidden="1">'3-6'!$A$1:$O$13</definedName>
    <definedName name="Z_CD8CBEF9_02F2_47BF_8155_972E366007BB_.wvu.PrintArea" localSheetId="40" hidden="1">'3-7'!$A$1:$L$16</definedName>
    <definedName name="Z_CD8CBEF9_02F2_47BF_8155_972E366007BB_.wvu.PrintArea" localSheetId="41" hidden="1">'4-1'!$A$1:$O$19</definedName>
    <definedName name="Z_CD8CBEF9_02F2_47BF_8155_972E366007BB_.wvu.PrintArea" localSheetId="42" hidden="1">'4-2'!$A$1:$O$21</definedName>
    <definedName name="Z_CD8CBEF9_02F2_47BF_8155_972E366007BB_.wvu.PrintArea" localSheetId="43" hidden="1">'4-3'!$A$1:$Q$28</definedName>
    <definedName name="Z_CD8CBEF9_02F2_47BF_8155_972E366007BB_.wvu.PrintArea" localSheetId="44" hidden="1">'4-4'!$A$1:$S$31</definedName>
    <definedName name="Z_CD8CBEF9_02F2_47BF_8155_972E366007BB_.wvu.PrintArea" localSheetId="45" hidden="1">'4-5'!$A$1:$Q$32</definedName>
    <definedName name="Z_CD8CBEF9_02F2_47BF_8155_972E366007BB_.wvu.PrintArea" localSheetId="46" hidden="1">'4-6'!$A$1:$O$20</definedName>
    <definedName name="Z_CD8CBEF9_02F2_47BF_8155_972E366007BB_.wvu.PrintArea" localSheetId="47" hidden="1">'5-1'!$A$1:$T$15</definedName>
    <definedName name="Z_CD8CBEF9_02F2_47BF_8155_972E366007BB_.wvu.PrintArea" localSheetId="56" hidden="1">'5-10'!$A$1:$G$32</definedName>
    <definedName name="Z_CD8CBEF9_02F2_47BF_8155_972E366007BB_.wvu.PrintArea" localSheetId="57" hidden="1">'5-11'!$A$1:$Q$72</definedName>
    <definedName name="Z_CD8CBEF9_02F2_47BF_8155_972E366007BB_.wvu.PrintArea" localSheetId="48" hidden="1">'5-2'!$A$1:$V$15</definedName>
    <definedName name="Z_CD8CBEF9_02F2_47BF_8155_972E366007BB_.wvu.PrintArea" localSheetId="49" hidden="1">'5-3'!$A$1:$P$18</definedName>
    <definedName name="Z_CD8CBEF9_02F2_47BF_8155_972E366007BB_.wvu.PrintArea" localSheetId="50" hidden="1">'5-4'!$A$1:$Q$26</definedName>
    <definedName name="Z_CD8CBEF9_02F2_47BF_8155_972E366007BB_.wvu.PrintArea" localSheetId="51" hidden="1">'5-5'!$A$1:$P$18</definedName>
    <definedName name="Z_CD8CBEF9_02F2_47BF_8155_972E366007BB_.wvu.PrintArea" localSheetId="52" hidden="1">'5-6'!$A$1:$P$19</definedName>
    <definedName name="Z_CD8CBEF9_02F2_47BF_8155_972E366007BB_.wvu.PrintArea" localSheetId="53" hidden="1">'5-7'!$A$1:$Q$21</definedName>
    <definedName name="Z_CD8CBEF9_02F2_47BF_8155_972E366007BB_.wvu.PrintArea" localSheetId="54" hidden="1">'5-8'!$A$1:$R$20</definedName>
    <definedName name="Z_CD8CBEF9_02F2_47BF_8155_972E366007BB_.wvu.PrintArea" localSheetId="55" hidden="1">'5-9'!$A$1:$S$20</definedName>
    <definedName name="Z_CD8CBEF9_02F2_47BF_8155_972E366007BB_.wvu.PrintArea" localSheetId="58" hidden="1">'6-1'!$A$1:$Q$14</definedName>
    <definedName name="Z_CD8CBEF9_02F2_47BF_8155_972E366007BB_.wvu.PrintArea" localSheetId="59" hidden="1">'6-2'!$A$1:$R$18</definedName>
    <definedName name="Z_CD8CBEF9_02F2_47BF_8155_972E366007BB_.wvu.PrintArea" localSheetId="60" hidden="1">'6-3'!$A$1:$P$17</definedName>
    <definedName name="Z_CD8CBEF9_02F2_47BF_8155_972E366007BB_.wvu.PrintArea" localSheetId="61" hidden="1">'6-4'!$A$1:$P$16</definedName>
    <definedName name="Z_CD8CBEF9_02F2_47BF_8155_972E366007BB_.wvu.PrintArea" localSheetId="62" hidden="1">'7-1'!$A$1:$V$27</definedName>
    <definedName name="Z_CD8CBEF9_02F2_47BF_8155_972E366007BB_.wvu.PrintArea" localSheetId="63" hidden="1">'7-2'!$A$1:$Z$18</definedName>
    <definedName name="Z_CD8CBEF9_02F2_47BF_8155_972E366007BB_.wvu.PrintArea" localSheetId="64" hidden="1">'7-3'!$A$1:$X$28</definedName>
    <definedName name="Z_CD8CBEF9_02F2_47BF_8155_972E366007BB_.wvu.PrintArea" localSheetId="65" hidden="1">'7-4'!$A$1:$X$28</definedName>
    <definedName name="Z_CD8CBEF9_02F2_47BF_8155_972E366007BB_.wvu.PrintArea" localSheetId="66" hidden="1">'7-5'!$A$1:$P$23</definedName>
    <definedName name="Z_CD8CBEF9_02F2_47BF_8155_972E366007BB_.wvu.PrintArea" localSheetId="67" hidden="1">'7-6'!$A$1:$O$15</definedName>
    <definedName name="Z_CD8CBEF9_02F2_47BF_8155_972E366007BB_.wvu.PrintArea" localSheetId="68" hidden="1">'8-1'!$A$1:$U$28</definedName>
    <definedName name="Z_CD8CBEF9_02F2_47BF_8155_972E366007BB_.wvu.PrintArea" localSheetId="77" hidden="1">'8-10'!$A$1:$Q$21</definedName>
    <definedName name="Z_CD8CBEF9_02F2_47BF_8155_972E366007BB_.wvu.PrintArea" localSheetId="78" hidden="1">'8-11'!$A$1:$S$23</definedName>
    <definedName name="Z_CD8CBEF9_02F2_47BF_8155_972E366007BB_.wvu.PrintArea" localSheetId="79" hidden="1">'8-12'!$A$1:$T$34</definedName>
    <definedName name="Z_CD8CBEF9_02F2_47BF_8155_972E366007BB_.wvu.PrintArea" localSheetId="80" hidden="1">'8-13'!$A$1:$N$21</definedName>
    <definedName name="Z_CD8CBEF9_02F2_47BF_8155_972E366007BB_.wvu.PrintArea" localSheetId="81" hidden="1">'8-14'!$A$1:$O$33</definedName>
    <definedName name="Z_CD8CBEF9_02F2_47BF_8155_972E366007BB_.wvu.PrintArea" localSheetId="69" hidden="1">'8-2'!$A$1:$U$26</definedName>
    <definedName name="Z_CD8CBEF9_02F2_47BF_8155_972E366007BB_.wvu.PrintArea" localSheetId="71" hidden="1">'8-4'!$A$1:$O$19</definedName>
    <definedName name="Z_CD8CBEF9_02F2_47BF_8155_972E366007BB_.wvu.PrintArea" localSheetId="72" hidden="1">'8-5'!$A$1:$O$20</definedName>
    <definedName name="Z_CD8CBEF9_02F2_47BF_8155_972E366007BB_.wvu.PrintArea" localSheetId="73" hidden="1">'8-6'!$A$1:$P$19</definedName>
    <definedName name="Z_CD8CBEF9_02F2_47BF_8155_972E366007BB_.wvu.PrintArea" localSheetId="74" hidden="1">'8-7'!$A$1:$O$19</definedName>
    <definedName name="Z_CD8CBEF9_02F2_47BF_8155_972E366007BB_.wvu.PrintArea" localSheetId="75" hidden="1">'8-8'!$A$1:$O$19</definedName>
    <definedName name="Z_CD8CBEF9_02F2_47BF_8155_972E366007BB_.wvu.PrintArea" localSheetId="76" hidden="1">'8-9'!$A$1:$AB$40</definedName>
    <definedName name="Z_CD8CBEF9_02F2_47BF_8155_972E366007BB_.wvu.PrintArea" localSheetId="82" hidden="1">'9-1'!$A$1:$P$17</definedName>
    <definedName name="Z_CD8CBEF9_02F2_47BF_8155_972E366007BB_.wvu.PrintArea" localSheetId="83" hidden="1">'9-2'!$A$1:$R$16</definedName>
    <definedName name="Z_CD8CBEF9_02F2_47BF_8155_972E366007BB_.wvu.PrintArea" localSheetId="84" hidden="1">'9-3'!$A$1:$O$16</definedName>
    <definedName name="Z_CD8CBEF9_02F2_47BF_8155_972E366007BB_.wvu.PrintArea" localSheetId="85" hidden="1">'9-4'!$A$1:$O$16</definedName>
    <definedName name="Z_CD8CBEF9_02F2_47BF_8155_972E366007BB_.wvu.PrintArea" localSheetId="86" hidden="1">'9-5'!$A$1:$P$16</definedName>
    <definedName name="Z_CD8CBEF9_02F2_47BF_8155_972E366007BB_.wvu.PrintArea" localSheetId="87" hidden="1">'9-6'!$A$1:$Q$20</definedName>
    <definedName name="Z_CD8CBEF9_02F2_47BF_8155_972E366007BB_.wvu.PrintArea" localSheetId="158" hidden="1">ランキング１位!$A$2:$D$175</definedName>
    <definedName name="Z_CD8CBEF9_02F2_47BF_8155_972E366007BB_.wvu.PrintTitles" localSheetId="20" hidden="1">'1-15'!$1:$1</definedName>
    <definedName name="Z_CD8CBEF9_02F2_47BF_8155_972E366007BB_.wvu.Rows" localSheetId="95" hidden="1">'11-1②'!$51:$51</definedName>
    <definedName name="Z_CD8CBEF9_02F2_47BF_8155_972E366007BB_.wvu.Rows" localSheetId="71" hidden="1">'8-4'!$27:$29</definedName>
    <definedName name="Z_CD8CBEF9_02F2_47BF_8155_972E366007BB_.wvu.Rows" localSheetId="158" hidden="1">ランキング１位!$66:$68</definedName>
    <definedName name="Z_CEC8D9A4_667A_441A_B348_38BA69B851DA_.wvu.Cols" localSheetId="129" hidden="1">'17-1'!$D:$E,'17-1'!$G:$I,'17-1'!$K:$L,'17-1'!$N:$N</definedName>
    <definedName name="Z_CEC8D9A4_667A_441A_B348_38BA69B851DA_.wvu.Cols" localSheetId="68" hidden="1">'8-1'!$D:$E,'8-1'!$H:$H</definedName>
    <definedName name="Z_CEC8D9A4_667A_441A_B348_38BA69B851DA_.wvu.Cols" localSheetId="69" hidden="1">'8-2'!$D:$D,'8-2'!$F:$F,'8-2'!$H:$H</definedName>
    <definedName name="Z_CEC8D9A4_667A_441A_B348_38BA69B851DA_.wvu.PrintArea" localSheetId="88" hidden="1">'10-1'!$A$1:$S$19</definedName>
    <definedName name="Z_CEC8D9A4_667A_441A_B348_38BA69B851DA_.wvu.PrintArea" localSheetId="89" hidden="1">'10-2'!$A$1:$O$17</definedName>
    <definedName name="Z_CEC8D9A4_667A_441A_B348_38BA69B851DA_.wvu.PrintArea" localSheetId="90" hidden="1">'10-3'!$A$1:$W$22</definedName>
    <definedName name="Z_CEC8D9A4_667A_441A_B348_38BA69B851DA_.wvu.PrintArea" localSheetId="91" hidden="1">'10-4'!$A$1:$W$21</definedName>
    <definedName name="Z_CEC8D9A4_667A_441A_B348_38BA69B851DA_.wvu.PrintArea" localSheetId="92" hidden="1">'10-5'!$A$1:$Q$22</definedName>
    <definedName name="Z_CEC8D9A4_667A_441A_B348_38BA69B851DA_.wvu.PrintArea" localSheetId="1" hidden="1">'1-1'!$A$1:$Q$24</definedName>
    <definedName name="Z_CEC8D9A4_667A_441A_B348_38BA69B851DA_.wvu.PrintArea" localSheetId="12" hidden="1">'1-10'!$A$1:$Q$23</definedName>
    <definedName name="Z_CEC8D9A4_667A_441A_B348_38BA69B851DA_.wvu.PrintArea" localSheetId="13" hidden="1">'1-11'!$A$1:$S$20</definedName>
    <definedName name="Z_CEC8D9A4_667A_441A_B348_38BA69B851DA_.wvu.PrintArea" localSheetId="96" hidden="1">'11-2'!$A$1:$P$17</definedName>
    <definedName name="Z_CEC8D9A4_667A_441A_B348_38BA69B851DA_.wvu.PrintArea" localSheetId="14" hidden="1">'1-12'!$A$1:$R$29</definedName>
    <definedName name="Z_CEC8D9A4_667A_441A_B348_38BA69B851DA_.wvu.PrintArea" localSheetId="97" hidden="1">'11-3'!$A$1:$O$18</definedName>
    <definedName name="Z_CEC8D9A4_667A_441A_B348_38BA69B851DA_.wvu.PrintArea" localSheetId="17" hidden="1">'1-13'!$A$1:$Q$26</definedName>
    <definedName name="Z_CEC8D9A4_667A_441A_B348_38BA69B851DA_.wvu.PrintArea" localSheetId="9" hidden="1">'1-13(旧)'!$A$1:$T$23</definedName>
    <definedName name="Z_CEC8D9A4_667A_441A_B348_38BA69B851DA_.wvu.PrintArea" localSheetId="98" hidden="1">'11-4'!$A$1:$Q$19</definedName>
    <definedName name="Z_CEC8D9A4_667A_441A_B348_38BA69B851DA_.wvu.PrintArea" localSheetId="19" hidden="1">'1-14'!$A$1:$S$18</definedName>
    <definedName name="Z_CEC8D9A4_667A_441A_B348_38BA69B851DA_.wvu.PrintArea" localSheetId="15" hidden="1">'1-14(旧)'!$A$1:$S$34</definedName>
    <definedName name="Z_CEC8D9A4_667A_441A_B348_38BA69B851DA_.wvu.PrintArea" localSheetId="16" hidden="1">'1-15(旧)'!$A$1:$R$26</definedName>
    <definedName name="Z_CEC8D9A4_667A_441A_B348_38BA69B851DA_.wvu.PrintArea" localSheetId="21" hidden="1">'1-16'!$A$1:$F$80</definedName>
    <definedName name="Z_CEC8D9A4_667A_441A_B348_38BA69B851DA_.wvu.PrintArea" localSheetId="18" hidden="1">'1-16(旧)'!$A$1:$W$27</definedName>
    <definedName name="Z_CEC8D9A4_667A_441A_B348_38BA69B851DA_.wvu.PrintArea" localSheetId="22" hidden="1">'1-17'!$A$1:$Q$18</definedName>
    <definedName name="Z_CEC8D9A4_667A_441A_B348_38BA69B851DA_.wvu.PrintArea" localSheetId="23" hidden="1">'1-18'!$A$1:$S$22</definedName>
    <definedName name="Z_CEC8D9A4_667A_441A_B348_38BA69B851DA_.wvu.PrintArea" localSheetId="24" hidden="1">'1-18(旧)'!$A$1:$U$40</definedName>
    <definedName name="Z_CEC8D9A4_667A_441A_B348_38BA69B851DA_.wvu.PrintArea" localSheetId="25" hidden="1">'1-19'!$A$1:$U$22</definedName>
    <definedName name="Z_CEC8D9A4_667A_441A_B348_38BA69B851DA_.wvu.PrintArea" localSheetId="3" hidden="1">'1-2'!$A$1:$Q$27</definedName>
    <definedName name="Z_CEC8D9A4_667A_441A_B348_38BA69B851DA_.wvu.PrintArea" localSheetId="159" hidden="1">'1-20(旧)'!$A$1:$R$27</definedName>
    <definedName name="Z_CEC8D9A4_667A_441A_B348_38BA69B851DA_.wvu.PrintArea" localSheetId="99" hidden="1">'12-1'!$A$1:$O$51</definedName>
    <definedName name="Z_CEC8D9A4_667A_441A_B348_38BA69B851DA_.wvu.PrintArea" localSheetId="100" hidden="1">'12-2'!$A$1:$AD$25</definedName>
    <definedName name="Z_CEC8D9A4_667A_441A_B348_38BA69B851DA_.wvu.PrintArea" localSheetId="101" hidden="1">'12-3'!$A$1:$P$19</definedName>
    <definedName name="Z_CEC8D9A4_667A_441A_B348_38BA69B851DA_.wvu.PrintArea" localSheetId="102" hidden="1">'12-4'!$A$1:$P$17</definedName>
    <definedName name="Z_CEC8D9A4_667A_441A_B348_38BA69B851DA_.wvu.PrintArea" localSheetId="103" hidden="1">'12-5'!$A$1:$P$17</definedName>
    <definedName name="Z_CEC8D9A4_667A_441A_B348_38BA69B851DA_.wvu.PrintArea" localSheetId="104" hidden="1">'12-6'!$A$1:$N$30</definedName>
    <definedName name="Z_CEC8D9A4_667A_441A_B348_38BA69B851DA_.wvu.PrintArea" localSheetId="105" hidden="1">'12-7'!$A$1:$M$25</definedName>
    <definedName name="Z_CEC8D9A4_667A_441A_B348_38BA69B851DA_.wvu.PrintArea" localSheetId="4" hidden="1">'1-3'!$A$1:$O$27</definedName>
    <definedName name="Z_CEC8D9A4_667A_441A_B348_38BA69B851DA_.wvu.PrintArea" localSheetId="106" hidden="1">'13-1'!$A$1:$R$21</definedName>
    <definedName name="Z_CEC8D9A4_667A_441A_B348_38BA69B851DA_.wvu.PrintArea" localSheetId="107" hidden="1">'13-2'!$A$1:$Q$19</definedName>
    <definedName name="Z_CEC8D9A4_667A_441A_B348_38BA69B851DA_.wvu.PrintArea" localSheetId="108" hidden="1">'14-1'!$A$1:$T$21</definedName>
    <definedName name="Z_CEC8D9A4_667A_441A_B348_38BA69B851DA_.wvu.PrintArea" localSheetId="109" hidden="1">'14-2'!$A$1:$S$18</definedName>
    <definedName name="Z_CEC8D9A4_667A_441A_B348_38BA69B851DA_.wvu.PrintArea" localSheetId="6" hidden="1">'1-5'!$A$1:$U$46</definedName>
    <definedName name="Z_CEC8D9A4_667A_441A_B348_38BA69B851DA_.wvu.PrintArea" localSheetId="110" hidden="1">'15-1'!$A$1:$V$21</definedName>
    <definedName name="Z_CEC8D9A4_667A_441A_B348_38BA69B851DA_.wvu.PrintArea" localSheetId="120" hidden="1">'15-11'!$A$1:$S$21</definedName>
    <definedName name="Z_CEC8D9A4_667A_441A_B348_38BA69B851DA_.wvu.PrintArea" localSheetId="121" hidden="1">'15-12'!$A$1:$Q$18</definedName>
    <definedName name="Z_CEC8D9A4_667A_441A_B348_38BA69B851DA_.wvu.PrintArea" localSheetId="122" hidden="1">'15-13'!$A$1:$R$21</definedName>
    <definedName name="Z_CEC8D9A4_667A_441A_B348_38BA69B851DA_.wvu.PrintArea" localSheetId="123" hidden="1">'15-14'!$A$1:$O$21</definedName>
    <definedName name="Z_CEC8D9A4_667A_441A_B348_38BA69B851DA_.wvu.PrintArea" localSheetId="111" hidden="1">'15-2'!$A$1:$P$18</definedName>
    <definedName name="Z_CEC8D9A4_667A_441A_B348_38BA69B851DA_.wvu.PrintArea" localSheetId="112" hidden="1">'15-3'!$A$1:$U$20</definedName>
    <definedName name="Z_CEC8D9A4_667A_441A_B348_38BA69B851DA_.wvu.PrintArea" localSheetId="113" hidden="1">'15-4'!$A$1:$S$23</definedName>
    <definedName name="Z_CEC8D9A4_667A_441A_B348_38BA69B851DA_.wvu.PrintArea" localSheetId="114" hidden="1">'15-5'!$A$1:$Q$44</definedName>
    <definedName name="Z_CEC8D9A4_667A_441A_B348_38BA69B851DA_.wvu.PrintArea" localSheetId="115" hidden="1">'15-6'!$A$1:$U$24</definedName>
    <definedName name="Z_CEC8D9A4_667A_441A_B348_38BA69B851DA_.wvu.PrintArea" localSheetId="116" hidden="1">'15-7'!$A$1:$Q$19</definedName>
    <definedName name="Z_CEC8D9A4_667A_441A_B348_38BA69B851DA_.wvu.PrintArea" localSheetId="117" hidden="1">'15-8'!$A$1:$R$32</definedName>
    <definedName name="Z_CEC8D9A4_667A_441A_B348_38BA69B851DA_.wvu.PrintArea" localSheetId="118" hidden="1">'15-9'!$A$1:$S$23</definedName>
    <definedName name="Z_CEC8D9A4_667A_441A_B348_38BA69B851DA_.wvu.PrintArea" localSheetId="7" hidden="1">'1-6'!$A$2:$E$26</definedName>
    <definedName name="Z_CEC8D9A4_667A_441A_B348_38BA69B851DA_.wvu.PrintArea" localSheetId="124" hidden="1">'16-1'!$A$1:$R$23</definedName>
    <definedName name="Z_CEC8D9A4_667A_441A_B348_38BA69B851DA_.wvu.PrintArea" localSheetId="125" hidden="1">'16-2'!$A$1:$Q$18</definedName>
    <definedName name="Z_CEC8D9A4_667A_441A_B348_38BA69B851DA_.wvu.PrintArea" localSheetId="126" hidden="1">'16-3'!$A$1:$U$22</definedName>
    <definedName name="Z_CEC8D9A4_667A_441A_B348_38BA69B851DA_.wvu.PrintArea" localSheetId="127" hidden="1">'16-4'!$A$1:$N$20</definedName>
    <definedName name="Z_CEC8D9A4_667A_441A_B348_38BA69B851DA_.wvu.PrintArea" localSheetId="128" hidden="1">'16-5'!$A$1:$U$21</definedName>
    <definedName name="Z_CEC8D9A4_667A_441A_B348_38BA69B851DA_.wvu.PrintArea" localSheetId="8" hidden="1">'1-7'!$A$1:$W$171</definedName>
    <definedName name="Z_CEC8D9A4_667A_441A_B348_38BA69B851DA_.wvu.PrintArea" localSheetId="129" hidden="1">'17-1'!$A$1:$AA$22</definedName>
    <definedName name="Z_CEC8D9A4_667A_441A_B348_38BA69B851DA_.wvu.PrintArea" localSheetId="138" hidden="1">'17-10'!$A$1:$P$17</definedName>
    <definedName name="Z_CEC8D9A4_667A_441A_B348_38BA69B851DA_.wvu.PrintArea" localSheetId="140" hidden="1">'17-12'!$A$1:$Q$19</definedName>
    <definedName name="Z_CEC8D9A4_667A_441A_B348_38BA69B851DA_.wvu.PrintArea" localSheetId="141" hidden="1">'17-13'!$A$1:$P$17</definedName>
    <definedName name="Z_CEC8D9A4_667A_441A_B348_38BA69B851DA_.wvu.PrintArea" localSheetId="142" hidden="1">'17-14'!$A$1:$K$27</definedName>
    <definedName name="Z_CEC8D9A4_667A_441A_B348_38BA69B851DA_.wvu.PrintArea" localSheetId="130" hidden="1">'17-2'!$A$1:$V$23</definedName>
    <definedName name="Z_CEC8D9A4_667A_441A_B348_38BA69B851DA_.wvu.PrintArea" localSheetId="131" hidden="1">'17-3'!$A$1:$V$23</definedName>
    <definedName name="Z_CEC8D9A4_667A_441A_B348_38BA69B851DA_.wvu.PrintArea" localSheetId="135" hidden="1">'17-7'!$A$1:$P$17</definedName>
    <definedName name="Z_CEC8D9A4_667A_441A_B348_38BA69B851DA_.wvu.PrintArea" localSheetId="136" hidden="1">'17-8'!$A$1:$S$17</definedName>
    <definedName name="Z_CEC8D9A4_667A_441A_B348_38BA69B851DA_.wvu.PrintArea" localSheetId="137" hidden="1">'17-9'!$A$1:$Q$16</definedName>
    <definedName name="Z_CEC8D9A4_667A_441A_B348_38BA69B851DA_.wvu.PrintArea" localSheetId="10" hidden="1">'1-8'!$A$1:$S$121</definedName>
    <definedName name="Z_CEC8D9A4_667A_441A_B348_38BA69B851DA_.wvu.PrintArea" localSheetId="143" hidden="1">'18-1'!$A$1:$P$12</definedName>
    <definedName name="Z_CEC8D9A4_667A_441A_B348_38BA69B851DA_.wvu.PrintArea" localSheetId="144" hidden="1">'18-2'!$A$1:$Q$17</definedName>
    <definedName name="Z_CEC8D9A4_667A_441A_B348_38BA69B851DA_.wvu.PrintArea" localSheetId="145" hidden="1">'18-3'!$A$1:$P$12</definedName>
    <definedName name="Z_CEC8D9A4_667A_441A_B348_38BA69B851DA_.wvu.PrintArea" localSheetId="146" hidden="1">'18-4'!$A$1:$R$19</definedName>
    <definedName name="Z_CEC8D9A4_667A_441A_B348_38BA69B851DA_.wvu.PrintArea" localSheetId="11" hidden="1">'1-9'!$A$1:$P$19</definedName>
    <definedName name="Z_CEC8D9A4_667A_441A_B348_38BA69B851DA_.wvu.PrintArea" localSheetId="147" hidden="1">'19-1'!$A$1:$Q$18</definedName>
    <definedName name="Z_CEC8D9A4_667A_441A_B348_38BA69B851DA_.wvu.PrintArea" localSheetId="148" hidden="1">'19-2'!$A$1:$Q$20</definedName>
    <definedName name="Z_CEC8D9A4_667A_441A_B348_38BA69B851DA_.wvu.PrintArea" localSheetId="149" hidden="1">'20-1'!$A$1:$N$17</definedName>
    <definedName name="Z_CEC8D9A4_667A_441A_B348_38BA69B851DA_.wvu.PrintArea" localSheetId="150" hidden="1">'20-2'!$A$1:$S$20</definedName>
    <definedName name="Z_CEC8D9A4_667A_441A_B348_38BA69B851DA_.wvu.PrintArea" localSheetId="151" hidden="1">'20-3'!$A$1:$O$17</definedName>
    <definedName name="Z_CEC8D9A4_667A_441A_B348_38BA69B851DA_.wvu.PrintArea" localSheetId="26" hidden="1">'2-1'!$A$1:$R$23</definedName>
    <definedName name="Z_CEC8D9A4_667A_441A_B348_38BA69B851DA_.wvu.PrintArea" localSheetId="152" hidden="1">'21-1'!$A$1:$R$22</definedName>
    <definedName name="Z_CEC8D9A4_667A_441A_B348_38BA69B851DA_.wvu.PrintArea" localSheetId="153" hidden="1">'21-2'!$A$1:$O$20</definedName>
    <definedName name="Z_CEC8D9A4_667A_441A_B348_38BA69B851DA_.wvu.PrintArea" localSheetId="154" hidden="1">'21-3'!$A$1:$Q$16</definedName>
    <definedName name="Z_CEC8D9A4_667A_441A_B348_38BA69B851DA_.wvu.PrintArea" localSheetId="155" hidden="1">'21-4'!$A$1:$Y$52</definedName>
    <definedName name="Z_CEC8D9A4_667A_441A_B348_38BA69B851DA_.wvu.PrintArea" localSheetId="156" hidden="1">'21-5'!$A$1:$T$19</definedName>
    <definedName name="Z_CEC8D9A4_667A_441A_B348_38BA69B851DA_.wvu.PrintArea" localSheetId="157" hidden="1">'21-6'!$A$1:$O$16</definedName>
    <definedName name="Z_CEC8D9A4_667A_441A_B348_38BA69B851DA_.wvu.PrintArea" localSheetId="27" hidden="1">'2-2'!$A$1:$Q$16</definedName>
    <definedName name="Z_CEC8D9A4_667A_441A_B348_38BA69B851DA_.wvu.PrintArea" localSheetId="28" hidden="1">'2-3'!$A$1:$R$25</definedName>
    <definedName name="Z_CEC8D9A4_667A_441A_B348_38BA69B851DA_.wvu.PrintArea" localSheetId="30" hidden="1">'2-5'!$A$1:$X$24</definedName>
    <definedName name="Z_CEC8D9A4_667A_441A_B348_38BA69B851DA_.wvu.PrintArea" localSheetId="32" hidden="1">'2-7'!$A$1:$O$19</definedName>
    <definedName name="Z_CEC8D9A4_667A_441A_B348_38BA69B851DA_.wvu.PrintArea" localSheetId="34" hidden="1">'3-1'!$A$1:$R$18</definedName>
    <definedName name="Z_CEC8D9A4_667A_441A_B348_38BA69B851DA_.wvu.PrintArea" localSheetId="35" hidden="1">'3-2'!$A$1:$Q$20</definedName>
    <definedName name="Z_CEC8D9A4_667A_441A_B348_38BA69B851DA_.wvu.PrintArea" localSheetId="36" hidden="1">'3-3'!$A$1:$Q$26</definedName>
    <definedName name="Z_CEC8D9A4_667A_441A_B348_38BA69B851DA_.wvu.PrintArea" localSheetId="37" hidden="1">'3-4'!$A$1:$P$12</definedName>
    <definedName name="Z_CEC8D9A4_667A_441A_B348_38BA69B851DA_.wvu.PrintArea" localSheetId="38" hidden="1">'3-5'!$A$1:$L$15</definedName>
    <definedName name="Z_CEC8D9A4_667A_441A_B348_38BA69B851DA_.wvu.PrintArea" localSheetId="39" hidden="1">'3-6'!$A$1:$O$13</definedName>
    <definedName name="Z_CEC8D9A4_667A_441A_B348_38BA69B851DA_.wvu.PrintArea" localSheetId="40" hidden="1">'3-7'!$A$1:$L$16</definedName>
    <definedName name="Z_CEC8D9A4_667A_441A_B348_38BA69B851DA_.wvu.PrintArea" localSheetId="41" hidden="1">'4-1'!$A$1:$O$19</definedName>
    <definedName name="Z_CEC8D9A4_667A_441A_B348_38BA69B851DA_.wvu.PrintArea" localSheetId="42" hidden="1">'4-2'!$A$1:$O$21</definedName>
    <definedName name="Z_CEC8D9A4_667A_441A_B348_38BA69B851DA_.wvu.PrintArea" localSheetId="43" hidden="1">'4-3'!$A$1:$Q$28</definedName>
    <definedName name="Z_CEC8D9A4_667A_441A_B348_38BA69B851DA_.wvu.PrintArea" localSheetId="44" hidden="1">'4-4'!$A$1:$S$31</definedName>
    <definedName name="Z_CEC8D9A4_667A_441A_B348_38BA69B851DA_.wvu.PrintArea" localSheetId="45" hidden="1">'4-5'!$A$1:$Q$32</definedName>
    <definedName name="Z_CEC8D9A4_667A_441A_B348_38BA69B851DA_.wvu.PrintArea" localSheetId="46" hidden="1">'4-6'!$A$1:$O$20</definedName>
    <definedName name="Z_CEC8D9A4_667A_441A_B348_38BA69B851DA_.wvu.PrintArea" localSheetId="47" hidden="1">'5-1'!$A$1:$T$15</definedName>
    <definedName name="Z_CEC8D9A4_667A_441A_B348_38BA69B851DA_.wvu.PrintArea" localSheetId="56" hidden="1">'5-10'!$A$1:$G$32</definedName>
    <definedName name="Z_CEC8D9A4_667A_441A_B348_38BA69B851DA_.wvu.PrintArea" localSheetId="57" hidden="1">'5-11'!$A$1:$Q$72</definedName>
    <definedName name="Z_CEC8D9A4_667A_441A_B348_38BA69B851DA_.wvu.PrintArea" localSheetId="48" hidden="1">'5-2'!$A$1:$V$15</definedName>
    <definedName name="Z_CEC8D9A4_667A_441A_B348_38BA69B851DA_.wvu.PrintArea" localSheetId="49" hidden="1">'5-3'!$A$1:$P$18</definedName>
    <definedName name="Z_CEC8D9A4_667A_441A_B348_38BA69B851DA_.wvu.PrintArea" localSheetId="50" hidden="1">'5-4'!$A$1:$Q$26</definedName>
    <definedName name="Z_CEC8D9A4_667A_441A_B348_38BA69B851DA_.wvu.PrintArea" localSheetId="51" hidden="1">'5-5'!$A$1:$P$18</definedName>
    <definedName name="Z_CEC8D9A4_667A_441A_B348_38BA69B851DA_.wvu.PrintArea" localSheetId="52" hidden="1">'5-6'!$A$1:$P$19</definedName>
    <definedName name="Z_CEC8D9A4_667A_441A_B348_38BA69B851DA_.wvu.PrintArea" localSheetId="53" hidden="1">'5-7'!$A$1:$Q$21</definedName>
    <definedName name="Z_CEC8D9A4_667A_441A_B348_38BA69B851DA_.wvu.PrintArea" localSheetId="54" hidden="1">'5-8'!$A$1:$R$20</definedName>
    <definedName name="Z_CEC8D9A4_667A_441A_B348_38BA69B851DA_.wvu.PrintArea" localSheetId="55" hidden="1">'5-9'!$A$1:$S$20</definedName>
    <definedName name="Z_CEC8D9A4_667A_441A_B348_38BA69B851DA_.wvu.PrintArea" localSheetId="58" hidden="1">'6-1'!$A$1:$Q$14</definedName>
    <definedName name="Z_CEC8D9A4_667A_441A_B348_38BA69B851DA_.wvu.PrintArea" localSheetId="59" hidden="1">'6-2'!$A$1:$R$18</definedName>
    <definedName name="Z_CEC8D9A4_667A_441A_B348_38BA69B851DA_.wvu.PrintArea" localSheetId="60" hidden="1">'6-3'!$A$1:$P$17</definedName>
    <definedName name="Z_CEC8D9A4_667A_441A_B348_38BA69B851DA_.wvu.PrintArea" localSheetId="61" hidden="1">'6-4'!$A$1:$P$16</definedName>
    <definedName name="Z_CEC8D9A4_667A_441A_B348_38BA69B851DA_.wvu.PrintArea" localSheetId="62" hidden="1">'7-1'!$A$1:$V$27</definedName>
    <definedName name="Z_CEC8D9A4_667A_441A_B348_38BA69B851DA_.wvu.PrintArea" localSheetId="63" hidden="1">'7-2'!$A$1:$Z$18</definedName>
    <definedName name="Z_CEC8D9A4_667A_441A_B348_38BA69B851DA_.wvu.PrintArea" localSheetId="64" hidden="1">'7-3'!$A$1:$X$28</definedName>
    <definedName name="Z_CEC8D9A4_667A_441A_B348_38BA69B851DA_.wvu.PrintArea" localSheetId="65" hidden="1">'7-4'!$A$1:$X$28</definedName>
    <definedName name="Z_CEC8D9A4_667A_441A_B348_38BA69B851DA_.wvu.PrintArea" localSheetId="66" hidden="1">'7-5'!$A$1:$P$23</definedName>
    <definedName name="Z_CEC8D9A4_667A_441A_B348_38BA69B851DA_.wvu.PrintArea" localSheetId="67" hidden="1">'7-6'!$A$1:$O$15</definedName>
    <definedName name="Z_CEC8D9A4_667A_441A_B348_38BA69B851DA_.wvu.PrintArea" localSheetId="68" hidden="1">'8-1'!$A$1:$U$28</definedName>
    <definedName name="Z_CEC8D9A4_667A_441A_B348_38BA69B851DA_.wvu.PrintArea" localSheetId="77" hidden="1">'8-10'!$A$1:$Q$21</definedName>
    <definedName name="Z_CEC8D9A4_667A_441A_B348_38BA69B851DA_.wvu.PrintArea" localSheetId="78" hidden="1">'8-11'!$A$1:$S$23</definedName>
    <definedName name="Z_CEC8D9A4_667A_441A_B348_38BA69B851DA_.wvu.PrintArea" localSheetId="79" hidden="1">'8-12'!$A$1:$T$34</definedName>
    <definedName name="Z_CEC8D9A4_667A_441A_B348_38BA69B851DA_.wvu.PrintArea" localSheetId="80" hidden="1">'8-13'!$A$1:$N$21</definedName>
    <definedName name="Z_CEC8D9A4_667A_441A_B348_38BA69B851DA_.wvu.PrintArea" localSheetId="81" hidden="1">'8-14'!$A$1:$O$33</definedName>
    <definedName name="Z_CEC8D9A4_667A_441A_B348_38BA69B851DA_.wvu.PrintArea" localSheetId="69" hidden="1">'8-2'!$A$1:$U$26</definedName>
    <definedName name="Z_CEC8D9A4_667A_441A_B348_38BA69B851DA_.wvu.PrintArea" localSheetId="71" hidden="1">'8-4'!$A$1:$O$19</definedName>
    <definedName name="Z_CEC8D9A4_667A_441A_B348_38BA69B851DA_.wvu.PrintArea" localSheetId="72" hidden="1">'8-5'!$A$1:$O$20</definedName>
    <definedName name="Z_CEC8D9A4_667A_441A_B348_38BA69B851DA_.wvu.PrintArea" localSheetId="73" hidden="1">'8-6'!$A$1:$P$19</definedName>
    <definedName name="Z_CEC8D9A4_667A_441A_B348_38BA69B851DA_.wvu.PrintArea" localSheetId="74" hidden="1">'8-7'!$A$1:$O$19</definedName>
    <definedName name="Z_CEC8D9A4_667A_441A_B348_38BA69B851DA_.wvu.PrintArea" localSheetId="75" hidden="1">'8-8'!$A$1:$O$19</definedName>
    <definedName name="Z_CEC8D9A4_667A_441A_B348_38BA69B851DA_.wvu.PrintArea" localSheetId="76" hidden="1">'8-9'!$A$1:$AB$40</definedName>
    <definedName name="Z_CEC8D9A4_667A_441A_B348_38BA69B851DA_.wvu.PrintArea" localSheetId="82" hidden="1">'9-1'!$A$1:$P$17</definedName>
    <definedName name="Z_CEC8D9A4_667A_441A_B348_38BA69B851DA_.wvu.PrintArea" localSheetId="83" hidden="1">'9-2'!$A$1:$R$16</definedName>
    <definedName name="Z_CEC8D9A4_667A_441A_B348_38BA69B851DA_.wvu.PrintArea" localSheetId="84" hidden="1">'9-3'!$A$1:$O$16</definedName>
    <definedName name="Z_CEC8D9A4_667A_441A_B348_38BA69B851DA_.wvu.PrintArea" localSheetId="85" hidden="1">'9-4'!$A$1:$O$16</definedName>
    <definedName name="Z_CEC8D9A4_667A_441A_B348_38BA69B851DA_.wvu.PrintArea" localSheetId="86" hidden="1">'9-5'!$A$1:$P$16</definedName>
    <definedName name="Z_CEC8D9A4_667A_441A_B348_38BA69B851DA_.wvu.PrintArea" localSheetId="87" hidden="1">'9-6'!$A$1:$Q$20</definedName>
    <definedName name="Z_CEC8D9A4_667A_441A_B348_38BA69B851DA_.wvu.Rows" localSheetId="71" hidden="1">'8-4'!$27:$29</definedName>
    <definedName name="Z_CED0B8D9_B004_48AD_A858_70C151F3F6A0_.wvu.Cols" localSheetId="129" hidden="1">'17-1'!$D:$E,'17-1'!$G:$I,'17-1'!$K:$L,'17-1'!$N:$N</definedName>
    <definedName name="Z_CED0B8D9_B004_48AD_A858_70C151F3F6A0_.wvu.Cols" localSheetId="68" hidden="1">'8-1'!$D:$E,'8-1'!$H:$H</definedName>
    <definedName name="Z_CED0B8D9_B004_48AD_A858_70C151F3F6A0_.wvu.Cols" localSheetId="69" hidden="1">'8-2'!$D:$D,'8-2'!$F:$F,'8-2'!$H:$H</definedName>
    <definedName name="Z_CED0B8D9_B004_48AD_A858_70C151F3F6A0_.wvu.PrintArea" localSheetId="88" hidden="1">'10-1'!$A$1:$S$19</definedName>
    <definedName name="Z_CED0B8D9_B004_48AD_A858_70C151F3F6A0_.wvu.PrintArea" localSheetId="89" hidden="1">'10-2'!$A$1:$O$17</definedName>
    <definedName name="Z_CED0B8D9_B004_48AD_A858_70C151F3F6A0_.wvu.PrintArea" localSheetId="90" hidden="1">'10-3'!$A$1:$W$22</definedName>
    <definedName name="Z_CED0B8D9_B004_48AD_A858_70C151F3F6A0_.wvu.PrintArea" localSheetId="91" hidden="1">'10-4'!$A$1:$W$21</definedName>
    <definedName name="Z_CED0B8D9_B004_48AD_A858_70C151F3F6A0_.wvu.PrintArea" localSheetId="92" hidden="1">'10-5'!$A$1:$Q$22</definedName>
    <definedName name="Z_CED0B8D9_B004_48AD_A858_70C151F3F6A0_.wvu.PrintArea" localSheetId="1" hidden="1">'1-1'!$A$1:$Q$24</definedName>
    <definedName name="Z_CED0B8D9_B004_48AD_A858_70C151F3F6A0_.wvu.PrintArea" localSheetId="12" hidden="1">'1-10'!$A$1:$Q$23</definedName>
    <definedName name="Z_CED0B8D9_B004_48AD_A858_70C151F3F6A0_.wvu.PrintArea" localSheetId="13" hidden="1">'1-11'!$A$1:$S$20</definedName>
    <definedName name="Z_CED0B8D9_B004_48AD_A858_70C151F3F6A0_.wvu.PrintArea" localSheetId="96" hidden="1">'11-2'!$A$1:$P$17</definedName>
    <definedName name="Z_CED0B8D9_B004_48AD_A858_70C151F3F6A0_.wvu.PrintArea" localSheetId="14" hidden="1">'1-12'!$A$1:$R$29</definedName>
    <definedName name="Z_CED0B8D9_B004_48AD_A858_70C151F3F6A0_.wvu.PrintArea" localSheetId="97" hidden="1">'11-3'!$A$1:$O$18</definedName>
    <definedName name="Z_CED0B8D9_B004_48AD_A858_70C151F3F6A0_.wvu.PrintArea" localSheetId="17" hidden="1">'1-13'!$A$1:$Q$26</definedName>
    <definedName name="Z_CED0B8D9_B004_48AD_A858_70C151F3F6A0_.wvu.PrintArea" localSheetId="9" hidden="1">'1-13(旧)'!$A$1:$T$23</definedName>
    <definedName name="Z_CED0B8D9_B004_48AD_A858_70C151F3F6A0_.wvu.PrintArea" localSheetId="98" hidden="1">'11-4'!$A$1:$Q$19</definedName>
    <definedName name="Z_CED0B8D9_B004_48AD_A858_70C151F3F6A0_.wvu.PrintArea" localSheetId="19" hidden="1">'1-14'!$A$1:$S$18</definedName>
    <definedName name="Z_CED0B8D9_B004_48AD_A858_70C151F3F6A0_.wvu.PrintArea" localSheetId="15" hidden="1">'1-14(旧)'!$A$1:$S$34</definedName>
    <definedName name="Z_CED0B8D9_B004_48AD_A858_70C151F3F6A0_.wvu.PrintArea" localSheetId="16" hidden="1">'1-15(旧)'!$A$1:$R$26</definedName>
    <definedName name="Z_CED0B8D9_B004_48AD_A858_70C151F3F6A0_.wvu.PrintArea" localSheetId="21" hidden="1">'1-16'!$A$1:$F$80</definedName>
    <definedName name="Z_CED0B8D9_B004_48AD_A858_70C151F3F6A0_.wvu.PrintArea" localSheetId="18" hidden="1">'1-16(旧)'!$A$1:$W$27</definedName>
    <definedName name="Z_CED0B8D9_B004_48AD_A858_70C151F3F6A0_.wvu.PrintArea" localSheetId="22" hidden="1">'1-17'!$A$1:$Q$18</definedName>
    <definedName name="Z_CED0B8D9_B004_48AD_A858_70C151F3F6A0_.wvu.PrintArea" localSheetId="23" hidden="1">'1-18'!$A$1:$S$22</definedName>
    <definedName name="Z_CED0B8D9_B004_48AD_A858_70C151F3F6A0_.wvu.PrintArea" localSheetId="24" hidden="1">'1-18(旧)'!$A$1:$U$40</definedName>
    <definedName name="Z_CED0B8D9_B004_48AD_A858_70C151F3F6A0_.wvu.PrintArea" localSheetId="25" hidden="1">'1-19'!$A$1:$U$22</definedName>
    <definedName name="Z_CED0B8D9_B004_48AD_A858_70C151F3F6A0_.wvu.PrintArea" localSheetId="3" hidden="1">'1-2'!$A$1:$Q$27</definedName>
    <definedName name="Z_CED0B8D9_B004_48AD_A858_70C151F3F6A0_.wvu.PrintArea" localSheetId="159" hidden="1">'1-20(旧)'!$A$1:$R$27</definedName>
    <definedName name="Z_CED0B8D9_B004_48AD_A858_70C151F3F6A0_.wvu.PrintArea" localSheetId="99" hidden="1">'12-1'!$A$1:$O$51</definedName>
    <definedName name="Z_CED0B8D9_B004_48AD_A858_70C151F3F6A0_.wvu.PrintArea" localSheetId="100" hidden="1">'12-2'!$A$1:$AD$25</definedName>
    <definedName name="Z_CED0B8D9_B004_48AD_A858_70C151F3F6A0_.wvu.PrintArea" localSheetId="101" hidden="1">'12-3'!$A$1:$P$19</definedName>
    <definedName name="Z_CED0B8D9_B004_48AD_A858_70C151F3F6A0_.wvu.PrintArea" localSheetId="102" hidden="1">'12-4'!$A$1:$P$17</definedName>
    <definedName name="Z_CED0B8D9_B004_48AD_A858_70C151F3F6A0_.wvu.PrintArea" localSheetId="103" hidden="1">'12-5'!$A$1:$P$17</definedName>
    <definedName name="Z_CED0B8D9_B004_48AD_A858_70C151F3F6A0_.wvu.PrintArea" localSheetId="104" hidden="1">'12-6'!$A$1:$N$30</definedName>
    <definedName name="Z_CED0B8D9_B004_48AD_A858_70C151F3F6A0_.wvu.PrintArea" localSheetId="105" hidden="1">'12-7'!$A$1:$M$25</definedName>
    <definedName name="Z_CED0B8D9_B004_48AD_A858_70C151F3F6A0_.wvu.PrintArea" localSheetId="4" hidden="1">'1-3'!$A$1:$O$27</definedName>
    <definedName name="Z_CED0B8D9_B004_48AD_A858_70C151F3F6A0_.wvu.PrintArea" localSheetId="106" hidden="1">'13-1'!$A$1:$R$21</definedName>
    <definedName name="Z_CED0B8D9_B004_48AD_A858_70C151F3F6A0_.wvu.PrintArea" localSheetId="107" hidden="1">'13-2'!$A$1:$Q$19</definedName>
    <definedName name="Z_CED0B8D9_B004_48AD_A858_70C151F3F6A0_.wvu.PrintArea" localSheetId="108" hidden="1">'14-1'!$A$1:$T$21</definedName>
    <definedName name="Z_CED0B8D9_B004_48AD_A858_70C151F3F6A0_.wvu.PrintArea" localSheetId="109" hidden="1">'14-2'!$A$1:$S$18</definedName>
    <definedName name="Z_CED0B8D9_B004_48AD_A858_70C151F3F6A0_.wvu.PrintArea" localSheetId="6" hidden="1">'1-5'!$A$1:$U$46</definedName>
    <definedName name="Z_CED0B8D9_B004_48AD_A858_70C151F3F6A0_.wvu.PrintArea" localSheetId="110" hidden="1">'15-1'!$A$1:$V$21</definedName>
    <definedName name="Z_CED0B8D9_B004_48AD_A858_70C151F3F6A0_.wvu.PrintArea" localSheetId="120" hidden="1">'15-11'!$A$1:$S$21</definedName>
    <definedName name="Z_CED0B8D9_B004_48AD_A858_70C151F3F6A0_.wvu.PrintArea" localSheetId="121" hidden="1">'15-12'!$A$1:$Q$18</definedName>
    <definedName name="Z_CED0B8D9_B004_48AD_A858_70C151F3F6A0_.wvu.PrintArea" localSheetId="122" hidden="1">'15-13'!$A$1:$R$21</definedName>
    <definedName name="Z_CED0B8D9_B004_48AD_A858_70C151F3F6A0_.wvu.PrintArea" localSheetId="123" hidden="1">'15-14'!$A$1:$O$21</definedName>
    <definedName name="Z_CED0B8D9_B004_48AD_A858_70C151F3F6A0_.wvu.PrintArea" localSheetId="111" hidden="1">'15-2'!$A$1:$P$18</definedName>
    <definedName name="Z_CED0B8D9_B004_48AD_A858_70C151F3F6A0_.wvu.PrintArea" localSheetId="112" hidden="1">'15-3'!$A$1:$U$20</definedName>
    <definedName name="Z_CED0B8D9_B004_48AD_A858_70C151F3F6A0_.wvu.PrintArea" localSheetId="113" hidden="1">'15-4'!$A$1:$S$23</definedName>
    <definedName name="Z_CED0B8D9_B004_48AD_A858_70C151F3F6A0_.wvu.PrintArea" localSheetId="114" hidden="1">'15-5'!$A$1:$Q$44</definedName>
    <definedName name="Z_CED0B8D9_B004_48AD_A858_70C151F3F6A0_.wvu.PrintArea" localSheetId="115" hidden="1">'15-6'!$A$1:$U$24</definedName>
    <definedName name="Z_CED0B8D9_B004_48AD_A858_70C151F3F6A0_.wvu.PrintArea" localSheetId="116" hidden="1">'15-7'!$A$1:$Q$19</definedName>
    <definedName name="Z_CED0B8D9_B004_48AD_A858_70C151F3F6A0_.wvu.PrintArea" localSheetId="117" hidden="1">'15-8'!$A$1:$R$32</definedName>
    <definedName name="Z_CED0B8D9_B004_48AD_A858_70C151F3F6A0_.wvu.PrintArea" localSheetId="118" hidden="1">'15-9'!$A$1:$S$23</definedName>
    <definedName name="Z_CED0B8D9_B004_48AD_A858_70C151F3F6A0_.wvu.PrintArea" localSheetId="7" hidden="1">'1-6'!$A$2:$E$26</definedName>
    <definedName name="Z_CED0B8D9_B004_48AD_A858_70C151F3F6A0_.wvu.PrintArea" localSheetId="124" hidden="1">'16-1'!$A$1:$R$23</definedName>
    <definedName name="Z_CED0B8D9_B004_48AD_A858_70C151F3F6A0_.wvu.PrintArea" localSheetId="125" hidden="1">'16-2'!$A$1:$Q$18</definedName>
    <definedName name="Z_CED0B8D9_B004_48AD_A858_70C151F3F6A0_.wvu.PrintArea" localSheetId="126" hidden="1">'16-3'!$A$1:$U$22</definedName>
    <definedName name="Z_CED0B8D9_B004_48AD_A858_70C151F3F6A0_.wvu.PrintArea" localSheetId="127" hidden="1">'16-4'!$A$1:$N$20</definedName>
    <definedName name="Z_CED0B8D9_B004_48AD_A858_70C151F3F6A0_.wvu.PrintArea" localSheetId="128" hidden="1">'16-5'!$A$1:$U$21</definedName>
    <definedName name="Z_CED0B8D9_B004_48AD_A858_70C151F3F6A0_.wvu.PrintArea" localSheetId="8" hidden="1">'1-7'!$A$1:$W$171</definedName>
    <definedName name="Z_CED0B8D9_B004_48AD_A858_70C151F3F6A0_.wvu.PrintArea" localSheetId="129" hidden="1">'17-1'!$A$1:$AA$22</definedName>
    <definedName name="Z_CED0B8D9_B004_48AD_A858_70C151F3F6A0_.wvu.PrintArea" localSheetId="138" hidden="1">'17-10'!$A$1:$P$17</definedName>
    <definedName name="Z_CED0B8D9_B004_48AD_A858_70C151F3F6A0_.wvu.PrintArea" localSheetId="140" hidden="1">'17-12'!$A$1:$Q$19</definedName>
    <definedName name="Z_CED0B8D9_B004_48AD_A858_70C151F3F6A0_.wvu.PrintArea" localSheetId="141" hidden="1">'17-13'!$A$1:$P$17</definedName>
    <definedName name="Z_CED0B8D9_B004_48AD_A858_70C151F3F6A0_.wvu.PrintArea" localSheetId="142" hidden="1">'17-14'!$A$1:$K$27</definedName>
    <definedName name="Z_CED0B8D9_B004_48AD_A858_70C151F3F6A0_.wvu.PrintArea" localSheetId="130" hidden="1">'17-2'!$A$1:$V$23</definedName>
    <definedName name="Z_CED0B8D9_B004_48AD_A858_70C151F3F6A0_.wvu.PrintArea" localSheetId="131" hidden="1">'17-3'!$A$1:$V$23</definedName>
    <definedName name="Z_CED0B8D9_B004_48AD_A858_70C151F3F6A0_.wvu.PrintArea" localSheetId="135" hidden="1">'17-7'!$A$1:$P$17</definedName>
    <definedName name="Z_CED0B8D9_B004_48AD_A858_70C151F3F6A0_.wvu.PrintArea" localSheetId="136" hidden="1">'17-8'!$A$1:$S$17</definedName>
    <definedName name="Z_CED0B8D9_B004_48AD_A858_70C151F3F6A0_.wvu.PrintArea" localSheetId="137" hidden="1">'17-9'!$A$1:$Q$16</definedName>
    <definedName name="Z_CED0B8D9_B004_48AD_A858_70C151F3F6A0_.wvu.PrintArea" localSheetId="10" hidden="1">'1-8'!$A$1:$S$121</definedName>
    <definedName name="Z_CED0B8D9_B004_48AD_A858_70C151F3F6A0_.wvu.PrintArea" localSheetId="143" hidden="1">'18-1'!$A$1:$P$12</definedName>
    <definedName name="Z_CED0B8D9_B004_48AD_A858_70C151F3F6A0_.wvu.PrintArea" localSheetId="144" hidden="1">'18-2'!$A$1:$Q$17</definedName>
    <definedName name="Z_CED0B8D9_B004_48AD_A858_70C151F3F6A0_.wvu.PrintArea" localSheetId="145" hidden="1">'18-3'!$A$1:$P$12</definedName>
    <definedName name="Z_CED0B8D9_B004_48AD_A858_70C151F3F6A0_.wvu.PrintArea" localSheetId="146" hidden="1">'18-4'!$A$1:$R$19</definedName>
    <definedName name="Z_CED0B8D9_B004_48AD_A858_70C151F3F6A0_.wvu.PrintArea" localSheetId="11" hidden="1">'1-9'!$A$1:$P$19</definedName>
    <definedName name="Z_CED0B8D9_B004_48AD_A858_70C151F3F6A0_.wvu.PrintArea" localSheetId="147" hidden="1">'19-1'!$A$1:$Q$18</definedName>
    <definedName name="Z_CED0B8D9_B004_48AD_A858_70C151F3F6A0_.wvu.PrintArea" localSheetId="148" hidden="1">'19-2'!$A$1:$Q$20</definedName>
    <definedName name="Z_CED0B8D9_B004_48AD_A858_70C151F3F6A0_.wvu.PrintArea" localSheetId="149" hidden="1">'20-1'!$A$1:$N$17</definedName>
    <definedName name="Z_CED0B8D9_B004_48AD_A858_70C151F3F6A0_.wvu.PrintArea" localSheetId="150" hidden="1">'20-2'!$A$1:$S$20</definedName>
    <definedName name="Z_CED0B8D9_B004_48AD_A858_70C151F3F6A0_.wvu.PrintArea" localSheetId="151" hidden="1">'20-3'!$A$1:$O$17</definedName>
    <definedName name="Z_CED0B8D9_B004_48AD_A858_70C151F3F6A0_.wvu.PrintArea" localSheetId="26" hidden="1">'2-1'!$A$1:$R$23</definedName>
    <definedName name="Z_CED0B8D9_B004_48AD_A858_70C151F3F6A0_.wvu.PrintArea" localSheetId="152" hidden="1">'21-1'!$A$1:$R$22</definedName>
    <definedName name="Z_CED0B8D9_B004_48AD_A858_70C151F3F6A0_.wvu.PrintArea" localSheetId="153" hidden="1">'21-2'!$A$1:$O$20</definedName>
    <definedName name="Z_CED0B8D9_B004_48AD_A858_70C151F3F6A0_.wvu.PrintArea" localSheetId="154" hidden="1">'21-3'!$A$1:$Q$16</definedName>
    <definedName name="Z_CED0B8D9_B004_48AD_A858_70C151F3F6A0_.wvu.PrintArea" localSheetId="155" hidden="1">'21-4'!$A$1:$Y$52</definedName>
    <definedName name="Z_CED0B8D9_B004_48AD_A858_70C151F3F6A0_.wvu.PrintArea" localSheetId="156" hidden="1">'21-5'!$A$1:$T$19</definedName>
    <definedName name="Z_CED0B8D9_B004_48AD_A858_70C151F3F6A0_.wvu.PrintArea" localSheetId="157" hidden="1">'21-6'!$A$1:$O$16</definedName>
    <definedName name="Z_CED0B8D9_B004_48AD_A858_70C151F3F6A0_.wvu.PrintArea" localSheetId="27" hidden="1">'2-2'!$A$1:$Q$16</definedName>
    <definedName name="Z_CED0B8D9_B004_48AD_A858_70C151F3F6A0_.wvu.PrintArea" localSheetId="28" hidden="1">'2-3'!$A$1:$R$25</definedName>
    <definedName name="Z_CED0B8D9_B004_48AD_A858_70C151F3F6A0_.wvu.PrintArea" localSheetId="30" hidden="1">'2-5'!$A$1:$X$24</definedName>
    <definedName name="Z_CED0B8D9_B004_48AD_A858_70C151F3F6A0_.wvu.PrintArea" localSheetId="32" hidden="1">'2-7'!$A$1:$O$19</definedName>
    <definedName name="Z_CED0B8D9_B004_48AD_A858_70C151F3F6A0_.wvu.PrintArea" localSheetId="34" hidden="1">'3-1'!$A$1:$R$18</definedName>
    <definedName name="Z_CED0B8D9_B004_48AD_A858_70C151F3F6A0_.wvu.PrintArea" localSheetId="35" hidden="1">'3-2'!$A$1:$Q$20</definedName>
    <definedName name="Z_CED0B8D9_B004_48AD_A858_70C151F3F6A0_.wvu.PrintArea" localSheetId="36" hidden="1">'3-3'!$A$1:$Q$26</definedName>
    <definedName name="Z_CED0B8D9_B004_48AD_A858_70C151F3F6A0_.wvu.PrintArea" localSheetId="37" hidden="1">'3-4'!$A$1:$P$12</definedName>
    <definedName name="Z_CED0B8D9_B004_48AD_A858_70C151F3F6A0_.wvu.PrintArea" localSheetId="38" hidden="1">'3-5'!$A$1:$L$15</definedName>
    <definedName name="Z_CED0B8D9_B004_48AD_A858_70C151F3F6A0_.wvu.PrintArea" localSheetId="39" hidden="1">'3-6'!$A$1:$O$13</definedName>
    <definedName name="Z_CED0B8D9_B004_48AD_A858_70C151F3F6A0_.wvu.PrintArea" localSheetId="40" hidden="1">'3-7'!$A$1:$L$16</definedName>
    <definedName name="Z_CED0B8D9_B004_48AD_A858_70C151F3F6A0_.wvu.PrintArea" localSheetId="41" hidden="1">'4-1'!$A$1:$O$19</definedName>
    <definedName name="Z_CED0B8D9_B004_48AD_A858_70C151F3F6A0_.wvu.PrintArea" localSheetId="42" hidden="1">'4-2'!$A$1:$O$21</definedName>
    <definedName name="Z_CED0B8D9_B004_48AD_A858_70C151F3F6A0_.wvu.PrintArea" localSheetId="43" hidden="1">'4-3'!$A$1:$Q$28</definedName>
    <definedName name="Z_CED0B8D9_B004_48AD_A858_70C151F3F6A0_.wvu.PrintArea" localSheetId="44" hidden="1">'4-4'!$A$1:$S$31</definedName>
    <definedName name="Z_CED0B8D9_B004_48AD_A858_70C151F3F6A0_.wvu.PrintArea" localSheetId="45" hidden="1">'4-5'!$A$1:$Q$32</definedName>
    <definedName name="Z_CED0B8D9_B004_48AD_A858_70C151F3F6A0_.wvu.PrintArea" localSheetId="46" hidden="1">'4-6'!$A$1:$O$20</definedName>
    <definedName name="Z_CED0B8D9_B004_48AD_A858_70C151F3F6A0_.wvu.PrintArea" localSheetId="47" hidden="1">'5-1'!$A$1:$T$15</definedName>
    <definedName name="Z_CED0B8D9_B004_48AD_A858_70C151F3F6A0_.wvu.PrintArea" localSheetId="56" hidden="1">'5-10'!$A$1:$G$32</definedName>
    <definedName name="Z_CED0B8D9_B004_48AD_A858_70C151F3F6A0_.wvu.PrintArea" localSheetId="57" hidden="1">'5-11'!$A$1:$Q$72</definedName>
    <definedName name="Z_CED0B8D9_B004_48AD_A858_70C151F3F6A0_.wvu.PrintArea" localSheetId="48" hidden="1">'5-2'!$A$1:$V$15</definedName>
    <definedName name="Z_CED0B8D9_B004_48AD_A858_70C151F3F6A0_.wvu.PrintArea" localSheetId="49" hidden="1">'5-3'!$A$1:$P$18</definedName>
    <definedName name="Z_CED0B8D9_B004_48AD_A858_70C151F3F6A0_.wvu.PrintArea" localSheetId="50" hidden="1">'5-4'!$A$1:$Q$26</definedName>
    <definedName name="Z_CED0B8D9_B004_48AD_A858_70C151F3F6A0_.wvu.PrintArea" localSheetId="51" hidden="1">'5-5'!$A$1:$P$18</definedName>
    <definedName name="Z_CED0B8D9_B004_48AD_A858_70C151F3F6A0_.wvu.PrintArea" localSheetId="52" hidden="1">'5-6'!$A$1:$P$19</definedName>
    <definedName name="Z_CED0B8D9_B004_48AD_A858_70C151F3F6A0_.wvu.PrintArea" localSheetId="53" hidden="1">'5-7'!$A$1:$Q$21</definedName>
    <definedName name="Z_CED0B8D9_B004_48AD_A858_70C151F3F6A0_.wvu.PrintArea" localSheetId="54" hidden="1">'5-8'!$A$1:$R$20</definedName>
    <definedName name="Z_CED0B8D9_B004_48AD_A858_70C151F3F6A0_.wvu.PrintArea" localSheetId="55" hidden="1">'5-9'!$A$1:$S$20</definedName>
    <definedName name="Z_CED0B8D9_B004_48AD_A858_70C151F3F6A0_.wvu.PrintArea" localSheetId="58" hidden="1">'6-1'!$A$1:$Q$14</definedName>
    <definedName name="Z_CED0B8D9_B004_48AD_A858_70C151F3F6A0_.wvu.PrintArea" localSheetId="59" hidden="1">'6-2'!$A$1:$R$18</definedName>
    <definedName name="Z_CED0B8D9_B004_48AD_A858_70C151F3F6A0_.wvu.PrintArea" localSheetId="60" hidden="1">'6-3'!$A$1:$P$17</definedName>
    <definedName name="Z_CED0B8D9_B004_48AD_A858_70C151F3F6A0_.wvu.PrintArea" localSheetId="61" hidden="1">'6-4'!$A$1:$P$16</definedName>
    <definedName name="Z_CED0B8D9_B004_48AD_A858_70C151F3F6A0_.wvu.PrintArea" localSheetId="62" hidden="1">'7-1'!$A$1:$V$27</definedName>
    <definedName name="Z_CED0B8D9_B004_48AD_A858_70C151F3F6A0_.wvu.PrintArea" localSheetId="63" hidden="1">'7-2'!$A$1:$Z$18</definedName>
    <definedName name="Z_CED0B8D9_B004_48AD_A858_70C151F3F6A0_.wvu.PrintArea" localSheetId="64" hidden="1">'7-3'!$A$1:$X$28</definedName>
    <definedName name="Z_CED0B8D9_B004_48AD_A858_70C151F3F6A0_.wvu.PrintArea" localSheetId="65" hidden="1">'7-4'!$A$1:$X$28</definedName>
    <definedName name="Z_CED0B8D9_B004_48AD_A858_70C151F3F6A0_.wvu.PrintArea" localSheetId="66" hidden="1">'7-5'!$A$1:$P$23</definedName>
    <definedName name="Z_CED0B8D9_B004_48AD_A858_70C151F3F6A0_.wvu.PrintArea" localSheetId="67" hidden="1">'7-6'!$A$1:$O$15</definedName>
    <definedName name="Z_CED0B8D9_B004_48AD_A858_70C151F3F6A0_.wvu.PrintArea" localSheetId="68" hidden="1">'8-1'!$A$1:$U$28</definedName>
    <definedName name="Z_CED0B8D9_B004_48AD_A858_70C151F3F6A0_.wvu.PrintArea" localSheetId="77" hidden="1">'8-10'!$A$1:$Q$21</definedName>
    <definedName name="Z_CED0B8D9_B004_48AD_A858_70C151F3F6A0_.wvu.PrintArea" localSheetId="78" hidden="1">'8-11'!$A$1:$S$23</definedName>
    <definedName name="Z_CED0B8D9_B004_48AD_A858_70C151F3F6A0_.wvu.PrintArea" localSheetId="79" hidden="1">'8-12'!$A$1:$T$34</definedName>
    <definedName name="Z_CED0B8D9_B004_48AD_A858_70C151F3F6A0_.wvu.PrintArea" localSheetId="80" hidden="1">'8-13'!$A$1:$N$21</definedName>
    <definedName name="Z_CED0B8D9_B004_48AD_A858_70C151F3F6A0_.wvu.PrintArea" localSheetId="81" hidden="1">'8-14'!$A$1:$O$33</definedName>
    <definedName name="Z_CED0B8D9_B004_48AD_A858_70C151F3F6A0_.wvu.PrintArea" localSheetId="69" hidden="1">'8-2'!$A$1:$U$26</definedName>
    <definedName name="Z_CED0B8D9_B004_48AD_A858_70C151F3F6A0_.wvu.PrintArea" localSheetId="71" hidden="1">'8-4'!$A$1:$O$19</definedName>
    <definedName name="Z_CED0B8D9_B004_48AD_A858_70C151F3F6A0_.wvu.PrintArea" localSheetId="72" hidden="1">'8-5'!$A$1:$O$20</definedName>
    <definedName name="Z_CED0B8D9_B004_48AD_A858_70C151F3F6A0_.wvu.PrintArea" localSheetId="73" hidden="1">'8-6'!$A$1:$P$19</definedName>
    <definedName name="Z_CED0B8D9_B004_48AD_A858_70C151F3F6A0_.wvu.PrintArea" localSheetId="74" hidden="1">'8-7'!$A$1:$O$19</definedName>
    <definedName name="Z_CED0B8D9_B004_48AD_A858_70C151F3F6A0_.wvu.PrintArea" localSheetId="75" hidden="1">'8-8'!$A$1:$O$19</definedName>
    <definedName name="Z_CED0B8D9_B004_48AD_A858_70C151F3F6A0_.wvu.PrintArea" localSheetId="76" hidden="1">'8-9'!$A$1:$AB$40</definedName>
    <definedName name="Z_CED0B8D9_B004_48AD_A858_70C151F3F6A0_.wvu.PrintArea" localSheetId="82" hidden="1">'9-1'!$A$1:$P$17</definedName>
    <definedName name="Z_CED0B8D9_B004_48AD_A858_70C151F3F6A0_.wvu.PrintArea" localSheetId="83" hidden="1">'9-2'!$A$1:$R$16</definedName>
    <definedName name="Z_CED0B8D9_B004_48AD_A858_70C151F3F6A0_.wvu.PrintArea" localSheetId="84" hidden="1">'9-3'!$A$1:$O$16</definedName>
    <definedName name="Z_CED0B8D9_B004_48AD_A858_70C151F3F6A0_.wvu.PrintArea" localSheetId="85" hidden="1">'9-4'!$A$1:$O$16</definedName>
    <definedName name="Z_CED0B8D9_B004_48AD_A858_70C151F3F6A0_.wvu.PrintArea" localSheetId="86" hidden="1">'9-5'!$A$1:$P$16</definedName>
    <definedName name="Z_CED0B8D9_B004_48AD_A858_70C151F3F6A0_.wvu.PrintArea" localSheetId="87" hidden="1">'9-6'!$A$1:$Q$20</definedName>
    <definedName name="Z_CED0B8D9_B004_48AD_A858_70C151F3F6A0_.wvu.Rows" localSheetId="71" hidden="1">'8-4'!$27:$29</definedName>
    <definedName name="Z_CF41C2CB_369E_4B5C_A50A_19DC6BAFA7A4_.wvu.Cols" localSheetId="68" hidden="1">'8-1'!$D:$E,'8-1'!$H:$H</definedName>
    <definedName name="Z_CF41C2CB_369E_4B5C_A50A_19DC6BAFA7A4_.wvu.Cols" localSheetId="69" hidden="1">'8-2'!$D:$D,'8-2'!$F:$F,'8-2'!$H:$H</definedName>
    <definedName name="Z_CF41C2CB_369E_4B5C_A50A_19DC6BAFA7A4_.wvu.PrintArea" localSheetId="88" hidden="1">'10-1'!$A$1:$S$19</definedName>
    <definedName name="Z_CF41C2CB_369E_4B5C_A50A_19DC6BAFA7A4_.wvu.PrintArea" localSheetId="89" hidden="1">'10-2'!$A$1:$O$17</definedName>
    <definedName name="Z_CF41C2CB_369E_4B5C_A50A_19DC6BAFA7A4_.wvu.PrintArea" localSheetId="90" hidden="1">'10-3'!$A$1:$W$22</definedName>
    <definedName name="Z_CF41C2CB_369E_4B5C_A50A_19DC6BAFA7A4_.wvu.PrintArea" localSheetId="91" hidden="1">'10-4'!$A$1:$W$21</definedName>
    <definedName name="Z_CF41C2CB_369E_4B5C_A50A_19DC6BAFA7A4_.wvu.PrintArea" localSheetId="92" hidden="1">'10-5'!$A$1:$Q$22</definedName>
    <definedName name="Z_CF41C2CB_369E_4B5C_A50A_19DC6BAFA7A4_.wvu.PrintArea" localSheetId="96" hidden="1">'11-2'!$A$1:$P$17</definedName>
    <definedName name="Z_CF41C2CB_369E_4B5C_A50A_19DC6BAFA7A4_.wvu.PrintArea" localSheetId="97" hidden="1">'11-3'!$A$1:$O$18</definedName>
    <definedName name="Z_CF41C2CB_369E_4B5C_A50A_19DC6BAFA7A4_.wvu.PrintArea" localSheetId="98" hidden="1">'11-4'!$A$1:$Q$19</definedName>
    <definedName name="Z_CF41C2CB_369E_4B5C_A50A_19DC6BAFA7A4_.wvu.PrintArea" localSheetId="99" hidden="1">'12-1'!$A$1:$O$51</definedName>
    <definedName name="Z_CF41C2CB_369E_4B5C_A50A_19DC6BAFA7A4_.wvu.PrintArea" localSheetId="100" hidden="1">'12-2'!$A$1:$AD$25</definedName>
    <definedName name="Z_CF41C2CB_369E_4B5C_A50A_19DC6BAFA7A4_.wvu.PrintArea" localSheetId="101" hidden="1">'12-3'!$A$1:$P$19</definedName>
    <definedName name="Z_CF41C2CB_369E_4B5C_A50A_19DC6BAFA7A4_.wvu.PrintArea" localSheetId="102" hidden="1">'12-4'!$A$1:$P$17</definedName>
    <definedName name="Z_CF41C2CB_369E_4B5C_A50A_19DC6BAFA7A4_.wvu.PrintArea" localSheetId="103" hidden="1">'12-5'!$A$1:$P$17</definedName>
    <definedName name="Z_CF41C2CB_369E_4B5C_A50A_19DC6BAFA7A4_.wvu.PrintArea" localSheetId="104" hidden="1">'12-6'!$A$1:$N$30</definedName>
    <definedName name="Z_CF41C2CB_369E_4B5C_A50A_19DC6BAFA7A4_.wvu.PrintArea" localSheetId="105" hidden="1">'12-7'!$A$1:$M$25</definedName>
    <definedName name="Z_CF41C2CB_369E_4B5C_A50A_19DC6BAFA7A4_.wvu.PrintArea" localSheetId="108" hidden="1">'14-1'!$A$1:$T$21</definedName>
    <definedName name="Z_CF41C2CB_369E_4B5C_A50A_19DC6BAFA7A4_.wvu.PrintArea" localSheetId="109" hidden="1">'14-2'!$A$1:$S$18</definedName>
    <definedName name="Z_CF41C2CB_369E_4B5C_A50A_19DC6BAFA7A4_.wvu.PrintArea" localSheetId="58" hidden="1">'6-1'!$A$1:$Q$14</definedName>
    <definedName name="Z_CF41C2CB_369E_4B5C_A50A_19DC6BAFA7A4_.wvu.PrintArea" localSheetId="59" hidden="1">'6-2'!$A$1:$R$18</definedName>
    <definedName name="Z_CF41C2CB_369E_4B5C_A50A_19DC6BAFA7A4_.wvu.PrintArea" localSheetId="60" hidden="1">'6-3'!$A$1:$P$17</definedName>
    <definedName name="Z_CF41C2CB_369E_4B5C_A50A_19DC6BAFA7A4_.wvu.PrintArea" localSheetId="61" hidden="1">'6-4'!$A$1:$P$16</definedName>
    <definedName name="Z_CF41C2CB_369E_4B5C_A50A_19DC6BAFA7A4_.wvu.PrintArea" localSheetId="62" hidden="1">'7-1'!$A$1:$V$27</definedName>
    <definedName name="Z_CF41C2CB_369E_4B5C_A50A_19DC6BAFA7A4_.wvu.PrintArea" localSheetId="63" hidden="1">'7-2'!$A$1:$Z$18</definedName>
    <definedName name="Z_CF41C2CB_369E_4B5C_A50A_19DC6BAFA7A4_.wvu.PrintArea" localSheetId="64" hidden="1">'7-3'!$A$1:$X$28</definedName>
    <definedName name="Z_CF41C2CB_369E_4B5C_A50A_19DC6BAFA7A4_.wvu.PrintArea" localSheetId="65" hidden="1">'7-4'!$A$1:$X$28</definedName>
    <definedName name="Z_CF41C2CB_369E_4B5C_A50A_19DC6BAFA7A4_.wvu.PrintArea" localSheetId="66" hidden="1">'7-5'!$A$1:$P$23</definedName>
    <definedName name="Z_CF41C2CB_369E_4B5C_A50A_19DC6BAFA7A4_.wvu.PrintArea" localSheetId="67" hidden="1">'7-6'!$A$1:$O$15</definedName>
    <definedName name="Z_CF41C2CB_369E_4B5C_A50A_19DC6BAFA7A4_.wvu.PrintArea" localSheetId="68" hidden="1">'8-1'!$A$1:$U$28</definedName>
    <definedName name="Z_CF41C2CB_369E_4B5C_A50A_19DC6BAFA7A4_.wvu.PrintArea" localSheetId="77" hidden="1">'8-10'!$A$1:$Q$21</definedName>
    <definedName name="Z_CF41C2CB_369E_4B5C_A50A_19DC6BAFA7A4_.wvu.PrintArea" localSheetId="78" hidden="1">'8-11'!$A$1:$S$23</definedName>
    <definedName name="Z_CF41C2CB_369E_4B5C_A50A_19DC6BAFA7A4_.wvu.PrintArea" localSheetId="79" hidden="1">'8-12'!$A$1:$T$34</definedName>
    <definedName name="Z_CF41C2CB_369E_4B5C_A50A_19DC6BAFA7A4_.wvu.PrintArea" localSheetId="80" hidden="1">'8-13'!$A$1:$N$21</definedName>
    <definedName name="Z_CF41C2CB_369E_4B5C_A50A_19DC6BAFA7A4_.wvu.PrintArea" localSheetId="81" hidden="1">'8-14'!$A$1:$O$33</definedName>
    <definedName name="Z_CF41C2CB_369E_4B5C_A50A_19DC6BAFA7A4_.wvu.PrintArea" localSheetId="69" hidden="1">'8-2'!$A$1:$U$26</definedName>
    <definedName name="Z_CF41C2CB_369E_4B5C_A50A_19DC6BAFA7A4_.wvu.PrintArea" localSheetId="71" hidden="1">'8-4'!$A$1:$O$19</definedName>
    <definedName name="Z_CF41C2CB_369E_4B5C_A50A_19DC6BAFA7A4_.wvu.PrintArea" localSheetId="72" hidden="1">'8-5'!$A$1:$O$20</definedName>
    <definedName name="Z_CF41C2CB_369E_4B5C_A50A_19DC6BAFA7A4_.wvu.PrintArea" localSheetId="73" hidden="1">'8-6'!$A$1:$P$19</definedName>
    <definedName name="Z_CF41C2CB_369E_4B5C_A50A_19DC6BAFA7A4_.wvu.PrintArea" localSheetId="74" hidden="1">'8-7'!$A$1:$O$19</definedName>
    <definedName name="Z_CF41C2CB_369E_4B5C_A50A_19DC6BAFA7A4_.wvu.PrintArea" localSheetId="75" hidden="1">'8-8'!$A$1:$O$19</definedName>
    <definedName name="Z_CF41C2CB_369E_4B5C_A50A_19DC6BAFA7A4_.wvu.PrintArea" localSheetId="76" hidden="1">'8-9'!$A$1:$AB$40</definedName>
    <definedName name="Z_CF41C2CB_369E_4B5C_A50A_19DC6BAFA7A4_.wvu.PrintArea" localSheetId="82" hidden="1">'9-1'!$A$1:$P$17</definedName>
    <definedName name="Z_CF41C2CB_369E_4B5C_A50A_19DC6BAFA7A4_.wvu.PrintArea" localSheetId="83" hidden="1">'9-2'!$A$1:$R$16</definedName>
    <definedName name="Z_CF41C2CB_369E_4B5C_A50A_19DC6BAFA7A4_.wvu.PrintArea" localSheetId="84" hidden="1">'9-3'!$A$1:$O$16</definedName>
    <definedName name="Z_CF41C2CB_369E_4B5C_A50A_19DC6BAFA7A4_.wvu.Rows" localSheetId="71" hidden="1">'8-4'!$27:$29</definedName>
    <definedName name="Z_D33454C5_ADFC_42A2_9CAD_26D14DFBBD51_.wvu.Cols" localSheetId="129" hidden="1">'17-1'!$D:$E,'17-1'!$G:$I,'17-1'!$K:$L,'17-1'!$N:$N</definedName>
    <definedName name="Z_D33454C5_ADFC_42A2_9CAD_26D14DFBBD51_.wvu.PrintArea" localSheetId="106" hidden="1">'13-1'!$A$1:$R$21</definedName>
    <definedName name="Z_D33454C5_ADFC_42A2_9CAD_26D14DFBBD51_.wvu.PrintArea" localSheetId="107" hidden="1">'13-2'!$A$1:$Q$19</definedName>
    <definedName name="Z_D33454C5_ADFC_42A2_9CAD_26D14DFBBD51_.wvu.PrintArea" localSheetId="110" hidden="1">'15-1'!$A$1:$V$21</definedName>
    <definedName name="Z_D33454C5_ADFC_42A2_9CAD_26D14DFBBD51_.wvu.PrintArea" localSheetId="120" hidden="1">'15-11'!$A$1:$S$21</definedName>
    <definedName name="Z_D33454C5_ADFC_42A2_9CAD_26D14DFBBD51_.wvu.PrintArea" localSheetId="121" hidden="1">'15-12'!$A$1:$Q$18</definedName>
    <definedName name="Z_D33454C5_ADFC_42A2_9CAD_26D14DFBBD51_.wvu.PrintArea" localSheetId="122" hidden="1">'15-13'!$A$1:$R$21</definedName>
    <definedName name="Z_D33454C5_ADFC_42A2_9CAD_26D14DFBBD51_.wvu.PrintArea" localSheetId="123" hidden="1">'15-14'!$A$1:$O$21</definedName>
    <definedName name="Z_D33454C5_ADFC_42A2_9CAD_26D14DFBBD51_.wvu.PrintArea" localSheetId="111" hidden="1">'15-2'!$A$1:$P$18</definedName>
    <definedName name="Z_D33454C5_ADFC_42A2_9CAD_26D14DFBBD51_.wvu.PrintArea" localSheetId="112" hidden="1">'15-3'!$A$1:$U$20</definedName>
    <definedName name="Z_D33454C5_ADFC_42A2_9CAD_26D14DFBBD51_.wvu.PrintArea" localSheetId="113" hidden="1">'15-4'!$A$1:$S$23</definedName>
    <definedName name="Z_D33454C5_ADFC_42A2_9CAD_26D14DFBBD51_.wvu.PrintArea" localSheetId="114" hidden="1">'15-5'!$A$1:$Q$44</definedName>
    <definedName name="Z_D33454C5_ADFC_42A2_9CAD_26D14DFBBD51_.wvu.PrintArea" localSheetId="115" hidden="1">'15-6'!$A$1:$P$16</definedName>
    <definedName name="Z_D33454C5_ADFC_42A2_9CAD_26D14DFBBD51_.wvu.PrintArea" localSheetId="116" hidden="1">'15-7'!$A$1:$Q$19</definedName>
    <definedName name="Z_D33454C5_ADFC_42A2_9CAD_26D14DFBBD51_.wvu.PrintArea" localSheetId="117" hidden="1">'15-8'!$A$1:$R$32</definedName>
    <definedName name="Z_D33454C5_ADFC_42A2_9CAD_26D14DFBBD51_.wvu.PrintArea" localSheetId="118" hidden="1">'15-9'!$A$1:$S$23</definedName>
    <definedName name="Z_D33454C5_ADFC_42A2_9CAD_26D14DFBBD51_.wvu.PrintArea" localSheetId="124" hidden="1">'16-1'!$A$1:$R$23</definedName>
    <definedName name="Z_D33454C5_ADFC_42A2_9CAD_26D14DFBBD51_.wvu.PrintArea" localSheetId="125" hidden="1">'16-2'!$A$1:$Q$18</definedName>
    <definedName name="Z_D33454C5_ADFC_42A2_9CAD_26D14DFBBD51_.wvu.PrintArea" localSheetId="126" hidden="1">'16-3'!$A$1:$U$22</definedName>
    <definedName name="Z_D33454C5_ADFC_42A2_9CAD_26D14DFBBD51_.wvu.PrintArea" localSheetId="127" hidden="1">'16-4'!$A$1:$N$20</definedName>
    <definedName name="Z_D33454C5_ADFC_42A2_9CAD_26D14DFBBD51_.wvu.PrintArea" localSheetId="128" hidden="1">'16-5'!$A$1:$U$21</definedName>
    <definedName name="Z_D33454C5_ADFC_42A2_9CAD_26D14DFBBD51_.wvu.PrintArea" localSheetId="129" hidden="1">'17-1'!$A$1:$AA$22</definedName>
    <definedName name="Z_D33454C5_ADFC_42A2_9CAD_26D14DFBBD51_.wvu.PrintArea" localSheetId="138" hidden="1">'17-10'!$A$1:$P$17</definedName>
    <definedName name="Z_D33454C5_ADFC_42A2_9CAD_26D14DFBBD51_.wvu.PrintArea" localSheetId="140" hidden="1">'17-12'!$A$1:$Q$19</definedName>
    <definedName name="Z_D33454C5_ADFC_42A2_9CAD_26D14DFBBD51_.wvu.PrintArea" localSheetId="141" hidden="1">'17-13'!$A$1:$P$17</definedName>
    <definedName name="Z_D33454C5_ADFC_42A2_9CAD_26D14DFBBD51_.wvu.PrintArea" localSheetId="142" hidden="1">'17-14'!$A$1:$K$27</definedName>
    <definedName name="Z_D33454C5_ADFC_42A2_9CAD_26D14DFBBD51_.wvu.PrintArea" localSheetId="130" hidden="1">'17-2'!$A$1:$Q$16</definedName>
    <definedName name="Z_D33454C5_ADFC_42A2_9CAD_26D14DFBBD51_.wvu.PrintArea" localSheetId="131" hidden="1">'17-3'!$A$1:$Q$16</definedName>
    <definedName name="Z_D33454C5_ADFC_42A2_9CAD_26D14DFBBD51_.wvu.PrintArea" localSheetId="135" hidden="1">'17-7'!$A$1:$P$17</definedName>
    <definedName name="Z_D33454C5_ADFC_42A2_9CAD_26D14DFBBD51_.wvu.PrintArea" localSheetId="136" hidden="1">'17-8'!$A$1:$S$17</definedName>
    <definedName name="Z_D33454C5_ADFC_42A2_9CAD_26D14DFBBD51_.wvu.PrintArea" localSheetId="137" hidden="1">'17-9'!$A$1:$Q$16</definedName>
    <definedName name="Z_D33454C5_ADFC_42A2_9CAD_26D14DFBBD51_.wvu.PrintArea" localSheetId="144" hidden="1">'18-2'!$A$1:$Q$17</definedName>
    <definedName name="Z_D33454C5_ADFC_42A2_9CAD_26D14DFBBD51_.wvu.PrintArea" localSheetId="146" hidden="1">'18-4'!$A$1:$R$19</definedName>
    <definedName name="Z_D33454C5_ADFC_42A2_9CAD_26D14DFBBD51_.wvu.PrintArea" localSheetId="147" hidden="1">'19-1'!$A$1:$Q$18</definedName>
    <definedName name="Z_D33454C5_ADFC_42A2_9CAD_26D14DFBBD51_.wvu.PrintArea" localSheetId="148" hidden="1">'19-2'!$A$1:$Q$20</definedName>
    <definedName name="Z_D33454C5_ADFC_42A2_9CAD_26D14DFBBD51_.wvu.PrintArea" localSheetId="149" hidden="1">'20-1'!$A$1:$N$17</definedName>
    <definedName name="Z_D33454C5_ADFC_42A2_9CAD_26D14DFBBD51_.wvu.PrintArea" localSheetId="150" hidden="1">'20-2'!$A$1:$S$20</definedName>
    <definedName name="Z_D33454C5_ADFC_42A2_9CAD_26D14DFBBD51_.wvu.PrintArea" localSheetId="151" hidden="1">'20-3'!$A$1:$O$17</definedName>
    <definedName name="Z_D33454C5_ADFC_42A2_9CAD_26D14DFBBD51_.wvu.PrintArea" localSheetId="152" hidden="1">'21-1'!$A$1:$R$22</definedName>
    <definedName name="Z_D33454C5_ADFC_42A2_9CAD_26D14DFBBD51_.wvu.PrintArea" localSheetId="153" hidden="1">'21-2'!$A$1:$O$20</definedName>
    <definedName name="Z_D33454C5_ADFC_42A2_9CAD_26D14DFBBD51_.wvu.PrintArea" localSheetId="154" hidden="1">'21-3'!$A$1:$Q$16</definedName>
    <definedName name="Z_D33454C5_ADFC_42A2_9CAD_26D14DFBBD51_.wvu.PrintArea" localSheetId="155" hidden="1">'21-4'!$A$1:$Y$52</definedName>
    <definedName name="Z_D33454C5_ADFC_42A2_9CAD_26D14DFBBD51_.wvu.PrintArea" localSheetId="156" hidden="1">'21-5'!$A$1:$T$19</definedName>
    <definedName name="Z_D33454C5_ADFC_42A2_9CAD_26D14DFBBD51_.wvu.PrintArea" localSheetId="157" hidden="1">'21-6'!$A$1:$O$16</definedName>
    <definedName name="Z_D33454C5_ADFC_42A2_9CAD_26D14DFBBD51_.wvu.PrintArea" localSheetId="85" hidden="1">'9-4'!$A$1:$O$16</definedName>
    <definedName name="Z_D33454C5_ADFC_42A2_9CAD_26D14DFBBD51_.wvu.PrintArea" localSheetId="86" hidden="1">'9-5'!$A$1:$P$16</definedName>
    <definedName name="Z_D33454C5_ADFC_42A2_9CAD_26D14DFBBD51_.wvu.PrintArea" localSheetId="87" hidden="1">'9-6'!$A$1:$Q$20</definedName>
    <definedName name="Z_D4061CCF_D275_4D76_9A0F_61EA73C6A533_.wvu.Cols" localSheetId="95" hidden="1">'11-1②'!$D:$D,'11-1②'!$J:$J,'11-1②'!$P:$P</definedName>
    <definedName name="Z_D4061CCF_D275_4D76_9A0F_61EA73C6A533_.wvu.Cols" localSheetId="20" hidden="1">'1-15'!$B:$B,'1-15'!$D:$D</definedName>
    <definedName name="Z_D4061CCF_D275_4D76_9A0F_61EA73C6A533_.wvu.Cols" localSheetId="129" hidden="1">'17-1'!$D:$E,'17-1'!$G:$I,'17-1'!$K:$L,'17-1'!$N:$N</definedName>
    <definedName name="Z_D4061CCF_D275_4D76_9A0F_61EA73C6A533_.wvu.Cols" localSheetId="68" hidden="1">'8-1'!$D:$E,'8-1'!$H:$H</definedName>
    <definedName name="Z_D4061CCF_D275_4D76_9A0F_61EA73C6A533_.wvu.Cols" localSheetId="69" hidden="1">'8-2'!$D:$D,'8-2'!$F:$F,'8-2'!$H:$H</definedName>
    <definedName name="Z_D4061CCF_D275_4D76_9A0F_61EA73C6A533_.wvu.FilterData" localSheetId="99" hidden="1">'12-1'!$A$1:$C$18</definedName>
    <definedName name="Z_D4061CCF_D275_4D76_9A0F_61EA73C6A533_.wvu.FilterData" localSheetId="158" hidden="1">ランキング１位!$A$23:$D$128</definedName>
    <definedName name="Z_D4061CCF_D275_4D76_9A0F_61EA73C6A533_.wvu.PrintArea" localSheetId="88" hidden="1">'10-1'!$A$1:$S$19</definedName>
    <definedName name="Z_D4061CCF_D275_4D76_9A0F_61EA73C6A533_.wvu.PrintArea" localSheetId="89" hidden="1">'10-2'!$A$1:$O$17</definedName>
    <definedName name="Z_D4061CCF_D275_4D76_9A0F_61EA73C6A533_.wvu.PrintArea" localSheetId="90" hidden="1">'10-3'!$A$1:$W$22</definedName>
    <definedName name="Z_D4061CCF_D275_4D76_9A0F_61EA73C6A533_.wvu.PrintArea" localSheetId="91" hidden="1">'10-4'!$A$1:$W$21</definedName>
    <definedName name="Z_D4061CCF_D275_4D76_9A0F_61EA73C6A533_.wvu.PrintArea" localSheetId="92" hidden="1">'10-5'!$A$1:$Q$22</definedName>
    <definedName name="Z_D4061CCF_D275_4D76_9A0F_61EA73C6A533_.wvu.PrintArea" localSheetId="93" hidden="1">'10-6'!$J$1:$AL$21</definedName>
    <definedName name="Z_D4061CCF_D275_4D76_9A0F_61EA73C6A533_.wvu.PrintArea" localSheetId="1" hidden="1">'1-1'!$A$1:$Q$24</definedName>
    <definedName name="Z_D4061CCF_D275_4D76_9A0F_61EA73C6A533_.wvu.PrintArea" localSheetId="12" hidden="1">'1-10'!$A$1:$Q$23</definedName>
    <definedName name="Z_D4061CCF_D275_4D76_9A0F_61EA73C6A533_.wvu.PrintArea" localSheetId="13" hidden="1">'1-11'!$A$1:$S$20</definedName>
    <definedName name="Z_D4061CCF_D275_4D76_9A0F_61EA73C6A533_.wvu.PrintArea" localSheetId="94" hidden="1">'11-1①'!$A$1:$M$31</definedName>
    <definedName name="Z_D4061CCF_D275_4D76_9A0F_61EA73C6A533_.wvu.PrintArea" localSheetId="95" hidden="1">'11-1②'!$A$1:$S$52</definedName>
    <definedName name="Z_D4061CCF_D275_4D76_9A0F_61EA73C6A533_.wvu.PrintArea" localSheetId="96" hidden="1">'11-2'!$A$1:$P$17</definedName>
    <definedName name="Z_D4061CCF_D275_4D76_9A0F_61EA73C6A533_.wvu.PrintArea" localSheetId="14" hidden="1">'1-12'!$A$1:$R$29</definedName>
    <definedName name="Z_D4061CCF_D275_4D76_9A0F_61EA73C6A533_.wvu.PrintArea" localSheetId="97" hidden="1">'11-3'!$A$1:$O$18</definedName>
    <definedName name="Z_D4061CCF_D275_4D76_9A0F_61EA73C6A533_.wvu.PrintArea" localSheetId="17" hidden="1">'1-13'!$A$1:$Q$26</definedName>
    <definedName name="Z_D4061CCF_D275_4D76_9A0F_61EA73C6A533_.wvu.PrintArea" localSheetId="9" hidden="1">'1-13(旧)'!$A$1:$T$23</definedName>
    <definedName name="Z_D4061CCF_D275_4D76_9A0F_61EA73C6A533_.wvu.PrintArea" localSheetId="98" hidden="1">'11-4'!$A$1:$Q$19</definedName>
    <definedName name="Z_D4061CCF_D275_4D76_9A0F_61EA73C6A533_.wvu.PrintArea" localSheetId="19" hidden="1">'1-14'!$A$1:$S$18</definedName>
    <definedName name="Z_D4061CCF_D275_4D76_9A0F_61EA73C6A533_.wvu.PrintArea" localSheetId="15" hidden="1">'1-14(旧)'!$A$1:$S$34</definedName>
    <definedName name="Z_D4061CCF_D275_4D76_9A0F_61EA73C6A533_.wvu.PrintArea" localSheetId="20" hidden="1">'1-15'!$I$47:$V$80</definedName>
    <definedName name="Z_D4061CCF_D275_4D76_9A0F_61EA73C6A533_.wvu.PrintArea" localSheetId="16" hidden="1">'1-15(旧)'!$A$1:$R$26</definedName>
    <definedName name="Z_D4061CCF_D275_4D76_9A0F_61EA73C6A533_.wvu.PrintArea" localSheetId="21" hidden="1">'1-16'!$A$1:$F$80</definedName>
    <definedName name="Z_D4061CCF_D275_4D76_9A0F_61EA73C6A533_.wvu.PrintArea" localSheetId="18" hidden="1">'1-16(旧)'!$A$1:$W$27</definedName>
    <definedName name="Z_D4061CCF_D275_4D76_9A0F_61EA73C6A533_.wvu.PrintArea" localSheetId="22" hidden="1">'1-17'!$A$1:$Q$18</definedName>
    <definedName name="Z_D4061CCF_D275_4D76_9A0F_61EA73C6A533_.wvu.PrintArea" localSheetId="23" hidden="1">'1-18'!$A$1:$S$22</definedName>
    <definedName name="Z_D4061CCF_D275_4D76_9A0F_61EA73C6A533_.wvu.PrintArea" localSheetId="24" hidden="1">'1-18(旧)'!$A$1:$U$40</definedName>
    <definedName name="Z_D4061CCF_D275_4D76_9A0F_61EA73C6A533_.wvu.PrintArea" localSheetId="25" hidden="1">'1-19'!$A$1:$U$22</definedName>
    <definedName name="Z_D4061CCF_D275_4D76_9A0F_61EA73C6A533_.wvu.PrintArea" localSheetId="3" hidden="1">'1-2'!$A$1:$Q$27</definedName>
    <definedName name="Z_D4061CCF_D275_4D76_9A0F_61EA73C6A533_.wvu.PrintArea" localSheetId="159" hidden="1">'1-20(旧)'!$A$1:$R$27</definedName>
    <definedName name="Z_D4061CCF_D275_4D76_9A0F_61EA73C6A533_.wvu.PrintArea" localSheetId="99" hidden="1">'12-1'!$A$1:$O$51</definedName>
    <definedName name="Z_D4061CCF_D275_4D76_9A0F_61EA73C6A533_.wvu.PrintArea" localSheetId="100" hidden="1">'12-2'!$A$1:$AD$25</definedName>
    <definedName name="Z_D4061CCF_D275_4D76_9A0F_61EA73C6A533_.wvu.PrintArea" localSheetId="101" hidden="1">'12-3'!$A$1:$P$19</definedName>
    <definedName name="Z_D4061CCF_D275_4D76_9A0F_61EA73C6A533_.wvu.PrintArea" localSheetId="102" hidden="1">'12-4'!$A$1:$P$17</definedName>
    <definedName name="Z_D4061CCF_D275_4D76_9A0F_61EA73C6A533_.wvu.PrintArea" localSheetId="103" hidden="1">'12-5'!$A$1:$P$17</definedName>
    <definedName name="Z_D4061CCF_D275_4D76_9A0F_61EA73C6A533_.wvu.PrintArea" localSheetId="104" hidden="1">'12-6'!$A$1:$N$30</definedName>
    <definedName name="Z_D4061CCF_D275_4D76_9A0F_61EA73C6A533_.wvu.PrintArea" localSheetId="105" hidden="1">'12-7'!$A$1:$M$25</definedName>
    <definedName name="Z_D4061CCF_D275_4D76_9A0F_61EA73C6A533_.wvu.PrintArea" localSheetId="4" hidden="1">'1-3'!$A$1:$O$27</definedName>
    <definedName name="Z_D4061CCF_D275_4D76_9A0F_61EA73C6A533_.wvu.PrintArea" localSheetId="106" hidden="1">'13-1'!$A$1:$R$21</definedName>
    <definedName name="Z_D4061CCF_D275_4D76_9A0F_61EA73C6A533_.wvu.PrintArea" localSheetId="107" hidden="1">'13-2'!$A$1:$Q$19</definedName>
    <definedName name="Z_D4061CCF_D275_4D76_9A0F_61EA73C6A533_.wvu.PrintArea" localSheetId="5" hidden="1">'1-4'!$A$1:$W$99</definedName>
    <definedName name="Z_D4061CCF_D275_4D76_9A0F_61EA73C6A533_.wvu.PrintArea" localSheetId="108" hidden="1">'14-1'!$A$1:$T$21</definedName>
    <definedName name="Z_D4061CCF_D275_4D76_9A0F_61EA73C6A533_.wvu.PrintArea" localSheetId="109" hidden="1">'14-2'!$A$1:$S$18</definedName>
    <definedName name="Z_D4061CCF_D275_4D76_9A0F_61EA73C6A533_.wvu.PrintArea" localSheetId="6" hidden="1">'1-5'!$A$1:$U$46</definedName>
    <definedName name="Z_D4061CCF_D275_4D76_9A0F_61EA73C6A533_.wvu.PrintArea" localSheetId="110" hidden="1">'15-1'!$A$1:$V$21</definedName>
    <definedName name="Z_D4061CCF_D275_4D76_9A0F_61EA73C6A533_.wvu.PrintArea" localSheetId="120" hidden="1">'15-11'!$A$1:$S$21</definedName>
    <definedName name="Z_D4061CCF_D275_4D76_9A0F_61EA73C6A533_.wvu.PrintArea" localSheetId="121" hidden="1">'15-12'!$A$1:$Q$18</definedName>
    <definedName name="Z_D4061CCF_D275_4D76_9A0F_61EA73C6A533_.wvu.PrintArea" localSheetId="122" hidden="1">'15-13'!$A$1:$R$21</definedName>
    <definedName name="Z_D4061CCF_D275_4D76_9A0F_61EA73C6A533_.wvu.PrintArea" localSheetId="123" hidden="1">'15-14'!$A$1:$O$21</definedName>
    <definedName name="Z_D4061CCF_D275_4D76_9A0F_61EA73C6A533_.wvu.PrintArea" localSheetId="111" hidden="1">'15-2'!$A$1:$P$18</definedName>
    <definedName name="Z_D4061CCF_D275_4D76_9A0F_61EA73C6A533_.wvu.PrintArea" localSheetId="112" hidden="1">'15-3'!$A$1:$U$20</definedName>
    <definedName name="Z_D4061CCF_D275_4D76_9A0F_61EA73C6A533_.wvu.PrintArea" localSheetId="113" hidden="1">'15-4'!$A$1:$S$23</definedName>
    <definedName name="Z_D4061CCF_D275_4D76_9A0F_61EA73C6A533_.wvu.PrintArea" localSheetId="114" hidden="1">'15-5'!$A$1:$Q$44</definedName>
    <definedName name="Z_D4061CCF_D275_4D76_9A0F_61EA73C6A533_.wvu.PrintArea" localSheetId="115" hidden="1">'15-6'!$A$1:$U$24</definedName>
    <definedName name="Z_D4061CCF_D275_4D76_9A0F_61EA73C6A533_.wvu.PrintArea" localSheetId="116" hidden="1">'15-7'!$A$1:$Q$19</definedName>
    <definedName name="Z_D4061CCF_D275_4D76_9A0F_61EA73C6A533_.wvu.PrintArea" localSheetId="117" hidden="1">'15-8'!$A$1:$R$32</definedName>
    <definedName name="Z_D4061CCF_D275_4D76_9A0F_61EA73C6A533_.wvu.PrintArea" localSheetId="118" hidden="1">'15-9'!$A$1:$S$23</definedName>
    <definedName name="Z_D4061CCF_D275_4D76_9A0F_61EA73C6A533_.wvu.PrintArea" localSheetId="7" hidden="1">'1-6'!$A$2:$E$26</definedName>
    <definedName name="Z_D4061CCF_D275_4D76_9A0F_61EA73C6A533_.wvu.PrintArea" localSheetId="124" hidden="1">'16-1'!$A$1:$R$23</definedName>
    <definedName name="Z_D4061CCF_D275_4D76_9A0F_61EA73C6A533_.wvu.PrintArea" localSheetId="125" hidden="1">'16-2'!$A$1:$Q$18</definedName>
    <definedName name="Z_D4061CCF_D275_4D76_9A0F_61EA73C6A533_.wvu.PrintArea" localSheetId="126" hidden="1">'16-3'!$A$1:$U$22</definedName>
    <definedName name="Z_D4061CCF_D275_4D76_9A0F_61EA73C6A533_.wvu.PrintArea" localSheetId="127" hidden="1">'16-4'!$A$1:$N$20</definedName>
    <definedName name="Z_D4061CCF_D275_4D76_9A0F_61EA73C6A533_.wvu.PrintArea" localSheetId="128" hidden="1">'16-5'!$A$1:$U$21</definedName>
    <definedName name="Z_D4061CCF_D275_4D76_9A0F_61EA73C6A533_.wvu.PrintArea" localSheetId="8" hidden="1">'1-7'!$A$1:$W$171</definedName>
    <definedName name="Z_D4061CCF_D275_4D76_9A0F_61EA73C6A533_.wvu.PrintArea" localSheetId="129" hidden="1">'17-1'!$A$1:$AA$22</definedName>
    <definedName name="Z_D4061CCF_D275_4D76_9A0F_61EA73C6A533_.wvu.PrintArea" localSheetId="138" hidden="1">'17-10'!$A$1:$P$17</definedName>
    <definedName name="Z_D4061CCF_D275_4D76_9A0F_61EA73C6A533_.wvu.PrintArea" localSheetId="139" hidden="1">'17-11'!$I$1:$S$30</definedName>
    <definedName name="Z_D4061CCF_D275_4D76_9A0F_61EA73C6A533_.wvu.PrintArea" localSheetId="140" hidden="1">'17-12'!$A$1:$Q$19</definedName>
    <definedName name="Z_D4061CCF_D275_4D76_9A0F_61EA73C6A533_.wvu.PrintArea" localSheetId="141" hidden="1">'17-13'!$A$1:$P$17</definedName>
    <definedName name="Z_D4061CCF_D275_4D76_9A0F_61EA73C6A533_.wvu.PrintArea" localSheetId="142" hidden="1">'17-14'!$A$1:$K$27</definedName>
    <definedName name="Z_D4061CCF_D275_4D76_9A0F_61EA73C6A533_.wvu.PrintArea" localSheetId="130" hidden="1">'17-2'!$A$1:$V$23</definedName>
    <definedName name="Z_D4061CCF_D275_4D76_9A0F_61EA73C6A533_.wvu.PrintArea" localSheetId="131" hidden="1">'17-3'!$A$1:$V$23</definedName>
    <definedName name="Z_D4061CCF_D275_4D76_9A0F_61EA73C6A533_.wvu.PrintArea" localSheetId="132" hidden="1">'17-4'!$I$1:$S$22</definedName>
    <definedName name="Z_D4061CCF_D275_4D76_9A0F_61EA73C6A533_.wvu.PrintArea" localSheetId="133" hidden="1">'17-5'!$I$1:$S$19</definedName>
    <definedName name="Z_D4061CCF_D275_4D76_9A0F_61EA73C6A533_.wvu.PrintArea" localSheetId="134" hidden="1">'17-6'!$I$1:$S$22</definedName>
    <definedName name="Z_D4061CCF_D275_4D76_9A0F_61EA73C6A533_.wvu.PrintArea" localSheetId="135" hidden="1">'17-7'!$A$1:$P$17</definedName>
    <definedName name="Z_D4061CCF_D275_4D76_9A0F_61EA73C6A533_.wvu.PrintArea" localSheetId="136" hidden="1">'17-8'!$A$1:$S$17</definedName>
    <definedName name="Z_D4061CCF_D275_4D76_9A0F_61EA73C6A533_.wvu.PrintArea" localSheetId="137" hidden="1">'17-9'!$A$1:$Q$16</definedName>
    <definedName name="Z_D4061CCF_D275_4D76_9A0F_61EA73C6A533_.wvu.PrintArea" localSheetId="10" hidden="1">'1-8'!$A$1:$S$121</definedName>
    <definedName name="Z_D4061CCF_D275_4D76_9A0F_61EA73C6A533_.wvu.PrintArea" localSheetId="143" hidden="1">'18-1'!$A$1:$P$12</definedName>
    <definedName name="Z_D4061CCF_D275_4D76_9A0F_61EA73C6A533_.wvu.PrintArea" localSheetId="144" hidden="1">'18-2'!$A$1:$Q$17</definedName>
    <definedName name="Z_D4061CCF_D275_4D76_9A0F_61EA73C6A533_.wvu.PrintArea" localSheetId="145" hidden="1">'18-3'!$A$1:$P$12</definedName>
    <definedName name="Z_D4061CCF_D275_4D76_9A0F_61EA73C6A533_.wvu.PrintArea" localSheetId="146" hidden="1">'18-4'!$A$1:$R$19</definedName>
    <definedName name="Z_D4061CCF_D275_4D76_9A0F_61EA73C6A533_.wvu.PrintArea" localSheetId="11" hidden="1">'1-9'!$A$1:$P$19</definedName>
    <definedName name="Z_D4061CCF_D275_4D76_9A0F_61EA73C6A533_.wvu.PrintArea" localSheetId="147" hidden="1">'19-1'!$A$1:$Q$18</definedName>
    <definedName name="Z_D4061CCF_D275_4D76_9A0F_61EA73C6A533_.wvu.PrintArea" localSheetId="148" hidden="1">'19-2'!$A$1:$Q$20</definedName>
    <definedName name="Z_D4061CCF_D275_4D76_9A0F_61EA73C6A533_.wvu.PrintArea" localSheetId="149" hidden="1">'20-1'!$A$1:$N$17</definedName>
    <definedName name="Z_D4061CCF_D275_4D76_9A0F_61EA73C6A533_.wvu.PrintArea" localSheetId="150" hidden="1">'20-2'!$A$1:$S$20</definedName>
    <definedName name="Z_D4061CCF_D275_4D76_9A0F_61EA73C6A533_.wvu.PrintArea" localSheetId="151" hidden="1">'20-3'!$A$1:$O$17</definedName>
    <definedName name="Z_D4061CCF_D275_4D76_9A0F_61EA73C6A533_.wvu.PrintArea" localSheetId="26" hidden="1">'2-1'!$A$1:$R$23</definedName>
    <definedName name="Z_D4061CCF_D275_4D76_9A0F_61EA73C6A533_.wvu.PrintArea" localSheetId="152" hidden="1">'21-1'!$A$1:$R$22</definedName>
    <definedName name="Z_D4061CCF_D275_4D76_9A0F_61EA73C6A533_.wvu.PrintArea" localSheetId="153" hidden="1">'21-2'!$A$1:$O$20</definedName>
    <definedName name="Z_D4061CCF_D275_4D76_9A0F_61EA73C6A533_.wvu.PrintArea" localSheetId="154" hidden="1">'21-3'!$A$1:$Q$16</definedName>
    <definedName name="Z_D4061CCF_D275_4D76_9A0F_61EA73C6A533_.wvu.PrintArea" localSheetId="155" hidden="1">'21-4'!$A$1:$Y$52</definedName>
    <definedName name="Z_D4061CCF_D275_4D76_9A0F_61EA73C6A533_.wvu.PrintArea" localSheetId="156" hidden="1">'21-5'!$A$1:$T$19</definedName>
    <definedName name="Z_D4061CCF_D275_4D76_9A0F_61EA73C6A533_.wvu.PrintArea" localSheetId="157" hidden="1">'21-6'!$A$1:$O$16</definedName>
    <definedName name="Z_D4061CCF_D275_4D76_9A0F_61EA73C6A533_.wvu.PrintArea" localSheetId="27" hidden="1">'2-2'!$A$1:$Q$16</definedName>
    <definedName name="Z_D4061CCF_D275_4D76_9A0F_61EA73C6A533_.wvu.PrintArea" localSheetId="28" hidden="1">'2-3'!$A$1:$R$25</definedName>
    <definedName name="Z_D4061CCF_D275_4D76_9A0F_61EA73C6A533_.wvu.PrintArea" localSheetId="30" hidden="1">'2-5'!$A$1:$X$24</definedName>
    <definedName name="Z_D4061CCF_D275_4D76_9A0F_61EA73C6A533_.wvu.PrintArea" localSheetId="32" hidden="1">'2-7'!$A$1:$O$19</definedName>
    <definedName name="Z_D4061CCF_D275_4D76_9A0F_61EA73C6A533_.wvu.PrintArea" localSheetId="33" hidden="1">'2-8'!$A$1:$M$18</definedName>
    <definedName name="Z_D4061CCF_D275_4D76_9A0F_61EA73C6A533_.wvu.PrintArea" localSheetId="34" hidden="1">'3-1'!$A$1:$R$18</definedName>
    <definedName name="Z_D4061CCF_D275_4D76_9A0F_61EA73C6A533_.wvu.PrintArea" localSheetId="35" hidden="1">'3-2'!$A$1:$Q$20</definedName>
    <definedName name="Z_D4061CCF_D275_4D76_9A0F_61EA73C6A533_.wvu.PrintArea" localSheetId="36" hidden="1">'3-3'!$A$1:$Q$26</definedName>
    <definedName name="Z_D4061CCF_D275_4D76_9A0F_61EA73C6A533_.wvu.PrintArea" localSheetId="37" hidden="1">'3-4'!$A$1:$P$12</definedName>
    <definedName name="Z_D4061CCF_D275_4D76_9A0F_61EA73C6A533_.wvu.PrintArea" localSheetId="38" hidden="1">'3-5'!$A$1:$L$15</definedName>
    <definedName name="Z_D4061CCF_D275_4D76_9A0F_61EA73C6A533_.wvu.PrintArea" localSheetId="39" hidden="1">'3-6'!$A$1:$O$13</definedName>
    <definedName name="Z_D4061CCF_D275_4D76_9A0F_61EA73C6A533_.wvu.PrintArea" localSheetId="40" hidden="1">'3-7'!$A$1:$L$16</definedName>
    <definedName name="Z_D4061CCF_D275_4D76_9A0F_61EA73C6A533_.wvu.PrintArea" localSheetId="41" hidden="1">'4-1'!$A$1:$O$19</definedName>
    <definedName name="Z_D4061CCF_D275_4D76_9A0F_61EA73C6A533_.wvu.PrintArea" localSheetId="42" hidden="1">'4-2'!$A$1:$O$21</definedName>
    <definedName name="Z_D4061CCF_D275_4D76_9A0F_61EA73C6A533_.wvu.PrintArea" localSheetId="43" hidden="1">'4-3'!$A$1:$Q$28</definedName>
    <definedName name="Z_D4061CCF_D275_4D76_9A0F_61EA73C6A533_.wvu.PrintArea" localSheetId="44" hidden="1">'4-4'!$A$1:$S$31</definedName>
    <definedName name="Z_D4061CCF_D275_4D76_9A0F_61EA73C6A533_.wvu.PrintArea" localSheetId="45" hidden="1">'4-5'!$A$1:$Q$32</definedName>
    <definedName name="Z_D4061CCF_D275_4D76_9A0F_61EA73C6A533_.wvu.PrintArea" localSheetId="46" hidden="1">'4-6'!$A$1:$O$20</definedName>
    <definedName name="Z_D4061CCF_D275_4D76_9A0F_61EA73C6A533_.wvu.PrintArea" localSheetId="47" hidden="1">'5-1'!$A$1:$T$15</definedName>
    <definedName name="Z_D4061CCF_D275_4D76_9A0F_61EA73C6A533_.wvu.PrintArea" localSheetId="56" hidden="1">'5-10'!$A$1:$G$32</definedName>
    <definedName name="Z_D4061CCF_D275_4D76_9A0F_61EA73C6A533_.wvu.PrintArea" localSheetId="57" hidden="1">'5-11'!$A$1:$Q$72</definedName>
    <definedName name="Z_D4061CCF_D275_4D76_9A0F_61EA73C6A533_.wvu.PrintArea" localSheetId="48" hidden="1">'5-2'!$A$1:$V$15</definedName>
    <definedName name="Z_D4061CCF_D275_4D76_9A0F_61EA73C6A533_.wvu.PrintArea" localSheetId="49" hidden="1">'5-3'!$A$1:$P$18</definedName>
    <definedName name="Z_D4061CCF_D275_4D76_9A0F_61EA73C6A533_.wvu.PrintArea" localSheetId="50" hidden="1">'5-4'!$A$1:$Q$26</definedName>
    <definedName name="Z_D4061CCF_D275_4D76_9A0F_61EA73C6A533_.wvu.PrintArea" localSheetId="51" hidden="1">'5-5'!$A$1:$P$18</definedName>
    <definedName name="Z_D4061CCF_D275_4D76_9A0F_61EA73C6A533_.wvu.PrintArea" localSheetId="52" hidden="1">'5-6'!$A$1:$P$19</definedName>
    <definedName name="Z_D4061CCF_D275_4D76_9A0F_61EA73C6A533_.wvu.PrintArea" localSheetId="53" hidden="1">'5-7'!$A$1:$Q$21</definedName>
    <definedName name="Z_D4061CCF_D275_4D76_9A0F_61EA73C6A533_.wvu.PrintArea" localSheetId="54" hidden="1">'5-8'!$A$1:$R$20</definedName>
    <definedName name="Z_D4061CCF_D275_4D76_9A0F_61EA73C6A533_.wvu.PrintArea" localSheetId="55" hidden="1">'5-9'!$A$1:$S$20</definedName>
    <definedName name="Z_D4061CCF_D275_4D76_9A0F_61EA73C6A533_.wvu.PrintArea" localSheetId="58" hidden="1">'6-1'!$A$1:$Q$14</definedName>
    <definedName name="Z_D4061CCF_D275_4D76_9A0F_61EA73C6A533_.wvu.PrintArea" localSheetId="59" hidden="1">'6-2'!$A$1:$R$18</definedName>
    <definedName name="Z_D4061CCF_D275_4D76_9A0F_61EA73C6A533_.wvu.PrintArea" localSheetId="60" hidden="1">'6-3'!$A$1:$P$17</definedName>
    <definedName name="Z_D4061CCF_D275_4D76_9A0F_61EA73C6A533_.wvu.PrintArea" localSheetId="61" hidden="1">'6-4'!$A$1:$P$16</definedName>
    <definedName name="Z_D4061CCF_D275_4D76_9A0F_61EA73C6A533_.wvu.PrintArea" localSheetId="62" hidden="1">'7-1'!$A$1:$V$27</definedName>
    <definedName name="Z_D4061CCF_D275_4D76_9A0F_61EA73C6A533_.wvu.PrintArea" localSheetId="63" hidden="1">'7-2'!$A$1:$Z$18</definedName>
    <definedName name="Z_D4061CCF_D275_4D76_9A0F_61EA73C6A533_.wvu.PrintArea" localSheetId="64" hidden="1">'7-3'!$A$1:$X$28</definedName>
    <definedName name="Z_D4061CCF_D275_4D76_9A0F_61EA73C6A533_.wvu.PrintArea" localSheetId="65" hidden="1">'7-4'!$A$1:$X$28</definedName>
    <definedName name="Z_D4061CCF_D275_4D76_9A0F_61EA73C6A533_.wvu.PrintArea" localSheetId="66" hidden="1">'7-5'!$A$1:$P$23</definedName>
    <definedName name="Z_D4061CCF_D275_4D76_9A0F_61EA73C6A533_.wvu.PrintArea" localSheetId="67" hidden="1">'7-6'!$A$1:$O$15</definedName>
    <definedName name="Z_D4061CCF_D275_4D76_9A0F_61EA73C6A533_.wvu.PrintArea" localSheetId="68" hidden="1">'8-1'!$A$1:$U$28</definedName>
    <definedName name="Z_D4061CCF_D275_4D76_9A0F_61EA73C6A533_.wvu.PrintArea" localSheetId="77" hidden="1">'8-10'!$A$1:$Q$21</definedName>
    <definedName name="Z_D4061CCF_D275_4D76_9A0F_61EA73C6A533_.wvu.PrintArea" localSheetId="78" hidden="1">'8-11'!$A$1:$S$23</definedName>
    <definedName name="Z_D4061CCF_D275_4D76_9A0F_61EA73C6A533_.wvu.PrintArea" localSheetId="79" hidden="1">'8-12'!$A$1:$T$34</definedName>
    <definedName name="Z_D4061CCF_D275_4D76_9A0F_61EA73C6A533_.wvu.PrintArea" localSheetId="80" hidden="1">'8-13'!$A$1:$N$21</definedName>
    <definedName name="Z_D4061CCF_D275_4D76_9A0F_61EA73C6A533_.wvu.PrintArea" localSheetId="81" hidden="1">'8-14'!$A$1:$O$33</definedName>
    <definedName name="Z_D4061CCF_D275_4D76_9A0F_61EA73C6A533_.wvu.PrintArea" localSheetId="69" hidden="1">'8-2'!$A$1:$U$26</definedName>
    <definedName name="Z_D4061CCF_D275_4D76_9A0F_61EA73C6A533_.wvu.PrintArea" localSheetId="71" hidden="1">'8-4'!$A$1:$O$19</definedName>
    <definedName name="Z_D4061CCF_D275_4D76_9A0F_61EA73C6A533_.wvu.PrintArea" localSheetId="72" hidden="1">'8-5'!$A$1:$O$20</definedName>
    <definedName name="Z_D4061CCF_D275_4D76_9A0F_61EA73C6A533_.wvu.PrintArea" localSheetId="73" hidden="1">'8-6'!$A$1:$P$19</definedName>
    <definedName name="Z_D4061CCF_D275_4D76_9A0F_61EA73C6A533_.wvu.PrintArea" localSheetId="74" hidden="1">'8-7'!$A$1:$O$19</definedName>
    <definedName name="Z_D4061CCF_D275_4D76_9A0F_61EA73C6A533_.wvu.PrintArea" localSheetId="75" hidden="1">'8-8'!$A$1:$O$19</definedName>
    <definedName name="Z_D4061CCF_D275_4D76_9A0F_61EA73C6A533_.wvu.PrintArea" localSheetId="76" hidden="1">'8-9'!$A$1:$AB$40</definedName>
    <definedName name="Z_D4061CCF_D275_4D76_9A0F_61EA73C6A533_.wvu.PrintArea" localSheetId="82" hidden="1">'9-1'!$A$1:$P$17</definedName>
    <definedName name="Z_D4061CCF_D275_4D76_9A0F_61EA73C6A533_.wvu.PrintArea" localSheetId="83" hidden="1">'9-2'!$A$1:$R$16</definedName>
    <definedName name="Z_D4061CCF_D275_4D76_9A0F_61EA73C6A533_.wvu.PrintArea" localSheetId="84" hidden="1">'9-3'!$A$1:$O$16</definedName>
    <definedName name="Z_D4061CCF_D275_4D76_9A0F_61EA73C6A533_.wvu.PrintArea" localSheetId="85" hidden="1">'9-4'!$A$1:$O$16</definedName>
    <definedName name="Z_D4061CCF_D275_4D76_9A0F_61EA73C6A533_.wvu.PrintArea" localSheetId="86" hidden="1">'9-5'!$A$1:$P$16</definedName>
    <definedName name="Z_D4061CCF_D275_4D76_9A0F_61EA73C6A533_.wvu.PrintArea" localSheetId="87" hidden="1">'9-6'!$A$1:$Q$20</definedName>
    <definedName name="Z_D4061CCF_D275_4D76_9A0F_61EA73C6A533_.wvu.PrintArea" localSheetId="158" hidden="1">ランキング１位!$A$2:$D$175</definedName>
    <definedName name="Z_D4061CCF_D275_4D76_9A0F_61EA73C6A533_.wvu.PrintTitles" localSheetId="20" hidden="1">'1-15'!$1:$1</definedName>
    <definedName name="Z_D4061CCF_D275_4D76_9A0F_61EA73C6A533_.wvu.Rows" localSheetId="95" hidden="1">'11-1②'!$51:$51</definedName>
    <definedName name="Z_D4061CCF_D275_4D76_9A0F_61EA73C6A533_.wvu.Rows" localSheetId="71" hidden="1">'8-4'!$27:$29</definedName>
    <definedName name="Z_D4061CCF_D275_4D76_9A0F_61EA73C6A533_.wvu.Rows" localSheetId="158" hidden="1">ランキング１位!$66:$68</definedName>
    <definedName name="Z_D5E8139D_26D3_42E5_96BB_6121322C48CB_.wvu.Cols" localSheetId="129" hidden="1">'17-1'!$D:$E,'17-1'!$G:$I,'17-1'!$K:$L,'17-1'!$N:$N</definedName>
    <definedName name="Z_D5E8139D_26D3_42E5_96BB_6121322C48CB_.wvu.Cols" localSheetId="68" hidden="1">'8-1'!$D:$E,'8-1'!$H:$H</definedName>
    <definedName name="Z_D5E8139D_26D3_42E5_96BB_6121322C48CB_.wvu.Cols" localSheetId="69" hidden="1">'8-2'!$D:$D,'8-2'!$F:$F,'8-2'!$H:$H</definedName>
    <definedName name="Z_D5E8139D_26D3_42E5_96BB_6121322C48CB_.wvu.PrintArea" localSheetId="88" hidden="1">'10-1'!$A$1:$S$19</definedName>
    <definedName name="Z_D5E8139D_26D3_42E5_96BB_6121322C48CB_.wvu.PrintArea" localSheetId="89" hidden="1">'10-2'!$A$1:$O$17</definedName>
    <definedName name="Z_D5E8139D_26D3_42E5_96BB_6121322C48CB_.wvu.PrintArea" localSheetId="90" hidden="1">'10-3'!$A$1:$W$22</definedName>
    <definedName name="Z_D5E8139D_26D3_42E5_96BB_6121322C48CB_.wvu.PrintArea" localSheetId="91" hidden="1">'10-4'!$A$1:$W$21</definedName>
    <definedName name="Z_D5E8139D_26D3_42E5_96BB_6121322C48CB_.wvu.PrintArea" localSheetId="92" hidden="1">'10-5'!$A$1:$Q$22</definedName>
    <definedName name="Z_D5E8139D_26D3_42E5_96BB_6121322C48CB_.wvu.PrintArea" localSheetId="1" hidden="1">'1-1'!$A$1:$Q$24</definedName>
    <definedName name="Z_D5E8139D_26D3_42E5_96BB_6121322C48CB_.wvu.PrintArea" localSheetId="12" hidden="1">'1-10'!$A$1:$Q$23</definedName>
    <definedName name="Z_D5E8139D_26D3_42E5_96BB_6121322C48CB_.wvu.PrintArea" localSheetId="13" hidden="1">'1-11'!$A$1:$S$20</definedName>
    <definedName name="Z_D5E8139D_26D3_42E5_96BB_6121322C48CB_.wvu.PrintArea" localSheetId="96" hidden="1">'11-2'!$A$1:$P$17</definedName>
    <definedName name="Z_D5E8139D_26D3_42E5_96BB_6121322C48CB_.wvu.PrintArea" localSheetId="14" hidden="1">'1-12'!$A$1:$R$29</definedName>
    <definedName name="Z_D5E8139D_26D3_42E5_96BB_6121322C48CB_.wvu.PrintArea" localSheetId="97" hidden="1">'11-3'!$A$1:$O$18</definedName>
    <definedName name="Z_D5E8139D_26D3_42E5_96BB_6121322C48CB_.wvu.PrintArea" localSheetId="17" hidden="1">'1-13'!$A$1:$Q$26</definedName>
    <definedName name="Z_D5E8139D_26D3_42E5_96BB_6121322C48CB_.wvu.PrintArea" localSheetId="9" hidden="1">'1-13(旧)'!$A$1:$T$23</definedName>
    <definedName name="Z_D5E8139D_26D3_42E5_96BB_6121322C48CB_.wvu.PrintArea" localSheetId="98" hidden="1">'11-4'!$A$1:$Q$19</definedName>
    <definedName name="Z_D5E8139D_26D3_42E5_96BB_6121322C48CB_.wvu.PrintArea" localSheetId="19" hidden="1">'1-14'!$A$1:$S$18</definedName>
    <definedName name="Z_D5E8139D_26D3_42E5_96BB_6121322C48CB_.wvu.PrintArea" localSheetId="15" hidden="1">'1-14(旧)'!$A$1:$S$34</definedName>
    <definedName name="Z_D5E8139D_26D3_42E5_96BB_6121322C48CB_.wvu.PrintArea" localSheetId="16" hidden="1">'1-15(旧)'!$A$1:$R$26</definedName>
    <definedName name="Z_D5E8139D_26D3_42E5_96BB_6121322C48CB_.wvu.PrintArea" localSheetId="21" hidden="1">'1-16'!$A$1:$F$80</definedName>
    <definedName name="Z_D5E8139D_26D3_42E5_96BB_6121322C48CB_.wvu.PrintArea" localSheetId="18" hidden="1">'1-16(旧)'!$A$1:$W$27</definedName>
    <definedName name="Z_D5E8139D_26D3_42E5_96BB_6121322C48CB_.wvu.PrintArea" localSheetId="22" hidden="1">'1-17'!$A$1:$Q$18</definedName>
    <definedName name="Z_D5E8139D_26D3_42E5_96BB_6121322C48CB_.wvu.PrintArea" localSheetId="23" hidden="1">'1-18'!$A$1:$S$22</definedName>
    <definedName name="Z_D5E8139D_26D3_42E5_96BB_6121322C48CB_.wvu.PrintArea" localSheetId="24" hidden="1">'1-18(旧)'!$A$1:$U$40</definedName>
    <definedName name="Z_D5E8139D_26D3_42E5_96BB_6121322C48CB_.wvu.PrintArea" localSheetId="25" hidden="1">'1-19'!$A$1:$U$22</definedName>
    <definedName name="Z_D5E8139D_26D3_42E5_96BB_6121322C48CB_.wvu.PrintArea" localSheetId="3" hidden="1">'1-2'!$A$1:$Q$27</definedName>
    <definedName name="Z_D5E8139D_26D3_42E5_96BB_6121322C48CB_.wvu.PrintArea" localSheetId="159" hidden="1">'1-20(旧)'!$A$1:$R$27</definedName>
    <definedName name="Z_D5E8139D_26D3_42E5_96BB_6121322C48CB_.wvu.PrintArea" localSheetId="99" hidden="1">'12-1'!$A$1:$O$51</definedName>
    <definedName name="Z_D5E8139D_26D3_42E5_96BB_6121322C48CB_.wvu.PrintArea" localSheetId="100" hidden="1">'12-2'!$A$1:$AD$25</definedName>
    <definedName name="Z_D5E8139D_26D3_42E5_96BB_6121322C48CB_.wvu.PrintArea" localSheetId="101" hidden="1">'12-3'!$A$1:$P$19</definedName>
    <definedName name="Z_D5E8139D_26D3_42E5_96BB_6121322C48CB_.wvu.PrintArea" localSheetId="102" hidden="1">'12-4'!$A$1:$P$17</definedName>
    <definedName name="Z_D5E8139D_26D3_42E5_96BB_6121322C48CB_.wvu.PrintArea" localSheetId="103" hidden="1">'12-5'!$A$1:$P$17</definedName>
    <definedName name="Z_D5E8139D_26D3_42E5_96BB_6121322C48CB_.wvu.PrintArea" localSheetId="104" hidden="1">'12-6'!$A$1:$N$30</definedName>
    <definedName name="Z_D5E8139D_26D3_42E5_96BB_6121322C48CB_.wvu.PrintArea" localSheetId="105" hidden="1">'12-7'!$A$1:$M$25</definedName>
    <definedName name="Z_D5E8139D_26D3_42E5_96BB_6121322C48CB_.wvu.PrintArea" localSheetId="4" hidden="1">'1-3'!$A$1:$O$27</definedName>
    <definedName name="Z_D5E8139D_26D3_42E5_96BB_6121322C48CB_.wvu.PrintArea" localSheetId="106" hidden="1">'13-1'!$A$1:$R$21</definedName>
    <definedName name="Z_D5E8139D_26D3_42E5_96BB_6121322C48CB_.wvu.PrintArea" localSheetId="107" hidden="1">'13-2'!$A$1:$Q$19</definedName>
    <definedName name="Z_D5E8139D_26D3_42E5_96BB_6121322C48CB_.wvu.PrintArea" localSheetId="108" hidden="1">'14-1'!$A$1:$T$21</definedName>
    <definedName name="Z_D5E8139D_26D3_42E5_96BB_6121322C48CB_.wvu.PrintArea" localSheetId="109" hidden="1">'14-2'!$A$1:$S$18</definedName>
    <definedName name="Z_D5E8139D_26D3_42E5_96BB_6121322C48CB_.wvu.PrintArea" localSheetId="6" hidden="1">'1-5'!$A$1:$U$46</definedName>
    <definedName name="Z_D5E8139D_26D3_42E5_96BB_6121322C48CB_.wvu.PrintArea" localSheetId="110" hidden="1">'15-1'!$A$1:$V$21</definedName>
    <definedName name="Z_D5E8139D_26D3_42E5_96BB_6121322C48CB_.wvu.PrintArea" localSheetId="120" hidden="1">'15-11'!$A$1:$S$21</definedName>
    <definedName name="Z_D5E8139D_26D3_42E5_96BB_6121322C48CB_.wvu.PrintArea" localSheetId="121" hidden="1">'15-12'!$A$1:$Q$18</definedName>
    <definedName name="Z_D5E8139D_26D3_42E5_96BB_6121322C48CB_.wvu.PrintArea" localSheetId="122" hidden="1">'15-13'!$A$1:$R$21</definedName>
    <definedName name="Z_D5E8139D_26D3_42E5_96BB_6121322C48CB_.wvu.PrintArea" localSheetId="123" hidden="1">'15-14'!$A$1:$O$21</definedName>
    <definedName name="Z_D5E8139D_26D3_42E5_96BB_6121322C48CB_.wvu.PrintArea" localSheetId="111" hidden="1">'15-2'!$A$1:$P$18</definedName>
    <definedName name="Z_D5E8139D_26D3_42E5_96BB_6121322C48CB_.wvu.PrintArea" localSheetId="112" hidden="1">'15-3'!$A$1:$U$20</definedName>
    <definedName name="Z_D5E8139D_26D3_42E5_96BB_6121322C48CB_.wvu.PrintArea" localSheetId="113" hidden="1">'15-4'!$A$1:$S$23</definedName>
    <definedName name="Z_D5E8139D_26D3_42E5_96BB_6121322C48CB_.wvu.PrintArea" localSheetId="114" hidden="1">'15-5'!$A$1:$Q$44</definedName>
    <definedName name="Z_D5E8139D_26D3_42E5_96BB_6121322C48CB_.wvu.PrintArea" localSheetId="115" hidden="1">'15-6'!$A$1:$U$24</definedName>
    <definedName name="Z_D5E8139D_26D3_42E5_96BB_6121322C48CB_.wvu.PrintArea" localSheetId="116" hidden="1">'15-7'!$A$1:$Q$19</definedName>
    <definedName name="Z_D5E8139D_26D3_42E5_96BB_6121322C48CB_.wvu.PrintArea" localSheetId="117" hidden="1">'15-8'!$A$1:$R$32</definedName>
    <definedName name="Z_D5E8139D_26D3_42E5_96BB_6121322C48CB_.wvu.PrintArea" localSheetId="118" hidden="1">'15-9'!$A$1:$S$23</definedName>
    <definedName name="Z_D5E8139D_26D3_42E5_96BB_6121322C48CB_.wvu.PrintArea" localSheetId="7" hidden="1">'1-6'!$A$2:$E$26</definedName>
    <definedName name="Z_D5E8139D_26D3_42E5_96BB_6121322C48CB_.wvu.PrintArea" localSheetId="124" hidden="1">'16-1'!$A$1:$R$23</definedName>
    <definedName name="Z_D5E8139D_26D3_42E5_96BB_6121322C48CB_.wvu.PrintArea" localSheetId="125" hidden="1">'16-2'!$A$1:$Q$18</definedName>
    <definedName name="Z_D5E8139D_26D3_42E5_96BB_6121322C48CB_.wvu.PrintArea" localSheetId="126" hidden="1">'16-3'!$A$1:$U$22</definedName>
    <definedName name="Z_D5E8139D_26D3_42E5_96BB_6121322C48CB_.wvu.PrintArea" localSheetId="127" hidden="1">'16-4'!$A$1:$N$20</definedName>
    <definedName name="Z_D5E8139D_26D3_42E5_96BB_6121322C48CB_.wvu.PrintArea" localSheetId="128" hidden="1">'16-5'!$A$1:$U$21</definedName>
    <definedName name="Z_D5E8139D_26D3_42E5_96BB_6121322C48CB_.wvu.PrintArea" localSheetId="8" hidden="1">'1-7'!$A$1:$W$171</definedName>
    <definedName name="Z_D5E8139D_26D3_42E5_96BB_6121322C48CB_.wvu.PrintArea" localSheetId="129" hidden="1">'17-1'!$A$1:$AA$22</definedName>
    <definedName name="Z_D5E8139D_26D3_42E5_96BB_6121322C48CB_.wvu.PrintArea" localSheetId="138" hidden="1">'17-10'!$A$1:$P$17</definedName>
    <definedName name="Z_D5E8139D_26D3_42E5_96BB_6121322C48CB_.wvu.PrintArea" localSheetId="140" hidden="1">'17-12'!$A$1:$Q$19</definedName>
    <definedName name="Z_D5E8139D_26D3_42E5_96BB_6121322C48CB_.wvu.PrintArea" localSheetId="141" hidden="1">'17-13'!$A$1:$P$17</definedName>
    <definedName name="Z_D5E8139D_26D3_42E5_96BB_6121322C48CB_.wvu.PrintArea" localSheetId="142" hidden="1">'17-14'!$A$1:$K$27</definedName>
    <definedName name="Z_D5E8139D_26D3_42E5_96BB_6121322C48CB_.wvu.PrintArea" localSheetId="130" hidden="1">'17-2'!$A$1:$V$23</definedName>
    <definedName name="Z_D5E8139D_26D3_42E5_96BB_6121322C48CB_.wvu.PrintArea" localSheetId="131" hidden="1">'17-3'!$A$1:$V$23</definedName>
    <definedName name="Z_D5E8139D_26D3_42E5_96BB_6121322C48CB_.wvu.PrintArea" localSheetId="135" hidden="1">'17-7'!$A$1:$P$17</definedName>
    <definedName name="Z_D5E8139D_26D3_42E5_96BB_6121322C48CB_.wvu.PrintArea" localSheetId="136" hidden="1">'17-8'!$A$1:$S$17</definedName>
    <definedName name="Z_D5E8139D_26D3_42E5_96BB_6121322C48CB_.wvu.PrintArea" localSheetId="137" hidden="1">'17-9'!$A$1:$Q$16</definedName>
    <definedName name="Z_D5E8139D_26D3_42E5_96BB_6121322C48CB_.wvu.PrintArea" localSheetId="10" hidden="1">'1-8'!$A$1:$S$121</definedName>
    <definedName name="Z_D5E8139D_26D3_42E5_96BB_6121322C48CB_.wvu.PrintArea" localSheetId="143" hidden="1">'18-1'!$A$1:$P$12</definedName>
    <definedName name="Z_D5E8139D_26D3_42E5_96BB_6121322C48CB_.wvu.PrintArea" localSheetId="144" hidden="1">'18-2'!$A$1:$Q$17</definedName>
    <definedName name="Z_D5E8139D_26D3_42E5_96BB_6121322C48CB_.wvu.PrintArea" localSheetId="145" hidden="1">'18-3'!$A$1:$P$12</definedName>
    <definedName name="Z_D5E8139D_26D3_42E5_96BB_6121322C48CB_.wvu.PrintArea" localSheetId="146" hidden="1">'18-4'!$A$1:$R$19</definedName>
    <definedName name="Z_D5E8139D_26D3_42E5_96BB_6121322C48CB_.wvu.PrintArea" localSheetId="11" hidden="1">'1-9'!$A$1:$P$19</definedName>
    <definedName name="Z_D5E8139D_26D3_42E5_96BB_6121322C48CB_.wvu.PrintArea" localSheetId="147" hidden="1">'19-1'!$A$1:$Q$18</definedName>
    <definedName name="Z_D5E8139D_26D3_42E5_96BB_6121322C48CB_.wvu.PrintArea" localSheetId="148" hidden="1">'19-2'!$A$1:$Q$20</definedName>
    <definedName name="Z_D5E8139D_26D3_42E5_96BB_6121322C48CB_.wvu.PrintArea" localSheetId="149" hidden="1">'20-1'!$A$1:$N$17</definedName>
    <definedName name="Z_D5E8139D_26D3_42E5_96BB_6121322C48CB_.wvu.PrintArea" localSheetId="150" hidden="1">'20-2'!$A$1:$S$20</definedName>
    <definedName name="Z_D5E8139D_26D3_42E5_96BB_6121322C48CB_.wvu.PrintArea" localSheetId="151" hidden="1">'20-3'!$A$1:$O$17</definedName>
    <definedName name="Z_D5E8139D_26D3_42E5_96BB_6121322C48CB_.wvu.PrintArea" localSheetId="26" hidden="1">'2-1'!$A$1:$R$23</definedName>
    <definedName name="Z_D5E8139D_26D3_42E5_96BB_6121322C48CB_.wvu.PrintArea" localSheetId="152" hidden="1">'21-1'!$A$1:$R$22</definedName>
    <definedName name="Z_D5E8139D_26D3_42E5_96BB_6121322C48CB_.wvu.PrintArea" localSheetId="153" hidden="1">'21-2'!$A$1:$O$20</definedName>
    <definedName name="Z_D5E8139D_26D3_42E5_96BB_6121322C48CB_.wvu.PrintArea" localSheetId="154" hidden="1">'21-3'!$A$1:$Q$16</definedName>
    <definedName name="Z_D5E8139D_26D3_42E5_96BB_6121322C48CB_.wvu.PrintArea" localSheetId="155" hidden="1">'21-4'!$A$1:$Y$52</definedName>
    <definedName name="Z_D5E8139D_26D3_42E5_96BB_6121322C48CB_.wvu.PrintArea" localSheetId="156" hidden="1">'21-5'!$A$1:$T$19</definedName>
    <definedName name="Z_D5E8139D_26D3_42E5_96BB_6121322C48CB_.wvu.PrintArea" localSheetId="157" hidden="1">'21-6'!$A$1:$O$16</definedName>
    <definedName name="Z_D5E8139D_26D3_42E5_96BB_6121322C48CB_.wvu.PrintArea" localSheetId="27" hidden="1">'2-2'!$A$1:$Q$16</definedName>
    <definedName name="Z_D5E8139D_26D3_42E5_96BB_6121322C48CB_.wvu.PrintArea" localSheetId="28" hidden="1">'2-3'!$A$1:$R$25</definedName>
    <definedName name="Z_D5E8139D_26D3_42E5_96BB_6121322C48CB_.wvu.PrintArea" localSheetId="30" hidden="1">'2-5'!$A$1:$X$24</definedName>
    <definedName name="Z_D5E8139D_26D3_42E5_96BB_6121322C48CB_.wvu.PrintArea" localSheetId="32" hidden="1">'2-7'!$A$1:$O$19</definedName>
    <definedName name="Z_D5E8139D_26D3_42E5_96BB_6121322C48CB_.wvu.PrintArea" localSheetId="34" hidden="1">'3-1'!$A$1:$R$18</definedName>
    <definedName name="Z_D5E8139D_26D3_42E5_96BB_6121322C48CB_.wvu.PrintArea" localSheetId="35" hidden="1">'3-2'!$A$1:$Q$20</definedName>
    <definedName name="Z_D5E8139D_26D3_42E5_96BB_6121322C48CB_.wvu.PrintArea" localSheetId="36" hidden="1">'3-3'!$A$1:$Q$26</definedName>
    <definedName name="Z_D5E8139D_26D3_42E5_96BB_6121322C48CB_.wvu.PrintArea" localSheetId="37" hidden="1">'3-4'!$A$1:$P$12</definedName>
    <definedName name="Z_D5E8139D_26D3_42E5_96BB_6121322C48CB_.wvu.PrintArea" localSheetId="38" hidden="1">'3-5'!$A$1:$L$15</definedName>
    <definedName name="Z_D5E8139D_26D3_42E5_96BB_6121322C48CB_.wvu.PrintArea" localSheetId="39" hidden="1">'3-6'!$A$1:$O$13</definedName>
    <definedName name="Z_D5E8139D_26D3_42E5_96BB_6121322C48CB_.wvu.PrintArea" localSheetId="40" hidden="1">'3-7'!$A$1:$L$16</definedName>
    <definedName name="Z_D5E8139D_26D3_42E5_96BB_6121322C48CB_.wvu.PrintArea" localSheetId="41" hidden="1">'4-1'!$A$1:$O$19</definedName>
    <definedName name="Z_D5E8139D_26D3_42E5_96BB_6121322C48CB_.wvu.PrintArea" localSheetId="42" hidden="1">'4-2'!$A$1:$O$21</definedName>
    <definedName name="Z_D5E8139D_26D3_42E5_96BB_6121322C48CB_.wvu.PrintArea" localSheetId="43" hidden="1">'4-3'!$A$1:$Q$28</definedName>
    <definedName name="Z_D5E8139D_26D3_42E5_96BB_6121322C48CB_.wvu.PrintArea" localSheetId="44" hidden="1">'4-4'!$A$1:$S$31</definedName>
    <definedName name="Z_D5E8139D_26D3_42E5_96BB_6121322C48CB_.wvu.PrintArea" localSheetId="45" hidden="1">'4-5'!$A$1:$Q$32</definedName>
    <definedName name="Z_D5E8139D_26D3_42E5_96BB_6121322C48CB_.wvu.PrintArea" localSheetId="46" hidden="1">'4-6'!$A$1:$O$20</definedName>
    <definedName name="Z_D5E8139D_26D3_42E5_96BB_6121322C48CB_.wvu.PrintArea" localSheetId="47" hidden="1">'5-1'!$A$1:$T$15</definedName>
    <definedName name="Z_D5E8139D_26D3_42E5_96BB_6121322C48CB_.wvu.PrintArea" localSheetId="56" hidden="1">'5-10'!$A$1:$G$32</definedName>
    <definedName name="Z_D5E8139D_26D3_42E5_96BB_6121322C48CB_.wvu.PrintArea" localSheetId="57" hidden="1">'5-11'!$A$1:$Q$72</definedName>
    <definedName name="Z_D5E8139D_26D3_42E5_96BB_6121322C48CB_.wvu.PrintArea" localSheetId="48" hidden="1">'5-2'!$A$1:$V$15</definedName>
    <definedName name="Z_D5E8139D_26D3_42E5_96BB_6121322C48CB_.wvu.PrintArea" localSheetId="49" hidden="1">'5-3'!$A$1:$P$18</definedName>
    <definedName name="Z_D5E8139D_26D3_42E5_96BB_6121322C48CB_.wvu.PrintArea" localSheetId="50" hidden="1">'5-4'!$A$1:$Q$26</definedName>
    <definedName name="Z_D5E8139D_26D3_42E5_96BB_6121322C48CB_.wvu.PrintArea" localSheetId="51" hidden="1">'5-5'!$A$1:$P$18</definedName>
    <definedName name="Z_D5E8139D_26D3_42E5_96BB_6121322C48CB_.wvu.PrintArea" localSheetId="52" hidden="1">'5-6'!$A$1:$P$19</definedName>
    <definedName name="Z_D5E8139D_26D3_42E5_96BB_6121322C48CB_.wvu.PrintArea" localSheetId="53" hidden="1">'5-7'!$A$1:$Q$21</definedName>
    <definedName name="Z_D5E8139D_26D3_42E5_96BB_6121322C48CB_.wvu.PrintArea" localSheetId="54" hidden="1">'5-8'!$A$1:$R$20</definedName>
    <definedName name="Z_D5E8139D_26D3_42E5_96BB_6121322C48CB_.wvu.PrintArea" localSheetId="55" hidden="1">'5-9'!$A$1:$S$20</definedName>
    <definedName name="Z_D5E8139D_26D3_42E5_96BB_6121322C48CB_.wvu.PrintArea" localSheetId="58" hidden="1">'6-1'!$A$1:$Q$14</definedName>
    <definedName name="Z_D5E8139D_26D3_42E5_96BB_6121322C48CB_.wvu.PrintArea" localSheetId="59" hidden="1">'6-2'!$A$1:$R$18</definedName>
    <definedName name="Z_D5E8139D_26D3_42E5_96BB_6121322C48CB_.wvu.PrintArea" localSheetId="60" hidden="1">'6-3'!$A$1:$P$17</definedName>
    <definedName name="Z_D5E8139D_26D3_42E5_96BB_6121322C48CB_.wvu.PrintArea" localSheetId="61" hidden="1">'6-4'!$A$1:$P$16</definedName>
    <definedName name="Z_D5E8139D_26D3_42E5_96BB_6121322C48CB_.wvu.PrintArea" localSheetId="62" hidden="1">'7-1'!$A$1:$V$27</definedName>
    <definedName name="Z_D5E8139D_26D3_42E5_96BB_6121322C48CB_.wvu.PrintArea" localSheetId="63" hidden="1">'7-2'!$A$1:$Z$18</definedName>
    <definedName name="Z_D5E8139D_26D3_42E5_96BB_6121322C48CB_.wvu.PrintArea" localSheetId="64" hidden="1">'7-3'!$A$1:$X$28</definedName>
    <definedName name="Z_D5E8139D_26D3_42E5_96BB_6121322C48CB_.wvu.PrintArea" localSheetId="65" hidden="1">'7-4'!$A$1:$X$28</definedName>
    <definedName name="Z_D5E8139D_26D3_42E5_96BB_6121322C48CB_.wvu.PrintArea" localSheetId="66" hidden="1">'7-5'!$A$1:$P$23</definedName>
    <definedName name="Z_D5E8139D_26D3_42E5_96BB_6121322C48CB_.wvu.PrintArea" localSheetId="67" hidden="1">'7-6'!$A$1:$O$15</definedName>
    <definedName name="Z_D5E8139D_26D3_42E5_96BB_6121322C48CB_.wvu.PrintArea" localSheetId="68" hidden="1">'8-1'!$A$1:$U$28</definedName>
    <definedName name="Z_D5E8139D_26D3_42E5_96BB_6121322C48CB_.wvu.PrintArea" localSheetId="77" hidden="1">'8-10'!$A$1:$Q$21</definedName>
    <definedName name="Z_D5E8139D_26D3_42E5_96BB_6121322C48CB_.wvu.PrintArea" localSheetId="78" hidden="1">'8-11'!$A$1:$S$23</definedName>
    <definedName name="Z_D5E8139D_26D3_42E5_96BB_6121322C48CB_.wvu.PrintArea" localSheetId="79" hidden="1">'8-12'!$A$1:$T$34</definedName>
    <definedName name="Z_D5E8139D_26D3_42E5_96BB_6121322C48CB_.wvu.PrintArea" localSheetId="80" hidden="1">'8-13'!$A$1:$N$21</definedName>
    <definedName name="Z_D5E8139D_26D3_42E5_96BB_6121322C48CB_.wvu.PrintArea" localSheetId="81" hidden="1">'8-14'!$A$1:$O$33</definedName>
    <definedName name="Z_D5E8139D_26D3_42E5_96BB_6121322C48CB_.wvu.PrintArea" localSheetId="69" hidden="1">'8-2'!$A$1:$U$26</definedName>
    <definedName name="Z_D5E8139D_26D3_42E5_96BB_6121322C48CB_.wvu.PrintArea" localSheetId="71" hidden="1">'8-4'!$A$1:$O$19</definedName>
    <definedName name="Z_D5E8139D_26D3_42E5_96BB_6121322C48CB_.wvu.PrintArea" localSheetId="72" hidden="1">'8-5'!$A$1:$O$20</definedName>
    <definedName name="Z_D5E8139D_26D3_42E5_96BB_6121322C48CB_.wvu.PrintArea" localSheetId="73" hidden="1">'8-6'!$A$1:$P$19</definedName>
    <definedName name="Z_D5E8139D_26D3_42E5_96BB_6121322C48CB_.wvu.PrintArea" localSheetId="74" hidden="1">'8-7'!$A$1:$O$19</definedName>
    <definedName name="Z_D5E8139D_26D3_42E5_96BB_6121322C48CB_.wvu.PrintArea" localSheetId="75" hidden="1">'8-8'!$A$1:$O$19</definedName>
    <definedName name="Z_D5E8139D_26D3_42E5_96BB_6121322C48CB_.wvu.PrintArea" localSheetId="76" hidden="1">'8-9'!$A$1:$AB$40</definedName>
    <definedName name="Z_D5E8139D_26D3_42E5_96BB_6121322C48CB_.wvu.PrintArea" localSheetId="82" hidden="1">'9-1'!$A$1:$P$17</definedName>
    <definedName name="Z_D5E8139D_26D3_42E5_96BB_6121322C48CB_.wvu.PrintArea" localSheetId="83" hidden="1">'9-2'!$A$1:$R$16</definedName>
    <definedName name="Z_D5E8139D_26D3_42E5_96BB_6121322C48CB_.wvu.PrintArea" localSheetId="84" hidden="1">'9-3'!$A$1:$O$16</definedName>
    <definedName name="Z_D5E8139D_26D3_42E5_96BB_6121322C48CB_.wvu.PrintArea" localSheetId="85" hidden="1">'9-4'!$A$1:$O$16</definedName>
    <definedName name="Z_D5E8139D_26D3_42E5_96BB_6121322C48CB_.wvu.PrintArea" localSheetId="86" hidden="1">'9-5'!$A$1:$P$16</definedName>
    <definedName name="Z_D5E8139D_26D3_42E5_96BB_6121322C48CB_.wvu.PrintArea" localSheetId="87" hidden="1">'9-6'!$A$1:$Q$20</definedName>
    <definedName name="Z_D5E8139D_26D3_42E5_96BB_6121322C48CB_.wvu.Rows" localSheetId="71" hidden="1">'8-4'!$27:$29</definedName>
    <definedName name="Z_D673FFEC_E07D_49B9_A0FC_BCF5FDFD2C67_.wvu.Cols" localSheetId="95" hidden="1">'11-1②'!$D:$D,'11-1②'!$J:$J,'11-1②'!$P:$P</definedName>
    <definedName name="Z_D673FFEC_E07D_49B9_A0FC_BCF5FDFD2C67_.wvu.Cols" localSheetId="20" hidden="1">'1-15'!$B:$B,'1-15'!$D:$D</definedName>
    <definedName name="Z_D673FFEC_E07D_49B9_A0FC_BCF5FDFD2C67_.wvu.Cols" localSheetId="129" hidden="1">'17-1'!$D:$E,'17-1'!$G:$I,'17-1'!$K:$L,'17-1'!$N:$N</definedName>
    <definedName name="Z_D673FFEC_E07D_49B9_A0FC_BCF5FDFD2C67_.wvu.Cols" localSheetId="68" hidden="1">'8-1'!$D:$E,'8-1'!$H:$H</definedName>
    <definedName name="Z_D673FFEC_E07D_49B9_A0FC_BCF5FDFD2C67_.wvu.Cols" localSheetId="69" hidden="1">'8-2'!$D:$D,'8-2'!$F:$F,'8-2'!$H:$H</definedName>
    <definedName name="Z_D673FFEC_E07D_49B9_A0FC_BCF5FDFD2C67_.wvu.FilterData" localSheetId="99" hidden="1">'12-1'!$A$1:$C$18</definedName>
    <definedName name="Z_D673FFEC_E07D_49B9_A0FC_BCF5FDFD2C67_.wvu.PrintArea" localSheetId="88" hidden="1">'10-1'!$A$1:$S$19</definedName>
    <definedName name="Z_D673FFEC_E07D_49B9_A0FC_BCF5FDFD2C67_.wvu.PrintArea" localSheetId="89" hidden="1">'10-2'!$A$1:$O$17</definedName>
    <definedName name="Z_D673FFEC_E07D_49B9_A0FC_BCF5FDFD2C67_.wvu.PrintArea" localSheetId="90" hidden="1">'10-3'!$A$1:$W$22</definedName>
    <definedName name="Z_D673FFEC_E07D_49B9_A0FC_BCF5FDFD2C67_.wvu.PrintArea" localSheetId="91" hidden="1">'10-4'!$A$1:$W$21</definedName>
    <definedName name="Z_D673FFEC_E07D_49B9_A0FC_BCF5FDFD2C67_.wvu.PrintArea" localSheetId="92" hidden="1">'10-5'!$A$1:$Q$22</definedName>
    <definedName name="Z_D673FFEC_E07D_49B9_A0FC_BCF5FDFD2C67_.wvu.PrintArea" localSheetId="93" hidden="1">'10-6'!$J$1:$AL$21</definedName>
    <definedName name="Z_D673FFEC_E07D_49B9_A0FC_BCF5FDFD2C67_.wvu.PrintArea" localSheetId="1" hidden="1">'1-1'!$A$1:$Q$24</definedName>
    <definedName name="Z_D673FFEC_E07D_49B9_A0FC_BCF5FDFD2C67_.wvu.PrintArea" localSheetId="12" hidden="1">'1-10'!$A$1:$Q$23</definedName>
    <definedName name="Z_D673FFEC_E07D_49B9_A0FC_BCF5FDFD2C67_.wvu.PrintArea" localSheetId="13" hidden="1">'1-11'!$A$1:$S$20</definedName>
    <definedName name="Z_D673FFEC_E07D_49B9_A0FC_BCF5FDFD2C67_.wvu.PrintArea" localSheetId="94" hidden="1">'11-1①'!$A$1:$M$31</definedName>
    <definedName name="Z_D673FFEC_E07D_49B9_A0FC_BCF5FDFD2C67_.wvu.PrintArea" localSheetId="95" hidden="1">'11-1②'!$A$1:$S$52</definedName>
    <definedName name="Z_D673FFEC_E07D_49B9_A0FC_BCF5FDFD2C67_.wvu.PrintArea" localSheetId="96" hidden="1">'11-2'!$A$1:$P$17</definedName>
    <definedName name="Z_D673FFEC_E07D_49B9_A0FC_BCF5FDFD2C67_.wvu.PrintArea" localSheetId="14" hidden="1">'1-12'!$A$1:$R$29</definedName>
    <definedName name="Z_D673FFEC_E07D_49B9_A0FC_BCF5FDFD2C67_.wvu.PrintArea" localSheetId="97" hidden="1">'11-3'!$A$1:$O$18</definedName>
    <definedName name="Z_D673FFEC_E07D_49B9_A0FC_BCF5FDFD2C67_.wvu.PrintArea" localSheetId="17" hidden="1">'1-13'!$A$1:$Q$26</definedName>
    <definedName name="Z_D673FFEC_E07D_49B9_A0FC_BCF5FDFD2C67_.wvu.PrintArea" localSheetId="9" hidden="1">'1-13(旧)'!$A$1:$T$23</definedName>
    <definedName name="Z_D673FFEC_E07D_49B9_A0FC_BCF5FDFD2C67_.wvu.PrintArea" localSheetId="98" hidden="1">'11-4'!$A$1:$Q$19</definedName>
    <definedName name="Z_D673FFEC_E07D_49B9_A0FC_BCF5FDFD2C67_.wvu.PrintArea" localSheetId="19" hidden="1">'1-14'!$A$1:$S$18</definedName>
    <definedName name="Z_D673FFEC_E07D_49B9_A0FC_BCF5FDFD2C67_.wvu.PrintArea" localSheetId="15" hidden="1">'1-14(旧)'!$A$1:$S$34</definedName>
    <definedName name="Z_D673FFEC_E07D_49B9_A0FC_BCF5FDFD2C67_.wvu.PrintArea" localSheetId="20" hidden="1">'1-15'!$I$47:$V$80</definedName>
    <definedName name="Z_D673FFEC_E07D_49B9_A0FC_BCF5FDFD2C67_.wvu.PrintArea" localSheetId="16" hidden="1">'1-15(旧)'!$A$1:$R$26</definedName>
    <definedName name="Z_D673FFEC_E07D_49B9_A0FC_BCF5FDFD2C67_.wvu.PrintArea" localSheetId="21" hidden="1">'1-16'!$A$1:$F$80</definedName>
    <definedName name="Z_D673FFEC_E07D_49B9_A0FC_BCF5FDFD2C67_.wvu.PrintArea" localSheetId="18" hidden="1">'1-16(旧)'!$A$1:$W$27</definedName>
    <definedName name="Z_D673FFEC_E07D_49B9_A0FC_BCF5FDFD2C67_.wvu.PrintArea" localSheetId="22" hidden="1">'1-17'!$A$1:$Q$18</definedName>
    <definedName name="Z_D673FFEC_E07D_49B9_A0FC_BCF5FDFD2C67_.wvu.PrintArea" localSheetId="23" hidden="1">'1-18'!$A$1:$S$22</definedName>
    <definedName name="Z_D673FFEC_E07D_49B9_A0FC_BCF5FDFD2C67_.wvu.PrintArea" localSheetId="24" hidden="1">'1-18(旧)'!$A$1:$U$40</definedName>
    <definedName name="Z_D673FFEC_E07D_49B9_A0FC_BCF5FDFD2C67_.wvu.PrintArea" localSheetId="25" hidden="1">'1-19'!$A$1:$U$22</definedName>
    <definedName name="Z_D673FFEC_E07D_49B9_A0FC_BCF5FDFD2C67_.wvu.PrintArea" localSheetId="3" hidden="1">'1-2'!$A$1:$Q$27</definedName>
    <definedName name="Z_D673FFEC_E07D_49B9_A0FC_BCF5FDFD2C67_.wvu.PrintArea" localSheetId="159" hidden="1">'1-20(旧)'!$A$1:$R$27</definedName>
    <definedName name="Z_D673FFEC_E07D_49B9_A0FC_BCF5FDFD2C67_.wvu.PrintArea" localSheetId="99" hidden="1">'12-1'!$A$1:$O$51</definedName>
    <definedName name="Z_D673FFEC_E07D_49B9_A0FC_BCF5FDFD2C67_.wvu.PrintArea" localSheetId="100" hidden="1">'12-2'!$A$1:$AD$25</definedName>
    <definedName name="Z_D673FFEC_E07D_49B9_A0FC_BCF5FDFD2C67_.wvu.PrintArea" localSheetId="101" hidden="1">'12-3'!$A$1:$P$19</definedName>
    <definedName name="Z_D673FFEC_E07D_49B9_A0FC_BCF5FDFD2C67_.wvu.PrintArea" localSheetId="102" hidden="1">'12-4'!$A$1:$P$17</definedName>
    <definedName name="Z_D673FFEC_E07D_49B9_A0FC_BCF5FDFD2C67_.wvu.PrintArea" localSheetId="103" hidden="1">'12-5'!$A$1:$P$17</definedName>
    <definedName name="Z_D673FFEC_E07D_49B9_A0FC_BCF5FDFD2C67_.wvu.PrintArea" localSheetId="104" hidden="1">'12-6'!$A$1:$N$30</definedName>
    <definedName name="Z_D673FFEC_E07D_49B9_A0FC_BCF5FDFD2C67_.wvu.PrintArea" localSheetId="105" hidden="1">'12-7'!$A$1:$M$25</definedName>
    <definedName name="Z_D673FFEC_E07D_49B9_A0FC_BCF5FDFD2C67_.wvu.PrintArea" localSheetId="4" hidden="1">'1-3'!$A$1:$O$27</definedName>
    <definedName name="Z_D673FFEC_E07D_49B9_A0FC_BCF5FDFD2C67_.wvu.PrintArea" localSheetId="106" hidden="1">'13-1'!$A$1:$R$21</definedName>
    <definedName name="Z_D673FFEC_E07D_49B9_A0FC_BCF5FDFD2C67_.wvu.PrintArea" localSheetId="107" hidden="1">'13-2'!$A$1:$Q$19</definedName>
    <definedName name="Z_D673FFEC_E07D_49B9_A0FC_BCF5FDFD2C67_.wvu.PrintArea" localSheetId="5" hidden="1">'1-4'!$A$1:$W$99</definedName>
    <definedName name="Z_D673FFEC_E07D_49B9_A0FC_BCF5FDFD2C67_.wvu.PrintArea" localSheetId="108" hidden="1">'14-1'!$A$1:$T$21</definedName>
    <definedName name="Z_D673FFEC_E07D_49B9_A0FC_BCF5FDFD2C67_.wvu.PrintArea" localSheetId="109" hidden="1">'14-2'!$A$1:$S$18</definedName>
    <definedName name="Z_D673FFEC_E07D_49B9_A0FC_BCF5FDFD2C67_.wvu.PrintArea" localSheetId="6" hidden="1">'1-5'!$A$1:$U$46</definedName>
    <definedName name="Z_D673FFEC_E07D_49B9_A0FC_BCF5FDFD2C67_.wvu.PrintArea" localSheetId="110" hidden="1">'15-1'!$A$1:$V$21</definedName>
    <definedName name="Z_D673FFEC_E07D_49B9_A0FC_BCF5FDFD2C67_.wvu.PrintArea" localSheetId="120" hidden="1">'15-11'!$A$1:$S$21</definedName>
    <definedName name="Z_D673FFEC_E07D_49B9_A0FC_BCF5FDFD2C67_.wvu.PrintArea" localSheetId="121" hidden="1">'15-12'!$A$1:$Q$18</definedName>
    <definedName name="Z_D673FFEC_E07D_49B9_A0FC_BCF5FDFD2C67_.wvu.PrintArea" localSheetId="122" hidden="1">'15-13'!$A$1:$R$21</definedName>
    <definedName name="Z_D673FFEC_E07D_49B9_A0FC_BCF5FDFD2C67_.wvu.PrintArea" localSheetId="123" hidden="1">'15-14'!$A$1:$O$21</definedName>
    <definedName name="Z_D673FFEC_E07D_49B9_A0FC_BCF5FDFD2C67_.wvu.PrintArea" localSheetId="111" hidden="1">'15-2'!$A$1:$P$18</definedName>
    <definedName name="Z_D673FFEC_E07D_49B9_A0FC_BCF5FDFD2C67_.wvu.PrintArea" localSheetId="112" hidden="1">'15-3'!$A$1:$U$20</definedName>
    <definedName name="Z_D673FFEC_E07D_49B9_A0FC_BCF5FDFD2C67_.wvu.PrintArea" localSheetId="113" hidden="1">'15-4'!$A$1:$S$23</definedName>
    <definedName name="Z_D673FFEC_E07D_49B9_A0FC_BCF5FDFD2C67_.wvu.PrintArea" localSheetId="114" hidden="1">'15-5'!$A$1:$Q$44</definedName>
    <definedName name="Z_D673FFEC_E07D_49B9_A0FC_BCF5FDFD2C67_.wvu.PrintArea" localSheetId="115" hidden="1">'15-6'!$A$1:$U$24</definedName>
    <definedName name="Z_D673FFEC_E07D_49B9_A0FC_BCF5FDFD2C67_.wvu.PrintArea" localSheetId="116" hidden="1">'15-7'!$A$1:$Q$19</definedName>
    <definedName name="Z_D673FFEC_E07D_49B9_A0FC_BCF5FDFD2C67_.wvu.PrintArea" localSheetId="117" hidden="1">'15-8'!$A$1:$R$32</definedName>
    <definedName name="Z_D673FFEC_E07D_49B9_A0FC_BCF5FDFD2C67_.wvu.PrintArea" localSheetId="118" hidden="1">'15-9'!$A$1:$S$23</definedName>
    <definedName name="Z_D673FFEC_E07D_49B9_A0FC_BCF5FDFD2C67_.wvu.PrintArea" localSheetId="7" hidden="1">'1-6'!$A$2:$E$26</definedName>
    <definedName name="Z_D673FFEC_E07D_49B9_A0FC_BCF5FDFD2C67_.wvu.PrintArea" localSheetId="124" hidden="1">'16-1'!$A$1:$R$23</definedName>
    <definedName name="Z_D673FFEC_E07D_49B9_A0FC_BCF5FDFD2C67_.wvu.PrintArea" localSheetId="125" hidden="1">'16-2'!$A$1:$Q$18</definedName>
    <definedName name="Z_D673FFEC_E07D_49B9_A0FC_BCF5FDFD2C67_.wvu.PrintArea" localSheetId="126" hidden="1">'16-3'!$A$1:$U$22</definedName>
    <definedName name="Z_D673FFEC_E07D_49B9_A0FC_BCF5FDFD2C67_.wvu.PrintArea" localSheetId="127" hidden="1">'16-4'!$A$1:$N$20</definedName>
    <definedName name="Z_D673FFEC_E07D_49B9_A0FC_BCF5FDFD2C67_.wvu.PrintArea" localSheetId="128" hidden="1">'16-5'!$A$1:$U$21</definedName>
    <definedName name="Z_D673FFEC_E07D_49B9_A0FC_BCF5FDFD2C67_.wvu.PrintArea" localSheetId="8" hidden="1">'1-7'!$A$1:$W$171</definedName>
    <definedName name="Z_D673FFEC_E07D_49B9_A0FC_BCF5FDFD2C67_.wvu.PrintArea" localSheetId="129" hidden="1">'17-1'!$A$1:$AA$22</definedName>
    <definedName name="Z_D673FFEC_E07D_49B9_A0FC_BCF5FDFD2C67_.wvu.PrintArea" localSheetId="138" hidden="1">'17-10'!$A$1:$P$17</definedName>
    <definedName name="Z_D673FFEC_E07D_49B9_A0FC_BCF5FDFD2C67_.wvu.PrintArea" localSheetId="139" hidden="1">'17-11'!$I$1:$S$30</definedName>
    <definedName name="Z_D673FFEC_E07D_49B9_A0FC_BCF5FDFD2C67_.wvu.PrintArea" localSheetId="140" hidden="1">'17-12'!$A$1:$Q$19</definedName>
    <definedName name="Z_D673FFEC_E07D_49B9_A0FC_BCF5FDFD2C67_.wvu.PrintArea" localSheetId="141" hidden="1">'17-13'!$A$1:$P$17</definedName>
    <definedName name="Z_D673FFEC_E07D_49B9_A0FC_BCF5FDFD2C67_.wvu.PrintArea" localSheetId="142" hidden="1">'17-14'!$A$1:$K$27</definedName>
    <definedName name="Z_D673FFEC_E07D_49B9_A0FC_BCF5FDFD2C67_.wvu.PrintArea" localSheetId="130" hidden="1">'17-2'!$A$1:$V$23</definedName>
    <definedName name="Z_D673FFEC_E07D_49B9_A0FC_BCF5FDFD2C67_.wvu.PrintArea" localSheetId="131" hidden="1">'17-3'!$A$1:$V$23</definedName>
    <definedName name="Z_D673FFEC_E07D_49B9_A0FC_BCF5FDFD2C67_.wvu.PrintArea" localSheetId="132" hidden="1">'17-4'!$I$1:$S$22</definedName>
    <definedName name="Z_D673FFEC_E07D_49B9_A0FC_BCF5FDFD2C67_.wvu.PrintArea" localSheetId="133" hidden="1">'17-5'!$I$1:$S$19</definedName>
    <definedName name="Z_D673FFEC_E07D_49B9_A0FC_BCF5FDFD2C67_.wvu.PrintArea" localSheetId="134" hidden="1">'17-6'!$I$1:$S$22</definedName>
    <definedName name="Z_D673FFEC_E07D_49B9_A0FC_BCF5FDFD2C67_.wvu.PrintArea" localSheetId="135" hidden="1">'17-7'!$A$1:$P$17</definedName>
    <definedName name="Z_D673FFEC_E07D_49B9_A0FC_BCF5FDFD2C67_.wvu.PrintArea" localSheetId="136" hidden="1">'17-8'!$A$1:$S$17</definedName>
    <definedName name="Z_D673FFEC_E07D_49B9_A0FC_BCF5FDFD2C67_.wvu.PrintArea" localSheetId="137" hidden="1">'17-9'!$A$1:$Q$16</definedName>
    <definedName name="Z_D673FFEC_E07D_49B9_A0FC_BCF5FDFD2C67_.wvu.PrintArea" localSheetId="10" hidden="1">'1-8'!$A$1:$S$121</definedName>
    <definedName name="Z_D673FFEC_E07D_49B9_A0FC_BCF5FDFD2C67_.wvu.PrintArea" localSheetId="143" hidden="1">'18-1'!$A$1:$P$12</definedName>
    <definedName name="Z_D673FFEC_E07D_49B9_A0FC_BCF5FDFD2C67_.wvu.PrintArea" localSheetId="144" hidden="1">'18-2'!$A$1:$Q$17</definedName>
    <definedName name="Z_D673FFEC_E07D_49B9_A0FC_BCF5FDFD2C67_.wvu.PrintArea" localSheetId="145" hidden="1">'18-3'!$A$1:$P$12</definedName>
    <definedName name="Z_D673FFEC_E07D_49B9_A0FC_BCF5FDFD2C67_.wvu.PrintArea" localSheetId="146" hidden="1">'18-4'!$A$1:$R$19</definedName>
    <definedName name="Z_D673FFEC_E07D_49B9_A0FC_BCF5FDFD2C67_.wvu.PrintArea" localSheetId="11" hidden="1">'1-9'!$A$1:$P$19</definedName>
    <definedName name="Z_D673FFEC_E07D_49B9_A0FC_BCF5FDFD2C67_.wvu.PrintArea" localSheetId="147" hidden="1">'19-1'!$A$1:$Q$18</definedName>
    <definedName name="Z_D673FFEC_E07D_49B9_A0FC_BCF5FDFD2C67_.wvu.PrintArea" localSheetId="148" hidden="1">'19-2'!$A$1:$Q$20</definedName>
    <definedName name="Z_D673FFEC_E07D_49B9_A0FC_BCF5FDFD2C67_.wvu.PrintArea" localSheetId="149" hidden="1">'20-1'!$A$1:$N$17</definedName>
    <definedName name="Z_D673FFEC_E07D_49B9_A0FC_BCF5FDFD2C67_.wvu.PrintArea" localSheetId="150" hidden="1">'20-2'!$A$1:$S$20</definedName>
    <definedName name="Z_D673FFEC_E07D_49B9_A0FC_BCF5FDFD2C67_.wvu.PrintArea" localSheetId="151" hidden="1">'20-3'!$A$1:$O$17</definedName>
    <definedName name="Z_D673FFEC_E07D_49B9_A0FC_BCF5FDFD2C67_.wvu.PrintArea" localSheetId="26" hidden="1">'2-1'!$A$1:$R$23</definedName>
    <definedName name="Z_D673FFEC_E07D_49B9_A0FC_BCF5FDFD2C67_.wvu.PrintArea" localSheetId="152" hidden="1">'21-1'!$A$1:$R$22</definedName>
    <definedName name="Z_D673FFEC_E07D_49B9_A0FC_BCF5FDFD2C67_.wvu.PrintArea" localSheetId="153" hidden="1">'21-2'!$A$1:$O$20</definedName>
    <definedName name="Z_D673FFEC_E07D_49B9_A0FC_BCF5FDFD2C67_.wvu.PrintArea" localSheetId="154" hidden="1">'21-3'!$A$1:$Q$16</definedName>
    <definedName name="Z_D673FFEC_E07D_49B9_A0FC_BCF5FDFD2C67_.wvu.PrintArea" localSheetId="155" hidden="1">'21-4'!$A$1:$Y$52</definedName>
    <definedName name="Z_D673FFEC_E07D_49B9_A0FC_BCF5FDFD2C67_.wvu.PrintArea" localSheetId="156" hidden="1">'21-5'!$A$1:$T$19</definedName>
    <definedName name="Z_D673FFEC_E07D_49B9_A0FC_BCF5FDFD2C67_.wvu.PrintArea" localSheetId="157" hidden="1">'21-6'!$A$1:$O$16</definedName>
    <definedName name="Z_D673FFEC_E07D_49B9_A0FC_BCF5FDFD2C67_.wvu.PrintArea" localSheetId="27" hidden="1">'2-2'!$A$1:$Q$16</definedName>
    <definedName name="Z_D673FFEC_E07D_49B9_A0FC_BCF5FDFD2C67_.wvu.PrintArea" localSheetId="28" hidden="1">'2-3'!$A$1:$R$25</definedName>
    <definedName name="Z_D673FFEC_E07D_49B9_A0FC_BCF5FDFD2C67_.wvu.PrintArea" localSheetId="30" hidden="1">'2-5'!$A$1:$X$24</definedName>
    <definedName name="Z_D673FFEC_E07D_49B9_A0FC_BCF5FDFD2C67_.wvu.PrintArea" localSheetId="32" hidden="1">'2-7'!$A$1:$O$19</definedName>
    <definedName name="Z_D673FFEC_E07D_49B9_A0FC_BCF5FDFD2C67_.wvu.PrintArea" localSheetId="33" hidden="1">'2-8'!$A$1:$M$18</definedName>
    <definedName name="Z_D673FFEC_E07D_49B9_A0FC_BCF5FDFD2C67_.wvu.PrintArea" localSheetId="34" hidden="1">'3-1'!$A$1:$R$18</definedName>
    <definedName name="Z_D673FFEC_E07D_49B9_A0FC_BCF5FDFD2C67_.wvu.PrintArea" localSheetId="35" hidden="1">'3-2'!$A$1:$Q$20</definedName>
    <definedName name="Z_D673FFEC_E07D_49B9_A0FC_BCF5FDFD2C67_.wvu.PrintArea" localSheetId="36" hidden="1">'3-3'!$A$1:$Q$26</definedName>
    <definedName name="Z_D673FFEC_E07D_49B9_A0FC_BCF5FDFD2C67_.wvu.PrintArea" localSheetId="37" hidden="1">'3-4'!$A$1:$P$12</definedName>
    <definedName name="Z_D673FFEC_E07D_49B9_A0FC_BCF5FDFD2C67_.wvu.PrintArea" localSheetId="38" hidden="1">'3-5'!$A$1:$L$15</definedName>
    <definedName name="Z_D673FFEC_E07D_49B9_A0FC_BCF5FDFD2C67_.wvu.PrintArea" localSheetId="39" hidden="1">'3-6'!$A$1:$O$13</definedName>
    <definedName name="Z_D673FFEC_E07D_49B9_A0FC_BCF5FDFD2C67_.wvu.PrintArea" localSheetId="40" hidden="1">'3-7'!$A$1:$L$16</definedName>
    <definedName name="Z_D673FFEC_E07D_49B9_A0FC_BCF5FDFD2C67_.wvu.PrintArea" localSheetId="41" hidden="1">'4-1'!$A$1:$O$19</definedName>
    <definedName name="Z_D673FFEC_E07D_49B9_A0FC_BCF5FDFD2C67_.wvu.PrintArea" localSheetId="42" hidden="1">'4-2'!$A$1:$O$21</definedName>
    <definedName name="Z_D673FFEC_E07D_49B9_A0FC_BCF5FDFD2C67_.wvu.PrintArea" localSheetId="43" hidden="1">'4-3'!$A$1:$Q$28</definedName>
    <definedName name="Z_D673FFEC_E07D_49B9_A0FC_BCF5FDFD2C67_.wvu.PrintArea" localSheetId="44" hidden="1">'4-4'!$A$1:$S$31</definedName>
    <definedName name="Z_D673FFEC_E07D_49B9_A0FC_BCF5FDFD2C67_.wvu.PrintArea" localSheetId="45" hidden="1">'4-5'!$A$1:$Q$32</definedName>
    <definedName name="Z_D673FFEC_E07D_49B9_A0FC_BCF5FDFD2C67_.wvu.PrintArea" localSheetId="46" hidden="1">'4-6'!$A$1:$O$20</definedName>
    <definedName name="Z_D673FFEC_E07D_49B9_A0FC_BCF5FDFD2C67_.wvu.PrintArea" localSheetId="47" hidden="1">'5-1'!$A$1:$T$15</definedName>
    <definedName name="Z_D673FFEC_E07D_49B9_A0FC_BCF5FDFD2C67_.wvu.PrintArea" localSheetId="56" hidden="1">'5-10'!$A$1:$G$32</definedName>
    <definedName name="Z_D673FFEC_E07D_49B9_A0FC_BCF5FDFD2C67_.wvu.PrintArea" localSheetId="57" hidden="1">'5-11'!$A$1:$Q$72</definedName>
    <definedName name="Z_D673FFEC_E07D_49B9_A0FC_BCF5FDFD2C67_.wvu.PrintArea" localSheetId="48" hidden="1">'5-2'!$A$1:$V$15</definedName>
    <definedName name="Z_D673FFEC_E07D_49B9_A0FC_BCF5FDFD2C67_.wvu.PrintArea" localSheetId="49" hidden="1">'5-3'!$A$1:$P$18</definedName>
    <definedName name="Z_D673FFEC_E07D_49B9_A0FC_BCF5FDFD2C67_.wvu.PrintArea" localSheetId="50" hidden="1">'5-4'!$A$1:$Q$26</definedName>
    <definedName name="Z_D673FFEC_E07D_49B9_A0FC_BCF5FDFD2C67_.wvu.PrintArea" localSheetId="51" hidden="1">'5-5'!$A$1:$P$18</definedName>
    <definedName name="Z_D673FFEC_E07D_49B9_A0FC_BCF5FDFD2C67_.wvu.PrintArea" localSheetId="52" hidden="1">'5-6'!$A$1:$P$19</definedName>
    <definedName name="Z_D673FFEC_E07D_49B9_A0FC_BCF5FDFD2C67_.wvu.PrintArea" localSheetId="53" hidden="1">'5-7'!$A$1:$Q$21</definedName>
    <definedName name="Z_D673FFEC_E07D_49B9_A0FC_BCF5FDFD2C67_.wvu.PrintArea" localSheetId="54" hidden="1">'5-8'!$A$1:$R$20</definedName>
    <definedName name="Z_D673FFEC_E07D_49B9_A0FC_BCF5FDFD2C67_.wvu.PrintArea" localSheetId="55" hidden="1">'5-9'!$A$1:$S$20</definedName>
    <definedName name="Z_D673FFEC_E07D_49B9_A0FC_BCF5FDFD2C67_.wvu.PrintArea" localSheetId="58" hidden="1">'6-1'!$A$1:$Q$14</definedName>
    <definedName name="Z_D673FFEC_E07D_49B9_A0FC_BCF5FDFD2C67_.wvu.PrintArea" localSheetId="59" hidden="1">'6-2'!$A$1:$R$18</definedName>
    <definedName name="Z_D673FFEC_E07D_49B9_A0FC_BCF5FDFD2C67_.wvu.PrintArea" localSheetId="60" hidden="1">'6-3'!$A$1:$P$17</definedName>
    <definedName name="Z_D673FFEC_E07D_49B9_A0FC_BCF5FDFD2C67_.wvu.PrintArea" localSheetId="61" hidden="1">'6-4'!$A$1:$P$16</definedName>
    <definedName name="Z_D673FFEC_E07D_49B9_A0FC_BCF5FDFD2C67_.wvu.PrintArea" localSheetId="62" hidden="1">'7-1'!$A$1:$V$27</definedName>
    <definedName name="Z_D673FFEC_E07D_49B9_A0FC_BCF5FDFD2C67_.wvu.PrintArea" localSheetId="63" hidden="1">'7-2'!$A$1:$Z$18</definedName>
    <definedName name="Z_D673FFEC_E07D_49B9_A0FC_BCF5FDFD2C67_.wvu.PrintArea" localSheetId="64" hidden="1">'7-3'!$A$1:$X$28</definedName>
    <definedName name="Z_D673FFEC_E07D_49B9_A0FC_BCF5FDFD2C67_.wvu.PrintArea" localSheetId="65" hidden="1">'7-4'!$A$1:$X$28</definedName>
    <definedName name="Z_D673FFEC_E07D_49B9_A0FC_BCF5FDFD2C67_.wvu.PrintArea" localSheetId="66" hidden="1">'7-5'!$A$1:$P$23</definedName>
    <definedName name="Z_D673FFEC_E07D_49B9_A0FC_BCF5FDFD2C67_.wvu.PrintArea" localSheetId="67" hidden="1">'7-6'!$A$1:$O$15</definedName>
    <definedName name="Z_D673FFEC_E07D_49B9_A0FC_BCF5FDFD2C67_.wvu.PrintArea" localSheetId="68" hidden="1">'8-1'!$A$1:$U$28</definedName>
    <definedName name="Z_D673FFEC_E07D_49B9_A0FC_BCF5FDFD2C67_.wvu.PrintArea" localSheetId="77" hidden="1">'8-10'!$A$1:$Q$21</definedName>
    <definedName name="Z_D673FFEC_E07D_49B9_A0FC_BCF5FDFD2C67_.wvu.PrintArea" localSheetId="78" hidden="1">'8-11'!$A$1:$S$23</definedName>
    <definedName name="Z_D673FFEC_E07D_49B9_A0FC_BCF5FDFD2C67_.wvu.PrintArea" localSheetId="79" hidden="1">'8-12'!$A$1:$T$34</definedName>
    <definedName name="Z_D673FFEC_E07D_49B9_A0FC_BCF5FDFD2C67_.wvu.PrintArea" localSheetId="80" hidden="1">'8-13'!$A$1:$N$21</definedName>
    <definedName name="Z_D673FFEC_E07D_49B9_A0FC_BCF5FDFD2C67_.wvu.PrintArea" localSheetId="81" hidden="1">'8-14'!$A$1:$O$33</definedName>
    <definedName name="Z_D673FFEC_E07D_49B9_A0FC_BCF5FDFD2C67_.wvu.PrintArea" localSheetId="69" hidden="1">'8-2'!$A$1:$U$26</definedName>
    <definedName name="Z_D673FFEC_E07D_49B9_A0FC_BCF5FDFD2C67_.wvu.PrintArea" localSheetId="71" hidden="1">'8-4'!$A$1:$O$19</definedName>
    <definedName name="Z_D673FFEC_E07D_49B9_A0FC_BCF5FDFD2C67_.wvu.PrintArea" localSheetId="72" hidden="1">'8-5'!$A$1:$O$20</definedName>
    <definedName name="Z_D673FFEC_E07D_49B9_A0FC_BCF5FDFD2C67_.wvu.PrintArea" localSheetId="73" hidden="1">'8-6'!$A$1:$P$19</definedName>
    <definedName name="Z_D673FFEC_E07D_49B9_A0FC_BCF5FDFD2C67_.wvu.PrintArea" localSheetId="74" hidden="1">'8-7'!$A$1:$O$19</definedName>
    <definedName name="Z_D673FFEC_E07D_49B9_A0FC_BCF5FDFD2C67_.wvu.PrintArea" localSheetId="75" hidden="1">'8-8'!$A$1:$O$19</definedName>
    <definedName name="Z_D673FFEC_E07D_49B9_A0FC_BCF5FDFD2C67_.wvu.PrintArea" localSheetId="76" hidden="1">'8-9'!$A$1:$AB$40</definedName>
    <definedName name="Z_D673FFEC_E07D_49B9_A0FC_BCF5FDFD2C67_.wvu.PrintArea" localSheetId="82" hidden="1">'9-1'!$A$1:$P$17</definedName>
    <definedName name="Z_D673FFEC_E07D_49B9_A0FC_BCF5FDFD2C67_.wvu.PrintArea" localSheetId="83" hidden="1">'9-2'!$A$1:$R$16</definedName>
    <definedName name="Z_D673FFEC_E07D_49B9_A0FC_BCF5FDFD2C67_.wvu.PrintArea" localSheetId="84" hidden="1">'9-3'!$A$1:$O$16</definedName>
    <definedName name="Z_D673FFEC_E07D_49B9_A0FC_BCF5FDFD2C67_.wvu.PrintArea" localSheetId="85" hidden="1">'9-4'!$A$1:$O$16</definedName>
    <definedName name="Z_D673FFEC_E07D_49B9_A0FC_BCF5FDFD2C67_.wvu.PrintArea" localSheetId="86" hidden="1">'9-5'!$A$1:$P$16</definedName>
    <definedName name="Z_D673FFEC_E07D_49B9_A0FC_BCF5FDFD2C67_.wvu.PrintArea" localSheetId="87" hidden="1">'9-6'!$A$1:$Q$20</definedName>
    <definedName name="Z_D673FFEC_E07D_49B9_A0FC_BCF5FDFD2C67_.wvu.PrintTitles" localSheetId="20" hidden="1">'1-15'!$1:$1</definedName>
    <definedName name="Z_D673FFEC_E07D_49B9_A0FC_BCF5FDFD2C67_.wvu.Rows" localSheetId="95" hidden="1">'11-1②'!$51:$51</definedName>
    <definedName name="Z_D673FFEC_E07D_49B9_A0FC_BCF5FDFD2C67_.wvu.Rows" localSheetId="71" hidden="1">'8-4'!$27:$29</definedName>
    <definedName name="Z_D6BD57F8_F6EE_4534_8181_C57064A1B98C_.wvu.Cols" localSheetId="95" hidden="1">'11-1②'!$D:$D,'11-1②'!$J:$J,'11-1②'!$P:$P</definedName>
    <definedName name="Z_D6BD57F8_F6EE_4534_8181_C57064A1B98C_.wvu.Cols" localSheetId="20" hidden="1">'1-15'!$B:$B,'1-15'!$D:$D</definedName>
    <definedName name="Z_D6BD57F8_F6EE_4534_8181_C57064A1B98C_.wvu.Cols" localSheetId="129" hidden="1">'17-1'!$D:$E,'17-1'!$G:$I,'17-1'!$K:$L,'17-1'!$N:$N</definedName>
    <definedName name="Z_D6BD57F8_F6EE_4534_8181_C57064A1B98C_.wvu.Cols" localSheetId="68" hidden="1">'8-1'!$D:$E,'8-1'!$H:$H</definedName>
    <definedName name="Z_D6BD57F8_F6EE_4534_8181_C57064A1B98C_.wvu.Cols" localSheetId="69" hidden="1">'8-2'!$D:$D,'8-2'!$F:$F,'8-2'!$H:$H</definedName>
    <definedName name="Z_D6BD57F8_F6EE_4534_8181_C57064A1B98C_.wvu.FilterData" localSheetId="99" hidden="1">'12-1'!$A$1:$C$18</definedName>
    <definedName name="Z_D6BD57F8_F6EE_4534_8181_C57064A1B98C_.wvu.FilterData" localSheetId="158" hidden="1">ランキング１位!$A$23:$D$128</definedName>
    <definedName name="Z_D6BD57F8_F6EE_4534_8181_C57064A1B98C_.wvu.PrintArea" localSheetId="88" hidden="1">'10-1'!$A$1:$S$19</definedName>
    <definedName name="Z_D6BD57F8_F6EE_4534_8181_C57064A1B98C_.wvu.PrintArea" localSheetId="89" hidden="1">'10-2'!$A$1:$O$17</definedName>
    <definedName name="Z_D6BD57F8_F6EE_4534_8181_C57064A1B98C_.wvu.PrintArea" localSheetId="90" hidden="1">'10-3'!$A$1:$W$22</definedName>
    <definedName name="Z_D6BD57F8_F6EE_4534_8181_C57064A1B98C_.wvu.PrintArea" localSheetId="91" hidden="1">'10-4'!$A$1:$W$21</definedName>
    <definedName name="Z_D6BD57F8_F6EE_4534_8181_C57064A1B98C_.wvu.PrintArea" localSheetId="92" hidden="1">'10-5'!$A$1:$Q$22</definedName>
    <definedName name="Z_D6BD57F8_F6EE_4534_8181_C57064A1B98C_.wvu.PrintArea" localSheetId="93" hidden="1">'10-6'!$J$1:$AL$21</definedName>
    <definedName name="Z_D6BD57F8_F6EE_4534_8181_C57064A1B98C_.wvu.PrintArea" localSheetId="1" hidden="1">'1-1'!$A$1:$Q$24</definedName>
    <definedName name="Z_D6BD57F8_F6EE_4534_8181_C57064A1B98C_.wvu.PrintArea" localSheetId="12" hidden="1">'1-10'!$A$1:$Q$23</definedName>
    <definedName name="Z_D6BD57F8_F6EE_4534_8181_C57064A1B98C_.wvu.PrintArea" localSheetId="13" hidden="1">'1-11'!$A$1:$S$20</definedName>
    <definedName name="Z_D6BD57F8_F6EE_4534_8181_C57064A1B98C_.wvu.PrintArea" localSheetId="94" hidden="1">'11-1①'!$A$1:$M$31</definedName>
    <definedName name="Z_D6BD57F8_F6EE_4534_8181_C57064A1B98C_.wvu.PrintArea" localSheetId="95" hidden="1">'11-1②'!$A$1:$S$52</definedName>
    <definedName name="Z_D6BD57F8_F6EE_4534_8181_C57064A1B98C_.wvu.PrintArea" localSheetId="96" hidden="1">'11-2'!$A$1:$P$17</definedName>
    <definedName name="Z_D6BD57F8_F6EE_4534_8181_C57064A1B98C_.wvu.PrintArea" localSheetId="14" hidden="1">'1-12'!$A$1:$R$29</definedName>
    <definedName name="Z_D6BD57F8_F6EE_4534_8181_C57064A1B98C_.wvu.PrintArea" localSheetId="97" hidden="1">'11-3'!$A$1:$O$18</definedName>
    <definedName name="Z_D6BD57F8_F6EE_4534_8181_C57064A1B98C_.wvu.PrintArea" localSheetId="17" hidden="1">'1-13'!$A$1:$Q$26</definedName>
    <definedName name="Z_D6BD57F8_F6EE_4534_8181_C57064A1B98C_.wvu.PrintArea" localSheetId="9" hidden="1">'1-13(旧)'!$A$1:$T$23</definedName>
    <definedName name="Z_D6BD57F8_F6EE_4534_8181_C57064A1B98C_.wvu.PrintArea" localSheetId="98" hidden="1">'11-4'!$A$1:$Q$19</definedName>
    <definedName name="Z_D6BD57F8_F6EE_4534_8181_C57064A1B98C_.wvu.PrintArea" localSheetId="19" hidden="1">'1-14'!$A$1:$S$18</definedName>
    <definedName name="Z_D6BD57F8_F6EE_4534_8181_C57064A1B98C_.wvu.PrintArea" localSheetId="15" hidden="1">'1-14(旧)'!$A$1:$S$34</definedName>
    <definedName name="Z_D6BD57F8_F6EE_4534_8181_C57064A1B98C_.wvu.PrintArea" localSheetId="20" hidden="1">'1-15'!$I$47:$V$80</definedName>
    <definedName name="Z_D6BD57F8_F6EE_4534_8181_C57064A1B98C_.wvu.PrintArea" localSheetId="16" hidden="1">'1-15(旧)'!$A$1:$R$26</definedName>
    <definedName name="Z_D6BD57F8_F6EE_4534_8181_C57064A1B98C_.wvu.PrintArea" localSheetId="21" hidden="1">'1-16'!$A$1:$F$80</definedName>
    <definedName name="Z_D6BD57F8_F6EE_4534_8181_C57064A1B98C_.wvu.PrintArea" localSheetId="18" hidden="1">'1-16(旧)'!$A$1:$W$27</definedName>
    <definedName name="Z_D6BD57F8_F6EE_4534_8181_C57064A1B98C_.wvu.PrintArea" localSheetId="22" hidden="1">'1-17'!$A$1:$Q$18</definedName>
    <definedName name="Z_D6BD57F8_F6EE_4534_8181_C57064A1B98C_.wvu.PrintArea" localSheetId="23" hidden="1">'1-18'!$A$1:$S$22</definedName>
    <definedName name="Z_D6BD57F8_F6EE_4534_8181_C57064A1B98C_.wvu.PrintArea" localSheetId="24" hidden="1">'1-18(旧)'!$A$1:$U$40</definedName>
    <definedName name="Z_D6BD57F8_F6EE_4534_8181_C57064A1B98C_.wvu.PrintArea" localSheetId="25" hidden="1">'1-19'!$A$1:$U$22</definedName>
    <definedName name="Z_D6BD57F8_F6EE_4534_8181_C57064A1B98C_.wvu.PrintArea" localSheetId="3" hidden="1">'1-2'!$A$1:$Q$27</definedName>
    <definedName name="Z_D6BD57F8_F6EE_4534_8181_C57064A1B98C_.wvu.PrintArea" localSheetId="159" hidden="1">'1-20(旧)'!$A$1:$R$27</definedName>
    <definedName name="Z_D6BD57F8_F6EE_4534_8181_C57064A1B98C_.wvu.PrintArea" localSheetId="99" hidden="1">'12-1'!$A$1:$O$51</definedName>
    <definedName name="Z_D6BD57F8_F6EE_4534_8181_C57064A1B98C_.wvu.PrintArea" localSheetId="100" hidden="1">'12-2'!$A$1:$AD$25</definedName>
    <definedName name="Z_D6BD57F8_F6EE_4534_8181_C57064A1B98C_.wvu.PrintArea" localSheetId="101" hidden="1">'12-3'!$A$1:$P$19</definedName>
    <definedName name="Z_D6BD57F8_F6EE_4534_8181_C57064A1B98C_.wvu.PrintArea" localSheetId="102" hidden="1">'12-4'!$A$1:$P$17</definedName>
    <definedName name="Z_D6BD57F8_F6EE_4534_8181_C57064A1B98C_.wvu.PrintArea" localSheetId="103" hidden="1">'12-5'!$A$1:$P$17</definedName>
    <definedName name="Z_D6BD57F8_F6EE_4534_8181_C57064A1B98C_.wvu.PrintArea" localSheetId="104" hidden="1">'12-6'!$A$1:$N$30</definedName>
    <definedName name="Z_D6BD57F8_F6EE_4534_8181_C57064A1B98C_.wvu.PrintArea" localSheetId="105" hidden="1">'12-7'!$A$1:$M$25</definedName>
    <definedName name="Z_D6BD57F8_F6EE_4534_8181_C57064A1B98C_.wvu.PrintArea" localSheetId="4" hidden="1">'1-3'!$A$1:$O$27</definedName>
    <definedName name="Z_D6BD57F8_F6EE_4534_8181_C57064A1B98C_.wvu.PrintArea" localSheetId="106" hidden="1">'13-1'!$A$1:$R$21</definedName>
    <definedName name="Z_D6BD57F8_F6EE_4534_8181_C57064A1B98C_.wvu.PrintArea" localSheetId="107" hidden="1">'13-2'!$A$1:$Q$19</definedName>
    <definedName name="Z_D6BD57F8_F6EE_4534_8181_C57064A1B98C_.wvu.PrintArea" localSheetId="5" hidden="1">'1-4'!$A$1:$W$99</definedName>
    <definedName name="Z_D6BD57F8_F6EE_4534_8181_C57064A1B98C_.wvu.PrintArea" localSheetId="108" hidden="1">'14-1'!$A$1:$T$21</definedName>
    <definedName name="Z_D6BD57F8_F6EE_4534_8181_C57064A1B98C_.wvu.PrintArea" localSheetId="109" hidden="1">'14-2'!$A$1:$S$18</definedName>
    <definedName name="Z_D6BD57F8_F6EE_4534_8181_C57064A1B98C_.wvu.PrintArea" localSheetId="6" hidden="1">'1-5'!$A$1:$U$46</definedName>
    <definedName name="Z_D6BD57F8_F6EE_4534_8181_C57064A1B98C_.wvu.PrintArea" localSheetId="110" hidden="1">'15-1'!$A$1:$V$21</definedName>
    <definedName name="Z_D6BD57F8_F6EE_4534_8181_C57064A1B98C_.wvu.PrintArea" localSheetId="120" hidden="1">'15-11'!$A$1:$S$21</definedName>
    <definedName name="Z_D6BD57F8_F6EE_4534_8181_C57064A1B98C_.wvu.PrintArea" localSheetId="121" hidden="1">'15-12'!$A$1:$Q$18</definedName>
    <definedName name="Z_D6BD57F8_F6EE_4534_8181_C57064A1B98C_.wvu.PrintArea" localSheetId="122" hidden="1">'15-13'!$A$1:$R$21</definedName>
    <definedName name="Z_D6BD57F8_F6EE_4534_8181_C57064A1B98C_.wvu.PrintArea" localSheetId="123" hidden="1">'15-14'!$A$1:$O$21</definedName>
    <definedName name="Z_D6BD57F8_F6EE_4534_8181_C57064A1B98C_.wvu.PrintArea" localSheetId="111" hidden="1">'15-2'!$A$1:$P$18</definedName>
    <definedName name="Z_D6BD57F8_F6EE_4534_8181_C57064A1B98C_.wvu.PrintArea" localSheetId="112" hidden="1">'15-3'!$A$1:$U$20</definedName>
    <definedName name="Z_D6BD57F8_F6EE_4534_8181_C57064A1B98C_.wvu.PrintArea" localSheetId="113" hidden="1">'15-4'!$A$1:$S$23</definedName>
    <definedName name="Z_D6BD57F8_F6EE_4534_8181_C57064A1B98C_.wvu.PrintArea" localSheetId="114" hidden="1">'15-5'!$A$1:$Q$44</definedName>
    <definedName name="Z_D6BD57F8_F6EE_4534_8181_C57064A1B98C_.wvu.PrintArea" localSheetId="115" hidden="1">'15-6'!$A$1:$U$24</definedName>
    <definedName name="Z_D6BD57F8_F6EE_4534_8181_C57064A1B98C_.wvu.PrintArea" localSheetId="116" hidden="1">'15-7'!$A$1:$Q$19</definedName>
    <definedName name="Z_D6BD57F8_F6EE_4534_8181_C57064A1B98C_.wvu.PrintArea" localSheetId="117" hidden="1">'15-8'!$A$1:$R$32</definedName>
    <definedName name="Z_D6BD57F8_F6EE_4534_8181_C57064A1B98C_.wvu.PrintArea" localSheetId="118" hidden="1">'15-9'!$A$1:$S$23</definedName>
    <definedName name="Z_D6BD57F8_F6EE_4534_8181_C57064A1B98C_.wvu.PrintArea" localSheetId="7" hidden="1">'1-6'!$A$2:$E$26</definedName>
    <definedName name="Z_D6BD57F8_F6EE_4534_8181_C57064A1B98C_.wvu.PrintArea" localSheetId="124" hidden="1">'16-1'!$A$1:$R$23</definedName>
    <definedName name="Z_D6BD57F8_F6EE_4534_8181_C57064A1B98C_.wvu.PrintArea" localSheetId="125" hidden="1">'16-2'!$A$1:$Q$18</definedName>
    <definedName name="Z_D6BD57F8_F6EE_4534_8181_C57064A1B98C_.wvu.PrintArea" localSheetId="126" hidden="1">'16-3'!$A$1:$U$22</definedName>
    <definedName name="Z_D6BD57F8_F6EE_4534_8181_C57064A1B98C_.wvu.PrintArea" localSheetId="127" hidden="1">'16-4'!$A$1:$N$20</definedName>
    <definedName name="Z_D6BD57F8_F6EE_4534_8181_C57064A1B98C_.wvu.PrintArea" localSheetId="128" hidden="1">'16-5'!$A$1:$U$21</definedName>
    <definedName name="Z_D6BD57F8_F6EE_4534_8181_C57064A1B98C_.wvu.PrintArea" localSheetId="8" hidden="1">'1-7'!$A$1:$W$171</definedName>
    <definedName name="Z_D6BD57F8_F6EE_4534_8181_C57064A1B98C_.wvu.PrintArea" localSheetId="129" hidden="1">'17-1'!$A$1:$AA$22</definedName>
    <definedName name="Z_D6BD57F8_F6EE_4534_8181_C57064A1B98C_.wvu.PrintArea" localSheetId="138" hidden="1">'17-10'!$A$1:$P$17</definedName>
    <definedName name="Z_D6BD57F8_F6EE_4534_8181_C57064A1B98C_.wvu.PrintArea" localSheetId="139" hidden="1">'17-11'!$I$1:$S$30</definedName>
    <definedName name="Z_D6BD57F8_F6EE_4534_8181_C57064A1B98C_.wvu.PrintArea" localSheetId="140" hidden="1">'17-12'!$A$1:$Q$19</definedName>
    <definedName name="Z_D6BD57F8_F6EE_4534_8181_C57064A1B98C_.wvu.PrintArea" localSheetId="141" hidden="1">'17-13'!$A$1:$P$17</definedName>
    <definedName name="Z_D6BD57F8_F6EE_4534_8181_C57064A1B98C_.wvu.PrintArea" localSheetId="142" hidden="1">'17-14'!$A$1:$K$27</definedName>
    <definedName name="Z_D6BD57F8_F6EE_4534_8181_C57064A1B98C_.wvu.PrintArea" localSheetId="130" hidden="1">'17-2'!$A$1:$V$23</definedName>
    <definedName name="Z_D6BD57F8_F6EE_4534_8181_C57064A1B98C_.wvu.PrintArea" localSheetId="131" hidden="1">'17-3'!$A$1:$V$23</definedName>
    <definedName name="Z_D6BD57F8_F6EE_4534_8181_C57064A1B98C_.wvu.PrintArea" localSheetId="132" hidden="1">'17-4'!$A$1:$S$22</definedName>
    <definedName name="Z_D6BD57F8_F6EE_4534_8181_C57064A1B98C_.wvu.PrintArea" localSheetId="133" hidden="1">'17-5'!$I$1:$S$19</definedName>
    <definedName name="Z_D6BD57F8_F6EE_4534_8181_C57064A1B98C_.wvu.PrintArea" localSheetId="134" hidden="1">'17-6'!$I$1:$S$22</definedName>
    <definedName name="Z_D6BD57F8_F6EE_4534_8181_C57064A1B98C_.wvu.PrintArea" localSheetId="135" hidden="1">'17-7'!$A$1:$P$17</definedName>
    <definedName name="Z_D6BD57F8_F6EE_4534_8181_C57064A1B98C_.wvu.PrintArea" localSheetId="136" hidden="1">'17-8'!$A$1:$S$17</definedName>
    <definedName name="Z_D6BD57F8_F6EE_4534_8181_C57064A1B98C_.wvu.PrintArea" localSheetId="137" hidden="1">'17-9'!$A$1:$Q$16</definedName>
    <definedName name="Z_D6BD57F8_F6EE_4534_8181_C57064A1B98C_.wvu.PrintArea" localSheetId="10" hidden="1">'1-8'!$A$1:$S$121</definedName>
    <definedName name="Z_D6BD57F8_F6EE_4534_8181_C57064A1B98C_.wvu.PrintArea" localSheetId="143" hidden="1">'18-1'!$A$1:$P$12</definedName>
    <definedName name="Z_D6BD57F8_F6EE_4534_8181_C57064A1B98C_.wvu.PrintArea" localSheetId="144" hidden="1">'18-2'!$A$1:$Q$17</definedName>
    <definedName name="Z_D6BD57F8_F6EE_4534_8181_C57064A1B98C_.wvu.PrintArea" localSheetId="145" hidden="1">'18-3'!$A$1:$P$12</definedName>
    <definedName name="Z_D6BD57F8_F6EE_4534_8181_C57064A1B98C_.wvu.PrintArea" localSheetId="146" hidden="1">'18-4'!$A$1:$R$19</definedName>
    <definedName name="Z_D6BD57F8_F6EE_4534_8181_C57064A1B98C_.wvu.PrintArea" localSheetId="11" hidden="1">'1-9'!$A$1:$P$19</definedName>
    <definedName name="Z_D6BD57F8_F6EE_4534_8181_C57064A1B98C_.wvu.PrintArea" localSheetId="147" hidden="1">'19-1'!$A$1:$Q$18</definedName>
    <definedName name="Z_D6BD57F8_F6EE_4534_8181_C57064A1B98C_.wvu.PrintArea" localSheetId="148" hidden="1">'19-2'!$A$1:$Q$20</definedName>
    <definedName name="Z_D6BD57F8_F6EE_4534_8181_C57064A1B98C_.wvu.PrintArea" localSheetId="149" hidden="1">'20-1'!$A$1:$N$17</definedName>
    <definedName name="Z_D6BD57F8_F6EE_4534_8181_C57064A1B98C_.wvu.PrintArea" localSheetId="150" hidden="1">'20-2'!$A$1:$S$20</definedName>
    <definedName name="Z_D6BD57F8_F6EE_4534_8181_C57064A1B98C_.wvu.PrintArea" localSheetId="151" hidden="1">'20-3'!$A$1:$O$17</definedName>
    <definedName name="Z_D6BD57F8_F6EE_4534_8181_C57064A1B98C_.wvu.PrintArea" localSheetId="26" hidden="1">'2-1'!$A$1:$R$23</definedName>
    <definedName name="Z_D6BD57F8_F6EE_4534_8181_C57064A1B98C_.wvu.PrintArea" localSheetId="152" hidden="1">'21-1'!$A$1:$R$22</definedName>
    <definedName name="Z_D6BD57F8_F6EE_4534_8181_C57064A1B98C_.wvu.PrintArea" localSheetId="153" hidden="1">'21-2'!$A$1:$O$20</definedName>
    <definedName name="Z_D6BD57F8_F6EE_4534_8181_C57064A1B98C_.wvu.PrintArea" localSheetId="154" hidden="1">'21-3'!$A$1:$Q$16</definedName>
    <definedName name="Z_D6BD57F8_F6EE_4534_8181_C57064A1B98C_.wvu.PrintArea" localSheetId="155" hidden="1">'21-4'!$A$1:$Y$52</definedName>
    <definedName name="Z_D6BD57F8_F6EE_4534_8181_C57064A1B98C_.wvu.PrintArea" localSheetId="156" hidden="1">'21-5'!$A$1:$T$19</definedName>
    <definedName name="Z_D6BD57F8_F6EE_4534_8181_C57064A1B98C_.wvu.PrintArea" localSheetId="157" hidden="1">'21-6'!$A$1:$O$16</definedName>
    <definedName name="Z_D6BD57F8_F6EE_4534_8181_C57064A1B98C_.wvu.PrintArea" localSheetId="27" hidden="1">'2-2'!$A$1:$Q$16</definedName>
    <definedName name="Z_D6BD57F8_F6EE_4534_8181_C57064A1B98C_.wvu.PrintArea" localSheetId="28" hidden="1">'2-3'!$A$1:$R$25</definedName>
    <definedName name="Z_D6BD57F8_F6EE_4534_8181_C57064A1B98C_.wvu.PrintArea" localSheetId="30" hidden="1">'2-5'!$A$1:$X$24</definedName>
    <definedName name="Z_D6BD57F8_F6EE_4534_8181_C57064A1B98C_.wvu.PrintArea" localSheetId="32" hidden="1">'2-7'!$A$1:$O$19</definedName>
    <definedName name="Z_D6BD57F8_F6EE_4534_8181_C57064A1B98C_.wvu.PrintArea" localSheetId="33" hidden="1">'2-8'!$A$1:$M$18</definedName>
    <definedName name="Z_D6BD57F8_F6EE_4534_8181_C57064A1B98C_.wvu.PrintArea" localSheetId="34" hidden="1">'3-1'!$A$1:$R$18</definedName>
    <definedName name="Z_D6BD57F8_F6EE_4534_8181_C57064A1B98C_.wvu.PrintArea" localSheetId="35" hidden="1">'3-2'!$A$1:$Q$20</definedName>
    <definedName name="Z_D6BD57F8_F6EE_4534_8181_C57064A1B98C_.wvu.PrintArea" localSheetId="36" hidden="1">'3-3'!$A$1:$Q$26</definedName>
    <definedName name="Z_D6BD57F8_F6EE_4534_8181_C57064A1B98C_.wvu.PrintArea" localSheetId="37" hidden="1">'3-4'!$A$1:$P$12</definedName>
    <definedName name="Z_D6BD57F8_F6EE_4534_8181_C57064A1B98C_.wvu.PrintArea" localSheetId="38" hidden="1">'3-5'!$A$1:$L$15</definedName>
    <definedName name="Z_D6BD57F8_F6EE_4534_8181_C57064A1B98C_.wvu.PrintArea" localSheetId="39" hidden="1">'3-6'!$A$1:$O$13</definedName>
    <definedName name="Z_D6BD57F8_F6EE_4534_8181_C57064A1B98C_.wvu.PrintArea" localSheetId="40" hidden="1">'3-7'!$A$1:$L$16</definedName>
    <definedName name="Z_D6BD57F8_F6EE_4534_8181_C57064A1B98C_.wvu.PrintArea" localSheetId="41" hidden="1">'4-1'!$A$1:$O$19</definedName>
    <definedName name="Z_D6BD57F8_F6EE_4534_8181_C57064A1B98C_.wvu.PrintArea" localSheetId="42" hidden="1">'4-2'!$A$1:$O$21</definedName>
    <definedName name="Z_D6BD57F8_F6EE_4534_8181_C57064A1B98C_.wvu.PrintArea" localSheetId="43" hidden="1">'4-3'!$A$1:$Q$28</definedName>
    <definedName name="Z_D6BD57F8_F6EE_4534_8181_C57064A1B98C_.wvu.PrintArea" localSheetId="44" hidden="1">'4-4'!$A$1:$S$31</definedName>
    <definedName name="Z_D6BD57F8_F6EE_4534_8181_C57064A1B98C_.wvu.PrintArea" localSheetId="45" hidden="1">'4-5'!$A$1:$Q$32</definedName>
    <definedName name="Z_D6BD57F8_F6EE_4534_8181_C57064A1B98C_.wvu.PrintArea" localSheetId="46" hidden="1">'4-6'!$A$1:$O$20</definedName>
    <definedName name="Z_D6BD57F8_F6EE_4534_8181_C57064A1B98C_.wvu.PrintArea" localSheetId="47" hidden="1">'5-1'!$A$1:$T$15</definedName>
    <definedName name="Z_D6BD57F8_F6EE_4534_8181_C57064A1B98C_.wvu.PrintArea" localSheetId="56" hidden="1">'5-10'!$A$1:$G$32</definedName>
    <definedName name="Z_D6BD57F8_F6EE_4534_8181_C57064A1B98C_.wvu.PrintArea" localSheetId="57" hidden="1">'5-11'!$A$1:$Q$72</definedName>
    <definedName name="Z_D6BD57F8_F6EE_4534_8181_C57064A1B98C_.wvu.PrintArea" localSheetId="48" hidden="1">'5-2'!$A$1:$V$15</definedName>
    <definedName name="Z_D6BD57F8_F6EE_4534_8181_C57064A1B98C_.wvu.PrintArea" localSheetId="49" hidden="1">'5-3'!$A$1:$P$18</definedName>
    <definedName name="Z_D6BD57F8_F6EE_4534_8181_C57064A1B98C_.wvu.PrintArea" localSheetId="50" hidden="1">'5-4'!$A$1:$Q$26</definedName>
    <definedName name="Z_D6BD57F8_F6EE_4534_8181_C57064A1B98C_.wvu.PrintArea" localSheetId="51" hidden="1">'5-5'!$A$1:$P$18</definedName>
    <definedName name="Z_D6BD57F8_F6EE_4534_8181_C57064A1B98C_.wvu.PrintArea" localSheetId="52" hidden="1">'5-6'!$A$1:$P$19</definedName>
    <definedName name="Z_D6BD57F8_F6EE_4534_8181_C57064A1B98C_.wvu.PrintArea" localSheetId="53" hidden="1">'5-7'!$A$1:$Q$21</definedName>
    <definedName name="Z_D6BD57F8_F6EE_4534_8181_C57064A1B98C_.wvu.PrintArea" localSheetId="54" hidden="1">'5-8'!$A$1:$R$20</definedName>
    <definedName name="Z_D6BD57F8_F6EE_4534_8181_C57064A1B98C_.wvu.PrintArea" localSheetId="55" hidden="1">'5-9'!$A$1:$S$20</definedName>
    <definedName name="Z_D6BD57F8_F6EE_4534_8181_C57064A1B98C_.wvu.PrintArea" localSheetId="58" hidden="1">'6-1'!$A$1:$Q$14</definedName>
    <definedName name="Z_D6BD57F8_F6EE_4534_8181_C57064A1B98C_.wvu.PrintArea" localSheetId="59" hidden="1">'6-2'!$A$1:$R$18</definedName>
    <definedName name="Z_D6BD57F8_F6EE_4534_8181_C57064A1B98C_.wvu.PrintArea" localSheetId="60" hidden="1">'6-3'!$A$1:$P$17</definedName>
    <definedName name="Z_D6BD57F8_F6EE_4534_8181_C57064A1B98C_.wvu.PrintArea" localSheetId="61" hidden="1">'6-4'!$A$1:$P$16</definedName>
    <definedName name="Z_D6BD57F8_F6EE_4534_8181_C57064A1B98C_.wvu.PrintArea" localSheetId="62" hidden="1">'7-1'!$A$1:$V$27</definedName>
    <definedName name="Z_D6BD57F8_F6EE_4534_8181_C57064A1B98C_.wvu.PrintArea" localSheetId="63" hidden="1">'7-2'!$A$1:$Z$18</definedName>
    <definedName name="Z_D6BD57F8_F6EE_4534_8181_C57064A1B98C_.wvu.PrintArea" localSheetId="64" hidden="1">'7-3'!$A$1:$X$28</definedName>
    <definedName name="Z_D6BD57F8_F6EE_4534_8181_C57064A1B98C_.wvu.PrintArea" localSheetId="65" hidden="1">'7-4'!$A$1:$X$28</definedName>
    <definedName name="Z_D6BD57F8_F6EE_4534_8181_C57064A1B98C_.wvu.PrintArea" localSheetId="66" hidden="1">'7-5'!$A$1:$P$23</definedName>
    <definedName name="Z_D6BD57F8_F6EE_4534_8181_C57064A1B98C_.wvu.PrintArea" localSheetId="67" hidden="1">'7-6'!$A$1:$O$15</definedName>
    <definedName name="Z_D6BD57F8_F6EE_4534_8181_C57064A1B98C_.wvu.PrintArea" localSheetId="68" hidden="1">'8-1'!$A$1:$U$28</definedName>
    <definedName name="Z_D6BD57F8_F6EE_4534_8181_C57064A1B98C_.wvu.PrintArea" localSheetId="77" hidden="1">'8-10'!$A$1:$Q$21</definedName>
    <definedName name="Z_D6BD57F8_F6EE_4534_8181_C57064A1B98C_.wvu.PrintArea" localSheetId="78" hidden="1">'8-11'!$A$1:$S$23</definedName>
    <definedName name="Z_D6BD57F8_F6EE_4534_8181_C57064A1B98C_.wvu.PrintArea" localSheetId="79" hidden="1">'8-12'!$A$1:$T$34</definedName>
    <definedName name="Z_D6BD57F8_F6EE_4534_8181_C57064A1B98C_.wvu.PrintArea" localSheetId="80" hidden="1">'8-13'!$A$1:$N$21</definedName>
    <definedName name="Z_D6BD57F8_F6EE_4534_8181_C57064A1B98C_.wvu.PrintArea" localSheetId="81" hidden="1">'8-14'!$A$1:$O$33</definedName>
    <definedName name="Z_D6BD57F8_F6EE_4534_8181_C57064A1B98C_.wvu.PrintArea" localSheetId="69" hidden="1">'8-2'!$A$1:$U$26</definedName>
    <definedName name="Z_D6BD57F8_F6EE_4534_8181_C57064A1B98C_.wvu.PrintArea" localSheetId="71" hidden="1">'8-4'!$A$1:$O$19</definedName>
    <definedName name="Z_D6BD57F8_F6EE_4534_8181_C57064A1B98C_.wvu.PrintArea" localSheetId="72" hidden="1">'8-5'!$A$1:$O$20</definedName>
    <definedName name="Z_D6BD57F8_F6EE_4534_8181_C57064A1B98C_.wvu.PrintArea" localSheetId="73" hidden="1">'8-6'!$A$1:$P$19</definedName>
    <definedName name="Z_D6BD57F8_F6EE_4534_8181_C57064A1B98C_.wvu.PrintArea" localSheetId="74" hidden="1">'8-7'!$A$1:$O$19</definedName>
    <definedName name="Z_D6BD57F8_F6EE_4534_8181_C57064A1B98C_.wvu.PrintArea" localSheetId="75" hidden="1">'8-8'!$A$1:$O$19</definedName>
    <definedName name="Z_D6BD57F8_F6EE_4534_8181_C57064A1B98C_.wvu.PrintArea" localSheetId="76" hidden="1">'8-9'!$A$1:$AB$40</definedName>
    <definedName name="Z_D6BD57F8_F6EE_4534_8181_C57064A1B98C_.wvu.PrintArea" localSheetId="82" hidden="1">'9-1'!$A$1:$P$17</definedName>
    <definedName name="Z_D6BD57F8_F6EE_4534_8181_C57064A1B98C_.wvu.PrintArea" localSheetId="83" hidden="1">'9-2'!$A$1:$R$16</definedName>
    <definedName name="Z_D6BD57F8_F6EE_4534_8181_C57064A1B98C_.wvu.PrintArea" localSheetId="84" hidden="1">'9-3'!$A$1:$O$16</definedName>
    <definedName name="Z_D6BD57F8_F6EE_4534_8181_C57064A1B98C_.wvu.PrintArea" localSheetId="85" hidden="1">'9-4'!$A$1:$O$16</definedName>
    <definedName name="Z_D6BD57F8_F6EE_4534_8181_C57064A1B98C_.wvu.PrintArea" localSheetId="86" hidden="1">'9-5'!$A$1:$P$16</definedName>
    <definedName name="Z_D6BD57F8_F6EE_4534_8181_C57064A1B98C_.wvu.PrintArea" localSheetId="87" hidden="1">'9-6'!$A$1:$Q$20</definedName>
    <definedName name="Z_D6BD57F8_F6EE_4534_8181_C57064A1B98C_.wvu.PrintArea" localSheetId="158" hidden="1">ランキング１位!$A$2:$D$175</definedName>
    <definedName name="Z_D6BD57F8_F6EE_4534_8181_C57064A1B98C_.wvu.PrintTitles" localSheetId="20" hidden="1">'1-15'!$1:$1</definedName>
    <definedName name="Z_D6BD57F8_F6EE_4534_8181_C57064A1B98C_.wvu.Rows" localSheetId="95" hidden="1">'11-1②'!$51:$51</definedName>
    <definedName name="Z_D6BD57F8_F6EE_4534_8181_C57064A1B98C_.wvu.Rows" localSheetId="71" hidden="1">'8-4'!$27:$29</definedName>
    <definedName name="Z_D6BD57F8_F6EE_4534_8181_C57064A1B98C_.wvu.Rows" localSheetId="158" hidden="1">ランキング１位!$66:$68</definedName>
    <definedName name="Z_D71B0015_E1E5_4683_BC96_4B8372B0A92C_.wvu.Cols" localSheetId="95" hidden="1">'11-1②'!$D:$D,'11-1②'!$J:$J,'11-1②'!$P:$P</definedName>
    <definedName name="Z_D71B0015_E1E5_4683_BC96_4B8372B0A92C_.wvu.Cols" localSheetId="20" hidden="1">'1-15'!$B:$B,'1-15'!$D:$D</definedName>
    <definedName name="Z_D71B0015_E1E5_4683_BC96_4B8372B0A92C_.wvu.Cols" localSheetId="129" hidden="1">'17-1'!$D:$E,'17-1'!$G:$I,'17-1'!$K:$L,'17-1'!$N:$N</definedName>
    <definedName name="Z_D71B0015_E1E5_4683_BC96_4B8372B0A92C_.wvu.Cols" localSheetId="68" hidden="1">'8-1'!$D:$E,'8-1'!$H:$H</definedName>
    <definedName name="Z_D71B0015_E1E5_4683_BC96_4B8372B0A92C_.wvu.Cols" localSheetId="69" hidden="1">'8-2'!$D:$D,'8-2'!$F:$F,'8-2'!$H:$H</definedName>
    <definedName name="Z_D71B0015_E1E5_4683_BC96_4B8372B0A92C_.wvu.FilterData" localSheetId="99" hidden="1">'12-1'!$A$1:$C$18</definedName>
    <definedName name="Z_D71B0015_E1E5_4683_BC96_4B8372B0A92C_.wvu.PrintArea" localSheetId="88" hidden="1">'10-1'!$A$1:$S$19</definedName>
    <definedName name="Z_D71B0015_E1E5_4683_BC96_4B8372B0A92C_.wvu.PrintArea" localSheetId="89" hidden="1">'10-2'!$A$1:$O$17</definedName>
    <definedName name="Z_D71B0015_E1E5_4683_BC96_4B8372B0A92C_.wvu.PrintArea" localSheetId="90" hidden="1">'10-3'!$A$1:$W$22</definedName>
    <definedName name="Z_D71B0015_E1E5_4683_BC96_4B8372B0A92C_.wvu.PrintArea" localSheetId="91" hidden="1">'10-4'!$A$1:$W$21</definedName>
    <definedName name="Z_D71B0015_E1E5_4683_BC96_4B8372B0A92C_.wvu.PrintArea" localSheetId="92" hidden="1">'10-5'!$A$1:$Q$22</definedName>
    <definedName name="Z_D71B0015_E1E5_4683_BC96_4B8372B0A92C_.wvu.PrintArea" localSheetId="93" hidden="1">'10-6'!$J$1:$AL$21</definedName>
    <definedName name="Z_D71B0015_E1E5_4683_BC96_4B8372B0A92C_.wvu.PrintArea" localSheetId="1" hidden="1">'1-1'!$A$1:$Q$24</definedName>
    <definedName name="Z_D71B0015_E1E5_4683_BC96_4B8372B0A92C_.wvu.PrintArea" localSheetId="12" hidden="1">'1-10'!$A$1:$Q$23</definedName>
    <definedName name="Z_D71B0015_E1E5_4683_BC96_4B8372B0A92C_.wvu.PrintArea" localSheetId="13" hidden="1">'1-11'!$A$1:$S$20</definedName>
    <definedName name="Z_D71B0015_E1E5_4683_BC96_4B8372B0A92C_.wvu.PrintArea" localSheetId="94" hidden="1">'11-1①'!$A$1:$M$31</definedName>
    <definedName name="Z_D71B0015_E1E5_4683_BC96_4B8372B0A92C_.wvu.PrintArea" localSheetId="95" hidden="1">'11-1②'!$A$1:$S$52</definedName>
    <definedName name="Z_D71B0015_E1E5_4683_BC96_4B8372B0A92C_.wvu.PrintArea" localSheetId="96" hidden="1">'11-2'!$A$1:$P$17</definedName>
    <definedName name="Z_D71B0015_E1E5_4683_BC96_4B8372B0A92C_.wvu.PrintArea" localSheetId="14" hidden="1">'1-12'!$A$1:$R$29</definedName>
    <definedName name="Z_D71B0015_E1E5_4683_BC96_4B8372B0A92C_.wvu.PrintArea" localSheetId="97" hidden="1">'11-3'!$A$1:$O$18</definedName>
    <definedName name="Z_D71B0015_E1E5_4683_BC96_4B8372B0A92C_.wvu.PrintArea" localSheetId="17" hidden="1">'1-13'!$A$1:$Q$26</definedName>
    <definedName name="Z_D71B0015_E1E5_4683_BC96_4B8372B0A92C_.wvu.PrintArea" localSheetId="9" hidden="1">'1-13(旧)'!$A$1:$T$23</definedName>
    <definedName name="Z_D71B0015_E1E5_4683_BC96_4B8372B0A92C_.wvu.PrintArea" localSheetId="98" hidden="1">'11-4'!$A$1:$Q$19</definedName>
    <definedName name="Z_D71B0015_E1E5_4683_BC96_4B8372B0A92C_.wvu.PrintArea" localSheetId="19" hidden="1">'1-14'!$A$1:$S$18</definedName>
    <definedName name="Z_D71B0015_E1E5_4683_BC96_4B8372B0A92C_.wvu.PrintArea" localSheetId="15" hidden="1">'1-14(旧)'!$A$1:$S$34</definedName>
    <definedName name="Z_D71B0015_E1E5_4683_BC96_4B8372B0A92C_.wvu.PrintArea" localSheetId="20" hidden="1">'1-15'!$I$47:$V$80</definedName>
    <definedName name="Z_D71B0015_E1E5_4683_BC96_4B8372B0A92C_.wvu.PrintArea" localSheetId="16" hidden="1">'1-15(旧)'!$A$1:$R$26</definedName>
    <definedName name="Z_D71B0015_E1E5_4683_BC96_4B8372B0A92C_.wvu.PrintArea" localSheetId="21" hidden="1">'1-16'!$A$1:$F$80</definedName>
    <definedName name="Z_D71B0015_E1E5_4683_BC96_4B8372B0A92C_.wvu.PrintArea" localSheetId="18" hidden="1">'1-16(旧)'!$A$1:$W$27</definedName>
    <definedName name="Z_D71B0015_E1E5_4683_BC96_4B8372B0A92C_.wvu.PrintArea" localSheetId="22" hidden="1">'1-17'!$A$1:$Q$18</definedName>
    <definedName name="Z_D71B0015_E1E5_4683_BC96_4B8372B0A92C_.wvu.PrintArea" localSheetId="23" hidden="1">'1-18'!$A$1:$S$22</definedName>
    <definedName name="Z_D71B0015_E1E5_4683_BC96_4B8372B0A92C_.wvu.PrintArea" localSheetId="24" hidden="1">'1-18(旧)'!$A$1:$U$40</definedName>
    <definedName name="Z_D71B0015_E1E5_4683_BC96_4B8372B0A92C_.wvu.PrintArea" localSheetId="25" hidden="1">'1-19'!$A$1:$U$22</definedName>
    <definedName name="Z_D71B0015_E1E5_4683_BC96_4B8372B0A92C_.wvu.PrintArea" localSheetId="3" hidden="1">'1-2'!$A$1:$Q$27</definedName>
    <definedName name="Z_D71B0015_E1E5_4683_BC96_4B8372B0A92C_.wvu.PrintArea" localSheetId="159" hidden="1">'1-20(旧)'!$A$1:$R$27</definedName>
    <definedName name="Z_D71B0015_E1E5_4683_BC96_4B8372B0A92C_.wvu.PrintArea" localSheetId="99" hidden="1">'12-1'!$A$1:$O$51</definedName>
    <definedName name="Z_D71B0015_E1E5_4683_BC96_4B8372B0A92C_.wvu.PrintArea" localSheetId="100" hidden="1">'12-2'!$A$1:$AD$25</definedName>
    <definedName name="Z_D71B0015_E1E5_4683_BC96_4B8372B0A92C_.wvu.PrintArea" localSheetId="101" hidden="1">'12-3'!$A$1:$P$19</definedName>
    <definedName name="Z_D71B0015_E1E5_4683_BC96_4B8372B0A92C_.wvu.PrintArea" localSheetId="102" hidden="1">'12-4'!$A$1:$P$17</definedName>
    <definedName name="Z_D71B0015_E1E5_4683_BC96_4B8372B0A92C_.wvu.PrintArea" localSheetId="103" hidden="1">'12-5'!$A$1:$P$17</definedName>
    <definedName name="Z_D71B0015_E1E5_4683_BC96_4B8372B0A92C_.wvu.PrintArea" localSheetId="104" hidden="1">'12-6'!$A$1:$N$30</definedName>
    <definedName name="Z_D71B0015_E1E5_4683_BC96_4B8372B0A92C_.wvu.PrintArea" localSheetId="105" hidden="1">'12-7'!$A$1:$M$25</definedName>
    <definedName name="Z_D71B0015_E1E5_4683_BC96_4B8372B0A92C_.wvu.PrintArea" localSheetId="4" hidden="1">'1-3'!$A$1:$O$27</definedName>
    <definedName name="Z_D71B0015_E1E5_4683_BC96_4B8372B0A92C_.wvu.PrintArea" localSheetId="106" hidden="1">'13-1'!$A$1:$R$21</definedName>
    <definedName name="Z_D71B0015_E1E5_4683_BC96_4B8372B0A92C_.wvu.PrintArea" localSheetId="107" hidden="1">'13-2'!$A$1:$Q$19</definedName>
    <definedName name="Z_D71B0015_E1E5_4683_BC96_4B8372B0A92C_.wvu.PrintArea" localSheetId="5" hidden="1">'1-4'!$A$1:$W$99</definedName>
    <definedName name="Z_D71B0015_E1E5_4683_BC96_4B8372B0A92C_.wvu.PrintArea" localSheetId="108" hidden="1">'14-1'!$A$1:$T$21</definedName>
    <definedName name="Z_D71B0015_E1E5_4683_BC96_4B8372B0A92C_.wvu.PrintArea" localSheetId="109" hidden="1">'14-2'!$A$1:$S$18</definedName>
    <definedName name="Z_D71B0015_E1E5_4683_BC96_4B8372B0A92C_.wvu.PrintArea" localSheetId="6" hidden="1">'1-5'!$A$1:$U$46</definedName>
    <definedName name="Z_D71B0015_E1E5_4683_BC96_4B8372B0A92C_.wvu.PrintArea" localSheetId="110" hidden="1">'15-1'!$A$1:$V$21</definedName>
    <definedName name="Z_D71B0015_E1E5_4683_BC96_4B8372B0A92C_.wvu.PrintArea" localSheetId="120" hidden="1">'15-11'!$A$1:$S$21</definedName>
    <definedName name="Z_D71B0015_E1E5_4683_BC96_4B8372B0A92C_.wvu.PrintArea" localSheetId="121" hidden="1">'15-12'!$A$1:$Q$18</definedName>
    <definedName name="Z_D71B0015_E1E5_4683_BC96_4B8372B0A92C_.wvu.PrintArea" localSheetId="122" hidden="1">'15-13'!$A$1:$R$21</definedName>
    <definedName name="Z_D71B0015_E1E5_4683_BC96_4B8372B0A92C_.wvu.PrintArea" localSheetId="123" hidden="1">'15-14'!$A$1:$O$21</definedName>
    <definedName name="Z_D71B0015_E1E5_4683_BC96_4B8372B0A92C_.wvu.PrintArea" localSheetId="111" hidden="1">'15-2'!$A$1:$P$18</definedName>
    <definedName name="Z_D71B0015_E1E5_4683_BC96_4B8372B0A92C_.wvu.PrintArea" localSheetId="112" hidden="1">'15-3'!$A$1:$U$20</definedName>
    <definedName name="Z_D71B0015_E1E5_4683_BC96_4B8372B0A92C_.wvu.PrintArea" localSheetId="113" hidden="1">'15-4'!$A$1:$S$23</definedName>
    <definedName name="Z_D71B0015_E1E5_4683_BC96_4B8372B0A92C_.wvu.PrintArea" localSheetId="114" hidden="1">'15-5'!$A$1:$Q$44</definedName>
    <definedName name="Z_D71B0015_E1E5_4683_BC96_4B8372B0A92C_.wvu.PrintArea" localSheetId="115" hidden="1">'15-6'!$A$1:$U$24</definedName>
    <definedName name="Z_D71B0015_E1E5_4683_BC96_4B8372B0A92C_.wvu.PrintArea" localSheetId="116" hidden="1">'15-7'!$A$1:$Q$19</definedName>
    <definedName name="Z_D71B0015_E1E5_4683_BC96_4B8372B0A92C_.wvu.PrintArea" localSheetId="117" hidden="1">'15-8'!$A$1:$R$32</definedName>
    <definedName name="Z_D71B0015_E1E5_4683_BC96_4B8372B0A92C_.wvu.PrintArea" localSheetId="118" hidden="1">'15-9'!$A$1:$S$23</definedName>
    <definedName name="Z_D71B0015_E1E5_4683_BC96_4B8372B0A92C_.wvu.PrintArea" localSheetId="7" hidden="1">'1-6'!$A$2:$E$26</definedName>
    <definedName name="Z_D71B0015_E1E5_4683_BC96_4B8372B0A92C_.wvu.PrintArea" localSheetId="124" hidden="1">'16-1'!$A$1:$R$23</definedName>
    <definedName name="Z_D71B0015_E1E5_4683_BC96_4B8372B0A92C_.wvu.PrintArea" localSheetId="125" hidden="1">'16-2'!$A$1:$Q$18</definedName>
    <definedName name="Z_D71B0015_E1E5_4683_BC96_4B8372B0A92C_.wvu.PrintArea" localSheetId="126" hidden="1">'16-3'!$A$1:$U$22</definedName>
    <definedName name="Z_D71B0015_E1E5_4683_BC96_4B8372B0A92C_.wvu.PrintArea" localSheetId="127" hidden="1">'16-4'!$A$1:$N$20</definedName>
    <definedName name="Z_D71B0015_E1E5_4683_BC96_4B8372B0A92C_.wvu.PrintArea" localSheetId="128" hidden="1">'16-5'!$A$1:$U$21</definedName>
    <definedName name="Z_D71B0015_E1E5_4683_BC96_4B8372B0A92C_.wvu.PrintArea" localSheetId="8" hidden="1">'1-7'!$A$1:$W$171</definedName>
    <definedName name="Z_D71B0015_E1E5_4683_BC96_4B8372B0A92C_.wvu.PrintArea" localSheetId="129" hidden="1">'17-1'!$A$1:$AA$22</definedName>
    <definedName name="Z_D71B0015_E1E5_4683_BC96_4B8372B0A92C_.wvu.PrintArea" localSheetId="138" hidden="1">'17-10'!$A$1:$P$17</definedName>
    <definedName name="Z_D71B0015_E1E5_4683_BC96_4B8372B0A92C_.wvu.PrintArea" localSheetId="139" hidden="1">'17-11'!$I$1:$S$30</definedName>
    <definedName name="Z_D71B0015_E1E5_4683_BC96_4B8372B0A92C_.wvu.PrintArea" localSheetId="140" hidden="1">'17-12'!$A$1:$Q$19</definedName>
    <definedName name="Z_D71B0015_E1E5_4683_BC96_4B8372B0A92C_.wvu.PrintArea" localSheetId="141" hidden="1">'17-13'!$A$1:$P$17</definedName>
    <definedName name="Z_D71B0015_E1E5_4683_BC96_4B8372B0A92C_.wvu.PrintArea" localSheetId="142" hidden="1">'17-14'!$A$1:$K$27</definedName>
    <definedName name="Z_D71B0015_E1E5_4683_BC96_4B8372B0A92C_.wvu.PrintArea" localSheetId="130" hidden="1">'17-2'!$A$1:$V$23</definedName>
    <definedName name="Z_D71B0015_E1E5_4683_BC96_4B8372B0A92C_.wvu.PrintArea" localSheetId="131" hidden="1">'17-3'!$A$1:$V$23</definedName>
    <definedName name="Z_D71B0015_E1E5_4683_BC96_4B8372B0A92C_.wvu.PrintArea" localSheetId="132" hidden="1">'17-4'!$I$1:$S$22</definedName>
    <definedName name="Z_D71B0015_E1E5_4683_BC96_4B8372B0A92C_.wvu.PrintArea" localSheetId="133" hidden="1">'17-5'!$I$1:$S$19</definedName>
    <definedName name="Z_D71B0015_E1E5_4683_BC96_4B8372B0A92C_.wvu.PrintArea" localSheetId="134" hidden="1">'17-6'!$I$1:$S$22</definedName>
    <definedName name="Z_D71B0015_E1E5_4683_BC96_4B8372B0A92C_.wvu.PrintArea" localSheetId="135" hidden="1">'17-7'!$A$1:$P$17</definedName>
    <definedName name="Z_D71B0015_E1E5_4683_BC96_4B8372B0A92C_.wvu.PrintArea" localSheetId="136" hidden="1">'17-8'!$A$1:$S$17</definedName>
    <definedName name="Z_D71B0015_E1E5_4683_BC96_4B8372B0A92C_.wvu.PrintArea" localSheetId="137" hidden="1">'17-9'!$A$1:$Q$16</definedName>
    <definedName name="Z_D71B0015_E1E5_4683_BC96_4B8372B0A92C_.wvu.PrintArea" localSheetId="10" hidden="1">'1-8'!$A$1:$S$121</definedName>
    <definedName name="Z_D71B0015_E1E5_4683_BC96_4B8372B0A92C_.wvu.PrintArea" localSheetId="143" hidden="1">'18-1'!$A$1:$P$12</definedName>
    <definedName name="Z_D71B0015_E1E5_4683_BC96_4B8372B0A92C_.wvu.PrintArea" localSheetId="144" hidden="1">'18-2'!$A$1:$Q$17</definedName>
    <definedName name="Z_D71B0015_E1E5_4683_BC96_4B8372B0A92C_.wvu.PrintArea" localSheetId="145" hidden="1">'18-3'!$A$1:$P$12</definedName>
    <definedName name="Z_D71B0015_E1E5_4683_BC96_4B8372B0A92C_.wvu.PrintArea" localSheetId="146" hidden="1">'18-4'!$A$1:$R$19</definedName>
    <definedName name="Z_D71B0015_E1E5_4683_BC96_4B8372B0A92C_.wvu.PrintArea" localSheetId="11" hidden="1">'1-9'!$A$1:$P$19</definedName>
    <definedName name="Z_D71B0015_E1E5_4683_BC96_4B8372B0A92C_.wvu.PrintArea" localSheetId="147" hidden="1">'19-1'!$A$1:$Q$18</definedName>
    <definedName name="Z_D71B0015_E1E5_4683_BC96_4B8372B0A92C_.wvu.PrintArea" localSheetId="148" hidden="1">'19-2'!$A$1:$Q$20</definedName>
    <definedName name="Z_D71B0015_E1E5_4683_BC96_4B8372B0A92C_.wvu.PrintArea" localSheetId="149" hidden="1">'20-1'!$A$1:$N$17</definedName>
    <definedName name="Z_D71B0015_E1E5_4683_BC96_4B8372B0A92C_.wvu.PrintArea" localSheetId="150" hidden="1">'20-2'!$A$1:$S$20</definedName>
    <definedName name="Z_D71B0015_E1E5_4683_BC96_4B8372B0A92C_.wvu.PrintArea" localSheetId="151" hidden="1">'20-3'!$A$1:$O$17</definedName>
    <definedName name="Z_D71B0015_E1E5_4683_BC96_4B8372B0A92C_.wvu.PrintArea" localSheetId="26" hidden="1">'2-1'!$A$1:$R$23</definedName>
    <definedName name="Z_D71B0015_E1E5_4683_BC96_4B8372B0A92C_.wvu.PrintArea" localSheetId="152" hidden="1">'21-1'!$A$1:$R$22</definedName>
    <definedName name="Z_D71B0015_E1E5_4683_BC96_4B8372B0A92C_.wvu.PrintArea" localSheetId="153" hidden="1">'21-2'!$A$1:$O$20</definedName>
    <definedName name="Z_D71B0015_E1E5_4683_BC96_4B8372B0A92C_.wvu.PrintArea" localSheetId="154" hidden="1">'21-3'!$A$1:$Q$16</definedName>
    <definedName name="Z_D71B0015_E1E5_4683_BC96_4B8372B0A92C_.wvu.PrintArea" localSheetId="155" hidden="1">'21-4'!$A$1:$Y$52</definedName>
    <definedName name="Z_D71B0015_E1E5_4683_BC96_4B8372B0A92C_.wvu.PrintArea" localSheetId="156" hidden="1">'21-5'!$A$1:$T$19</definedName>
    <definedName name="Z_D71B0015_E1E5_4683_BC96_4B8372B0A92C_.wvu.PrintArea" localSheetId="157" hidden="1">'21-6'!$A$1:$O$16</definedName>
    <definedName name="Z_D71B0015_E1E5_4683_BC96_4B8372B0A92C_.wvu.PrintArea" localSheetId="27" hidden="1">'2-2'!$A$1:$Q$16</definedName>
    <definedName name="Z_D71B0015_E1E5_4683_BC96_4B8372B0A92C_.wvu.PrintArea" localSheetId="28" hidden="1">'2-3'!$A$1:$R$25</definedName>
    <definedName name="Z_D71B0015_E1E5_4683_BC96_4B8372B0A92C_.wvu.PrintArea" localSheetId="30" hidden="1">'2-5'!$A$1:$X$24</definedName>
    <definedName name="Z_D71B0015_E1E5_4683_BC96_4B8372B0A92C_.wvu.PrintArea" localSheetId="32" hidden="1">'2-7'!$A$1:$O$19</definedName>
    <definedName name="Z_D71B0015_E1E5_4683_BC96_4B8372B0A92C_.wvu.PrintArea" localSheetId="33" hidden="1">'2-8'!$A$1:$M$18</definedName>
    <definedName name="Z_D71B0015_E1E5_4683_BC96_4B8372B0A92C_.wvu.PrintArea" localSheetId="34" hidden="1">'3-1'!$A$1:$R$18</definedName>
    <definedName name="Z_D71B0015_E1E5_4683_BC96_4B8372B0A92C_.wvu.PrintArea" localSheetId="35" hidden="1">'3-2'!$A$1:$Q$20</definedName>
    <definedName name="Z_D71B0015_E1E5_4683_BC96_4B8372B0A92C_.wvu.PrintArea" localSheetId="36" hidden="1">'3-3'!$A$1:$Q$26</definedName>
    <definedName name="Z_D71B0015_E1E5_4683_BC96_4B8372B0A92C_.wvu.PrintArea" localSheetId="37" hidden="1">'3-4'!$A$1:$P$12</definedName>
    <definedName name="Z_D71B0015_E1E5_4683_BC96_4B8372B0A92C_.wvu.PrintArea" localSheetId="38" hidden="1">'3-5'!$A$1:$L$15</definedName>
    <definedName name="Z_D71B0015_E1E5_4683_BC96_4B8372B0A92C_.wvu.PrintArea" localSheetId="39" hidden="1">'3-6'!$A$1:$O$13</definedName>
    <definedName name="Z_D71B0015_E1E5_4683_BC96_4B8372B0A92C_.wvu.PrintArea" localSheetId="40" hidden="1">'3-7'!$A$1:$L$16</definedName>
    <definedName name="Z_D71B0015_E1E5_4683_BC96_4B8372B0A92C_.wvu.PrintArea" localSheetId="41" hidden="1">'4-1'!$A$1:$O$19</definedName>
    <definedName name="Z_D71B0015_E1E5_4683_BC96_4B8372B0A92C_.wvu.PrintArea" localSheetId="42" hidden="1">'4-2'!$A$1:$O$21</definedName>
    <definedName name="Z_D71B0015_E1E5_4683_BC96_4B8372B0A92C_.wvu.PrintArea" localSheetId="43" hidden="1">'4-3'!$A$1:$Q$28</definedName>
    <definedName name="Z_D71B0015_E1E5_4683_BC96_4B8372B0A92C_.wvu.PrintArea" localSheetId="44" hidden="1">'4-4'!$A$1:$S$31</definedName>
    <definedName name="Z_D71B0015_E1E5_4683_BC96_4B8372B0A92C_.wvu.PrintArea" localSheetId="45" hidden="1">'4-5'!$A$1:$Q$32</definedName>
    <definedName name="Z_D71B0015_E1E5_4683_BC96_4B8372B0A92C_.wvu.PrintArea" localSheetId="46" hidden="1">'4-6'!$A$1:$O$20</definedName>
    <definedName name="Z_D71B0015_E1E5_4683_BC96_4B8372B0A92C_.wvu.PrintArea" localSheetId="47" hidden="1">'5-1'!$A$1:$T$15</definedName>
    <definedName name="Z_D71B0015_E1E5_4683_BC96_4B8372B0A92C_.wvu.PrintArea" localSheetId="56" hidden="1">'5-10'!$A$1:$G$32</definedName>
    <definedName name="Z_D71B0015_E1E5_4683_BC96_4B8372B0A92C_.wvu.PrintArea" localSheetId="57" hidden="1">'5-11'!$A$1:$Q$72</definedName>
    <definedName name="Z_D71B0015_E1E5_4683_BC96_4B8372B0A92C_.wvu.PrintArea" localSheetId="48" hidden="1">'5-2'!$A$1:$V$15</definedName>
    <definedName name="Z_D71B0015_E1E5_4683_BC96_4B8372B0A92C_.wvu.PrintArea" localSheetId="49" hidden="1">'5-3'!$A$1:$P$18</definedName>
    <definedName name="Z_D71B0015_E1E5_4683_BC96_4B8372B0A92C_.wvu.PrintArea" localSheetId="50" hidden="1">'5-4'!$A$1:$Q$26</definedName>
    <definedName name="Z_D71B0015_E1E5_4683_BC96_4B8372B0A92C_.wvu.PrintArea" localSheetId="51" hidden="1">'5-5'!$A$1:$P$18</definedName>
    <definedName name="Z_D71B0015_E1E5_4683_BC96_4B8372B0A92C_.wvu.PrintArea" localSheetId="52" hidden="1">'5-6'!$A$1:$P$19</definedName>
    <definedName name="Z_D71B0015_E1E5_4683_BC96_4B8372B0A92C_.wvu.PrintArea" localSheetId="53" hidden="1">'5-7'!$A$1:$Q$21</definedName>
    <definedName name="Z_D71B0015_E1E5_4683_BC96_4B8372B0A92C_.wvu.PrintArea" localSheetId="54" hidden="1">'5-8'!$A$1:$R$20</definedName>
    <definedName name="Z_D71B0015_E1E5_4683_BC96_4B8372B0A92C_.wvu.PrintArea" localSheetId="55" hidden="1">'5-9'!$A$1:$S$20</definedName>
    <definedName name="Z_D71B0015_E1E5_4683_BC96_4B8372B0A92C_.wvu.PrintArea" localSheetId="58" hidden="1">'6-1'!$A$1:$Q$14</definedName>
    <definedName name="Z_D71B0015_E1E5_4683_BC96_4B8372B0A92C_.wvu.PrintArea" localSheetId="59" hidden="1">'6-2'!$A$1:$R$18</definedName>
    <definedName name="Z_D71B0015_E1E5_4683_BC96_4B8372B0A92C_.wvu.PrintArea" localSheetId="60" hidden="1">'6-3'!$A$1:$P$17</definedName>
    <definedName name="Z_D71B0015_E1E5_4683_BC96_4B8372B0A92C_.wvu.PrintArea" localSheetId="61" hidden="1">'6-4'!$A$1:$P$16</definedName>
    <definedName name="Z_D71B0015_E1E5_4683_BC96_4B8372B0A92C_.wvu.PrintArea" localSheetId="62" hidden="1">'7-1'!$A$1:$V$27</definedName>
    <definedName name="Z_D71B0015_E1E5_4683_BC96_4B8372B0A92C_.wvu.PrintArea" localSheetId="63" hidden="1">'7-2'!$A$1:$Z$18</definedName>
    <definedName name="Z_D71B0015_E1E5_4683_BC96_4B8372B0A92C_.wvu.PrintArea" localSheetId="64" hidden="1">'7-3'!$A$1:$X$28</definedName>
    <definedName name="Z_D71B0015_E1E5_4683_BC96_4B8372B0A92C_.wvu.PrintArea" localSheetId="65" hidden="1">'7-4'!$A$1:$X$28</definedName>
    <definedName name="Z_D71B0015_E1E5_4683_BC96_4B8372B0A92C_.wvu.PrintArea" localSheetId="66" hidden="1">'7-5'!$A$1:$P$23</definedName>
    <definedName name="Z_D71B0015_E1E5_4683_BC96_4B8372B0A92C_.wvu.PrintArea" localSheetId="67" hidden="1">'7-6'!$A$1:$O$15</definedName>
    <definedName name="Z_D71B0015_E1E5_4683_BC96_4B8372B0A92C_.wvu.PrintArea" localSheetId="68" hidden="1">'8-1'!$A$1:$U$28</definedName>
    <definedName name="Z_D71B0015_E1E5_4683_BC96_4B8372B0A92C_.wvu.PrintArea" localSheetId="77" hidden="1">'8-10'!$A$1:$Q$21</definedName>
    <definedName name="Z_D71B0015_E1E5_4683_BC96_4B8372B0A92C_.wvu.PrintArea" localSheetId="78" hidden="1">'8-11'!$A$1:$S$23</definedName>
    <definedName name="Z_D71B0015_E1E5_4683_BC96_4B8372B0A92C_.wvu.PrintArea" localSheetId="79" hidden="1">'8-12'!$A$1:$T$34</definedName>
    <definedName name="Z_D71B0015_E1E5_4683_BC96_4B8372B0A92C_.wvu.PrintArea" localSheetId="80" hidden="1">'8-13'!$A$1:$N$21</definedName>
    <definedName name="Z_D71B0015_E1E5_4683_BC96_4B8372B0A92C_.wvu.PrintArea" localSheetId="81" hidden="1">'8-14'!$A$1:$O$33</definedName>
    <definedName name="Z_D71B0015_E1E5_4683_BC96_4B8372B0A92C_.wvu.PrintArea" localSheetId="69" hidden="1">'8-2'!$A$1:$U$26</definedName>
    <definedName name="Z_D71B0015_E1E5_4683_BC96_4B8372B0A92C_.wvu.PrintArea" localSheetId="71" hidden="1">'8-4'!$A$1:$O$19</definedName>
    <definedName name="Z_D71B0015_E1E5_4683_BC96_4B8372B0A92C_.wvu.PrintArea" localSheetId="72" hidden="1">'8-5'!$A$1:$O$20</definedName>
    <definedName name="Z_D71B0015_E1E5_4683_BC96_4B8372B0A92C_.wvu.PrintArea" localSheetId="73" hidden="1">'8-6'!$A$1:$P$19</definedName>
    <definedName name="Z_D71B0015_E1E5_4683_BC96_4B8372B0A92C_.wvu.PrintArea" localSheetId="74" hidden="1">'8-7'!$A$1:$O$19</definedName>
    <definedName name="Z_D71B0015_E1E5_4683_BC96_4B8372B0A92C_.wvu.PrintArea" localSheetId="75" hidden="1">'8-8'!$A$1:$O$19</definedName>
    <definedName name="Z_D71B0015_E1E5_4683_BC96_4B8372B0A92C_.wvu.PrintArea" localSheetId="76" hidden="1">'8-9'!$A$1:$AB$40</definedName>
    <definedName name="Z_D71B0015_E1E5_4683_BC96_4B8372B0A92C_.wvu.PrintArea" localSheetId="82" hidden="1">'9-1'!$A$1:$P$17</definedName>
    <definedName name="Z_D71B0015_E1E5_4683_BC96_4B8372B0A92C_.wvu.PrintArea" localSheetId="83" hidden="1">'9-2'!$A$1:$R$16</definedName>
    <definedName name="Z_D71B0015_E1E5_4683_BC96_4B8372B0A92C_.wvu.PrintArea" localSheetId="84" hidden="1">'9-3'!$A$1:$O$16</definedName>
    <definedName name="Z_D71B0015_E1E5_4683_BC96_4B8372B0A92C_.wvu.PrintArea" localSheetId="85" hidden="1">'9-4'!$A$1:$O$16</definedName>
    <definedName name="Z_D71B0015_E1E5_4683_BC96_4B8372B0A92C_.wvu.PrintArea" localSheetId="86" hidden="1">'9-5'!$A$1:$P$16</definedName>
    <definedName name="Z_D71B0015_E1E5_4683_BC96_4B8372B0A92C_.wvu.PrintArea" localSheetId="87" hidden="1">'9-6'!$A$1:$Q$20</definedName>
    <definedName name="Z_D71B0015_E1E5_4683_BC96_4B8372B0A92C_.wvu.PrintTitles" localSheetId="20" hidden="1">'1-15'!$1:$1</definedName>
    <definedName name="Z_D71B0015_E1E5_4683_BC96_4B8372B0A92C_.wvu.Rows" localSheetId="95" hidden="1">'11-1②'!$51:$51</definedName>
    <definedName name="Z_D71B0015_E1E5_4683_BC96_4B8372B0A92C_.wvu.Rows" localSheetId="71" hidden="1">'8-4'!$27:$29</definedName>
    <definedName name="Z_E45D6C9F_29CA_4814_BB11_FCF7794E8FD9_.wvu.Cols" localSheetId="95" hidden="1">'11-1②'!$D:$D,'11-1②'!$J:$J,'11-1②'!$P:$P</definedName>
    <definedName name="Z_E45D6C9F_29CA_4814_BB11_FCF7794E8FD9_.wvu.Cols" localSheetId="20" hidden="1">'1-15'!$B:$B,'1-15'!$D:$D</definedName>
    <definedName name="Z_E45D6C9F_29CA_4814_BB11_FCF7794E8FD9_.wvu.Cols" localSheetId="129" hidden="1">'17-1'!$D:$E,'17-1'!$G:$I,'17-1'!$K:$L,'17-1'!$N:$N</definedName>
    <definedName name="Z_E45D6C9F_29CA_4814_BB11_FCF7794E8FD9_.wvu.Cols" localSheetId="68" hidden="1">'8-1'!$D:$E,'8-1'!$H:$H</definedName>
    <definedName name="Z_E45D6C9F_29CA_4814_BB11_FCF7794E8FD9_.wvu.Cols" localSheetId="69" hidden="1">'8-2'!$D:$D,'8-2'!$F:$F,'8-2'!$H:$H</definedName>
    <definedName name="Z_E45D6C9F_29CA_4814_BB11_FCF7794E8FD9_.wvu.PrintArea" localSheetId="88" hidden="1">'10-1'!$A$1:$S$19</definedName>
    <definedName name="Z_E45D6C9F_29CA_4814_BB11_FCF7794E8FD9_.wvu.PrintArea" localSheetId="89" hidden="1">'10-2'!$A$1:$O$17</definedName>
    <definedName name="Z_E45D6C9F_29CA_4814_BB11_FCF7794E8FD9_.wvu.PrintArea" localSheetId="90" hidden="1">'10-3'!$A$1:$W$22</definedName>
    <definedName name="Z_E45D6C9F_29CA_4814_BB11_FCF7794E8FD9_.wvu.PrintArea" localSheetId="91" hidden="1">'10-4'!$A$1:$W$21</definedName>
    <definedName name="Z_E45D6C9F_29CA_4814_BB11_FCF7794E8FD9_.wvu.PrintArea" localSheetId="92" hidden="1">'10-5'!$A$1:$Q$22</definedName>
    <definedName name="Z_E45D6C9F_29CA_4814_BB11_FCF7794E8FD9_.wvu.PrintArea" localSheetId="1" hidden="1">'1-1'!$A$1:$Q$24</definedName>
    <definedName name="Z_E45D6C9F_29CA_4814_BB11_FCF7794E8FD9_.wvu.PrintArea" localSheetId="12" hidden="1">'1-10'!$A$1:$Q$23</definedName>
    <definedName name="Z_E45D6C9F_29CA_4814_BB11_FCF7794E8FD9_.wvu.PrintArea" localSheetId="13" hidden="1">'1-11'!$A$1:$S$20</definedName>
    <definedName name="Z_E45D6C9F_29CA_4814_BB11_FCF7794E8FD9_.wvu.PrintArea" localSheetId="94" hidden="1">'11-1①'!$A$1:$M$31</definedName>
    <definedName name="Z_E45D6C9F_29CA_4814_BB11_FCF7794E8FD9_.wvu.PrintArea" localSheetId="95" hidden="1">'11-1②'!$A$1:$S$52</definedName>
    <definedName name="Z_E45D6C9F_29CA_4814_BB11_FCF7794E8FD9_.wvu.PrintArea" localSheetId="96" hidden="1">'11-2'!$A$1:$P$17</definedName>
    <definedName name="Z_E45D6C9F_29CA_4814_BB11_FCF7794E8FD9_.wvu.PrintArea" localSheetId="14" hidden="1">'1-12'!$A$1:$R$29</definedName>
    <definedName name="Z_E45D6C9F_29CA_4814_BB11_FCF7794E8FD9_.wvu.PrintArea" localSheetId="97" hidden="1">'11-3'!$A$1:$O$18</definedName>
    <definedName name="Z_E45D6C9F_29CA_4814_BB11_FCF7794E8FD9_.wvu.PrintArea" localSheetId="17" hidden="1">'1-13'!$A$1:$Q$26</definedName>
    <definedName name="Z_E45D6C9F_29CA_4814_BB11_FCF7794E8FD9_.wvu.PrintArea" localSheetId="9" hidden="1">'1-13(旧)'!$A$1:$T$23</definedName>
    <definedName name="Z_E45D6C9F_29CA_4814_BB11_FCF7794E8FD9_.wvu.PrintArea" localSheetId="98" hidden="1">'11-4'!$A$1:$Q$19</definedName>
    <definedName name="Z_E45D6C9F_29CA_4814_BB11_FCF7794E8FD9_.wvu.PrintArea" localSheetId="19" hidden="1">'1-14'!$A$1:$S$18</definedName>
    <definedName name="Z_E45D6C9F_29CA_4814_BB11_FCF7794E8FD9_.wvu.PrintArea" localSheetId="15" hidden="1">'1-14(旧)'!$A$1:$S$34</definedName>
    <definedName name="Z_E45D6C9F_29CA_4814_BB11_FCF7794E8FD9_.wvu.PrintArea" localSheetId="20" hidden="1">'1-15'!$I$47:$V$80</definedName>
    <definedName name="Z_E45D6C9F_29CA_4814_BB11_FCF7794E8FD9_.wvu.PrintArea" localSheetId="16" hidden="1">'1-15(旧)'!$A$1:$R$26</definedName>
    <definedName name="Z_E45D6C9F_29CA_4814_BB11_FCF7794E8FD9_.wvu.PrintArea" localSheetId="21" hidden="1">'1-16'!$A$1:$F$80</definedName>
    <definedName name="Z_E45D6C9F_29CA_4814_BB11_FCF7794E8FD9_.wvu.PrintArea" localSheetId="18" hidden="1">'1-16(旧)'!$A$1:$W$27</definedName>
    <definedName name="Z_E45D6C9F_29CA_4814_BB11_FCF7794E8FD9_.wvu.PrintArea" localSheetId="22" hidden="1">'1-17'!$A$1:$Q$18</definedName>
    <definedName name="Z_E45D6C9F_29CA_4814_BB11_FCF7794E8FD9_.wvu.PrintArea" localSheetId="23" hidden="1">'1-18'!$A$1:$S$22</definedName>
    <definedName name="Z_E45D6C9F_29CA_4814_BB11_FCF7794E8FD9_.wvu.PrintArea" localSheetId="24" hidden="1">'1-18(旧)'!$A$1:$U$40</definedName>
    <definedName name="Z_E45D6C9F_29CA_4814_BB11_FCF7794E8FD9_.wvu.PrintArea" localSheetId="25" hidden="1">'1-19'!$A$1:$U$22</definedName>
    <definedName name="Z_E45D6C9F_29CA_4814_BB11_FCF7794E8FD9_.wvu.PrintArea" localSheetId="3" hidden="1">'1-2'!$A$1:$Q$27</definedName>
    <definedName name="Z_E45D6C9F_29CA_4814_BB11_FCF7794E8FD9_.wvu.PrintArea" localSheetId="159" hidden="1">'1-20(旧)'!$A$1:$R$27</definedName>
    <definedName name="Z_E45D6C9F_29CA_4814_BB11_FCF7794E8FD9_.wvu.PrintArea" localSheetId="99" hidden="1">'12-1'!$A$1:$O$51</definedName>
    <definedName name="Z_E45D6C9F_29CA_4814_BB11_FCF7794E8FD9_.wvu.PrintArea" localSheetId="100" hidden="1">'12-2'!$A$1:$AD$25</definedName>
    <definedName name="Z_E45D6C9F_29CA_4814_BB11_FCF7794E8FD9_.wvu.PrintArea" localSheetId="101" hidden="1">'12-3'!$A$1:$P$19</definedName>
    <definedName name="Z_E45D6C9F_29CA_4814_BB11_FCF7794E8FD9_.wvu.PrintArea" localSheetId="102" hidden="1">'12-4'!$A$1:$P$17</definedName>
    <definedName name="Z_E45D6C9F_29CA_4814_BB11_FCF7794E8FD9_.wvu.PrintArea" localSheetId="103" hidden="1">'12-5'!$A$1:$P$17</definedName>
    <definedName name="Z_E45D6C9F_29CA_4814_BB11_FCF7794E8FD9_.wvu.PrintArea" localSheetId="104" hidden="1">'12-6'!$A$1:$N$30</definedName>
    <definedName name="Z_E45D6C9F_29CA_4814_BB11_FCF7794E8FD9_.wvu.PrintArea" localSheetId="105" hidden="1">'12-7'!$A$1:$M$25</definedName>
    <definedName name="Z_E45D6C9F_29CA_4814_BB11_FCF7794E8FD9_.wvu.PrintArea" localSheetId="4" hidden="1">'1-3'!$A$1:$O$27</definedName>
    <definedName name="Z_E45D6C9F_29CA_4814_BB11_FCF7794E8FD9_.wvu.PrintArea" localSheetId="106" hidden="1">'13-1'!$A$1:$R$21</definedName>
    <definedName name="Z_E45D6C9F_29CA_4814_BB11_FCF7794E8FD9_.wvu.PrintArea" localSheetId="107" hidden="1">'13-2'!$A$1:$Q$19</definedName>
    <definedName name="Z_E45D6C9F_29CA_4814_BB11_FCF7794E8FD9_.wvu.PrintArea" localSheetId="108" hidden="1">'14-1'!$A$1:$T$21</definedName>
    <definedName name="Z_E45D6C9F_29CA_4814_BB11_FCF7794E8FD9_.wvu.PrintArea" localSheetId="109" hidden="1">'14-2'!$A$1:$S$18</definedName>
    <definedName name="Z_E45D6C9F_29CA_4814_BB11_FCF7794E8FD9_.wvu.PrintArea" localSheetId="6" hidden="1">'1-5'!$A$1:$U$46</definedName>
    <definedName name="Z_E45D6C9F_29CA_4814_BB11_FCF7794E8FD9_.wvu.PrintArea" localSheetId="110" hidden="1">'15-1'!$A$1:$V$21</definedName>
    <definedName name="Z_E45D6C9F_29CA_4814_BB11_FCF7794E8FD9_.wvu.PrintArea" localSheetId="120" hidden="1">'15-11'!$A$1:$S$21</definedName>
    <definedName name="Z_E45D6C9F_29CA_4814_BB11_FCF7794E8FD9_.wvu.PrintArea" localSheetId="121" hidden="1">'15-12'!$A$1:$Q$18</definedName>
    <definedName name="Z_E45D6C9F_29CA_4814_BB11_FCF7794E8FD9_.wvu.PrintArea" localSheetId="122" hidden="1">'15-13'!$A$1:$R$21</definedName>
    <definedName name="Z_E45D6C9F_29CA_4814_BB11_FCF7794E8FD9_.wvu.PrintArea" localSheetId="123" hidden="1">'15-14'!$A$1:$O$21</definedName>
    <definedName name="Z_E45D6C9F_29CA_4814_BB11_FCF7794E8FD9_.wvu.PrintArea" localSheetId="111" hidden="1">'15-2'!$A$1:$P$18</definedName>
    <definedName name="Z_E45D6C9F_29CA_4814_BB11_FCF7794E8FD9_.wvu.PrintArea" localSheetId="112" hidden="1">'15-3'!$A$1:$U$20</definedName>
    <definedName name="Z_E45D6C9F_29CA_4814_BB11_FCF7794E8FD9_.wvu.PrintArea" localSheetId="113" hidden="1">'15-4'!$A$1:$S$23</definedName>
    <definedName name="Z_E45D6C9F_29CA_4814_BB11_FCF7794E8FD9_.wvu.PrintArea" localSheetId="114" hidden="1">'15-5'!$A$1:$Q$44</definedName>
    <definedName name="Z_E45D6C9F_29CA_4814_BB11_FCF7794E8FD9_.wvu.PrintArea" localSheetId="115" hidden="1">'15-6'!$A$1:$U$24</definedName>
    <definedName name="Z_E45D6C9F_29CA_4814_BB11_FCF7794E8FD9_.wvu.PrintArea" localSheetId="116" hidden="1">'15-7'!$A$1:$Q$19</definedName>
    <definedName name="Z_E45D6C9F_29CA_4814_BB11_FCF7794E8FD9_.wvu.PrintArea" localSheetId="117" hidden="1">'15-8'!$A$1:$R$32</definedName>
    <definedName name="Z_E45D6C9F_29CA_4814_BB11_FCF7794E8FD9_.wvu.PrintArea" localSheetId="118" hidden="1">'15-9'!$A$1:$S$23</definedName>
    <definedName name="Z_E45D6C9F_29CA_4814_BB11_FCF7794E8FD9_.wvu.PrintArea" localSheetId="7" hidden="1">'1-6'!$A$2:$E$26</definedName>
    <definedName name="Z_E45D6C9F_29CA_4814_BB11_FCF7794E8FD9_.wvu.PrintArea" localSheetId="124" hidden="1">'16-1'!$A$1:$R$23</definedName>
    <definedName name="Z_E45D6C9F_29CA_4814_BB11_FCF7794E8FD9_.wvu.PrintArea" localSheetId="125" hidden="1">'16-2'!$A$1:$Q$18</definedName>
    <definedName name="Z_E45D6C9F_29CA_4814_BB11_FCF7794E8FD9_.wvu.PrintArea" localSheetId="126" hidden="1">'16-3'!$A$1:$U$22</definedName>
    <definedName name="Z_E45D6C9F_29CA_4814_BB11_FCF7794E8FD9_.wvu.PrintArea" localSheetId="127" hidden="1">'16-4'!$A$1:$N$20</definedName>
    <definedName name="Z_E45D6C9F_29CA_4814_BB11_FCF7794E8FD9_.wvu.PrintArea" localSheetId="128" hidden="1">'16-5'!$A$1:$U$21</definedName>
    <definedName name="Z_E45D6C9F_29CA_4814_BB11_FCF7794E8FD9_.wvu.PrintArea" localSheetId="8" hidden="1">'1-7'!$A$1:$W$171</definedName>
    <definedName name="Z_E45D6C9F_29CA_4814_BB11_FCF7794E8FD9_.wvu.PrintArea" localSheetId="129" hidden="1">'17-1'!$A$1:$AA$22</definedName>
    <definedName name="Z_E45D6C9F_29CA_4814_BB11_FCF7794E8FD9_.wvu.PrintArea" localSheetId="138" hidden="1">'17-10'!$A$1:$P$17</definedName>
    <definedName name="Z_E45D6C9F_29CA_4814_BB11_FCF7794E8FD9_.wvu.PrintArea" localSheetId="139" hidden="1">'17-11'!$I$1:$S$30</definedName>
    <definedName name="Z_E45D6C9F_29CA_4814_BB11_FCF7794E8FD9_.wvu.PrintArea" localSheetId="140" hidden="1">'17-12'!$A$1:$Q$19</definedName>
    <definedName name="Z_E45D6C9F_29CA_4814_BB11_FCF7794E8FD9_.wvu.PrintArea" localSheetId="141" hidden="1">'17-13'!$A$1:$P$17</definedName>
    <definedName name="Z_E45D6C9F_29CA_4814_BB11_FCF7794E8FD9_.wvu.PrintArea" localSheetId="142" hidden="1">'17-14'!$A$1:$K$27</definedName>
    <definedName name="Z_E45D6C9F_29CA_4814_BB11_FCF7794E8FD9_.wvu.PrintArea" localSheetId="130" hidden="1">'17-2'!$A$1:$V$23</definedName>
    <definedName name="Z_E45D6C9F_29CA_4814_BB11_FCF7794E8FD9_.wvu.PrintArea" localSheetId="131" hidden="1">'17-3'!$A$1:$V$23</definedName>
    <definedName name="Z_E45D6C9F_29CA_4814_BB11_FCF7794E8FD9_.wvu.PrintArea" localSheetId="132" hidden="1">'17-4'!$I$1:$S$22</definedName>
    <definedName name="Z_E45D6C9F_29CA_4814_BB11_FCF7794E8FD9_.wvu.PrintArea" localSheetId="133" hidden="1">'17-5'!$I$1:$S$19</definedName>
    <definedName name="Z_E45D6C9F_29CA_4814_BB11_FCF7794E8FD9_.wvu.PrintArea" localSheetId="134" hidden="1">'17-6'!$I$1:$S$22</definedName>
    <definedName name="Z_E45D6C9F_29CA_4814_BB11_FCF7794E8FD9_.wvu.PrintArea" localSheetId="135" hidden="1">'17-7'!$A$1:$P$17</definedName>
    <definedName name="Z_E45D6C9F_29CA_4814_BB11_FCF7794E8FD9_.wvu.PrintArea" localSheetId="136" hidden="1">'17-8'!$A$1:$S$17</definedName>
    <definedName name="Z_E45D6C9F_29CA_4814_BB11_FCF7794E8FD9_.wvu.PrintArea" localSheetId="137" hidden="1">'17-9'!$A$1:$Q$16</definedName>
    <definedName name="Z_E45D6C9F_29CA_4814_BB11_FCF7794E8FD9_.wvu.PrintArea" localSheetId="10" hidden="1">'1-8'!$A$1:$S$121</definedName>
    <definedName name="Z_E45D6C9F_29CA_4814_BB11_FCF7794E8FD9_.wvu.PrintArea" localSheetId="143" hidden="1">'18-1'!$A$1:$P$12</definedName>
    <definedName name="Z_E45D6C9F_29CA_4814_BB11_FCF7794E8FD9_.wvu.PrintArea" localSheetId="144" hidden="1">'18-2'!$A$1:$Q$17</definedName>
    <definedName name="Z_E45D6C9F_29CA_4814_BB11_FCF7794E8FD9_.wvu.PrintArea" localSheetId="145" hidden="1">'18-3'!$A$1:$P$12</definedName>
    <definedName name="Z_E45D6C9F_29CA_4814_BB11_FCF7794E8FD9_.wvu.PrintArea" localSheetId="146" hidden="1">'18-4'!$A$1:$R$19</definedName>
    <definedName name="Z_E45D6C9F_29CA_4814_BB11_FCF7794E8FD9_.wvu.PrintArea" localSheetId="11" hidden="1">'1-9'!$A$1:$P$19</definedName>
    <definedName name="Z_E45D6C9F_29CA_4814_BB11_FCF7794E8FD9_.wvu.PrintArea" localSheetId="147" hidden="1">'19-1'!$A$1:$Q$18</definedName>
    <definedName name="Z_E45D6C9F_29CA_4814_BB11_FCF7794E8FD9_.wvu.PrintArea" localSheetId="148" hidden="1">'19-2'!$A$1:$Q$20</definedName>
    <definedName name="Z_E45D6C9F_29CA_4814_BB11_FCF7794E8FD9_.wvu.PrintArea" localSheetId="149" hidden="1">'20-1'!$A$1:$N$17</definedName>
    <definedName name="Z_E45D6C9F_29CA_4814_BB11_FCF7794E8FD9_.wvu.PrintArea" localSheetId="150" hidden="1">'20-2'!$A$1:$S$20</definedName>
    <definedName name="Z_E45D6C9F_29CA_4814_BB11_FCF7794E8FD9_.wvu.PrintArea" localSheetId="151" hidden="1">'20-3'!$A$1:$O$17</definedName>
    <definedName name="Z_E45D6C9F_29CA_4814_BB11_FCF7794E8FD9_.wvu.PrintArea" localSheetId="26" hidden="1">'2-1'!$A$1:$R$23</definedName>
    <definedName name="Z_E45D6C9F_29CA_4814_BB11_FCF7794E8FD9_.wvu.PrintArea" localSheetId="152" hidden="1">'21-1'!$A$1:$R$22</definedName>
    <definedName name="Z_E45D6C9F_29CA_4814_BB11_FCF7794E8FD9_.wvu.PrintArea" localSheetId="153" hidden="1">'21-2'!$A$1:$O$20</definedName>
    <definedName name="Z_E45D6C9F_29CA_4814_BB11_FCF7794E8FD9_.wvu.PrintArea" localSheetId="154" hidden="1">'21-3'!$A$1:$Q$16</definedName>
    <definedName name="Z_E45D6C9F_29CA_4814_BB11_FCF7794E8FD9_.wvu.PrintArea" localSheetId="155" hidden="1">'21-4'!$A$1:$Y$52</definedName>
    <definedName name="Z_E45D6C9F_29CA_4814_BB11_FCF7794E8FD9_.wvu.PrintArea" localSheetId="156" hidden="1">'21-5'!$A$1:$T$19</definedName>
    <definedName name="Z_E45D6C9F_29CA_4814_BB11_FCF7794E8FD9_.wvu.PrintArea" localSheetId="157" hidden="1">'21-6'!$A$1:$O$16</definedName>
    <definedName name="Z_E45D6C9F_29CA_4814_BB11_FCF7794E8FD9_.wvu.PrintArea" localSheetId="27" hidden="1">'2-2'!$A$1:$Q$16</definedName>
    <definedName name="Z_E45D6C9F_29CA_4814_BB11_FCF7794E8FD9_.wvu.PrintArea" localSheetId="28" hidden="1">'2-3'!$A$1:$R$25</definedName>
    <definedName name="Z_E45D6C9F_29CA_4814_BB11_FCF7794E8FD9_.wvu.PrintArea" localSheetId="30" hidden="1">'2-5'!$A$1:$X$24</definedName>
    <definedName name="Z_E45D6C9F_29CA_4814_BB11_FCF7794E8FD9_.wvu.PrintArea" localSheetId="32" hidden="1">'2-7'!$A$1:$O$19</definedName>
    <definedName name="Z_E45D6C9F_29CA_4814_BB11_FCF7794E8FD9_.wvu.PrintArea" localSheetId="33" hidden="1">'2-8'!$A$1:$M$18</definedName>
    <definedName name="Z_E45D6C9F_29CA_4814_BB11_FCF7794E8FD9_.wvu.PrintArea" localSheetId="34" hidden="1">'3-1'!$A$1:$R$18</definedName>
    <definedName name="Z_E45D6C9F_29CA_4814_BB11_FCF7794E8FD9_.wvu.PrintArea" localSheetId="35" hidden="1">'3-2'!$A$1:$Q$20</definedName>
    <definedName name="Z_E45D6C9F_29CA_4814_BB11_FCF7794E8FD9_.wvu.PrintArea" localSheetId="36" hidden="1">'3-3'!$A$1:$Q$26</definedName>
    <definedName name="Z_E45D6C9F_29CA_4814_BB11_FCF7794E8FD9_.wvu.PrintArea" localSheetId="37" hidden="1">'3-4'!$A$1:$P$12</definedName>
    <definedName name="Z_E45D6C9F_29CA_4814_BB11_FCF7794E8FD9_.wvu.PrintArea" localSheetId="38" hidden="1">'3-5'!$A$1:$L$15</definedName>
    <definedName name="Z_E45D6C9F_29CA_4814_BB11_FCF7794E8FD9_.wvu.PrintArea" localSheetId="39" hidden="1">'3-6'!$A$1:$O$13</definedName>
    <definedName name="Z_E45D6C9F_29CA_4814_BB11_FCF7794E8FD9_.wvu.PrintArea" localSheetId="40" hidden="1">'3-7'!$A$1:$L$16</definedName>
    <definedName name="Z_E45D6C9F_29CA_4814_BB11_FCF7794E8FD9_.wvu.PrintArea" localSheetId="41" hidden="1">'4-1'!$A$1:$O$19</definedName>
    <definedName name="Z_E45D6C9F_29CA_4814_BB11_FCF7794E8FD9_.wvu.PrintArea" localSheetId="42" hidden="1">'4-2'!$A$1:$O$21</definedName>
    <definedName name="Z_E45D6C9F_29CA_4814_BB11_FCF7794E8FD9_.wvu.PrintArea" localSheetId="43" hidden="1">'4-3'!$A$1:$Q$28</definedName>
    <definedName name="Z_E45D6C9F_29CA_4814_BB11_FCF7794E8FD9_.wvu.PrintArea" localSheetId="44" hidden="1">'4-4'!$A$1:$S$31</definedName>
    <definedName name="Z_E45D6C9F_29CA_4814_BB11_FCF7794E8FD9_.wvu.PrintArea" localSheetId="45" hidden="1">'4-5'!$A$1:$Q$32</definedName>
    <definedName name="Z_E45D6C9F_29CA_4814_BB11_FCF7794E8FD9_.wvu.PrintArea" localSheetId="46" hidden="1">'4-6'!$A$1:$O$20</definedName>
    <definedName name="Z_E45D6C9F_29CA_4814_BB11_FCF7794E8FD9_.wvu.PrintArea" localSheetId="47" hidden="1">'5-1'!$A$1:$T$15</definedName>
    <definedName name="Z_E45D6C9F_29CA_4814_BB11_FCF7794E8FD9_.wvu.PrintArea" localSheetId="56" hidden="1">'5-10'!$A$1:$G$32</definedName>
    <definedName name="Z_E45D6C9F_29CA_4814_BB11_FCF7794E8FD9_.wvu.PrintArea" localSheetId="57" hidden="1">'5-11'!$A$1:$Q$72</definedName>
    <definedName name="Z_E45D6C9F_29CA_4814_BB11_FCF7794E8FD9_.wvu.PrintArea" localSheetId="48" hidden="1">'5-2'!$A$1:$V$15</definedName>
    <definedName name="Z_E45D6C9F_29CA_4814_BB11_FCF7794E8FD9_.wvu.PrintArea" localSheetId="49" hidden="1">'5-3'!$A$1:$P$18</definedName>
    <definedName name="Z_E45D6C9F_29CA_4814_BB11_FCF7794E8FD9_.wvu.PrintArea" localSheetId="50" hidden="1">'5-4'!$A$1:$Q$26</definedName>
    <definedName name="Z_E45D6C9F_29CA_4814_BB11_FCF7794E8FD9_.wvu.PrintArea" localSheetId="51" hidden="1">'5-5'!$A$1:$P$18</definedName>
    <definedName name="Z_E45D6C9F_29CA_4814_BB11_FCF7794E8FD9_.wvu.PrintArea" localSheetId="52" hidden="1">'5-6'!$A$1:$P$19</definedName>
    <definedName name="Z_E45D6C9F_29CA_4814_BB11_FCF7794E8FD9_.wvu.PrintArea" localSheetId="53" hidden="1">'5-7'!$A$1:$Q$21</definedName>
    <definedName name="Z_E45D6C9F_29CA_4814_BB11_FCF7794E8FD9_.wvu.PrintArea" localSheetId="54" hidden="1">'5-8'!$A$1:$R$20</definedName>
    <definedName name="Z_E45D6C9F_29CA_4814_BB11_FCF7794E8FD9_.wvu.PrintArea" localSheetId="55" hidden="1">'5-9'!$A$1:$S$20</definedName>
    <definedName name="Z_E45D6C9F_29CA_4814_BB11_FCF7794E8FD9_.wvu.PrintArea" localSheetId="58" hidden="1">'6-1'!$A$1:$Q$14</definedName>
    <definedName name="Z_E45D6C9F_29CA_4814_BB11_FCF7794E8FD9_.wvu.PrintArea" localSheetId="59" hidden="1">'6-2'!$A$1:$R$18</definedName>
    <definedName name="Z_E45D6C9F_29CA_4814_BB11_FCF7794E8FD9_.wvu.PrintArea" localSheetId="60" hidden="1">'6-3'!$A$1:$P$17</definedName>
    <definedName name="Z_E45D6C9F_29CA_4814_BB11_FCF7794E8FD9_.wvu.PrintArea" localSheetId="61" hidden="1">'6-4'!$A$1:$P$16</definedName>
    <definedName name="Z_E45D6C9F_29CA_4814_BB11_FCF7794E8FD9_.wvu.PrintArea" localSheetId="62" hidden="1">'7-1'!$A$1:$V$27</definedName>
    <definedName name="Z_E45D6C9F_29CA_4814_BB11_FCF7794E8FD9_.wvu.PrintArea" localSheetId="63" hidden="1">'7-2'!$A$1:$Z$18</definedName>
    <definedName name="Z_E45D6C9F_29CA_4814_BB11_FCF7794E8FD9_.wvu.PrintArea" localSheetId="64" hidden="1">'7-3'!$A$1:$X$28</definedName>
    <definedName name="Z_E45D6C9F_29CA_4814_BB11_FCF7794E8FD9_.wvu.PrintArea" localSheetId="65" hidden="1">'7-4'!$A$1:$X$28</definedName>
    <definedName name="Z_E45D6C9F_29CA_4814_BB11_FCF7794E8FD9_.wvu.PrintArea" localSheetId="66" hidden="1">'7-5'!$A$1:$P$23</definedName>
    <definedName name="Z_E45D6C9F_29CA_4814_BB11_FCF7794E8FD9_.wvu.PrintArea" localSheetId="67" hidden="1">'7-6'!$A$1:$O$15</definedName>
    <definedName name="Z_E45D6C9F_29CA_4814_BB11_FCF7794E8FD9_.wvu.PrintArea" localSheetId="68" hidden="1">'8-1'!$A$1:$U$28</definedName>
    <definedName name="Z_E45D6C9F_29CA_4814_BB11_FCF7794E8FD9_.wvu.PrintArea" localSheetId="77" hidden="1">'8-10'!$A$1:$Q$21</definedName>
    <definedName name="Z_E45D6C9F_29CA_4814_BB11_FCF7794E8FD9_.wvu.PrintArea" localSheetId="78" hidden="1">'8-11'!$A$1:$S$23</definedName>
    <definedName name="Z_E45D6C9F_29CA_4814_BB11_FCF7794E8FD9_.wvu.PrintArea" localSheetId="79" hidden="1">'8-12'!$A$1:$T$34</definedName>
    <definedName name="Z_E45D6C9F_29CA_4814_BB11_FCF7794E8FD9_.wvu.PrintArea" localSheetId="80" hidden="1">'8-13'!$A$1:$N$21</definedName>
    <definedName name="Z_E45D6C9F_29CA_4814_BB11_FCF7794E8FD9_.wvu.PrintArea" localSheetId="81" hidden="1">'8-14'!$A$1:$O$33</definedName>
    <definedName name="Z_E45D6C9F_29CA_4814_BB11_FCF7794E8FD9_.wvu.PrintArea" localSheetId="69" hidden="1">'8-2'!$A$1:$U$26</definedName>
    <definedName name="Z_E45D6C9F_29CA_4814_BB11_FCF7794E8FD9_.wvu.PrintArea" localSheetId="71" hidden="1">'8-4'!$A$1:$O$19</definedName>
    <definedName name="Z_E45D6C9F_29CA_4814_BB11_FCF7794E8FD9_.wvu.PrintArea" localSheetId="72" hidden="1">'8-5'!$A$1:$O$20</definedName>
    <definedName name="Z_E45D6C9F_29CA_4814_BB11_FCF7794E8FD9_.wvu.PrintArea" localSheetId="73" hidden="1">'8-6'!$A$1:$P$19</definedName>
    <definedName name="Z_E45D6C9F_29CA_4814_BB11_FCF7794E8FD9_.wvu.PrintArea" localSheetId="74" hidden="1">'8-7'!$A$1:$O$19</definedName>
    <definedName name="Z_E45D6C9F_29CA_4814_BB11_FCF7794E8FD9_.wvu.PrintArea" localSheetId="75" hidden="1">'8-8'!$A$1:$O$19</definedName>
    <definedName name="Z_E45D6C9F_29CA_4814_BB11_FCF7794E8FD9_.wvu.PrintArea" localSheetId="76" hidden="1">'8-9'!$A$1:$AB$40</definedName>
    <definedName name="Z_E45D6C9F_29CA_4814_BB11_FCF7794E8FD9_.wvu.PrintArea" localSheetId="82" hidden="1">'9-1'!$A$1:$P$17</definedName>
    <definedName name="Z_E45D6C9F_29CA_4814_BB11_FCF7794E8FD9_.wvu.PrintArea" localSheetId="83" hidden="1">'9-2'!$A$1:$R$16</definedName>
    <definedName name="Z_E45D6C9F_29CA_4814_BB11_FCF7794E8FD9_.wvu.PrintArea" localSheetId="84" hidden="1">'9-3'!$A$1:$O$16</definedName>
    <definedName name="Z_E45D6C9F_29CA_4814_BB11_FCF7794E8FD9_.wvu.PrintArea" localSheetId="85" hidden="1">'9-4'!$A$1:$O$16</definedName>
    <definedName name="Z_E45D6C9F_29CA_4814_BB11_FCF7794E8FD9_.wvu.PrintArea" localSheetId="86" hidden="1">'9-5'!$A$1:$P$16</definedName>
    <definedName name="Z_E45D6C9F_29CA_4814_BB11_FCF7794E8FD9_.wvu.PrintArea" localSheetId="87" hidden="1">'9-6'!$A$1:$Q$20</definedName>
    <definedName name="Z_E45D6C9F_29CA_4814_BB11_FCF7794E8FD9_.wvu.PrintTitles" localSheetId="20" hidden="1">'1-15'!$1:$1</definedName>
    <definedName name="Z_E45D6C9F_29CA_4814_BB11_FCF7794E8FD9_.wvu.Rows" localSheetId="95" hidden="1">'11-1②'!$51:$51</definedName>
    <definedName name="Z_E45D6C9F_29CA_4814_BB11_FCF7794E8FD9_.wvu.Rows" localSheetId="71" hidden="1">'8-4'!$27:$29</definedName>
    <definedName name="Z_E49EFE15_B676_4F12_90E2_2CF3323CF4CA_.wvu.Cols" localSheetId="129" hidden="1">'17-1'!$D:$E,'17-1'!$G:$I,'17-1'!$K:$L,'17-1'!$N:$N</definedName>
    <definedName name="Z_E49EFE15_B676_4F12_90E2_2CF3323CF4CA_.wvu.PrintArea" localSheetId="106" hidden="1">'13-1'!$A$1:$R$21</definedName>
    <definedName name="Z_E49EFE15_B676_4F12_90E2_2CF3323CF4CA_.wvu.PrintArea" localSheetId="107" hidden="1">'13-2'!$A$1:$Q$19</definedName>
    <definedName name="Z_E49EFE15_B676_4F12_90E2_2CF3323CF4CA_.wvu.PrintArea" localSheetId="110" hidden="1">'15-1'!$A$1:$V$21</definedName>
    <definedName name="Z_E49EFE15_B676_4F12_90E2_2CF3323CF4CA_.wvu.PrintArea" localSheetId="120" hidden="1">'15-11'!$A$1:$S$21</definedName>
    <definedName name="Z_E49EFE15_B676_4F12_90E2_2CF3323CF4CA_.wvu.PrintArea" localSheetId="121" hidden="1">'15-12'!$A$1:$Q$18</definedName>
    <definedName name="Z_E49EFE15_B676_4F12_90E2_2CF3323CF4CA_.wvu.PrintArea" localSheetId="122" hidden="1">'15-13'!$A$1:$R$21</definedName>
    <definedName name="Z_E49EFE15_B676_4F12_90E2_2CF3323CF4CA_.wvu.PrintArea" localSheetId="123" hidden="1">'15-14'!$A$1:$O$21</definedName>
    <definedName name="Z_E49EFE15_B676_4F12_90E2_2CF3323CF4CA_.wvu.PrintArea" localSheetId="111" hidden="1">'15-2'!$A$1:$P$18</definedName>
    <definedName name="Z_E49EFE15_B676_4F12_90E2_2CF3323CF4CA_.wvu.PrintArea" localSheetId="112" hidden="1">'15-3'!$A$1:$U$20</definedName>
    <definedName name="Z_E49EFE15_B676_4F12_90E2_2CF3323CF4CA_.wvu.PrintArea" localSheetId="113" hidden="1">'15-4'!$A$1:$S$23</definedName>
    <definedName name="Z_E49EFE15_B676_4F12_90E2_2CF3323CF4CA_.wvu.PrintArea" localSheetId="114" hidden="1">'15-5'!$A$1:$Q$44</definedName>
    <definedName name="Z_E49EFE15_B676_4F12_90E2_2CF3323CF4CA_.wvu.PrintArea" localSheetId="115" hidden="1">'15-6'!$A$1:$P$16</definedName>
    <definedName name="Z_E49EFE15_B676_4F12_90E2_2CF3323CF4CA_.wvu.PrintArea" localSheetId="116" hidden="1">'15-7'!$A$1:$Q$19</definedName>
    <definedName name="Z_E49EFE15_B676_4F12_90E2_2CF3323CF4CA_.wvu.PrintArea" localSheetId="117" hidden="1">'15-8'!$A$1:$R$32</definedName>
    <definedName name="Z_E49EFE15_B676_4F12_90E2_2CF3323CF4CA_.wvu.PrintArea" localSheetId="118" hidden="1">'15-9'!$A$1:$S$23</definedName>
    <definedName name="Z_E49EFE15_B676_4F12_90E2_2CF3323CF4CA_.wvu.PrintArea" localSheetId="124" hidden="1">'16-1'!$A$1:$R$23</definedName>
    <definedName name="Z_E49EFE15_B676_4F12_90E2_2CF3323CF4CA_.wvu.PrintArea" localSheetId="125" hidden="1">'16-2'!$A$1:$Q$18</definedName>
    <definedName name="Z_E49EFE15_B676_4F12_90E2_2CF3323CF4CA_.wvu.PrintArea" localSheetId="126" hidden="1">'16-3'!$A$1:$U$22</definedName>
    <definedName name="Z_E49EFE15_B676_4F12_90E2_2CF3323CF4CA_.wvu.PrintArea" localSheetId="127" hidden="1">'16-4'!$A$1:$N$20</definedName>
    <definedName name="Z_E49EFE15_B676_4F12_90E2_2CF3323CF4CA_.wvu.PrintArea" localSheetId="128" hidden="1">'16-5'!$A$1:$U$21</definedName>
    <definedName name="Z_E49EFE15_B676_4F12_90E2_2CF3323CF4CA_.wvu.PrintArea" localSheetId="129" hidden="1">'17-1'!$A$1:$AA$22</definedName>
    <definedName name="Z_E49EFE15_B676_4F12_90E2_2CF3323CF4CA_.wvu.PrintArea" localSheetId="138" hidden="1">'17-10'!$A$1:$P$17</definedName>
    <definedName name="Z_E49EFE15_B676_4F12_90E2_2CF3323CF4CA_.wvu.PrintArea" localSheetId="140" hidden="1">'17-12'!$A$1:$Q$19</definedName>
    <definedName name="Z_E49EFE15_B676_4F12_90E2_2CF3323CF4CA_.wvu.PrintArea" localSheetId="141" hidden="1">'17-13'!$A$1:$P$17</definedName>
    <definedName name="Z_E49EFE15_B676_4F12_90E2_2CF3323CF4CA_.wvu.PrintArea" localSheetId="142" hidden="1">'17-14'!$A$1:$K$27</definedName>
    <definedName name="Z_E49EFE15_B676_4F12_90E2_2CF3323CF4CA_.wvu.PrintArea" localSheetId="130" hidden="1">'17-2'!$A$1:$Q$16</definedName>
    <definedName name="Z_E49EFE15_B676_4F12_90E2_2CF3323CF4CA_.wvu.PrintArea" localSheetId="131" hidden="1">'17-3'!$A$1:$Q$16</definedName>
    <definedName name="Z_E49EFE15_B676_4F12_90E2_2CF3323CF4CA_.wvu.PrintArea" localSheetId="135" hidden="1">'17-7'!$A$1:$P$17</definedName>
    <definedName name="Z_E49EFE15_B676_4F12_90E2_2CF3323CF4CA_.wvu.PrintArea" localSheetId="136" hidden="1">'17-8'!$A$1:$S$17</definedName>
    <definedName name="Z_E49EFE15_B676_4F12_90E2_2CF3323CF4CA_.wvu.PrintArea" localSheetId="137" hidden="1">'17-9'!$A$1:$Q$16</definedName>
    <definedName name="Z_E49EFE15_B676_4F12_90E2_2CF3323CF4CA_.wvu.PrintArea" localSheetId="146" hidden="1">'18-4'!$A$1:$R$19</definedName>
    <definedName name="Z_E49EFE15_B676_4F12_90E2_2CF3323CF4CA_.wvu.PrintArea" localSheetId="147" hidden="1">'19-1'!$A$1:$Q$18</definedName>
    <definedName name="Z_E49EFE15_B676_4F12_90E2_2CF3323CF4CA_.wvu.PrintArea" localSheetId="148" hidden="1">'19-2'!$A$1:$Q$20</definedName>
    <definedName name="Z_E49EFE15_B676_4F12_90E2_2CF3323CF4CA_.wvu.PrintArea" localSheetId="149" hidden="1">'20-1'!$A$1:$N$17</definedName>
    <definedName name="Z_E49EFE15_B676_4F12_90E2_2CF3323CF4CA_.wvu.PrintArea" localSheetId="150" hidden="1">'20-2'!$A$1:$S$20</definedName>
    <definedName name="Z_E49EFE15_B676_4F12_90E2_2CF3323CF4CA_.wvu.PrintArea" localSheetId="151" hidden="1">'20-3'!$A$1:$O$17</definedName>
    <definedName name="Z_E49EFE15_B676_4F12_90E2_2CF3323CF4CA_.wvu.PrintArea" localSheetId="152" hidden="1">'21-1'!$A$1:$R$22</definedName>
    <definedName name="Z_E49EFE15_B676_4F12_90E2_2CF3323CF4CA_.wvu.PrintArea" localSheetId="153" hidden="1">'21-2'!$A$1:$O$20</definedName>
    <definedName name="Z_E49EFE15_B676_4F12_90E2_2CF3323CF4CA_.wvu.PrintArea" localSheetId="154" hidden="1">'21-3'!$A$1:$Q$16</definedName>
    <definedName name="Z_E49EFE15_B676_4F12_90E2_2CF3323CF4CA_.wvu.PrintArea" localSheetId="155" hidden="1">'21-4'!$A$1:$Y$52</definedName>
    <definedName name="Z_E49EFE15_B676_4F12_90E2_2CF3323CF4CA_.wvu.PrintArea" localSheetId="156" hidden="1">'21-5'!$A$1:$T$19</definedName>
    <definedName name="Z_E49EFE15_B676_4F12_90E2_2CF3323CF4CA_.wvu.PrintArea" localSheetId="157" hidden="1">'21-6'!$A$1:$O$16</definedName>
    <definedName name="Z_E49EFE15_B676_4F12_90E2_2CF3323CF4CA_.wvu.PrintArea" localSheetId="85" hidden="1">'9-4'!$A$1:$O$16</definedName>
    <definedName name="Z_E49EFE15_B676_4F12_90E2_2CF3323CF4CA_.wvu.PrintArea" localSheetId="86" hidden="1">'9-5'!$A$1:$P$16</definedName>
    <definedName name="Z_E49EFE15_B676_4F12_90E2_2CF3323CF4CA_.wvu.PrintArea" localSheetId="87" hidden="1">'9-6'!$A$1:$Q$20</definedName>
    <definedName name="Z_E815425C_2A38_46E9_BDAC_7BDBE7EF2EC9_.wvu.FilterData" localSheetId="158" hidden="1">ランキング１位!$A$23:$D$128</definedName>
    <definedName name="Z_EA8DD5C4_37CD_4D83_93C6_8AAE3FA22626_.wvu.Cols" localSheetId="129" hidden="1">'17-1'!$D:$E,'17-1'!$G:$I,'17-1'!$K:$L,'17-1'!$N:$N</definedName>
    <definedName name="Z_EA8DD5C4_37CD_4D83_93C6_8AAE3FA22626_.wvu.Cols" localSheetId="68" hidden="1">'8-1'!$D:$E,'8-1'!$H:$H</definedName>
    <definedName name="Z_EA8DD5C4_37CD_4D83_93C6_8AAE3FA22626_.wvu.Cols" localSheetId="69" hidden="1">'8-2'!$D:$D,'8-2'!$F:$F,'8-2'!$H:$H</definedName>
    <definedName name="Z_EA8DD5C4_37CD_4D83_93C6_8AAE3FA22626_.wvu.PrintArea" localSheetId="88" hidden="1">'10-1'!$A$1:$S$19</definedName>
    <definedName name="Z_EA8DD5C4_37CD_4D83_93C6_8AAE3FA22626_.wvu.PrintArea" localSheetId="89" hidden="1">'10-2'!$A$1:$O$17</definedName>
    <definedName name="Z_EA8DD5C4_37CD_4D83_93C6_8AAE3FA22626_.wvu.PrintArea" localSheetId="90" hidden="1">'10-3'!$A$1:$W$22</definedName>
    <definedName name="Z_EA8DD5C4_37CD_4D83_93C6_8AAE3FA22626_.wvu.PrintArea" localSheetId="91" hidden="1">'10-4'!$A$1:$W$21</definedName>
    <definedName name="Z_EA8DD5C4_37CD_4D83_93C6_8AAE3FA22626_.wvu.PrintArea" localSheetId="92" hidden="1">'10-5'!$A$1:$Q$22</definedName>
    <definedName name="Z_EA8DD5C4_37CD_4D83_93C6_8AAE3FA22626_.wvu.PrintArea" localSheetId="1" hidden="1">'1-1'!$A$1:$Q$24</definedName>
    <definedName name="Z_EA8DD5C4_37CD_4D83_93C6_8AAE3FA22626_.wvu.PrintArea" localSheetId="12" hidden="1">'1-10'!$A$1:$Q$23</definedName>
    <definedName name="Z_EA8DD5C4_37CD_4D83_93C6_8AAE3FA22626_.wvu.PrintArea" localSheetId="13" hidden="1">'1-11'!$A$1:$S$20</definedName>
    <definedName name="Z_EA8DD5C4_37CD_4D83_93C6_8AAE3FA22626_.wvu.PrintArea" localSheetId="96" hidden="1">'11-2'!$A$1:$P$17</definedName>
    <definedName name="Z_EA8DD5C4_37CD_4D83_93C6_8AAE3FA22626_.wvu.PrintArea" localSheetId="14" hidden="1">'1-12'!$A$1:$R$29</definedName>
    <definedName name="Z_EA8DD5C4_37CD_4D83_93C6_8AAE3FA22626_.wvu.PrintArea" localSheetId="97" hidden="1">'11-3'!$A$1:$O$18</definedName>
    <definedName name="Z_EA8DD5C4_37CD_4D83_93C6_8AAE3FA22626_.wvu.PrintArea" localSheetId="17" hidden="1">'1-13'!$A$1:$Q$26</definedName>
    <definedName name="Z_EA8DD5C4_37CD_4D83_93C6_8AAE3FA22626_.wvu.PrintArea" localSheetId="9" hidden="1">'1-13(旧)'!$A$1:$T$23</definedName>
    <definedName name="Z_EA8DD5C4_37CD_4D83_93C6_8AAE3FA22626_.wvu.PrintArea" localSheetId="98" hidden="1">'11-4'!$A$1:$Q$19</definedName>
    <definedName name="Z_EA8DD5C4_37CD_4D83_93C6_8AAE3FA22626_.wvu.PrintArea" localSheetId="19" hidden="1">'1-14'!$A$1:$S$18</definedName>
    <definedName name="Z_EA8DD5C4_37CD_4D83_93C6_8AAE3FA22626_.wvu.PrintArea" localSheetId="15" hidden="1">'1-14(旧)'!$A$1:$S$34</definedName>
    <definedName name="Z_EA8DD5C4_37CD_4D83_93C6_8AAE3FA22626_.wvu.PrintArea" localSheetId="16" hidden="1">'1-15(旧)'!$A$1:$R$26</definedName>
    <definedName name="Z_EA8DD5C4_37CD_4D83_93C6_8AAE3FA22626_.wvu.PrintArea" localSheetId="21" hidden="1">'1-16'!$A$1:$F$80</definedName>
    <definedName name="Z_EA8DD5C4_37CD_4D83_93C6_8AAE3FA22626_.wvu.PrintArea" localSheetId="18" hidden="1">'1-16(旧)'!$A$1:$W$27</definedName>
    <definedName name="Z_EA8DD5C4_37CD_4D83_93C6_8AAE3FA22626_.wvu.PrintArea" localSheetId="22" hidden="1">'1-17'!$A$1:$Q$18</definedName>
    <definedName name="Z_EA8DD5C4_37CD_4D83_93C6_8AAE3FA22626_.wvu.PrintArea" localSheetId="23" hidden="1">'1-18'!$A$1:$S$22</definedName>
    <definedName name="Z_EA8DD5C4_37CD_4D83_93C6_8AAE3FA22626_.wvu.PrintArea" localSheetId="24" hidden="1">'1-18(旧)'!$A$1:$U$40</definedName>
    <definedName name="Z_EA8DD5C4_37CD_4D83_93C6_8AAE3FA22626_.wvu.PrintArea" localSheetId="25" hidden="1">'1-19'!$A$1:$U$22</definedName>
    <definedName name="Z_EA8DD5C4_37CD_4D83_93C6_8AAE3FA22626_.wvu.PrintArea" localSheetId="3" hidden="1">'1-2'!$A$1:$Q$27</definedName>
    <definedName name="Z_EA8DD5C4_37CD_4D83_93C6_8AAE3FA22626_.wvu.PrintArea" localSheetId="159" hidden="1">'1-20(旧)'!$A$1:$R$27</definedName>
    <definedName name="Z_EA8DD5C4_37CD_4D83_93C6_8AAE3FA22626_.wvu.PrintArea" localSheetId="99" hidden="1">'12-1'!$A$1:$O$51</definedName>
    <definedName name="Z_EA8DD5C4_37CD_4D83_93C6_8AAE3FA22626_.wvu.PrintArea" localSheetId="100" hidden="1">'12-2'!$A$1:$AD$25</definedName>
    <definedName name="Z_EA8DD5C4_37CD_4D83_93C6_8AAE3FA22626_.wvu.PrintArea" localSheetId="101" hidden="1">'12-3'!$A$1:$P$19</definedName>
    <definedName name="Z_EA8DD5C4_37CD_4D83_93C6_8AAE3FA22626_.wvu.PrintArea" localSheetId="102" hidden="1">'12-4'!$A$1:$P$17</definedName>
    <definedName name="Z_EA8DD5C4_37CD_4D83_93C6_8AAE3FA22626_.wvu.PrintArea" localSheetId="103" hidden="1">'12-5'!$A$1:$P$17</definedName>
    <definedName name="Z_EA8DD5C4_37CD_4D83_93C6_8AAE3FA22626_.wvu.PrintArea" localSheetId="104" hidden="1">'12-6'!$A$1:$N$30</definedName>
    <definedName name="Z_EA8DD5C4_37CD_4D83_93C6_8AAE3FA22626_.wvu.PrintArea" localSheetId="105" hidden="1">'12-7'!$A$1:$M$25</definedName>
    <definedName name="Z_EA8DD5C4_37CD_4D83_93C6_8AAE3FA22626_.wvu.PrintArea" localSheetId="4" hidden="1">'1-3'!$A$1:$O$27</definedName>
    <definedName name="Z_EA8DD5C4_37CD_4D83_93C6_8AAE3FA22626_.wvu.PrintArea" localSheetId="106" hidden="1">'13-1'!$A$1:$R$21</definedName>
    <definedName name="Z_EA8DD5C4_37CD_4D83_93C6_8AAE3FA22626_.wvu.PrintArea" localSheetId="107" hidden="1">'13-2'!$A$1:$Q$19</definedName>
    <definedName name="Z_EA8DD5C4_37CD_4D83_93C6_8AAE3FA22626_.wvu.PrintArea" localSheetId="108" hidden="1">'14-1'!$A$1:$T$21</definedName>
    <definedName name="Z_EA8DD5C4_37CD_4D83_93C6_8AAE3FA22626_.wvu.PrintArea" localSheetId="109" hidden="1">'14-2'!$A$1:$S$18</definedName>
    <definedName name="Z_EA8DD5C4_37CD_4D83_93C6_8AAE3FA22626_.wvu.PrintArea" localSheetId="6" hidden="1">'1-5'!$A$1:$U$46</definedName>
    <definedName name="Z_EA8DD5C4_37CD_4D83_93C6_8AAE3FA22626_.wvu.PrintArea" localSheetId="110" hidden="1">'15-1'!$A$1:$V$21</definedName>
    <definedName name="Z_EA8DD5C4_37CD_4D83_93C6_8AAE3FA22626_.wvu.PrintArea" localSheetId="120" hidden="1">'15-11'!$A$1:$S$21</definedName>
    <definedName name="Z_EA8DD5C4_37CD_4D83_93C6_8AAE3FA22626_.wvu.PrintArea" localSheetId="121" hidden="1">'15-12'!$A$1:$Q$18</definedName>
    <definedName name="Z_EA8DD5C4_37CD_4D83_93C6_8AAE3FA22626_.wvu.PrintArea" localSheetId="122" hidden="1">'15-13'!$A$1:$R$21</definedName>
    <definedName name="Z_EA8DD5C4_37CD_4D83_93C6_8AAE3FA22626_.wvu.PrintArea" localSheetId="123" hidden="1">'15-14'!$A$1:$O$21</definedName>
    <definedName name="Z_EA8DD5C4_37CD_4D83_93C6_8AAE3FA22626_.wvu.PrintArea" localSheetId="111" hidden="1">'15-2'!$A$1:$P$18</definedName>
    <definedName name="Z_EA8DD5C4_37CD_4D83_93C6_8AAE3FA22626_.wvu.PrintArea" localSheetId="112" hidden="1">'15-3'!$A$1:$U$20</definedName>
    <definedName name="Z_EA8DD5C4_37CD_4D83_93C6_8AAE3FA22626_.wvu.PrintArea" localSheetId="113" hidden="1">'15-4'!$A$1:$S$23</definedName>
    <definedName name="Z_EA8DD5C4_37CD_4D83_93C6_8AAE3FA22626_.wvu.PrintArea" localSheetId="114" hidden="1">'15-5'!$A$1:$Q$44</definedName>
    <definedName name="Z_EA8DD5C4_37CD_4D83_93C6_8AAE3FA22626_.wvu.PrintArea" localSheetId="115" hidden="1">'15-6'!$A$1:$U$24</definedName>
    <definedName name="Z_EA8DD5C4_37CD_4D83_93C6_8AAE3FA22626_.wvu.PrintArea" localSheetId="116" hidden="1">'15-7'!$A$1:$Q$19</definedName>
    <definedName name="Z_EA8DD5C4_37CD_4D83_93C6_8AAE3FA22626_.wvu.PrintArea" localSheetId="117" hidden="1">'15-8'!$A$1:$R$32</definedName>
    <definedName name="Z_EA8DD5C4_37CD_4D83_93C6_8AAE3FA22626_.wvu.PrintArea" localSheetId="118" hidden="1">'15-9'!$A$1:$S$23</definedName>
    <definedName name="Z_EA8DD5C4_37CD_4D83_93C6_8AAE3FA22626_.wvu.PrintArea" localSheetId="7" hidden="1">'1-6'!$A$2:$E$26</definedName>
    <definedName name="Z_EA8DD5C4_37CD_4D83_93C6_8AAE3FA22626_.wvu.PrintArea" localSheetId="124" hidden="1">'16-1'!$A$1:$R$23</definedName>
    <definedName name="Z_EA8DD5C4_37CD_4D83_93C6_8AAE3FA22626_.wvu.PrintArea" localSheetId="125" hidden="1">'16-2'!$A$1:$Q$18</definedName>
    <definedName name="Z_EA8DD5C4_37CD_4D83_93C6_8AAE3FA22626_.wvu.PrintArea" localSheetId="126" hidden="1">'16-3'!$A$1:$U$22</definedName>
    <definedName name="Z_EA8DD5C4_37CD_4D83_93C6_8AAE3FA22626_.wvu.PrintArea" localSheetId="127" hidden="1">'16-4'!$A$1:$N$20</definedName>
    <definedName name="Z_EA8DD5C4_37CD_4D83_93C6_8AAE3FA22626_.wvu.PrintArea" localSheetId="128" hidden="1">'16-5'!$A$1:$U$21</definedName>
    <definedName name="Z_EA8DD5C4_37CD_4D83_93C6_8AAE3FA22626_.wvu.PrintArea" localSheetId="8" hidden="1">'1-7'!$A$1:$W$171</definedName>
    <definedName name="Z_EA8DD5C4_37CD_4D83_93C6_8AAE3FA22626_.wvu.PrintArea" localSheetId="129" hidden="1">'17-1'!$A$1:$AA$22</definedName>
    <definedName name="Z_EA8DD5C4_37CD_4D83_93C6_8AAE3FA22626_.wvu.PrintArea" localSheetId="138" hidden="1">'17-10'!$A$1:$P$17</definedName>
    <definedName name="Z_EA8DD5C4_37CD_4D83_93C6_8AAE3FA22626_.wvu.PrintArea" localSheetId="140" hidden="1">'17-12'!$A$1:$Q$19</definedName>
    <definedName name="Z_EA8DD5C4_37CD_4D83_93C6_8AAE3FA22626_.wvu.PrintArea" localSheetId="141" hidden="1">'17-13'!$A$1:$P$17</definedName>
    <definedName name="Z_EA8DD5C4_37CD_4D83_93C6_8AAE3FA22626_.wvu.PrintArea" localSheetId="142" hidden="1">'17-14'!$A$1:$K$27</definedName>
    <definedName name="Z_EA8DD5C4_37CD_4D83_93C6_8AAE3FA22626_.wvu.PrintArea" localSheetId="130" hidden="1">'17-2'!$A$1:$V$23</definedName>
    <definedName name="Z_EA8DD5C4_37CD_4D83_93C6_8AAE3FA22626_.wvu.PrintArea" localSheetId="131" hidden="1">'17-3'!$A$1:$V$23</definedName>
    <definedName name="Z_EA8DD5C4_37CD_4D83_93C6_8AAE3FA22626_.wvu.PrintArea" localSheetId="135" hidden="1">'17-7'!$A$1:$P$17</definedName>
    <definedName name="Z_EA8DD5C4_37CD_4D83_93C6_8AAE3FA22626_.wvu.PrintArea" localSheetId="136" hidden="1">'17-8'!$A$1:$S$17</definedName>
    <definedName name="Z_EA8DD5C4_37CD_4D83_93C6_8AAE3FA22626_.wvu.PrintArea" localSheetId="137" hidden="1">'17-9'!$A$1:$Q$16</definedName>
    <definedName name="Z_EA8DD5C4_37CD_4D83_93C6_8AAE3FA22626_.wvu.PrintArea" localSheetId="10" hidden="1">'1-8'!$A$1:$S$121</definedName>
    <definedName name="Z_EA8DD5C4_37CD_4D83_93C6_8AAE3FA22626_.wvu.PrintArea" localSheetId="143" hidden="1">'18-1'!$A$1:$P$12</definedName>
    <definedName name="Z_EA8DD5C4_37CD_4D83_93C6_8AAE3FA22626_.wvu.PrintArea" localSheetId="144" hidden="1">'18-2'!$A$1:$Q$17</definedName>
    <definedName name="Z_EA8DD5C4_37CD_4D83_93C6_8AAE3FA22626_.wvu.PrintArea" localSheetId="145" hidden="1">'18-3'!$A$1:$P$12</definedName>
    <definedName name="Z_EA8DD5C4_37CD_4D83_93C6_8AAE3FA22626_.wvu.PrintArea" localSheetId="146" hidden="1">'18-4'!$A$1:$R$19</definedName>
    <definedName name="Z_EA8DD5C4_37CD_4D83_93C6_8AAE3FA22626_.wvu.PrintArea" localSheetId="11" hidden="1">'1-9'!$A$1:$P$19</definedName>
    <definedName name="Z_EA8DD5C4_37CD_4D83_93C6_8AAE3FA22626_.wvu.PrintArea" localSheetId="147" hidden="1">'19-1'!$A$1:$Q$18</definedName>
    <definedName name="Z_EA8DD5C4_37CD_4D83_93C6_8AAE3FA22626_.wvu.PrintArea" localSheetId="148" hidden="1">'19-2'!$A$1:$Q$20</definedName>
    <definedName name="Z_EA8DD5C4_37CD_4D83_93C6_8AAE3FA22626_.wvu.PrintArea" localSheetId="149" hidden="1">'20-1'!$A$1:$N$17</definedName>
    <definedName name="Z_EA8DD5C4_37CD_4D83_93C6_8AAE3FA22626_.wvu.PrintArea" localSheetId="150" hidden="1">'20-2'!$A$1:$S$20</definedName>
    <definedName name="Z_EA8DD5C4_37CD_4D83_93C6_8AAE3FA22626_.wvu.PrintArea" localSheetId="151" hidden="1">'20-3'!$A$1:$O$17</definedName>
    <definedName name="Z_EA8DD5C4_37CD_4D83_93C6_8AAE3FA22626_.wvu.PrintArea" localSheetId="26" hidden="1">'2-1'!$A$1:$R$23</definedName>
    <definedName name="Z_EA8DD5C4_37CD_4D83_93C6_8AAE3FA22626_.wvu.PrintArea" localSheetId="152" hidden="1">'21-1'!$A$1:$R$22</definedName>
    <definedName name="Z_EA8DD5C4_37CD_4D83_93C6_8AAE3FA22626_.wvu.PrintArea" localSheetId="153" hidden="1">'21-2'!$A$1:$O$20</definedName>
    <definedName name="Z_EA8DD5C4_37CD_4D83_93C6_8AAE3FA22626_.wvu.PrintArea" localSheetId="154" hidden="1">'21-3'!$A$1:$Q$16</definedName>
    <definedName name="Z_EA8DD5C4_37CD_4D83_93C6_8AAE3FA22626_.wvu.PrintArea" localSheetId="155" hidden="1">'21-4'!$A$1:$Y$52</definedName>
    <definedName name="Z_EA8DD5C4_37CD_4D83_93C6_8AAE3FA22626_.wvu.PrintArea" localSheetId="156" hidden="1">'21-5'!$A$1:$T$19</definedName>
    <definedName name="Z_EA8DD5C4_37CD_4D83_93C6_8AAE3FA22626_.wvu.PrintArea" localSheetId="157" hidden="1">'21-6'!$A$1:$O$16</definedName>
    <definedName name="Z_EA8DD5C4_37CD_4D83_93C6_8AAE3FA22626_.wvu.PrintArea" localSheetId="27" hidden="1">'2-2'!$A$1:$Q$16</definedName>
    <definedName name="Z_EA8DD5C4_37CD_4D83_93C6_8AAE3FA22626_.wvu.PrintArea" localSheetId="28" hidden="1">'2-3'!$A$1:$R$25</definedName>
    <definedName name="Z_EA8DD5C4_37CD_4D83_93C6_8AAE3FA22626_.wvu.PrintArea" localSheetId="30" hidden="1">'2-5'!$A$1:$X$24</definedName>
    <definedName name="Z_EA8DD5C4_37CD_4D83_93C6_8AAE3FA22626_.wvu.PrintArea" localSheetId="32" hidden="1">'2-7'!$A$1:$O$19</definedName>
    <definedName name="Z_EA8DD5C4_37CD_4D83_93C6_8AAE3FA22626_.wvu.PrintArea" localSheetId="34" hidden="1">'3-1'!$A$1:$R$18</definedName>
    <definedName name="Z_EA8DD5C4_37CD_4D83_93C6_8AAE3FA22626_.wvu.PrintArea" localSheetId="35" hidden="1">'3-2'!$A$1:$Q$20</definedName>
    <definedName name="Z_EA8DD5C4_37CD_4D83_93C6_8AAE3FA22626_.wvu.PrintArea" localSheetId="36" hidden="1">'3-3'!$A$1:$Q$26</definedName>
    <definedName name="Z_EA8DD5C4_37CD_4D83_93C6_8AAE3FA22626_.wvu.PrintArea" localSheetId="37" hidden="1">'3-4'!$A$1:$P$12</definedName>
    <definedName name="Z_EA8DD5C4_37CD_4D83_93C6_8AAE3FA22626_.wvu.PrintArea" localSheetId="38" hidden="1">'3-5'!$A$1:$L$15</definedName>
    <definedName name="Z_EA8DD5C4_37CD_4D83_93C6_8AAE3FA22626_.wvu.PrintArea" localSheetId="39" hidden="1">'3-6'!$A$1:$O$13</definedName>
    <definedName name="Z_EA8DD5C4_37CD_4D83_93C6_8AAE3FA22626_.wvu.PrintArea" localSheetId="40" hidden="1">'3-7'!$A$1:$L$16</definedName>
    <definedName name="Z_EA8DD5C4_37CD_4D83_93C6_8AAE3FA22626_.wvu.PrintArea" localSheetId="41" hidden="1">'4-1'!$A$1:$O$19</definedName>
    <definedName name="Z_EA8DD5C4_37CD_4D83_93C6_8AAE3FA22626_.wvu.PrintArea" localSheetId="42" hidden="1">'4-2'!$A$1:$O$21</definedName>
    <definedName name="Z_EA8DD5C4_37CD_4D83_93C6_8AAE3FA22626_.wvu.PrintArea" localSheetId="43" hidden="1">'4-3'!$A$1:$Q$28</definedName>
    <definedName name="Z_EA8DD5C4_37CD_4D83_93C6_8AAE3FA22626_.wvu.PrintArea" localSheetId="44" hidden="1">'4-4'!$A$1:$S$31</definedName>
    <definedName name="Z_EA8DD5C4_37CD_4D83_93C6_8AAE3FA22626_.wvu.PrintArea" localSheetId="45" hidden="1">'4-5'!$A$1:$Q$32</definedName>
    <definedName name="Z_EA8DD5C4_37CD_4D83_93C6_8AAE3FA22626_.wvu.PrintArea" localSheetId="46" hidden="1">'4-6'!$A$1:$O$20</definedName>
    <definedName name="Z_EA8DD5C4_37CD_4D83_93C6_8AAE3FA22626_.wvu.PrintArea" localSheetId="47" hidden="1">'5-1'!$A$1:$T$15</definedName>
    <definedName name="Z_EA8DD5C4_37CD_4D83_93C6_8AAE3FA22626_.wvu.PrintArea" localSheetId="56" hidden="1">'5-10'!$A$1:$G$32</definedName>
    <definedName name="Z_EA8DD5C4_37CD_4D83_93C6_8AAE3FA22626_.wvu.PrintArea" localSheetId="57" hidden="1">'5-11'!$A$1:$Q$72</definedName>
    <definedName name="Z_EA8DD5C4_37CD_4D83_93C6_8AAE3FA22626_.wvu.PrintArea" localSheetId="48" hidden="1">'5-2'!$A$1:$V$15</definedName>
    <definedName name="Z_EA8DD5C4_37CD_4D83_93C6_8AAE3FA22626_.wvu.PrintArea" localSheetId="49" hidden="1">'5-3'!$A$1:$P$18</definedName>
    <definedName name="Z_EA8DD5C4_37CD_4D83_93C6_8AAE3FA22626_.wvu.PrintArea" localSheetId="50" hidden="1">'5-4'!$A$1:$Q$26</definedName>
    <definedName name="Z_EA8DD5C4_37CD_4D83_93C6_8AAE3FA22626_.wvu.PrintArea" localSheetId="51" hidden="1">'5-5'!$A$1:$P$18</definedName>
    <definedName name="Z_EA8DD5C4_37CD_4D83_93C6_8AAE3FA22626_.wvu.PrintArea" localSheetId="52" hidden="1">'5-6'!$A$1:$P$19</definedName>
    <definedName name="Z_EA8DD5C4_37CD_4D83_93C6_8AAE3FA22626_.wvu.PrintArea" localSheetId="53" hidden="1">'5-7'!$A$1:$Q$21</definedName>
    <definedName name="Z_EA8DD5C4_37CD_4D83_93C6_8AAE3FA22626_.wvu.PrintArea" localSheetId="54" hidden="1">'5-8'!$A$1:$R$20</definedName>
    <definedName name="Z_EA8DD5C4_37CD_4D83_93C6_8AAE3FA22626_.wvu.PrintArea" localSheetId="55" hidden="1">'5-9'!$A$1:$S$20</definedName>
    <definedName name="Z_EA8DD5C4_37CD_4D83_93C6_8AAE3FA22626_.wvu.PrintArea" localSheetId="58" hidden="1">'6-1'!$A$1:$Q$14</definedName>
    <definedName name="Z_EA8DD5C4_37CD_4D83_93C6_8AAE3FA22626_.wvu.PrintArea" localSheetId="59" hidden="1">'6-2'!$A$1:$R$18</definedName>
    <definedName name="Z_EA8DD5C4_37CD_4D83_93C6_8AAE3FA22626_.wvu.PrintArea" localSheetId="60" hidden="1">'6-3'!$A$1:$P$17</definedName>
    <definedName name="Z_EA8DD5C4_37CD_4D83_93C6_8AAE3FA22626_.wvu.PrintArea" localSheetId="61" hidden="1">'6-4'!$A$1:$P$16</definedName>
    <definedName name="Z_EA8DD5C4_37CD_4D83_93C6_8AAE3FA22626_.wvu.PrintArea" localSheetId="62" hidden="1">'7-1'!$A$1:$V$27</definedName>
    <definedName name="Z_EA8DD5C4_37CD_4D83_93C6_8AAE3FA22626_.wvu.PrintArea" localSheetId="63" hidden="1">'7-2'!$A$1:$Z$18</definedName>
    <definedName name="Z_EA8DD5C4_37CD_4D83_93C6_8AAE3FA22626_.wvu.PrintArea" localSheetId="64" hidden="1">'7-3'!$A$1:$X$28</definedName>
    <definedName name="Z_EA8DD5C4_37CD_4D83_93C6_8AAE3FA22626_.wvu.PrintArea" localSheetId="65" hidden="1">'7-4'!$A$1:$X$28</definedName>
    <definedName name="Z_EA8DD5C4_37CD_4D83_93C6_8AAE3FA22626_.wvu.PrintArea" localSheetId="66" hidden="1">'7-5'!$A$1:$P$23</definedName>
    <definedName name="Z_EA8DD5C4_37CD_4D83_93C6_8AAE3FA22626_.wvu.PrintArea" localSheetId="67" hidden="1">'7-6'!$A$1:$O$15</definedName>
    <definedName name="Z_EA8DD5C4_37CD_4D83_93C6_8AAE3FA22626_.wvu.PrintArea" localSheetId="68" hidden="1">'8-1'!$A$1:$U$28</definedName>
    <definedName name="Z_EA8DD5C4_37CD_4D83_93C6_8AAE3FA22626_.wvu.PrintArea" localSheetId="77" hidden="1">'8-10'!$A$1:$Q$21</definedName>
    <definedName name="Z_EA8DD5C4_37CD_4D83_93C6_8AAE3FA22626_.wvu.PrintArea" localSheetId="78" hidden="1">'8-11'!$A$1:$S$23</definedName>
    <definedName name="Z_EA8DD5C4_37CD_4D83_93C6_8AAE3FA22626_.wvu.PrintArea" localSheetId="79" hidden="1">'8-12'!$A$1:$T$34</definedName>
    <definedName name="Z_EA8DD5C4_37CD_4D83_93C6_8AAE3FA22626_.wvu.PrintArea" localSheetId="80" hidden="1">'8-13'!$A$1:$N$21</definedName>
    <definedName name="Z_EA8DD5C4_37CD_4D83_93C6_8AAE3FA22626_.wvu.PrintArea" localSheetId="81" hidden="1">'8-14'!$A$1:$O$33</definedName>
    <definedName name="Z_EA8DD5C4_37CD_4D83_93C6_8AAE3FA22626_.wvu.PrintArea" localSheetId="69" hidden="1">'8-2'!$A$1:$U$26</definedName>
    <definedName name="Z_EA8DD5C4_37CD_4D83_93C6_8AAE3FA22626_.wvu.PrintArea" localSheetId="71" hidden="1">'8-4'!$A$1:$O$19</definedName>
    <definedName name="Z_EA8DD5C4_37CD_4D83_93C6_8AAE3FA22626_.wvu.PrintArea" localSheetId="72" hidden="1">'8-5'!$A$1:$O$20</definedName>
    <definedName name="Z_EA8DD5C4_37CD_4D83_93C6_8AAE3FA22626_.wvu.PrintArea" localSheetId="73" hidden="1">'8-6'!$A$1:$P$19</definedName>
    <definedName name="Z_EA8DD5C4_37CD_4D83_93C6_8AAE3FA22626_.wvu.PrintArea" localSheetId="74" hidden="1">'8-7'!$A$1:$O$19</definedName>
    <definedName name="Z_EA8DD5C4_37CD_4D83_93C6_8AAE3FA22626_.wvu.PrintArea" localSheetId="75" hidden="1">'8-8'!$A$1:$O$19</definedName>
    <definedName name="Z_EA8DD5C4_37CD_4D83_93C6_8AAE3FA22626_.wvu.PrintArea" localSheetId="76" hidden="1">'8-9'!$A$1:$AB$40</definedName>
    <definedName name="Z_EA8DD5C4_37CD_4D83_93C6_8AAE3FA22626_.wvu.PrintArea" localSheetId="82" hidden="1">'9-1'!$A$1:$P$17</definedName>
    <definedName name="Z_EA8DD5C4_37CD_4D83_93C6_8AAE3FA22626_.wvu.PrintArea" localSheetId="83" hidden="1">'9-2'!$A$1:$R$16</definedName>
    <definedName name="Z_EA8DD5C4_37CD_4D83_93C6_8AAE3FA22626_.wvu.PrintArea" localSheetId="84" hidden="1">'9-3'!$A$1:$O$16</definedName>
    <definedName name="Z_EA8DD5C4_37CD_4D83_93C6_8AAE3FA22626_.wvu.PrintArea" localSheetId="85" hidden="1">'9-4'!$A$1:$O$16</definedName>
    <definedName name="Z_EA8DD5C4_37CD_4D83_93C6_8AAE3FA22626_.wvu.PrintArea" localSheetId="86" hidden="1">'9-5'!$A$1:$P$16</definedName>
    <definedName name="Z_EA8DD5C4_37CD_4D83_93C6_8AAE3FA22626_.wvu.PrintArea" localSheetId="87" hidden="1">'9-6'!$A$1:$Q$20</definedName>
    <definedName name="Z_EA8DD5C4_37CD_4D83_93C6_8AAE3FA22626_.wvu.Rows" localSheetId="71" hidden="1">'8-4'!$27:$29</definedName>
    <definedName name="Z_EB719729_E4E7_4A6B_A0F2_B45634A8A39C_.wvu.Cols" localSheetId="129" hidden="1">'17-1'!$D:$E,'17-1'!$G:$I,'17-1'!$K:$L,'17-1'!$N:$N</definedName>
    <definedName name="Z_EB719729_E4E7_4A6B_A0F2_B45634A8A39C_.wvu.Cols" localSheetId="68" hidden="1">'8-1'!$D:$E,'8-1'!$H:$H</definedName>
    <definedName name="Z_EB719729_E4E7_4A6B_A0F2_B45634A8A39C_.wvu.Cols" localSheetId="69" hidden="1">'8-2'!$D:$D,'8-2'!$F:$F,'8-2'!$H:$H</definedName>
    <definedName name="Z_EB719729_E4E7_4A6B_A0F2_B45634A8A39C_.wvu.PrintArea" localSheetId="88" hidden="1">'10-1'!$A$1:$S$19</definedName>
    <definedName name="Z_EB719729_E4E7_4A6B_A0F2_B45634A8A39C_.wvu.PrintArea" localSheetId="89" hidden="1">'10-2'!$A$1:$O$17</definedName>
    <definedName name="Z_EB719729_E4E7_4A6B_A0F2_B45634A8A39C_.wvu.PrintArea" localSheetId="90" hidden="1">'10-3'!$A$1:$W$22</definedName>
    <definedName name="Z_EB719729_E4E7_4A6B_A0F2_B45634A8A39C_.wvu.PrintArea" localSheetId="91" hidden="1">'10-4'!$A$1:$W$21</definedName>
    <definedName name="Z_EB719729_E4E7_4A6B_A0F2_B45634A8A39C_.wvu.PrintArea" localSheetId="92" hidden="1">'10-5'!$A$1:$Q$22</definedName>
    <definedName name="Z_EB719729_E4E7_4A6B_A0F2_B45634A8A39C_.wvu.PrintArea" localSheetId="1" hidden="1">'1-1'!$A$1:$Q$24</definedName>
    <definedName name="Z_EB719729_E4E7_4A6B_A0F2_B45634A8A39C_.wvu.PrintArea" localSheetId="12" hidden="1">'1-10'!$A$1:$Q$23</definedName>
    <definedName name="Z_EB719729_E4E7_4A6B_A0F2_B45634A8A39C_.wvu.PrintArea" localSheetId="13" hidden="1">'1-11'!$A$1:$S$20</definedName>
    <definedName name="Z_EB719729_E4E7_4A6B_A0F2_B45634A8A39C_.wvu.PrintArea" localSheetId="96" hidden="1">'11-2'!$A$1:$P$17</definedName>
    <definedName name="Z_EB719729_E4E7_4A6B_A0F2_B45634A8A39C_.wvu.PrintArea" localSheetId="14" hidden="1">'1-12'!$A$1:$R$29</definedName>
    <definedName name="Z_EB719729_E4E7_4A6B_A0F2_B45634A8A39C_.wvu.PrintArea" localSheetId="97" hidden="1">'11-3'!$A$1:$O$18</definedName>
    <definedName name="Z_EB719729_E4E7_4A6B_A0F2_B45634A8A39C_.wvu.PrintArea" localSheetId="17" hidden="1">'1-13'!$A$1:$Q$26</definedName>
    <definedName name="Z_EB719729_E4E7_4A6B_A0F2_B45634A8A39C_.wvu.PrintArea" localSheetId="9" hidden="1">'1-13(旧)'!$A$1:$T$23</definedName>
    <definedName name="Z_EB719729_E4E7_4A6B_A0F2_B45634A8A39C_.wvu.PrintArea" localSheetId="98" hidden="1">'11-4'!$A$1:$Q$19</definedName>
    <definedName name="Z_EB719729_E4E7_4A6B_A0F2_B45634A8A39C_.wvu.PrintArea" localSheetId="19" hidden="1">'1-14'!$A$1:$S$18</definedName>
    <definedName name="Z_EB719729_E4E7_4A6B_A0F2_B45634A8A39C_.wvu.PrintArea" localSheetId="15" hidden="1">'1-14(旧)'!$A$1:$S$34</definedName>
    <definedName name="Z_EB719729_E4E7_4A6B_A0F2_B45634A8A39C_.wvu.PrintArea" localSheetId="16" hidden="1">'1-15(旧)'!$A$1:$R$26</definedName>
    <definedName name="Z_EB719729_E4E7_4A6B_A0F2_B45634A8A39C_.wvu.PrintArea" localSheetId="21" hidden="1">'1-16'!$A$1:$F$80</definedName>
    <definedName name="Z_EB719729_E4E7_4A6B_A0F2_B45634A8A39C_.wvu.PrintArea" localSheetId="18" hidden="1">'1-16(旧)'!$A$1:$W$27</definedName>
    <definedName name="Z_EB719729_E4E7_4A6B_A0F2_B45634A8A39C_.wvu.PrintArea" localSheetId="22" hidden="1">'1-17'!$A$1:$Q$18</definedName>
    <definedName name="Z_EB719729_E4E7_4A6B_A0F2_B45634A8A39C_.wvu.PrintArea" localSheetId="23" hidden="1">'1-18'!$A$1:$S$22</definedName>
    <definedName name="Z_EB719729_E4E7_4A6B_A0F2_B45634A8A39C_.wvu.PrintArea" localSheetId="24" hidden="1">'1-18(旧)'!$A$1:$U$40</definedName>
    <definedName name="Z_EB719729_E4E7_4A6B_A0F2_B45634A8A39C_.wvu.PrintArea" localSheetId="25" hidden="1">'1-19'!$A$1:$U$22</definedName>
    <definedName name="Z_EB719729_E4E7_4A6B_A0F2_B45634A8A39C_.wvu.PrintArea" localSheetId="3" hidden="1">'1-2'!$A$1:$Q$27</definedName>
    <definedName name="Z_EB719729_E4E7_4A6B_A0F2_B45634A8A39C_.wvu.PrintArea" localSheetId="159" hidden="1">'1-20(旧)'!$A$1:$R$27</definedName>
    <definedName name="Z_EB719729_E4E7_4A6B_A0F2_B45634A8A39C_.wvu.PrintArea" localSheetId="99" hidden="1">'12-1'!$A$1:$O$51</definedName>
    <definedName name="Z_EB719729_E4E7_4A6B_A0F2_B45634A8A39C_.wvu.PrintArea" localSheetId="100" hidden="1">'12-2'!$A$1:$AD$25</definedName>
    <definedName name="Z_EB719729_E4E7_4A6B_A0F2_B45634A8A39C_.wvu.PrintArea" localSheetId="101" hidden="1">'12-3'!$A$1:$P$19</definedName>
    <definedName name="Z_EB719729_E4E7_4A6B_A0F2_B45634A8A39C_.wvu.PrintArea" localSheetId="102" hidden="1">'12-4'!$A$1:$P$17</definedName>
    <definedName name="Z_EB719729_E4E7_4A6B_A0F2_B45634A8A39C_.wvu.PrintArea" localSheetId="103" hidden="1">'12-5'!$A$1:$P$17</definedName>
    <definedName name="Z_EB719729_E4E7_4A6B_A0F2_B45634A8A39C_.wvu.PrintArea" localSheetId="104" hidden="1">'12-6'!$A$1:$N$30</definedName>
    <definedName name="Z_EB719729_E4E7_4A6B_A0F2_B45634A8A39C_.wvu.PrintArea" localSheetId="105" hidden="1">'12-7'!$A$1:$M$25</definedName>
    <definedName name="Z_EB719729_E4E7_4A6B_A0F2_B45634A8A39C_.wvu.PrintArea" localSheetId="4" hidden="1">'1-3'!$A$1:$O$27</definedName>
    <definedName name="Z_EB719729_E4E7_4A6B_A0F2_B45634A8A39C_.wvu.PrintArea" localSheetId="106" hidden="1">'13-1'!$A$1:$R$21</definedName>
    <definedName name="Z_EB719729_E4E7_4A6B_A0F2_B45634A8A39C_.wvu.PrintArea" localSheetId="107" hidden="1">'13-2'!$A$1:$Q$19</definedName>
    <definedName name="Z_EB719729_E4E7_4A6B_A0F2_B45634A8A39C_.wvu.PrintArea" localSheetId="108" hidden="1">'14-1'!$A$1:$T$21</definedName>
    <definedName name="Z_EB719729_E4E7_4A6B_A0F2_B45634A8A39C_.wvu.PrintArea" localSheetId="109" hidden="1">'14-2'!$A$1:$S$18</definedName>
    <definedName name="Z_EB719729_E4E7_4A6B_A0F2_B45634A8A39C_.wvu.PrintArea" localSheetId="6" hidden="1">'1-5'!$A$1:$U$46</definedName>
    <definedName name="Z_EB719729_E4E7_4A6B_A0F2_B45634A8A39C_.wvu.PrintArea" localSheetId="110" hidden="1">'15-1'!$A$1:$V$21</definedName>
    <definedName name="Z_EB719729_E4E7_4A6B_A0F2_B45634A8A39C_.wvu.PrintArea" localSheetId="120" hidden="1">'15-11'!$A$1:$S$21</definedName>
    <definedName name="Z_EB719729_E4E7_4A6B_A0F2_B45634A8A39C_.wvu.PrintArea" localSheetId="121" hidden="1">'15-12'!$A$1:$Q$18</definedName>
    <definedName name="Z_EB719729_E4E7_4A6B_A0F2_B45634A8A39C_.wvu.PrintArea" localSheetId="122" hidden="1">'15-13'!$A$1:$R$21</definedName>
    <definedName name="Z_EB719729_E4E7_4A6B_A0F2_B45634A8A39C_.wvu.PrintArea" localSheetId="123" hidden="1">'15-14'!$A$1:$O$21</definedName>
    <definedName name="Z_EB719729_E4E7_4A6B_A0F2_B45634A8A39C_.wvu.PrintArea" localSheetId="111" hidden="1">'15-2'!$A$1:$P$18</definedName>
    <definedName name="Z_EB719729_E4E7_4A6B_A0F2_B45634A8A39C_.wvu.PrintArea" localSheetId="112" hidden="1">'15-3'!$A$1:$U$20</definedName>
    <definedName name="Z_EB719729_E4E7_4A6B_A0F2_B45634A8A39C_.wvu.PrintArea" localSheetId="113" hidden="1">'15-4'!$A$1:$S$23</definedName>
    <definedName name="Z_EB719729_E4E7_4A6B_A0F2_B45634A8A39C_.wvu.PrintArea" localSheetId="114" hidden="1">'15-5'!$A$1:$Q$44</definedName>
    <definedName name="Z_EB719729_E4E7_4A6B_A0F2_B45634A8A39C_.wvu.PrintArea" localSheetId="115" hidden="1">'15-6'!$A$1:$U$24</definedName>
    <definedName name="Z_EB719729_E4E7_4A6B_A0F2_B45634A8A39C_.wvu.PrintArea" localSheetId="116" hidden="1">'15-7'!$A$1:$Q$19</definedName>
    <definedName name="Z_EB719729_E4E7_4A6B_A0F2_B45634A8A39C_.wvu.PrintArea" localSheetId="117" hidden="1">'15-8'!$A$1:$R$32</definedName>
    <definedName name="Z_EB719729_E4E7_4A6B_A0F2_B45634A8A39C_.wvu.PrintArea" localSheetId="118" hidden="1">'15-9'!$A$1:$S$23</definedName>
    <definedName name="Z_EB719729_E4E7_4A6B_A0F2_B45634A8A39C_.wvu.PrintArea" localSheetId="7" hidden="1">'1-6'!$A$2:$E$26</definedName>
    <definedName name="Z_EB719729_E4E7_4A6B_A0F2_B45634A8A39C_.wvu.PrintArea" localSheetId="124" hidden="1">'16-1'!$A$1:$R$23</definedName>
    <definedName name="Z_EB719729_E4E7_4A6B_A0F2_B45634A8A39C_.wvu.PrintArea" localSheetId="125" hidden="1">'16-2'!$A$1:$Q$18</definedName>
    <definedName name="Z_EB719729_E4E7_4A6B_A0F2_B45634A8A39C_.wvu.PrintArea" localSheetId="126" hidden="1">'16-3'!$A$1:$U$22</definedName>
    <definedName name="Z_EB719729_E4E7_4A6B_A0F2_B45634A8A39C_.wvu.PrintArea" localSheetId="127" hidden="1">'16-4'!$A$1:$N$20</definedName>
    <definedName name="Z_EB719729_E4E7_4A6B_A0F2_B45634A8A39C_.wvu.PrintArea" localSheetId="128" hidden="1">'16-5'!$A$1:$U$21</definedName>
    <definedName name="Z_EB719729_E4E7_4A6B_A0F2_B45634A8A39C_.wvu.PrintArea" localSheetId="8" hidden="1">'1-7'!$A$1:$W$171</definedName>
    <definedName name="Z_EB719729_E4E7_4A6B_A0F2_B45634A8A39C_.wvu.PrintArea" localSheetId="129" hidden="1">'17-1'!$A$1:$AA$22</definedName>
    <definedName name="Z_EB719729_E4E7_4A6B_A0F2_B45634A8A39C_.wvu.PrintArea" localSheetId="138" hidden="1">'17-10'!$A$1:$P$17</definedName>
    <definedName name="Z_EB719729_E4E7_4A6B_A0F2_B45634A8A39C_.wvu.PrintArea" localSheetId="140" hidden="1">'17-12'!$A$1:$Q$19</definedName>
    <definedName name="Z_EB719729_E4E7_4A6B_A0F2_B45634A8A39C_.wvu.PrintArea" localSheetId="141" hidden="1">'17-13'!$A$1:$P$17</definedName>
    <definedName name="Z_EB719729_E4E7_4A6B_A0F2_B45634A8A39C_.wvu.PrintArea" localSheetId="142" hidden="1">'17-14'!$A$1:$K$27</definedName>
    <definedName name="Z_EB719729_E4E7_4A6B_A0F2_B45634A8A39C_.wvu.PrintArea" localSheetId="130" hidden="1">'17-2'!$A$1:$V$23</definedName>
    <definedName name="Z_EB719729_E4E7_4A6B_A0F2_B45634A8A39C_.wvu.PrintArea" localSheetId="131" hidden="1">'17-3'!$A$1:$V$23</definedName>
    <definedName name="Z_EB719729_E4E7_4A6B_A0F2_B45634A8A39C_.wvu.PrintArea" localSheetId="135" hidden="1">'17-7'!$A$1:$P$17</definedName>
    <definedName name="Z_EB719729_E4E7_4A6B_A0F2_B45634A8A39C_.wvu.PrintArea" localSheetId="136" hidden="1">'17-8'!$A$1:$S$17</definedName>
    <definedName name="Z_EB719729_E4E7_4A6B_A0F2_B45634A8A39C_.wvu.PrintArea" localSheetId="137" hidden="1">'17-9'!$A$1:$Q$16</definedName>
    <definedName name="Z_EB719729_E4E7_4A6B_A0F2_B45634A8A39C_.wvu.PrintArea" localSheetId="10" hidden="1">'1-8'!$A$1:$S$121</definedName>
    <definedName name="Z_EB719729_E4E7_4A6B_A0F2_B45634A8A39C_.wvu.PrintArea" localSheetId="143" hidden="1">'18-1'!$A$1:$P$12</definedName>
    <definedName name="Z_EB719729_E4E7_4A6B_A0F2_B45634A8A39C_.wvu.PrintArea" localSheetId="144" hidden="1">'18-2'!$A$1:$Q$17</definedName>
    <definedName name="Z_EB719729_E4E7_4A6B_A0F2_B45634A8A39C_.wvu.PrintArea" localSheetId="145" hidden="1">'18-3'!$A$1:$P$12</definedName>
    <definedName name="Z_EB719729_E4E7_4A6B_A0F2_B45634A8A39C_.wvu.PrintArea" localSheetId="146" hidden="1">'18-4'!$A$1:$R$19</definedName>
    <definedName name="Z_EB719729_E4E7_4A6B_A0F2_B45634A8A39C_.wvu.PrintArea" localSheetId="11" hidden="1">'1-9'!$A$1:$P$19</definedName>
    <definedName name="Z_EB719729_E4E7_4A6B_A0F2_B45634A8A39C_.wvu.PrintArea" localSheetId="147" hidden="1">'19-1'!$A$1:$Q$18</definedName>
    <definedName name="Z_EB719729_E4E7_4A6B_A0F2_B45634A8A39C_.wvu.PrintArea" localSheetId="148" hidden="1">'19-2'!$A$1:$Q$20</definedName>
    <definedName name="Z_EB719729_E4E7_4A6B_A0F2_B45634A8A39C_.wvu.PrintArea" localSheetId="149" hidden="1">'20-1'!$A$1:$N$17</definedName>
    <definedName name="Z_EB719729_E4E7_4A6B_A0F2_B45634A8A39C_.wvu.PrintArea" localSheetId="150" hidden="1">'20-2'!$A$1:$S$20</definedName>
    <definedName name="Z_EB719729_E4E7_4A6B_A0F2_B45634A8A39C_.wvu.PrintArea" localSheetId="151" hidden="1">'20-3'!$A$1:$O$17</definedName>
    <definedName name="Z_EB719729_E4E7_4A6B_A0F2_B45634A8A39C_.wvu.PrintArea" localSheetId="26" hidden="1">'2-1'!$A$1:$R$23</definedName>
    <definedName name="Z_EB719729_E4E7_4A6B_A0F2_B45634A8A39C_.wvu.PrintArea" localSheetId="152" hidden="1">'21-1'!$A$1:$R$22</definedName>
    <definedName name="Z_EB719729_E4E7_4A6B_A0F2_B45634A8A39C_.wvu.PrintArea" localSheetId="153" hidden="1">'21-2'!$A$1:$O$20</definedName>
    <definedName name="Z_EB719729_E4E7_4A6B_A0F2_B45634A8A39C_.wvu.PrintArea" localSheetId="154" hidden="1">'21-3'!$A$1:$Q$16</definedName>
    <definedName name="Z_EB719729_E4E7_4A6B_A0F2_B45634A8A39C_.wvu.PrintArea" localSheetId="155" hidden="1">'21-4'!$A$1:$Y$52</definedName>
    <definedName name="Z_EB719729_E4E7_4A6B_A0F2_B45634A8A39C_.wvu.PrintArea" localSheetId="156" hidden="1">'21-5'!$A$1:$T$19</definedName>
    <definedName name="Z_EB719729_E4E7_4A6B_A0F2_B45634A8A39C_.wvu.PrintArea" localSheetId="157" hidden="1">'21-6'!$A$1:$O$16</definedName>
    <definedName name="Z_EB719729_E4E7_4A6B_A0F2_B45634A8A39C_.wvu.PrintArea" localSheetId="27" hidden="1">'2-2'!$A$1:$Q$16</definedName>
    <definedName name="Z_EB719729_E4E7_4A6B_A0F2_B45634A8A39C_.wvu.PrintArea" localSheetId="28" hidden="1">'2-3'!$A$1:$R$25</definedName>
    <definedName name="Z_EB719729_E4E7_4A6B_A0F2_B45634A8A39C_.wvu.PrintArea" localSheetId="30" hidden="1">'2-5'!$A$1:$X$24</definedName>
    <definedName name="Z_EB719729_E4E7_4A6B_A0F2_B45634A8A39C_.wvu.PrintArea" localSheetId="32" hidden="1">'2-7'!$A$1:$O$19</definedName>
    <definedName name="Z_EB719729_E4E7_4A6B_A0F2_B45634A8A39C_.wvu.PrintArea" localSheetId="34" hidden="1">'3-1'!$A$1:$R$18</definedName>
    <definedName name="Z_EB719729_E4E7_4A6B_A0F2_B45634A8A39C_.wvu.PrintArea" localSheetId="35" hidden="1">'3-2'!$A$1:$Q$20</definedName>
    <definedName name="Z_EB719729_E4E7_4A6B_A0F2_B45634A8A39C_.wvu.PrintArea" localSheetId="36" hidden="1">'3-3'!$A$1:$Q$26</definedName>
    <definedName name="Z_EB719729_E4E7_4A6B_A0F2_B45634A8A39C_.wvu.PrintArea" localSheetId="37" hidden="1">'3-4'!$A$1:$P$12</definedName>
    <definedName name="Z_EB719729_E4E7_4A6B_A0F2_B45634A8A39C_.wvu.PrintArea" localSheetId="38" hidden="1">'3-5'!$A$1:$L$15</definedName>
    <definedName name="Z_EB719729_E4E7_4A6B_A0F2_B45634A8A39C_.wvu.PrintArea" localSheetId="39" hidden="1">'3-6'!$A$1:$O$13</definedName>
    <definedName name="Z_EB719729_E4E7_4A6B_A0F2_B45634A8A39C_.wvu.PrintArea" localSheetId="40" hidden="1">'3-7'!$A$1:$L$16</definedName>
    <definedName name="Z_EB719729_E4E7_4A6B_A0F2_B45634A8A39C_.wvu.PrintArea" localSheetId="41" hidden="1">'4-1'!$A$1:$O$19</definedName>
    <definedName name="Z_EB719729_E4E7_4A6B_A0F2_B45634A8A39C_.wvu.PrintArea" localSheetId="42" hidden="1">'4-2'!$A$1:$O$21</definedName>
    <definedName name="Z_EB719729_E4E7_4A6B_A0F2_B45634A8A39C_.wvu.PrintArea" localSheetId="43" hidden="1">'4-3'!$A$1:$Q$28</definedName>
    <definedName name="Z_EB719729_E4E7_4A6B_A0F2_B45634A8A39C_.wvu.PrintArea" localSheetId="44" hidden="1">'4-4'!$A$1:$S$31</definedName>
    <definedName name="Z_EB719729_E4E7_4A6B_A0F2_B45634A8A39C_.wvu.PrintArea" localSheetId="45" hidden="1">'4-5'!$A$1:$Q$32</definedName>
    <definedName name="Z_EB719729_E4E7_4A6B_A0F2_B45634A8A39C_.wvu.PrintArea" localSheetId="46" hidden="1">'4-6'!$A$1:$O$20</definedName>
    <definedName name="Z_EB719729_E4E7_4A6B_A0F2_B45634A8A39C_.wvu.PrintArea" localSheetId="47" hidden="1">'5-1'!$A$1:$T$15</definedName>
    <definedName name="Z_EB719729_E4E7_4A6B_A0F2_B45634A8A39C_.wvu.PrintArea" localSheetId="56" hidden="1">'5-10'!$A$1:$G$32</definedName>
    <definedName name="Z_EB719729_E4E7_4A6B_A0F2_B45634A8A39C_.wvu.PrintArea" localSheetId="57" hidden="1">'5-11'!$A$1:$Q$72</definedName>
    <definedName name="Z_EB719729_E4E7_4A6B_A0F2_B45634A8A39C_.wvu.PrintArea" localSheetId="48" hidden="1">'5-2'!$A$1:$V$15</definedName>
    <definedName name="Z_EB719729_E4E7_4A6B_A0F2_B45634A8A39C_.wvu.PrintArea" localSheetId="49" hidden="1">'5-3'!$A$1:$P$18</definedName>
    <definedName name="Z_EB719729_E4E7_4A6B_A0F2_B45634A8A39C_.wvu.PrintArea" localSheetId="50" hidden="1">'5-4'!$A$1:$Q$26</definedName>
    <definedName name="Z_EB719729_E4E7_4A6B_A0F2_B45634A8A39C_.wvu.PrintArea" localSheetId="51" hidden="1">'5-5'!$A$1:$P$18</definedName>
    <definedName name="Z_EB719729_E4E7_4A6B_A0F2_B45634A8A39C_.wvu.PrintArea" localSheetId="52" hidden="1">'5-6'!$A$1:$P$19</definedName>
    <definedName name="Z_EB719729_E4E7_4A6B_A0F2_B45634A8A39C_.wvu.PrintArea" localSheetId="53" hidden="1">'5-7'!$A$1:$Q$21</definedName>
    <definedName name="Z_EB719729_E4E7_4A6B_A0F2_B45634A8A39C_.wvu.PrintArea" localSheetId="54" hidden="1">'5-8'!$A$1:$R$20</definedName>
    <definedName name="Z_EB719729_E4E7_4A6B_A0F2_B45634A8A39C_.wvu.PrintArea" localSheetId="55" hidden="1">'5-9'!$A$1:$S$20</definedName>
    <definedName name="Z_EB719729_E4E7_4A6B_A0F2_B45634A8A39C_.wvu.PrintArea" localSheetId="58" hidden="1">'6-1'!$A$1:$Q$14</definedName>
    <definedName name="Z_EB719729_E4E7_4A6B_A0F2_B45634A8A39C_.wvu.PrintArea" localSheetId="59" hidden="1">'6-2'!$A$1:$R$18</definedName>
    <definedName name="Z_EB719729_E4E7_4A6B_A0F2_B45634A8A39C_.wvu.PrintArea" localSheetId="60" hidden="1">'6-3'!$A$1:$P$17</definedName>
    <definedName name="Z_EB719729_E4E7_4A6B_A0F2_B45634A8A39C_.wvu.PrintArea" localSheetId="61" hidden="1">'6-4'!$A$1:$P$16</definedName>
    <definedName name="Z_EB719729_E4E7_4A6B_A0F2_B45634A8A39C_.wvu.PrintArea" localSheetId="62" hidden="1">'7-1'!$A$1:$V$27</definedName>
    <definedName name="Z_EB719729_E4E7_4A6B_A0F2_B45634A8A39C_.wvu.PrintArea" localSheetId="63" hidden="1">'7-2'!$A$1:$Z$18</definedName>
    <definedName name="Z_EB719729_E4E7_4A6B_A0F2_B45634A8A39C_.wvu.PrintArea" localSheetId="64" hidden="1">'7-3'!$A$1:$X$28</definedName>
    <definedName name="Z_EB719729_E4E7_4A6B_A0F2_B45634A8A39C_.wvu.PrintArea" localSheetId="65" hidden="1">'7-4'!$A$1:$X$28</definedName>
    <definedName name="Z_EB719729_E4E7_4A6B_A0F2_B45634A8A39C_.wvu.PrintArea" localSheetId="66" hidden="1">'7-5'!$A$1:$P$23</definedName>
    <definedName name="Z_EB719729_E4E7_4A6B_A0F2_B45634A8A39C_.wvu.PrintArea" localSheetId="67" hidden="1">'7-6'!$A$1:$O$15</definedName>
    <definedName name="Z_EB719729_E4E7_4A6B_A0F2_B45634A8A39C_.wvu.PrintArea" localSheetId="68" hidden="1">'8-1'!$A$1:$U$28</definedName>
    <definedName name="Z_EB719729_E4E7_4A6B_A0F2_B45634A8A39C_.wvu.PrintArea" localSheetId="77" hidden="1">'8-10'!$A$1:$Q$21</definedName>
    <definedName name="Z_EB719729_E4E7_4A6B_A0F2_B45634A8A39C_.wvu.PrintArea" localSheetId="78" hidden="1">'8-11'!$A$1:$S$23</definedName>
    <definedName name="Z_EB719729_E4E7_4A6B_A0F2_B45634A8A39C_.wvu.PrintArea" localSheetId="79" hidden="1">'8-12'!$A$1:$T$34</definedName>
    <definedName name="Z_EB719729_E4E7_4A6B_A0F2_B45634A8A39C_.wvu.PrintArea" localSheetId="80" hidden="1">'8-13'!$A$1:$N$21</definedName>
    <definedName name="Z_EB719729_E4E7_4A6B_A0F2_B45634A8A39C_.wvu.PrintArea" localSheetId="81" hidden="1">'8-14'!$A$1:$O$33</definedName>
    <definedName name="Z_EB719729_E4E7_4A6B_A0F2_B45634A8A39C_.wvu.PrintArea" localSheetId="69" hidden="1">'8-2'!$A$1:$U$26</definedName>
    <definedName name="Z_EB719729_E4E7_4A6B_A0F2_B45634A8A39C_.wvu.PrintArea" localSheetId="71" hidden="1">'8-4'!$A$1:$O$19</definedName>
    <definedName name="Z_EB719729_E4E7_4A6B_A0F2_B45634A8A39C_.wvu.PrintArea" localSheetId="72" hidden="1">'8-5'!$A$1:$O$20</definedName>
    <definedName name="Z_EB719729_E4E7_4A6B_A0F2_B45634A8A39C_.wvu.PrintArea" localSheetId="73" hidden="1">'8-6'!$A$1:$P$19</definedName>
    <definedName name="Z_EB719729_E4E7_4A6B_A0F2_B45634A8A39C_.wvu.PrintArea" localSheetId="74" hidden="1">'8-7'!$A$1:$O$19</definedName>
    <definedName name="Z_EB719729_E4E7_4A6B_A0F2_B45634A8A39C_.wvu.PrintArea" localSheetId="75" hidden="1">'8-8'!$A$1:$O$19</definedName>
    <definedName name="Z_EB719729_E4E7_4A6B_A0F2_B45634A8A39C_.wvu.PrintArea" localSheetId="76" hidden="1">'8-9'!$A$1:$AB$40</definedName>
    <definedName name="Z_EB719729_E4E7_4A6B_A0F2_B45634A8A39C_.wvu.PrintArea" localSheetId="82" hidden="1">'9-1'!$A$1:$P$17</definedName>
    <definedName name="Z_EB719729_E4E7_4A6B_A0F2_B45634A8A39C_.wvu.PrintArea" localSheetId="83" hidden="1">'9-2'!$A$1:$R$16</definedName>
    <definedName name="Z_EB719729_E4E7_4A6B_A0F2_B45634A8A39C_.wvu.PrintArea" localSheetId="84" hidden="1">'9-3'!$A$1:$O$16</definedName>
    <definedName name="Z_EB719729_E4E7_4A6B_A0F2_B45634A8A39C_.wvu.PrintArea" localSheetId="85" hidden="1">'9-4'!$A$1:$O$16</definedName>
    <definedName name="Z_EB719729_E4E7_4A6B_A0F2_B45634A8A39C_.wvu.PrintArea" localSheetId="86" hidden="1">'9-5'!$A$1:$P$16</definedName>
    <definedName name="Z_EB719729_E4E7_4A6B_A0F2_B45634A8A39C_.wvu.PrintArea" localSheetId="87" hidden="1">'9-6'!$A$1:$Q$20</definedName>
    <definedName name="Z_EB719729_E4E7_4A6B_A0F2_B45634A8A39C_.wvu.Rows" localSheetId="71" hidden="1">'8-4'!$27:$29</definedName>
    <definedName name="Z_ECFABA20_8241_40E3_A1E3_8DDD50159100_.wvu.Cols" localSheetId="68" hidden="1">'8-1'!$D:$E,'8-1'!$H:$H</definedName>
    <definedName name="Z_ECFABA20_8241_40E3_A1E3_8DDD50159100_.wvu.Cols" localSheetId="69" hidden="1">'8-2'!$D:$D,'8-2'!$F:$F,'8-2'!$H:$H</definedName>
    <definedName name="Z_ECFABA20_8241_40E3_A1E3_8DDD50159100_.wvu.PrintArea" localSheetId="88" hidden="1">'10-1'!$A$1:$S$19</definedName>
    <definedName name="Z_ECFABA20_8241_40E3_A1E3_8DDD50159100_.wvu.PrintArea" localSheetId="89" hidden="1">'10-2'!$A$1:$O$17</definedName>
    <definedName name="Z_ECFABA20_8241_40E3_A1E3_8DDD50159100_.wvu.PrintArea" localSheetId="90" hidden="1">'10-3'!$A$1:$W$22</definedName>
    <definedName name="Z_ECFABA20_8241_40E3_A1E3_8DDD50159100_.wvu.PrintArea" localSheetId="91" hidden="1">'10-4'!$A$1:$W$21</definedName>
    <definedName name="Z_ECFABA20_8241_40E3_A1E3_8DDD50159100_.wvu.PrintArea" localSheetId="92" hidden="1">'10-5'!$A$1:$Q$22</definedName>
    <definedName name="Z_ECFABA20_8241_40E3_A1E3_8DDD50159100_.wvu.PrintArea" localSheetId="96" hidden="1">'11-2'!$A$1:$P$17</definedName>
    <definedName name="Z_ECFABA20_8241_40E3_A1E3_8DDD50159100_.wvu.PrintArea" localSheetId="97" hidden="1">'11-3'!$A$1:$O$18</definedName>
    <definedName name="Z_ECFABA20_8241_40E3_A1E3_8DDD50159100_.wvu.PrintArea" localSheetId="98" hidden="1">'11-4'!$A$1:$Q$19</definedName>
    <definedName name="Z_ECFABA20_8241_40E3_A1E3_8DDD50159100_.wvu.PrintArea" localSheetId="99" hidden="1">'12-1'!$A$1:$O$51</definedName>
    <definedName name="Z_ECFABA20_8241_40E3_A1E3_8DDD50159100_.wvu.PrintArea" localSheetId="100" hidden="1">'12-2'!$A$1:$AD$25</definedName>
    <definedName name="Z_ECFABA20_8241_40E3_A1E3_8DDD50159100_.wvu.PrintArea" localSheetId="101" hidden="1">'12-3'!$A$1:$P$19</definedName>
    <definedName name="Z_ECFABA20_8241_40E3_A1E3_8DDD50159100_.wvu.PrintArea" localSheetId="102" hidden="1">'12-4'!$A$1:$P$17</definedName>
    <definedName name="Z_ECFABA20_8241_40E3_A1E3_8DDD50159100_.wvu.PrintArea" localSheetId="103" hidden="1">'12-5'!$A$1:$P$17</definedName>
    <definedName name="Z_ECFABA20_8241_40E3_A1E3_8DDD50159100_.wvu.PrintArea" localSheetId="104" hidden="1">'12-6'!$A$1:$N$30</definedName>
    <definedName name="Z_ECFABA20_8241_40E3_A1E3_8DDD50159100_.wvu.PrintArea" localSheetId="105" hidden="1">'12-7'!$A$1:$M$25</definedName>
    <definedName name="Z_ECFABA20_8241_40E3_A1E3_8DDD50159100_.wvu.PrintArea" localSheetId="58" hidden="1">'6-1'!$A$1:$Q$14</definedName>
    <definedName name="Z_ECFABA20_8241_40E3_A1E3_8DDD50159100_.wvu.PrintArea" localSheetId="59" hidden="1">'6-2'!$A$1:$R$18</definedName>
    <definedName name="Z_ECFABA20_8241_40E3_A1E3_8DDD50159100_.wvu.PrintArea" localSheetId="60" hidden="1">'6-3'!$A$1:$P$17</definedName>
    <definedName name="Z_ECFABA20_8241_40E3_A1E3_8DDD50159100_.wvu.PrintArea" localSheetId="61" hidden="1">'6-4'!$A$1:$P$16</definedName>
    <definedName name="Z_ECFABA20_8241_40E3_A1E3_8DDD50159100_.wvu.PrintArea" localSheetId="62" hidden="1">'7-1'!$A$1:$V$27</definedName>
    <definedName name="Z_ECFABA20_8241_40E3_A1E3_8DDD50159100_.wvu.PrintArea" localSheetId="63" hidden="1">'7-2'!$A$1:$Z$18</definedName>
    <definedName name="Z_ECFABA20_8241_40E3_A1E3_8DDD50159100_.wvu.PrintArea" localSheetId="64" hidden="1">'7-3'!$A$1:$X$28</definedName>
    <definedName name="Z_ECFABA20_8241_40E3_A1E3_8DDD50159100_.wvu.PrintArea" localSheetId="65" hidden="1">'7-4'!$A$1:$X$28</definedName>
    <definedName name="Z_ECFABA20_8241_40E3_A1E3_8DDD50159100_.wvu.PrintArea" localSheetId="66" hidden="1">'7-5'!$A$1:$P$23</definedName>
    <definedName name="Z_ECFABA20_8241_40E3_A1E3_8DDD50159100_.wvu.PrintArea" localSheetId="67" hidden="1">'7-6'!$A$1:$O$15</definedName>
    <definedName name="Z_ECFABA20_8241_40E3_A1E3_8DDD50159100_.wvu.PrintArea" localSheetId="68" hidden="1">'8-1'!$A$1:$U$28</definedName>
    <definedName name="Z_ECFABA20_8241_40E3_A1E3_8DDD50159100_.wvu.PrintArea" localSheetId="77" hidden="1">'8-10'!$A$1:$Q$21</definedName>
    <definedName name="Z_ECFABA20_8241_40E3_A1E3_8DDD50159100_.wvu.PrintArea" localSheetId="78" hidden="1">'8-11'!$A$1:$S$23</definedName>
    <definedName name="Z_ECFABA20_8241_40E3_A1E3_8DDD50159100_.wvu.PrintArea" localSheetId="79" hidden="1">'8-12'!$A$1:$T$34</definedName>
    <definedName name="Z_ECFABA20_8241_40E3_A1E3_8DDD50159100_.wvu.PrintArea" localSheetId="80" hidden="1">'8-13'!$A$1:$N$21</definedName>
    <definedName name="Z_ECFABA20_8241_40E3_A1E3_8DDD50159100_.wvu.PrintArea" localSheetId="81" hidden="1">'8-14'!$A$1:$O$33</definedName>
    <definedName name="Z_ECFABA20_8241_40E3_A1E3_8DDD50159100_.wvu.PrintArea" localSheetId="69" hidden="1">'8-2'!$A$1:$U$26</definedName>
    <definedName name="Z_ECFABA20_8241_40E3_A1E3_8DDD50159100_.wvu.PrintArea" localSheetId="71" hidden="1">'8-4'!$A$1:$O$19</definedName>
    <definedName name="Z_ECFABA20_8241_40E3_A1E3_8DDD50159100_.wvu.PrintArea" localSheetId="72" hidden="1">'8-5'!$A$1:$O$20</definedName>
    <definedName name="Z_ECFABA20_8241_40E3_A1E3_8DDD50159100_.wvu.PrintArea" localSheetId="73" hidden="1">'8-6'!$A$1:$P$19</definedName>
    <definedName name="Z_ECFABA20_8241_40E3_A1E3_8DDD50159100_.wvu.PrintArea" localSheetId="74" hidden="1">'8-7'!$A$1:$O$19</definedName>
    <definedName name="Z_ECFABA20_8241_40E3_A1E3_8DDD50159100_.wvu.PrintArea" localSheetId="75" hidden="1">'8-8'!$A$1:$O$19</definedName>
    <definedName name="Z_ECFABA20_8241_40E3_A1E3_8DDD50159100_.wvu.PrintArea" localSheetId="76" hidden="1">'8-9'!$A$1:$AB$40</definedName>
    <definedName name="Z_ECFABA20_8241_40E3_A1E3_8DDD50159100_.wvu.PrintArea" localSheetId="82" hidden="1">'9-1'!$A$1:$P$17</definedName>
    <definedName name="Z_ECFABA20_8241_40E3_A1E3_8DDD50159100_.wvu.PrintArea" localSheetId="83" hidden="1">'9-2'!$A$1:$R$16</definedName>
    <definedName name="Z_ECFABA20_8241_40E3_A1E3_8DDD50159100_.wvu.PrintArea" localSheetId="84" hidden="1">'9-3'!$A$1:$O$16</definedName>
    <definedName name="Z_ECFABA20_8241_40E3_A1E3_8DDD50159100_.wvu.PrintArea" localSheetId="85" hidden="1">'9-4'!$A$1:$O$16</definedName>
    <definedName name="Z_ECFABA20_8241_40E3_A1E3_8DDD50159100_.wvu.PrintArea" localSheetId="86" hidden="1">'9-5'!$A$1:$P$16</definedName>
    <definedName name="Z_ECFABA20_8241_40E3_A1E3_8DDD50159100_.wvu.PrintArea" localSheetId="87" hidden="1">'9-6'!$A$1:$Q$20</definedName>
    <definedName name="Z_ECFABA20_8241_40E3_A1E3_8DDD50159100_.wvu.Rows" localSheetId="71" hidden="1">'8-4'!$27:$29</definedName>
    <definedName name="Z_EDD10121_F027_40CB_A383_1ABBBA7824D4_.wvu.Cols" localSheetId="95" hidden="1">'11-1②'!$D:$D,'11-1②'!$J:$J,'11-1②'!$P:$P</definedName>
    <definedName name="Z_EDD10121_F027_40CB_A383_1ABBBA7824D4_.wvu.Cols" localSheetId="20" hidden="1">'1-15'!$B:$B,'1-15'!$D:$D</definedName>
    <definedName name="Z_EDD10121_F027_40CB_A383_1ABBBA7824D4_.wvu.Cols" localSheetId="129" hidden="1">'17-1'!$D:$E,'17-1'!$G:$I,'17-1'!$K:$L,'17-1'!$N:$N</definedName>
    <definedName name="Z_EDD10121_F027_40CB_A383_1ABBBA7824D4_.wvu.Cols" localSheetId="68" hidden="1">'8-1'!$D:$E,'8-1'!$H:$H</definedName>
    <definedName name="Z_EDD10121_F027_40CB_A383_1ABBBA7824D4_.wvu.Cols" localSheetId="69" hidden="1">'8-2'!$D:$D,'8-2'!$F:$F,'8-2'!$H:$H</definedName>
    <definedName name="Z_EDD10121_F027_40CB_A383_1ABBBA7824D4_.wvu.FilterData" localSheetId="99" hidden="1">'12-1'!$A$1:$C$18</definedName>
    <definedName name="Z_EDD10121_F027_40CB_A383_1ABBBA7824D4_.wvu.FilterData" localSheetId="158" hidden="1">ランキング１位!$A$23:$D$128</definedName>
    <definedName name="Z_EDD10121_F027_40CB_A383_1ABBBA7824D4_.wvu.PrintArea" localSheetId="88" hidden="1">'10-1'!$A$1:$S$19</definedName>
    <definedName name="Z_EDD10121_F027_40CB_A383_1ABBBA7824D4_.wvu.PrintArea" localSheetId="89" hidden="1">'10-2'!$A$1:$O$17</definedName>
    <definedName name="Z_EDD10121_F027_40CB_A383_1ABBBA7824D4_.wvu.PrintArea" localSheetId="90" hidden="1">'10-3'!$A$1:$W$22</definedName>
    <definedName name="Z_EDD10121_F027_40CB_A383_1ABBBA7824D4_.wvu.PrintArea" localSheetId="91" hidden="1">'10-4'!$A$1:$W$21</definedName>
    <definedName name="Z_EDD10121_F027_40CB_A383_1ABBBA7824D4_.wvu.PrintArea" localSheetId="92" hidden="1">'10-5'!$A$1:$Q$22</definedName>
    <definedName name="Z_EDD10121_F027_40CB_A383_1ABBBA7824D4_.wvu.PrintArea" localSheetId="93" hidden="1">'10-6'!$J$1:$AL$21</definedName>
    <definedName name="Z_EDD10121_F027_40CB_A383_1ABBBA7824D4_.wvu.PrintArea" localSheetId="1" hidden="1">'1-1'!$A$1:$Q$24</definedName>
    <definedName name="Z_EDD10121_F027_40CB_A383_1ABBBA7824D4_.wvu.PrintArea" localSheetId="12" hidden="1">'1-10'!$A$1:$Q$23</definedName>
    <definedName name="Z_EDD10121_F027_40CB_A383_1ABBBA7824D4_.wvu.PrintArea" localSheetId="13" hidden="1">'1-11'!$A$1:$S$20</definedName>
    <definedName name="Z_EDD10121_F027_40CB_A383_1ABBBA7824D4_.wvu.PrintArea" localSheetId="94" hidden="1">'11-1①'!$A$1:$M$31</definedName>
    <definedName name="Z_EDD10121_F027_40CB_A383_1ABBBA7824D4_.wvu.PrintArea" localSheetId="95" hidden="1">'11-1②'!$A$1:$S$52</definedName>
    <definedName name="Z_EDD10121_F027_40CB_A383_1ABBBA7824D4_.wvu.PrintArea" localSheetId="96" hidden="1">'11-2'!$A$1:$P$17</definedName>
    <definedName name="Z_EDD10121_F027_40CB_A383_1ABBBA7824D4_.wvu.PrintArea" localSheetId="14" hidden="1">'1-12'!$A$1:$R$29</definedName>
    <definedName name="Z_EDD10121_F027_40CB_A383_1ABBBA7824D4_.wvu.PrintArea" localSheetId="97" hidden="1">'11-3'!$A$1:$O$18</definedName>
    <definedName name="Z_EDD10121_F027_40CB_A383_1ABBBA7824D4_.wvu.PrintArea" localSheetId="17" hidden="1">'1-13'!$A$1:$Q$26</definedName>
    <definedName name="Z_EDD10121_F027_40CB_A383_1ABBBA7824D4_.wvu.PrintArea" localSheetId="9" hidden="1">'1-13(旧)'!$A$1:$T$23</definedName>
    <definedName name="Z_EDD10121_F027_40CB_A383_1ABBBA7824D4_.wvu.PrintArea" localSheetId="98" hidden="1">'11-4'!$A$1:$Q$19</definedName>
    <definedName name="Z_EDD10121_F027_40CB_A383_1ABBBA7824D4_.wvu.PrintArea" localSheetId="19" hidden="1">'1-14'!$A$1:$S$18</definedName>
    <definedName name="Z_EDD10121_F027_40CB_A383_1ABBBA7824D4_.wvu.PrintArea" localSheetId="15" hidden="1">'1-14(旧)'!$A$1:$S$34</definedName>
    <definedName name="Z_EDD10121_F027_40CB_A383_1ABBBA7824D4_.wvu.PrintArea" localSheetId="20" hidden="1">'1-15'!$I$47:$V$80</definedName>
    <definedName name="Z_EDD10121_F027_40CB_A383_1ABBBA7824D4_.wvu.PrintArea" localSheetId="16" hidden="1">'1-15(旧)'!$A$1:$R$26</definedName>
    <definedName name="Z_EDD10121_F027_40CB_A383_1ABBBA7824D4_.wvu.PrintArea" localSheetId="21" hidden="1">'1-16'!$A$1:$F$80</definedName>
    <definedName name="Z_EDD10121_F027_40CB_A383_1ABBBA7824D4_.wvu.PrintArea" localSheetId="18" hidden="1">'1-16(旧)'!$A$1:$W$27</definedName>
    <definedName name="Z_EDD10121_F027_40CB_A383_1ABBBA7824D4_.wvu.PrintArea" localSheetId="22" hidden="1">'1-17'!$A$1:$Q$18</definedName>
    <definedName name="Z_EDD10121_F027_40CB_A383_1ABBBA7824D4_.wvu.PrintArea" localSheetId="23" hidden="1">'1-18'!$A$1:$S$22</definedName>
    <definedName name="Z_EDD10121_F027_40CB_A383_1ABBBA7824D4_.wvu.PrintArea" localSheetId="24" hidden="1">'1-18(旧)'!$A$1:$U$40</definedName>
    <definedName name="Z_EDD10121_F027_40CB_A383_1ABBBA7824D4_.wvu.PrintArea" localSheetId="25" hidden="1">'1-19'!$A$1:$U$22</definedName>
    <definedName name="Z_EDD10121_F027_40CB_A383_1ABBBA7824D4_.wvu.PrintArea" localSheetId="3" hidden="1">'1-2'!$A$1:$Q$27</definedName>
    <definedName name="Z_EDD10121_F027_40CB_A383_1ABBBA7824D4_.wvu.PrintArea" localSheetId="159" hidden="1">'1-20(旧)'!$A$1:$R$27</definedName>
    <definedName name="Z_EDD10121_F027_40CB_A383_1ABBBA7824D4_.wvu.PrintArea" localSheetId="99" hidden="1">'12-1'!$A$1:$O$51</definedName>
    <definedName name="Z_EDD10121_F027_40CB_A383_1ABBBA7824D4_.wvu.PrintArea" localSheetId="100" hidden="1">'12-2'!$A$1:$AD$25</definedName>
    <definedName name="Z_EDD10121_F027_40CB_A383_1ABBBA7824D4_.wvu.PrintArea" localSheetId="101" hidden="1">'12-3'!$A$1:$P$19</definedName>
    <definedName name="Z_EDD10121_F027_40CB_A383_1ABBBA7824D4_.wvu.PrintArea" localSheetId="102" hidden="1">'12-4'!$A$1:$P$17</definedName>
    <definedName name="Z_EDD10121_F027_40CB_A383_1ABBBA7824D4_.wvu.PrintArea" localSheetId="103" hidden="1">'12-5'!$A$1:$P$17</definedName>
    <definedName name="Z_EDD10121_F027_40CB_A383_1ABBBA7824D4_.wvu.PrintArea" localSheetId="104" hidden="1">'12-6'!$A$1:$N$30</definedName>
    <definedName name="Z_EDD10121_F027_40CB_A383_1ABBBA7824D4_.wvu.PrintArea" localSheetId="105" hidden="1">'12-7'!$A$1:$M$25</definedName>
    <definedName name="Z_EDD10121_F027_40CB_A383_1ABBBA7824D4_.wvu.PrintArea" localSheetId="4" hidden="1">'1-3'!$A$1:$O$27</definedName>
    <definedName name="Z_EDD10121_F027_40CB_A383_1ABBBA7824D4_.wvu.PrintArea" localSheetId="106" hidden="1">'13-1'!$A$1:$R$21</definedName>
    <definedName name="Z_EDD10121_F027_40CB_A383_1ABBBA7824D4_.wvu.PrintArea" localSheetId="107" hidden="1">'13-2'!$A$1:$Q$19</definedName>
    <definedName name="Z_EDD10121_F027_40CB_A383_1ABBBA7824D4_.wvu.PrintArea" localSheetId="5" hidden="1">'1-4'!$A$1:$W$99</definedName>
    <definedName name="Z_EDD10121_F027_40CB_A383_1ABBBA7824D4_.wvu.PrintArea" localSheetId="108" hidden="1">'14-1'!$A$1:$T$21</definedName>
    <definedName name="Z_EDD10121_F027_40CB_A383_1ABBBA7824D4_.wvu.PrintArea" localSheetId="109" hidden="1">'14-2'!$A$1:$S$18</definedName>
    <definedName name="Z_EDD10121_F027_40CB_A383_1ABBBA7824D4_.wvu.PrintArea" localSheetId="6" hidden="1">'1-5'!$A$1:$U$46</definedName>
    <definedName name="Z_EDD10121_F027_40CB_A383_1ABBBA7824D4_.wvu.PrintArea" localSheetId="110" hidden="1">'15-1'!$A$1:$V$21</definedName>
    <definedName name="Z_EDD10121_F027_40CB_A383_1ABBBA7824D4_.wvu.PrintArea" localSheetId="120" hidden="1">'15-11'!$A$1:$S$21</definedName>
    <definedName name="Z_EDD10121_F027_40CB_A383_1ABBBA7824D4_.wvu.PrintArea" localSheetId="121" hidden="1">'15-12'!$A$1:$Q$18</definedName>
    <definedName name="Z_EDD10121_F027_40CB_A383_1ABBBA7824D4_.wvu.PrintArea" localSheetId="122" hidden="1">'15-13'!$A$1:$R$21</definedName>
    <definedName name="Z_EDD10121_F027_40CB_A383_1ABBBA7824D4_.wvu.PrintArea" localSheetId="123" hidden="1">'15-14'!$A$1:$O$21</definedName>
    <definedName name="Z_EDD10121_F027_40CB_A383_1ABBBA7824D4_.wvu.PrintArea" localSheetId="111" hidden="1">'15-2'!$A$1:$P$18</definedName>
    <definedName name="Z_EDD10121_F027_40CB_A383_1ABBBA7824D4_.wvu.PrintArea" localSheetId="112" hidden="1">'15-3'!$A$1:$U$20</definedName>
    <definedName name="Z_EDD10121_F027_40CB_A383_1ABBBA7824D4_.wvu.PrintArea" localSheetId="113" hidden="1">'15-4'!$A$1:$S$23</definedName>
    <definedName name="Z_EDD10121_F027_40CB_A383_1ABBBA7824D4_.wvu.PrintArea" localSheetId="114" hidden="1">'15-5'!$A$1:$Q$44</definedName>
    <definedName name="Z_EDD10121_F027_40CB_A383_1ABBBA7824D4_.wvu.PrintArea" localSheetId="115" hidden="1">'15-6'!$A$1:$U$24</definedName>
    <definedName name="Z_EDD10121_F027_40CB_A383_1ABBBA7824D4_.wvu.PrintArea" localSheetId="116" hidden="1">'15-7'!$A$1:$Q$19</definedName>
    <definedName name="Z_EDD10121_F027_40CB_A383_1ABBBA7824D4_.wvu.PrintArea" localSheetId="117" hidden="1">'15-8'!$A$1:$R$32</definedName>
    <definedName name="Z_EDD10121_F027_40CB_A383_1ABBBA7824D4_.wvu.PrintArea" localSheetId="118" hidden="1">'15-9'!$A$1:$S$23</definedName>
    <definedName name="Z_EDD10121_F027_40CB_A383_1ABBBA7824D4_.wvu.PrintArea" localSheetId="7" hidden="1">'1-6'!$A$2:$E$26</definedName>
    <definedName name="Z_EDD10121_F027_40CB_A383_1ABBBA7824D4_.wvu.PrintArea" localSheetId="124" hidden="1">'16-1'!$A$1:$R$23</definedName>
    <definedName name="Z_EDD10121_F027_40CB_A383_1ABBBA7824D4_.wvu.PrintArea" localSheetId="125" hidden="1">'16-2'!$A$1:$Q$18</definedName>
    <definedName name="Z_EDD10121_F027_40CB_A383_1ABBBA7824D4_.wvu.PrintArea" localSheetId="126" hidden="1">'16-3'!$A$1:$U$22</definedName>
    <definedName name="Z_EDD10121_F027_40CB_A383_1ABBBA7824D4_.wvu.PrintArea" localSheetId="127" hidden="1">'16-4'!$A$1:$N$20</definedName>
    <definedName name="Z_EDD10121_F027_40CB_A383_1ABBBA7824D4_.wvu.PrintArea" localSheetId="128" hidden="1">'16-5'!$A$1:$U$21</definedName>
    <definedName name="Z_EDD10121_F027_40CB_A383_1ABBBA7824D4_.wvu.PrintArea" localSheetId="8" hidden="1">'1-7'!$A$1:$W$171</definedName>
    <definedName name="Z_EDD10121_F027_40CB_A383_1ABBBA7824D4_.wvu.PrintArea" localSheetId="129" hidden="1">'17-1'!$A$1:$AA$22</definedName>
    <definedName name="Z_EDD10121_F027_40CB_A383_1ABBBA7824D4_.wvu.PrintArea" localSheetId="138" hidden="1">'17-10'!$A$1:$P$17</definedName>
    <definedName name="Z_EDD10121_F027_40CB_A383_1ABBBA7824D4_.wvu.PrintArea" localSheetId="139" hidden="1">'17-11'!$I$1:$S$30</definedName>
    <definedName name="Z_EDD10121_F027_40CB_A383_1ABBBA7824D4_.wvu.PrintArea" localSheetId="140" hidden="1">'17-12'!$A$1:$Q$19</definedName>
    <definedName name="Z_EDD10121_F027_40CB_A383_1ABBBA7824D4_.wvu.PrintArea" localSheetId="141" hidden="1">'17-13'!$A$1:$P$17</definedName>
    <definedName name="Z_EDD10121_F027_40CB_A383_1ABBBA7824D4_.wvu.PrintArea" localSheetId="142" hidden="1">'17-14'!$A$1:$K$27</definedName>
    <definedName name="Z_EDD10121_F027_40CB_A383_1ABBBA7824D4_.wvu.PrintArea" localSheetId="130" hidden="1">'17-2'!$A$1:$V$23</definedName>
    <definedName name="Z_EDD10121_F027_40CB_A383_1ABBBA7824D4_.wvu.PrintArea" localSheetId="131" hidden="1">'17-3'!$A$1:$V$23</definedName>
    <definedName name="Z_EDD10121_F027_40CB_A383_1ABBBA7824D4_.wvu.PrintArea" localSheetId="132" hidden="1">'17-4'!$I$1:$S$22</definedName>
    <definedName name="Z_EDD10121_F027_40CB_A383_1ABBBA7824D4_.wvu.PrintArea" localSheetId="133" hidden="1">'17-5'!$I$1:$S$19</definedName>
    <definedName name="Z_EDD10121_F027_40CB_A383_1ABBBA7824D4_.wvu.PrintArea" localSheetId="134" hidden="1">'17-6'!$I$1:$S$22</definedName>
    <definedName name="Z_EDD10121_F027_40CB_A383_1ABBBA7824D4_.wvu.PrintArea" localSheetId="135" hidden="1">'17-7'!$A$1:$P$17</definedName>
    <definedName name="Z_EDD10121_F027_40CB_A383_1ABBBA7824D4_.wvu.PrintArea" localSheetId="136" hidden="1">'17-8'!$A$1:$S$17</definedName>
    <definedName name="Z_EDD10121_F027_40CB_A383_1ABBBA7824D4_.wvu.PrintArea" localSheetId="137" hidden="1">'17-9'!$A$1:$Q$16</definedName>
    <definedName name="Z_EDD10121_F027_40CB_A383_1ABBBA7824D4_.wvu.PrintArea" localSheetId="10" hidden="1">'1-8'!$A$1:$S$121</definedName>
    <definedName name="Z_EDD10121_F027_40CB_A383_1ABBBA7824D4_.wvu.PrintArea" localSheetId="143" hidden="1">'18-1'!$A$1:$P$12</definedName>
    <definedName name="Z_EDD10121_F027_40CB_A383_1ABBBA7824D4_.wvu.PrintArea" localSheetId="144" hidden="1">'18-2'!$A$1:$Q$17</definedName>
    <definedName name="Z_EDD10121_F027_40CB_A383_1ABBBA7824D4_.wvu.PrintArea" localSheetId="145" hidden="1">'18-3'!$A$1:$P$12</definedName>
    <definedName name="Z_EDD10121_F027_40CB_A383_1ABBBA7824D4_.wvu.PrintArea" localSheetId="146" hidden="1">'18-4'!$A$1:$R$19</definedName>
    <definedName name="Z_EDD10121_F027_40CB_A383_1ABBBA7824D4_.wvu.PrintArea" localSheetId="11" hidden="1">'1-9'!$A$1:$P$19</definedName>
    <definedName name="Z_EDD10121_F027_40CB_A383_1ABBBA7824D4_.wvu.PrintArea" localSheetId="147" hidden="1">'19-1'!$A$1:$Q$18</definedName>
    <definedName name="Z_EDD10121_F027_40CB_A383_1ABBBA7824D4_.wvu.PrintArea" localSheetId="148" hidden="1">'19-2'!$A$1:$Q$20</definedName>
    <definedName name="Z_EDD10121_F027_40CB_A383_1ABBBA7824D4_.wvu.PrintArea" localSheetId="149" hidden="1">'20-1'!$A$1:$N$17</definedName>
    <definedName name="Z_EDD10121_F027_40CB_A383_1ABBBA7824D4_.wvu.PrintArea" localSheetId="150" hidden="1">'20-2'!$A$1:$S$20</definedName>
    <definedName name="Z_EDD10121_F027_40CB_A383_1ABBBA7824D4_.wvu.PrintArea" localSheetId="151" hidden="1">'20-3'!$A$1:$O$17</definedName>
    <definedName name="Z_EDD10121_F027_40CB_A383_1ABBBA7824D4_.wvu.PrintArea" localSheetId="26" hidden="1">'2-1'!$A$1:$R$23</definedName>
    <definedName name="Z_EDD10121_F027_40CB_A383_1ABBBA7824D4_.wvu.PrintArea" localSheetId="152" hidden="1">'21-1'!$A$1:$R$22</definedName>
    <definedName name="Z_EDD10121_F027_40CB_A383_1ABBBA7824D4_.wvu.PrintArea" localSheetId="153" hidden="1">'21-2'!$A$1:$O$20</definedName>
    <definedName name="Z_EDD10121_F027_40CB_A383_1ABBBA7824D4_.wvu.PrintArea" localSheetId="154" hidden="1">'21-3'!$A$1:$Q$16</definedName>
    <definedName name="Z_EDD10121_F027_40CB_A383_1ABBBA7824D4_.wvu.PrintArea" localSheetId="155" hidden="1">'21-4'!$A$1:$Y$52</definedName>
    <definedName name="Z_EDD10121_F027_40CB_A383_1ABBBA7824D4_.wvu.PrintArea" localSheetId="156" hidden="1">'21-5'!$A$1:$T$19</definedName>
    <definedName name="Z_EDD10121_F027_40CB_A383_1ABBBA7824D4_.wvu.PrintArea" localSheetId="157" hidden="1">'21-6'!$A$1:$O$16</definedName>
    <definedName name="Z_EDD10121_F027_40CB_A383_1ABBBA7824D4_.wvu.PrintArea" localSheetId="27" hidden="1">'2-2'!$A$1:$Q$16</definedName>
    <definedName name="Z_EDD10121_F027_40CB_A383_1ABBBA7824D4_.wvu.PrintArea" localSheetId="28" hidden="1">'2-3'!$A$1:$R$25</definedName>
    <definedName name="Z_EDD10121_F027_40CB_A383_1ABBBA7824D4_.wvu.PrintArea" localSheetId="30" hidden="1">'2-5'!$A$1:$X$24</definedName>
    <definedName name="Z_EDD10121_F027_40CB_A383_1ABBBA7824D4_.wvu.PrintArea" localSheetId="32" hidden="1">'2-7'!$A$1:$O$19</definedName>
    <definedName name="Z_EDD10121_F027_40CB_A383_1ABBBA7824D4_.wvu.PrintArea" localSheetId="33" hidden="1">'2-8'!$A$1:$M$18</definedName>
    <definedName name="Z_EDD10121_F027_40CB_A383_1ABBBA7824D4_.wvu.PrintArea" localSheetId="34" hidden="1">'3-1'!$A$1:$R$18</definedName>
    <definedName name="Z_EDD10121_F027_40CB_A383_1ABBBA7824D4_.wvu.PrintArea" localSheetId="35" hidden="1">'3-2'!$A$1:$Q$20</definedName>
    <definedName name="Z_EDD10121_F027_40CB_A383_1ABBBA7824D4_.wvu.PrintArea" localSheetId="36" hidden="1">'3-3'!$A$1:$Q$26</definedName>
    <definedName name="Z_EDD10121_F027_40CB_A383_1ABBBA7824D4_.wvu.PrintArea" localSheetId="37" hidden="1">'3-4'!$A$1:$P$12</definedName>
    <definedName name="Z_EDD10121_F027_40CB_A383_1ABBBA7824D4_.wvu.PrintArea" localSheetId="38" hidden="1">'3-5'!$A$1:$L$15</definedName>
    <definedName name="Z_EDD10121_F027_40CB_A383_1ABBBA7824D4_.wvu.PrintArea" localSheetId="39" hidden="1">'3-6'!$A$1:$O$13</definedName>
    <definedName name="Z_EDD10121_F027_40CB_A383_1ABBBA7824D4_.wvu.PrintArea" localSheetId="40" hidden="1">'3-7'!$A$1:$L$16</definedName>
    <definedName name="Z_EDD10121_F027_40CB_A383_1ABBBA7824D4_.wvu.PrintArea" localSheetId="41" hidden="1">'4-1'!$A$1:$O$19</definedName>
    <definedName name="Z_EDD10121_F027_40CB_A383_1ABBBA7824D4_.wvu.PrintArea" localSheetId="42" hidden="1">'4-2'!$A$1:$O$21</definedName>
    <definedName name="Z_EDD10121_F027_40CB_A383_1ABBBA7824D4_.wvu.PrintArea" localSheetId="43" hidden="1">'4-3'!$A$1:$Q$28</definedName>
    <definedName name="Z_EDD10121_F027_40CB_A383_1ABBBA7824D4_.wvu.PrintArea" localSheetId="44" hidden="1">'4-4'!$A$1:$S$31</definedName>
    <definedName name="Z_EDD10121_F027_40CB_A383_1ABBBA7824D4_.wvu.PrintArea" localSheetId="45" hidden="1">'4-5'!$A$1:$Q$32</definedName>
    <definedName name="Z_EDD10121_F027_40CB_A383_1ABBBA7824D4_.wvu.PrintArea" localSheetId="46" hidden="1">'4-6'!$A$1:$O$20</definedName>
    <definedName name="Z_EDD10121_F027_40CB_A383_1ABBBA7824D4_.wvu.PrintArea" localSheetId="47" hidden="1">'5-1'!$A$1:$T$15</definedName>
    <definedName name="Z_EDD10121_F027_40CB_A383_1ABBBA7824D4_.wvu.PrintArea" localSheetId="56" hidden="1">'5-10'!$A$1:$G$32</definedName>
    <definedName name="Z_EDD10121_F027_40CB_A383_1ABBBA7824D4_.wvu.PrintArea" localSheetId="57" hidden="1">'5-11'!$A$1:$Q$72</definedName>
    <definedName name="Z_EDD10121_F027_40CB_A383_1ABBBA7824D4_.wvu.PrintArea" localSheetId="48" hidden="1">'5-2'!$A$1:$V$15</definedName>
    <definedName name="Z_EDD10121_F027_40CB_A383_1ABBBA7824D4_.wvu.PrintArea" localSheetId="49" hidden="1">'5-3'!$A$1:$P$18</definedName>
    <definedName name="Z_EDD10121_F027_40CB_A383_1ABBBA7824D4_.wvu.PrintArea" localSheetId="50" hidden="1">'5-4'!$A$1:$Q$26</definedName>
    <definedName name="Z_EDD10121_F027_40CB_A383_1ABBBA7824D4_.wvu.PrintArea" localSheetId="51" hidden="1">'5-5'!$A$1:$P$18</definedName>
    <definedName name="Z_EDD10121_F027_40CB_A383_1ABBBA7824D4_.wvu.PrintArea" localSheetId="52" hidden="1">'5-6'!$A$1:$P$19</definedName>
    <definedName name="Z_EDD10121_F027_40CB_A383_1ABBBA7824D4_.wvu.PrintArea" localSheetId="53" hidden="1">'5-7'!$A$1:$Q$21</definedName>
    <definedName name="Z_EDD10121_F027_40CB_A383_1ABBBA7824D4_.wvu.PrintArea" localSheetId="54" hidden="1">'5-8'!$A$1:$R$20</definedName>
    <definedName name="Z_EDD10121_F027_40CB_A383_1ABBBA7824D4_.wvu.PrintArea" localSheetId="55" hidden="1">'5-9'!$A$1:$S$20</definedName>
    <definedName name="Z_EDD10121_F027_40CB_A383_1ABBBA7824D4_.wvu.PrintArea" localSheetId="58" hidden="1">'6-1'!$A$1:$Q$14</definedName>
    <definedName name="Z_EDD10121_F027_40CB_A383_1ABBBA7824D4_.wvu.PrintArea" localSheetId="59" hidden="1">'6-2'!$A$1:$R$18</definedName>
    <definedName name="Z_EDD10121_F027_40CB_A383_1ABBBA7824D4_.wvu.PrintArea" localSheetId="60" hidden="1">'6-3'!$A$1:$P$17</definedName>
    <definedName name="Z_EDD10121_F027_40CB_A383_1ABBBA7824D4_.wvu.PrintArea" localSheetId="61" hidden="1">'6-4'!$A$1:$P$16</definedName>
    <definedName name="Z_EDD10121_F027_40CB_A383_1ABBBA7824D4_.wvu.PrintArea" localSheetId="62" hidden="1">'7-1'!$A$1:$V$27</definedName>
    <definedName name="Z_EDD10121_F027_40CB_A383_1ABBBA7824D4_.wvu.PrintArea" localSheetId="63" hidden="1">'7-2'!$A$1:$Z$18</definedName>
    <definedName name="Z_EDD10121_F027_40CB_A383_1ABBBA7824D4_.wvu.PrintArea" localSheetId="64" hidden="1">'7-3'!$A$1:$X$28</definedName>
    <definedName name="Z_EDD10121_F027_40CB_A383_1ABBBA7824D4_.wvu.PrintArea" localSheetId="65" hidden="1">'7-4'!$A$1:$X$28</definedName>
    <definedName name="Z_EDD10121_F027_40CB_A383_1ABBBA7824D4_.wvu.PrintArea" localSheetId="66" hidden="1">'7-5'!$A$1:$P$23</definedName>
    <definedName name="Z_EDD10121_F027_40CB_A383_1ABBBA7824D4_.wvu.PrintArea" localSheetId="67" hidden="1">'7-6'!$A$1:$O$15</definedName>
    <definedName name="Z_EDD10121_F027_40CB_A383_1ABBBA7824D4_.wvu.PrintArea" localSheetId="68" hidden="1">'8-1'!$A$1:$U$28</definedName>
    <definedName name="Z_EDD10121_F027_40CB_A383_1ABBBA7824D4_.wvu.PrintArea" localSheetId="77" hidden="1">'8-10'!$A$1:$Q$21</definedName>
    <definedName name="Z_EDD10121_F027_40CB_A383_1ABBBA7824D4_.wvu.PrintArea" localSheetId="78" hidden="1">'8-11'!$A$1:$S$23</definedName>
    <definedName name="Z_EDD10121_F027_40CB_A383_1ABBBA7824D4_.wvu.PrintArea" localSheetId="79" hidden="1">'8-12'!$A$1:$T$34</definedName>
    <definedName name="Z_EDD10121_F027_40CB_A383_1ABBBA7824D4_.wvu.PrintArea" localSheetId="80" hidden="1">'8-13'!$A$1:$N$21</definedName>
    <definedName name="Z_EDD10121_F027_40CB_A383_1ABBBA7824D4_.wvu.PrintArea" localSheetId="81" hidden="1">'8-14'!$A$1:$O$33</definedName>
    <definedName name="Z_EDD10121_F027_40CB_A383_1ABBBA7824D4_.wvu.PrintArea" localSheetId="69" hidden="1">'8-2'!$A$1:$U$26</definedName>
    <definedName name="Z_EDD10121_F027_40CB_A383_1ABBBA7824D4_.wvu.PrintArea" localSheetId="71" hidden="1">'8-4'!$A$1:$O$19</definedName>
    <definedName name="Z_EDD10121_F027_40CB_A383_1ABBBA7824D4_.wvu.PrintArea" localSheetId="72" hidden="1">'8-5'!$A$1:$O$20</definedName>
    <definedName name="Z_EDD10121_F027_40CB_A383_1ABBBA7824D4_.wvu.PrintArea" localSheetId="73" hidden="1">'8-6'!$A$1:$P$19</definedName>
    <definedName name="Z_EDD10121_F027_40CB_A383_1ABBBA7824D4_.wvu.PrintArea" localSheetId="74" hidden="1">'8-7'!$A$1:$O$19</definedName>
    <definedName name="Z_EDD10121_F027_40CB_A383_1ABBBA7824D4_.wvu.PrintArea" localSheetId="75" hidden="1">'8-8'!$A$1:$O$19</definedName>
    <definedName name="Z_EDD10121_F027_40CB_A383_1ABBBA7824D4_.wvu.PrintArea" localSheetId="76" hidden="1">'8-9'!$A$1:$AB$40</definedName>
    <definedName name="Z_EDD10121_F027_40CB_A383_1ABBBA7824D4_.wvu.PrintArea" localSheetId="82" hidden="1">'9-1'!$A$1:$P$17</definedName>
    <definedName name="Z_EDD10121_F027_40CB_A383_1ABBBA7824D4_.wvu.PrintArea" localSheetId="83" hidden="1">'9-2'!$A$1:$R$16</definedName>
    <definedName name="Z_EDD10121_F027_40CB_A383_1ABBBA7824D4_.wvu.PrintArea" localSheetId="84" hidden="1">'9-3'!$A$1:$O$16</definedName>
    <definedName name="Z_EDD10121_F027_40CB_A383_1ABBBA7824D4_.wvu.PrintArea" localSheetId="85" hidden="1">'9-4'!$A$1:$O$16</definedName>
    <definedName name="Z_EDD10121_F027_40CB_A383_1ABBBA7824D4_.wvu.PrintArea" localSheetId="86" hidden="1">'9-5'!$A$1:$P$16</definedName>
    <definedName name="Z_EDD10121_F027_40CB_A383_1ABBBA7824D4_.wvu.PrintArea" localSheetId="87" hidden="1">'9-6'!$A$1:$Q$20</definedName>
    <definedName name="Z_EDD10121_F027_40CB_A383_1ABBBA7824D4_.wvu.PrintArea" localSheetId="158" hidden="1">ランキング１位!$A$2:$D$175</definedName>
    <definedName name="Z_EDD10121_F027_40CB_A383_1ABBBA7824D4_.wvu.PrintTitles" localSheetId="20" hidden="1">'1-15'!$1:$1</definedName>
    <definedName name="Z_EDD10121_F027_40CB_A383_1ABBBA7824D4_.wvu.Rows" localSheetId="95" hidden="1">'11-1②'!$51:$51</definedName>
    <definedName name="Z_EDD10121_F027_40CB_A383_1ABBBA7824D4_.wvu.Rows" localSheetId="71" hidden="1">'8-4'!$27:$29</definedName>
    <definedName name="Z_EDD10121_F027_40CB_A383_1ABBBA7824D4_.wvu.Rows" localSheetId="158" hidden="1">ランキング１位!$66:$68</definedName>
    <definedName name="Z_EE98275F_E3BA_4A7E_BE2A_0F7F35847352_.wvu.Cols" localSheetId="95" hidden="1">'11-1②'!$D:$D,'11-1②'!$J:$J,'11-1②'!$P:$P</definedName>
    <definedName name="Z_EE98275F_E3BA_4A7E_BE2A_0F7F35847352_.wvu.Cols" localSheetId="20" hidden="1">'1-15'!$B:$B,'1-15'!$D:$D</definedName>
    <definedName name="Z_EE98275F_E3BA_4A7E_BE2A_0F7F35847352_.wvu.Cols" localSheetId="129" hidden="1">'17-1'!$D:$E,'17-1'!$G:$I,'17-1'!$K:$L,'17-1'!$N:$N</definedName>
    <definedName name="Z_EE98275F_E3BA_4A7E_BE2A_0F7F35847352_.wvu.Cols" localSheetId="68" hidden="1">'8-1'!$D:$E,'8-1'!$H:$H</definedName>
    <definedName name="Z_EE98275F_E3BA_4A7E_BE2A_0F7F35847352_.wvu.Cols" localSheetId="69" hidden="1">'8-2'!$D:$D,'8-2'!$F:$F,'8-2'!$H:$H</definedName>
    <definedName name="Z_EE98275F_E3BA_4A7E_BE2A_0F7F35847352_.wvu.PrintArea" localSheetId="88" hidden="1">'10-1'!$A$1:$S$19</definedName>
    <definedName name="Z_EE98275F_E3BA_4A7E_BE2A_0F7F35847352_.wvu.PrintArea" localSheetId="89" hidden="1">'10-2'!$A$1:$O$17</definedName>
    <definedName name="Z_EE98275F_E3BA_4A7E_BE2A_0F7F35847352_.wvu.PrintArea" localSheetId="90" hidden="1">'10-3'!$A$1:$W$22</definedName>
    <definedName name="Z_EE98275F_E3BA_4A7E_BE2A_0F7F35847352_.wvu.PrintArea" localSheetId="91" hidden="1">'10-4'!$A$1:$W$21</definedName>
    <definedName name="Z_EE98275F_E3BA_4A7E_BE2A_0F7F35847352_.wvu.PrintArea" localSheetId="92" hidden="1">'10-5'!$A$1:$Q$22</definedName>
    <definedName name="Z_EE98275F_E3BA_4A7E_BE2A_0F7F35847352_.wvu.PrintArea" localSheetId="93" hidden="1">'10-6'!$J$1:$AL$21</definedName>
    <definedName name="Z_EE98275F_E3BA_4A7E_BE2A_0F7F35847352_.wvu.PrintArea" localSheetId="1" hidden="1">'1-1'!$A$1:$Q$24</definedName>
    <definedName name="Z_EE98275F_E3BA_4A7E_BE2A_0F7F35847352_.wvu.PrintArea" localSheetId="12" hidden="1">'1-10'!$A$1:$Q$23</definedName>
    <definedName name="Z_EE98275F_E3BA_4A7E_BE2A_0F7F35847352_.wvu.PrintArea" localSheetId="13" hidden="1">'1-11'!$A$1:$S$20</definedName>
    <definedName name="Z_EE98275F_E3BA_4A7E_BE2A_0F7F35847352_.wvu.PrintArea" localSheetId="94" hidden="1">'11-1①'!$A$1:$M$31</definedName>
    <definedName name="Z_EE98275F_E3BA_4A7E_BE2A_0F7F35847352_.wvu.PrintArea" localSheetId="95" hidden="1">'11-1②'!$A$1:$S$52</definedName>
    <definedName name="Z_EE98275F_E3BA_4A7E_BE2A_0F7F35847352_.wvu.PrintArea" localSheetId="96" hidden="1">'11-2'!$A$1:$P$17</definedName>
    <definedName name="Z_EE98275F_E3BA_4A7E_BE2A_0F7F35847352_.wvu.PrintArea" localSheetId="14" hidden="1">'1-12'!$A$1:$R$29</definedName>
    <definedName name="Z_EE98275F_E3BA_4A7E_BE2A_0F7F35847352_.wvu.PrintArea" localSheetId="97" hidden="1">'11-3'!$A$1:$O$18</definedName>
    <definedName name="Z_EE98275F_E3BA_4A7E_BE2A_0F7F35847352_.wvu.PrintArea" localSheetId="17" hidden="1">'1-13'!$A$1:$Q$26</definedName>
    <definedName name="Z_EE98275F_E3BA_4A7E_BE2A_0F7F35847352_.wvu.PrintArea" localSheetId="9" hidden="1">'1-13(旧)'!$A$1:$T$23</definedName>
    <definedName name="Z_EE98275F_E3BA_4A7E_BE2A_0F7F35847352_.wvu.PrintArea" localSheetId="98" hidden="1">'11-4'!$A$1:$Q$19</definedName>
    <definedName name="Z_EE98275F_E3BA_4A7E_BE2A_0F7F35847352_.wvu.PrintArea" localSheetId="19" hidden="1">'1-14'!$A$1:$S$18</definedName>
    <definedName name="Z_EE98275F_E3BA_4A7E_BE2A_0F7F35847352_.wvu.PrintArea" localSheetId="15" hidden="1">'1-14(旧)'!$A$1:$S$34</definedName>
    <definedName name="Z_EE98275F_E3BA_4A7E_BE2A_0F7F35847352_.wvu.PrintArea" localSheetId="20" hidden="1">'1-15'!$I$47:$V$80</definedName>
    <definedName name="Z_EE98275F_E3BA_4A7E_BE2A_0F7F35847352_.wvu.PrintArea" localSheetId="16" hidden="1">'1-15(旧)'!$A$1:$R$26</definedName>
    <definedName name="Z_EE98275F_E3BA_4A7E_BE2A_0F7F35847352_.wvu.PrintArea" localSheetId="21" hidden="1">'1-16'!$A$1:$F$80</definedName>
    <definedName name="Z_EE98275F_E3BA_4A7E_BE2A_0F7F35847352_.wvu.PrintArea" localSheetId="18" hidden="1">'1-16(旧)'!$A$1:$W$27</definedName>
    <definedName name="Z_EE98275F_E3BA_4A7E_BE2A_0F7F35847352_.wvu.PrintArea" localSheetId="22" hidden="1">'1-17'!$A$1:$Q$18</definedName>
    <definedName name="Z_EE98275F_E3BA_4A7E_BE2A_0F7F35847352_.wvu.PrintArea" localSheetId="23" hidden="1">'1-18'!$A$1:$S$22</definedName>
    <definedName name="Z_EE98275F_E3BA_4A7E_BE2A_0F7F35847352_.wvu.PrintArea" localSheetId="24" hidden="1">'1-18(旧)'!$A$1:$U$40</definedName>
    <definedName name="Z_EE98275F_E3BA_4A7E_BE2A_0F7F35847352_.wvu.PrintArea" localSheetId="25" hidden="1">'1-19'!$A$1:$U$22</definedName>
    <definedName name="Z_EE98275F_E3BA_4A7E_BE2A_0F7F35847352_.wvu.PrintArea" localSheetId="3" hidden="1">'1-2'!$A$1:$Q$27</definedName>
    <definedName name="Z_EE98275F_E3BA_4A7E_BE2A_0F7F35847352_.wvu.PrintArea" localSheetId="159" hidden="1">'1-20(旧)'!$A$1:$R$27</definedName>
    <definedName name="Z_EE98275F_E3BA_4A7E_BE2A_0F7F35847352_.wvu.PrintArea" localSheetId="99" hidden="1">'12-1'!$A$1:$O$51</definedName>
    <definedName name="Z_EE98275F_E3BA_4A7E_BE2A_0F7F35847352_.wvu.PrintArea" localSheetId="100" hidden="1">'12-2'!$A$1:$AD$25</definedName>
    <definedName name="Z_EE98275F_E3BA_4A7E_BE2A_0F7F35847352_.wvu.PrintArea" localSheetId="101" hidden="1">'12-3'!$A$1:$P$19</definedName>
    <definedName name="Z_EE98275F_E3BA_4A7E_BE2A_0F7F35847352_.wvu.PrintArea" localSheetId="102" hidden="1">'12-4'!$A$1:$P$17</definedName>
    <definedName name="Z_EE98275F_E3BA_4A7E_BE2A_0F7F35847352_.wvu.PrintArea" localSheetId="103" hidden="1">'12-5'!$A$1:$P$17</definedName>
    <definedName name="Z_EE98275F_E3BA_4A7E_BE2A_0F7F35847352_.wvu.PrintArea" localSheetId="104" hidden="1">'12-6'!$A$1:$N$30</definedName>
    <definedName name="Z_EE98275F_E3BA_4A7E_BE2A_0F7F35847352_.wvu.PrintArea" localSheetId="105" hidden="1">'12-7'!$A$1:$M$25</definedName>
    <definedName name="Z_EE98275F_E3BA_4A7E_BE2A_0F7F35847352_.wvu.PrintArea" localSheetId="4" hidden="1">'1-3'!$A$1:$O$27</definedName>
    <definedName name="Z_EE98275F_E3BA_4A7E_BE2A_0F7F35847352_.wvu.PrintArea" localSheetId="106" hidden="1">'13-1'!$A$1:$R$21</definedName>
    <definedName name="Z_EE98275F_E3BA_4A7E_BE2A_0F7F35847352_.wvu.PrintArea" localSheetId="107" hidden="1">'13-2'!$A$1:$Q$19</definedName>
    <definedName name="Z_EE98275F_E3BA_4A7E_BE2A_0F7F35847352_.wvu.PrintArea" localSheetId="5" hidden="1">'1-4'!$A$1:$W$99</definedName>
    <definedName name="Z_EE98275F_E3BA_4A7E_BE2A_0F7F35847352_.wvu.PrintArea" localSheetId="108" hidden="1">'14-1'!$A$1:$T$21</definedName>
    <definedName name="Z_EE98275F_E3BA_4A7E_BE2A_0F7F35847352_.wvu.PrintArea" localSheetId="109" hidden="1">'14-2'!$A$1:$S$18</definedName>
    <definedName name="Z_EE98275F_E3BA_4A7E_BE2A_0F7F35847352_.wvu.PrintArea" localSheetId="6" hidden="1">'1-5'!$A$1:$U$46</definedName>
    <definedName name="Z_EE98275F_E3BA_4A7E_BE2A_0F7F35847352_.wvu.PrintArea" localSheetId="110" hidden="1">'15-1'!$A$1:$V$21</definedName>
    <definedName name="Z_EE98275F_E3BA_4A7E_BE2A_0F7F35847352_.wvu.PrintArea" localSheetId="120" hidden="1">'15-11'!$A$1:$S$21</definedName>
    <definedName name="Z_EE98275F_E3BA_4A7E_BE2A_0F7F35847352_.wvu.PrintArea" localSheetId="121" hidden="1">'15-12'!$A$1:$Q$18</definedName>
    <definedName name="Z_EE98275F_E3BA_4A7E_BE2A_0F7F35847352_.wvu.PrintArea" localSheetId="122" hidden="1">'15-13'!$A$1:$R$21</definedName>
    <definedName name="Z_EE98275F_E3BA_4A7E_BE2A_0F7F35847352_.wvu.PrintArea" localSheetId="123" hidden="1">'15-14'!$A$1:$O$21</definedName>
    <definedName name="Z_EE98275F_E3BA_4A7E_BE2A_0F7F35847352_.wvu.PrintArea" localSheetId="111" hidden="1">'15-2'!$A$1:$P$18</definedName>
    <definedName name="Z_EE98275F_E3BA_4A7E_BE2A_0F7F35847352_.wvu.PrintArea" localSheetId="112" hidden="1">'15-3'!$A$1:$U$20</definedName>
    <definedName name="Z_EE98275F_E3BA_4A7E_BE2A_0F7F35847352_.wvu.PrintArea" localSheetId="113" hidden="1">'15-4'!$A$1:$S$23</definedName>
    <definedName name="Z_EE98275F_E3BA_4A7E_BE2A_0F7F35847352_.wvu.PrintArea" localSheetId="114" hidden="1">'15-5'!$A$1:$Q$44</definedName>
    <definedName name="Z_EE98275F_E3BA_4A7E_BE2A_0F7F35847352_.wvu.PrintArea" localSheetId="115" hidden="1">'15-6'!$A$1:$U$24</definedName>
    <definedName name="Z_EE98275F_E3BA_4A7E_BE2A_0F7F35847352_.wvu.PrintArea" localSheetId="116" hidden="1">'15-7'!$A$1:$Q$19</definedName>
    <definedName name="Z_EE98275F_E3BA_4A7E_BE2A_0F7F35847352_.wvu.PrintArea" localSheetId="117" hidden="1">'15-8'!$A$1:$R$32</definedName>
    <definedName name="Z_EE98275F_E3BA_4A7E_BE2A_0F7F35847352_.wvu.PrintArea" localSheetId="118" hidden="1">'15-9'!$A$1:$S$23</definedName>
    <definedName name="Z_EE98275F_E3BA_4A7E_BE2A_0F7F35847352_.wvu.PrintArea" localSheetId="7" hidden="1">'1-6'!$A$2:$E$26</definedName>
    <definedName name="Z_EE98275F_E3BA_4A7E_BE2A_0F7F35847352_.wvu.PrintArea" localSheetId="124" hidden="1">'16-1'!$A$1:$R$23</definedName>
    <definedName name="Z_EE98275F_E3BA_4A7E_BE2A_0F7F35847352_.wvu.PrintArea" localSheetId="125" hidden="1">'16-2'!$A$1:$Q$18</definedName>
    <definedName name="Z_EE98275F_E3BA_4A7E_BE2A_0F7F35847352_.wvu.PrintArea" localSheetId="126" hidden="1">'16-3'!$A$1:$U$22</definedName>
    <definedName name="Z_EE98275F_E3BA_4A7E_BE2A_0F7F35847352_.wvu.PrintArea" localSheetId="127" hidden="1">'16-4'!$A$1:$N$20</definedName>
    <definedName name="Z_EE98275F_E3BA_4A7E_BE2A_0F7F35847352_.wvu.PrintArea" localSheetId="128" hidden="1">'16-5'!$A$1:$U$21</definedName>
    <definedName name="Z_EE98275F_E3BA_4A7E_BE2A_0F7F35847352_.wvu.PrintArea" localSheetId="8" hidden="1">'1-7'!$A$1:$W$171</definedName>
    <definedName name="Z_EE98275F_E3BA_4A7E_BE2A_0F7F35847352_.wvu.PrintArea" localSheetId="129" hidden="1">'17-1'!$A$1:$AA$22</definedName>
    <definedName name="Z_EE98275F_E3BA_4A7E_BE2A_0F7F35847352_.wvu.PrintArea" localSheetId="138" hidden="1">'17-10'!$A$1:$P$17</definedName>
    <definedName name="Z_EE98275F_E3BA_4A7E_BE2A_0F7F35847352_.wvu.PrintArea" localSheetId="139" hidden="1">'17-11'!$I$1:$S$30</definedName>
    <definedName name="Z_EE98275F_E3BA_4A7E_BE2A_0F7F35847352_.wvu.PrintArea" localSheetId="140" hidden="1">'17-12'!$A$1:$Q$19</definedName>
    <definedName name="Z_EE98275F_E3BA_4A7E_BE2A_0F7F35847352_.wvu.PrintArea" localSheetId="141" hidden="1">'17-13'!$A$1:$P$17</definedName>
    <definedName name="Z_EE98275F_E3BA_4A7E_BE2A_0F7F35847352_.wvu.PrintArea" localSheetId="142" hidden="1">'17-14'!$A$1:$K$27</definedName>
    <definedName name="Z_EE98275F_E3BA_4A7E_BE2A_0F7F35847352_.wvu.PrintArea" localSheetId="130" hidden="1">'17-2'!$A$1:$V$23</definedName>
    <definedName name="Z_EE98275F_E3BA_4A7E_BE2A_0F7F35847352_.wvu.PrintArea" localSheetId="131" hidden="1">'17-3'!$A$1:$V$23</definedName>
    <definedName name="Z_EE98275F_E3BA_4A7E_BE2A_0F7F35847352_.wvu.PrintArea" localSheetId="132" hidden="1">'17-4'!$I$1:$S$22</definedName>
    <definedName name="Z_EE98275F_E3BA_4A7E_BE2A_0F7F35847352_.wvu.PrintArea" localSheetId="133" hidden="1">'17-5'!$I$1:$S$19</definedName>
    <definedName name="Z_EE98275F_E3BA_4A7E_BE2A_0F7F35847352_.wvu.PrintArea" localSheetId="134" hidden="1">'17-6'!$I$1:$S$22</definedName>
    <definedName name="Z_EE98275F_E3BA_4A7E_BE2A_0F7F35847352_.wvu.PrintArea" localSheetId="135" hidden="1">'17-7'!$A$1:$P$17</definedName>
    <definedName name="Z_EE98275F_E3BA_4A7E_BE2A_0F7F35847352_.wvu.PrintArea" localSheetId="136" hidden="1">'17-8'!$A$1:$S$17</definedName>
    <definedName name="Z_EE98275F_E3BA_4A7E_BE2A_0F7F35847352_.wvu.PrintArea" localSheetId="137" hidden="1">'17-9'!$A$1:$Q$16</definedName>
    <definedName name="Z_EE98275F_E3BA_4A7E_BE2A_0F7F35847352_.wvu.PrintArea" localSheetId="10" hidden="1">'1-8'!$A$1:$S$121</definedName>
    <definedName name="Z_EE98275F_E3BA_4A7E_BE2A_0F7F35847352_.wvu.PrintArea" localSheetId="143" hidden="1">'18-1'!$A$1:$P$12</definedName>
    <definedName name="Z_EE98275F_E3BA_4A7E_BE2A_0F7F35847352_.wvu.PrintArea" localSheetId="144" hidden="1">'18-2'!$A$1:$Q$17</definedName>
    <definedName name="Z_EE98275F_E3BA_4A7E_BE2A_0F7F35847352_.wvu.PrintArea" localSheetId="145" hidden="1">'18-3'!$A$1:$P$12</definedName>
    <definedName name="Z_EE98275F_E3BA_4A7E_BE2A_0F7F35847352_.wvu.PrintArea" localSheetId="146" hidden="1">'18-4'!$A$1:$R$19</definedName>
    <definedName name="Z_EE98275F_E3BA_4A7E_BE2A_0F7F35847352_.wvu.PrintArea" localSheetId="11" hidden="1">'1-9'!$A$1:$P$19</definedName>
    <definedName name="Z_EE98275F_E3BA_4A7E_BE2A_0F7F35847352_.wvu.PrintArea" localSheetId="147" hidden="1">'19-1'!$A$1:$Q$18</definedName>
    <definedName name="Z_EE98275F_E3BA_4A7E_BE2A_0F7F35847352_.wvu.PrintArea" localSheetId="148" hidden="1">'19-2'!$A$1:$Q$20</definedName>
    <definedName name="Z_EE98275F_E3BA_4A7E_BE2A_0F7F35847352_.wvu.PrintArea" localSheetId="149" hidden="1">'20-1'!$A$1:$N$17</definedName>
    <definedName name="Z_EE98275F_E3BA_4A7E_BE2A_0F7F35847352_.wvu.PrintArea" localSheetId="150" hidden="1">'20-2'!$A$1:$S$20</definedName>
    <definedName name="Z_EE98275F_E3BA_4A7E_BE2A_0F7F35847352_.wvu.PrintArea" localSheetId="151" hidden="1">'20-3'!$A$1:$O$17</definedName>
    <definedName name="Z_EE98275F_E3BA_4A7E_BE2A_0F7F35847352_.wvu.PrintArea" localSheetId="26" hidden="1">'2-1'!$A$1:$R$23</definedName>
    <definedName name="Z_EE98275F_E3BA_4A7E_BE2A_0F7F35847352_.wvu.PrintArea" localSheetId="152" hidden="1">'21-1'!$A$1:$R$22</definedName>
    <definedName name="Z_EE98275F_E3BA_4A7E_BE2A_0F7F35847352_.wvu.PrintArea" localSheetId="153" hidden="1">'21-2'!$A$1:$O$20</definedName>
    <definedName name="Z_EE98275F_E3BA_4A7E_BE2A_0F7F35847352_.wvu.PrintArea" localSheetId="154" hidden="1">'21-3'!$A$1:$Q$16</definedName>
    <definedName name="Z_EE98275F_E3BA_4A7E_BE2A_0F7F35847352_.wvu.PrintArea" localSheetId="155" hidden="1">'21-4'!$A$1:$Y$52</definedName>
    <definedName name="Z_EE98275F_E3BA_4A7E_BE2A_0F7F35847352_.wvu.PrintArea" localSheetId="156" hidden="1">'21-5'!$A$1:$T$19</definedName>
    <definedName name="Z_EE98275F_E3BA_4A7E_BE2A_0F7F35847352_.wvu.PrintArea" localSheetId="157" hidden="1">'21-6'!$A$1:$O$16</definedName>
    <definedName name="Z_EE98275F_E3BA_4A7E_BE2A_0F7F35847352_.wvu.PrintArea" localSheetId="27" hidden="1">'2-2'!$A$1:$Q$16</definedName>
    <definedName name="Z_EE98275F_E3BA_4A7E_BE2A_0F7F35847352_.wvu.PrintArea" localSheetId="28" hidden="1">'2-3'!$A$1:$R$25</definedName>
    <definedName name="Z_EE98275F_E3BA_4A7E_BE2A_0F7F35847352_.wvu.PrintArea" localSheetId="30" hidden="1">'2-5'!$A$1:$X$24</definedName>
    <definedName name="Z_EE98275F_E3BA_4A7E_BE2A_0F7F35847352_.wvu.PrintArea" localSheetId="32" hidden="1">'2-7'!$A$1:$O$19</definedName>
    <definedName name="Z_EE98275F_E3BA_4A7E_BE2A_0F7F35847352_.wvu.PrintArea" localSheetId="33" hidden="1">'2-8'!$A$1:$M$18</definedName>
    <definedName name="Z_EE98275F_E3BA_4A7E_BE2A_0F7F35847352_.wvu.PrintArea" localSheetId="34" hidden="1">'3-1'!$A$1:$R$18</definedName>
    <definedName name="Z_EE98275F_E3BA_4A7E_BE2A_0F7F35847352_.wvu.PrintArea" localSheetId="35" hidden="1">'3-2'!$A$1:$Q$20</definedName>
    <definedName name="Z_EE98275F_E3BA_4A7E_BE2A_0F7F35847352_.wvu.PrintArea" localSheetId="36" hidden="1">'3-3'!$A$1:$Q$26</definedName>
    <definedName name="Z_EE98275F_E3BA_4A7E_BE2A_0F7F35847352_.wvu.PrintArea" localSheetId="37" hidden="1">'3-4'!$A$1:$P$12</definedName>
    <definedName name="Z_EE98275F_E3BA_4A7E_BE2A_0F7F35847352_.wvu.PrintArea" localSheetId="38" hidden="1">'3-5'!$A$1:$L$15</definedName>
    <definedName name="Z_EE98275F_E3BA_4A7E_BE2A_0F7F35847352_.wvu.PrintArea" localSheetId="39" hidden="1">'3-6'!$A$1:$O$13</definedName>
    <definedName name="Z_EE98275F_E3BA_4A7E_BE2A_0F7F35847352_.wvu.PrintArea" localSheetId="40" hidden="1">'3-7'!$A$1:$L$16</definedName>
    <definedName name="Z_EE98275F_E3BA_4A7E_BE2A_0F7F35847352_.wvu.PrintArea" localSheetId="41" hidden="1">'4-1'!$A$1:$O$19</definedName>
    <definedName name="Z_EE98275F_E3BA_4A7E_BE2A_0F7F35847352_.wvu.PrintArea" localSheetId="42" hidden="1">'4-2'!$A$1:$O$21</definedName>
    <definedName name="Z_EE98275F_E3BA_4A7E_BE2A_0F7F35847352_.wvu.PrintArea" localSheetId="43" hidden="1">'4-3'!$A$1:$Q$28</definedName>
    <definedName name="Z_EE98275F_E3BA_4A7E_BE2A_0F7F35847352_.wvu.PrintArea" localSheetId="44" hidden="1">'4-4'!$A$1:$S$31</definedName>
    <definedName name="Z_EE98275F_E3BA_4A7E_BE2A_0F7F35847352_.wvu.PrintArea" localSheetId="45" hidden="1">'4-5'!$A$1:$Q$32</definedName>
    <definedName name="Z_EE98275F_E3BA_4A7E_BE2A_0F7F35847352_.wvu.PrintArea" localSheetId="46" hidden="1">'4-6'!$A$1:$O$20</definedName>
    <definedName name="Z_EE98275F_E3BA_4A7E_BE2A_0F7F35847352_.wvu.PrintArea" localSheetId="47" hidden="1">'5-1'!$A$1:$T$15</definedName>
    <definedName name="Z_EE98275F_E3BA_4A7E_BE2A_0F7F35847352_.wvu.PrintArea" localSheetId="56" hidden="1">'5-10'!$A$1:$G$32</definedName>
    <definedName name="Z_EE98275F_E3BA_4A7E_BE2A_0F7F35847352_.wvu.PrintArea" localSheetId="57" hidden="1">'5-11'!$A$1:$Q$72</definedName>
    <definedName name="Z_EE98275F_E3BA_4A7E_BE2A_0F7F35847352_.wvu.PrintArea" localSheetId="48" hidden="1">'5-2'!$A$1:$V$15</definedName>
    <definedName name="Z_EE98275F_E3BA_4A7E_BE2A_0F7F35847352_.wvu.PrintArea" localSheetId="49" hidden="1">'5-3'!$A$1:$P$18</definedName>
    <definedName name="Z_EE98275F_E3BA_4A7E_BE2A_0F7F35847352_.wvu.PrintArea" localSheetId="50" hidden="1">'5-4'!$A$1:$Q$26</definedName>
    <definedName name="Z_EE98275F_E3BA_4A7E_BE2A_0F7F35847352_.wvu.PrintArea" localSheetId="51" hidden="1">'5-5'!$A$1:$P$18</definedName>
    <definedName name="Z_EE98275F_E3BA_4A7E_BE2A_0F7F35847352_.wvu.PrintArea" localSheetId="52" hidden="1">'5-6'!$A$1:$P$19</definedName>
    <definedName name="Z_EE98275F_E3BA_4A7E_BE2A_0F7F35847352_.wvu.PrintArea" localSheetId="53" hidden="1">'5-7'!$A$1:$Q$21</definedName>
    <definedName name="Z_EE98275F_E3BA_4A7E_BE2A_0F7F35847352_.wvu.PrintArea" localSheetId="54" hidden="1">'5-8'!$A$1:$R$20</definedName>
    <definedName name="Z_EE98275F_E3BA_4A7E_BE2A_0F7F35847352_.wvu.PrintArea" localSheetId="55" hidden="1">'5-9'!$A$1:$S$20</definedName>
    <definedName name="Z_EE98275F_E3BA_4A7E_BE2A_0F7F35847352_.wvu.PrintArea" localSheetId="58" hidden="1">'6-1'!$A$1:$Q$14</definedName>
    <definedName name="Z_EE98275F_E3BA_4A7E_BE2A_0F7F35847352_.wvu.PrintArea" localSheetId="59" hidden="1">'6-2'!$A$1:$R$18</definedName>
    <definedName name="Z_EE98275F_E3BA_4A7E_BE2A_0F7F35847352_.wvu.PrintArea" localSheetId="60" hidden="1">'6-3'!$A$1:$P$17</definedName>
    <definedName name="Z_EE98275F_E3BA_4A7E_BE2A_0F7F35847352_.wvu.PrintArea" localSheetId="61" hidden="1">'6-4'!$A$1:$P$16</definedName>
    <definedName name="Z_EE98275F_E3BA_4A7E_BE2A_0F7F35847352_.wvu.PrintArea" localSheetId="62" hidden="1">'7-1'!$A$1:$V$27</definedName>
    <definedName name="Z_EE98275F_E3BA_4A7E_BE2A_0F7F35847352_.wvu.PrintArea" localSheetId="63" hidden="1">'7-2'!$A$1:$Z$18</definedName>
    <definedName name="Z_EE98275F_E3BA_4A7E_BE2A_0F7F35847352_.wvu.PrintArea" localSheetId="64" hidden="1">'7-3'!$A$1:$X$28</definedName>
    <definedName name="Z_EE98275F_E3BA_4A7E_BE2A_0F7F35847352_.wvu.PrintArea" localSheetId="65" hidden="1">'7-4'!$A$1:$X$28</definedName>
    <definedName name="Z_EE98275F_E3BA_4A7E_BE2A_0F7F35847352_.wvu.PrintArea" localSheetId="66" hidden="1">'7-5'!$A$1:$P$23</definedName>
    <definedName name="Z_EE98275F_E3BA_4A7E_BE2A_0F7F35847352_.wvu.PrintArea" localSheetId="67" hidden="1">'7-6'!$A$1:$O$15</definedName>
    <definedName name="Z_EE98275F_E3BA_4A7E_BE2A_0F7F35847352_.wvu.PrintArea" localSheetId="68" hidden="1">'8-1'!$A$1:$U$28</definedName>
    <definedName name="Z_EE98275F_E3BA_4A7E_BE2A_0F7F35847352_.wvu.PrintArea" localSheetId="77" hidden="1">'8-10'!$A$1:$Q$21</definedName>
    <definedName name="Z_EE98275F_E3BA_4A7E_BE2A_0F7F35847352_.wvu.PrintArea" localSheetId="78" hidden="1">'8-11'!$A$1:$S$23</definedName>
    <definedName name="Z_EE98275F_E3BA_4A7E_BE2A_0F7F35847352_.wvu.PrintArea" localSheetId="79" hidden="1">'8-12'!$A$1:$T$34</definedName>
    <definedName name="Z_EE98275F_E3BA_4A7E_BE2A_0F7F35847352_.wvu.PrintArea" localSheetId="80" hidden="1">'8-13'!$A$1:$N$21</definedName>
    <definedName name="Z_EE98275F_E3BA_4A7E_BE2A_0F7F35847352_.wvu.PrintArea" localSheetId="81" hidden="1">'8-14'!$A$1:$O$33</definedName>
    <definedName name="Z_EE98275F_E3BA_4A7E_BE2A_0F7F35847352_.wvu.PrintArea" localSheetId="69" hidden="1">'8-2'!$A$1:$U$26</definedName>
    <definedName name="Z_EE98275F_E3BA_4A7E_BE2A_0F7F35847352_.wvu.PrintArea" localSheetId="71" hidden="1">'8-4'!$A$1:$O$19</definedName>
    <definedName name="Z_EE98275F_E3BA_4A7E_BE2A_0F7F35847352_.wvu.PrintArea" localSheetId="72" hidden="1">'8-5'!$A$1:$O$20</definedName>
    <definedName name="Z_EE98275F_E3BA_4A7E_BE2A_0F7F35847352_.wvu.PrintArea" localSheetId="73" hidden="1">'8-6'!$A$1:$P$19</definedName>
    <definedName name="Z_EE98275F_E3BA_4A7E_BE2A_0F7F35847352_.wvu.PrintArea" localSheetId="74" hidden="1">'8-7'!$A$1:$O$19</definedName>
    <definedName name="Z_EE98275F_E3BA_4A7E_BE2A_0F7F35847352_.wvu.PrintArea" localSheetId="75" hidden="1">'8-8'!$A$1:$O$19</definedName>
    <definedName name="Z_EE98275F_E3BA_4A7E_BE2A_0F7F35847352_.wvu.PrintArea" localSheetId="76" hidden="1">'8-9'!$A$1:$AB$40</definedName>
    <definedName name="Z_EE98275F_E3BA_4A7E_BE2A_0F7F35847352_.wvu.PrintArea" localSheetId="82" hidden="1">'9-1'!$A$1:$P$17</definedName>
    <definedName name="Z_EE98275F_E3BA_4A7E_BE2A_0F7F35847352_.wvu.PrintArea" localSheetId="83" hidden="1">'9-2'!$A$1:$R$16</definedName>
    <definedName name="Z_EE98275F_E3BA_4A7E_BE2A_0F7F35847352_.wvu.PrintArea" localSheetId="84" hidden="1">'9-3'!$A$1:$O$16</definedName>
    <definedName name="Z_EE98275F_E3BA_4A7E_BE2A_0F7F35847352_.wvu.PrintArea" localSheetId="85" hidden="1">'9-4'!$A$1:$O$16</definedName>
    <definedName name="Z_EE98275F_E3BA_4A7E_BE2A_0F7F35847352_.wvu.PrintArea" localSheetId="86" hidden="1">'9-5'!$A$1:$P$16</definedName>
    <definedName name="Z_EE98275F_E3BA_4A7E_BE2A_0F7F35847352_.wvu.PrintArea" localSheetId="87" hidden="1">'9-6'!$A$1:$Q$20</definedName>
    <definedName name="Z_EE98275F_E3BA_4A7E_BE2A_0F7F35847352_.wvu.PrintTitles" localSheetId="20" hidden="1">'1-15'!$1:$1</definedName>
    <definedName name="Z_EE98275F_E3BA_4A7E_BE2A_0F7F35847352_.wvu.Rows" localSheetId="95" hidden="1">'11-1②'!$51:$51</definedName>
    <definedName name="Z_EE98275F_E3BA_4A7E_BE2A_0F7F35847352_.wvu.Rows" localSheetId="71" hidden="1">'8-4'!$27:$29</definedName>
    <definedName name="Z_F0A88F7F_B050_44D2_9557_2B68B424EAF3_.wvu.Cols" localSheetId="95" hidden="1">'11-1②'!$D:$D,'11-1②'!$J:$J,'11-1②'!$P:$P</definedName>
    <definedName name="Z_F0A88F7F_B050_44D2_9557_2B68B424EAF3_.wvu.Cols" localSheetId="20" hidden="1">'1-15'!$B:$B,'1-15'!$D:$D</definedName>
    <definedName name="Z_F0A88F7F_B050_44D2_9557_2B68B424EAF3_.wvu.Cols" localSheetId="129" hidden="1">'17-1'!$D:$E,'17-1'!$G:$I,'17-1'!$K:$L,'17-1'!$N:$N</definedName>
    <definedName name="Z_F0A88F7F_B050_44D2_9557_2B68B424EAF3_.wvu.Cols" localSheetId="68" hidden="1">'8-1'!$D:$E,'8-1'!$H:$H</definedName>
    <definedName name="Z_F0A88F7F_B050_44D2_9557_2B68B424EAF3_.wvu.Cols" localSheetId="69" hidden="1">'8-2'!$D:$D,'8-2'!$F:$F,'8-2'!$H:$H</definedName>
    <definedName name="Z_F0A88F7F_B050_44D2_9557_2B68B424EAF3_.wvu.FilterData" localSheetId="99" hidden="1">'12-1'!$A$1:$C$18</definedName>
    <definedName name="Z_F0A88F7F_B050_44D2_9557_2B68B424EAF3_.wvu.FilterData" localSheetId="158" hidden="1">ランキング１位!$A$23:$D$128</definedName>
    <definedName name="Z_F0A88F7F_B050_44D2_9557_2B68B424EAF3_.wvu.PrintArea" localSheetId="88" hidden="1">'10-1'!$A$1:$S$19</definedName>
    <definedName name="Z_F0A88F7F_B050_44D2_9557_2B68B424EAF3_.wvu.PrintArea" localSheetId="89" hidden="1">'10-2'!$A$1:$O$17</definedName>
    <definedName name="Z_F0A88F7F_B050_44D2_9557_2B68B424EAF3_.wvu.PrintArea" localSheetId="90" hidden="1">'10-3'!$A$1:$W$22</definedName>
    <definedName name="Z_F0A88F7F_B050_44D2_9557_2B68B424EAF3_.wvu.PrintArea" localSheetId="91" hidden="1">'10-4'!$A$1:$W$21</definedName>
    <definedName name="Z_F0A88F7F_B050_44D2_9557_2B68B424EAF3_.wvu.PrintArea" localSheetId="92" hidden="1">'10-5'!$A$1:$Q$22</definedName>
    <definedName name="Z_F0A88F7F_B050_44D2_9557_2B68B424EAF3_.wvu.PrintArea" localSheetId="93" hidden="1">'10-6'!$J$1:$AL$21</definedName>
    <definedName name="Z_F0A88F7F_B050_44D2_9557_2B68B424EAF3_.wvu.PrintArea" localSheetId="1" hidden="1">'1-1'!$A$1:$Q$24</definedName>
    <definedName name="Z_F0A88F7F_B050_44D2_9557_2B68B424EAF3_.wvu.PrintArea" localSheetId="12" hidden="1">'1-10'!$A$1:$Q$23</definedName>
    <definedName name="Z_F0A88F7F_B050_44D2_9557_2B68B424EAF3_.wvu.PrintArea" localSheetId="13" hidden="1">'1-11'!$A$1:$S$20</definedName>
    <definedName name="Z_F0A88F7F_B050_44D2_9557_2B68B424EAF3_.wvu.PrintArea" localSheetId="94" hidden="1">'11-1①'!$A$1:$M$31</definedName>
    <definedName name="Z_F0A88F7F_B050_44D2_9557_2B68B424EAF3_.wvu.PrintArea" localSheetId="95" hidden="1">'11-1②'!$A$1:$S$52</definedName>
    <definedName name="Z_F0A88F7F_B050_44D2_9557_2B68B424EAF3_.wvu.PrintArea" localSheetId="96" hidden="1">'11-2'!$A$1:$P$17</definedName>
    <definedName name="Z_F0A88F7F_B050_44D2_9557_2B68B424EAF3_.wvu.PrintArea" localSheetId="14" hidden="1">'1-12'!$A$1:$R$29</definedName>
    <definedName name="Z_F0A88F7F_B050_44D2_9557_2B68B424EAF3_.wvu.PrintArea" localSheetId="97" hidden="1">'11-3'!$A$1:$O$18</definedName>
    <definedName name="Z_F0A88F7F_B050_44D2_9557_2B68B424EAF3_.wvu.PrintArea" localSheetId="17" hidden="1">'1-13'!$A$1:$Q$26</definedName>
    <definedName name="Z_F0A88F7F_B050_44D2_9557_2B68B424EAF3_.wvu.PrintArea" localSheetId="9" hidden="1">'1-13(旧)'!$A$1:$T$23</definedName>
    <definedName name="Z_F0A88F7F_B050_44D2_9557_2B68B424EAF3_.wvu.PrintArea" localSheetId="98" hidden="1">'11-4'!$A$1:$Q$19</definedName>
    <definedName name="Z_F0A88F7F_B050_44D2_9557_2B68B424EAF3_.wvu.PrintArea" localSheetId="19" hidden="1">'1-14'!$A$1:$S$18</definedName>
    <definedName name="Z_F0A88F7F_B050_44D2_9557_2B68B424EAF3_.wvu.PrintArea" localSheetId="15" hidden="1">'1-14(旧)'!$A$1:$S$34</definedName>
    <definedName name="Z_F0A88F7F_B050_44D2_9557_2B68B424EAF3_.wvu.PrintArea" localSheetId="20" hidden="1">'1-15'!$I$47:$V$80</definedName>
    <definedName name="Z_F0A88F7F_B050_44D2_9557_2B68B424EAF3_.wvu.PrintArea" localSheetId="16" hidden="1">'1-15(旧)'!$A$1:$R$26</definedName>
    <definedName name="Z_F0A88F7F_B050_44D2_9557_2B68B424EAF3_.wvu.PrintArea" localSheetId="21" hidden="1">'1-16'!$A$1:$F$80</definedName>
    <definedName name="Z_F0A88F7F_B050_44D2_9557_2B68B424EAF3_.wvu.PrintArea" localSheetId="18" hidden="1">'1-16(旧)'!$A$1:$W$27</definedName>
    <definedName name="Z_F0A88F7F_B050_44D2_9557_2B68B424EAF3_.wvu.PrintArea" localSheetId="22" hidden="1">'1-17'!$A$1:$Q$18</definedName>
    <definedName name="Z_F0A88F7F_B050_44D2_9557_2B68B424EAF3_.wvu.PrintArea" localSheetId="23" hidden="1">'1-18'!$A$1:$S$22</definedName>
    <definedName name="Z_F0A88F7F_B050_44D2_9557_2B68B424EAF3_.wvu.PrintArea" localSheetId="24" hidden="1">'1-18(旧)'!$A$1:$U$40</definedName>
    <definedName name="Z_F0A88F7F_B050_44D2_9557_2B68B424EAF3_.wvu.PrintArea" localSheetId="25" hidden="1">'1-19'!$A$1:$U$22</definedName>
    <definedName name="Z_F0A88F7F_B050_44D2_9557_2B68B424EAF3_.wvu.PrintArea" localSheetId="3" hidden="1">'1-2'!$A$1:$Q$27</definedName>
    <definedName name="Z_F0A88F7F_B050_44D2_9557_2B68B424EAF3_.wvu.PrintArea" localSheetId="159" hidden="1">'1-20(旧)'!$A$1:$R$27</definedName>
    <definedName name="Z_F0A88F7F_B050_44D2_9557_2B68B424EAF3_.wvu.PrintArea" localSheetId="99" hidden="1">'12-1'!$A$1:$O$51</definedName>
    <definedName name="Z_F0A88F7F_B050_44D2_9557_2B68B424EAF3_.wvu.PrintArea" localSheetId="100" hidden="1">'12-2'!$A$1:$AD$25</definedName>
    <definedName name="Z_F0A88F7F_B050_44D2_9557_2B68B424EAF3_.wvu.PrintArea" localSheetId="101" hidden="1">'12-3'!$A$1:$P$19</definedName>
    <definedName name="Z_F0A88F7F_B050_44D2_9557_2B68B424EAF3_.wvu.PrintArea" localSheetId="102" hidden="1">'12-4'!$A$1:$P$17</definedName>
    <definedName name="Z_F0A88F7F_B050_44D2_9557_2B68B424EAF3_.wvu.PrintArea" localSheetId="103" hidden="1">'12-5'!$A$1:$P$17</definedName>
    <definedName name="Z_F0A88F7F_B050_44D2_9557_2B68B424EAF3_.wvu.PrintArea" localSheetId="104" hidden="1">'12-6'!$A$1:$N$30</definedName>
    <definedName name="Z_F0A88F7F_B050_44D2_9557_2B68B424EAF3_.wvu.PrintArea" localSheetId="105" hidden="1">'12-7'!$A$1:$M$25</definedName>
    <definedName name="Z_F0A88F7F_B050_44D2_9557_2B68B424EAF3_.wvu.PrintArea" localSheetId="4" hidden="1">'1-3'!$A$1:$O$27</definedName>
    <definedName name="Z_F0A88F7F_B050_44D2_9557_2B68B424EAF3_.wvu.PrintArea" localSheetId="106" hidden="1">'13-1'!$A$1:$R$21</definedName>
    <definedName name="Z_F0A88F7F_B050_44D2_9557_2B68B424EAF3_.wvu.PrintArea" localSheetId="107" hidden="1">'13-2'!$A$1:$Q$19</definedName>
    <definedName name="Z_F0A88F7F_B050_44D2_9557_2B68B424EAF3_.wvu.PrintArea" localSheetId="5" hidden="1">'1-4'!$A$1:$W$99</definedName>
    <definedName name="Z_F0A88F7F_B050_44D2_9557_2B68B424EAF3_.wvu.PrintArea" localSheetId="108" hidden="1">'14-1'!$A$1:$T$21</definedName>
    <definedName name="Z_F0A88F7F_B050_44D2_9557_2B68B424EAF3_.wvu.PrintArea" localSheetId="109" hidden="1">'14-2'!$A$1:$S$18</definedName>
    <definedName name="Z_F0A88F7F_B050_44D2_9557_2B68B424EAF3_.wvu.PrintArea" localSheetId="6" hidden="1">'1-5'!$A$1:$U$46</definedName>
    <definedName name="Z_F0A88F7F_B050_44D2_9557_2B68B424EAF3_.wvu.PrintArea" localSheetId="110" hidden="1">'15-1'!$A$1:$V$21</definedName>
    <definedName name="Z_F0A88F7F_B050_44D2_9557_2B68B424EAF3_.wvu.PrintArea" localSheetId="120" hidden="1">'15-11'!$A$1:$S$21</definedName>
    <definedName name="Z_F0A88F7F_B050_44D2_9557_2B68B424EAF3_.wvu.PrintArea" localSheetId="121" hidden="1">'15-12'!$A$1:$Q$18</definedName>
    <definedName name="Z_F0A88F7F_B050_44D2_9557_2B68B424EAF3_.wvu.PrintArea" localSheetId="122" hidden="1">'15-13'!$A$1:$R$21</definedName>
    <definedName name="Z_F0A88F7F_B050_44D2_9557_2B68B424EAF3_.wvu.PrintArea" localSheetId="123" hidden="1">'15-14'!$A$1:$O$21</definedName>
    <definedName name="Z_F0A88F7F_B050_44D2_9557_2B68B424EAF3_.wvu.PrintArea" localSheetId="111" hidden="1">'15-2'!$A$1:$P$18</definedName>
    <definedName name="Z_F0A88F7F_B050_44D2_9557_2B68B424EAF3_.wvu.PrintArea" localSheetId="112" hidden="1">'15-3'!$A$1:$U$20</definedName>
    <definedName name="Z_F0A88F7F_B050_44D2_9557_2B68B424EAF3_.wvu.PrintArea" localSheetId="113" hidden="1">'15-4'!$A$1:$S$23</definedName>
    <definedName name="Z_F0A88F7F_B050_44D2_9557_2B68B424EAF3_.wvu.PrintArea" localSheetId="114" hidden="1">'15-5'!$A$1:$Q$44</definedName>
    <definedName name="Z_F0A88F7F_B050_44D2_9557_2B68B424EAF3_.wvu.PrintArea" localSheetId="115" hidden="1">'15-6'!$A$1:$U$24</definedName>
    <definedName name="Z_F0A88F7F_B050_44D2_9557_2B68B424EAF3_.wvu.PrintArea" localSheetId="116" hidden="1">'15-7'!$A$1:$Q$19</definedName>
    <definedName name="Z_F0A88F7F_B050_44D2_9557_2B68B424EAF3_.wvu.PrintArea" localSheetId="117" hidden="1">'15-8'!$A$1:$R$32</definedName>
    <definedName name="Z_F0A88F7F_B050_44D2_9557_2B68B424EAF3_.wvu.PrintArea" localSheetId="118" hidden="1">'15-9'!$A$1:$S$23</definedName>
    <definedName name="Z_F0A88F7F_B050_44D2_9557_2B68B424EAF3_.wvu.PrintArea" localSheetId="7" hidden="1">'1-6'!$A$2:$E$26</definedName>
    <definedName name="Z_F0A88F7F_B050_44D2_9557_2B68B424EAF3_.wvu.PrintArea" localSheetId="124" hidden="1">'16-1'!$A$1:$R$23</definedName>
    <definedName name="Z_F0A88F7F_B050_44D2_9557_2B68B424EAF3_.wvu.PrintArea" localSheetId="125" hidden="1">'16-2'!$A$1:$Q$18</definedName>
    <definedName name="Z_F0A88F7F_B050_44D2_9557_2B68B424EAF3_.wvu.PrintArea" localSheetId="126" hidden="1">'16-3'!$A$1:$U$22</definedName>
    <definedName name="Z_F0A88F7F_B050_44D2_9557_2B68B424EAF3_.wvu.PrintArea" localSheetId="127" hidden="1">'16-4'!$A$1:$N$20</definedName>
    <definedName name="Z_F0A88F7F_B050_44D2_9557_2B68B424EAF3_.wvu.PrintArea" localSheetId="128" hidden="1">'16-5'!$A$1:$U$21</definedName>
    <definedName name="Z_F0A88F7F_B050_44D2_9557_2B68B424EAF3_.wvu.PrintArea" localSheetId="8" hidden="1">'1-7'!$A$1:$W$171</definedName>
    <definedName name="Z_F0A88F7F_B050_44D2_9557_2B68B424EAF3_.wvu.PrintArea" localSheetId="129" hidden="1">'17-1'!$A$1:$AA$22</definedName>
    <definedName name="Z_F0A88F7F_B050_44D2_9557_2B68B424EAF3_.wvu.PrintArea" localSheetId="138" hidden="1">'17-10'!$A$1:$P$17</definedName>
    <definedName name="Z_F0A88F7F_B050_44D2_9557_2B68B424EAF3_.wvu.PrintArea" localSheetId="139" hidden="1">'17-11'!$I$1:$S$30</definedName>
    <definedName name="Z_F0A88F7F_B050_44D2_9557_2B68B424EAF3_.wvu.PrintArea" localSheetId="140" hidden="1">'17-12'!$A$1:$Q$19</definedName>
    <definedName name="Z_F0A88F7F_B050_44D2_9557_2B68B424EAF3_.wvu.PrintArea" localSheetId="141" hidden="1">'17-13'!$A$1:$P$17</definedName>
    <definedName name="Z_F0A88F7F_B050_44D2_9557_2B68B424EAF3_.wvu.PrintArea" localSheetId="142" hidden="1">'17-14'!$A$1:$K$27</definedName>
    <definedName name="Z_F0A88F7F_B050_44D2_9557_2B68B424EAF3_.wvu.PrintArea" localSheetId="130" hidden="1">'17-2'!$A$1:$V$23</definedName>
    <definedName name="Z_F0A88F7F_B050_44D2_9557_2B68B424EAF3_.wvu.PrintArea" localSheetId="131" hidden="1">'17-3'!$A$1:$V$23</definedName>
    <definedName name="Z_F0A88F7F_B050_44D2_9557_2B68B424EAF3_.wvu.PrintArea" localSheetId="132" hidden="1">'17-4'!$I$1:$S$33</definedName>
    <definedName name="Z_F0A88F7F_B050_44D2_9557_2B68B424EAF3_.wvu.PrintArea" localSheetId="133" hidden="1">'17-5'!$I$1:$S$19</definedName>
    <definedName name="Z_F0A88F7F_B050_44D2_9557_2B68B424EAF3_.wvu.PrintArea" localSheetId="134" hidden="1">'17-6'!$I$1:$S$22</definedName>
    <definedName name="Z_F0A88F7F_B050_44D2_9557_2B68B424EAF3_.wvu.PrintArea" localSheetId="135" hidden="1">'17-7'!$A$1:$P$17</definedName>
    <definedName name="Z_F0A88F7F_B050_44D2_9557_2B68B424EAF3_.wvu.PrintArea" localSheetId="136" hidden="1">'17-8'!$A$1:$S$17</definedName>
    <definedName name="Z_F0A88F7F_B050_44D2_9557_2B68B424EAF3_.wvu.PrintArea" localSheetId="137" hidden="1">'17-9'!$A$1:$Q$16</definedName>
    <definedName name="Z_F0A88F7F_B050_44D2_9557_2B68B424EAF3_.wvu.PrintArea" localSheetId="10" hidden="1">'1-8'!$A$1:$S$121</definedName>
    <definedName name="Z_F0A88F7F_B050_44D2_9557_2B68B424EAF3_.wvu.PrintArea" localSheetId="143" hidden="1">'18-1'!$A$1:$P$12</definedName>
    <definedName name="Z_F0A88F7F_B050_44D2_9557_2B68B424EAF3_.wvu.PrintArea" localSheetId="144" hidden="1">'18-2'!$A$1:$Q$17</definedName>
    <definedName name="Z_F0A88F7F_B050_44D2_9557_2B68B424EAF3_.wvu.PrintArea" localSheetId="145" hidden="1">'18-3'!$A$1:$P$12</definedName>
    <definedName name="Z_F0A88F7F_B050_44D2_9557_2B68B424EAF3_.wvu.PrintArea" localSheetId="146" hidden="1">'18-4'!$A$1:$R$19</definedName>
    <definedName name="Z_F0A88F7F_B050_44D2_9557_2B68B424EAF3_.wvu.PrintArea" localSheetId="11" hidden="1">'1-9'!$A$1:$P$19</definedName>
    <definedName name="Z_F0A88F7F_B050_44D2_9557_2B68B424EAF3_.wvu.PrintArea" localSheetId="147" hidden="1">'19-1'!$A$1:$Q$18</definedName>
    <definedName name="Z_F0A88F7F_B050_44D2_9557_2B68B424EAF3_.wvu.PrintArea" localSheetId="148" hidden="1">'19-2'!$A$1:$Q$20</definedName>
    <definedName name="Z_F0A88F7F_B050_44D2_9557_2B68B424EAF3_.wvu.PrintArea" localSheetId="149" hidden="1">'20-1'!$A$1:$N$17</definedName>
    <definedName name="Z_F0A88F7F_B050_44D2_9557_2B68B424EAF3_.wvu.PrintArea" localSheetId="150" hidden="1">'20-2'!$A$1:$S$20</definedName>
    <definedName name="Z_F0A88F7F_B050_44D2_9557_2B68B424EAF3_.wvu.PrintArea" localSheetId="151" hidden="1">'20-3'!$A$1:$O$17</definedName>
    <definedName name="Z_F0A88F7F_B050_44D2_9557_2B68B424EAF3_.wvu.PrintArea" localSheetId="26" hidden="1">'2-1'!$A$1:$R$23</definedName>
    <definedName name="Z_F0A88F7F_B050_44D2_9557_2B68B424EAF3_.wvu.PrintArea" localSheetId="152" hidden="1">'21-1'!$A$1:$R$22</definedName>
    <definedName name="Z_F0A88F7F_B050_44D2_9557_2B68B424EAF3_.wvu.PrintArea" localSheetId="153" hidden="1">'21-2'!$A$1:$O$20</definedName>
    <definedName name="Z_F0A88F7F_B050_44D2_9557_2B68B424EAF3_.wvu.PrintArea" localSheetId="154" hidden="1">'21-3'!$A$1:$Q$16</definedName>
    <definedName name="Z_F0A88F7F_B050_44D2_9557_2B68B424EAF3_.wvu.PrintArea" localSheetId="155" hidden="1">'21-4'!$A$1:$Y$52</definedName>
    <definedName name="Z_F0A88F7F_B050_44D2_9557_2B68B424EAF3_.wvu.PrintArea" localSheetId="156" hidden="1">'21-5'!$A$1:$T$19</definedName>
    <definedName name="Z_F0A88F7F_B050_44D2_9557_2B68B424EAF3_.wvu.PrintArea" localSheetId="157" hidden="1">'21-6'!$A$1:$O$16</definedName>
    <definedName name="Z_F0A88F7F_B050_44D2_9557_2B68B424EAF3_.wvu.PrintArea" localSheetId="27" hidden="1">'2-2'!$A$1:$Q$16</definedName>
    <definedName name="Z_F0A88F7F_B050_44D2_9557_2B68B424EAF3_.wvu.PrintArea" localSheetId="28" hidden="1">'2-3'!$A$1:$R$25</definedName>
    <definedName name="Z_F0A88F7F_B050_44D2_9557_2B68B424EAF3_.wvu.PrintArea" localSheetId="30" hidden="1">'2-5'!$A$1:$X$24</definedName>
    <definedName name="Z_F0A88F7F_B050_44D2_9557_2B68B424EAF3_.wvu.PrintArea" localSheetId="32" hidden="1">'2-7'!$A$1:$O$19</definedName>
    <definedName name="Z_F0A88F7F_B050_44D2_9557_2B68B424EAF3_.wvu.PrintArea" localSheetId="33" hidden="1">'2-8'!$A$1:$M$18</definedName>
    <definedName name="Z_F0A88F7F_B050_44D2_9557_2B68B424EAF3_.wvu.PrintArea" localSheetId="34" hidden="1">'3-1'!$A$1:$R$18</definedName>
    <definedName name="Z_F0A88F7F_B050_44D2_9557_2B68B424EAF3_.wvu.PrintArea" localSheetId="35" hidden="1">'3-2'!$A$1:$Q$20</definedName>
    <definedName name="Z_F0A88F7F_B050_44D2_9557_2B68B424EAF3_.wvu.PrintArea" localSheetId="36" hidden="1">'3-3'!$A$1:$Q$26</definedName>
    <definedName name="Z_F0A88F7F_B050_44D2_9557_2B68B424EAF3_.wvu.PrintArea" localSheetId="37" hidden="1">'3-4'!$A$1:$P$12</definedName>
    <definedName name="Z_F0A88F7F_B050_44D2_9557_2B68B424EAF3_.wvu.PrintArea" localSheetId="38" hidden="1">'3-5'!$A$1:$L$15</definedName>
    <definedName name="Z_F0A88F7F_B050_44D2_9557_2B68B424EAF3_.wvu.PrintArea" localSheetId="39" hidden="1">'3-6'!$A$1:$O$13</definedName>
    <definedName name="Z_F0A88F7F_B050_44D2_9557_2B68B424EAF3_.wvu.PrintArea" localSheetId="40" hidden="1">'3-7'!$A$1:$L$16</definedName>
    <definedName name="Z_F0A88F7F_B050_44D2_9557_2B68B424EAF3_.wvu.PrintArea" localSheetId="41" hidden="1">'4-1'!$A$1:$O$19</definedName>
    <definedName name="Z_F0A88F7F_B050_44D2_9557_2B68B424EAF3_.wvu.PrintArea" localSheetId="42" hidden="1">'4-2'!$A$1:$O$21</definedName>
    <definedName name="Z_F0A88F7F_B050_44D2_9557_2B68B424EAF3_.wvu.PrintArea" localSheetId="43" hidden="1">'4-3'!$A$1:$Q$28</definedName>
    <definedName name="Z_F0A88F7F_B050_44D2_9557_2B68B424EAF3_.wvu.PrintArea" localSheetId="44" hidden="1">'4-4'!$A$1:$S$31</definedName>
    <definedName name="Z_F0A88F7F_B050_44D2_9557_2B68B424EAF3_.wvu.PrintArea" localSheetId="45" hidden="1">'4-5'!$A$1:$Q$32</definedName>
    <definedName name="Z_F0A88F7F_B050_44D2_9557_2B68B424EAF3_.wvu.PrintArea" localSheetId="46" hidden="1">'4-6'!$A$1:$O$20</definedName>
    <definedName name="Z_F0A88F7F_B050_44D2_9557_2B68B424EAF3_.wvu.PrintArea" localSheetId="47" hidden="1">'5-1'!$A$1:$T$15</definedName>
    <definedName name="Z_F0A88F7F_B050_44D2_9557_2B68B424EAF3_.wvu.PrintArea" localSheetId="56" hidden="1">'5-10'!$A$1:$G$32</definedName>
    <definedName name="Z_F0A88F7F_B050_44D2_9557_2B68B424EAF3_.wvu.PrintArea" localSheetId="57" hidden="1">'5-11'!$A$1:$Q$72</definedName>
    <definedName name="Z_F0A88F7F_B050_44D2_9557_2B68B424EAF3_.wvu.PrintArea" localSheetId="48" hidden="1">'5-2'!$A$1:$V$15</definedName>
    <definedName name="Z_F0A88F7F_B050_44D2_9557_2B68B424EAF3_.wvu.PrintArea" localSheetId="49" hidden="1">'5-3'!$A$1:$P$18</definedName>
    <definedName name="Z_F0A88F7F_B050_44D2_9557_2B68B424EAF3_.wvu.PrintArea" localSheetId="50" hidden="1">'5-4'!$A$1:$Q$26</definedName>
    <definedName name="Z_F0A88F7F_B050_44D2_9557_2B68B424EAF3_.wvu.PrintArea" localSheetId="51" hidden="1">'5-5'!$A$1:$P$18</definedName>
    <definedName name="Z_F0A88F7F_B050_44D2_9557_2B68B424EAF3_.wvu.PrintArea" localSheetId="52" hidden="1">'5-6'!$A$1:$P$19</definedName>
    <definedName name="Z_F0A88F7F_B050_44D2_9557_2B68B424EAF3_.wvu.PrintArea" localSheetId="53" hidden="1">'5-7'!$A$1:$Q$21</definedName>
    <definedName name="Z_F0A88F7F_B050_44D2_9557_2B68B424EAF3_.wvu.PrintArea" localSheetId="54" hidden="1">'5-8'!$A$1:$R$20</definedName>
    <definedName name="Z_F0A88F7F_B050_44D2_9557_2B68B424EAF3_.wvu.PrintArea" localSheetId="55" hidden="1">'5-9'!$A$1:$S$20</definedName>
    <definedName name="Z_F0A88F7F_B050_44D2_9557_2B68B424EAF3_.wvu.PrintArea" localSheetId="58" hidden="1">'6-1'!$A$1:$Q$14</definedName>
    <definedName name="Z_F0A88F7F_B050_44D2_9557_2B68B424EAF3_.wvu.PrintArea" localSheetId="59" hidden="1">'6-2'!$A$1:$R$18</definedName>
    <definedName name="Z_F0A88F7F_B050_44D2_9557_2B68B424EAF3_.wvu.PrintArea" localSheetId="60" hidden="1">'6-3'!$A$1:$P$17</definedName>
    <definedName name="Z_F0A88F7F_B050_44D2_9557_2B68B424EAF3_.wvu.PrintArea" localSheetId="61" hidden="1">'6-4'!$A$1:$P$16</definedName>
    <definedName name="Z_F0A88F7F_B050_44D2_9557_2B68B424EAF3_.wvu.PrintArea" localSheetId="62" hidden="1">'7-1'!$A$1:$V$27</definedName>
    <definedName name="Z_F0A88F7F_B050_44D2_9557_2B68B424EAF3_.wvu.PrintArea" localSheetId="63" hidden="1">'7-2'!$A$1:$Z$18</definedName>
    <definedName name="Z_F0A88F7F_B050_44D2_9557_2B68B424EAF3_.wvu.PrintArea" localSheetId="64" hidden="1">'7-3'!$A$1:$X$28</definedName>
    <definedName name="Z_F0A88F7F_B050_44D2_9557_2B68B424EAF3_.wvu.PrintArea" localSheetId="65" hidden="1">'7-4'!$A$1:$X$28</definedName>
    <definedName name="Z_F0A88F7F_B050_44D2_9557_2B68B424EAF3_.wvu.PrintArea" localSheetId="66" hidden="1">'7-5'!$A$1:$P$23</definedName>
    <definedName name="Z_F0A88F7F_B050_44D2_9557_2B68B424EAF3_.wvu.PrintArea" localSheetId="67" hidden="1">'7-6'!$A$1:$O$15</definedName>
    <definedName name="Z_F0A88F7F_B050_44D2_9557_2B68B424EAF3_.wvu.PrintArea" localSheetId="68" hidden="1">'8-1'!$A$1:$U$28</definedName>
    <definedName name="Z_F0A88F7F_B050_44D2_9557_2B68B424EAF3_.wvu.PrintArea" localSheetId="77" hidden="1">'8-10'!$A$1:$Q$21</definedName>
    <definedName name="Z_F0A88F7F_B050_44D2_9557_2B68B424EAF3_.wvu.PrintArea" localSheetId="78" hidden="1">'8-11'!$A$1:$S$23</definedName>
    <definedName name="Z_F0A88F7F_B050_44D2_9557_2B68B424EAF3_.wvu.PrintArea" localSheetId="79" hidden="1">'8-12'!$A$1:$T$34</definedName>
    <definedName name="Z_F0A88F7F_B050_44D2_9557_2B68B424EAF3_.wvu.PrintArea" localSheetId="80" hidden="1">'8-13'!$A$1:$N$21</definedName>
    <definedName name="Z_F0A88F7F_B050_44D2_9557_2B68B424EAF3_.wvu.PrintArea" localSheetId="81" hidden="1">'8-14'!$A$1:$O$33</definedName>
    <definedName name="Z_F0A88F7F_B050_44D2_9557_2B68B424EAF3_.wvu.PrintArea" localSheetId="69" hidden="1">'8-2'!$A$1:$U$26</definedName>
    <definedName name="Z_F0A88F7F_B050_44D2_9557_2B68B424EAF3_.wvu.PrintArea" localSheetId="71" hidden="1">'8-4'!$A$1:$O$19</definedName>
    <definedName name="Z_F0A88F7F_B050_44D2_9557_2B68B424EAF3_.wvu.PrintArea" localSheetId="72" hidden="1">'8-5'!$A$1:$O$20</definedName>
    <definedName name="Z_F0A88F7F_B050_44D2_9557_2B68B424EAF3_.wvu.PrintArea" localSheetId="73" hidden="1">'8-6'!$A$1:$P$19</definedName>
    <definedName name="Z_F0A88F7F_B050_44D2_9557_2B68B424EAF3_.wvu.PrintArea" localSheetId="74" hidden="1">'8-7'!$A$1:$O$19</definedName>
    <definedName name="Z_F0A88F7F_B050_44D2_9557_2B68B424EAF3_.wvu.PrintArea" localSheetId="75" hidden="1">'8-8'!$A$1:$O$19</definedName>
    <definedName name="Z_F0A88F7F_B050_44D2_9557_2B68B424EAF3_.wvu.PrintArea" localSheetId="76" hidden="1">'8-9'!$A$1:$AB$40</definedName>
    <definedName name="Z_F0A88F7F_B050_44D2_9557_2B68B424EAF3_.wvu.PrintArea" localSheetId="82" hidden="1">'9-1'!$A$1:$P$17</definedName>
    <definedName name="Z_F0A88F7F_B050_44D2_9557_2B68B424EAF3_.wvu.PrintArea" localSheetId="83" hidden="1">'9-2'!$A$1:$R$16</definedName>
    <definedName name="Z_F0A88F7F_B050_44D2_9557_2B68B424EAF3_.wvu.PrintArea" localSheetId="84" hidden="1">'9-3'!$A$1:$O$16</definedName>
    <definedName name="Z_F0A88F7F_B050_44D2_9557_2B68B424EAF3_.wvu.PrintArea" localSheetId="85" hidden="1">'9-4'!$A$1:$O$16</definedName>
    <definedName name="Z_F0A88F7F_B050_44D2_9557_2B68B424EAF3_.wvu.PrintArea" localSheetId="86" hidden="1">'9-5'!$A$1:$P$16</definedName>
    <definedName name="Z_F0A88F7F_B050_44D2_9557_2B68B424EAF3_.wvu.PrintArea" localSheetId="87" hidden="1">'9-6'!$A$1:$Q$20</definedName>
    <definedName name="Z_F0A88F7F_B050_44D2_9557_2B68B424EAF3_.wvu.PrintArea" localSheetId="158" hidden="1">ランキング１位!$A$2:$D$175</definedName>
    <definedName name="Z_F0A88F7F_B050_44D2_9557_2B68B424EAF3_.wvu.PrintTitles" localSheetId="20" hidden="1">'1-15'!$1:$1</definedName>
    <definedName name="Z_F0A88F7F_B050_44D2_9557_2B68B424EAF3_.wvu.Rows" localSheetId="95" hidden="1">'11-1②'!$51:$51</definedName>
    <definedName name="Z_F0A88F7F_B050_44D2_9557_2B68B424EAF3_.wvu.Rows" localSheetId="71" hidden="1">'8-4'!$27:$29</definedName>
    <definedName name="Z_F0A88F7F_B050_44D2_9557_2B68B424EAF3_.wvu.Rows" localSheetId="158" hidden="1">ランキング１位!$66:$68</definedName>
    <definedName name="Z_F314B098_4B95_4B92_8423_CB04A69922DF_.wvu.Cols" localSheetId="129" hidden="1">'17-1'!$D:$E,'17-1'!$G:$I,'17-1'!$K:$L,'17-1'!$N:$N</definedName>
    <definedName name="Z_F314B098_4B95_4B92_8423_CB04A69922DF_.wvu.Cols" localSheetId="68" hidden="1">'8-1'!$D:$E,'8-1'!$H:$H</definedName>
    <definedName name="Z_F314B098_4B95_4B92_8423_CB04A69922DF_.wvu.Cols" localSheetId="69" hidden="1">'8-2'!$D:$D,'8-2'!$F:$F,'8-2'!$H:$H</definedName>
    <definedName name="Z_F314B098_4B95_4B92_8423_CB04A69922DF_.wvu.PrintArea" localSheetId="88" hidden="1">'10-1'!$A$1:$S$19</definedName>
    <definedName name="Z_F314B098_4B95_4B92_8423_CB04A69922DF_.wvu.PrintArea" localSheetId="89" hidden="1">'10-2'!$A$1:$O$17</definedName>
    <definedName name="Z_F314B098_4B95_4B92_8423_CB04A69922DF_.wvu.PrintArea" localSheetId="90" hidden="1">'10-3'!$A$1:$W$22</definedName>
    <definedName name="Z_F314B098_4B95_4B92_8423_CB04A69922DF_.wvu.PrintArea" localSheetId="91" hidden="1">'10-4'!$A$1:$W$21</definedName>
    <definedName name="Z_F314B098_4B95_4B92_8423_CB04A69922DF_.wvu.PrintArea" localSheetId="92" hidden="1">'10-5'!$A$1:$Q$22</definedName>
    <definedName name="Z_F314B098_4B95_4B92_8423_CB04A69922DF_.wvu.PrintArea" localSheetId="1" hidden="1">'1-1'!$A$1:$Q$24</definedName>
    <definedName name="Z_F314B098_4B95_4B92_8423_CB04A69922DF_.wvu.PrintArea" localSheetId="12" hidden="1">'1-10'!$A$1:$Q$23</definedName>
    <definedName name="Z_F314B098_4B95_4B92_8423_CB04A69922DF_.wvu.PrintArea" localSheetId="13" hidden="1">'1-11'!$A$1:$S$20</definedName>
    <definedName name="Z_F314B098_4B95_4B92_8423_CB04A69922DF_.wvu.PrintArea" localSheetId="96" hidden="1">'11-2'!$A$1:$P$17</definedName>
    <definedName name="Z_F314B098_4B95_4B92_8423_CB04A69922DF_.wvu.PrintArea" localSheetId="14" hidden="1">'1-12'!$A$1:$R$29</definedName>
    <definedName name="Z_F314B098_4B95_4B92_8423_CB04A69922DF_.wvu.PrintArea" localSheetId="97" hidden="1">'11-3'!$A$1:$O$18</definedName>
    <definedName name="Z_F314B098_4B95_4B92_8423_CB04A69922DF_.wvu.PrintArea" localSheetId="17" hidden="1">'1-13'!$A$1:$Q$26</definedName>
    <definedName name="Z_F314B098_4B95_4B92_8423_CB04A69922DF_.wvu.PrintArea" localSheetId="9" hidden="1">'1-13(旧)'!$A$1:$T$23</definedName>
    <definedName name="Z_F314B098_4B95_4B92_8423_CB04A69922DF_.wvu.PrintArea" localSheetId="98" hidden="1">'11-4'!$A$1:$Q$19</definedName>
    <definedName name="Z_F314B098_4B95_4B92_8423_CB04A69922DF_.wvu.PrintArea" localSheetId="19" hidden="1">'1-14'!$A$1:$S$18</definedName>
    <definedName name="Z_F314B098_4B95_4B92_8423_CB04A69922DF_.wvu.PrintArea" localSheetId="15" hidden="1">'1-14(旧)'!$A$1:$S$34</definedName>
    <definedName name="Z_F314B098_4B95_4B92_8423_CB04A69922DF_.wvu.PrintArea" localSheetId="16" hidden="1">'1-15(旧)'!$A$1:$R$26</definedName>
    <definedName name="Z_F314B098_4B95_4B92_8423_CB04A69922DF_.wvu.PrintArea" localSheetId="21" hidden="1">'1-16'!$A$1:$F$80</definedName>
    <definedName name="Z_F314B098_4B95_4B92_8423_CB04A69922DF_.wvu.PrintArea" localSheetId="18" hidden="1">'1-16(旧)'!$A$1:$W$27</definedName>
    <definedName name="Z_F314B098_4B95_4B92_8423_CB04A69922DF_.wvu.PrintArea" localSheetId="22" hidden="1">'1-17'!$A$1:$Q$18</definedName>
    <definedName name="Z_F314B098_4B95_4B92_8423_CB04A69922DF_.wvu.PrintArea" localSheetId="23" hidden="1">'1-18'!$A$1:$S$22</definedName>
    <definedName name="Z_F314B098_4B95_4B92_8423_CB04A69922DF_.wvu.PrintArea" localSheetId="24" hidden="1">'1-18(旧)'!$A$1:$U$40</definedName>
    <definedName name="Z_F314B098_4B95_4B92_8423_CB04A69922DF_.wvu.PrintArea" localSheetId="25" hidden="1">'1-19'!$A$1:$U$22</definedName>
    <definedName name="Z_F314B098_4B95_4B92_8423_CB04A69922DF_.wvu.PrintArea" localSheetId="3" hidden="1">'1-2'!$A$1:$Q$27</definedName>
    <definedName name="Z_F314B098_4B95_4B92_8423_CB04A69922DF_.wvu.PrintArea" localSheetId="159" hidden="1">'1-20(旧)'!$A$1:$R$27</definedName>
    <definedName name="Z_F314B098_4B95_4B92_8423_CB04A69922DF_.wvu.PrintArea" localSheetId="99" hidden="1">'12-1'!$A$1:$O$51</definedName>
    <definedName name="Z_F314B098_4B95_4B92_8423_CB04A69922DF_.wvu.PrintArea" localSheetId="100" hidden="1">'12-2'!$A$1:$AD$25</definedName>
    <definedName name="Z_F314B098_4B95_4B92_8423_CB04A69922DF_.wvu.PrintArea" localSheetId="101" hidden="1">'12-3'!$A$1:$P$19</definedName>
    <definedName name="Z_F314B098_4B95_4B92_8423_CB04A69922DF_.wvu.PrintArea" localSheetId="102" hidden="1">'12-4'!$A$1:$P$17</definedName>
    <definedName name="Z_F314B098_4B95_4B92_8423_CB04A69922DF_.wvu.PrintArea" localSheetId="103" hidden="1">'12-5'!$A$1:$P$17</definedName>
    <definedName name="Z_F314B098_4B95_4B92_8423_CB04A69922DF_.wvu.PrintArea" localSheetId="104" hidden="1">'12-6'!$A$1:$N$30</definedName>
    <definedName name="Z_F314B098_4B95_4B92_8423_CB04A69922DF_.wvu.PrintArea" localSheetId="105" hidden="1">'12-7'!$A$1:$M$25</definedName>
    <definedName name="Z_F314B098_4B95_4B92_8423_CB04A69922DF_.wvu.PrintArea" localSheetId="4" hidden="1">'1-3'!$A$1:$O$27</definedName>
    <definedName name="Z_F314B098_4B95_4B92_8423_CB04A69922DF_.wvu.PrintArea" localSheetId="106" hidden="1">'13-1'!$A$1:$R$21</definedName>
    <definedName name="Z_F314B098_4B95_4B92_8423_CB04A69922DF_.wvu.PrintArea" localSheetId="107" hidden="1">'13-2'!$A$1:$Q$19</definedName>
    <definedName name="Z_F314B098_4B95_4B92_8423_CB04A69922DF_.wvu.PrintArea" localSheetId="108" hidden="1">'14-1'!$A$1:$T$21</definedName>
    <definedName name="Z_F314B098_4B95_4B92_8423_CB04A69922DF_.wvu.PrintArea" localSheetId="109" hidden="1">'14-2'!$A$1:$S$18</definedName>
    <definedName name="Z_F314B098_4B95_4B92_8423_CB04A69922DF_.wvu.PrintArea" localSheetId="6" hidden="1">'1-5'!$A$1:$U$46</definedName>
    <definedName name="Z_F314B098_4B95_4B92_8423_CB04A69922DF_.wvu.PrintArea" localSheetId="110" hidden="1">'15-1'!$A$1:$V$21</definedName>
    <definedName name="Z_F314B098_4B95_4B92_8423_CB04A69922DF_.wvu.PrintArea" localSheetId="120" hidden="1">'15-11'!$A$1:$S$21</definedName>
    <definedName name="Z_F314B098_4B95_4B92_8423_CB04A69922DF_.wvu.PrintArea" localSheetId="121" hidden="1">'15-12'!$A$1:$Q$18</definedName>
    <definedName name="Z_F314B098_4B95_4B92_8423_CB04A69922DF_.wvu.PrintArea" localSheetId="122" hidden="1">'15-13'!$A$1:$R$21</definedName>
    <definedName name="Z_F314B098_4B95_4B92_8423_CB04A69922DF_.wvu.PrintArea" localSheetId="123" hidden="1">'15-14'!$A$1:$O$21</definedName>
    <definedName name="Z_F314B098_4B95_4B92_8423_CB04A69922DF_.wvu.PrintArea" localSheetId="111" hidden="1">'15-2'!$A$1:$P$18</definedName>
    <definedName name="Z_F314B098_4B95_4B92_8423_CB04A69922DF_.wvu.PrintArea" localSheetId="112" hidden="1">'15-3'!$A$1:$U$20</definedName>
    <definedName name="Z_F314B098_4B95_4B92_8423_CB04A69922DF_.wvu.PrintArea" localSheetId="113" hidden="1">'15-4'!$A$1:$S$23</definedName>
    <definedName name="Z_F314B098_4B95_4B92_8423_CB04A69922DF_.wvu.PrintArea" localSheetId="114" hidden="1">'15-5'!$A$1:$Q$44</definedName>
    <definedName name="Z_F314B098_4B95_4B92_8423_CB04A69922DF_.wvu.PrintArea" localSheetId="115" hidden="1">'15-6'!$A$1:$U$24</definedName>
    <definedName name="Z_F314B098_4B95_4B92_8423_CB04A69922DF_.wvu.PrintArea" localSheetId="116" hidden="1">'15-7'!$A$1:$Q$19</definedName>
    <definedName name="Z_F314B098_4B95_4B92_8423_CB04A69922DF_.wvu.PrintArea" localSheetId="117" hidden="1">'15-8'!$A$1:$R$32</definedName>
    <definedName name="Z_F314B098_4B95_4B92_8423_CB04A69922DF_.wvu.PrintArea" localSheetId="118" hidden="1">'15-9'!$A$1:$S$23</definedName>
    <definedName name="Z_F314B098_4B95_4B92_8423_CB04A69922DF_.wvu.PrintArea" localSheetId="7" hidden="1">'1-6'!$A$2:$E$26</definedName>
    <definedName name="Z_F314B098_4B95_4B92_8423_CB04A69922DF_.wvu.PrintArea" localSheetId="124" hidden="1">'16-1'!$A$1:$R$23</definedName>
    <definedName name="Z_F314B098_4B95_4B92_8423_CB04A69922DF_.wvu.PrintArea" localSheetId="125" hidden="1">'16-2'!$A$1:$Q$18</definedName>
    <definedName name="Z_F314B098_4B95_4B92_8423_CB04A69922DF_.wvu.PrintArea" localSheetId="126" hidden="1">'16-3'!$A$1:$U$22</definedName>
    <definedName name="Z_F314B098_4B95_4B92_8423_CB04A69922DF_.wvu.PrintArea" localSheetId="127" hidden="1">'16-4'!$A$1:$N$20</definedName>
    <definedName name="Z_F314B098_4B95_4B92_8423_CB04A69922DF_.wvu.PrintArea" localSheetId="128" hidden="1">'16-5'!$A$1:$U$21</definedName>
    <definedName name="Z_F314B098_4B95_4B92_8423_CB04A69922DF_.wvu.PrintArea" localSheetId="8" hidden="1">'1-7'!$A$1:$W$171</definedName>
    <definedName name="Z_F314B098_4B95_4B92_8423_CB04A69922DF_.wvu.PrintArea" localSheetId="129" hidden="1">'17-1'!$A$1:$AA$22</definedName>
    <definedName name="Z_F314B098_4B95_4B92_8423_CB04A69922DF_.wvu.PrintArea" localSheetId="138" hidden="1">'17-10'!$A$1:$P$17</definedName>
    <definedName name="Z_F314B098_4B95_4B92_8423_CB04A69922DF_.wvu.PrintArea" localSheetId="140" hidden="1">'17-12'!$A$1:$Q$19</definedName>
    <definedName name="Z_F314B098_4B95_4B92_8423_CB04A69922DF_.wvu.PrintArea" localSheetId="141" hidden="1">'17-13'!$A$1:$P$17</definedName>
    <definedName name="Z_F314B098_4B95_4B92_8423_CB04A69922DF_.wvu.PrintArea" localSheetId="142" hidden="1">'17-14'!$A$1:$K$27</definedName>
    <definedName name="Z_F314B098_4B95_4B92_8423_CB04A69922DF_.wvu.PrintArea" localSheetId="130" hidden="1">'17-2'!$A$1:$V$23</definedName>
    <definedName name="Z_F314B098_4B95_4B92_8423_CB04A69922DF_.wvu.PrintArea" localSheetId="131" hidden="1">'17-3'!$A$1:$V$23</definedName>
    <definedName name="Z_F314B098_4B95_4B92_8423_CB04A69922DF_.wvu.PrintArea" localSheetId="135" hidden="1">'17-7'!$A$1:$P$17</definedName>
    <definedName name="Z_F314B098_4B95_4B92_8423_CB04A69922DF_.wvu.PrintArea" localSheetId="136" hidden="1">'17-8'!$A$1:$S$17</definedName>
    <definedName name="Z_F314B098_4B95_4B92_8423_CB04A69922DF_.wvu.PrintArea" localSheetId="137" hidden="1">'17-9'!$A$1:$Q$16</definedName>
    <definedName name="Z_F314B098_4B95_4B92_8423_CB04A69922DF_.wvu.PrintArea" localSheetId="10" hidden="1">'1-8'!$A$1:$S$121</definedName>
    <definedName name="Z_F314B098_4B95_4B92_8423_CB04A69922DF_.wvu.PrintArea" localSheetId="143" hidden="1">'18-1'!$A$1:$P$12</definedName>
    <definedName name="Z_F314B098_4B95_4B92_8423_CB04A69922DF_.wvu.PrintArea" localSheetId="144" hidden="1">'18-2'!$A$1:$Q$17</definedName>
    <definedName name="Z_F314B098_4B95_4B92_8423_CB04A69922DF_.wvu.PrintArea" localSheetId="145" hidden="1">'18-3'!$A$1:$P$12</definedName>
    <definedName name="Z_F314B098_4B95_4B92_8423_CB04A69922DF_.wvu.PrintArea" localSheetId="146" hidden="1">'18-4'!$A$1:$R$19</definedName>
    <definedName name="Z_F314B098_4B95_4B92_8423_CB04A69922DF_.wvu.PrintArea" localSheetId="11" hidden="1">'1-9'!$A$1:$P$19</definedName>
    <definedName name="Z_F314B098_4B95_4B92_8423_CB04A69922DF_.wvu.PrintArea" localSheetId="147" hidden="1">'19-1'!$A$1:$Q$18</definedName>
    <definedName name="Z_F314B098_4B95_4B92_8423_CB04A69922DF_.wvu.PrintArea" localSheetId="148" hidden="1">'19-2'!$A$1:$Q$20</definedName>
    <definedName name="Z_F314B098_4B95_4B92_8423_CB04A69922DF_.wvu.PrintArea" localSheetId="149" hidden="1">'20-1'!$A$1:$N$17</definedName>
    <definedName name="Z_F314B098_4B95_4B92_8423_CB04A69922DF_.wvu.PrintArea" localSheetId="150" hidden="1">'20-2'!$A$1:$S$20</definedName>
    <definedName name="Z_F314B098_4B95_4B92_8423_CB04A69922DF_.wvu.PrintArea" localSheetId="151" hidden="1">'20-3'!$A$1:$O$17</definedName>
    <definedName name="Z_F314B098_4B95_4B92_8423_CB04A69922DF_.wvu.PrintArea" localSheetId="26" hidden="1">'2-1'!$A$1:$R$23</definedName>
    <definedName name="Z_F314B098_4B95_4B92_8423_CB04A69922DF_.wvu.PrintArea" localSheetId="152" hidden="1">'21-1'!$A$1:$R$22</definedName>
    <definedName name="Z_F314B098_4B95_4B92_8423_CB04A69922DF_.wvu.PrintArea" localSheetId="153" hidden="1">'21-2'!$A$1:$O$20</definedName>
    <definedName name="Z_F314B098_4B95_4B92_8423_CB04A69922DF_.wvu.PrintArea" localSheetId="154" hidden="1">'21-3'!$A$1:$Q$16</definedName>
    <definedName name="Z_F314B098_4B95_4B92_8423_CB04A69922DF_.wvu.PrintArea" localSheetId="155" hidden="1">'21-4'!$A$1:$Y$52</definedName>
    <definedName name="Z_F314B098_4B95_4B92_8423_CB04A69922DF_.wvu.PrintArea" localSheetId="156" hidden="1">'21-5'!$A$1:$T$19</definedName>
    <definedName name="Z_F314B098_4B95_4B92_8423_CB04A69922DF_.wvu.PrintArea" localSheetId="157" hidden="1">'21-6'!$A$1:$O$16</definedName>
    <definedName name="Z_F314B098_4B95_4B92_8423_CB04A69922DF_.wvu.PrintArea" localSheetId="27" hidden="1">'2-2'!$A$1:$Q$16</definedName>
    <definedName name="Z_F314B098_4B95_4B92_8423_CB04A69922DF_.wvu.PrintArea" localSheetId="28" hidden="1">'2-3'!$A$1:$R$25</definedName>
    <definedName name="Z_F314B098_4B95_4B92_8423_CB04A69922DF_.wvu.PrintArea" localSheetId="30" hidden="1">'2-5'!$A$1:$X$24</definedName>
    <definedName name="Z_F314B098_4B95_4B92_8423_CB04A69922DF_.wvu.PrintArea" localSheetId="32" hidden="1">'2-7'!$A$1:$O$19</definedName>
    <definedName name="Z_F314B098_4B95_4B92_8423_CB04A69922DF_.wvu.PrintArea" localSheetId="34" hidden="1">'3-1'!$A$1:$R$18</definedName>
    <definedName name="Z_F314B098_4B95_4B92_8423_CB04A69922DF_.wvu.PrintArea" localSheetId="35" hidden="1">'3-2'!$A$1:$Q$20</definedName>
    <definedName name="Z_F314B098_4B95_4B92_8423_CB04A69922DF_.wvu.PrintArea" localSheetId="36" hidden="1">'3-3'!$A$1:$Q$26</definedName>
    <definedName name="Z_F314B098_4B95_4B92_8423_CB04A69922DF_.wvu.PrintArea" localSheetId="37" hidden="1">'3-4'!$A$1:$P$12</definedName>
    <definedName name="Z_F314B098_4B95_4B92_8423_CB04A69922DF_.wvu.PrintArea" localSheetId="38" hidden="1">'3-5'!$A$1:$L$15</definedName>
    <definedName name="Z_F314B098_4B95_4B92_8423_CB04A69922DF_.wvu.PrintArea" localSheetId="39" hidden="1">'3-6'!$A$1:$O$13</definedName>
    <definedName name="Z_F314B098_4B95_4B92_8423_CB04A69922DF_.wvu.PrintArea" localSheetId="40" hidden="1">'3-7'!$A$1:$L$16</definedName>
    <definedName name="Z_F314B098_4B95_4B92_8423_CB04A69922DF_.wvu.PrintArea" localSheetId="41" hidden="1">'4-1'!$A$1:$O$19</definedName>
    <definedName name="Z_F314B098_4B95_4B92_8423_CB04A69922DF_.wvu.PrintArea" localSheetId="42" hidden="1">'4-2'!$A$1:$O$21</definedName>
    <definedName name="Z_F314B098_4B95_4B92_8423_CB04A69922DF_.wvu.PrintArea" localSheetId="43" hidden="1">'4-3'!$A$1:$Q$28</definedName>
    <definedName name="Z_F314B098_4B95_4B92_8423_CB04A69922DF_.wvu.PrintArea" localSheetId="44" hidden="1">'4-4'!$A$1:$S$31</definedName>
    <definedName name="Z_F314B098_4B95_4B92_8423_CB04A69922DF_.wvu.PrintArea" localSheetId="45" hidden="1">'4-5'!$A$1:$Q$32</definedName>
    <definedName name="Z_F314B098_4B95_4B92_8423_CB04A69922DF_.wvu.PrintArea" localSheetId="46" hidden="1">'4-6'!$A$1:$O$20</definedName>
    <definedName name="Z_F314B098_4B95_4B92_8423_CB04A69922DF_.wvu.PrintArea" localSheetId="47" hidden="1">'5-1'!$A$1:$T$15</definedName>
    <definedName name="Z_F314B098_4B95_4B92_8423_CB04A69922DF_.wvu.PrintArea" localSheetId="56" hidden="1">'5-10'!$A$1:$G$32</definedName>
    <definedName name="Z_F314B098_4B95_4B92_8423_CB04A69922DF_.wvu.PrintArea" localSheetId="57" hidden="1">'5-11'!$A$1:$Q$72</definedName>
    <definedName name="Z_F314B098_4B95_4B92_8423_CB04A69922DF_.wvu.PrintArea" localSheetId="48" hidden="1">'5-2'!$A$1:$V$15</definedName>
    <definedName name="Z_F314B098_4B95_4B92_8423_CB04A69922DF_.wvu.PrintArea" localSheetId="49" hidden="1">'5-3'!$A$1:$P$18</definedName>
    <definedName name="Z_F314B098_4B95_4B92_8423_CB04A69922DF_.wvu.PrintArea" localSheetId="50" hidden="1">'5-4'!$A$1:$Q$26</definedName>
    <definedName name="Z_F314B098_4B95_4B92_8423_CB04A69922DF_.wvu.PrintArea" localSheetId="51" hidden="1">'5-5'!$A$1:$P$18</definedName>
    <definedName name="Z_F314B098_4B95_4B92_8423_CB04A69922DF_.wvu.PrintArea" localSheetId="52" hidden="1">'5-6'!$A$1:$P$19</definedName>
    <definedName name="Z_F314B098_4B95_4B92_8423_CB04A69922DF_.wvu.PrintArea" localSheetId="53" hidden="1">'5-7'!$A$1:$Q$21</definedName>
    <definedName name="Z_F314B098_4B95_4B92_8423_CB04A69922DF_.wvu.PrintArea" localSheetId="54" hidden="1">'5-8'!$A$1:$R$20</definedName>
    <definedName name="Z_F314B098_4B95_4B92_8423_CB04A69922DF_.wvu.PrintArea" localSheetId="55" hidden="1">'5-9'!$A$1:$S$20</definedName>
    <definedName name="Z_F314B098_4B95_4B92_8423_CB04A69922DF_.wvu.PrintArea" localSheetId="58" hidden="1">'6-1'!$A$1:$Q$14</definedName>
    <definedName name="Z_F314B098_4B95_4B92_8423_CB04A69922DF_.wvu.PrintArea" localSheetId="59" hidden="1">'6-2'!$A$1:$R$18</definedName>
    <definedName name="Z_F314B098_4B95_4B92_8423_CB04A69922DF_.wvu.PrintArea" localSheetId="60" hidden="1">'6-3'!$A$1:$P$17</definedName>
    <definedName name="Z_F314B098_4B95_4B92_8423_CB04A69922DF_.wvu.PrintArea" localSheetId="61" hidden="1">'6-4'!$A$1:$P$16</definedName>
    <definedName name="Z_F314B098_4B95_4B92_8423_CB04A69922DF_.wvu.PrintArea" localSheetId="62" hidden="1">'7-1'!$A$1:$V$27</definedName>
    <definedName name="Z_F314B098_4B95_4B92_8423_CB04A69922DF_.wvu.PrintArea" localSheetId="63" hidden="1">'7-2'!$A$1:$Z$18</definedName>
    <definedName name="Z_F314B098_4B95_4B92_8423_CB04A69922DF_.wvu.PrintArea" localSheetId="64" hidden="1">'7-3'!$A$1:$X$28</definedName>
    <definedName name="Z_F314B098_4B95_4B92_8423_CB04A69922DF_.wvu.PrintArea" localSheetId="65" hidden="1">'7-4'!$A$1:$X$28</definedName>
    <definedName name="Z_F314B098_4B95_4B92_8423_CB04A69922DF_.wvu.PrintArea" localSheetId="66" hidden="1">'7-5'!$A$1:$P$23</definedName>
    <definedName name="Z_F314B098_4B95_4B92_8423_CB04A69922DF_.wvu.PrintArea" localSheetId="67" hidden="1">'7-6'!$A$1:$O$15</definedName>
    <definedName name="Z_F314B098_4B95_4B92_8423_CB04A69922DF_.wvu.PrintArea" localSheetId="68" hidden="1">'8-1'!$A$1:$U$28</definedName>
    <definedName name="Z_F314B098_4B95_4B92_8423_CB04A69922DF_.wvu.PrintArea" localSheetId="77" hidden="1">'8-10'!$A$1:$Q$21</definedName>
    <definedName name="Z_F314B098_4B95_4B92_8423_CB04A69922DF_.wvu.PrintArea" localSheetId="78" hidden="1">'8-11'!$A$1:$S$23</definedName>
    <definedName name="Z_F314B098_4B95_4B92_8423_CB04A69922DF_.wvu.PrintArea" localSheetId="79" hidden="1">'8-12'!$A$1:$T$34</definedName>
    <definedName name="Z_F314B098_4B95_4B92_8423_CB04A69922DF_.wvu.PrintArea" localSheetId="80" hidden="1">'8-13'!$A$1:$N$21</definedName>
    <definedName name="Z_F314B098_4B95_4B92_8423_CB04A69922DF_.wvu.PrintArea" localSheetId="81" hidden="1">'8-14'!$A$1:$O$33</definedName>
    <definedName name="Z_F314B098_4B95_4B92_8423_CB04A69922DF_.wvu.PrintArea" localSheetId="69" hidden="1">'8-2'!$A$1:$U$26</definedName>
    <definedName name="Z_F314B098_4B95_4B92_8423_CB04A69922DF_.wvu.PrintArea" localSheetId="71" hidden="1">'8-4'!$A$1:$O$19</definedName>
    <definedName name="Z_F314B098_4B95_4B92_8423_CB04A69922DF_.wvu.PrintArea" localSheetId="72" hidden="1">'8-5'!$A$1:$O$20</definedName>
    <definedName name="Z_F314B098_4B95_4B92_8423_CB04A69922DF_.wvu.PrintArea" localSheetId="73" hidden="1">'8-6'!$A$1:$P$19</definedName>
    <definedName name="Z_F314B098_4B95_4B92_8423_CB04A69922DF_.wvu.PrintArea" localSheetId="74" hidden="1">'8-7'!$A$1:$O$19</definedName>
    <definedName name="Z_F314B098_4B95_4B92_8423_CB04A69922DF_.wvu.PrintArea" localSheetId="75" hidden="1">'8-8'!$A$1:$O$19</definedName>
    <definedName name="Z_F314B098_4B95_4B92_8423_CB04A69922DF_.wvu.PrintArea" localSheetId="76" hidden="1">'8-9'!$A$1:$AB$40</definedName>
    <definedName name="Z_F314B098_4B95_4B92_8423_CB04A69922DF_.wvu.PrintArea" localSheetId="82" hidden="1">'9-1'!$A$1:$P$17</definedName>
    <definedName name="Z_F314B098_4B95_4B92_8423_CB04A69922DF_.wvu.PrintArea" localSheetId="83" hidden="1">'9-2'!$A$1:$R$16</definedName>
    <definedName name="Z_F314B098_4B95_4B92_8423_CB04A69922DF_.wvu.PrintArea" localSheetId="84" hidden="1">'9-3'!$A$1:$O$16</definedName>
    <definedName name="Z_F314B098_4B95_4B92_8423_CB04A69922DF_.wvu.PrintArea" localSheetId="85" hidden="1">'9-4'!$A$1:$O$16</definedName>
    <definedName name="Z_F314B098_4B95_4B92_8423_CB04A69922DF_.wvu.PrintArea" localSheetId="86" hidden="1">'9-5'!$A$1:$P$16</definedName>
    <definedName name="Z_F314B098_4B95_4B92_8423_CB04A69922DF_.wvu.PrintArea" localSheetId="87" hidden="1">'9-6'!$A$1:$Q$20</definedName>
    <definedName name="Z_F314B098_4B95_4B92_8423_CB04A69922DF_.wvu.Rows" localSheetId="71" hidden="1">'8-4'!$27:$29</definedName>
    <definedName name="Z_F41966E2_9C66_451A_9645_909418F3F947_.wvu.Cols" localSheetId="129" hidden="1">'17-1'!$D:$E,'17-1'!$G:$I,'17-1'!$K:$L,'17-1'!$N:$N</definedName>
    <definedName name="Z_F41966E2_9C66_451A_9645_909418F3F947_.wvu.PrintArea" localSheetId="106" hidden="1">'13-1'!$A$1:$R$21</definedName>
    <definedName name="Z_F41966E2_9C66_451A_9645_909418F3F947_.wvu.PrintArea" localSheetId="107" hidden="1">'13-2'!$A$1:$Q$19</definedName>
    <definedName name="Z_F41966E2_9C66_451A_9645_909418F3F947_.wvu.PrintArea" localSheetId="110" hidden="1">'15-1'!$A$1:$V$21</definedName>
    <definedName name="Z_F41966E2_9C66_451A_9645_909418F3F947_.wvu.PrintArea" localSheetId="120" hidden="1">'15-11'!$A$1:$S$21</definedName>
    <definedName name="Z_F41966E2_9C66_451A_9645_909418F3F947_.wvu.PrintArea" localSheetId="121" hidden="1">'15-12'!$A$1:$Q$18</definedName>
    <definedName name="Z_F41966E2_9C66_451A_9645_909418F3F947_.wvu.PrintArea" localSheetId="122" hidden="1">'15-13'!$A$1:$R$21</definedName>
    <definedName name="Z_F41966E2_9C66_451A_9645_909418F3F947_.wvu.PrintArea" localSheetId="123" hidden="1">'15-14'!$A$1:$O$21</definedName>
    <definedName name="Z_F41966E2_9C66_451A_9645_909418F3F947_.wvu.PrintArea" localSheetId="111" hidden="1">'15-2'!$A$1:$P$18</definedName>
    <definedName name="Z_F41966E2_9C66_451A_9645_909418F3F947_.wvu.PrintArea" localSheetId="112" hidden="1">'15-3'!$A$1:$U$20</definedName>
    <definedName name="Z_F41966E2_9C66_451A_9645_909418F3F947_.wvu.PrintArea" localSheetId="113" hidden="1">'15-4'!$A$1:$S$23</definedName>
    <definedName name="Z_F41966E2_9C66_451A_9645_909418F3F947_.wvu.PrintArea" localSheetId="114" hidden="1">'15-5'!$A$1:$Q$44</definedName>
    <definedName name="Z_F41966E2_9C66_451A_9645_909418F3F947_.wvu.PrintArea" localSheetId="115" hidden="1">'15-6'!$A$1:$P$16</definedName>
    <definedName name="Z_F41966E2_9C66_451A_9645_909418F3F947_.wvu.PrintArea" localSheetId="116" hidden="1">'15-7'!$A$1:$Q$19</definedName>
    <definedName name="Z_F41966E2_9C66_451A_9645_909418F3F947_.wvu.PrintArea" localSheetId="117" hidden="1">'15-8'!$A$1:$R$32</definedName>
    <definedName name="Z_F41966E2_9C66_451A_9645_909418F3F947_.wvu.PrintArea" localSheetId="118" hidden="1">'15-9'!$A$1:$S$23</definedName>
    <definedName name="Z_F41966E2_9C66_451A_9645_909418F3F947_.wvu.PrintArea" localSheetId="124" hidden="1">'16-1'!$A$1:$R$23</definedName>
    <definedName name="Z_F41966E2_9C66_451A_9645_909418F3F947_.wvu.PrintArea" localSheetId="125" hidden="1">'16-2'!$A$1:$Q$18</definedName>
    <definedName name="Z_F41966E2_9C66_451A_9645_909418F3F947_.wvu.PrintArea" localSheetId="126" hidden="1">'16-3'!$A$1:$U$22</definedName>
    <definedName name="Z_F41966E2_9C66_451A_9645_909418F3F947_.wvu.PrintArea" localSheetId="127" hidden="1">'16-4'!$A$1:$N$20</definedName>
    <definedName name="Z_F41966E2_9C66_451A_9645_909418F3F947_.wvu.PrintArea" localSheetId="128" hidden="1">'16-5'!$A$1:$U$21</definedName>
    <definedName name="Z_F41966E2_9C66_451A_9645_909418F3F947_.wvu.PrintArea" localSheetId="129" hidden="1">'17-1'!$A$1:$AA$22</definedName>
    <definedName name="Z_F41966E2_9C66_451A_9645_909418F3F947_.wvu.PrintArea" localSheetId="138" hidden="1">'17-10'!$A$1:$P$17</definedName>
    <definedName name="Z_F41966E2_9C66_451A_9645_909418F3F947_.wvu.PrintArea" localSheetId="140" hidden="1">'17-12'!$A$1:$Q$19</definedName>
    <definedName name="Z_F41966E2_9C66_451A_9645_909418F3F947_.wvu.PrintArea" localSheetId="141" hidden="1">'17-13'!$A$1:$P$17</definedName>
    <definedName name="Z_F41966E2_9C66_451A_9645_909418F3F947_.wvu.PrintArea" localSheetId="142" hidden="1">'17-14'!$A$1:$K$27</definedName>
    <definedName name="Z_F41966E2_9C66_451A_9645_909418F3F947_.wvu.PrintArea" localSheetId="130" hidden="1">'17-2'!$A$1:$Q$16</definedName>
    <definedName name="Z_F41966E2_9C66_451A_9645_909418F3F947_.wvu.PrintArea" localSheetId="131" hidden="1">'17-3'!$A$1:$Q$16</definedName>
    <definedName name="Z_F41966E2_9C66_451A_9645_909418F3F947_.wvu.PrintArea" localSheetId="135" hidden="1">'17-7'!$A$1:$P$17</definedName>
    <definedName name="Z_F41966E2_9C66_451A_9645_909418F3F947_.wvu.PrintArea" localSheetId="136" hidden="1">'17-8'!$A$1:$S$17</definedName>
    <definedName name="Z_F41966E2_9C66_451A_9645_909418F3F947_.wvu.PrintArea" localSheetId="137" hidden="1">'17-9'!$A$1:$Q$16</definedName>
    <definedName name="Z_F41966E2_9C66_451A_9645_909418F3F947_.wvu.PrintArea" localSheetId="144" hidden="1">'18-2'!$A$1:$Q$17</definedName>
    <definedName name="Z_F41966E2_9C66_451A_9645_909418F3F947_.wvu.PrintArea" localSheetId="146" hidden="1">'18-4'!$A$1:$R$19</definedName>
    <definedName name="Z_F41966E2_9C66_451A_9645_909418F3F947_.wvu.PrintArea" localSheetId="147" hidden="1">'19-1'!$A$1:$Q$18</definedName>
    <definedName name="Z_F41966E2_9C66_451A_9645_909418F3F947_.wvu.PrintArea" localSheetId="148" hidden="1">'19-2'!$A$1:$Q$20</definedName>
    <definedName name="Z_F41966E2_9C66_451A_9645_909418F3F947_.wvu.PrintArea" localSheetId="149" hidden="1">'20-1'!$A$1:$N$17</definedName>
    <definedName name="Z_F41966E2_9C66_451A_9645_909418F3F947_.wvu.PrintArea" localSheetId="150" hidden="1">'20-2'!$A$1:$S$20</definedName>
    <definedName name="Z_F41966E2_9C66_451A_9645_909418F3F947_.wvu.PrintArea" localSheetId="151" hidden="1">'20-3'!$A$1:$O$17</definedName>
    <definedName name="Z_F41966E2_9C66_451A_9645_909418F3F947_.wvu.PrintArea" localSheetId="152" hidden="1">'21-1'!$A$1:$R$22</definedName>
    <definedName name="Z_F41966E2_9C66_451A_9645_909418F3F947_.wvu.PrintArea" localSheetId="153" hidden="1">'21-2'!$A$1:$O$20</definedName>
    <definedName name="Z_F41966E2_9C66_451A_9645_909418F3F947_.wvu.PrintArea" localSheetId="154" hidden="1">'21-3'!$A$1:$Q$16</definedName>
    <definedName name="Z_F41966E2_9C66_451A_9645_909418F3F947_.wvu.PrintArea" localSheetId="155" hidden="1">'21-4'!$A$1:$Y$52</definedName>
    <definedName name="Z_F41966E2_9C66_451A_9645_909418F3F947_.wvu.PrintArea" localSheetId="156" hidden="1">'21-5'!$A$1:$T$19</definedName>
    <definedName name="Z_F41966E2_9C66_451A_9645_909418F3F947_.wvu.PrintArea" localSheetId="157" hidden="1">'21-6'!$A$1:$O$16</definedName>
    <definedName name="Z_F41966E2_9C66_451A_9645_909418F3F947_.wvu.PrintArea" localSheetId="85" hidden="1">'9-4'!$A$1:$O$16</definedName>
    <definedName name="Z_F41966E2_9C66_451A_9645_909418F3F947_.wvu.PrintArea" localSheetId="86" hidden="1">'9-5'!$A$1:$P$16</definedName>
    <definedName name="Z_F41966E2_9C66_451A_9645_909418F3F947_.wvu.PrintArea" localSheetId="87" hidden="1">'9-6'!$A$1:$Q$20</definedName>
    <definedName name="Z_F6C804D8_639A_4FEB_BA75_1897E27CD370_.wvu.Cols" localSheetId="129" hidden="1">'17-1'!$D:$E,'17-1'!$G:$I,'17-1'!$K:$L,'17-1'!$N:$N</definedName>
    <definedName name="Z_F6C804D8_639A_4FEB_BA75_1897E27CD370_.wvu.PrintArea" localSheetId="106" hidden="1">'13-1'!$A$1:$R$21</definedName>
    <definedName name="Z_F6C804D8_639A_4FEB_BA75_1897E27CD370_.wvu.PrintArea" localSheetId="107" hidden="1">'13-2'!$A$1:$Q$19</definedName>
    <definedName name="Z_F6C804D8_639A_4FEB_BA75_1897E27CD370_.wvu.PrintArea" localSheetId="108" hidden="1">'14-1'!$A$1:$T$21</definedName>
    <definedName name="Z_F6C804D8_639A_4FEB_BA75_1897E27CD370_.wvu.PrintArea" localSheetId="109" hidden="1">'14-2'!$A$1:$S$18</definedName>
    <definedName name="Z_F6C804D8_639A_4FEB_BA75_1897E27CD370_.wvu.PrintArea" localSheetId="110" hidden="1">'15-1'!$A$1:$V$21</definedName>
    <definedName name="Z_F6C804D8_639A_4FEB_BA75_1897E27CD370_.wvu.PrintArea" localSheetId="120" hidden="1">'15-11'!$A$1:$S$21</definedName>
    <definedName name="Z_F6C804D8_639A_4FEB_BA75_1897E27CD370_.wvu.PrintArea" localSheetId="121" hidden="1">'15-12'!$A$1:$Q$18</definedName>
    <definedName name="Z_F6C804D8_639A_4FEB_BA75_1897E27CD370_.wvu.PrintArea" localSheetId="122" hidden="1">'15-13'!$A$1:$R$21</definedName>
    <definedName name="Z_F6C804D8_639A_4FEB_BA75_1897E27CD370_.wvu.PrintArea" localSheetId="123" hidden="1">'15-14'!$A$1:$O$21</definedName>
    <definedName name="Z_F6C804D8_639A_4FEB_BA75_1897E27CD370_.wvu.PrintArea" localSheetId="111" hidden="1">'15-2'!$A$1:$P$18</definedName>
    <definedName name="Z_F6C804D8_639A_4FEB_BA75_1897E27CD370_.wvu.PrintArea" localSheetId="112" hidden="1">'15-3'!$A$1:$U$20</definedName>
    <definedName name="Z_F6C804D8_639A_4FEB_BA75_1897E27CD370_.wvu.PrintArea" localSheetId="113" hidden="1">'15-4'!$A$1:$S$23</definedName>
    <definedName name="Z_F6C804D8_639A_4FEB_BA75_1897E27CD370_.wvu.PrintArea" localSheetId="114" hidden="1">'15-5'!$A$1:$Q$44</definedName>
    <definedName name="Z_F6C804D8_639A_4FEB_BA75_1897E27CD370_.wvu.PrintArea" localSheetId="115" hidden="1">'15-6'!$A$1:$P$16</definedName>
    <definedName name="Z_F6C804D8_639A_4FEB_BA75_1897E27CD370_.wvu.PrintArea" localSheetId="116" hidden="1">'15-7'!$A$1:$Q$19</definedName>
    <definedName name="Z_F6C804D8_639A_4FEB_BA75_1897E27CD370_.wvu.PrintArea" localSheetId="117" hidden="1">'15-8'!$A$1:$R$32</definedName>
    <definedName name="Z_F6C804D8_639A_4FEB_BA75_1897E27CD370_.wvu.PrintArea" localSheetId="118" hidden="1">'15-9'!$A$1:$S$23</definedName>
    <definedName name="Z_F6C804D8_639A_4FEB_BA75_1897E27CD370_.wvu.PrintArea" localSheetId="124" hidden="1">'16-1'!$A$1:$R$23</definedName>
    <definedName name="Z_F6C804D8_639A_4FEB_BA75_1897E27CD370_.wvu.PrintArea" localSheetId="125" hidden="1">'16-2'!$A$1:$Q$18</definedName>
    <definedName name="Z_F6C804D8_639A_4FEB_BA75_1897E27CD370_.wvu.PrintArea" localSheetId="126" hidden="1">'16-3'!$A$1:$U$22</definedName>
    <definedName name="Z_F6C804D8_639A_4FEB_BA75_1897E27CD370_.wvu.PrintArea" localSheetId="127" hidden="1">'16-4'!$A$1:$N$20</definedName>
    <definedName name="Z_F6C804D8_639A_4FEB_BA75_1897E27CD370_.wvu.PrintArea" localSheetId="128" hidden="1">'16-5'!$A$1:$U$21</definedName>
    <definedName name="Z_F6C804D8_639A_4FEB_BA75_1897E27CD370_.wvu.PrintArea" localSheetId="129" hidden="1">'17-1'!$A$1:$AA$22</definedName>
    <definedName name="Z_F6C804D8_639A_4FEB_BA75_1897E27CD370_.wvu.PrintArea" localSheetId="138" hidden="1">'17-10'!$A$1:$P$17</definedName>
    <definedName name="Z_F6C804D8_639A_4FEB_BA75_1897E27CD370_.wvu.PrintArea" localSheetId="140" hidden="1">'17-12'!$A$1:$Q$19</definedName>
    <definedName name="Z_F6C804D8_639A_4FEB_BA75_1897E27CD370_.wvu.PrintArea" localSheetId="141" hidden="1">'17-13'!$A$1:$P$17</definedName>
    <definedName name="Z_F6C804D8_639A_4FEB_BA75_1897E27CD370_.wvu.PrintArea" localSheetId="142" hidden="1">'17-14'!$A$1:$K$27</definedName>
    <definedName name="Z_F6C804D8_639A_4FEB_BA75_1897E27CD370_.wvu.PrintArea" localSheetId="130" hidden="1">'17-2'!$A$1:$Q$16</definedName>
    <definedName name="Z_F6C804D8_639A_4FEB_BA75_1897E27CD370_.wvu.PrintArea" localSheetId="131" hidden="1">'17-3'!$A$1:$Q$16</definedName>
    <definedName name="Z_F6C804D8_639A_4FEB_BA75_1897E27CD370_.wvu.PrintArea" localSheetId="135" hidden="1">'17-7'!$A$1:$P$17</definedName>
    <definedName name="Z_F6C804D8_639A_4FEB_BA75_1897E27CD370_.wvu.PrintArea" localSheetId="136" hidden="1">'17-8'!$A$1:$S$17</definedName>
    <definedName name="Z_F6C804D8_639A_4FEB_BA75_1897E27CD370_.wvu.PrintArea" localSheetId="137" hidden="1">'17-9'!$A$1:$Q$16</definedName>
    <definedName name="Z_F6C804D8_639A_4FEB_BA75_1897E27CD370_.wvu.PrintArea" localSheetId="143" hidden="1">'18-1'!$A$1:$P$12</definedName>
    <definedName name="Z_F6C804D8_639A_4FEB_BA75_1897E27CD370_.wvu.PrintArea" localSheetId="144" hidden="1">'18-2'!$A$1:$Q$17</definedName>
    <definedName name="Z_F6C804D8_639A_4FEB_BA75_1897E27CD370_.wvu.PrintArea" localSheetId="145" hidden="1">'18-3'!$A$1:$P$12</definedName>
    <definedName name="Z_F6C804D8_639A_4FEB_BA75_1897E27CD370_.wvu.PrintArea" localSheetId="146" hidden="1">'18-4'!$A$1:$R$19</definedName>
    <definedName name="Z_F6C804D8_639A_4FEB_BA75_1897E27CD370_.wvu.PrintArea" localSheetId="147" hidden="1">'19-1'!$A$1:$Q$18</definedName>
    <definedName name="Z_F6C804D8_639A_4FEB_BA75_1897E27CD370_.wvu.PrintArea" localSheetId="148" hidden="1">'19-2'!$A$1:$Q$20</definedName>
    <definedName name="Z_F6C804D8_639A_4FEB_BA75_1897E27CD370_.wvu.PrintArea" localSheetId="149" hidden="1">'20-1'!$A$1:$N$17</definedName>
    <definedName name="Z_F6C804D8_639A_4FEB_BA75_1897E27CD370_.wvu.PrintArea" localSheetId="150" hidden="1">'20-2'!$A$1:$S$20</definedName>
    <definedName name="Z_F6C804D8_639A_4FEB_BA75_1897E27CD370_.wvu.PrintArea" localSheetId="151" hidden="1">'20-3'!$A$1:$O$17</definedName>
    <definedName name="Z_F6C804D8_639A_4FEB_BA75_1897E27CD370_.wvu.PrintArea" localSheetId="152" hidden="1">'21-1'!$A$1:$R$22</definedName>
    <definedName name="Z_F6C804D8_639A_4FEB_BA75_1897E27CD370_.wvu.PrintArea" localSheetId="153" hidden="1">'21-2'!$A$1:$O$20</definedName>
    <definedName name="Z_F6C804D8_639A_4FEB_BA75_1897E27CD370_.wvu.PrintArea" localSheetId="154" hidden="1">'21-3'!$A$1:$Q$16</definedName>
    <definedName name="Z_F6C804D8_639A_4FEB_BA75_1897E27CD370_.wvu.PrintArea" localSheetId="155" hidden="1">'21-4'!$A$1:$Y$52</definedName>
    <definedName name="Z_F6C804D8_639A_4FEB_BA75_1897E27CD370_.wvu.PrintArea" localSheetId="156" hidden="1">'21-5'!$A$1:$T$19</definedName>
    <definedName name="Z_F6C804D8_639A_4FEB_BA75_1897E27CD370_.wvu.PrintArea" localSheetId="157" hidden="1">'21-6'!$A$1:$O$16</definedName>
    <definedName name="Z_F8F8F397_D6A3_4BD0_9E53_3D39483D1CBF_.wvu.Cols" localSheetId="95" hidden="1">'11-1②'!$D:$D,'11-1②'!$J:$J,'11-1②'!$P:$P</definedName>
    <definedName name="Z_F8F8F397_D6A3_4BD0_9E53_3D39483D1CBF_.wvu.Cols" localSheetId="20" hidden="1">'1-15'!$B:$B,'1-15'!$D:$D</definedName>
    <definedName name="Z_F8F8F397_D6A3_4BD0_9E53_3D39483D1CBF_.wvu.Cols" localSheetId="129" hidden="1">'17-1'!$D:$E,'17-1'!$G:$I,'17-1'!$K:$L,'17-1'!$N:$N</definedName>
    <definedName name="Z_F8F8F397_D6A3_4BD0_9E53_3D39483D1CBF_.wvu.Cols" localSheetId="68" hidden="1">'8-1'!$D:$E,'8-1'!$H:$H</definedName>
    <definedName name="Z_F8F8F397_D6A3_4BD0_9E53_3D39483D1CBF_.wvu.Cols" localSheetId="69" hidden="1">'8-2'!$D:$D,'8-2'!$F:$F,'8-2'!$H:$H</definedName>
    <definedName name="Z_F8F8F397_D6A3_4BD0_9E53_3D39483D1CBF_.wvu.FilterData" localSheetId="99" hidden="1">'12-1'!$A$1:$C$18</definedName>
    <definedName name="Z_F8F8F397_D6A3_4BD0_9E53_3D39483D1CBF_.wvu.PrintArea" localSheetId="88" hidden="1">'10-1'!$A$1:$S$19</definedName>
    <definedName name="Z_F8F8F397_D6A3_4BD0_9E53_3D39483D1CBF_.wvu.PrintArea" localSheetId="89" hidden="1">'10-2'!$A$1:$O$17</definedName>
    <definedName name="Z_F8F8F397_D6A3_4BD0_9E53_3D39483D1CBF_.wvu.PrintArea" localSheetId="90" hidden="1">'10-3'!$A$1:$W$22</definedName>
    <definedName name="Z_F8F8F397_D6A3_4BD0_9E53_3D39483D1CBF_.wvu.PrintArea" localSheetId="91" hidden="1">'10-4'!$A$1:$W$21</definedName>
    <definedName name="Z_F8F8F397_D6A3_4BD0_9E53_3D39483D1CBF_.wvu.PrintArea" localSheetId="92" hidden="1">'10-5'!$A$1:$Q$22</definedName>
    <definedName name="Z_F8F8F397_D6A3_4BD0_9E53_3D39483D1CBF_.wvu.PrintArea" localSheetId="93" hidden="1">'10-6'!$J$1:$AL$21</definedName>
    <definedName name="Z_F8F8F397_D6A3_4BD0_9E53_3D39483D1CBF_.wvu.PrintArea" localSheetId="1" hidden="1">'1-1'!$A$1:$Q$24</definedName>
    <definedName name="Z_F8F8F397_D6A3_4BD0_9E53_3D39483D1CBF_.wvu.PrintArea" localSheetId="12" hidden="1">'1-10'!$A$1:$Q$23</definedName>
    <definedName name="Z_F8F8F397_D6A3_4BD0_9E53_3D39483D1CBF_.wvu.PrintArea" localSheetId="13" hidden="1">'1-11'!$A$1:$S$20</definedName>
    <definedName name="Z_F8F8F397_D6A3_4BD0_9E53_3D39483D1CBF_.wvu.PrintArea" localSheetId="94" hidden="1">'11-1①'!$A$1:$M$31</definedName>
    <definedName name="Z_F8F8F397_D6A3_4BD0_9E53_3D39483D1CBF_.wvu.PrintArea" localSheetId="95" hidden="1">'11-1②'!$A$1:$S$52</definedName>
    <definedName name="Z_F8F8F397_D6A3_4BD0_9E53_3D39483D1CBF_.wvu.PrintArea" localSheetId="96" hidden="1">'11-2'!$A$1:$P$17</definedName>
    <definedName name="Z_F8F8F397_D6A3_4BD0_9E53_3D39483D1CBF_.wvu.PrintArea" localSheetId="14" hidden="1">'1-12'!$A$1:$R$29</definedName>
    <definedName name="Z_F8F8F397_D6A3_4BD0_9E53_3D39483D1CBF_.wvu.PrintArea" localSheetId="97" hidden="1">'11-3'!$A$1:$O$18</definedName>
    <definedName name="Z_F8F8F397_D6A3_4BD0_9E53_3D39483D1CBF_.wvu.PrintArea" localSheetId="17" hidden="1">'1-13'!$A$1:$Q$26</definedName>
    <definedName name="Z_F8F8F397_D6A3_4BD0_9E53_3D39483D1CBF_.wvu.PrintArea" localSheetId="9" hidden="1">'1-13(旧)'!$A$1:$T$23</definedName>
    <definedName name="Z_F8F8F397_D6A3_4BD0_9E53_3D39483D1CBF_.wvu.PrintArea" localSheetId="98" hidden="1">'11-4'!$A$1:$Q$19</definedName>
    <definedName name="Z_F8F8F397_D6A3_4BD0_9E53_3D39483D1CBF_.wvu.PrintArea" localSheetId="19" hidden="1">'1-14'!$A$1:$S$18</definedName>
    <definedName name="Z_F8F8F397_D6A3_4BD0_9E53_3D39483D1CBF_.wvu.PrintArea" localSheetId="15" hidden="1">'1-14(旧)'!$A$1:$S$34</definedName>
    <definedName name="Z_F8F8F397_D6A3_4BD0_9E53_3D39483D1CBF_.wvu.PrintArea" localSheetId="20" hidden="1">'1-15'!$I$47:$V$80</definedName>
    <definedName name="Z_F8F8F397_D6A3_4BD0_9E53_3D39483D1CBF_.wvu.PrintArea" localSheetId="16" hidden="1">'1-15(旧)'!$A$1:$R$26</definedName>
    <definedName name="Z_F8F8F397_D6A3_4BD0_9E53_3D39483D1CBF_.wvu.PrintArea" localSheetId="21" hidden="1">'1-16'!$A$1:$F$80</definedName>
    <definedName name="Z_F8F8F397_D6A3_4BD0_9E53_3D39483D1CBF_.wvu.PrintArea" localSheetId="18" hidden="1">'1-16(旧)'!$A$1:$W$27</definedName>
    <definedName name="Z_F8F8F397_D6A3_4BD0_9E53_3D39483D1CBF_.wvu.PrintArea" localSheetId="22" hidden="1">'1-17'!$A$1:$Q$18</definedName>
    <definedName name="Z_F8F8F397_D6A3_4BD0_9E53_3D39483D1CBF_.wvu.PrintArea" localSheetId="23" hidden="1">'1-18'!$A$1:$S$22</definedName>
    <definedName name="Z_F8F8F397_D6A3_4BD0_9E53_3D39483D1CBF_.wvu.PrintArea" localSheetId="24" hidden="1">'1-18(旧)'!$A$1:$U$40</definedName>
    <definedName name="Z_F8F8F397_D6A3_4BD0_9E53_3D39483D1CBF_.wvu.PrintArea" localSheetId="25" hidden="1">'1-19'!$A$1:$U$22</definedName>
    <definedName name="Z_F8F8F397_D6A3_4BD0_9E53_3D39483D1CBF_.wvu.PrintArea" localSheetId="3" hidden="1">'1-2'!$A$1:$Q$27</definedName>
    <definedName name="Z_F8F8F397_D6A3_4BD0_9E53_3D39483D1CBF_.wvu.PrintArea" localSheetId="159" hidden="1">'1-20(旧)'!$A$1:$R$27</definedName>
    <definedName name="Z_F8F8F397_D6A3_4BD0_9E53_3D39483D1CBF_.wvu.PrintArea" localSheetId="99" hidden="1">'12-1'!$A$1:$O$51</definedName>
    <definedName name="Z_F8F8F397_D6A3_4BD0_9E53_3D39483D1CBF_.wvu.PrintArea" localSheetId="100" hidden="1">'12-2'!$A$1:$AD$25</definedName>
    <definedName name="Z_F8F8F397_D6A3_4BD0_9E53_3D39483D1CBF_.wvu.PrintArea" localSheetId="101" hidden="1">'12-3'!$A$1:$P$19</definedName>
    <definedName name="Z_F8F8F397_D6A3_4BD0_9E53_3D39483D1CBF_.wvu.PrintArea" localSheetId="102" hidden="1">'12-4'!$A$1:$P$17</definedName>
    <definedName name="Z_F8F8F397_D6A3_4BD0_9E53_3D39483D1CBF_.wvu.PrintArea" localSheetId="103" hidden="1">'12-5'!$A$1:$P$17</definedName>
    <definedName name="Z_F8F8F397_D6A3_4BD0_9E53_3D39483D1CBF_.wvu.PrintArea" localSheetId="104" hidden="1">'12-6'!$A$1:$N$30</definedName>
    <definedName name="Z_F8F8F397_D6A3_4BD0_9E53_3D39483D1CBF_.wvu.PrintArea" localSheetId="105" hidden="1">'12-7'!$A$1:$M$25</definedName>
    <definedName name="Z_F8F8F397_D6A3_4BD0_9E53_3D39483D1CBF_.wvu.PrintArea" localSheetId="4" hidden="1">'1-3'!$A$1:$O$27</definedName>
    <definedName name="Z_F8F8F397_D6A3_4BD0_9E53_3D39483D1CBF_.wvu.PrintArea" localSheetId="106" hidden="1">'13-1'!$A$1:$R$21</definedName>
    <definedName name="Z_F8F8F397_D6A3_4BD0_9E53_3D39483D1CBF_.wvu.PrintArea" localSheetId="107" hidden="1">'13-2'!$A$1:$Q$19</definedName>
    <definedName name="Z_F8F8F397_D6A3_4BD0_9E53_3D39483D1CBF_.wvu.PrintArea" localSheetId="5" hidden="1">'1-4'!$A$1:$W$99</definedName>
    <definedName name="Z_F8F8F397_D6A3_4BD0_9E53_3D39483D1CBF_.wvu.PrintArea" localSheetId="108" hidden="1">'14-1'!$A$1:$T$21</definedName>
    <definedName name="Z_F8F8F397_D6A3_4BD0_9E53_3D39483D1CBF_.wvu.PrintArea" localSheetId="109" hidden="1">'14-2'!$A$1:$S$18</definedName>
    <definedName name="Z_F8F8F397_D6A3_4BD0_9E53_3D39483D1CBF_.wvu.PrintArea" localSheetId="6" hidden="1">'1-5'!$A$1:$U$46</definedName>
    <definedName name="Z_F8F8F397_D6A3_4BD0_9E53_3D39483D1CBF_.wvu.PrintArea" localSheetId="110" hidden="1">'15-1'!$A$1:$V$21</definedName>
    <definedName name="Z_F8F8F397_D6A3_4BD0_9E53_3D39483D1CBF_.wvu.PrintArea" localSheetId="120" hidden="1">'15-11'!$A$1:$S$21</definedName>
    <definedName name="Z_F8F8F397_D6A3_4BD0_9E53_3D39483D1CBF_.wvu.PrintArea" localSheetId="121" hidden="1">'15-12'!$A$1:$Q$18</definedName>
    <definedName name="Z_F8F8F397_D6A3_4BD0_9E53_3D39483D1CBF_.wvu.PrintArea" localSheetId="122" hidden="1">'15-13'!$A$1:$R$21</definedName>
    <definedName name="Z_F8F8F397_D6A3_4BD0_9E53_3D39483D1CBF_.wvu.PrintArea" localSheetId="123" hidden="1">'15-14'!$A$1:$O$21</definedName>
    <definedName name="Z_F8F8F397_D6A3_4BD0_9E53_3D39483D1CBF_.wvu.PrintArea" localSheetId="111" hidden="1">'15-2'!$A$1:$P$18</definedName>
    <definedName name="Z_F8F8F397_D6A3_4BD0_9E53_3D39483D1CBF_.wvu.PrintArea" localSheetId="112" hidden="1">'15-3'!$A$1:$U$20</definedName>
    <definedName name="Z_F8F8F397_D6A3_4BD0_9E53_3D39483D1CBF_.wvu.PrintArea" localSheetId="113" hidden="1">'15-4'!$A$1:$S$23</definedName>
    <definedName name="Z_F8F8F397_D6A3_4BD0_9E53_3D39483D1CBF_.wvu.PrintArea" localSheetId="114" hidden="1">'15-5'!$A$1:$Q$44</definedName>
    <definedName name="Z_F8F8F397_D6A3_4BD0_9E53_3D39483D1CBF_.wvu.PrintArea" localSheetId="115" hidden="1">'15-6'!$A$1:$U$24</definedName>
    <definedName name="Z_F8F8F397_D6A3_4BD0_9E53_3D39483D1CBF_.wvu.PrintArea" localSheetId="116" hidden="1">'15-7'!$A$1:$Q$19</definedName>
    <definedName name="Z_F8F8F397_D6A3_4BD0_9E53_3D39483D1CBF_.wvu.PrintArea" localSheetId="117" hidden="1">'15-8'!$A$1:$R$32</definedName>
    <definedName name="Z_F8F8F397_D6A3_4BD0_9E53_3D39483D1CBF_.wvu.PrintArea" localSheetId="118" hidden="1">'15-9'!$A$1:$S$23</definedName>
    <definedName name="Z_F8F8F397_D6A3_4BD0_9E53_3D39483D1CBF_.wvu.PrintArea" localSheetId="7" hidden="1">'1-6'!$A$2:$E$26</definedName>
    <definedName name="Z_F8F8F397_D6A3_4BD0_9E53_3D39483D1CBF_.wvu.PrintArea" localSheetId="124" hidden="1">'16-1'!$A$1:$R$23</definedName>
    <definedName name="Z_F8F8F397_D6A3_4BD0_9E53_3D39483D1CBF_.wvu.PrintArea" localSheetId="125" hidden="1">'16-2'!$A$1:$Q$18</definedName>
    <definedName name="Z_F8F8F397_D6A3_4BD0_9E53_3D39483D1CBF_.wvu.PrintArea" localSheetId="126" hidden="1">'16-3'!$A$1:$U$22</definedName>
    <definedName name="Z_F8F8F397_D6A3_4BD0_9E53_3D39483D1CBF_.wvu.PrintArea" localSheetId="127" hidden="1">'16-4'!$A$1:$N$20</definedName>
    <definedName name="Z_F8F8F397_D6A3_4BD0_9E53_3D39483D1CBF_.wvu.PrintArea" localSheetId="128" hidden="1">'16-5'!$A$1:$U$21</definedName>
    <definedName name="Z_F8F8F397_D6A3_4BD0_9E53_3D39483D1CBF_.wvu.PrintArea" localSheetId="8" hidden="1">'1-7'!$A$1:$W$171</definedName>
    <definedName name="Z_F8F8F397_D6A3_4BD0_9E53_3D39483D1CBF_.wvu.PrintArea" localSheetId="129" hidden="1">'17-1'!$A$1:$AA$22</definedName>
    <definedName name="Z_F8F8F397_D6A3_4BD0_9E53_3D39483D1CBF_.wvu.PrintArea" localSheetId="138" hidden="1">'17-10'!$A$1:$P$17</definedName>
    <definedName name="Z_F8F8F397_D6A3_4BD0_9E53_3D39483D1CBF_.wvu.PrintArea" localSheetId="139" hidden="1">'17-11'!$I$1:$S$30</definedName>
    <definedName name="Z_F8F8F397_D6A3_4BD0_9E53_3D39483D1CBF_.wvu.PrintArea" localSheetId="140" hidden="1">'17-12'!$A$1:$Q$19</definedName>
    <definedName name="Z_F8F8F397_D6A3_4BD0_9E53_3D39483D1CBF_.wvu.PrintArea" localSheetId="141" hidden="1">'17-13'!$A$1:$P$17</definedName>
    <definedName name="Z_F8F8F397_D6A3_4BD0_9E53_3D39483D1CBF_.wvu.PrintArea" localSheetId="142" hidden="1">'17-14'!$A$1:$K$27</definedName>
    <definedName name="Z_F8F8F397_D6A3_4BD0_9E53_3D39483D1CBF_.wvu.PrintArea" localSheetId="130" hidden="1">'17-2'!$A$1:$V$23</definedName>
    <definedName name="Z_F8F8F397_D6A3_4BD0_9E53_3D39483D1CBF_.wvu.PrintArea" localSheetId="131" hidden="1">'17-3'!$A$1:$V$23</definedName>
    <definedName name="Z_F8F8F397_D6A3_4BD0_9E53_3D39483D1CBF_.wvu.PrintArea" localSheetId="132" hidden="1">'17-4'!$I$1:$S$22</definedName>
    <definedName name="Z_F8F8F397_D6A3_4BD0_9E53_3D39483D1CBF_.wvu.PrintArea" localSheetId="133" hidden="1">'17-5'!$I$1:$S$19</definedName>
    <definedName name="Z_F8F8F397_D6A3_4BD0_9E53_3D39483D1CBF_.wvu.PrintArea" localSheetId="134" hidden="1">'17-6'!$I$1:$S$22</definedName>
    <definedName name="Z_F8F8F397_D6A3_4BD0_9E53_3D39483D1CBF_.wvu.PrintArea" localSheetId="135" hidden="1">'17-7'!$A$1:$P$17</definedName>
    <definedName name="Z_F8F8F397_D6A3_4BD0_9E53_3D39483D1CBF_.wvu.PrintArea" localSheetId="136" hidden="1">'17-8'!$A$1:$S$17</definedName>
    <definedName name="Z_F8F8F397_D6A3_4BD0_9E53_3D39483D1CBF_.wvu.PrintArea" localSheetId="137" hidden="1">'17-9'!$A$1:$Q$16</definedName>
    <definedName name="Z_F8F8F397_D6A3_4BD0_9E53_3D39483D1CBF_.wvu.PrintArea" localSheetId="10" hidden="1">'1-8'!$A$1:$S$121</definedName>
    <definedName name="Z_F8F8F397_D6A3_4BD0_9E53_3D39483D1CBF_.wvu.PrintArea" localSheetId="143" hidden="1">'18-1'!$A$1:$P$12</definedName>
    <definedName name="Z_F8F8F397_D6A3_4BD0_9E53_3D39483D1CBF_.wvu.PrintArea" localSheetId="144" hidden="1">'18-2'!$A$1:$Q$17</definedName>
    <definedName name="Z_F8F8F397_D6A3_4BD0_9E53_3D39483D1CBF_.wvu.PrintArea" localSheetId="145" hidden="1">'18-3'!$A$1:$P$12</definedName>
    <definedName name="Z_F8F8F397_D6A3_4BD0_9E53_3D39483D1CBF_.wvu.PrintArea" localSheetId="146" hidden="1">'18-4'!$A$1:$R$19</definedName>
    <definedName name="Z_F8F8F397_D6A3_4BD0_9E53_3D39483D1CBF_.wvu.PrintArea" localSheetId="11" hidden="1">'1-9'!$A$1:$P$19</definedName>
    <definedName name="Z_F8F8F397_D6A3_4BD0_9E53_3D39483D1CBF_.wvu.PrintArea" localSheetId="147" hidden="1">'19-1'!$A$1:$Q$18</definedName>
    <definedName name="Z_F8F8F397_D6A3_4BD0_9E53_3D39483D1CBF_.wvu.PrintArea" localSheetId="148" hidden="1">'19-2'!$A$1:$Q$20</definedName>
    <definedName name="Z_F8F8F397_D6A3_4BD0_9E53_3D39483D1CBF_.wvu.PrintArea" localSheetId="149" hidden="1">'20-1'!$A$1:$N$17</definedName>
    <definedName name="Z_F8F8F397_D6A3_4BD0_9E53_3D39483D1CBF_.wvu.PrintArea" localSheetId="150" hidden="1">'20-2'!$A$1:$S$20</definedName>
    <definedName name="Z_F8F8F397_D6A3_4BD0_9E53_3D39483D1CBF_.wvu.PrintArea" localSheetId="151" hidden="1">'20-3'!$A$1:$O$17</definedName>
    <definedName name="Z_F8F8F397_D6A3_4BD0_9E53_3D39483D1CBF_.wvu.PrintArea" localSheetId="26" hidden="1">'2-1'!$A$1:$R$23</definedName>
    <definedName name="Z_F8F8F397_D6A3_4BD0_9E53_3D39483D1CBF_.wvu.PrintArea" localSheetId="152" hidden="1">'21-1'!$A$1:$R$22</definedName>
    <definedName name="Z_F8F8F397_D6A3_4BD0_9E53_3D39483D1CBF_.wvu.PrintArea" localSheetId="153" hidden="1">'21-2'!$A$1:$O$20</definedName>
    <definedName name="Z_F8F8F397_D6A3_4BD0_9E53_3D39483D1CBF_.wvu.PrintArea" localSheetId="154" hidden="1">'21-3'!$A$1:$Q$16</definedName>
    <definedName name="Z_F8F8F397_D6A3_4BD0_9E53_3D39483D1CBF_.wvu.PrintArea" localSheetId="155" hidden="1">'21-4'!$A$1:$Y$52</definedName>
    <definedName name="Z_F8F8F397_D6A3_4BD0_9E53_3D39483D1CBF_.wvu.PrintArea" localSheetId="156" hidden="1">'21-5'!$A$1:$T$19</definedName>
    <definedName name="Z_F8F8F397_D6A3_4BD0_9E53_3D39483D1CBF_.wvu.PrintArea" localSheetId="157" hidden="1">'21-6'!$A$1:$O$16</definedName>
    <definedName name="Z_F8F8F397_D6A3_4BD0_9E53_3D39483D1CBF_.wvu.PrintArea" localSheetId="27" hidden="1">'2-2'!$A$1:$Q$16</definedName>
    <definedName name="Z_F8F8F397_D6A3_4BD0_9E53_3D39483D1CBF_.wvu.PrintArea" localSheetId="28" hidden="1">'2-3'!$A$1:$R$25</definedName>
    <definedName name="Z_F8F8F397_D6A3_4BD0_9E53_3D39483D1CBF_.wvu.PrintArea" localSheetId="30" hidden="1">'2-5'!$A$1:$X$24</definedName>
    <definedName name="Z_F8F8F397_D6A3_4BD0_9E53_3D39483D1CBF_.wvu.PrintArea" localSheetId="32" hidden="1">'2-7'!$A$1:$O$19</definedName>
    <definedName name="Z_F8F8F397_D6A3_4BD0_9E53_3D39483D1CBF_.wvu.PrintArea" localSheetId="33" hidden="1">'2-8'!$A$1:$M$18</definedName>
    <definedName name="Z_F8F8F397_D6A3_4BD0_9E53_3D39483D1CBF_.wvu.PrintArea" localSheetId="34" hidden="1">'3-1'!$A$1:$R$18</definedName>
    <definedName name="Z_F8F8F397_D6A3_4BD0_9E53_3D39483D1CBF_.wvu.PrintArea" localSheetId="35" hidden="1">'3-2'!$A$1:$Q$20</definedName>
    <definedName name="Z_F8F8F397_D6A3_4BD0_9E53_3D39483D1CBF_.wvu.PrintArea" localSheetId="36" hidden="1">'3-3'!$A$1:$Q$26</definedName>
    <definedName name="Z_F8F8F397_D6A3_4BD0_9E53_3D39483D1CBF_.wvu.PrintArea" localSheetId="37" hidden="1">'3-4'!$A$1:$P$12</definedName>
    <definedName name="Z_F8F8F397_D6A3_4BD0_9E53_3D39483D1CBF_.wvu.PrintArea" localSheetId="38" hidden="1">'3-5'!$A$1:$L$15</definedName>
    <definedName name="Z_F8F8F397_D6A3_4BD0_9E53_3D39483D1CBF_.wvu.PrintArea" localSheetId="39" hidden="1">'3-6'!$A$1:$O$13</definedName>
    <definedName name="Z_F8F8F397_D6A3_4BD0_9E53_3D39483D1CBF_.wvu.PrintArea" localSheetId="40" hidden="1">'3-7'!$A$1:$L$16</definedName>
    <definedName name="Z_F8F8F397_D6A3_4BD0_9E53_3D39483D1CBF_.wvu.PrintArea" localSheetId="41" hidden="1">'4-1'!$A$1:$O$19</definedName>
    <definedName name="Z_F8F8F397_D6A3_4BD0_9E53_3D39483D1CBF_.wvu.PrintArea" localSheetId="42" hidden="1">'4-2'!$A$1:$O$21</definedName>
    <definedName name="Z_F8F8F397_D6A3_4BD0_9E53_3D39483D1CBF_.wvu.PrintArea" localSheetId="43" hidden="1">'4-3'!$A$1:$Q$28</definedName>
    <definedName name="Z_F8F8F397_D6A3_4BD0_9E53_3D39483D1CBF_.wvu.PrintArea" localSheetId="44" hidden="1">'4-4'!$A$1:$S$31</definedName>
    <definedName name="Z_F8F8F397_D6A3_4BD0_9E53_3D39483D1CBF_.wvu.PrintArea" localSheetId="45" hidden="1">'4-5'!$A$1:$Q$32</definedName>
    <definedName name="Z_F8F8F397_D6A3_4BD0_9E53_3D39483D1CBF_.wvu.PrintArea" localSheetId="46" hidden="1">'4-6'!$A$1:$O$20</definedName>
    <definedName name="Z_F8F8F397_D6A3_4BD0_9E53_3D39483D1CBF_.wvu.PrintArea" localSheetId="47" hidden="1">'5-1'!$A$1:$T$15</definedName>
    <definedName name="Z_F8F8F397_D6A3_4BD0_9E53_3D39483D1CBF_.wvu.PrintArea" localSheetId="56" hidden="1">'5-10'!$A$1:$G$32</definedName>
    <definedName name="Z_F8F8F397_D6A3_4BD0_9E53_3D39483D1CBF_.wvu.PrintArea" localSheetId="57" hidden="1">'5-11'!$A$1:$Q$72</definedName>
    <definedName name="Z_F8F8F397_D6A3_4BD0_9E53_3D39483D1CBF_.wvu.PrintArea" localSheetId="48" hidden="1">'5-2'!$A$1:$V$15</definedName>
    <definedName name="Z_F8F8F397_D6A3_4BD0_9E53_3D39483D1CBF_.wvu.PrintArea" localSheetId="49" hidden="1">'5-3'!$A$1:$P$18</definedName>
    <definedName name="Z_F8F8F397_D6A3_4BD0_9E53_3D39483D1CBF_.wvu.PrintArea" localSheetId="50" hidden="1">'5-4'!$A$1:$Q$26</definedName>
    <definedName name="Z_F8F8F397_D6A3_4BD0_9E53_3D39483D1CBF_.wvu.PrintArea" localSheetId="51" hidden="1">'5-5'!$A$1:$P$18</definedName>
    <definedName name="Z_F8F8F397_D6A3_4BD0_9E53_3D39483D1CBF_.wvu.PrintArea" localSheetId="52" hidden="1">'5-6'!$A$1:$P$19</definedName>
    <definedName name="Z_F8F8F397_D6A3_4BD0_9E53_3D39483D1CBF_.wvu.PrintArea" localSheetId="53" hidden="1">'5-7'!$A$1:$Q$21</definedName>
    <definedName name="Z_F8F8F397_D6A3_4BD0_9E53_3D39483D1CBF_.wvu.PrintArea" localSheetId="54" hidden="1">'5-8'!$A$1:$R$20</definedName>
    <definedName name="Z_F8F8F397_D6A3_4BD0_9E53_3D39483D1CBF_.wvu.PrintArea" localSheetId="55" hidden="1">'5-9'!$A$1:$S$20</definedName>
    <definedName name="Z_F8F8F397_D6A3_4BD0_9E53_3D39483D1CBF_.wvu.PrintArea" localSheetId="58" hidden="1">'6-1'!$A$1:$Q$14</definedName>
    <definedName name="Z_F8F8F397_D6A3_4BD0_9E53_3D39483D1CBF_.wvu.PrintArea" localSheetId="59" hidden="1">'6-2'!$A$1:$R$18</definedName>
    <definedName name="Z_F8F8F397_D6A3_4BD0_9E53_3D39483D1CBF_.wvu.PrintArea" localSheetId="60" hidden="1">'6-3'!$A$1:$P$17</definedName>
    <definedName name="Z_F8F8F397_D6A3_4BD0_9E53_3D39483D1CBF_.wvu.PrintArea" localSheetId="61" hidden="1">'6-4'!$A$1:$P$16</definedName>
    <definedName name="Z_F8F8F397_D6A3_4BD0_9E53_3D39483D1CBF_.wvu.PrintArea" localSheetId="62" hidden="1">'7-1'!$A$1:$V$27</definedName>
    <definedName name="Z_F8F8F397_D6A3_4BD0_9E53_3D39483D1CBF_.wvu.PrintArea" localSheetId="63" hidden="1">'7-2'!$A$1:$Z$18</definedName>
    <definedName name="Z_F8F8F397_D6A3_4BD0_9E53_3D39483D1CBF_.wvu.PrintArea" localSheetId="64" hidden="1">'7-3'!$A$1:$X$28</definedName>
    <definedName name="Z_F8F8F397_D6A3_4BD0_9E53_3D39483D1CBF_.wvu.PrintArea" localSheetId="65" hidden="1">'7-4'!$A$1:$X$28</definedName>
    <definedName name="Z_F8F8F397_D6A3_4BD0_9E53_3D39483D1CBF_.wvu.PrintArea" localSheetId="66" hidden="1">'7-5'!$A$1:$P$23</definedName>
    <definedName name="Z_F8F8F397_D6A3_4BD0_9E53_3D39483D1CBF_.wvu.PrintArea" localSheetId="67" hidden="1">'7-6'!$A$1:$O$15</definedName>
    <definedName name="Z_F8F8F397_D6A3_4BD0_9E53_3D39483D1CBF_.wvu.PrintArea" localSheetId="68" hidden="1">'8-1'!$A$1:$U$28</definedName>
    <definedName name="Z_F8F8F397_D6A3_4BD0_9E53_3D39483D1CBF_.wvu.PrintArea" localSheetId="77" hidden="1">'8-10'!$A$1:$Q$21</definedName>
    <definedName name="Z_F8F8F397_D6A3_4BD0_9E53_3D39483D1CBF_.wvu.PrintArea" localSheetId="78" hidden="1">'8-11'!$A$1:$S$23</definedName>
    <definedName name="Z_F8F8F397_D6A3_4BD0_9E53_3D39483D1CBF_.wvu.PrintArea" localSheetId="79" hidden="1">'8-12'!$A$1:$T$34</definedName>
    <definedName name="Z_F8F8F397_D6A3_4BD0_9E53_3D39483D1CBF_.wvu.PrintArea" localSheetId="80" hidden="1">'8-13'!$A$1:$N$21</definedName>
    <definedName name="Z_F8F8F397_D6A3_4BD0_9E53_3D39483D1CBF_.wvu.PrintArea" localSheetId="81" hidden="1">'8-14'!$A$1:$O$33</definedName>
    <definedName name="Z_F8F8F397_D6A3_4BD0_9E53_3D39483D1CBF_.wvu.PrintArea" localSheetId="69" hidden="1">'8-2'!$A$1:$U$26</definedName>
    <definedName name="Z_F8F8F397_D6A3_4BD0_9E53_3D39483D1CBF_.wvu.PrintArea" localSheetId="71" hidden="1">'8-4'!$A$1:$O$19</definedName>
    <definedName name="Z_F8F8F397_D6A3_4BD0_9E53_3D39483D1CBF_.wvu.PrintArea" localSheetId="72" hidden="1">'8-5'!$A$1:$O$20</definedName>
    <definedName name="Z_F8F8F397_D6A3_4BD0_9E53_3D39483D1CBF_.wvu.PrintArea" localSheetId="73" hidden="1">'8-6'!$A$1:$P$19</definedName>
    <definedName name="Z_F8F8F397_D6A3_4BD0_9E53_3D39483D1CBF_.wvu.PrintArea" localSheetId="74" hidden="1">'8-7'!$A$1:$O$19</definedName>
    <definedName name="Z_F8F8F397_D6A3_4BD0_9E53_3D39483D1CBF_.wvu.PrintArea" localSheetId="75" hidden="1">'8-8'!$A$1:$O$19</definedName>
    <definedName name="Z_F8F8F397_D6A3_4BD0_9E53_3D39483D1CBF_.wvu.PrintArea" localSheetId="76" hidden="1">'8-9'!$A$1:$AB$40</definedName>
    <definedName name="Z_F8F8F397_D6A3_4BD0_9E53_3D39483D1CBF_.wvu.PrintArea" localSheetId="82" hidden="1">'9-1'!$A$1:$P$17</definedName>
    <definedName name="Z_F8F8F397_D6A3_4BD0_9E53_3D39483D1CBF_.wvu.PrintArea" localSheetId="83" hidden="1">'9-2'!$A$1:$R$16</definedName>
    <definedName name="Z_F8F8F397_D6A3_4BD0_9E53_3D39483D1CBF_.wvu.PrintArea" localSheetId="84" hidden="1">'9-3'!$A$1:$O$16</definedName>
    <definedName name="Z_F8F8F397_D6A3_4BD0_9E53_3D39483D1CBF_.wvu.PrintArea" localSheetId="85" hidden="1">'9-4'!$A$1:$O$16</definedName>
    <definedName name="Z_F8F8F397_D6A3_4BD0_9E53_3D39483D1CBF_.wvu.PrintArea" localSheetId="86" hidden="1">'9-5'!$A$1:$P$16</definedName>
    <definedName name="Z_F8F8F397_D6A3_4BD0_9E53_3D39483D1CBF_.wvu.PrintArea" localSheetId="87" hidden="1">'9-6'!$A$1:$Q$20</definedName>
    <definedName name="Z_F8F8F397_D6A3_4BD0_9E53_3D39483D1CBF_.wvu.PrintTitles" localSheetId="20" hidden="1">'1-15'!$1:$1</definedName>
    <definedName name="Z_F8F8F397_D6A3_4BD0_9E53_3D39483D1CBF_.wvu.Rows" localSheetId="95" hidden="1">'11-1②'!$51:$51</definedName>
    <definedName name="Z_F8F8F397_D6A3_4BD0_9E53_3D39483D1CBF_.wvu.Rows" localSheetId="71" hidden="1">'8-4'!$27:$29</definedName>
    <definedName name="Z_F9B3178F_FE3C_420E_BE2A_18A94A5552B8_.wvu.Cols" localSheetId="95" hidden="1">'11-1②'!$D:$D,'11-1②'!$J:$J,'11-1②'!$P:$P</definedName>
    <definedName name="Z_F9B3178F_FE3C_420E_BE2A_18A94A5552B8_.wvu.Cols" localSheetId="20" hidden="1">'1-15'!$B:$B,'1-15'!$D:$D</definedName>
    <definedName name="Z_F9B3178F_FE3C_420E_BE2A_18A94A5552B8_.wvu.Cols" localSheetId="129" hidden="1">'17-1'!$D:$E,'17-1'!$G:$I,'17-1'!$K:$L,'17-1'!$N:$N</definedName>
    <definedName name="Z_F9B3178F_FE3C_420E_BE2A_18A94A5552B8_.wvu.Cols" localSheetId="68" hidden="1">'8-1'!$D:$E,'8-1'!$H:$H</definedName>
    <definedName name="Z_F9B3178F_FE3C_420E_BE2A_18A94A5552B8_.wvu.Cols" localSheetId="69" hidden="1">'8-2'!$D:$D,'8-2'!$F:$F,'8-2'!$H:$H</definedName>
    <definedName name="Z_F9B3178F_FE3C_420E_BE2A_18A94A5552B8_.wvu.PrintArea" localSheetId="88" hidden="1">'10-1'!$A$1:$S$19</definedName>
    <definedName name="Z_F9B3178F_FE3C_420E_BE2A_18A94A5552B8_.wvu.PrintArea" localSheetId="89" hidden="1">'10-2'!$A$1:$O$17</definedName>
    <definedName name="Z_F9B3178F_FE3C_420E_BE2A_18A94A5552B8_.wvu.PrintArea" localSheetId="90" hidden="1">'10-3'!$A$1:$W$22</definedName>
    <definedName name="Z_F9B3178F_FE3C_420E_BE2A_18A94A5552B8_.wvu.PrintArea" localSheetId="91" hidden="1">'10-4'!$A$1:$W$21</definedName>
    <definedName name="Z_F9B3178F_FE3C_420E_BE2A_18A94A5552B8_.wvu.PrintArea" localSheetId="92" hidden="1">'10-5'!$A$1:$Q$22</definedName>
    <definedName name="Z_F9B3178F_FE3C_420E_BE2A_18A94A5552B8_.wvu.PrintArea" localSheetId="1" hidden="1">'1-1'!$A$1:$Q$24</definedName>
    <definedName name="Z_F9B3178F_FE3C_420E_BE2A_18A94A5552B8_.wvu.PrintArea" localSheetId="12" hidden="1">'1-10'!$A$1:$Q$23</definedName>
    <definedName name="Z_F9B3178F_FE3C_420E_BE2A_18A94A5552B8_.wvu.PrintArea" localSheetId="13" hidden="1">'1-11'!$A$1:$S$20</definedName>
    <definedName name="Z_F9B3178F_FE3C_420E_BE2A_18A94A5552B8_.wvu.PrintArea" localSheetId="94" hidden="1">'11-1①'!$A$1:$M$31</definedName>
    <definedName name="Z_F9B3178F_FE3C_420E_BE2A_18A94A5552B8_.wvu.PrintArea" localSheetId="95" hidden="1">'11-1②'!$A$1:$S$52</definedName>
    <definedName name="Z_F9B3178F_FE3C_420E_BE2A_18A94A5552B8_.wvu.PrintArea" localSheetId="96" hidden="1">'11-2'!$A$1:$P$17</definedName>
    <definedName name="Z_F9B3178F_FE3C_420E_BE2A_18A94A5552B8_.wvu.PrintArea" localSheetId="14" hidden="1">'1-12'!$A$1:$R$29</definedName>
    <definedName name="Z_F9B3178F_FE3C_420E_BE2A_18A94A5552B8_.wvu.PrintArea" localSheetId="97" hidden="1">'11-3'!$A$1:$O$18</definedName>
    <definedName name="Z_F9B3178F_FE3C_420E_BE2A_18A94A5552B8_.wvu.PrintArea" localSheetId="17" hidden="1">'1-13'!$A$1:$Q$26</definedName>
    <definedName name="Z_F9B3178F_FE3C_420E_BE2A_18A94A5552B8_.wvu.PrintArea" localSheetId="9" hidden="1">'1-13(旧)'!$A$1:$T$23</definedName>
    <definedName name="Z_F9B3178F_FE3C_420E_BE2A_18A94A5552B8_.wvu.PrintArea" localSheetId="98" hidden="1">'11-4'!$A$1:$Q$19</definedName>
    <definedName name="Z_F9B3178F_FE3C_420E_BE2A_18A94A5552B8_.wvu.PrintArea" localSheetId="19" hidden="1">'1-14'!$A$1:$S$18</definedName>
    <definedName name="Z_F9B3178F_FE3C_420E_BE2A_18A94A5552B8_.wvu.PrintArea" localSheetId="15" hidden="1">'1-14(旧)'!$A$1:$S$34</definedName>
    <definedName name="Z_F9B3178F_FE3C_420E_BE2A_18A94A5552B8_.wvu.PrintArea" localSheetId="20" hidden="1">'1-15'!$I$47:$V$80</definedName>
    <definedName name="Z_F9B3178F_FE3C_420E_BE2A_18A94A5552B8_.wvu.PrintArea" localSheetId="16" hidden="1">'1-15(旧)'!$A$1:$R$26</definedName>
    <definedName name="Z_F9B3178F_FE3C_420E_BE2A_18A94A5552B8_.wvu.PrintArea" localSheetId="21" hidden="1">'1-16'!$A$1:$F$80</definedName>
    <definedName name="Z_F9B3178F_FE3C_420E_BE2A_18A94A5552B8_.wvu.PrintArea" localSheetId="18" hidden="1">'1-16(旧)'!$A$1:$W$27</definedName>
    <definedName name="Z_F9B3178F_FE3C_420E_BE2A_18A94A5552B8_.wvu.PrintArea" localSheetId="22" hidden="1">'1-17'!$A$1:$Q$18</definedName>
    <definedName name="Z_F9B3178F_FE3C_420E_BE2A_18A94A5552B8_.wvu.PrintArea" localSheetId="23" hidden="1">'1-18'!$A$1:$S$22</definedName>
    <definedName name="Z_F9B3178F_FE3C_420E_BE2A_18A94A5552B8_.wvu.PrintArea" localSheetId="24" hidden="1">'1-18(旧)'!$A$1:$U$40</definedName>
    <definedName name="Z_F9B3178F_FE3C_420E_BE2A_18A94A5552B8_.wvu.PrintArea" localSheetId="25" hidden="1">'1-19'!$A$1:$U$22</definedName>
    <definedName name="Z_F9B3178F_FE3C_420E_BE2A_18A94A5552B8_.wvu.PrintArea" localSheetId="3" hidden="1">'1-2'!$A$1:$Q$27</definedName>
    <definedName name="Z_F9B3178F_FE3C_420E_BE2A_18A94A5552B8_.wvu.PrintArea" localSheetId="159" hidden="1">'1-20(旧)'!$A$1:$R$27</definedName>
    <definedName name="Z_F9B3178F_FE3C_420E_BE2A_18A94A5552B8_.wvu.PrintArea" localSheetId="99" hidden="1">'12-1'!$A$1:$O$51</definedName>
    <definedName name="Z_F9B3178F_FE3C_420E_BE2A_18A94A5552B8_.wvu.PrintArea" localSheetId="100" hidden="1">'12-2'!$A$1:$AD$25</definedName>
    <definedName name="Z_F9B3178F_FE3C_420E_BE2A_18A94A5552B8_.wvu.PrintArea" localSheetId="101" hidden="1">'12-3'!$A$1:$P$19</definedName>
    <definedName name="Z_F9B3178F_FE3C_420E_BE2A_18A94A5552B8_.wvu.PrintArea" localSheetId="102" hidden="1">'12-4'!$A$1:$P$17</definedName>
    <definedName name="Z_F9B3178F_FE3C_420E_BE2A_18A94A5552B8_.wvu.PrintArea" localSheetId="103" hidden="1">'12-5'!$A$1:$P$17</definedName>
    <definedName name="Z_F9B3178F_FE3C_420E_BE2A_18A94A5552B8_.wvu.PrintArea" localSheetId="104" hidden="1">'12-6'!$A$1:$N$30</definedName>
    <definedName name="Z_F9B3178F_FE3C_420E_BE2A_18A94A5552B8_.wvu.PrintArea" localSheetId="105" hidden="1">'12-7'!$A$1:$M$25</definedName>
    <definedName name="Z_F9B3178F_FE3C_420E_BE2A_18A94A5552B8_.wvu.PrintArea" localSheetId="4" hidden="1">'1-3'!$A$1:$O$27</definedName>
    <definedName name="Z_F9B3178F_FE3C_420E_BE2A_18A94A5552B8_.wvu.PrintArea" localSheetId="106" hidden="1">'13-1'!$A$1:$R$21</definedName>
    <definedName name="Z_F9B3178F_FE3C_420E_BE2A_18A94A5552B8_.wvu.PrintArea" localSheetId="107" hidden="1">'13-2'!$A$1:$Q$19</definedName>
    <definedName name="Z_F9B3178F_FE3C_420E_BE2A_18A94A5552B8_.wvu.PrintArea" localSheetId="108" hidden="1">'14-1'!$A$1:$T$21</definedName>
    <definedName name="Z_F9B3178F_FE3C_420E_BE2A_18A94A5552B8_.wvu.PrintArea" localSheetId="109" hidden="1">'14-2'!$A$1:$S$18</definedName>
    <definedName name="Z_F9B3178F_FE3C_420E_BE2A_18A94A5552B8_.wvu.PrintArea" localSheetId="6" hidden="1">'1-5'!$A$1:$U$46</definedName>
    <definedName name="Z_F9B3178F_FE3C_420E_BE2A_18A94A5552B8_.wvu.PrintArea" localSheetId="110" hidden="1">'15-1'!$A$1:$V$21</definedName>
    <definedName name="Z_F9B3178F_FE3C_420E_BE2A_18A94A5552B8_.wvu.PrintArea" localSheetId="120" hidden="1">'15-11'!$A$1:$S$21</definedName>
    <definedName name="Z_F9B3178F_FE3C_420E_BE2A_18A94A5552B8_.wvu.PrintArea" localSheetId="121" hidden="1">'15-12'!$A$1:$Q$18</definedName>
    <definedName name="Z_F9B3178F_FE3C_420E_BE2A_18A94A5552B8_.wvu.PrintArea" localSheetId="122" hidden="1">'15-13'!$A$1:$R$21</definedName>
    <definedName name="Z_F9B3178F_FE3C_420E_BE2A_18A94A5552B8_.wvu.PrintArea" localSheetId="123" hidden="1">'15-14'!$A$1:$O$21</definedName>
    <definedName name="Z_F9B3178F_FE3C_420E_BE2A_18A94A5552B8_.wvu.PrintArea" localSheetId="111" hidden="1">'15-2'!$A$1:$P$18</definedName>
    <definedName name="Z_F9B3178F_FE3C_420E_BE2A_18A94A5552B8_.wvu.PrintArea" localSheetId="112" hidden="1">'15-3'!$A$1:$U$20</definedName>
    <definedName name="Z_F9B3178F_FE3C_420E_BE2A_18A94A5552B8_.wvu.PrintArea" localSheetId="113" hidden="1">'15-4'!$A$1:$S$23</definedName>
    <definedName name="Z_F9B3178F_FE3C_420E_BE2A_18A94A5552B8_.wvu.PrintArea" localSheetId="114" hidden="1">'15-5'!$A$1:$Q$44</definedName>
    <definedName name="Z_F9B3178F_FE3C_420E_BE2A_18A94A5552B8_.wvu.PrintArea" localSheetId="115" hidden="1">'15-6'!$A$1:$U$24</definedName>
    <definedName name="Z_F9B3178F_FE3C_420E_BE2A_18A94A5552B8_.wvu.PrintArea" localSheetId="116" hidden="1">'15-7'!$A$1:$Q$19</definedName>
    <definedName name="Z_F9B3178F_FE3C_420E_BE2A_18A94A5552B8_.wvu.PrintArea" localSheetId="117" hidden="1">'15-8'!$A$1:$R$32</definedName>
    <definedName name="Z_F9B3178F_FE3C_420E_BE2A_18A94A5552B8_.wvu.PrintArea" localSheetId="118" hidden="1">'15-9'!$A$1:$S$23</definedName>
    <definedName name="Z_F9B3178F_FE3C_420E_BE2A_18A94A5552B8_.wvu.PrintArea" localSheetId="7" hidden="1">'1-6'!$A$2:$E$26</definedName>
    <definedName name="Z_F9B3178F_FE3C_420E_BE2A_18A94A5552B8_.wvu.PrintArea" localSheetId="124" hidden="1">'16-1'!$A$1:$R$23</definedName>
    <definedName name="Z_F9B3178F_FE3C_420E_BE2A_18A94A5552B8_.wvu.PrintArea" localSheetId="125" hidden="1">'16-2'!$A$1:$Q$18</definedName>
    <definedName name="Z_F9B3178F_FE3C_420E_BE2A_18A94A5552B8_.wvu.PrintArea" localSheetId="126" hidden="1">'16-3'!$A$1:$U$22</definedName>
    <definedName name="Z_F9B3178F_FE3C_420E_BE2A_18A94A5552B8_.wvu.PrintArea" localSheetId="127" hidden="1">'16-4'!$A$1:$N$20</definedName>
    <definedName name="Z_F9B3178F_FE3C_420E_BE2A_18A94A5552B8_.wvu.PrintArea" localSheetId="128" hidden="1">'16-5'!$A$1:$U$21</definedName>
    <definedName name="Z_F9B3178F_FE3C_420E_BE2A_18A94A5552B8_.wvu.PrintArea" localSheetId="8" hidden="1">'1-7'!$A$1:$W$171</definedName>
    <definedName name="Z_F9B3178F_FE3C_420E_BE2A_18A94A5552B8_.wvu.PrintArea" localSheetId="129" hidden="1">'17-1'!$A$1:$AA$22</definedName>
    <definedName name="Z_F9B3178F_FE3C_420E_BE2A_18A94A5552B8_.wvu.PrintArea" localSheetId="138" hidden="1">'17-10'!$A$1:$P$17</definedName>
    <definedName name="Z_F9B3178F_FE3C_420E_BE2A_18A94A5552B8_.wvu.PrintArea" localSheetId="139" hidden="1">'17-11'!$I$1:$S$30</definedName>
    <definedName name="Z_F9B3178F_FE3C_420E_BE2A_18A94A5552B8_.wvu.PrintArea" localSheetId="140" hidden="1">'17-12'!$A$1:$Q$19</definedName>
    <definedName name="Z_F9B3178F_FE3C_420E_BE2A_18A94A5552B8_.wvu.PrintArea" localSheetId="141" hidden="1">'17-13'!$A$1:$P$17</definedName>
    <definedName name="Z_F9B3178F_FE3C_420E_BE2A_18A94A5552B8_.wvu.PrintArea" localSheetId="142" hidden="1">'17-14'!$A$1:$K$27</definedName>
    <definedName name="Z_F9B3178F_FE3C_420E_BE2A_18A94A5552B8_.wvu.PrintArea" localSheetId="130" hidden="1">'17-2'!$A$1:$V$23</definedName>
    <definedName name="Z_F9B3178F_FE3C_420E_BE2A_18A94A5552B8_.wvu.PrintArea" localSheetId="131" hidden="1">'17-3'!$A$1:$V$23</definedName>
    <definedName name="Z_F9B3178F_FE3C_420E_BE2A_18A94A5552B8_.wvu.PrintArea" localSheetId="132" hidden="1">'17-4'!$I$1:$S$22</definedName>
    <definedName name="Z_F9B3178F_FE3C_420E_BE2A_18A94A5552B8_.wvu.PrintArea" localSheetId="133" hidden="1">'17-5'!$I$1:$S$19</definedName>
    <definedName name="Z_F9B3178F_FE3C_420E_BE2A_18A94A5552B8_.wvu.PrintArea" localSheetId="134" hidden="1">'17-6'!$I$1:$S$22</definedName>
    <definedName name="Z_F9B3178F_FE3C_420E_BE2A_18A94A5552B8_.wvu.PrintArea" localSheetId="135" hidden="1">'17-7'!$A$1:$P$17</definedName>
    <definedName name="Z_F9B3178F_FE3C_420E_BE2A_18A94A5552B8_.wvu.PrintArea" localSheetId="136" hidden="1">'17-8'!$A$1:$S$17</definedName>
    <definedName name="Z_F9B3178F_FE3C_420E_BE2A_18A94A5552B8_.wvu.PrintArea" localSheetId="137" hidden="1">'17-9'!$A$1:$Q$16</definedName>
    <definedName name="Z_F9B3178F_FE3C_420E_BE2A_18A94A5552B8_.wvu.PrintArea" localSheetId="10" hidden="1">'1-8'!$A$1:$S$121</definedName>
    <definedName name="Z_F9B3178F_FE3C_420E_BE2A_18A94A5552B8_.wvu.PrintArea" localSheetId="143" hidden="1">'18-1'!$A$1:$P$12</definedName>
    <definedName name="Z_F9B3178F_FE3C_420E_BE2A_18A94A5552B8_.wvu.PrintArea" localSheetId="144" hidden="1">'18-2'!$A$1:$Q$17</definedName>
    <definedName name="Z_F9B3178F_FE3C_420E_BE2A_18A94A5552B8_.wvu.PrintArea" localSheetId="145" hidden="1">'18-3'!$A$1:$P$12</definedName>
    <definedName name="Z_F9B3178F_FE3C_420E_BE2A_18A94A5552B8_.wvu.PrintArea" localSheetId="146" hidden="1">'18-4'!$A$1:$R$19</definedName>
    <definedName name="Z_F9B3178F_FE3C_420E_BE2A_18A94A5552B8_.wvu.PrintArea" localSheetId="11" hidden="1">'1-9'!$A$1:$P$19</definedName>
    <definedName name="Z_F9B3178F_FE3C_420E_BE2A_18A94A5552B8_.wvu.PrintArea" localSheetId="147" hidden="1">'19-1'!$A$1:$Q$18</definedName>
    <definedName name="Z_F9B3178F_FE3C_420E_BE2A_18A94A5552B8_.wvu.PrintArea" localSheetId="148" hidden="1">'19-2'!$A$1:$Q$20</definedName>
    <definedName name="Z_F9B3178F_FE3C_420E_BE2A_18A94A5552B8_.wvu.PrintArea" localSheetId="149" hidden="1">'20-1'!$A$1:$N$17</definedName>
    <definedName name="Z_F9B3178F_FE3C_420E_BE2A_18A94A5552B8_.wvu.PrintArea" localSheetId="150" hidden="1">'20-2'!$A$1:$S$20</definedName>
    <definedName name="Z_F9B3178F_FE3C_420E_BE2A_18A94A5552B8_.wvu.PrintArea" localSheetId="151" hidden="1">'20-3'!$A$1:$O$17</definedName>
    <definedName name="Z_F9B3178F_FE3C_420E_BE2A_18A94A5552B8_.wvu.PrintArea" localSheetId="26" hidden="1">'2-1'!$A$1:$R$23</definedName>
    <definedName name="Z_F9B3178F_FE3C_420E_BE2A_18A94A5552B8_.wvu.PrintArea" localSheetId="152" hidden="1">'21-1'!$A$1:$R$22</definedName>
    <definedName name="Z_F9B3178F_FE3C_420E_BE2A_18A94A5552B8_.wvu.PrintArea" localSheetId="153" hidden="1">'21-2'!$A$1:$O$20</definedName>
    <definedName name="Z_F9B3178F_FE3C_420E_BE2A_18A94A5552B8_.wvu.PrintArea" localSheetId="154" hidden="1">'21-3'!$A$1:$Q$16</definedName>
    <definedName name="Z_F9B3178F_FE3C_420E_BE2A_18A94A5552B8_.wvu.PrintArea" localSheetId="155" hidden="1">'21-4'!$A$1:$Y$52</definedName>
    <definedName name="Z_F9B3178F_FE3C_420E_BE2A_18A94A5552B8_.wvu.PrintArea" localSheetId="156" hidden="1">'21-5'!$A$1:$T$19</definedName>
    <definedName name="Z_F9B3178F_FE3C_420E_BE2A_18A94A5552B8_.wvu.PrintArea" localSheetId="157" hidden="1">'21-6'!$A$1:$O$16</definedName>
    <definedName name="Z_F9B3178F_FE3C_420E_BE2A_18A94A5552B8_.wvu.PrintArea" localSheetId="27" hidden="1">'2-2'!$A$1:$Q$16</definedName>
    <definedName name="Z_F9B3178F_FE3C_420E_BE2A_18A94A5552B8_.wvu.PrintArea" localSheetId="28" hidden="1">'2-3'!$A$1:$R$25</definedName>
    <definedName name="Z_F9B3178F_FE3C_420E_BE2A_18A94A5552B8_.wvu.PrintArea" localSheetId="30" hidden="1">'2-5'!$A$1:$X$24</definedName>
    <definedName name="Z_F9B3178F_FE3C_420E_BE2A_18A94A5552B8_.wvu.PrintArea" localSheetId="32" hidden="1">'2-7'!$A$1:$O$19</definedName>
    <definedName name="Z_F9B3178F_FE3C_420E_BE2A_18A94A5552B8_.wvu.PrintArea" localSheetId="33" hidden="1">'2-8'!$A$1:$M$18</definedName>
    <definedName name="Z_F9B3178F_FE3C_420E_BE2A_18A94A5552B8_.wvu.PrintArea" localSheetId="34" hidden="1">'3-1'!$A$1:$R$18</definedName>
    <definedName name="Z_F9B3178F_FE3C_420E_BE2A_18A94A5552B8_.wvu.PrintArea" localSheetId="35" hidden="1">'3-2'!$A$1:$Q$20</definedName>
    <definedName name="Z_F9B3178F_FE3C_420E_BE2A_18A94A5552B8_.wvu.PrintArea" localSheetId="36" hidden="1">'3-3'!$A$1:$Q$26</definedName>
    <definedName name="Z_F9B3178F_FE3C_420E_BE2A_18A94A5552B8_.wvu.PrintArea" localSheetId="37" hidden="1">'3-4'!$A$1:$P$12</definedName>
    <definedName name="Z_F9B3178F_FE3C_420E_BE2A_18A94A5552B8_.wvu.PrintArea" localSheetId="38" hidden="1">'3-5'!$A$1:$L$15</definedName>
    <definedName name="Z_F9B3178F_FE3C_420E_BE2A_18A94A5552B8_.wvu.PrintArea" localSheetId="39" hidden="1">'3-6'!$A$1:$O$13</definedName>
    <definedName name="Z_F9B3178F_FE3C_420E_BE2A_18A94A5552B8_.wvu.PrintArea" localSheetId="40" hidden="1">'3-7'!$A$1:$L$16</definedName>
    <definedName name="Z_F9B3178F_FE3C_420E_BE2A_18A94A5552B8_.wvu.PrintArea" localSheetId="41" hidden="1">'4-1'!$A$1:$O$19</definedName>
    <definedName name="Z_F9B3178F_FE3C_420E_BE2A_18A94A5552B8_.wvu.PrintArea" localSheetId="42" hidden="1">'4-2'!$A$1:$O$21</definedName>
    <definedName name="Z_F9B3178F_FE3C_420E_BE2A_18A94A5552B8_.wvu.PrintArea" localSheetId="43" hidden="1">'4-3'!$A$1:$Q$28</definedName>
    <definedName name="Z_F9B3178F_FE3C_420E_BE2A_18A94A5552B8_.wvu.PrintArea" localSheetId="44" hidden="1">'4-4'!$A$1:$S$31</definedName>
    <definedName name="Z_F9B3178F_FE3C_420E_BE2A_18A94A5552B8_.wvu.PrintArea" localSheetId="45" hidden="1">'4-5'!$A$1:$Q$32</definedName>
    <definedName name="Z_F9B3178F_FE3C_420E_BE2A_18A94A5552B8_.wvu.PrintArea" localSheetId="46" hidden="1">'4-6'!$A$1:$O$20</definedName>
    <definedName name="Z_F9B3178F_FE3C_420E_BE2A_18A94A5552B8_.wvu.PrintArea" localSheetId="47" hidden="1">'5-1'!$A$1:$T$15</definedName>
    <definedName name="Z_F9B3178F_FE3C_420E_BE2A_18A94A5552B8_.wvu.PrintArea" localSheetId="56" hidden="1">'5-10'!$A$1:$G$32</definedName>
    <definedName name="Z_F9B3178F_FE3C_420E_BE2A_18A94A5552B8_.wvu.PrintArea" localSheetId="57" hidden="1">'5-11'!$A$1:$Q$72</definedName>
    <definedName name="Z_F9B3178F_FE3C_420E_BE2A_18A94A5552B8_.wvu.PrintArea" localSheetId="48" hidden="1">'5-2'!$A$1:$V$15</definedName>
    <definedName name="Z_F9B3178F_FE3C_420E_BE2A_18A94A5552B8_.wvu.PrintArea" localSheetId="49" hidden="1">'5-3'!$A$1:$P$18</definedName>
    <definedName name="Z_F9B3178F_FE3C_420E_BE2A_18A94A5552B8_.wvu.PrintArea" localSheetId="50" hidden="1">'5-4'!$A$1:$Q$26</definedName>
    <definedName name="Z_F9B3178F_FE3C_420E_BE2A_18A94A5552B8_.wvu.PrintArea" localSheetId="51" hidden="1">'5-5'!$A$1:$P$18</definedName>
    <definedName name="Z_F9B3178F_FE3C_420E_BE2A_18A94A5552B8_.wvu.PrintArea" localSheetId="52" hidden="1">'5-6'!$A$1:$P$19</definedName>
    <definedName name="Z_F9B3178F_FE3C_420E_BE2A_18A94A5552B8_.wvu.PrintArea" localSheetId="53" hidden="1">'5-7'!$A$1:$Q$21</definedName>
    <definedName name="Z_F9B3178F_FE3C_420E_BE2A_18A94A5552B8_.wvu.PrintArea" localSheetId="54" hidden="1">'5-8'!$A$1:$R$20</definedName>
    <definedName name="Z_F9B3178F_FE3C_420E_BE2A_18A94A5552B8_.wvu.PrintArea" localSheetId="55" hidden="1">'5-9'!$A$1:$S$20</definedName>
    <definedName name="Z_F9B3178F_FE3C_420E_BE2A_18A94A5552B8_.wvu.PrintArea" localSheetId="58" hidden="1">'6-1'!$A$1:$Q$14</definedName>
    <definedName name="Z_F9B3178F_FE3C_420E_BE2A_18A94A5552B8_.wvu.PrintArea" localSheetId="59" hidden="1">'6-2'!$A$1:$R$18</definedName>
    <definedName name="Z_F9B3178F_FE3C_420E_BE2A_18A94A5552B8_.wvu.PrintArea" localSheetId="60" hidden="1">'6-3'!$A$1:$P$17</definedName>
    <definedName name="Z_F9B3178F_FE3C_420E_BE2A_18A94A5552B8_.wvu.PrintArea" localSheetId="61" hidden="1">'6-4'!$A$1:$P$16</definedName>
    <definedName name="Z_F9B3178F_FE3C_420E_BE2A_18A94A5552B8_.wvu.PrintArea" localSheetId="62" hidden="1">'7-1'!$A$1:$V$27</definedName>
    <definedName name="Z_F9B3178F_FE3C_420E_BE2A_18A94A5552B8_.wvu.PrintArea" localSheetId="63" hidden="1">'7-2'!$A$1:$Z$18</definedName>
    <definedName name="Z_F9B3178F_FE3C_420E_BE2A_18A94A5552B8_.wvu.PrintArea" localSheetId="64" hidden="1">'7-3'!$A$1:$X$28</definedName>
    <definedName name="Z_F9B3178F_FE3C_420E_BE2A_18A94A5552B8_.wvu.PrintArea" localSheetId="65" hidden="1">'7-4'!$A$1:$X$28</definedName>
    <definedName name="Z_F9B3178F_FE3C_420E_BE2A_18A94A5552B8_.wvu.PrintArea" localSheetId="66" hidden="1">'7-5'!$A$1:$P$23</definedName>
    <definedName name="Z_F9B3178F_FE3C_420E_BE2A_18A94A5552B8_.wvu.PrintArea" localSheetId="67" hidden="1">'7-6'!$A$1:$O$15</definedName>
    <definedName name="Z_F9B3178F_FE3C_420E_BE2A_18A94A5552B8_.wvu.PrintArea" localSheetId="68" hidden="1">'8-1'!$A$1:$U$28</definedName>
    <definedName name="Z_F9B3178F_FE3C_420E_BE2A_18A94A5552B8_.wvu.PrintArea" localSheetId="77" hidden="1">'8-10'!$A$1:$Q$21</definedName>
    <definedName name="Z_F9B3178F_FE3C_420E_BE2A_18A94A5552B8_.wvu.PrintArea" localSheetId="78" hidden="1">'8-11'!$A$1:$S$23</definedName>
    <definedName name="Z_F9B3178F_FE3C_420E_BE2A_18A94A5552B8_.wvu.PrintArea" localSheetId="79" hidden="1">'8-12'!$A$1:$T$34</definedName>
    <definedName name="Z_F9B3178F_FE3C_420E_BE2A_18A94A5552B8_.wvu.PrintArea" localSheetId="80" hidden="1">'8-13'!$A$1:$N$21</definedName>
    <definedName name="Z_F9B3178F_FE3C_420E_BE2A_18A94A5552B8_.wvu.PrintArea" localSheetId="81" hidden="1">'8-14'!$A$1:$O$33</definedName>
    <definedName name="Z_F9B3178F_FE3C_420E_BE2A_18A94A5552B8_.wvu.PrintArea" localSheetId="69" hidden="1">'8-2'!$A$1:$U$26</definedName>
    <definedName name="Z_F9B3178F_FE3C_420E_BE2A_18A94A5552B8_.wvu.PrintArea" localSheetId="71" hidden="1">'8-4'!$A$1:$O$19</definedName>
    <definedName name="Z_F9B3178F_FE3C_420E_BE2A_18A94A5552B8_.wvu.PrintArea" localSheetId="72" hidden="1">'8-5'!$A$1:$O$20</definedName>
    <definedName name="Z_F9B3178F_FE3C_420E_BE2A_18A94A5552B8_.wvu.PrintArea" localSheetId="73" hidden="1">'8-6'!$A$1:$P$19</definedName>
    <definedName name="Z_F9B3178F_FE3C_420E_BE2A_18A94A5552B8_.wvu.PrintArea" localSheetId="74" hidden="1">'8-7'!$A$1:$O$19</definedName>
    <definedName name="Z_F9B3178F_FE3C_420E_BE2A_18A94A5552B8_.wvu.PrintArea" localSheetId="75" hidden="1">'8-8'!$A$1:$O$19</definedName>
    <definedName name="Z_F9B3178F_FE3C_420E_BE2A_18A94A5552B8_.wvu.PrintArea" localSheetId="76" hidden="1">'8-9'!$A$1:$AB$40</definedName>
    <definedName name="Z_F9B3178F_FE3C_420E_BE2A_18A94A5552B8_.wvu.PrintArea" localSheetId="82" hidden="1">'9-1'!$A$1:$P$17</definedName>
    <definedName name="Z_F9B3178F_FE3C_420E_BE2A_18A94A5552B8_.wvu.PrintArea" localSheetId="83" hidden="1">'9-2'!$A$1:$R$16</definedName>
    <definedName name="Z_F9B3178F_FE3C_420E_BE2A_18A94A5552B8_.wvu.PrintArea" localSheetId="84" hidden="1">'9-3'!$A$1:$O$16</definedName>
    <definedName name="Z_F9B3178F_FE3C_420E_BE2A_18A94A5552B8_.wvu.PrintArea" localSheetId="85" hidden="1">'9-4'!$A$1:$O$16</definedName>
    <definedName name="Z_F9B3178F_FE3C_420E_BE2A_18A94A5552B8_.wvu.PrintArea" localSheetId="86" hidden="1">'9-5'!$A$1:$P$16</definedName>
    <definedName name="Z_F9B3178F_FE3C_420E_BE2A_18A94A5552B8_.wvu.PrintArea" localSheetId="87" hidden="1">'9-6'!$A$1:$Q$20</definedName>
    <definedName name="Z_F9B3178F_FE3C_420E_BE2A_18A94A5552B8_.wvu.PrintTitles" localSheetId="20" hidden="1">'1-15'!$1:$1</definedName>
    <definedName name="Z_F9B3178F_FE3C_420E_BE2A_18A94A5552B8_.wvu.Rows" localSheetId="95" hidden="1">'11-1②'!$51:$51</definedName>
    <definedName name="Z_F9B3178F_FE3C_420E_BE2A_18A94A5552B8_.wvu.Rows" localSheetId="71" hidden="1">'8-4'!$27:$29</definedName>
    <definedName name="Z_FAEA9D20_506D_4159_8291_B8ED06C29A08_.wvu.Cols" localSheetId="129" hidden="1">'17-1'!$D:$E,'17-1'!$G:$I,'17-1'!$K:$L,'17-1'!$N:$N</definedName>
    <definedName name="Z_FAEA9D20_506D_4159_8291_B8ED06C29A08_.wvu.Cols" localSheetId="68" hidden="1">'8-1'!$D:$E,'8-1'!$H:$H</definedName>
    <definedName name="Z_FAEA9D20_506D_4159_8291_B8ED06C29A08_.wvu.Cols" localSheetId="69" hidden="1">'8-2'!$D:$D,'8-2'!$F:$F,'8-2'!$H:$H</definedName>
    <definedName name="Z_FAEA9D20_506D_4159_8291_B8ED06C29A08_.wvu.PrintArea" localSheetId="88" hidden="1">'10-1'!$A$1:$S$19</definedName>
    <definedName name="Z_FAEA9D20_506D_4159_8291_B8ED06C29A08_.wvu.PrintArea" localSheetId="89" hidden="1">'10-2'!$A$1:$O$17</definedName>
    <definedName name="Z_FAEA9D20_506D_4159_8291_B8ED06C29A08_.wvu.PrintArea" localSheetId="90" hidden="1">'10-3'!$A$1:$W$22</definedName>
    <definedName name="Z_FAEA9D20_506D_4159_8291_B8ED06C29A08_.wvu.PrintArea" localSheetId="91" hidden="1">'10-4'!$A$1:$W$21</definedName>
    <definedName name="Z_FAEA9D20_506D_4159_8291_B8ED06C29A08_.wvu.PrintArea" localSheetId="92" hidden="1">'10-5'!$A$1:$Q$22</definedName>
    <definedName name="Z_FAEA9D20_506D_4159_8291_B8ED06C29A08_.wvu.PrintArea" localSheetId="1" hidden="1">'1-1'!$A$1:$Q$24</definedName>
    <definedName name="Z_FAEA9D20_506D_4159_8291_B8ED06C29A08_.wvu.PrintArea" localSheetId="12" hidden="1">'1-10'!$A$1:$Q$23</definedName>
    <definedName name="Z_FAEA9D20_506D_4159_8291_B8ED06C29A08_.wvu.PrintArea" localSheetId="13" hidden="1">'1-11'!$A$1:$S$20</definedName>
    <definedName name="Z_FAEA9D20_506D_4159_8291_B8ED06C29A08_.wvu.PrintArea" localSheetId="96" hidden="1">'11-2'!$A$1:$P$17</definedName>
    <definedName name="Z_FAEA9D20_506D_4159_8291_B8ED06C29A08_.wvu.PrintArea" localSheetId="14" hidden="1">'1-12'!$A$1:$R$29</definedName>
    <definedName name="Z_FAEA9D20_506D_4159_8291_B8ED06C29A08_.wvu.PrintArea" localSheetId="97" hidden="1">'11-3'!$A$1:$O$18</definedName>
    <definedName name="Z_FAEA9D20_506D_4159_8291_B8ED06C29A08_.wvu.PrintArea" localSheetId="17" hidden="1">'1-13'!$A$1:$Q$26</definedName>
    <definedName name="Z_FAEA9D20_506D_4159_8291_B8ED06C29A08_.wvu.PrintArea" localSheetId="9" hidden="1">'1-13(旧)'!$A$1:$T$23</definedName>
    <definedName name="Z_FAEA9D20_506D_4159_8291_B8ED06C29A08_.wvu.PrintArea" localSheetId="98" hidden="1">'11-4'!$A$1:$Q$19</definedName>
    <definedName name="Z_FAEA9D20_506D_4159_8291_B8ED06C29A08_.wvu.PrintArea" localSheetId="19" hidden="1">'1-14'!$A$1:$S$18</definedName>
    <definedName name="Z_FAEA9D20_506D_4159_8291_B8ED06C29A08_.wvu.PrintArea" localSheetId="15" hidden="1">'1-14(旧)'!$A$1:$S$34</definedName>
    <definedName name="Z_FAEA9D20_506D_4159_8291_B8ED06C29A08_.wvu.PrintArea" localSheetId="16" hidden="1">'1-15(旧)'!$A$1:$R$26</definedName>
    <definedName name="Z_FAEA9D20_506D_4159_8291_B8ED06C29A08_.wvu.PrintArea" localSheetId="21" hidden="1">'1-16'!$A$1:$F$80</definedName>
    <definedName name="Z_FAEA9D20_506D_4159_8291_B8ED06C29A08_.wvu.PrintArea" localSheetId="18" hidden="1">'1-16(旧)'!$A$1:$W$27</definedName>
    <definedName name="Z_FAEA9D20_506D_4159_8291_B8ED06C29A08_.wvu.PrintArea" localSheetId="22" hidden="1">'1-17'!$A$1:$Q$18</definedName>
    <definedName name="Z_FAEA9D20_506D_4159_8291_B8ED06C29A08_.wvu.PrintArea" localSheetId="23" hidden="1">'1-18'!$A$1:$S$22</definedName>
    <definedName name="Z_FAEA9D20_506D_4159_8291_B8ED06C29A08_.wvu.PrintArea" localSheetId="24" hidden="1">'1-18(旧)'!$A$1:$U$40</definedName>
    <definedName name="Z_FAEA9D20_506D_4159_8291_B8ED06C29A08_.wvu.PrintArea" localSheetId="25" hidden="1">'1-19'!$A$1:$U$22</definedName>
    <definedName name="Z_FAEA9D20_506D_4159_8291_B8ED06C29A08_.wvu.PrintArea" localSheetId="3" hidden="1">'1-2'!$A$1:$Q$27</definedName>
    <definedName name="Z_FAEA9D20_506D_4159_8291_B8ED06C29A08_.wvu.PrintArea" localSheetId="159" hidden="1">'1-20(旧)'!$A$1:$R$27</definedName>
    <definedName name="Z_FAEA9D20_506D_4159_8291_B8ED06C29A08_.wvu.PrintArea" localSheetId="99" hidden="1">'12-1'!$A$1:$O$51</definedName>
    <definedName name="Z_FAEA9D20_506D_4159_8291_B8ED06C29A08_.wvu.PrintArea" localSheetId="100" hidden="1">'12-2'!$A$1:$AD$25</definedName>
    <definedName name="Z_FAEA9D20_506D_4159_8291_B8ED06C29A08_.wvu.PrintArea" localSheetId="101" hidden="1">'12-3'!$A$1:$P$19</definedName>
    <definedName name="Z_FAEA9D20_506D_4159_8291_B8ED06C29A08_.wvu.PrintArea" localSheetId="102" hidden="1">'12-4'!$A$1:$P$17</definedName>
    <definedName name="Z_FAEA9D20_506D_4159_8291_B8ED06C29A08_.wvu.PrintArea" localSheetId="103" hidden="1">'12-5'!$A$1:$P$17</definedName>
    <definedName name="Z_FAEA9D20_506D_4159_8291_B8ED06C29A08_.wvu.PrintArea" localSheetId="104" hidden="1">'12-6'!$A$1:$N$30</definedName>
    <definedName name="Z_FAEA9D20_506D_4159_8291_B8ED06C29A08_.wvu.PrintArea" localSheetId="105" hidden="1">'12-7'!$A$1:$M$25</definedName>
    <definedName name="Z_FAEA9D20_506D_4159_8291_B8ED06C29A08_.wvu.PrintArea" localSheetId="4" hidden="1">'1-3'!$A$1:$O$27</definedName>
    <definedName name="Z_FAEA9D20_506D_4159_8291_B8ED06C29A08_.wvu.PrintArea" localSheetId="106" hidden="1">'13-1'!$A$1:$R$21</definedName>
    <definedName name="Z_FAEA9D20_506D_4159_8291_B8ED06C29A08_.wvu.PrintArea" localSheetId="107" hidden="1">'13-2'!$A$1:$Q$19</definedName>
    <definedName name="Z_FAEA9D20_506D_4159_8291_B8ED06C29A08_.wvu.PrintArea" localSheetId="108" hidden="1">'14-1'!$A$1:$T$21</definedName>
    <definedName name="Z_FAEA9D20_506D_4159_8291_B8ED06C29A08_.wvu.PrintArea" localSheetId="109" hidden="1">'14-2'!$A$1:$S$18</definedName>
    <definedName name="Z_FAEA9D20_506D_4159_8291_B8ED06C29A08_.wvu.PrintArea" localSheetId="6" hidden="1">'1-5'!$A$1:$U$46</definedName>
    <definedName name="Z_FAEA9D20_506D_4159_8291_B8ED06C29A08_.wvu.PrintArea" localSheetId="110" hidden="1">'15-1'!$A$1:$V$21</definedName>
    <definedName name="Z_FAEA9D20_506D_4159_8291_B8ED06C29A08_.wvu.PrintArea" localSheetId="120" hidden="1">'15-11'!$A$1:$S$21</definedName>
    <definedName name="Z_FAEA9D20_506D_4159_8291_B8ED06C29A08_.wvu.PrintArea" localSheetId="121" hidden="1">'15-12'!$A$1:$Q$18</definedName>
    <definedName name="Z_FAEA9D20_506D_4159_8291_B8ED06C29A08_.wvu.PrintArea" localSheetId="122" hidden="1">'15-13'!$A$1:$R$21</definedName>
    <definedName name="Z_FAEA9D20_506D_4159_8291_B8ED06C29A08_.wvu.PrintArea" localSheetId="123" hidden="1">'15-14'!$A$1:$O$21</definedName>
    <definedName name="Z_FAEA9D20_506D_4159_8291_B8ED06C29A08_.wvu.PrintArea" localSheetId="111" hidden="1">'15-2'!$A$1:$P$18</definedName>
    <definedName name="Z_FAEA9D20_506D_4159_8291_B8ED06C29A08_.wvu.PrintArea" localSheetId="112" hidden="1">'15-3'!$A$1:$U$20</definedName>
    <definedName name="Z_FAEA9D20_506D_4159_8291_B8ED06C29A08_.wvu.PrintArea" localSheetId="113" hidden="1">'15-4'!$A$1:$S$23</definedName>
    <definedName name="Z_FAEA9D20_506D_4159_8291_B8ED06C29A08_.wvu.PrintArea" localSheetId="114" hidden="1">'15-5'!$A$1:$Q$44</definedName>
    <definedName name="Z_FAEA9D20_506D_4159_8291_B8ED06C29A08_.wvu.PrintArea" localSheetId="115" hidden="1">'15-6'!$A$1:$U$24</definedName>
    <definedName name="Z_FAEA9D20_506D_4159_8291_B8ED06C29A08_.wvu.PrintArea" localSheetId="116" hidden="1">'15-7'!$A$1:$Q$19</definedName>
    <definedName name="Z_FAEA9D20_506D_4159_8291_B8ED06C29A08_.wvu.PrintArea" localSheetId="117" hidden="1">'15-8'!$A$1:$R$32</definedName>
    <definedName name="Z_FAEA9D20_506D_4159_8291_B8ED06C29A08_.wvu.PrintArea" localSheetId="118" hidden="1">'15-9'!$A$1:$S$23</definedName>
    <definedName name="Z_FAEA9D20_506D_4159_8291_B8ED06C29A08_.wvu.PrintArea" localSheetId="7" hidden="1">'1-6'!$A$2:$E$26</definedName>
    <definedName name="Z_FAEA9D20_506D_4159_8291_B8ED06C29A08_.wvu.PrintArea" localSheetId="124" hidden="1">'16-1'!$A$1:$R$23</definedName>
    <definedName name="Z_FAEA9D20_506D_4159_8291_B8ED06C29A08_.wvu.PrintArea" localSheetId="125" hidden="1">'16-2'!$A$1:$Q$18</definedName>
    <definedName name="Z_FAEA9D20_506D_4159_8291_B8ED06C29A08_.wvu.PrintArea" localSheetId="126" hidden="1">'16-3'!$A$1:$U$22</definedName>
    <definedName name="Z_FAEA9D20_506D_4159_8291_B8ED06C29A08_.wvu.PrintArea" localSheetId="127" hidden="1">'16-4'!$A$1:$N$20</definedName>
    <definedName name="Z_FAEA9D20_506D_4159_8291_B8ED06C29A08_.wvu.PrintArea" localSheetId="128" hidden="1">'16-5'!$A$1:$U$21</definedName>
    <definedName name="Z_FAEA9D20_506D_4159_8291_B8ED06C29A08_.wvu.PrintArea" localSheetId="8" hidden="1">'1-7'!$A$1:$W$171</definedName>
    <definedName name="Z_FAEA9D20_506D_4159_8291_B8ED06C29A08_.wvu.PrintArea" localSheetId="129" hidden="1">'17-1'!$A$1:$AA$22</definedName>
    <definedName name="Z_FAEA9D20_506D_4159_8291_B8ED06C29A08_.wvu.PrintArea" localSheetId="138" hidden="1">'17-10'!$A$1:$P$17</definedName>
    <definedName name="Z_FAEA9D20_506D_4159_8291_B8ED06C29A08_.wvu.PrintArea" localSheetId="140" hidden="1">'17-12'!$A$1:$Q$19</definedName>
    <definedName name="Z_FAEA9D20_506D_4159_8291_B8ED06C29A08_.wvu.PrintArea" localSheetId="141" hidden="1">'17-13'!$A$1:$P$17</definedName>
    <definedName name="Z_FAEA9D20_506D_4159_8291_B8ED06C29A08_.wvu.PrintArea" localSheetId="142" hidden="1">'17-14'!$A$1:$K$27</definedName>
    <definedName name="Z_FAEA9D20_506D_4159_8291_B8ED06C29A08_.wvu.PrintArea" localSheetId="130" hidden="1">'17-2'!$A$1:$V$23</definedName>
    <definedName name="Z_FAEA9D20_506D_4159_8291_B8ED06C29A08_.wvu.PrintArea" localSheetId="131" hidden="1">'17-3'!$A$1:$V$23</definedName>
    <definedName name="Z_FAEA9D20_506D_4159_8291_B8ED06C29A08_.wvu.PrintArea" localSheetId="135" hidden="1">'17-7'!$A$1:$P$17</definedName>
    <definedName name="Z_FAEA9D20_506D_4159_8291_B8ED06C29A08_.wvu.PrintArea" localSheetId="136" hidden="1">'17-8'!$A$1:$S$17</definedName>
    <definedName name="Z_FAEA9D20_506D_4159_8291_B8ED06C29A08_.wvu.PrintArea" localSheetId="137" hidden="1">'17-9'!$A$1:$Q$16</definedName>
    <definedName name="Z_FAEA9D20_506D_4159_8291_B8ED06C29A08_.wvu.PrintArea" localSheetId="10" hidden="1">'1-8'!$A$1:$S$121</definedName>
    <definedName name="Z_FAEA9D20_506D_4159_8291_B8ED06C29A08_.wvu.PrintArea" localSheetId="143" hidden="1">'18-1'!$A$1:$P$12</definedName>
    <definedName name="Z_FAEA9D20_506D_4159_8291_B8ED06C29A08_.wvu.PrintArea" localSheetId="144" hidden="1">'18-2'!$A$1:$Q$17</definedName>
    <definedName name="Z_FAEA9D20_506D_4159_8291_B8ED06C29A08_.wvu.PrintArea" localSheetId="145" hidden="1">'18-3'!$A$1:$P$12</definedName>
    <definedName name="Z_FAEA9D20_506D_4159_8291_B8ED06C29A08_.wvu.PrintArea" localSheetId="146" hidden="1">'18-4'!$A$1:$R$19</definedName>
    <definedName name="Z_FAEA9D20_506D_4159_8291_B8ED06C29A08_.wvu.PrintArea" localSheetId="11" hidden="1">'1-9'!$A$1:$P$19</definedName>
    <definedName name="Z_FAEA9D20_506D_4159_8291_B8ED06C29A08_.wvu.PrintArea" localSheetId="147" hidden="1">'19-1'!$A$1:$Q$18</definedName>
    <definedName name="Z_FAEA9D20_506D_4159_8291_B8ED06C29A08_.wvu.PrintArea" localSheetId="148" hidden="1">'19-2'!$A$1:$Q$20</definedName>
    <definedName name="Z_FAEA9D20_506D_4159_8291_B8ED06C29A08_.wvu.PrintArea" localSheetId="149" hidden="1">'20-1'!$A$1:$N$17</definedName>
    <definedName name="Z_FAEA9D20_506D_4159_8291_B8ED06C29A08_.wvu.PrintArea" localSheetId="150" hidden="1">'20-2'!$A$1:$S$20</definedName>
    <definedName name="Z_FAEA9D20_506D_4159_8291_B8ED06C29A08_.wvu.PrintArea" localSheetId="151" hidden="1">'20-3'!$A$1:$O$17</definedName>
    <definedName name="Z_FAEA9D20_506D_4159_8291_B8ED06C29A08_.wvu.PrintArea" localSheetId="26" hidden="1">'2-1'!$A$1:$R$23</definedName>
    <definedName name="Z_FAEA9D20_506D_4159_8291_B8ED06C29A08_.wvu.PrintArea" localSheetId="152" hidden="1">'21-1'!$A$1:$R$22</definedName>
    <definedName name="Z_FAEA9D20_506D_4159_8291_B8ED06C29A08_.wvu.PrintArea" localSheetId="153" hidden="1">'21-2'!$A$1:$O$20</definedName>
    <definedName name="Z_FAEA9D20_506D_4159_8291_B8ED06C29A08_.wvu.PrintArea" localSheetId="154" hidden="1">'21-3'!$A$1:$Q$16</definedName>
    <definedName name="Z_FAEA9D20_506D_4159_8291_B8ED06C29A08_.wvu.PrintArea" localSheetId="155" hidden="1">'21-4'!$A$1:$Y$52</definedName>
    <definedName name="Z_FAEA9D20_506D_4159_8291_B8ED06C29A08_.wvu.PrintArea" localSheetId="156" hidden="1">'21-5'!$A$1:$T$19</definedName>
    <definedName name="Z_FAEA9D20_506D_4159_8291_B8ED06C29A08_.wvu.PrintArea" localSheetId="157" hidden="1">'21-6'!$A$1:$O$16</definedName>
    <definedName name="Z_FAEA9D20_506D_4159_8291_B8ED06C29A08_.wvu.PrintArea" localSheetId="27" hidden="1">'2-2'!$A$1:$Q$16</definedName>
    <definedName name="Z_FAEA9D20_506D_4159_8291_B8ED06C29A08_.wvu.PrintArea" localSheetId="28" hidden="1">'2-3'!$A$1:$R$25</definedName>
    <definedName name="Z_FAEA9D20_506D_4159_8291_B8ED06C29A08_.wvu.PrintArea" localSheetId="30" hidden="1">'2-5'!$A$1:$X$24</definedName>
    <definedName name="Z_FAEA9D20_506D_4159_8291_B8ED06C29A08_.wvu.PrintArea" localSheetId="32" hidden="1">'2-7'!$A$1:$O$19</definedName>
    <definedName name="Z_FAEA9D20_506D_4159_8291_B8ED06C29A08_.wvu.PrintArea" localSheetId="34" hidden="1">'3-1'!$A$1:$R$18</definedName>
    <definedName name="Z_FAEA9D20_506D_4159_8291_B8ED06C29A08_.wvu.PrintArea" localSheetId="35" hidden="1">'3-2'!$A$1:$Q$20</definedName>
    <definedName name="Z_FAEA9D20_506D_4159_8291_B8ED06C29A08_.wvu.PrintArea" localSheetId="36" hidden="1">'3-3'!$A$1:$Q$26</definedName>
    <definedName name="Z_FAEA9D20_506D_4159_8291_B8ED06C29A08_.wvu.PrintArea" localSheetId="37" hidden="1">'3-4'!$A$1:$P$12</definedName>
    <definedName name="Z_FAEA9D20_506D_4159_8291_B8ED06C29A08_.wvu.PrintArea" localSheetId="38" hidden="1">'3-5'!$A$1:$L$15</definedName>
    <definedName name="Z_FAEA9D20_506D_4159_8291_B8ED06C29A08_.wvu.PrintArea" localSheetId="39" hidden="1">'3-6'!$A$1:$O$13</definedName>
    <definedName name="Z_FAEA9D20_506D_4159_8291_B8ED06C29A08_.wvu.PrintArea" localSheetId="40" hidden="1">'3-7'!$A$1:$L$16</definedName>
    <definedName name="Z_FAEA9D20_506D_4159_8291_B8ED06C29A08_.wvu.PrintArea" localSheetId="41" hidden="1">'4-1'!$A$1:$O$19</definedName>
    <definedName name="Z_FAEA9D20_506D_4159_8291_B8ED06C29A08_.wvu.PrintArea" localSheetId="42" hidden="1">'4-2'!$A$1:$O$21</definedName>
    <definedName name="Z_FAEA9D20_506D_4159_8291_B8ED06C29A08_.wvu.PrintArea" localSheetId="43" hidden="1">'4-3'!$A$1:$Q$28</definedName>
    <definedName name="Z_FAEA9D20_506D_4159_8291_B8ED06C29A08_.wvu.PrintArea" localSheetId="44" hidden="1">'4-4'!$A$1:$S$31</definedName>
    <definedName name="Z_FAEA9D20_506D_4159_8291_B8ED06C29A08_.wvu.PrintArea" localSheetId="45" hidden="1">'4-5'!$A$1:$Q$32</definedName>
    <definedName name="Z_FAEA9D20_506D_4159_8291_B8ED06C29A08_.wvu.PrintArea" localSheetId="46" hidden="1">'4-6'!$A$1:$O$20</definedName>
    <definedName name="Z_FAEA9D20_506D_4159_8291_B8ED06C29A08_.wvu.PrintArea" localSheetId="47" hidden="1">'5-1'!$A$1:$T$15</definedName>
    <definedName name="Z_FAEA9D20_506D_4159_8291_B8ED06C29A08_.wvu.PrintArea" localSheetId="56" hidden="1">'5-10'!$A$1:$G$32</definedName>
    <definedName name="Z_FAEA9D20_506D_4159_8291_B8ED06C29A08_.wvu.PrintArea" localSheetId="57" hidden="1">'5-11'!$A$1:$Q$72</definedName>
    <definedName name="Z_FAEA9D20_506D_4159_8291_B8ED06C29A08_.wvu.PrintArea" localSheetId="48" hidden="1">'5-2'!$A$1:$V$15</definedName>
    <definedName name="Z_FAEA9D20_506D_4159_8291_B8ED06C29A08_.wvu.PrintArea" localSheetId="49" hidden="1">'5-3'!$A$1:$P$18</definedName>
    <definedName name="Z_FAEA9D20_506D_4159_8291_B8ED06C29A08_.wvu.PrintArea" localSheetId="50" hidden="1">'5-4'!$A$1:$Q$26</definedName>
    <definedName name="Z_FAEA9D20_506D_4159_8291_B8ED06C29A08_.wvu.PrintArea" localSheetId="51" hidden="1">'5-5'!$A$1:$P$18</definedName>
    <definedName name="Z_FAEA9D20_506D_4159_8291_B8ED06C29A08_.wvu.PrintArea" localSheetId="52" hidden="1">'5-6'!$A$1:$P$19</definedName>
    <definedName name="Z_FAEA9D20_506D_4159_8291_B8ED06C29A08_.wvu.PrintArea" localSheetId="53" hidden="1">'5-7'!$A$1:$Q$21</definedName>
    <definedName name="Z_FAEA9D20_506D_4159_8291_B8ED06C29A08_.wvu.PrintArea" localSheetId="54" hidden="1">'5-8'!$A$1:$R$20</definedName>
    <definedName name="Z_FAEA9D20_506D_4159_8291_B8ED06C29A08_.wvu.PrintArea" localSheetId="55" hidden="1">'5-9'!$A$1:$S$20</definedName>
    <definedName name="Z_FAEA9D20_506D_4159_8291_B8ED06C29A08_.wvu.PrintArea" localSheetId="58" hidden="1">'6-1'!$A$1:$Q$14</definedName>
    <definedName name="Z_FAEA9D20_506D_4159_8291_B8ED06C29A08_.wvu.PrintArea" localSheetId="59" hidden="1">'6-2'!$A$1:$R$18</definedName>
    <definedName name="Z_FAEA9D20_506D_4159_8291_B8ED06C29A08_.wvu.PrintArea" localSheetId="60" hidden="1">'6-3'!$A$1:$P$17</definedName>
    <definedName name="Z_FAEA9D20_506D_4159_8291_B8ED06C29A08_.wvu.PrintArea" localSheetId="61" hidden="1">'6-4'!$A$1:$P$16</definedName>
    <definedName name="Z_FAEA9D20_506D_4159_8291_B8ED06C29A08_.wvu.PrintArea" localSheetId="62" hidden="1">'7-1'!$A$1:$V$27</definedName>
    <definedName name="Z_FAEA9D20_506D_4159_8291_B8ED06C29A08_.wvu.PrintArea" localSheetId="63" hidden="1">'7-2'!$A$1:$Z$18</definedName>
    <definedName name="Z_FAEA9D20_506D_4159_8291_B8ED06C29A08_.wvu.PrintArea" localSheetId="64" hidden="1">'7-3'!$A$1:$X$28</definedName>
    <definedName name="Z_FAEA9D20_506D_4159_8291_B8ED06C29A08_.wvu.PrintArea" localSheetId="65" hidden="1">'7-4'!$A$1:$X$28</definedName>
    <definedName name="Z_FAEA9D20_506D_4159_8291_B8ED06C29A08_.wvu.PrintArea" localSheetId="66" hidden="1">'7-5'!$A$1:$P$23</definedName>
    <definedName name="Z_FAEA9D20_506D_4159_8291_B8ED06C29A08_.wvu.PrintArea" localSheetId="67" hidden="1">'7-6'!$A$1:$O$15</definedName>
    <definedName name="Z_FAEA9D20_506D_4159_8291_B8ED06C29A08_.wvu.PrintArea" localSheetId="68" hidden="1">'8-1'!$A$1:$U$28</definedName>
    <definedName name="Z_FAEA9D20_506D_4159_8291_B8ED06C29A08_.wvu.PrintArea" localSheetId="77" hidden="1">'8-10'!$A$1:$Q$21</definedName>
    <definedName name="Z_FAEA9D20_506D_4159_8291_B8ED06C29A08_.wvu.PrintArea" localSheetId="78" hidden="1">'8-11'!$A$1:$S$23</definedName>
    <definedName name="Z_FAEA9D20_506D_4159_8291_B8ED06C29A08_.wvu.PrintArea" localSheetId="79" hidden="1">'8-12'!$A$1:$T$34</definedName>
    <definedName name="Z_FAEA9D20_506D_4159_8291_B8ED06C29A08_.wvu.PrintArea" localSheetId="80" hidden="1">'8-13'!$A$1:$N$21</definedName>
    <definedName name="Z_FAEA9D20_506D_4159_8291_B8ED06C29A08_.wvu.PrintArea" localSheetId="81" hidden="1">'8-14'!$A$1:$O$33</definedName>
    <definedName name="Z_FAEA9D20_506D_4159_8291_B8ED06C29A08_.wvu.PrintArea" localSheetId="69" hidden="1">'8-2'!$A$1:$U$26</definedName>
    <definedName name="Z_FAEA9D20_506D_4159_8291_B8ED06C29A08_.wvu.PrintArea" localSheetId="71" hidden="1">'8-4'!$A$1:$O$19</definedName>
    <definedName name="Z_FAEA9D20_506D_4159_8291_B8ED06C29A08_.wvu.PrintArea" localSheetId="72" hidden="1">'8-5'!$A$1:$O$20</definedName>
    <definedName name="Z_FAEA9D20_506D_4159_8291_B8ED06C29A08_.wvu.PrintArea" localSheetId="73" hidden="1">'8-6'!$A$1:$P$19</definedName>
    <definedName name="Z_FAEA9D20_506D_4159_8291_B8ED06C29A08_.wvu.PrintArea" localSheetId="74" hidden="1">'8-7'!$A$1:$O$19</definedName>
    <definedName name="Z_FAEA9D20_506D_4159_8291_B8ED06C29A08_.wvu.PrintArea" localSheetId="75" hidden="1">'8-8'!$A$1:$O$19</definedName>
    <definedName name="Z_FAEA9D20_506D_4159_8291_B8ED06C29A08_.wvu.PrintArea" localSheetId="76" hidden="1">'8-9'!$A$1:$AB$40</definedName>
    <definedName name="Z_FAEA9D20_506D_4159_8291_B8ED06C29A08_.wvu.PrintArea" localSheetId="82" hidden="1">'9-1'!$A$1:$P$17</definedName>
    <definedName name="Z_FAEA9D20_506D_4159_8291_B8ED06C29A08_.wvu.PrintArea" localSheetId="83" hidden="1">'9-2'!$A$1:$R$16</definedName>
    <definedName name="Z_FAEA9D20_506D_4159_8291_B8ED06C29A08_.wvu.PrintArea" localSheetId="84" hidden="1">'9-3'!$A$1:$O$16</definedName>
    <definedName name="Z_FAEA9D20_506D_4159_8291_B8ED06C29A08_.wvu.PrintArea" localSheetId="85" hidden="1">'9-4'!$A$1:$O$16</definedName>
    <definedName name="Z_FAEA9D20_506D_4159_8291_B8ED06C29A08_.wvu.PrintArea" localSheetId="86" hidden="1">'9-5'!$A$1:$P$16</definedName>
    <definedName name="Z_FAEA9D20_506D_4159_8291_B8ED06C29A08_.wvu.PrintArea" localSheetId="87" hidden="1">'9-6'!$A$1:$Q$20</definedName>
    <definedName name="Z_FAEA9D20_506D_4159_8291_B8ED06C29A08_.wvu.Rows" localSheetId="71" hidden="1">'8-4'!$27:$29</definedName>
    <definedName name="事業分類1" localSheetId="91">#REF!</definedName>
    <definedName name="事業分類1" localSheetId="92">#REF!</definedName>
    <definedName name="事業分類1" localSheetId="94">#REF!</definedName>
    <definedName name="事業分類1" localSheetId="101">#REF!</definedName>
    <definedName name="事業分類1" localSheetId="106">#REF!</definedName>
    <definedName name="事業分類1" localSheetId="107">#REF!</definedName>
    <definedName name="事業分類1" localSheetId="5">#REF!</definedName>
    <definedName name="事業分類1" localSheetId="111">#REF!</definedName>
    <definedName name="事業分類1" localSheetId="112">#REF!</definedName>
    <definedName name="事業分類1" localSheetId="127">#REF!</definedName>
    <definedName name="事業分類1" localSheetId="138">#REF!</definedName>
    <definedName name="事業分類1" localSheetId="139">#REF!</definedName>
    <definedName name="事業分類1" localSheetId="132">#REF!</definedName>
    <definedName name="事業分類1" localSheetId="133">#REF!</definedName>
    <definedName name="事業分類1" localSheetId="134">#REF!</definedName>
    <definedName name="事業分類1" localSheetId="147">#REF!</definedName>
    <definedName name="事業分類1" localSheetId="79">#REF!</definedName>
    <definedName name="事業分類1" localSheetId="71">#REF!</definedName>
    <definedName name="事業分類1" localSheetId="72">#REF!</definedName>
    <definedName name="事業分類1" localSheetId="73">#REF!</definedName>
    <definedName name="事業分類1" localSheetId="74">#REF!</definedName>
    <definedName name="事業分類1" localSheetId="76">#REF!</definedName>
    <definedName name="事業分類1">#REF!</definedName>
    <definedName name="青_少_年" localSheetId="91">#REF!</definedName>
    <definedName name="青_少_年" localSheetId="92">#REF!</definedName>
    <definedName name="青_少_年" localSheetId="94">#REF!</definedName>
    <definedName name="青_少_年" localSheetId="101">#REF!</definedName>
    <definedName name="青_少_年" localSheetId="106">#REF!</definedName>
    <definedName name="青_少_年" localSheetId="107">#REF!</definedName>
    <definedName name="青_少_年" localSheetId="5">#REF!</definedName>
    <definedName name="青_少_年" localSheetId="111">#REF!</definedName>
    <definedName name="青_少_年" localSheetId="112">#REF!</definedName>
    <definedName name="青_少_年" localSheetId="127">#REF!</definedName>
    <definedName name="青_少_年" localSheetId="138">#REF!</definedName>
    <definedName name="青_少_年" localSheetId="139">#REF!</definedName>
    <definedName name="青_少_年" localSheetId="132">#REF!</definedName>
    <definedName name="青_少_年" localSheetId="133">#REF!</definedName>
    <definedName name="青_少_年" localSheetId="134">#REF!</definedName>
    <definedName name="青_少_年" localSheetId="147">#REF!</definedName>
    <definedName name="青_少_年" localSheetId="79">#REF!</definedName>
    <definedName name="青_少_年" localSheetId="71">#REF!</definedName>
    <definedName name="青_少_年" localSheetId="72">#REF!</definedName>
    <definedName name="青_少_年" localSheetId="73">#REF!</definedName>
    <definedName name="青_少_年" localSheetId="74">#REF!</definedName>
    <definedName name="青_少_年" localSheetId="76">#REF!</definedName>
    <definedName name="青_少_年">#REF!</definedName>
    <definedName name="対象" localSheetId="91">#REF!</definedName>
    <definedName name="対象" localSheetId="92">#REF!</definedName>
    <definedName name="対象" localSheetId="94">#REF!</definedName>
    <definedName name="対象" localSheetId="101">#REF!</definedName>
    <definedName name="対象" localSheetId="106">#REF!</definedName>
    <definedName name="対象" localSheetId="107">#REF!</definedName>
    <definedName name="対象" localSheetId="5">#REF!</definedName>
    <definedName name="対象" localSheetId="111">#REF!</definedName>
    <definedName name="対象" localSheetId="112">#REF!</definedName>
    <definedName name="対象" localSheetId="127">#REF!</definedName>
    <definedName name="対象" localSheetId="138">#REF!</definedName>
    <definedName name="対象" localSheetId="139">#REF!</definedName>
    <definedName name="対象" localSheetId="132">#REF!</definedName>
    <definedName name="対象" localSheetId="133">#REF!</definedName>
    <definedName name="対象" localSheetId="134">#REF!</definedName>
    <definedName name="対象" localSheetId="147">#REF!</definedName>
    <definedName name="対象" localSheetId="79">#REF!</definedName>
    <definedName name="対象" localSheetId="71">#REF!</definedName>
    <definedName name="対象" localSheetId="72">#REF!</definedName>
    <definedName name="対象" localSheetId="73">#REF!</definedName>
    <definedName name="対象" localSheetId="74">#REF!</definedName>
    <definedName name="対象" localSheetId="76">#REF!</definedName>
    <definedName name="対象">#REF!</definedName>
    <definedName name="定期講座_学級" localSheetId="91">#REF!</definedName>
    <definedName name="定期講座_学級" localSheetId="92">#REF!</definedName>
    <definedName name="定期講座_学級" localSheetId="94">#REF!</definedName>
    <definedName name="定期講座_学級" localSheetId="101">#REF!</definedName>
    <definedName name="定期講座_学級" localSheetId="106">#REF!</definedName>
    <definedName name="定期講座_学級" localSheetId="107">#REF!</definedName>
    <definedName name="定期講座_学級" localSheetId="5">#REF!</definedName>
    <definedName name="定期講座_学級" localSheetId="111">#REF!</definedName>
    <definedName name="定期講座_学級" localSheetId="112">#REF!</definedName>
    <definedName name="定期講座_学級" localSheetId="127">#REF!</definedName>
    <definedName name="定期講座_学級" localSheetId="138">#REF!</definedName>
    <definedName name="定期講座_学級" localSheetId="139">#REF!</definedName>
    <definedName name="定期講座_学級" localSheetId="132">#REF!</definedName>
    <definedName name="定期講座_学級" localSheetId="133">#REF!</definedName>
    <definedName name="定期講座_学級" localSheetId="134">#REF!</definedName>
    <definedName name="定期講座_学級" localSheetId="147">#REF!</definedName>
    <definedName name="定期講座_学級" localSheetId="79">#REF!</definedName>
    <definedName name="定期講座_学級" localSheetId="71">#REF!</definedName>
    <definedName name="定期講座_学級" localSheetId="72">#REF!</definedName>
    <definedName name="定期講座_学級" localSheetId="73">#REF!</definedName>
    <definedName name="定期講座_学級" localSheetId="74">#REF!</definedName>
    <definedName name="定期講座_学級" localSheetId="76">#REF!</definedName>
    <definedName name="定期講座_学級">#REF!</definedName>
  </definedNames>
  <calcPr calcId="191029"/>
  <customWorkbookViews>
    <customWorkbookView name="松崎　優希 - 個人用ビュー" guid="{7638DF67-4320-4B2E-8CED-F30400A22A6F}" mergeInterval="0" personalView="1" xWindow="29" windowWidth="960" windowHeight="1040" tabRatio="896" activeSheetId="131"/>
    <customWorkbookView name="滝田　颯斗 - 個人用ビュー" guid="{033C36F7-E1E4-46BF-954B-BBA7310CE75C}" mergeInterval="0" personalView="1" maximized="1" xWindow="-9" yWindow="-9" windowWidth="1938" windowHeight="1048" tabRatio="851" activeSheetId="146"/>
    <customWorkbookView name="佐藤　彩子 - 個人用ビュー" guid="{36472B0F-2A8F-4437-8A5B-DB8B4B6E968E}" mergeInterval="0" personalView="1" maximized="1" xWindow="-8" yWindow="-8" windowWidth="1936" windowHeight="1056" tabRatio="851" activeSheetId="149"/>
    <customWorkbookView name="鈴木　徹 - 個人用ビュー" guid="{2D0A6E8D-0408-4801-8FAA-C5FD88FF0EC2}" mergeInterval="0" personalView="1" maximized="1" xWindow="-8" yWindow="-8" windowWidth="1936" windowHeight="1056" tabRatio="896" activeSheetId="148"/>
    <customWorkbookView name="伊達　文 - 個人用ビュー" guid="{CCAE2F8D-A096-471A-A5DB-761473E75C80}" mergeInterval="0" personalView="1" maximized="1" xWindow="-8" yWindow="-8" windowWidth="1936" windowHeight="1056" tabRatio="896" activeSheetId="33"/>
    <customWorkbookView name="稲村　眞子 - 個人用ビュー" guid="{A70FDA42-82B2-4F14-8984-2E2044C05861}" mergeInterval="0" personalView="1" maximized="1" xWindow="-8" yWindow="-8" windowWidth="1696" windowHeight="1026" tabRatio="851" activeSheetId="122"/>
    <customWorkbookView name="高橋　雅彦 - 個人用ビュー" guid="{F8F8F397-D6A3-4BD0-9E53-3D39483D1CBF}" mergeInterval="0" personalView="1" maximized="1" xWindow="-8" yWindow="-8" windowWidth="1936" windowHeight="1056" tabRatio="896" activeSheetId="34"/>
    <customWorkbookView name="相田　淳哉 - 個人用ビュー" guid="{D673FFEC-E07D-49B9-A0FC-BCF5FDFD2C67}" mergeInterval="0" personalView="1" maximized="1" xWindow="-8" yWindow="-8" windowWidth="1936" windowHeight="1056" tabRatio="851" activeSheetId="100"/>
    <customWorkbookView name="柳沼　虎太朗 - 個人用ビュー" guid="{EE98275F-E3BA-4A7E-BE2A-0F7F35847352}" mergeInterval="0" personalView="1" windowWidth="1121" windowHeight="921" tabRatio="851" activeSheetId="68"/>
    <customWorkbookView name="伊藤　恵子 - 個人用ビュー" guid="{97E03D02-D480-4666-A6E1-59D4144B3FD9}" mergeInterval="0" personalView="1" maximized="1" xWindow="-8" yWindow="-8" windowWidth="1936" windowHeight="1056" tabRatio="851" activeSheetId="141"/>
    <customWorkbookView name="眞弓　翔太 - 個人用ビュー" guid="{9A3FFD83-48B2-47DA-8A5E-53892F5AF928}" mergeInterval="0" personalView="1" xWindow="956" windowWidth="969" windowHeight="1040" tabRatio="851" activeSheetId="21"/>
    <customWorkbookView name="新澤　裕 - 個人用ビュー" guid="{717D5D0E-03BD-42FE-B02F-A9FF9CADF1A5}" mergeInterval="0" personalView="1" xWindow="171" yWindow="276" windowWidth="841" windowHeight="719" tabRatio="851" activeSheetId="115"/>
    <customWorkbookView name="穂積　重幸 - 個人用ビュー" guid="{30A2590E-B68F-488E-B4E2-55E3D8A53AAC}" mergeInterval="0" personalView="1" maximized="1" xWindow="-8" yWindow="-8" windowWidth="1936" windowHeight="1056" tabRatio="851" activeSheetId="116"/>
    <customWorkbookView name="國分　麻美 - 個人用ビュー" guid="{031DD57E-C293-423A-8DF7-B2FDC9241663}" mergeInterval="0" personalView="1" xWindow="954" yWindow="100" windowWidth="937" windowHeight="860" tabRatio="851" activeSheetId="5"/>
    <customWorkbookView name="金子　武司 - 個人用ビュー" guid="{F9B3178F-FE3C-420E-BE2A-18A94A5552B8}" mergeInterval="0" personalView="1" maximized="1" xWindow="-8" yWindow="-8" windowWidth="1936" windowHeight="1056" tabRatio="851" activeSheetId="95"/>
    <customWorkbookView name="伊藤　聡 - 個人用ビュー" guid="{F314B098-4B95-4B92-8423-CB04A69922DF}" mergeInterval="0" personalView="1" maximized="1" xWindow="-8" yWindow="-8" windowWidth="1936" windowHeight="1056" tabRatio="851" activeSheetId="76"/>
    <customWorkbookView name="阿部　麻莉奈 - 個人用ビュー" guid="{BBA60712-7519-46EB-A3CF-B043CF2D8D90}" mergeInterval="0" personalView="1" windowWidth="1855" windowHeight="1030" tabRatio="851" activeSheetId="146"/>
    <customWorkbookView name="中村　久美子 - 個人用ビュー" guid="{FAEA9D20-506D-4159-8291-B8ED06C29A08}" mergeInterval="0" personalView="1" maximized="1" xWindow="-8" yWindow="-8" windowWidth="1936" windowHeight="1056" tabRatio="851" activeSheetId="108"/>
    <customWorkbookView name="尾形　真由紀 - 個人用ビュー" guid="{499C3B7B-ECFB-4FFB-BA0B-0B7B9DCC326F}" mergeInterval="0" personalView="1" xWindow="170" windowWidth="1440" windowHeight="759" tabRatio="851" activeSheetId="109" showComments="commIndAndComment"/>
    <customWorkbookView name="佐藤　裕美子 - 個人用ビュー" guid="{582EB886-5348-41F7-B6C3-7D5782D3ACD9}" mergeInterval="0" personalView="1" maximized="1" xWindow="-8" yWindow="-8" windowWidth="1936" windowHeight="1056" tabRatio="851" activeSheetId="112"/>
    <customWorkbookView name="  - 個人用ビュー" guid="{67A28A89-E198-4A6E-809F-7C1EE1D592B0}" mergeInterval="0" personalView="1" maximized="1" xWindow="1358" yWindow="-8" windowWidth="1936" windowHeight="1056" tabRatio="851" activeSheetId="105"/>
    <customWorkbookView name="鈴木　智史 - 個人用ビュー" guid="{CED0B8D9-B004-48AD-A858-70C151F3F6A0}" mergeInterval="0" personalView="1" maximized="1" xWindow="-8" yWindow="-8" windowWidth="1936" windowHeight="1056" tabRatio="851" activeSheetId="114"/>
    <customWorkbookView name="田子　淳 - 個人用ビュー" guid="{76A99285-706C-47CC-88FC-63EDE717FCB7}" mergeInterval="0" personalView="1" xWindow="49" yWindow="49" windowWidth="884" windowHeight="965" tabRatio="851" activeSheetId="91"/>
    <customWorkbookView name="根本　満江 - 個人用ビュー" guid="{00865AC3-5823-4499-87D6-A32864153DFC}" mergeInterval="0" personalView="1" xWindow="20" windowWidth="1355" windowHeight="962" tabRatio="851" activeSheetId="102"/>
    <customWorkbookView name="澁谷　眞佐人 - 個人用ビュー" guid="{4C996794-21C9-40EE-B88C-250D84FCBF6D}" mergeInterval="0" personalView="1" maximized="1" xWindow="-8" yWindow="-8" windowWidth="1936" windowHeight="1056" tabRatio="851" activeSheetId="24"/>
    <customWorkbookView name="今井　愛子 - 個人用ビュー" guid="{730C8BCB-35C7-41C2-8A28-9035E6835433}" mergeInterval="0" personalView="1" maximized="1" xWindow="-8" yWindow="-8" windowWidth="1382" windowHeight="744" tabRatio="851" activeSheetId="23"/>
    <customWorkbookView name="林　康樹 - 個人用ビュー" guid="{53F629EA-943E-4BA6-8572-8C25DF74046C}" mergeInterval="0" personalView="1" maximized="1" xWindow="-8" yWindow="-8" windowWidth="1696" windowHeight="1026" tabRatio="851" activeSheetId="55" showComments="commIndAndComment"/>
    <customWorkbookView name="齋藤　久美 - 個人用ビュー" guid="{607BA1E7-39D6-42C5-94A0-79958193A92D}" mergeInterval="0" personalView="1" maximized="1" xWindow="-8" yWindow="-8" windowWidth="1936" windowHeight="1056" tabRatio="851" activeSheetId="57"/>
    <customWorkbookView name="笠井　幸治 - 個人用ビュー" guid="{8EB6928C-5D8E-417C-8B5C-C28F488EA60F}" mergeInterval="0" personalView="1" maximized="1" xWindow="-8" yWindow="-8" windowWidth="1696" windowHeight="1026" tabRatio="851" activeSheetId="54"/>
    <customWorkbookView name="高久　恵 - 個人用ビュー" guid="{7633100C-5BBA-4367-90F6-351983AFCCA3}" mergeInterval="0" personalView="1" maximized="1" xWindow="-8" yWindow="-8" windowWidth="1936" windowHeight="1056" tabRatio="851" activeSheetId="33"/>
    <customWorkbookView name="大河原　彩 - 個人用ビュー" guid="{A7A8BE2C-D7F6-43E2-B07A-EC84F7EA809C}" mergeInterval="0" personalView="1" yWindow="2" windowWidth="1241" windowHeight="1000" tabRatio="951" activeSheetId="1"/>
    <customWorkbookView name="永沼　宏介 - 個人用ビュー" guid="{B08340CC-2F8B-4F4E-9370-E7DB80052212}" mergeInterval="0" personalView="1" maximized="1" xWindow="-8" yWindow="-8" windowWidth="1936" windowHeight="1056" tabRatio="851" activeSheetId="53"/>
    <customWorkbookView name="永野　滋之 - 個人用ビュー" guid="{441DB8A6-A33C-419D-875A-3F2FFBE6E0E8}" mergeInterval="0" personalView="1" maximized="1" xWindow="-8" yWindow="-8" windowWidth="1936" windowHeight="1056" tabRatio="851" activeSheetId="1"/>
    <customWorkbookView name="熊田　佳恵 - 個人用ビュー" guid="{2BC28E4B-9C81-4843-8B55-63150A8DD92B}" mergeInterval="0" personalView="1" xWindow="26" yWindow="27" windowWidth="1689" windowHeight="916" tabRatio="851" activeSheetId="152"/>
    <customWorkbookView name="関根　大介 - 個人用ビュー" guid="{CEC8D9A4-667A-441A-B348-38BA69B851DA}" mergeInterval="0" personalView="1" maximized="1" xWindow="1912" yWindow="-8" windowWidth="1382" windowHeight="744" tabRatio="851" activeSheetId="100"/>
    <customWorkbookView name="花島　朋広 - 個人用ビュー" guid="{84F041DC-148A-40FE-A6D1-68C2D054DF55}" mergeInterval="0" personalView="1" maximized="1" xWindow="-8" yWindow="-8" windowWidth="1936" windowHeight="1056" tabRatio="851" activeSheetId="128"/>
    <customWorkbookView name="熊谷　悟 - 個人用ビュー" guid="{EA8DD5C4-37CD-4D83-93C6-8AAE3FA22626}" mergeInterval="0" personalView="1" xWindow="760" yWindow="23" windowWidth="1018" windowHeight="1008" tabRatio="851" activeSheetId="1"/>
    <customWorkbookView name="遠藤　匡浩 - 個人用ビュー" guid="{EB719729-E4E7-4A6B-A0F2-B45634A8A39C}" mergeInterval="0" personalView="1" maximized="1" xWindow="-8" yWindow="-8" windowWidth="1936" windowHeight="1056" tabRatio="851" activeSheetId="123"/>
    <customWorkbookView name="國分　佳子 - 個人用ビュー" guid="{3BCE3315-BEC0-4AD9-A818-0BC0D795FE7B}" mergeInterval="0" personalView="1" maximized="1" xWindow="-8" yWindow="-8" windowWidth="1936" windowHeight="1056" tabRatio="851" activeSheetId="152"/>
    <customWorkbookView name="遠藤　宏 - 個人用ビュー" guid="{D5E8139D-26D3-42E5-96BB-6121322C48CB}" mergeInterval="0" personalView="1" maximized="1" xWindow="-8" yWindow="-8" windowWidth="1382" windowHeight="744" tabRatio="851" activeSheetId="23"/>
    <customWorkbookView name="影山　葉子 - 個人用ビュー" guid="{A7A537DD-3639-4028-8374-24EF93F7F50D}" mergeInterval="0" personalView="1" maximized="1" xWindow="-8" yWindow="-8" windowWidth="1936" windowHeight="1056" tabRatio="851" activeSheetId="55"/>
    <customWorkbookView name="歌川　公一 - 個人用ビュー" guid="{0B51740E-E870-447D-82CF-F9426A0FDB8A}" mergeInterval="0" personalView="1" xWindow="296" yWindow="189" windowWidth="1101" windowHeight="776" tabRatio="851" activeSheetId="139"/>
    <customWorkbookView name="松崎　公典 - 個人用ビュー" guid="{B25978DA-B72A-4DF3-B7F6-0B7323E18582}" mergeInterval="0" personalView="1" maximized="1" xWindow="-8" yWindow="-8" windowWidth="1936" windowHeight="1056" tabRatio="851" activeSheetId="111"/>
    <customWorkbookView name="白井　俊史 - 個人用ビュー" guid="{1FD8CC80-ABBD-4004-965D-7C3A94C6060A}" mergeInterval="0" personalView="1" xWindow="518" yWindow="34" windowWidth="1024" windowHeight="1006" tabRatio="851" activeSheetId="82"/>
    <customWorkbookView name="勝俣　友美 - 個人用ビュー" guid="{4B3B3520-A8B7-4246-A658-5E3046C11156}" mergeInterval="0" personalView="1" maximized="1" xWindow="-8" yWindow="-8" windowWidth="1936" windowHeight="1056" tabRatio="851" activeSheetId="97"/>
    <customWorkbookView name="堀江　直美 - 個人用ビュー" guid="{8AC86257-3275-45B0-9EB5-FCC978284538}" mergeInterval="0" personalView="1" maximized="1" xWindow="-9" yWindow="-9" windowWidth="1938" windowHeight="1048" tabRatio="851" activeSheetId="159"/>
    <customWorkbookView name="松尾　真奈 - 個人用ビュー" guid="{E45D6C9F-29CA-4814-BB11-FCF7794E8FD9}" mergeInterval="0" personalView="1" maximized="1" xWindow="-8" yWindow="-8" windowWidth="1696" windowHeight="1026" tabRatio="851" activeSheetId="56"/>
    <customWorkbookView name="秋元　貴亜樹 - 個人用ビュー" guid="{8B4E2514-D1F2-4DC0-817C-9C588D7DCCCB}" mergeInterval="0" personalView="1" maximized="1" xWindow="-8" yWindow="-8" windowWidth="1936" windowHeight="1056" tabRatio="851" activeSheetId="76"/>
    <customWorkbookView name="堀米　愛美 - 個人用ビュー" guid="{C0326AA0-4A84-4874-8CF5-FBF582EDE8E4}" mergeInterval="0" personalView="1" xWindow="659" yWindow="78" windowWidth="1190" windowHeight="953" tabRatio="851" activeSheetId="92"/>
    <customWorkbookView name="小田　圭一郎 - 個人用ビュー" guid="{59B93C71-A242-4D48-B468-4BF3F954629F}" mergeInterval="0" personalView="1" windowWidth="958" windowHeight="976" tabRatio="851" activeSheetId="64"/>
    <customWorkbookView name="吉田　明史 - 個人用ビュー" guid="{1E58E4D1-4C75-4B8C-BEB1-17A46DD86746}" mergeInterval="0" personalView="1" xWindow="864" windowWidth="1054" windowHeight="1040" tabRatio="851" activeSheetId="134"/>
    <customWorkbookView name="中嶋　菜々子 - 個人用ビュー" guid="{D71B0015-E1E5-4683-BC96-4B8372B0A92C}" mergeInterval="0" personalView="1" maximized="1" xWindow="-8" yWindow="-8" windowWidth="1936" windowHeight="1056" tabRatio="851" activeSheetId="89"/>
    <customWorkbookView name="横井　淳 - 個人用ビュー" guid="{7A9295A9-5D4A-4252-8AE5-EAA229FB3161}" mergeInterval="0" personalView="1" xWindow="499" yWindow="51" windowWidth="832" windowHeight="921" tabRatio="851" activeSheetId="54"/>
    <customWorkbookView name="伊藤　史江 - 個人用ビュー" guid="{034C4040-D496-4677-9760-C8AFC8A3816C}" mergeInterval="0" personalView="1" maximized="1" xWindow="-8" yWindow="-8" windowWidth="1382" windowHeight="744" tabRatio="851" activeSheetId="24"/>
    <customWorkbookView name="小関　梓彩 - 個人用ビュー" guid="{430D13A4-4EC3-4F3B-94F5-67B604D20D98}" mergeInterval="0" personalView="1" maximized="1" xWindow="-8" yWindow="-8" windowWidth="1936" windowHeight="1056" tabRatio="851" activeSheetId="124"/>
    <customWorkbookView name="藤井　育恵 - 個人用ビュー" guid="{337CCED3-5E6B-4E3D-BC98-489707EF974E}" mergeInterval="0" personalView="1" windowWidth="960" windowHeight="1040" tabRatio="851" activeSheetId="98"/>
    <customWorkbookView name="田中　美穂 - 個人用ビュー" guid="{0EDD8A79-DA95-4C03-AB90-8EF8BEF7366A}" mergeInterval="0" personalView="1" maximized="1" xWindow="-9" yWindow="-9" windowWidth="1938" windowHeight="1048" tabRatio="896" activeSheetId="159"/>
    <customWorkbookView name="國分　峻志 - 個人用ビュー" guid="{214495F1-9B71-47E5-887D-A07A1A95C8B8}" mergeInterval="0" personalView="1" maximized="1" xWindow="-8" yWindow="-8" windowWidth="1936" windowHeight="1056" tabRatio="896" activeSheetId="144"/>
    <customWorkbookView name="濱田　暁子 - 個人用ビュー" guid="{CD8CBEF9-02F2-47BF-8155-972E366007BB}" mergeInterval="0" personalView="1" maximized="1" xWindow="-8" yWindow="-8" windowWidth="1936" windowHeight="1056" tabRatio="851" activeSheetId="143"/>
    <customWorkbookView name="吉村　隆 - 個人用ビュー" guid="{BD61EDB6-A93F-4890-AEDE-32E26E64EB3F}" mergeInterval="0" personalView="1" maximized="1" xWindow="-8" yWindow="-8" windowWidth="1936" windowHeight="1056" tabRatio="851" activeSheetId="151"/>
    <customWorkbookView name="齋藤　美紀子 - 個人用ビュー" guid="{2551149C-B400-4FF7-9C66-7D38AF192CD3}" mergeInterval="0" personalView="1" xWindow="960" windowWidth="960" windowHeight="1040" tabRatio="896" activeSheetId="58"/>
    <customWorkbookView name="齋藤　敬一 - 個人用ビュー" guid="{F0A88F7F-B050-44D2-9557-2B68B424EAF3}" mergeInterval="0" personalView="1" xWindow="72" yWindow="72" windowWidth="1558" windowHeight="967" tabRatio="851" activeSheetId="133"/>
    <customWorkbookView name="安藤　優子 - 個人用ビュー" guid="{2868789A-41EF-4245-B3C9-D4B5F666F8F4}" mergeInterval="0" personalView="1" xWindow="960" windowWidth="960" windowHeight="1040" tabRatio="851" activeSheetId="152"/>
    <customWorkbookView name="admin - 個人用ビュー" guid="{D4061CCF-D275-4D76-9A0F-61EA73C6A533}" mergeInterval="0" personalView="1" maximized="1" xWindow="-9" yWindow="-9" windowWidth="1938" windowHeight="1048" tabRatio="851" activeSheetId="87"/>
    <customWorkbookView name="内島　久美子 - 個人用ビュー" guid="{EDD10121-F027-40CB-A383-1ABBBA7824D4}" mergeInterval="0" personalView="1" xWindow="614" yWindow="89" windowWidth="1064" windowHeight="759" tabRatio="851" activeSheetId="120"/>
    <customWorkbookView name="鈴木　聖矢 - 個人用ビュー" guid="{D6BD57F8-F6EE-4534-8181-C57064A1B98C}" mergeInterval="0" personalView="1" maximized="1" xWindow="-8" yWindow="-8" windowWidth="1936" windowHeight="1056" tabRatio="943" activeSheetId="159"/>
    <customWorkbookView name="円谷　信人 - 個人用ビュー" guid="{277459B4-A39D-41CB-B2BE-AB6578293E76}" mergeInterval="0" personalView="1" maximized="1" xWindow="-8" yWindow="-8" windowWidth="1696" windowHeight="1026" tabRatio="943" activeSheetId="15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7" i="161" l="1"/>
  <c r="D97" i="161"/>
  <c r="C97" i="161"/>
  <c r="B97" i="161"/>
  <c r="D96" i="161"/>
  <c r="B96" i="161"/>
  <c r="D95" i="161"/>
  <c r="B95" i="161"/>
  <c r="D94" i="161"/>
  <c r="B94" i="161"/>
  <c r="D93" i="161"/>
  <c r="B93" i="161"/>
  <c r="D92" i="161"/>
  <c r="B92" i="161"/>
  <c r="D91" i="161"/>
  <c r="B91" i="161"/>
  <c r="D90" i="161"/>
  <c r="B90" i="161"/>
  <c r="D89" i="161"/>
  <c r="B89" i="161"/>
  <c r="D88" i="161"/>
  <c r="B88" i="161"/>
  <c r="D87" i="161"/>
  <c r="B87" i="161"/>
  <c r="D86" i="161"/>
  <c r="B86" i="161"/>
  <c r="D85" i="161"/>
  <c r="B85" i="161"/>
  <c r="D84" i="161"/>
  <c r="B84" i="161"/>
  <c r="D83" i="161"/>
  <c r="B83" i="161"/>
  <c r="D82" i="161"/>
  <c r="B82" i="161"/>
  <c r="D81" i="161"/>
  <c r="B81" i="161"/>
  <c r="D80" i="161"/>
  <c r="B80" i="161"/>
  <c r="D79" i="161"/>
  <c r="B79" i="161"/>
  <c r="D78" i="161"/>
  <c r="B78" i="161"/>
  <c r="J73" i="161"/>
  <c r="D73" i="161"/>
  <c r="J72" i="161"/>
  <c r="D72" i="161"/>
  <c r="J71" i="161"/>
  <c r="D71" i="161"/>
  <c r="J70" i="161"/>
  <c r="D70" i="161"/>
  <c r="J69" i="161"/>
  <c r="D69" i="161"/>
  <c r="J68" i="161"/>
  <c r="D68" i="161"/>
  <c r="J67" i="161"/>
  <c r="D67" i="161"/>
  <c r="J66" i="161"/>
  <c r="D66" i="161"/>
  <c r="J65" i="161"/>
  <c r="D65" i="161"/>
  <c r="J64" i="161"/>
  <c r="D64" i="161"/>
  <c r="J63" i="161"/>
  <c r="D63" i="161"/>
  <c r="J62" i="161"/>
  <c r="D62" i="161"/>
  <c r="J61" i="161"/>
  <c r="D61" i="161"/>
  <c r="J60" i="161"/>
  <c r="D60" i="161"/>
  <c r="J59" i="161"/>
  <c r="D59" i="161"/>
  <c r="J58" i="161"/>
  <c r="D58" i="161"/>
  <c r="J57" i="161"/>
  <c r="D57" i="161"/>
  <c r="J56" i="161"/>
  <c r="D56" i="161"/>
  <c r="J55" i="161"/>
  <c r="D55" i="161"/>
  <c r="J54" i="161"/>
  <c r="D54" i="161"/>
  <c r="J49" i="161"/>
  <c r="D49" i="161"/>
  <c r="J48" i="161"/>
  <c r="D48" i="161"/>
  <c r="J47" i="161"/>
  <c r="D47" i="161"/>
  <c r="J46" i="161"/>
  <c r="D46" i="161"/>
  <c r="J45" i="161"/>
  <c r="D45" i="161"/>
  <c r="J44" i="161"/>
  <c r="D44" i="161"/>
  <c r="J43" i="161"/>
  <c r="D43" i="161"/>
  <c r="J42" i="161"/>
  <c r="D42" i="161"/>
  <c r="J41" i="161"/>
  <c r="D41" i="161"/>
  <c r="J40" i="161"/>
  <c r="D40" i="161"/>
  <c r="J39" i="161"/>
  <c r="D39" i="161"/>
  <c r="J38" i="161"/>
  <c r="D38" i="161"/>
  <c r="J37" i="161"/>
  <c r="D37" i="161"/>
  <c r="J36" i="161"/>
  <c r="D36" i="161"/>
  <c r="J35" i="161"/>
  <c r="D35" i="161"/>
  <c r="J34" i="161"/>
  <c r="D34" i="161"/>
  <c r="J33" i="161"/>
  <c r="D33" i="161"/>
  <c r="J32" i="161"/>
  <c r="D32" i="161"/>
  <c r="J31" i="161"/>
  <c r="D31" i="161"/>
  <c r="J30" i="161"/>
  <c r="D30" i="161"/>
  <c r="J25" i="161"/>
  <c r="D25" i="161"/>
  <c r="J24" i="161"/>
  <c r="D24" i="161"/>
  <c r="J23" i="161"/>
  <c r="D23" i="161"/>
  <c r="J22" i="161"/>
  <c r="D22" i="161"/>
  <c r="J21" i="161"/>
  <c r="D21" i="161"/>
  <c r="J20" i="161"/>
  <c r="D20" i="161"/>
  <c r="J19" i="161"/>
  <c r="D19" i="161"/>
  <c r="J18" i="161"/>
  <c r="D18" i="161"/>
  <c r="J17" i="161"/>
  <c r="D17" i="161"/>
  <c r="J16" i="161"/>
  <c r="D16" i="161"/>
  <c r="J15" i="161"/>
  <c r="D15" i="161"/>
  <c r="J14" i="161"/>
  <c r="D14" i="161"/>
  <c r="J13" i="161"/>
  <c r="D13" i="161"/>
  <c r="J12" i="161"/>
  <c r="D12" i="161"/>
  <c r="J11" i="161"/>
  <c r="D11" i="161"/>
  <c r="J10" i="161"/>
  <c r="D10" i="161"/>
  <c r="J9" i="161"/>
  <c r="D9" i="161"/>
  <c r="J8" i="161"/>
  <c r="D8" i="161"/>
  <c r="J7" i="161"/>
  <c r="D7" i="161"/>
  <c r="J6" i="161"/>
  <c r="D6" i="161"/>
  <c r="C78" i="9" l="1"/>
  <c r="E18" i="80"/>
  <c r="G18" i="80" s="1"/>
  <c r="E17" i="80"/>
  <c r="G17" i="80" s="1"/>
  <c r="E16" i="80"/>
  <c r="G16" i="80" s="1"/>
  <c r="D16" i="80"/>
  <c r="G15" i="80"/>
  <c r="E15" i="80"/>
  <c r="G14" i="80"/>
  <c r="E14" i="80"/>
  <c r="G13" i="80"/>
  <c r="E13" i="80"/>
  <c r="G12" i="80"/>
  <c r="E12" i="80"/>
  <c r="G11" i="80"/>
  <c r="E11" i="80"/>
  <c r="G10" i="80"/>
  <c r="E10" i="80"/>
  <c r="G9" i="80"/>
  <c r="E9" i="80"/>
  <c r="G8" i="80"/>
  <c r="E8" i="80"/>
  <c r="G7" i="80"/>
  <c r="E7" i="80"/>
  <c r="G6" i="80"/>
  <c r="E6" i="80"/>
  <c r="G5" i="80"/>
  <c r="E5" i="80"/>
  <c r="N25" i="77"/>
  <c r="M25" i="77"/>
  <c r="L25" i="77"/>
  <c r="K25" i="77"/>
  <c r="N24" i="77"/>
  <c r="M24" i="77"/>
  <c r="L24" i="77"/>
  <c r="K24" i="77"/>
  <c r="N23" i="77"/>
  <c r="M23" i="77"/>
  <c r="L23" i="77"/>
  <c r="K23" i="77"/>
  <c r="H23" i="77"/>
  <c r="G23" i="77"/>
  <c r="N22" i="77"/>
  <c r="M22" i="77"/>
  <c r="L22" i="77"/>
  <c r="K22" i="77"/>
  <c r="H22" i="77"/>
  <c r="G22" i="77"/>
  <c r="N21" i="77"/>
  <c r="M21" i="77"/>
  <c r="L21" i="77"/>
  <c r="K21" i="77"/>
  <c r="H21" i="77"/>
  <c r="G21" i="77"/>
  <c r="N20" i="77"/>
  <c r="M20" i="77"/>
  <c r="L20" i="77"/>
  <c r="K20" i="77"/>
  <c r="H20" i="77"/>
  <c r="G20" i="77"/>
  <c r="N19" i="77"/>
  <c r="M19" i="77"/>
  <c r="L19" i="77"/>
  <c r="K19" i="77"/>
  <c r="H19" i="77"/>
  <c r="G19" i="77"/>
  <c r="N18" i="77"/>
  <c r="M18" i="77"/>
  <c r="L18" i="77"/>
  <c r="K18" i="77"/>
  <c r="H18" i="77"/>
  <c r="G18" i="77"/>
  <c r="N17" i="77"/>
  <c r="M17" i="77"/>
  <c r="L17" i="77"/>
  <c r="K17" i="77"/>
  <c r="H17" i="77"/>
  <c r="G17" i="77"/>
  <c r="N16" i="77"/>
  <c r="M16" i="77"/>
  <c r="L16" i="77"/>
  <c r="K16" i="77"/>
  <c r="H16" i="77"/>
  <c r="G16" i="77"/>
  <c r="N15" i="77"/>
  <c r="M15" i="77"/>
  <c r="L15" i="77"/>
  <c r="K15" i="77"/>
  <c r="H15" i="77"/>
  <c r="G15" i="77"/>
  <c r="N14" i="77"/>
  <c r="M14" i="77"/>
  <c r="L14" i="77"/>
  <c r="K14" i="77"/>
  <c r="H14" i="77"/>
  <c r="G14" i="77"/>
  <c r="N13" i="77"/>
  <c r="M13" i="77"/>
  <c r="L13" i="77"/>
  <c r="K13" i="77"/>
  <c r="H13" i="77"/>
  <c r="G13" i="77"/>
  <c r="N12" i="77"/>
  <c r="M12" i="77"/>
  <c r="L12" i="77"/>
  <c r="K12" i="77"/>
  <c r="H12" i="77"/>
  <c r="G12" i="77"/>
  <c r="N11" i="77"/>
  <c r="M11" i="77"/>
  <c r="L11" i="77"/>
  <c r="K11" i="77"/>
  <c r="H11" i="77"/>
  <c r="G11" i="77"/>
  <c r="N10" i="77"/>
  <c r="M10" i="77"/>
  <c r="L10" i="77"/>
  <c r="K10" i="77"/>
  <c r="H10" i="77"/>
  <c r="G10" i="77"/>
  <c r="N9" i="77"/>
  <c r="M9" i="77"/>
  <c r="L9" i="77"/>
  <c r="K9" i="77"/>
  <c r="H9" i="77"/>
  <c r="G9" i="77"/>
  <c r="N8" i="77"/>
  <c r="M8" i="77"/>
  <c r="L8" i="77"/>
  <c r="K8" i="77"/>
  <c r="H8" i="77"/>
  <c r="G8" i="77"/>
  <c r="N7" i="77"/>
  <c r="M7" i="77"/>
  <c r="L7" i="77"/>
  <c r="K7" i="77"/>
  <c r="H7" i="77"/>
  <c r="G7" i="77"/>
  <c r="N6" i="77"/>
  <c r="M6" i="77"/>
  <c r="L6" i="77"/>
  <c r="K6" i="77"/>
  <c r="H6" i="77"/>
  <c r="G6" i="77"/>
  <c r="F20" i="140" l="1"/>
  <c r="E37" i="140" s="1"/>
  <c r="F19" i="140"/>
  <c r="D36" i="140" s="1"/>
  <c r="F18" i="140"/>
  <c r="E35" i="140" s="1"/>
  <c r="F17" i="140"/>
  <c r="D34" i="140" s="1"/>
  <c r="F16" i="140"/>
  <c r="E33" i="140" s="1"/>
  <c r="F15" i="140"/>
  <c r="D32" i="140" s="1"/>
  <c r="F14" i="140"/>
  <c r="E31" i="140" s="1"/>
  <c r="F13" i="140"/>
  <c r="D30" i="140" s="1"/>
  <c r="F12" i="140"/>
  <c r="E29" i="140" s="1"/>
  <c r="B29" i="140" l="1"/>
  <c r="B31" i="140"/>
  <c r="B33" i="140"/>
  <c r="B35" i="140"/>
  <c r="B37" i="140"/>
  <c r="D29" i="140"/>
  <c r="D31" i="140"/>
  <c r="D33" i="140"/>
  <c r="D35" i="140"/>
  <c r="D37" i="140"/>
  <c r="C30" i="140"/>
  <c r="E30" i="140"/>
  <c r="C32" i="140"/>
  <c r="E32" i="140"/>
  <c r="C34" i="140"/>
  <c r="E34" i="140"/>
  <c r="C36" i="140"/>
  <c r="E36" i="140"/>
  <c r="C29" i="140"/>
  <c r="B30" i="140"/>
  <c r="C31" i="140"/>
  <c r="F31" i="140" s="1"/>
  <c r="B32" i="140"/>
  <c r="C33" i="140"/>
  <c r="F33" i="140" s="1"/>
  <c r="B34" i="140"/>
  <c r="C35" i="140"/>
  <c r="F35" i="140" s="1"/>
  <c r="B36" i="140"/>
  <c r="C37" i="140"/>
  <c r="F37" i="140" s="1"/>
  <c r="F29" i="140" l="1"/>
  <c r="F36" i="140"/>
  <c r="F34" i="140"/>
  <c r="F32" i="140"/>
  <c r="F30" i="140"/>
  <c r="A11" i="133"/>
  <c r="A12" i="133" s="1"/>
  <c r="A13" i="133" s="1"/>
  <c r="A14" i="133" s="1"/>
  <c r="A15" i="133" s="1"/>
  <c r="A16" i="133" s="1"/>
  <c r="A17" i="133" s="1"/>
  <c r="A18" i="133" s="1"/>
  <c r="A19" i="133" s="1"/>
  <c r="A20" i="133" s="1"/>
  <c r="K25" i="105" l="1"/>
  <c r="K24" i="105"/>
  <c r="K23" i="105"/>
  <c r="K22" i="105"/>
  <c r="K21" i="105"/>
  <c r="K20" i="105"/>
  <c r="K19" i="105"/>
  <c r="K23" i="106"/>
  <c r="K22" i="106"/>
  <c r="K21" i="106"/>
  <c r="K20" i="106"/>
  <c r="K19" i="106"/>
  <c r="C6" i="132" l="1"/>
  <c r="F6" i="132" s="1"/>
  <c r="C6" i="131"/>
  <c r="G6" i="131" s="1"/>
  <c r="G6" i="132" l="1"/>
  <c r="F6" i="131"/>
  <c r="J6" i="127" l="1"/>
  <c r="E18" i="60" l="1"/>
  <c r="L80" i="9" l="1"/>
  <c r="N78" i="9"/>
  <c r="M78" i="9"/>
  <c r="L77" i="9"/>
  <c r="L76" i="9"/>
  <c r="N75" i="9"/>
  <c r="M75" i="9"/>
  <c r="L74" i="9"/>
  <c r="L73" i="9"/>
  <c r="L72" i="9"/>
  <c r="L71" i="9"/>
  <c r="L70" i="9"/>
  <c r="L69" i="9"/>
  <c r="L68" i="9"/>
  <c r="L67" i="9"/>
  <c r="N66" i="9"/>
  <c r="M66" i="9"/>
  <c r="L65" i="9"/>
  <c r="L64" i="9"/>
  <c r="N63" i="9"/>
  <c r="M63" i="9"/>
  <c r="L62" i="9"/>
  <c r="L61" i="9"/>
  <c r="L60" i="9"/>
  <c r="L59" i="9"/>
  <c r="L58" i="9"/>
  <c r="N57" i="9"/>
  <c r="M57" i="9"/>
  <c r="L56" i="9"/>
  <c r="S55" i="9"/>
  <c r="R55" i="9"/>
  <c r="L55" i="9"/>
  <c r="Q54" i="9"/>
  <c r="L54" i="9"/>
  <c r="Q53" i="9"/>
  <c r="L53" i="9"/>
  <c r="Q52" i="9"/>
  <c r="N52" i="9"/>
  <c r="M52" i="9"/>
  <c r="Q51" i="9"/>
  <c r="L51" i="9"/>
  <c r="Q50" i="9"/>
  <c r="L50" i="9"/>
  <c r="Q49" i="9"/>
  <c r="L49" i="9"/>
  <c r="Q48" i="9"/>
  <c r="L48" i="9"/>
  <c r="Q47" i="9"/>
  <c r="N47" i="9"/>
  <c r="M47" i="9"/>
  <c r="L47" i="9" s="1"/>
  <c r="Q46" i="9"/>
  <c r="L46" i="9"/>
  <c r="Q45" i="9"/>
  <c r="L45" i="9"/>
  <c r="Q44" i="9"/>
  <c r="L44" i="9"/>
  <c r="Q43" i="9"/>
  <c r="L43" i="9"/>
  <c r="Q42" i="9"/>
  <c r="N42" i="9"/>
  <c r="M42" i="9"/>
  <c r="Q41" i="9"/>
  <c r="L41" i="9"/>
  <c r="Q40" i="9"/>
  <c r="L40" i="9"/>
  <c r="Q39" i="9"/>
  <c r="L39" i="9"/>
  <c r="Q38" i="9"/>
  <c r="N38" i="9"/>
  <c r="M38" i="9"/>
  <c r="Q37" i="9"/>
  <c r="L37" i="9"/>
  <c r="Q36" i="9"/>
  <c r="L36" i="9"/>
  <c r="Q35" i="9"/>
  <c r="L35" i="9"/>
  <c r="Q34" i="9"/>
  <c r="L34" i="9"/>
  <c r="Q33" i="9"/>
  <c r="N33" i="9"/>
  <c r="M33" i="9"/>
  <c r="Q32" i="9"/>
  <c r="L32" i="9"/>
  <c r="Q31" i="9"/>
  <c r="L31" i="9"/>
  <c r="Q30" i="9"/>
  <c r="L30" i="9"/>
  <c r="Q29" i="9"/>
  <c r="L29" i="9"/>
  <c r="Q28" i="9"/>
  <c r="N28" i="9"/>
  <c r="M28" i="9"/>
  <c r="Q27" i="9"/>
  <c r="L27" i="9"/>
  <c r="Q26" i="9"/>
  <c r="L26" i="9"/>
  <c r="Q25" i="9"/>
  <c r="N25" i="9"/>
  <c r="M25" i="9"/>
  <c r="Q24" i="9"/>
  <c r="L24" i="9"/>
  <c r="Q23" i="9"/>
  <c r="N23" i="9"/>
  <c r="M23" i="9"/>
  <c r="Q22" i="9"/>
  <c r="L22" i="9"/>
  <c r="Q21" i="9"/>
  <c r="L21" i="9"/>
  <c r="Q20" i="9"/>
  <c r="L20" i="9"/>
  <c r="Q19" i="9"/>
  <c r="N19" i="9"/>
  <c r="M19" i="9"/>
  <c r="Q18" i="9"/>
  <c r="L18" i="9"/>
  <c r="Q17" i="9"/>
  <c r="L17" i="9"/>
  <c r="Q16" i="9"/>
  <c r="L16" i="9"/>
  <c r="Q15" i="9"/>
  <c r="L15" i="9"/>
  <c r="Q14" i="9"/>
  <c r="L14" i="9"/>
  <c r="Q13" i="9"/>
  <c r="L13" i="9"/>
  <c r="Q12" i="9"/>
  <c r="L12" i="9"/>
  <c r="Q11" i="9"/>
  <c r="L11" i="9"/>
  <c r="Q10" i="9"/>
  <c r="V67" i="9" s="1"/>
  <c r="L10" i="9"/>
  <c r="Q9" i="9"/>
  <c r="L9" i="9"/>
  <c r="Q8" i="9"/>
  <c r="L8" i="9"/>
  <c r="Q7" i="9"/>
  <c r="L7" i="9"/>
  <c r="B80" i="9"/>
  <c r="D78" i="9"/>
  <c r="B78" i="9" s="1"/>
  <c r="B77" i="9"/>
  <c r="B76" i="9"/>
  <c r="D75" i="9"/>
  <c r="C75" i="9"/>
  <c r="B74" i="9"/>
  <c r="B73" i="9"/>
  <c r="B72" i="9"/>
  <c r="B71" i="9"/>
  <c r="B70" i="9"/>
  <c r="B69" i="9"/>
  <c r="B68" i="9"/>
  <c r="B67" i="9"/>
  <c r="D66" i="9"/>
  <c r="C66" i="9"/>
  <c r="B65" i="9"/>
  <c r="B64" i="9"/>
  <c r="D63" i="9"/>
  <c r="C63" i="9"/>
  <c r="B62" i="9"/>
  <c r="B61" i="9"/>
  <c r="B60" i="9"/>
  <c r="B59" i="9"/>
  <c r="B58" i="9"/>
  <c r="D57" i="9"/>
  <c r="C57" i="9"/>
  <c r="B56" i="9"/>
  <c r="I55" i="9"/>
  <c r="H55" i="9"/>
  <c r="B55" i="9"/>
  <c r="G54" i="9"/>
  <c r="B54" i="9"/>
  <c r="G53" i="9"/>
  <c r="B53" i="9"/>
  <c r="G52" i="9"/>
  <c r="D52" i="9"/>
  <c r="C52" i="9"/>
  <c r="G51" i="9"/>
  <c r="B51" i="9"/>
  <c r="G50" i="9"/>
  <c r="B50" i="9"/>
  <c r="G49" i="9"/>
  <c r="B49" i="9"/>
  <c r="G48" i="9"/>
  <c r="B48" i="9"/>
  <c r="G47" i="9"/>
  <c r="D47" i="9"/>
  <c r="C47" i="9"/>
  <c r="G46" i="9"/>
  <c r="B46" i="9"/>
  <c r="G45" i="9"/>
  <c r="B45" i="9"/>
  <c r="G44" i="9"/>
  <c r="B44" i="9"/>
  <c r="G43" i="9"/>
  <c r="B43" i="9"/>
  <c r="G42" i="9"/>
  <c r="D42" i="9"/>
  <c r="C42" i="9"/>
  <c r="G41" i="9"/>
  <c r="B41" i="9"/>
  <c r="G40" i="9"/>
  <c r="B40" i="9"/>
  <c r="G39" i="9"/>
  <c r="B39" i="9"/>
  <c r="G38" i="9"/>
  <c r="D38" i="9"/>
  <c r="C38" i="9"/>
  <c r="G37" i="9"/>
  <c r="B37" i="9"/>
  <c r="G36" i="9"/>
  <c r="B36" i="9"/>
  <c r="G35" i="9"/>
  <c r="B35" i="9"/>
  <c r="G34" i="9"/>
  <c r="B34" i="9"/>
  <c r="G33" i="9"/>
  <c r="D33" i="9"/>
  <c r="C33" i="9"/>
  <c r="G32" i="9"/>
  <c r="B32" i="9"/>
  <c r="G31" i="9"/>
  <c r="B31" i="9"/>
  <c r="G30" i="9"/>
  <c r="B30" i="9"/>
  <c r="G29" i="9"/>
  <c r="B29" i="9"/>
  <c r="G28" i="9"/>
  <c r="D28" i="9"/>
  <c r="C28" i="9"/>
  <c r="G27" i="9"/>
  <c r="B27" i="9"/>
  <c r="G26" i="9"/>
  <c r="B26" i="9"/>
  <c r="G25" i="9"/>
  <c r="D25" i="9"/>
  <c r="C25" i="9"/>
  <c r="G24" i="9"/>
  <c r="B24" i="9"/>
  <c r="G23" i="9"/>
  <c r="D23" i="9"/>
  <c r="C23" i="9"/>
  <c r="G22" i="9"/>
  <c r="B22" i="9"/>
  <c r="G21" i="9"/>
  <c r="B21" i="9"/>
  <c r="G20" i="9"/>
  <c r="B20" i="9"/>
  <c r="G19" i="9"/>
  <c r="D19" i="9"/>
  <c r="C19" i="9"/>
  <c r="G18" i="9"/>
  <c r="B18" i="9"/>
  <c r="G17" i="9"/>
  <c r="B17" i="9"/>
  <c r="G16" i="9"/>
  <c r="B16" i="9"/>
  <c r="G15" i="9"/>
  <c r="B15" i="9"/>
  <c r="G14" i="9"/>
  <c r="B14" i="9"/>
  <c r="G13" i="9"/>
  <c r="B13" i="9"/>
  <c r="G12" i="9"/>
  <c r="B12" i="9"/>
  <c r="W59" i="9" s="1"/>
  <c r="G11" i="9"/>
  <c r="B11" i="9"/>
  <c r="G10" i="9"/>
  <c r="W67" i="9" s="1"/>
  <c r="B10" i="9"/>
  <c r="G9" i="9"/>
  <c r="B9" i="9"/>
  <c r="G8" i="9"/>
  <c r="B8" i="9"/>
  <c r="G7" i="9"/>
  <c r="B7" i="9"/>
  <c r="C79" i="9" l="1"/>
  <c r="G55" i="9"/>
  <c r="V59" i="9"/>
  <c r="W66" i="9"/>
  <c r="W68" i="9" s="1"/>
  <c r="L57" i="9"/>
  <c r="B38" i="9"/>
  <c r="B33" i="9"/>
  <c r="L25" i="9"/>
  <c r="B52" i="9"/>
  <c r="B75" i="9"/>
  <c r="L52" i="9"/>
  <c r="L23" i="9"/>
  <c r="V60" i="9"/>
  <c r="B25" i="9"/>
  <c r="B63" i="9"/>
  <c r="L28" i="9"/>
  <c r="L42" i="9"/>
  <c r="C81" i="9"/>
  <c r="L78" i="9"/>
  <c r="W60" i="9"/>
  <c r="W61" i="9" s="1"/>
  <c r="B66" i="9"/>
  <c r="V66" i="9"/>
  <c r="V68" i="9" s="1"/>
  <c r="L19" i="9"/>
  <c r="L33" i="9"/>
  <c r="L66" i="9"/>
  <c r="B42" i="9"/>
  <c r="L38" i="9"/>
  <c r="L75" i="9"/>
  <c r="D79" i="9"/>
  <c r="D81" i="9" s="1"/>
  <c r="B23" i="9"/>
  <c r="L63" i="9"/>
  <c r="B28" i="9"/>
  <c r="N79" i="9"/>
  <c r="N81" i="9" s="1"/>
  <c r="B57" i="9"/>
  <c r="B47" i="9"/>
  <c r="Q55" i="9"/>
  <c r="M79" i="9"/>
  <c r="B19" i="9"/>
  <c r="V61" i="9" l="1"/>
  <c r="B81" i="9"/>
  <c r="B79" i="9"/>
  <c r="L79" i="9"/>
  <c r="M81" i="9"/>
  <c r="L81" i="9" s="1"/>
  <c r="D5" i="118" l="1"/>
  <c r="C18" i="81" l="1"/>
  <c r="I18" i="91" l="1"/>
  <c r="G18" i="7" l="1"/>
  <c r="D18" i="7"/>
  <c r="E45" i="115"/>
  <c r="E21" i="115"/>
  <c r="F19" i="114"/>
  <c r="C18" i="7" l="1"/>
  <c r="I19" i="91"/>
  <c r="E18" i="79"/>
  <c r="G18" i="79"/>
  <c r="E18" i="78"/>
  <c r="G19" i="70" l="1"/>
  <c r="G19" i="69"/>
  <c r="I29" i="63"/>
  <c r="H29" i="63"/>
  <c r="F29" i="63"/>
  <c r="D29" i="63"/>
  <c r="G14" i="56"/>
  <c r="D14" i="56" s="1"/>
  <c r="C19" i="23"/>
  <c r="D6" i="56" l="1"/>
  <c r="D7" i="56"/>
  <c r="D8" i="56"/>
  <c r="D9" i="56"/>
  <c r="D10" i="56"/>
  <c r="D11" i="56"/>
  <c r="D12" i="56"/>
  <c r="D5" i="56"/>
  <c r="B13" i="41" l="1"/>
  <c r="G13" i="56" l="1"/>
  <c r="D13" i="56" s="1"/>
  <c r="E17" i="60" l="1"/>
  <c r="F81" i="22" l="1"/>
  <c r="A11" i="134" l="1"/>
  <c r="A12" i="134" s="1"/>
  <c r="A13" i="134" s="1"/>
  <c r="A14" i="134" s="1"/>
  <c r="A15" i="134" s="1"/>
  <c r="A16" i="134" s="1"/>
  <c r="A17" i="134" s="1"/>
  <c r="A18" i="134" s="1"/>
  <c r="A19" i="134" s="1"/>
  <c r="J5" i="21" l="1"/>
  <c r="J4" i="21"/>
  <c r="J3" i="21"/>
  <c r="J2" i="21"/>
  <c r="D17" i="7" l="1"/>
  <c r="G17" i="7"/>
  <c r="C17" i="7" l="1"/>
  <c r="I17" i="91" l="1"/>
  <c r="I14" i="91"/>
  <c r="C18" i="23" l="1"/>
  <c r="G17" i="79" l="1"/>
  <c r="E17" i="79"/>
  <c r="E17" i="78"/>
  <c r="G18" i="70"/>
  <c r="G18" i="69"/>
  <c r="I28" i="63"/>
  <c r="J29" i="63" s="1"/>
  <c r="H28" i="63"/>
  <c r="F28" i="63"/>
  <c r="D28" i="63"/>
  <c r="C17" i="132" l="1"/>
  <c r="G17" i="132" s="1"/>
  <c r="C16" i="132"/>
  <c r="F16" i="132" s="1"/>
  <c r="C15" i="132"/>
  <c r="G15" i="132" s="1"/>
  <c r="C14" i="132"/>
  <c r="F14" i="132" s="1"/>
  <c r="C13" i="132"/>
  <c r="G13" i="132" s="1"/>
  <c r="C12" i="132"/>
  <c r="F12" i="132" s="1"/>
  <c r="C11" i="132"/>
  <c r="G11" i="132" s="1"/>
  <c r="C10" i="132"/>
  <c r="F10" i="132" s="1"/>
  <c r="C9" i="132"/>
  <c r="G9" i="132" s="1"/>
  <c r="C8" i="132"/>
  <c r="F8" i="132" s="1"/>
  <c r="C7" i="132"/>
  <c r="G7" i="132" s="1"/>
  <c r="C17" i="131"/>
  <c r="G17" i="131" s="1"/>
  <c r="C16" i="131"/>
  <c r="F16" i="131" s="1"/>
  <c r="C15" i="131"/>
  <c r="G15" i="131" s="1"/>
  <c r="C14" i="131"/>
  <c r="F14" i="131" s="1"/>
  <c r="C13" i="131"/>
  <c r="G13" i="131" s="1"/>
  <c r="C12" i="131"/>
  <c r="F12" i="131" s="1"/>
  <c r="C11" i="131"/>
  <c r="G11" i="131" s="1"/>
  <c r="C10" i="131"/>
  <c r="F10" i="131" s="1"/>
  <c r="C9" i="131"/>
  <c r="G9" i="131" s="1"/>
  <c r="C8" i="131"/>
  <c r="F8" i="131" s="1"/>
  <c r="C7" i="131"/>
  <c r="G7" i="131" s="1"/>
  <c r="F13" i="132" l="1"/>
  <c r="F7" i="132"/>
  <c r="F11" i="132"/>
  <c r="F7" i="131"/>
  <c r="F13" i="131"/>
  <c r="F9" i="132"/>
  <c r="F15" i="131"/>
  <c r="F15" i="132"/>
  <c r="F9" i="131"/>
  <c r="F11" i="131"/>
  <c r="F17" i="132"/>
  <c r="G8" i="132"/>
  <c r="G10" i="132"/>
  <c r="G12" i="132"/>
  <c r="G14" i="132"/>
  <c r="G16" i="132"/>
  <c r="F17" i="131"/>
  <c r="G8" i="131"/>
  <c r="G10" i="131"/>
  <c r="G12" i="131"/>
  <c r="G14" i="131"/>
  <c r="G16" i="131"/>
  <c r="E44" i="115" l="1"/>
  <c r="E20" i="115"/>
  <c r="D5" i="155" l="1"/>
  <c r="D6" i="155"/>
  <c r="D7" i="155"/>
  <c r="D8" i="155"/>
  <c r="D9" i="155"/>
  <c r="D10" i="155"/>
  <c r="D11" i="155"/>
  <c r="D12" i="155"/>
  <c r="D13" i="155"/>
  <c r="C5" i="142"/>
  <c r="D5" i="142"/>
  <c r="C6" i="142"/>
  <c r="D6" i="142"/>
  <c r="C7" i="142"/>
  <c r="D7" i="142"/>
  <c r="C5" i="141"/>
  <c r="D5" i="141"/>
  <c r="C6" i="141"/>
  <c r="D6" i="141"/>
  <c r="C7" i="141"/>
  <c r="D7" i="141"/>
  <c r="C5" i="130"/>
  <c r="J5" i="130"/>
  <c r="C6" i="130"/>
  <c r="J6" i="130"/>
  <c r="C7" i="130"/>
  <c r="J7" i="130"/>
  <c r="C8" i="130"/>
  <c r="J8" i="130"/>
  <c r="C9" i="130"/>
  <c r="J9" i="130"/>
  <c r="I13" i="130"/>
  <c r="I5" i="129"/>
  <c r="I6" i="129"/>
  <c r="I7" i="129"/>
  <c r="I8" i="129"/>
  <c r="I9" i="129"/>
  <c r="I10" i="129"/>
  <c r="I11" i="129"/>
  <c r="I13" i="129"/>
  <c r="I14" i="129"/>
  <c r="D6" i="118"/>
  <c r="D7" i="118"/>
  <c r="D8" i="118"/>
  <c r="D9" i="118"/>
  <c r="D10" i="118"/>
  <c r="D11" i="118"/>
  <c r="D12" i="118"/>
  <c r="D13" i="118"/>
  <c r="D14" i="118"/>
  <c r="D15" i="118"/>
  <c r="D16" i="118"/>
  <c r="D17" i="118"/>
  <c r="D18" i="118"/>
  <c r="D19" i="118"/>
  <c r="D20" i="118"/>
  <c r="D21" i="118"/>
  <c r="D22" i="118"/>
  <c r="D23" i="118"/>
  <c r="D24" i="118"/>
  <c r="D25" i="118"/>
  <c r="B26" i="118"/>
  <c r="C26" i="118"/>
  <c r="E7" i="115"/>
  <c r="E8" i="115"/>
  <c r="E9" i="115"/>
  <c r="E10" i="115"/>
  <c r="E11" i="115"/>
  <c r="E12" i="115"/>
  <c r="E13" i="115"/>
  <c r="E14" i="115"/>
  <c r="E15" i="115"/>
  <c r="E16" i="115"/>
  <c r="E17" i="115"/>
  <c r="E18" i="115"/>
  <c r="E19" i="115"/>
  <c r="E31" i="115"/>
  <c r="E32" i="115"/>
  <c r="E33" i="115"/>
  <c r="E34" i="115"/>
  <c r="E35" i="115"/>
  <c r="E36" i="115"/>
  <c r="E37" i="115"/>
  <c r="E38" i="115"/>
  <c r="E39" i="115"/>
  <c r="E40" i="115"/>
  <c r="E42" i="115"/>
  <c r="E43" i="115"/>
  <c r="E5" i="114"/>
  <c r="E6" i="114"/>
  <c r="E7" i="114"/>
  <c r="E8" i="114"/>
  <c r="E9" i="114"/>
  <c r="E10" i="114"/>
  <c r="E11" i="114"/>
  <c r="E12" i="114"/>
  <c r="E13" i="114"/>
  <c r="E14" i="114"/>
  <c r="E15" i="114"/>
  <c r="E16" i="114"/>
  <c r="E17" i="114"/>
  <c r="F18" i="114" s="1"/>
  <c r="F5" i="110"/>
  <c r="F6" i="110"/>
  <c r="F7" i="110"/>
  <c r="G8" i="110"/>
  <c r="G9" i="110"/>
  <c r="G10" i="110"/>
  <c r="G11" i="110"/>
  <c r="G12" i="110"/>
  <c r="G13" i="110"/>
  <c r="G14" i="110"/>
  <c r="G15" i="110"/>
  <c r="F16" i="114" l="1"/>
  <c r="F8" i="114"/>
  <c r="F10" i="114"/>
  <c r="D26" i="118"/>
  <c r="F14" i="114"/>
  <c r="F6" i="114"/>
  <c r="F12" i="114"/>
  <c r="F17" i="114"/>
  <c r="F15" i="114"/>
  <c r="F13" i="114"/>
  <c r="F11" i="114"/>
  <c r="F9" i="114"/>
  <c r="F7" i="114"/>
  <c r="I5" i="91"/>
  <c r="I6" i="91"/>
  <c r="I7" i="91"/>
  <c r="I8" i="91"/>
  <c r="I9" i="91"/>
  <c r="I10" i="91"/>
  <c r="I11" i="91"/>
  <c r="I12" i="91"/>
  <c r="I13" i="91"/>
  <c r="I15" i="91"/>
  <c r="I16" i="91"/>
  <c r="E16" i="79"/>
  <c r="G16" i="79"/>
  <c r="E5" i="78"/>
  <c r="E6" i="78"/>
  <c r="E7" i="78"/>
  <c r="E8" i="78"/>
  <c r="E9" i="78"/>
  <c r="E10" i="78"/>
  <c r="E11" i="78"/>
  <c r="E12" i="78"/>
  <c r="E13" i="78"/>
  <c r="E16" i="78"/>
  <c r="C5" i="71"/>
  <c r="F5" i="71"/>
  <c r="C6" i="71"/>
  <c r="F6" i="71"/>
  <c r="C7" i="71"/>
  <c r="F7" i="71"/>
  <c r="C8" i="71"/>
  <c r="F8" i="71"/>
  <c r="C9" i="71"/>
  <c r="F9" i="71"/>
  <c r="C10" i="71"/>
  <c r="F10" i="71"/>
  <c r="C11" i="71"/>
  <c r="F11" i="71"/>
  <c r="C12" i="71"/>
  <c r="F12" i="71"/>
  <c r="C13" i="71"/>
  <c r="F13" i="71"/>
  <c r="C14" i="71"/>
  <c r="F14" i="71"/>
  <c r="G5" i="70"/>
  <c r="G6" i="70"/>
  <c r="G7" i="70"/>
  <c r="G8" i="70"/>
  <c r="G9" i="70"/>
  <c r="G10" i="70"/>
  <c r="G11" i="70"/>
  <c r="G12" i="70"/>
  <c r="G13" i="70"/>
  <c r="G14" i="70"/>
  <c r="G15" i="70"/>
  <c r="G17" i="70"/>
  <c r="G5" i="69"/>
  <c r="G6" i="69"/>
  <c r="G7" i="69"/>
  <c r="G8" i="69"/>
  <c r="G9" i="69"/>
  <c r="G10" i="69"/>
  <c r="G11" i="69"/>
  <c r="G12" i="69"/>
  <c r="G13" i="69"/>
  <c r="G14" i="69"/>
  <c r="G15" i="69"/>
  <c r="G16" i="69"/>
  <c r="G17" i="69"/>
  <c r="I5" i="63"/>
  <c r="D6" i="63"/>
  <c r="F6" i="63"/>
  <c r="H6" i="63"/>
  <c r="I6" i="63"/>
  <c r="D7" i="63"/>
  <c r="F7" i="63"/>
  <c r="H7" i="63"/>
  <c r="I7" i="63"/>
  <c r="D8" i="63"/>
  <c r="F8" i="63"/>
  <c r="H8" i="63"/>
  <c r="I8" i="63"/>
  <c r="D9" i="63"/>
  <c r="F9" i="63"/>
  <c r="H9" i="63"/>
  <c r="I9" i="63"/>
  <c r="D10" i="63"/>
  <c r="F10" i="63"/>
  <c r="H10" i="63"/>
  <c r="I10" i="63"/>
  <c r="D11" i="63"/>
  <c r="F11" i="63"/>
  <c r="H11" i="63"/>
  <c r="I11" i="63"/>
  <c r="D12" i="63"/>
  <c r="F12" i="63"/>
  <c r="H12" i="63"/>
  <c r="I12" i="63"/>
  <c r="D13" i="63"/>
  <c r="F13" i="63"/>
  <c r="H13" i="63"/>
  <c r="I13" i="63"/>
  <c r="D14" i="63"/>
  <c r="F14" i="63"/>
  <c r="H14" i="63"/>
  <c r="I14" i="63"/>
  <c r="D15" i="63"/>
  <c r="F15" i="63"/>
  <c r="H15" i="63"/>
  <c r="I15" i="63"/>
  <c r="D16" i="63"/>
  <c r="F16" i="63"/>
  <c r="H16" i="63"/>
  <c r="I16" i="63"/>
  <c r="D17" i="63"/>
  <c r="F17" i="63"/>
  <c r="H17" i="63"/>
  <c r="I17" i="63"/>
  <c r="D18" i="63"/>
  <c r="F18" i="63"/>
  <c r="H18" i="63"/>
  <c r="I18" i="63"/>
  <c r="D19" i="63"/>
  <c r="F19" i="63"/>
  <c r="H19" i="63"/>
  <c r="I19" i="63"/>
  <c r="D20" i="63"/>
  <c r="F20" i="63"/>
  <c r="H20" i="63"/>
  <c r="I20" i="63"/>
  <c r="D21" i="63"/>
  <c r="F21" i="63"/>
  <c r="H21" i="63"/>
  <c r="I21" i="63"/>
  <c r="D22" i="63"/>
  <c r="F22" i="63"/>
  <c r="H22" i="63"/>
  <c r="I22" i="63"/>
  <c r="D23" i="63"/>
  <c r="F23" i="63"/>
  <c r="H23" i="63"/>
  <c r="I23" i="63"/>
  <c r="D24" i="63"/>
  <c r="F24" i="63"/>
  <c r="H24" i="63"/>
  <c r="I24" i="63"/>
  <c r="D27" i="63"/>
  <c r="F27" i="63"/>
  <c r="H27" i="63"/>
  <c r="I27" i="63"/>
  <c r="E5" i="60"/>
  <c r="E6" i="60"/>
  <c r="E7" i="60"/>
  <c r="E8" i="60"/>
  <c r="E9" i="60"/>
  <c r="E10" i="60"/>
  <c r="E11" i="60"/>
  <c r="E12" i="60"/>
  <c r="E13" i="60"/>
  <c r="E14" i="60"/>
  <c r="E15" i="60"/>
  <c r="E16" i="60"/>
  <c r="J10" i="63" l="1"/>
  <c r="J8" i="63"/>
  <c r="J6" i="63"/>
  <c r="J19" i="63"/>
  <c r="J15" i="63"/>
  <c r="J13" i="63"/>
  <c r="J11" i="63"/>
  <c r="J7" i="63"/>
  <c r="J27" i="63"/>
  <c r="J28" i="63"/>
  <c r="J12" i="63"/>
  <c r="J24" i="63"/>
  <c r="J22" i="63"/>
  <c r="J20" i="63"/>
  <c r="J18" i="63"/>
  <c r="J16" i="63"/>
  <c r="J14" i="63"/>
  <c r="J23" i="63"/>
  <c r="J21" i="63"/>
  <c r="J17" i="63"/>
  <c r="J9" i="63"/>
  <c r="D22" i="5" l="1"/>
  <c r="D23" i="5"/>
  <c r="F80" i="22" l="1"/>
  <c r="B29" i="46" l="1"/>
  <c r="C33" i="46"/>
  <c r="C34" i="46"/>
  <c r="C35" i="46"/>
  <c r="C36" i="46"/>
  <c r="C37" i="46"/>
  <c r="C38" i="46"/>
  <c r="C39" i="46"/>
  <c r="C40" i="46"/>
  <c r="C41" i="46"/>
  <c r="C42" i="46"/>
  <c r="C43" i="46"/>
  <c r="C44" i="46"/>
  <c r="C45" i="46"/>
  <c r="C46" i="46"/>
  <c r="C47" i="46"/>
  <c r="C48" i="46"/>
  <c r="C49" i="46"/>
  <c r="C50" i="46"/>
  <c r="C51" i="46"/>
  <c r="C52" i="46"/>
  <c r="C53" i="46"/>
  <c r="C54" i="46"/>
  <c r="C55" i="46"/>
  <c r="C32" i="46"/>
  <c r="E29" i="45"/>
  <c r="B29" i="45"/>
  <c r="F73" i="11" l="1"/>
  <c r="F79" i="22" l="1"/>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18" i="29" l="1"/>
  <c r="C17" i="23"/>
  <c r="E11" i="12"/>
  <c r="D16" i="7"/>
  <c r="G16" i="7"/>
  <c r="C16" i="7" l="1"/>
  <c r="E19" i="29"/>
  <c r="D19" i="29"/>
  <c r="C19" i="29"/>
  <c r="E12" i="38" l="1"/>
  <c r="F16" i="29" l="1"/>
  <c r="E17" i="29" s="1"/>
  <c r="F14" i="29"/>
  <c r="C17" i="29" l="1"/>
  <c r="D17" i="29"/>
  <c r="G99" i="53"/>
  <c r="G98" i="53"/>
  <c r="B13" i="39" l="1"/>
  <c r="B12" i="38"/>
  <c r="F4" i="29" l="1"/>
  <c r="C5" i="29" s="1"/>
  <c r="F6" i="29"/>
  <c r="C7" i="29" s="1"/>
  <c r="F8" i="29"/>
  <c r="C9" i="29" s="1"/>
  <c r="F10" i="29"/>
  <c r="C11" i="29" s="1"/>
  <c r="F12" i="29"/>
  <c r="C13" i="29" s="1"/>
  <c r="C15" i="29"/>
  <c r="E15" i="29"/>
  <c r="E7" i="29" l="1"/>
  <c r="E11" i="29"/>
  <c r="E9" i="29"/>
  <c r="E5" i="29"/>
  <c r="E13" i="29"/>
  <c r="D15" i="29"/>
  <c r="D13" i="29"/>
  <c r="D11" i="29"/>
  <c r="D9" i="29"/>
  <c r="D7" i="29"/>
  <c r="D5" i="29"/>
  <c r="D10" i="5" l="1"/>
  <c r="C10" i="15" l="1"/>
  <c r="C8" i="15"/>
  <c r="C9" i="15"/>
  <c r="C16" i="23" l="1"/>
  <c r="D21" i="5" l="1"/>
  <c r="D20" i="5"/>
  <c r="D19" i="5"/>
  <c r="D18" i="5"/>
  <c r="D17" i="5"/>
  <c r="D16" i="5"/>
  <c r="D15" i="5"/>
  <c r="D14" i="5"/>
  <c r="D13" i="5"/>
  <c r="D12" i="5"/>
  <c r="D11" i="5"/>
  <c r="D9" i="5"/>
  <c r="D8" i="5"/>
  <c r="D7" i="5"/>
  <c r="D6" i="5"/>
  <c r="D5" i="5"/>
  <c r="C15" i="23" l="1"/>
  <c r="C14" i="23"/>
  <c r="C13" i="23"/>
  <c r="C12" i="23"/>
  <c r="C11" i="23"/>
  <c r="C10" i="23"/>
  <c r="C9" i="23"/>
  <c r="C8" i="23"/>
  <c r="C7" i="23"/>
  <c r="C6" i="23"/>
  <c r="C5" i="23"/>
  <c r="G5" i="16" l="1"/>
  <c r="F5" i="16"/>
  <c r="E5" i="16"/>
  <c r="D5" i="16"/>
  <c r="C5" i="16"/>
  <c r="B5" i="16"/>
  <c r="C7" i="15"/>
  <c r="C6" i="15"/>
  <c r="C5" i="15"/>
  <c r="C4" i="15"/>
  <c r="E10" i="12"/>
  <c r="E9" i="12"/>
  <c r="E8" i="12"/>
  <c r="E7" i="12"/>
  <c r="E6" i="12"/>
  <c r="E5" i="12"/>
  <c r="E4" i="12"/>
  <c r="G15" i="7"/>
  <c r="D15" i="7"/>
  <c r="G14" i="7"/>
  <c r="D14" i="7"/>
  <c r="G13" i="7"/>
  <c r="D13" i="7"/>
  <c r="G12" i="7"/>
  <c r="D12" i="7"/>
  <c r="G11" i="7"/>
  <c r="D11" i="7"/>
  <c r="G10" i="7"/>
  <c r="D10" i="7"/>
  <c r="G9" i="7"/>
  <c r="D9" i="7"/>
  <c r="G8" i="7"/>
  <c r="D8" i="7"/>
  <c r="G7" i="7"/>
  <c r="D7" i="7"/>
  <c r="G6" i="7"/>
  <c r="D6" i="7"/>
  <c r="G5" i="7"/>
  <c r="D5" i="7"/>
  <c r="C5" i="7" l="1"/>
  <c r="C7" i="7"/>
  <c r="C9" i="7"/>
  <c r="C11" i="7"/>
  <c r="C13" i="7"/>
  <c r="C15" i="7"/>
  <c r="C6" i="7"/>
  <c r="C8" i="7"/>
  <c r="C10" i="7"/>
  <c r="C12" i="7"/>
  <c r="C14" i="7"/>
</calcChain>
</file>

<file path=xl/comments1.xml><?xml version="1.0" encoding="utf-8"?>
<comments xmlns="http://schemas.openxmlformats.org/spreadsheetml/2006/main">
  <authors>
    <author>渡辺　悟</author>
  </authors>
  <commentList>
    <comment ref="I19" authorId="0" shapeId="0">
      <text>
        <r>
          <rPr>
            <b/>
            <sz val="9"/>
            <color indexed="81"/>
            <rFont val="MS P ゴシック"/>
            <family val="3"/>
            <charset val="128"/>
          </rPr>
          <t>国交省 東北地方整備局より
毎年７月に
前年度の結果が記載されている
「東北地方 一級河川の水質状況」
が公表される
R7.5.19現在、令和６年度分が公表されていない</t>
        </r>
      </text>
    </comment>
  </commentList>
</comments>
</file>

<file path=xl/comments2.xml><?xml version="1.0" encoding="utf-8"?>
<comments xmlns="http://schemas.openxmlformats.org/spreadsheetml/2006/main">
  <authors>
    <author>内島　久美子</author>
  </authors>
  <commentList>
    <comment ref="C9" authorId="0" shapeId="0">
      <text>
        <r>
          <rPr>
            <b/>
            <sz val="9"/>
            <color indexed="81"/>
            <rFont val="ＭＳ Ｐゴシック"/>
            <family val="3"/>
            <charset val="128"/>
          </rPr>
          <t xml:space="preserve">H27からのため、以前のデータはありません
</t>
        </r>
      </text>
    </comment>
  </commentList>
</comments>
</file>

<file path=xl/comments3.xml><?xml version="1.0" encoding="utf-8"?>
<comments xmlns="http://schemas.openxmlformats.org/spreadsheetml/2006/main">
  <authors>
    <author>内島　久美子</author>
  </authors>
  <commentList>
    <comment ref="E9" authorId="0" shapeId="0">
      <text>
        <r>
          <rPr>
            <b/>
            <sz val="9"/>
            <color indexed="81"/>
            <rFont val="ＭＳ Ｐゴシック"/>
            <family val="3"/>
            <charset val="128"/>
          </rPr>
          <t xml:space="preserve">H27からの事業のため、以前のデータはありません
</t>
        </r>
      </text>
    </comment>
    <comment ref="D10" authorId="0" shapeId="0">
      <text>
        <r>
          <rPr>
            <b/>
            <sz val="9"/>
            <color indexed="81"/>
            <rFont val="ＭＳ Ｐゴシック"/>
            <family val="3"/>
            <charset val="128"/>
          </rPr>
          <t>H28年度からの事業のため、以前のデータはありません
:</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松崎　優希</author>
  </authors>
  <commentList>
    <comment ref="B7" authorId="0" shapeId="0">
      <text>
        <r>
          <rPr>
            <b/>
            <sz val="9"/>
            <color indexed="81"/>
            <rFont val="ＭＳ Ｐゴシック"/>
            <family val="3"/>
            <charset val="128"/>
          </rPr>
          <t>松崎　優希:</t>
        </r>
        <r>
          <rPr>
            <sz val="9"/>
            <color indexed="81"/>
            <rFont val="ＭＳ Ｐゴシック"/>
            <family val="3"/>
            <charset val="128"/>
          </rPr>
          <t xml:space="preserve">
1.1だが、グラフの関係で110へ修正</t>
        </r>
      </text>
    </comment>
  </commentList>
</comments>
</file>

<file path=xl/sharedStrings.xml><?xml version="1.0" encoding="utf-8"?>
<sst xmlns="http://schemas.openxmlformats.org/spreadsheetml/2006/main" count="5435" uniqueCount="2583">
  <si>
    <t>人口</t>
    <rPh sb="0" eb="2">
      <t>ジンコウ</t>
    </rPh>
    <phoneticPr fontId="3"/>
  </si>
  <si>
    <t>世帯数</t>
    <rPh sb="0" eb="3">
      <t>セタイスウ</t>
    </rPh>
    <phoneticPr fontId="3"/>
  </si>
  <si>
    <t>１世帯あたりの人員</t>
    <rPh sb="1" eb="3">
      <t>セタイ</t>
    </rPh>
    <rPh sb="7" eb="9">
      <t>ジンイン</t>
    </rPh>
    <phoneticPr fontId="3"/>
  </si>
  <si>
    <t>生産年齢人口（15歳～64歳）</t>
    <rPh sb="0" eb="2">
      <t>セイサン</t>
    </rPh>
    <rPh sb="2" eb="4">
      <t>ネンレイ</t>
    </rPh>
    <rPh sb="4" eb="6">
      <t>ジンコウ</t>
    </rPh>
    <rPh sb="9" eb="10">
      <t>サイ</t>
    </rPh>
    <rPh sb="13" eb="14">
      <t>サイ</t>
    </rPh>
    <phoneticPr fontId="3"/>
  </si>
  <si>
    <t>老年人口（65歳以上）</t>
    <rPh sb="0" eb="2">
      <t>ロウネン</t>
    </rPh>
    <rPh sb="2" eb="4">
      <t>ジンコウ</t>
    </rPh>
    <rPh sb="7" eb="10">
      <t>サイイジョウ</t>
    </rPh>
    <phoneticPr fontId="3"/>
  </si>
  <si>
    <t>総数</t>
    <rPh sb="0" eb="2">
      <t>ソウスウ</t>
    </rPh>
    <phoneticPr fontId="3"/>
  </si>
  <si>
    <t>男</t>
    <rPh sb="0" eb="1">
      <t>オトコ</t>
    </rPh>
    <phoneticPr fontId="3"/>
  </si>
  <si>
    <t>女</t>
    <rPh sb="0" eb="1">
      <t>オンナ</t>
    </rPh>
    <phoneticPr fontId="3"/>
  </si>
  <si>
    <t>合計</t>
    <rPh sb="0" eb="2">
      <t>ゴウケイ</t>
    </rPh>
    <phoneticPr fontId="3"/>
  </si>
  <si>
    <t>女</t>
    <rPh sb="0" eb="1">
      <t>オンナ</t>
    </rPh>
    <phoneticPr fontId="7"/>
  </si>
  <si>
    <t>人口増加数</t>
    <rPh sb="0" eb="2">
      <t>ジンコウ</t>
    </rPh>
    <rPh sb="2" eb="4">
      <t>ゾウカ</t>
    </rPh>
    <rPh sb="4" eb="5">
      <t>スウ</t>
    </rPh>
    <phoneticPr fontId="3"/>
  </si>
  <si>
    <t>自然動態</t>
    <rPh sb="0" eb="2">
      <t>シゼン</t>
    </rPh>
    <rPh sb="2" eb="4">
      <t>ドウタイ</t>
    </rPh>
    <phoneticPr fontId="3"/>
  </si>
  <si>
    <t>社会動態</t>
    <rPh sb="0" eb="2">
      <t>シャカイ</t>
    </rPh>
    <rPh sb="2" eb="4">
      <t>ドウタイ</t>
    </rPh>
    <phoneticPr fontId="3"/>
  </si>
  <si>
    <t>増減数</t>
    <rPh sb="0" eb="2">
      <t>ゾウゲン</t>
    </rPh>
    <rPh sb="2" eb="3">
      <t>スウ</t>
    </rPh>
    <phoneticPr fontId="3"/>
  </si>
  <si>
    <t>出生</t>
    <rPh sb="0" eb="2">
      <t>シュッセイ</t>
    </rPh>
    <phoneticPr fontId="3"/>
  </si>
  <si>
    <t>死亡</t>
    <rPh sb="0" eb="2">
      <t>シボウ</t>
    </rPh>
    <phoneticPr fontId="3"/>
  </si>
  <si>
    <t>転入</t>
    <rPh sb="0" eb="2">
      <t>テンニュウ</t>
    </rPh>
    <phoneticPr fontId="3"/>
  </si>
  <si>
    <t>転出</t>
    <rPh sb="0" eb="2">
      <t>テンシュツ</t>
    </rPh>
    <phoneticPr fontId="3"/>
  </si>
  <si>
    <t>2010年</t>
    <rPh sb="4" eb="5">
      <t>ネン</t>
    </rPh>
    <phoneticPr fontId="7"/>
  </si>
  <si>
    <t>1985年</t>
    <rPh sb="4" eb="5">
      <t>ネン</t>
    </rPh>
    <phoneticPr fontId="3"/>
  </si>
  <si>
    <t>夜間人口</t>
    <rPh sb="0" eb="2">
      <t>ヤカン</t>
    </rPh>
    <rPh sb="2" eb="4">
      <t>ジンコウ</t>
    </rPh>
    <phoneticPr fontId="3"/>
  </si>
  <si>
    <t>昼間人口</t>
    <rPh sb="0" eb="2">
      <t>ヒルマ</t>
    </rPh>
    <rPh sb="2" eb="4">
      <t>ジンコウ</t>
    </rPh>
    <phoneticPr fontId="3"/>
  </si>
  <si>
    <t>昼間人口比率</t>
    <rPh sb="0" eb="2">
      <t>ヒルマ</t>
    </rPh>
    <rPh sb="2" eb="4">
      <t>ジンコウ</t>
    </rPh>
    <rPh sb="4" eb="6">
      <t>ヒリツ</t>
    </rPh>
    <phoneticPr fontId="3"/>
  </si>
  <si>
    <t>ベトナム</t>
  </si>
  <si>
    <t>フィリピン</t>
  </si>
  <si>
    <t>1990年</t>
    <rPh sb="4" eb="5">
      <t>ネン</t>
    </rPh>
    <phoneticPr fontId="3"/>
  </si>
  <si>
    <t>一般世帯数</t>
    <rPh sb="0" eb="2">
      <t>イッパン</t>
    </rPh>
    <rPh sb="2" eb="4">
      <t>セタイ</t>
    </rPh>
    <rPh sb="4" eb="5">
      <t>スウ</t>
    </rPh>
    <phoneticPr fontId="3"/>
  </si>
  <si>
    <t>核家族世帯</t>
    <rPh sb="0" eb="3">
      <t>カクカゾク</t>
    </rPh>
    <rPh sb="3" eb="5">
      <t>セタイ</t>
    </rPh>
    <phoneticPr fontId="3"/>
  </si>
  <si>
    <t>その他の親族世帯</t>
    <rPh sb="2" eb="3">
      <t>タ</t>
    </rPh>
    <rPh sb="4" eb="6">
      <t>シンゾク</t>
    </rPh>
    <rPh sb="6" eb="8">
      <t>セタイ</t>
    </rPh>
    <phoneticPr fontId="3"/>
  </si>
  <si>
    <t>非親族世帯</t>
    <rPh sb="0" eb="1">
      <t>ヒ</t>
    </rPh>
    <rPh sb="1" eb="3">
      <t>シンゾク</t>
    </rPh>
    <rPh sb="3" eb="5">
      <t>セタイ</t>
    </rPh>
    <phoneticPr fontId="3"/>
  </si>
  <si>
    <t>単独世帯</t>
    <rPh sb="0" eb="2">
      <t>タンドク</t>
    </rPh>
    <rPh sb="2" eb="4">
      <t>セタイ</t>
    </rPh>
    <phoneticPr fontId="3"/>
  </si>
  <si>
    <t>65歳以上高齢単身世帯</t>
    <rPh sb="2" eb="3">
      <t>サイ</t>
    </rPh>
    <rPh sb="3" eb="5">
      <t>イジョウ</t>
    </rPh>
    <rPh sb="5" eb="7">
      <t>コウレイ</t>
    </rPh>
    <rPh sb="7" eb="9">
      <t>タンシン</t>
    </rPh>
    <rPh sb="9" eb="11">
      <t>セタイ</t>
    </rPh>
    <phoneticPr fontId="3"/>
  </si>
  <si>
    <t>総数</t>
  </si>
  <si>
    <t>母子世帯数</t>
    <rPh sb="0" eb="2">
      <t>ボシ</t>
    </rPh>
    <rPh sb="2" eb="4">
      <t>セタイ</t>
    </rPh>
    <rPh sb="4" eb="5">
      <t>カズ</t>
    </rPh>
    <phoneticPr fontId="3"/>
  </si>
  <si>
    <t>父子世帯数</t>
    <rPh sb="0" eb="2">
      <t>フシ</t>
    </rPh>
    <rPh sb="2" eb="5">
      <t>セタイスウ</t>
    </rPh>
    <phoneticPr fontId="3"/>
  </si>
  <si>
    <t>1995年</t>
    <rPh sb="4" eb="5">
      <t>ネン</t>
    </rPh>
    <phoneticPr fontId="7"/>
  </si>
  <si>
    <t>全国</t>
    <rPh sb="0" eb="2">
      <t>ゼンコク</t>
    </rPh>
    <phoneticPr fontId="6"/>
  </si>
  <si>
    <t>福島県</t>
    <rPh sb="0" eb="3">
      <t>フクシマケン</t>
    </rPh>
    <phoneticPr fontId="6"/>
  </si>
  <si>
    <t>郡山市</t>
    <rPh sb="0" eb="3">
      <t>コオリヤマシ</t>
    </rPh>
    <phoneticPr fontId="6"/>
  </si>
  <si>
    <t>全国</t>
    <rPh sb="0" eb="2">
      <t>ゼンコク</t>
    </rPh>
    <phoneticPr fontId="3"/>
  </si>
  <si>
    <t>福島県</t>
    <rPh sb="0" eb="3">
      <t>フクシマケン</t>
    </rPh>
    <phoneticPr fontId="3"/>
  </si>
  <si>
    <t>郡山市</t>
    <rPh sb="0" eb="3">
      <t>コオリヤマシ</t>
    </rPh>
    <phoneticPr fontId="3"/>
  </si>
  <si>
    <t>人口</t>
    <rPh sb="0" eb="2">
      <t>ジンコウ</t>
    </rPh>
    <phoneticPr fontId="7"/>
  </si>
  <si>
    <t>2012年度</t>
    <rPh sb="4" eb="6">
      <t>ネンド</t>
    </rPh>
    <phoneticPr fontId="3"/>
  </si>
  <si>
    <t>65歳以上</t>
    <rPh sb="2" eb="3">
      <t>サイ</t>
    </rPh>
    <rPh sb="3" eb="5">
      <t>イジョウ</t>
    </rPh>
    <phoneticPr fontId="7"/>
  </si>
  <si>
    <t>●年齢別人口</t>
    <rPh sb="1" eb="3">
      <t>ネンレイ</t>
    </rPh>
    <rPh sb="3" eb="4">
      <t>ベツ</t>
    </rPh>
    <rPh sb="4" eb="6">
      <t>ジンコウ</t>
    </rPh>
    <phoneticPr fontId="7"/>
  </si>
  <si>
    <t>●昼夜間人口</t>
    <rPh sb="1" eb="3">
      <t>チュウヤ</t>
    </rPh>
    <rPh sb="3" eb="4">
      <t>カン</t>
    </rPh>
    <rPh sb="4" eb="6">
      <t>ジンコウ</t>
    </rPh>
    <phoneticPr fontId="7"/>
  </si>
  <si>
    <t>●外国人住民登録者数</t>
    <rPh sb="1" eb="3">
      <t>ガイコク</t>
    </rPh>
    <rPh sb="3" eb="4">
      <t>ジン</t>
    </rPh>
    <rPh sb="4" eb="6">
      <t>ジュウミン</t>
    </rPh>
    <rPh sb="6" eb="8">
      <t>トウロク</t>
    </rPh>
    <rPh sb="8" eb="9">
      <t>シャ</t>
    </rPh>
    <rPh sb="9" eb="10">
      <t>スウ</t>
    </rPh>
    <phoneticPr fontId="7"/>
  </si>
  <si>
    <t>●人口集中地区人口</t>
    <rPh sb="1" eb="3">
      <t>ジンコウ</t>
    </rPh>
    <rPh sb="3" eb="5">
      <t>シュウチュウ</t>
    </rPh>
    <rPh sb="5" eb="7">
      <t>チク</t>
    </rPh>
    <rPh sb="7" eb="9">
      <t>ジンコウ</t>
    </rPh>
    <phoneticPr fontId="7"/>
  </si>
  <si>
    <t>●家族類型別世帯数</t>
    <rPh sb="1" eb="3">
      <t>カゾク</t>
    </rPh>
    <rPh sb="3" eb="5">
      <t>ルイケイ</t>
    </rPh>
    <rPh sb="5" eb="6">
      <t>ベツ</t>
    </rPh>
    <rPh sb="6" eb="9">
      <t>セタイスウ</t>
    </rPh>
    <phoneticPr fontId="7"/>
  </si>
  <si>
    <t>●母子・父子世帯数</t>
    <rPh sb="1" eb="3">
      <t>ボシ</t>
    </rPh>
    <rPh sb="4" eb="6">
      <t>フシ</t>
    </rPh>
    <rPh sb="6" eb="9">
      <t>セタイスウ</t>
    </rPh>
    <phoneticPr fontId="7"/>
  </si>
  <si>
    <t>●合計特殊出生率</t>
    <rPh sb="1" eb="3">
      <t>ゴウケイ</t>
    </rPh>
    <rPh sb="3" eb="5">
      <t>トクシュ</t>
    </rPh>
    <rPh sb="5" eb="7">
      <t>シュッショウ</t>
    </rPh>
    <rPh sb="7" eb="8">
      <t>リツ</t>
    </rPh>
    <phoneticPr fontId="7"/>
  </si>
  <si>
    <t>●平均初婚年齢（男性）</t>
    <rPh sb="1" eb="3">
      <t>ヘイキン</t>
    </rPh>
    <rPh sb="3" eb="5">
      <t>ショコン</t>
    </rPh>
    <rPh sb="5" eb="7">
      <t>ネンレイ</t>
    </rPh>
    <rPh sb="8" eb="10">
      <t>ダンセイ</t>
    </rPh>
    <phoneticPr fontId="7"/>
  </si>
  <si>
    <t>●平均初婚年齢（女性）</t>
    <rPh sb="1" eb="3">
      <t>ヘイキン</t>
    </rPh>
    <rPh sb="3" eb="5">
      <t>ショコン</t>
    </rPh>
    <rPh sb="5" eb="7">
      <t>ネンレイ</t>
    </rPh>
    <rPh sb="8" eb="10">
      <t>ジョセイ</t>
    </rPh>
    <phoneticPr fontId="7"/>
  </si>
  <si>
    <t>●将来展望人口における年齢別人口推計</t>
    <rPh sb="1" eb="3">
      <t>ショウライ</t>
    </rPh>
    <rPh sb="3" eb="5">
      <t>テンボウ</t>
    </rPh>
    <rPh sb="5" eb="7">
      <t>ジンコウ</t>
    </rPh>
    <rPh sb="11" eb="13">
      <t>ネンレイ</t>
    </rPh>
    <rPh sb="13" eb="14">
      <t>ベツ</t>
    </rPh>
    <rPh sb="14" eb="16">
      <t>ジンコウ</t>
    </rPh>
    <rPh sb="16" eb="18">
      <t>スイケイ</t>
    </rPh>
    <phoneticPr fontId="7"/>
  </si>
  <si>
    <t>目次</t>
    <rPh sb="0" eb="2">
      <t>モクジ</t>
    </rPh>
    <phoneticPr fontId="7"/>
  </si>
  <si>
    <t>年齢別人口</t>
    <rPh sb="0" eb="2">
      <t>ネンレイ</t>
    </rPh>
    <rPh sb="2" eb="3">
      <t>ベツ</t>
    </rPh>
    <rPh sb="3" eb="5">
      <t>ジンコウ</t>
    </rPh>
    <phoneticPr fontId="7"/>
  </si>
  <si>
    <t>昼夜間人口</t>
    <rPh sb="0" eb="2">
      <t>チュウヤ</t>
    </rPh>
    <rPh sb="2" eb="3">
      <t>アイダ</t>
    </rPh>
    <rPh sb="3" eb="5">
      <t>ジンコウ</t>
    </rPh>
    <phoneticPr fontId="7"/>
  </si>
  <si>
    <t>外国人住民登録者数</t>
    <rPh sb="0" eb="2">
      <t>ガイコク</t>
    </rPh>
    <rPh sb="2" eb="3">
      <t>ジン</t>
    </rPh>
    <rPh sb="3" eb="5">
      <t>ジュウミン</t>
    </rPh>
    <rPh sb="5" eb="8">
      <t>トウロクシャ</t>
    </rPh>
    <rPh sb="8" eb="9">
      <t>スウ</t>
    </rPh>
    <phoneticPr fontId="7"/>
  </si>
  <si>
    <t>転入・転出の状況</t>
    <rPh sb="0" eb="1">
      <t>テン</t>
    </rPh>
    <rPh sb="1" eb="2">
      <t>ニュウ</t>
    </rPh>
    <rPh sb="3" eb="5">
      <t>テンシュツ</t>
    </rPh>
    <rPh sb="6" eb="8">
      <t>ジョウキョウ</t>
    </rPh>
    <phoneticPr fontId="7"/>
  </si>
  <si>
    <t>人口集中地区人口</t>
    <rPh sb="0" eb="2">
      <t>ジンコウ</t>
    </rPh>
    <rPh sb="2" eb="4">
      <t>シュウチュウ</t>
    </rPh>
    <rPh sb="4" eb="6">
      <t>チク</t>
    </rPh>
    <rPh sb="6" eb="8">
      <t>ジンコウ</t>
    </rPh>
    <phoneticPr fontId="7"/>
  </si>
  <si>
    <t>家族類型別世帯数</t>
    <rPh sb="0" eb="2">
      <t>カゾク</t>
    </rPh>
    <rPh sb="2" eb="4">
      <t>ルイケイ</t>
    </rPh>
    <rPh sb="4" eb="5">
      <t>ベツ</t>
    </rPh>
    <rPh sb="5" eb="8">
      <t>セタイスウ</t>
    </rPh>
    <phoneticPr fontId="7"/>
  </si>
  <si>
    <t>母子・父子世帯数</t>
    <rPh sb="0" eb="2">
      <t>ボシ</t>
    </rPh>
    <rPh sb="3" eb="5">
      <t>フシ</t>
    </rPh>
    <rPh sb="5" eb="8">
      <t>セタイスウ</t>
    </rPh>
    <phoneticPr fontId="7"/>
  </si>
  <si>
    <t>年少人口（０～14歳）</t>
    <rPh sb="0" eb="2">
      <t>ネンショウ</t>
    </rPh>
    <rPh sb="2" eb="4">
      <t>ジンコウ</t>
    </rPh>
    <rPh sb="9" eb="10">
      <t>サイ</t>
    </rPh>
    <phoneticPr fontId="3"/>
  </si>
  <si>
    <t>15～64歳</t>
    <rPh sb="5" eb="6">
      <t>サイ</t>
    </rPh>
    <phoneticPr fontId="7"/>
  </si>
  <si>
    <t>０～14歳</t>
    <rPh sb="4" eb="5">
      <t>サイ</t>
    </rPh>
    <phoneticPr fontId="7"/>
  </si>
  <si>
    <t>人口と世帯数</t>
    <rPh sb="0" eb="2">
      <t>ジンコウ</t>
    </rPh>
    <rPh sb="3" eb="5">
      <t>セタイ</t>
    </rPh>
    <rPh sb="5" eb="6">
      <t>スウ</t>
    </rPh>
    <phoneticPr fontId="7"/>
  </si>
  <si>
    <t>通勤・通学の流動状況</t>
    <rPh sb="0" eb="2">
      <t>ツウキン</t>
    </rPh>
    <rPh sb="3" eb="5">
      <t>ツウガク</t>
    </rPh>
    <rPh sb="6" eb="8">
      <t>リュウドウ</t>
    </rPh>
    <rPh sb="8" eb="10">
      <t>ジョウキョウ</t>
    </rPh>
    <phoneticPr fontId="7"/>
  </si>
  <si>
    <t>2015年</t>
    <rPh sb="4" eb="5">
      <t>ネン</t>
    </rPh>
    <phoneticPr fontId="3"/>
  </si>
  <si>
    <t>1-1</t>
    <phoneticPr fontId="7"/>
  </si>
  <si>
    <t>1-2</t>
    <phoneticPr fontId="7"/>
  </si>
  <si>
    <t>1-3</t>
    <phoneticPr fontId="7"/>
  </si>
  <si>
    <t>統計書データ</t>
    <rPh sb="0" eb="3">
      <t>トウケイショ</t>
    </rPh>
    <phoneticPr fontId="7"/>
  </si>
  <si>
    <t>人口集中地区人口（人）</t>
    <rPh sb="0" eb="2">
      <t>ジンコウ</t>
    </rPh>
    <rPh sb="2" eb="4">
      <t>シュウチュウ</t>
    </rPh>
    <rPh sb="4" eb="6">
      <t>チク</t>
    </rPh>
    <rPh sb="6" eb="8">
      <t>ジンコウ</t>
    </rPh>
    <rPh sb="9" eb="10">
      <t>ニン</t>
    </rPh>
    <phoneticPr fontId="3"/>
  </si>
  <si>
    <t>総人口比（％）</t>
    <rPh sb="0" eb="1">
      <t>ソウ</t>
    </rPh>
    <rPh sb="1" eb="4">
      <t>ジンコウヒ</t>
    </rPh>
    <phoneticPr fontId="3"/>
  </si>
  <si>
    <t>●家族累計型別世帯数</t>
    <rPh sb="1" eb="3">
      <t>カゾク</t>
    </rPh>
    <rPh sb="3" eb="5">
      <t>ルイケイ</t>
    </rPh>
    <rPh sb="5" eb="6">
      <t>ガタ</t>
    </rPh>
    <rPh sb="6" eb="7">
      <t>ベツ</t>
    </rPh>
    <rPh sb="7" eb="9">
      <t>セタイ</t>
    </rPh>
    <rPh sb="9" eb="10">
      <t>スウ</t>
    </rPh>
    <phoneticPr fontId="7"/>
  </si>
  <si>
    <t>母子世帯構成比（％）</t>
    <rPh sb="0" eb="2">
      <t>ボシ</t>
    </rPh>
    <rPh sb="2" eb="4">
      <t>セタイ</t>
    </rPh>
    <rPh sb="4" eb="6">
      <t>コウセイ</t>
    </rPh>
    <rPh sb="6" eb="7">
      <t>ヒ</t>
    </rPh>
    <phoneticPr fontId="7"/>
  </si>
  <si>
    <t>父子世帯構成比（％）</t>
    <rPh sb="0" eb="2">
      <t>フシ</t>
    </rPh>
    <rPh sb="2" eb="4">
      <t>セタイ</t>
    </rPh>
    <rPh sb="4" eb="6">
      <t>コウセイ</t>
    </rPh>
    <rPh sb="6" eb="7">
      <t>ヒ</t>
    </rPh>
    <phoneticPr fontId="7"/>
  </si>
  <si>
    <t>郡山市出生数（人）</t>
    <rPh sb="0" eb="2">
      <t>コオリヤマ</t>
    </rPh>
    <rPh sb="2" eb="3">
      <t>シ</t>
    </rPh>
    <rPh sb="3" eb="5">
      <t>シュッショウ</t>
    </rPh>
    <rPh sb="5" eb="6">
      <t>スウ</t>
    </rPh>
    <rPh sb="7" eb="8">
      <t>ニン</t>
    </rPh>
    <phoneticPr fontId="6"/>
  </si>
  <si>
    <t>●男性平均初婚年齢</t>
    <rPh sb="1" eb="3">
      <t>ダンセイ</t>
    </rPh>
    <rPh sb="3" eb="5">
      <t>ヘイキン</t>
    </rPh>
    <rPh sb="5" eb="7">
      <t>ショコン</t>
    </rPh>
    <rPh sb="7" eb="9">
      <t>ネンレイ</t>
    </rPh>
    <phoneticPr fontId="7"/>
  </si>
  <si>
    <t>●女性平均初婚年齢</t>
    <rPh sb="1" eb="3">
      <t>ジョセイ</t>
    </rPh>
    <rPh sb="3" eb="5">
      <t>ヘイキン</t>
    </rPh>
    <rPh sb="5" eb="7">
      <t>ショコン</t>
    </rPh>
    <rPh sb="7" eb="9">
      <t>ネンレイ</t>
    </rPh>
    <phoneticPr fontId="7"/>
  </si>
  <si>
    <t>●将来展望人口における年齢別人口推計</t>
    <rPh sb="1" eb="3">
      <t>ショウライ</t>
    </rPh>
    <rPh sb="3" eb="5">
      <t>テンボウ</t>
    </rPh>
    <rPh sb="5" eb="7">
      <t>ジンコウ</t>
    </rPh>
    <rPh sb="11" eb="13">
      <t>ネンレイ</t>
    </rPh>
    <rPh sb="13" eb="14">
      <t>ベツ</t>
    </rPh>
    <rPh sb="14" eb="16">
      <t>ジンコウ</t>
    </rPh>
    <rPh sb="16" eb="18">
      <t>スイケイ</t>
    </rPh>
    <phoneticPr fontId="7"/>
  </si>
  <si>
    <t>年次
（和暦）</t>
    <phoneticPr fontId="7"/>
  </si>
  <si>
    <t>年次</t>
    <rPh sb="0" eb="2">
      <t>ネンジ</t>
    </rPh>
    <phoneticPr fontId="7"/>
  </si>
  <si>
    <t>各年10月１日現在</t>
    <phoneticPr fontId="7"/>
  </si>
  <si>
    <t>大正14年</t>
    <phoneticPr fontId="7"/>
  </si>
  <si>
    <t>昭和5年</t>
    <phoneticPr fontId="7"/>
  </si>
  <si>
    <t>昭和10年</t>
    <phoneticPr fontId="7"/>
  </si>
  <si>
    <t>昭和15年</t>
  </si>
  <si>
    <t>昭和20年</t>
  </si>
  <si>
    <t>昭和25年</t>
  </si>
  <si>
    <t>昭和30年</t>
  </si>
  <si>
    <t>昭和35年</t>
  </si>
  <si>
    <t>昭和40年</t>
  </si>
  <si>
    <t>昭和45年</t>
  </si>
  <si>
    <t>昭和50年</t>
  </si>
  <si>
    <t>昭和55年</t>
  </si>
  <si>
    <t>昭和60年</t>
  </si>
  <si>
    <t>平成2年</t>
  </si>
  <si>
    <t>平成2年</t>
    <phoneticPr fontId="7"/>
  </si>
  <si>
    <t>平成7年</t>
  </si>
  <si>
    <t>平成7年</t>
    <phoneticPr fontId="7"/>
  </si>
  <si>
    <t>平成12年</t>
  </si>
  <si>
    <t>平成17年</t>
  </si>
  <si>
    <t>平成22年</t>
  </si>
  <si>
    <t>平成27年</t>
  </si>
  <si>
    <t>平成22年</t>
    <rPh sb="0" eb="2">
      <t>ヘイセイ</t>
    </rPh>
    <rPh sb="4" eb="5">
      <t>ネン</t>
    </rPh>
    <phoneticPr fontId="7"/>
  </si>
  <si>
    <t>平成23年</t>
    <rPh sb="0" eb="2">
      <t>ヘイセイ</t>
    </rPh>
    <rPh sb="4" eb="5">
      <t>ネン</t>
    </rPh>
    <phoneticPr fontId="7"/>
  </si>
  <si>
    <t>平成24年</t>
    <rPh sb="0" eb="2">
      <t>ヘイセイ</t>
    </rPh>
    <rPh sb="4" eb="5">
      <t>ネン</t>
    </rPh>
    <phoneticPr fontId="7"/>
  </si>
  <si>
    <t>平成25年</t>
    <rPh sb="0" eb="2">
      <t>ヘイセイ</t>
    </rPh>
    <rPh sb="4" eb="5">
      <t>ネン</t>
    </rPh>
    <phoneticPr fontId="7"/>
  </si>
  <si>
    <t>平成26年</t>
    <rPh sb="0" eb="2">
      <t>ヘイセイ</t>
    </rPh>
    <rPh sb="4" eb="5">
      <t>ネン</t>
    </rPh>
    <phoneticPr fontId="7"/>
  </si>
  <si>
    <t>平成27年</t>
    <rPh sb="0" eb="2">
      <t>ヘイセイ</t>
    </rPh>
    <rPh sb="4" eb="5">
      <t>ネン</t>
    </rPh>
    <phoneticPr fontId="7"/>
  </si>
  <si>
    <t>平成28年</t>
    <rPh sb="0" eb="2">
      <t>ヘイセイ</t>
    </rPh>
    <rPh sb="4" eb="5">
      <t>ネン</t>
    </rPh>
    <phoneticPr fontId="7"/>
  </si>
  <si>
    <t>平成29年</t>
    <rPh sb="0" eb="2">
      <t>ヘイセイ</t>
    </rPh>
    <rPh sb="4" eb="5">
      <t>ネン</t>
    </rPh>
    <phoneticPr fontId="7"/>
  </si>
  <si>
    <t>平成30年</t>
    <rPh sb="0" eb="2">
      <t>ヘイセイ</t>
    </rPh>
    <rPh sb="4" eb="5">
      <t>ネン</t>
    </rPh>
    <phoneticPr fontId="7"/>
  </si>
  <si>
    <t>令和元年</t>
    <rPh sb="0" eb="1">
      <t>レイ</t>
    </rPh>
    <rPh sb="1" eb="2">
      <t>カズ</t>
    </rPh>
    <rPh sb="2" eb="3">
      <t>モト</t>
    </rPh>
    <rPh sb="3" eb="4">
      <t>ネン</t>
    </rPh>
    <phoneticPr fontId="7"/>
  </si>
  <si>
    <t>令和2年</t>
    <rPh sb="0" eb="2">
      <t>レイワ</t>
    </rPh>
    <rPh sb="3" eb="4">
      <t>ネン</t>
    </rPh>
    <phoneticPr fontId="7"/>
  </si>
  <si>
    <t>昭和60年</t>
    <rPh sb="0" eb="2">
      <t>ショウワ</t>
    </rPh>
    <rPh sb="4" eb="5">
      <t>ネン</t>
    </rPh>
    <phoneticPr fontId="7"/>
  </si>
  <si>
    <t>平成2年</t>
    <rPh sb="0" eb="2">
      <t>ヘイセイ</t>
    </rPh>
    <rPh sb="3" eb="4">
      <t>ネン</t>
    </rPh>
    <phoneticPr fontId="7"/>
  </si>
  <si>
    <t>平成7年</t>
    <rPh sb="0" eb="2">
      <t>ヘイセイ</t>
    </rPh>
    <rPh sb="3" eb="4">
      <t>ネン</t>
    </rPh>
    <phoneticPr fontId="7"/>
  </si>
  <si>
    <t>平成12年</t>
    <rPh sb="0" eb="2">
      <t>ヘイセイ</t>
    </rPh>
    <rPh sb="4" eb="5">
      <t>ネン</t>
    </rPh>
    <phoneticPr fontId="7"/>
  </si>
  <si>
    <t>平成17年</t>
    <rPh sb="0" eb="2">
      <t>ヘイセイ</t>
    </rPh>
    <rPh sb="4" eb="5">
      <t>ネン</t>
    </rPh>
    <phoneticPr fontId="7"/>
  </si>
  <si>
    <t>県内</t>
    <rPh sb="0" eb="1">
      <t>ケン</t>
    </rPh>
    <rPh sb="1" eb="2">
      <t>ウチ</t>
    </rPh>
    <phoneticPr fontId="3"/>
  </si>
  <si>
    <t>県外</t>
    <rPh sb="0" eb="1">
      <t>ケン</t>
    </rPh>
    <rPh sb="1" eb="2">
      <t>ソト</t>
    </rPh>
    <phoneticPr fontId="3"/>
  </si>
  <si>
    <t>従前の住所地</t>
    <rPh sb="0" eb="2">
      <t>ジュウゼン</t>
    </rPh>
    <rPh sb="3" eb="5">
      <t>ジュウショ</t>
    </rPh>
    <rPh sb="5" eb="6">
      <t>チ</t>
    </rPh>
    <phoneticPr fontId="3"/>
  </si>
  <si>
    <t>転入者数</t>
    <rPh sb="0" eb="3">
      <t>テンニュウシャ</t>
    </rPh>
    <rPh sb="3" eb="4">
      <t>スウ</t>
    </rPh>
    <phoneticPr fontId="3"/>
  </si>
  <si>
    <t>福島市</t>
    <phoneticPr fontId="3"/>
  </si>
  <si>
    <t>青森県</t>
    <phoneticPr fontId="3"/>
  </si>
  <si>
    <t>須賀川市</t>
    <phoneticPr fontId="3"/>
  </si>
  <si>
    <t>田村市</t>
    <rPh sb="0" eb="2">
      <t>タムラ</t>
    </rPh>
    <rPh sb="2" eb="3">
      <t>シ</t>
    </rPh>
    <phoneticPr fontId="3"/>
  </si>
  <si>
    <t>群馬県</t>
    <phoneticPr fontId="3"/>
  </si>
  <si>
    <t>南相馬市</t>
    <rPh sb="0" eb="1">
      <t>ミナミ</t>
    </rPh>
    <rPh sb="1" eb="3">
      <t>ソウマ</t>
    </rPh>
    <rPh sb="3" eb="4">
      <t>シ</t>
    </rPh>
    <phoneticPr fontId="3"/>
  </si>
  <si>
    <t>埼玉県</t>
    <rPh sb="0" eb="2">
      <t>サイタマ</t>
    </rPh>
    <rPh sb="2" eb="3">
      <t>ケン</t>
    </rPh>
    <phoneticPr fontId="3"/>
  </si>
  <si>
    <t>伊達市</t>
    <rPh sb="0" eb="3">
      <t>ダテシ</t>
    </rPh>
    <phoneticPr fontId="3"/>
  </si>
  <si>
    <t>本宮市</t>
    <rPh sb="0" eb="1">
      <t>ホン</t>
    </rPh>
    <rPh sb="1" eb="3">
      <t>ミヤイチ</t>
    </rPh>
    <phoneticPr fontId="3"/>
  </si>
  <si>
    <t>伊達郡</t>
    <rPh sb="0" eb="2">
      <t>ダテ</t>
    </rPh>
    <rPh sb="2" eb="3">
      <t>グン</t>
    </rPh>
    <phoneticPr fontId="3"/>
  </si>
  <si>
    <t>神奈川県</t>
    <phoneticPr fontId="3"/>
  </si>
  <si>
    <t>桑折町</t>
    <rPh sb="0" eb="1">
      <t>クワ</t>
    </rPh>
    <rPh sb="1" eb="2">
      <t>オリ</t>
    </rPh>
    <rPh sb="2" eb="3">
      <t>マチ</t>
    </rPh>
    <phoneticPr fontId="3"/>
  </si>
  <si>
    <t>国見町</t>
    <rPh sb="0" eb="3">
      <t>クニミマチ</t>
    </rPh>
    <phoneticPr fontId="3"/>
  </si>
  <si>
    <t>富山県</t>
    <phoneticPr fontId="3"/>
  </si>
  <si>
    <t>川俣町</t>
    <rPh sb="0" eb="3">
      <t>カワマタマチ</t>
    </rPh>
    <phoneticPr fontId="3"/>
  </si>
  <si>
    <t>石川県</t>
    <phoneticPr fontId="3"/>
  </si>
  <si>
    <t>安達郡</t>
    <rPh sb="0" eb="3">
      <t>アダチグン</t>
    </rPh>
    <phoneticPr fontId="3"/>
  </si>
  <si>
    <t>福井県</t>
    <phoneticPr fontId="3"/>
  </si>
  <si>
    <t>大玉村</t>
    <rPh sb="0" eb="3">
      <t>オオタマムラ</t>
    </rPh>
    <phoneticPr fontId="3"/>
  </si>
  <si>
    <t>岩瀬郡</t>
    <rPh sb="0" eb="3">
      <t>イワセグン</t>
    </rPh>
    <phoneticPr fontId="3"/>
  </si>
  <si>
    <t>長野県</t>
    <phoneticPr fontId="3"/>
  </si>
  <si>
    <t>天栄村</t>
    <rPh sb="0" eb="3">
      <t>テンエイムラ</t>
    </rPh>
    <phoneticPr fontId="3"/>
  </si>
  <si>
    <t>南会津郡</t>
    <rPh sb="0" eb="1">
      <t>ミナミ</t>
    </rPh>
    <rPh sb="1" eb="3">
      <t>アイヅ</t>
    </rPh>
    <rPh sb="3" eb="4">
      <t>グン</t>
    </rPh>
    <phoneticPr fontId="3"/>
  </si>
  <si>
    <t>下郷町</t>
    <rPh sb="0" eb="3">
      <t>シモゴウマチ</t>
    </rPh>
    <phoneticPr fontId="3"/>
  </si>
  <si>
    <t>三重県</t>
    <phoneticPr fontId="3"/>
  </si>
  <si>
    <t>檜枝岐村</t>
    <rPh sb="0" eb="4">
      <t>ヒノエマタムラ</t>
    </rPh>
    <phoneticPr fontId="3"/>
  </si>
  <si>
    <t>京都府</t>
    <rPh sb="0" eb="3">
      <t>キョウトフ</t>
    </rPh>
    <phoneticPr fontId="3"/>
  </si>
  <si>
    <t>南会津町</t>
    <rPh sb="0" eb="1">
      <t>ミナミ</t>
    </rPh>
    <rPh sb="1" eb="4">
      <t>アイヅマチ</t>
    </rPh>
    <phoneticPr fontId="3"/>
  </si>
  <si>
    <t>大阪府</t>
    <phoneticPr fontId="3"/>
  </si>
  <si>
    <t>耶麻郡</t>
    <rPh sb="0" eb="2">
      <t>ヤマ</t>
    </rPh>
    <rPh sb="2" eb="3">
      <t>グン</t>
    </rPh>
    <phoneticPr fontId="3"/>
  </si>
  <si>
    <t>兵庫県</t>
    <rPh sb="0" eb="1">
      <t>ヘイ</t>
    </rPh>
    <rPh sb="1" eb="2">
      <t>コ</t>
    </rPh>
    <rPh sb="2" eb="3">
      <t>ケン</t>
    </rPh>
    <phoneticPr fontId="3"/>
  </si>
  <si>
    <t>北塩原村</t>
    <rPh sb="0" eb="1">
      <t>キタ</t>
    </rPh>
    <rPh sb="1" eb="2">
      <t>シオ</t>
    </rPh>
    <rPh sb="2" eb="4">
      <t>ハラムラ</t>
    </rPh>
    <phoneticPr fontId="3"/>
  </si>
  <si>
    <t>奈良県</t>
    <rPh sb="0" eb="2">
      <t>ナラ</t>
    </rPh>
    <rPh sb="2" eb="3">
      <t>ケン</t>
    </rPh>
    <phoneticPr fontId="3"/>
  </si>
  <si>
    <t>西会津町</t>
    <rPh sb="0" eb="4">
      <t>ニシアイヅマチ</t>
    </rPh>
    <phoneticPr fontId="3"/>
  </si>
  <si>
    <t>和歌山県</t>
    <phoneticPr fontId="3"/>
  </si>
  <si>
    <t>磐梯町</t>
    <rPh sb="0" eb="2">
      <t>バンダイ</t>
    </rPh>
    <rPh sb="2" eb="3">
      <t>マチ</t>
    </rPh>
    <phoneticPr fontId="3"/>
  </si>
  <si>
    <t>猪苗代町</t>
    <rPh sb="0" eb="4">
      <t>イナワシロマチ</t>
    </rPh>
    <phoneticPr fontId="3"/>
  </si>
  <si>
    <t>河沼郡</t>
    <rPh sb="0" eb="3">
      <t>カワヌマグン</t>
    </rPh>
    <phoneticPr fontId="3"/>
  </si>
  <si>
    <t>会津坂下町</t>
    <rPh sb="0" eb="5">
      <t>アイヅバンゲマチ</t>
    </rPh>
    <phoneticPr fontId="3"/>
  </si>
  <si>
    <t>広島県</t>
    <phoneticPr fontId="3"/>
  </si>
  <si>
    <t>湯川村</t>
    <rPh sb="0" eb="2">
      <t>ユカワ</t>
    </rPh>
    <rPh sb="2" eb="3">
      <t>ムラ</t>
    </rPh>
    <phoneticPr fontId="3"/>
  </si>
  <si>
    <t>山口県</t>
    <phoneticPr fontId="3"/>
  </si>
  <si>
    <t>柳津町</t>
    <rPh sb="0" eb="2">
      <t>ヤナイヅ</t>
    </rPh>
    <rPh sb="2" eb="3">
      <t>マチ</t>
    </rPh>
    <phoneticPr fontId="3"/>
  </si>
  <si>
    <t>大沼郡</t>
    <rPh sb="0" eb="3">
      <t>オオヌマグン</t>
    </rPh>
    <phoneticPr fontId="3"/>
  </si>
  <si>
    <t>香川県</t>
    <phoneticPr fontId="3"/>
  </si>
  <si>
    <t>三島町</t>
    <rPh sb="0" eb="3">
      <t>ミシママチ</t>
    </rPh>
    <phoneticPr fontId="3"/>
  </si>
  <si>
    <t>愛媛県</t>
    <phoneticPr fontId="3"/>
  </si>
  <si>
    <t>金山町</t>
    <phoneticPr fontId="3"/>
  </si>
  <si>
    <t>高知県</t>
    <rPh sb="0" eb="2">
      <t>コウチ</t>
    </rPh>
    <rPh sb="2" eb="3">
      <t>ケン</t>
    </rPh>
    <phoneticPr fontId="3"/>
  </si>
  <si>
    <t>昭和村</t>
    <phoneticPr fontId="3"/>
  </si>
  <si>
    <t>福岡県</t>
    <phoneticPr fontId="3"/>
  </si>
  <si>
    <t>会津美里町</t>
    <rPh sb="0" eb="2">
      <t>アイヅ</t>
    </rPh>
    <rPh sb="2" eb="4">
      <t>ミサト</t>
    </rPh>
    <rPh sb="4" eb="5">
      <t>マチ</t>
    </rPh>
    <phoneticPr fontId="3"/>
  </si>
  <si>
    <t>佐賀県</t>
    <phoneticPr fontId="3"/>
  </si>
  <si>
    <t>長崎県</t>
    <phoneticPr fontId="3"/>
  </si>
  <si>
    <t>西郷村</t>
    <rPh sb="0" eb="3">
      <t>ニシゴウムラ</t>
    </rPh>
    <phoneticPr fontId="3"/>
  </si>
  <si>
    <t>熊本県</t>
    <phoneticPr fontId="3"/>
  </si>
  <si>
    <t>泉崎村</t>
    <rPh sb="0" eb="1">
      <t>イズミ</t>
    </rPh>
    <rPh sb="1" eb="2">
      <t>サキ</t>
    </rPh>
    <rPh sb="2" eb="3">
      <t>ムラ</t>
    </rPh>
    <phoneticPr fontId="3"/>
  </si>
  <si>
    <t>大分県</t>
    <rPh sb="0" eb="2">
      <t>オオイタ</t>
    </rPh>
    <rPh sb="2" eb="3">
      <t>ケン</t>
    </rPh>
    <phoneticPr fontId="3"/>
  </si>
  <si>
    <t>中島村</t>
    <rPh sb="0" eb="2">
      <t>ナカジマ</t>
    </rPh>
    <rPh sb="2" eb="3">
      <t>ムラ</t>
    </rPh>
    <phoneticPr fontId="3"/>
  </si>
  <si>
    <t>宮崎県</t>
    <phoneticPr fontId="3"/>
  </si>
  <si>
    <t>矢吹町</t>
    <rPh sb="0" eb="3">
      <t>ヤブキマチ</t>
    </rPh>
    <phoneticPr fontId="3"/>
  </si>
  <si>
    <t>鹿児島県</t>
    <phoneticPr fontId="3"/>
  </si>
  <si>
    <t>東白川郡</t>
    <rPh sb="0" eb="4">
      <t>ヒガシシラカワグン</t>
    </rPh>
    <phoneticPr fontId="3"/>
  </si>
  <si>
    <t>棚倉町</t>
    <rPh sb="0" eb="3">
      <t>タナグラマチ</t>
    </rPh>
    <phoneticPr fontId="3"/>
  </si>
  <si>
    <t>国外</t>
    <rPh sb="0" eb="2">
      <t>コクガイ</t>
    </rPh>
    <phoneticPr fontId="3"/>
  </si>
  <si>
    <t>矢祭町</t>
    <rPh sb="0" eb="3">
      <t>ヤマツリマチ</t>
    </rPh>
    <phoneticPr fontId="3"/>
  </si>
  <si>
    <t>塙町</t>
    <rPh sb="0" eb="2">
      <t>ハナワマチ</t>
    </rPh>
    <phoneticPr fontId="3"/>
  </si>
  <si>
    <t>県外計</t>
    <rPh sb="0" eb="2">
      <t>ケンガイ</t>
    </rPh>
    <rPh sb="2" eb="3">
      <t>ケイ</t>
    </rPh>
    <phoneticPr fontId="3"/>
  </si>
  <si>
    <t>鮫川村</t>
    <rPh sb="0" eb="2">
      <t>サメガワ</t>
    </rPh>
    <rPh sb="2" eb="3">
      <t>ムラ</t>
    </rPh>
    <phoneticPr fontId="3"/>
  </si>
  <si>
    <t>石川郡</t>
    <rPh sb="0" eb="3">
      <t>イシカワグン</t>
    </rPh>
    <phoneticPr fontId="3"/>
  </si>
  <si>
    <t>石川町</t>
    <rPh sb="0" eb="3">
      <t>イシカワマチ</t>
    </rPh>
    <phoneticPr fontId="3"/>
  </si>
  <si>
    <t>玉川村</t>
    <rPh sb="0" eb="3">
      <t>タマガワムラ</t>
    </rPh>
    <phoneticPr fontId="3"/>
  </si>
  <si>
    <t>平田村</t>
    <rPh sb="0" eb="3">
      <t>ヒラタムラ</t>
    </rPh>
    <phoneticPr fontId="3"/>
  </si>
  <si>
    <t>浅川町</t>
    <rPh sb="0" eb="1">
      <t>アサ</t>
    </rPh>
    <rPh sb="1" eb="3">
      <t>カワマチ</t>
    </rPh>
    <phoneticPr fontId="3"/>
  </si>
  <si>
    <t>古殿町</t>
    <rPh sb="0" eb="2">
      <t>フルドノ</t>
    </rPh>
    <rPh sb="2" eb="3">
      <t>マチ</t>
    </rPh>
    <phoneticPr fontId="3"/>
  </si>
  <si>
    <t>田村郡</t>
    <rPh sb="0" eb="3">
      <t>タムラグン</t>
    </rPh>
    <phoneticPr fontId="3"/>
  </si>
  <si>
    <t>三春町</t>
    <rPh sb="0" eb="3">
      <t>ミハルチョウ</t>
    </rPh>
    <phoneticPr fontId="3"/>
  </si>
  <si>
    <t>小野町</t>
    <phoneticPr fontId="3"/>
  </si>
  <si>
    <t>飯舘村</t>
    <rPh sb="1" eb="2">
      <t>タテ</t>
    </rPh>
    <phoneticPr fontId="3"/>
  </si>
  <si>
    <t>市計</t>
    <rPh sb="0" eb="1">
      <t>シ</t>
    </rPh>
    <rPh sb="1" eb="2">
      <t>ケイ</t>
    </rPh>
    <phoneticPr fontId="3"/>
  </si>
  <si>
    <t>郡計</t>
    <rPh sb="0" eb="1">
      <t>グン</t>
    </rPh>
    <phoneticPr fontId="3"/>
  </si>
  <si>
    <t>従前の住所地なし</t>
    <rPh sb="0" eb="1">
      <t>ジュウ</t>
    </rPh>
    <rPh sb="1" eb="2">
      <t>マエ</t>
    </rPh>
    <rPh sb="3" eb="5">
      <t>ジュウショ</t>
    </rPh>
    <rPh sb="5" eb="6">
      <t>チ</t>
    </rPh>
    <phoneticPr fontId="3"/>
  </si>
  <si>
    <t>県内計</t>
    <rPh sb="0" eb="1">
      <t>ケン</t>
    </rPh>
    <rPh sb="1" eb="2">
      <t>ナイ</t>
    </rPh>
    <rPh sb="2" eb="3">
      <t>ケイ</t>
    </rPh>
    <phoneticPr fontId="3"/>
  </si>
  <si>
    <t>「従前の住所地なし」については、すべて県内にて計上。</t>
    <rPh sb="1" eb="3">
      <t>ジュウゼン</t>
    </rPh>
    <rPh sb="4" eb="6">
      <t>ジュウショ</t>
    </rPh>
    <rPh sb="6" eb="7">
      <t>チ</t>
    </rPh>
    <rPh sb="19" eb="21">
      <t>ケンナイ</t>
    </rPh>
    <rPh sb="23" eb="25">
      <t>ケイジョウ</t>
    </rPh>
    <phoneticPr fontId="3"/>
  </si>
  <si>
    <t>転出先</t>
    <rPh sb="0" eb="2">
      <t>テンシュツ</t>
    </rPh>
    <rPh sb="2" eb="3">
      <t>サキ</t>
    </rPh>
    <phoneticPr fontId="3"/>
  </si>
  <si>
    <t>転出者数</t>
    <rPh sb="0" eb="3">
      <t>テンシュツシャ</t>
    </rPh>
    <rPh sb="3" eb="4">
      <t>スウ</t>
    </rPh>
    <phoneticPr fontId="3"/>
  </si>
  <si>
    <t>総数（男女別）</t>
  </si>
  <si>
    <t>07203 郡山市</t>
  </si>
  <si>
    <t xml:space="preserve">当地で従業・通学する者 </t>
  </si>
  <si>
    <t xml:space="preserve">  自市町村に常住</t>
  </si>
  <si>
    <t xml:space="preserve">    自区に常住</t>
  </si>
  <si>
    <t xml:space="preserve">      自宅</t>
  </si>
  <si>
    <t xml:space="preserve">      自宅外</t>
  </si>
  <si>
    <t xml:space="preserve">    自市内他区に常住</t>
  </si>
  <si>
    <t xml:space="preserve">  他市区町村に常住</t>
  </si>
  <si>
    <t xml:space="preserve">    県内</t>
  </si>
  <si>
    <t xml:space="preserve">      07201 福島市</t>
  </si>
  <si>
    <t xml:space="preserve">      07202 会津若松市</t>
  </si>
  <si>
    <t xml:space="preserve">      07204 いわき市</t>
  </si>
  <si>
    <t xml:space="preserve">      07205 白河市</t>
  </si>
  <si>
    <t xml:space="preserve">      07207 須賀川市</t>
  </si>
  <si>
    <t xml:space="preserve">      07208 喜多方市</t>
  </si>
  <si>
    <t xml:space="preserve">      07209 相馬市</t>
  </si>
  <si>
    <t xml:space="preserve">      07210 二本松市</t>
  </si>
  <si>
    <t xml:space="preserve">      07211 田村市</t>
  </si>
  <si>
    <t xml:space="preserve">      07212 南相馬市</t>
  </si>
  <si>
    <t xml:space="preserve">      07213 伊達市</t>
  </si>
  <si>
    <t xml:space="preserve">      07214 本宮市</t>
  </si>
  <si>
    <t xml:space="preserve">      07301 桑折町</t>
  </si>
  <si>
    <t xml:space="preserve">      07303 国見町</t>
  </si>
  <si>
    <t xml:space="preserve">      07308 川俣町</t>
  </si>
  <si>
    <t xml:space="preserve">      07322 大玉村</t>
  </si>
  <si>
    <t xml:space="preserve">      07342 鏡石町</t>
  </si>
  <si>
    <t xml:space="preserve">      07344 天栄村</t>
  </si>
  <si>
    <t xml:space="preserve">      07362 下郷町</t>
  </si>
  <si>
    <t xml:space="preserve">      07367 只見町</t>
  </si>
  <si>
    <t xml:space="preserve">      07368 南会津町</t>
  </si>
  <si>
    <t xml:space="preserve">      07402 北塩原村</t>
  </si>
  <si>
    <t xml:space="preserve">      07405 西会津町</t>
  </si>
  <si>
    <t xml:space="preserve">      07407 磐梯町</t>
  </si>
  <si>
    <t xml:space="preserve">      07408 猪苗代町</t>
  </si>
  <si>
    <t xml:space="preserve">      07421 会津坂下町</t>
  </si>
  <si>
    <t xml:space="preserve">      07422 湯川村</t>
  </si>
  <si>
    <t xml:space="preserve">      07423 柳津町</t>
  </si>
  <si>
    <t xml:space="preserve">      07444 三島町</t>
  </si>
  <si>
    <t xml:space="preserve">      07445 金山町</t>
  </si>
  <si>
    <t xml:space="preserve">      07447 会津美里町</t>
  </si>
  <si>
    <t xml:space="preserve">      07461 西郷村</t>
  </si>
  <si>
    <t xml:space="preserve">      07464 泉崎村</t>
  </si>
  <si>
    <t xml:space="preserve">      07465 中島村</t>
  </si>
  <si>
    <t xml:space="preserve">      07466 矢吹町</t>
  </si>
  <si>
    <t xml:space="preserve">      07481 棚倉町</t>
  </si>
  <si>
    <t xml:space="preserve">      07482 矢祭町</t>
  </si>
  <si>
    <t xml:space="preserve">      07483 塙町</t>
  </si>
  <si>
    <t xml:space="preserve">      07484 鮫川村</t>
  </si>
  <si>
    <t xml:space="preserve">      07501 石川町</t>
  </si>
  <si>
    <t xml:space="preserve">      07502 玉川村</t>
  </si>
  <si>
    <t xml:space="preserve">      07503 平田村</t>
  </si>
  <si>
    <t xml:space="preserve">      07504 浅川町</t>
  </si>
  <si>
    <t xml:space="preserve">      07505 古殿町</t>
  </si>
  <si>
    <t xml:space="preserve">      07521 三春町</t>
  </si>
  <si>
    <t xml:space="preserve">      07522 小野町</t>
  </si>
  <si>
    <t xml:space="preserve">      07541 広野町</t>
  </si>
  <si>
    <t xml:space="preserve">      07544 川内村</t>
  </si>
  <si>
    <t xml:space="preserve">      07561 新地町</t>
  </si>
  <si>
    <t xml:space="preserve">    他県</t>
  </si>
  <si>
    <t xml:space="preserve">      01 北海道</t>
  </si>
  <si>
    <t xml:space="preserve">      02 青森県 </t>
  </si>
  <si>
    <t xml:space="preserve">      03 岩手県</t>
  </si>
  <si>
    <t xml:space="preserve">      04 宮城県 </t>
  </si>
  <si>
    <t xml:space="preserve">      05 秋田県 </t>
  </si>
  <si>
    <t xml:space="preserve">      06 山形県 </t>
  </si>
  <si>
    <t xml:space="preserve">      08 茨城県 </t>
  </si>
  <si>
    <t xml:space="preserve">      09 栃木県 </t>
  </si>
  <si>
    <t xml:space="preserve">      10 群馬県 </t>
  </si>
  <si>
    <t xml:space="preserve">      11 埼玉県 </t>
  </si>
  <si>
    <t xml:space="preserve">      12 千葉県 </t>
  </si>
  <si>
    <t xml:space="preserve">      13 東京都 </t>
  </si>
  <si>
    <t xml:space="preserve">      14 神奈川県 </t>
  </si>
  <si>
    <t xml:space="preserve">      15 新潟県 </t>
  </si>
  <si>
    <t xml:space="preserve">      16 富山県 </t>
  </si>
  <si>
    <t xml:space="preserve">      17 石川県 </t>
  </si>
  <si>
    <t xml:space="preserve">      19 山梨県 </t>
  </si>
  <si>
    <t xml:space="preserve">      20 長野県 </t>
  </si>
  <si>
    <t xml:space="preserve">      21 岐阜県 </t>
  </si>
  <si>
    <t xml:space="preserve">      22 静岡県 </t>
  </si>
  <si>
    <t xml:space="preserve">      23 愛知県 </t>
  </si>
  <si>
    <t xml:space="preserve">      24 三重県 </t>
  </si>
  <si>
    <t xml:space="preserve">      25 滋賀県 </t>
  </si>
  <si>
    <t xml:space="preserve">      26 京都府 </t>
  </si>
  <si>
    <t xml:space="preserve">      27 大阪府 </t>
  </si>
  <si>
    <t xml:space="preserve">      28 兵庫県 </t>
  </si>
  <si>
    <t xml:space="preserve">      29 奈良県 </t>
  </si>
  <si>
    <t xml:space="preserve">      30 和歌山県 </t>
  </si>
  <si>
    <t xml:space="preserve">      31 鳥取県 </t>
  </si>
  <si>
    <t xml:space="preserve">      32 島根県 </t>
  </si>
  <si>
    <t xml:space="preserve">      34 広島県 </t>
  </si>
  <si>
    <t xml:space="preserve">      37 香川県 </t>
  </si>
  <si>
    <t xml:space="preserve">      38 愛媛県 </t>
  </si>
  <si>
    <t xml:space="preserve">      39 高知県 </t>
  </si>
  <si>
    <t xml:space="preserve">      40 福岡県 </t>
  </si>
  <si>
    <t xml:space="preserve">      42 長崎県 </t>
  </si>
  <si>
    <t xml:space="preserve">      43 熊本県 </t>
  </si>
  <si>
    <t xml:space="preserve">      44 大分県 </t>
  </si>
  <si>
    <t xml:space="preserve">      45 宮崎県 </t>
  </si>
  <si>
    <t xml:space="preserve">      46 鹿児島県 </t>
  </si>
  <si>
    <t xml:space="preserve">      47 沖縄県 </t>
  </si>
  <si>
    <t xml:space="preserve">  従業地・通学地「不詳・外国」で当地に常住している者</t>
  </si>
  <si>
    <t>総数（15歳以上就業者・通学者）</t>
    <phoneticPr fontId="7"/>
  </si>
  <si>
    <t>郡山市から市外（県外）への通勤・通学者</t>
    <rPh sb="0" eb="3">
      <t>コオリヤマシ</t>
    </rPh>
    <rPh sb="5" eb="7">
      <t>シガイ</t>
    </rPh>
    <rPh sb="8" eb="10">
      <t>ケンガイ</t>
    </rPh>
    <rPh sb="13" eb="15">
      <t>ツウキン</t>
    </rPh>
    <rPh sb="16" eb="19">
      <t>ツウガクシャ</t>
    </rPh>
    <phoneticPr fontId="7"/>
  </si>
  <si>
    <t xml:space="preserve">当地に常住する就業者・通学者 </t>
  </si>
  <si>
    <t xml:space="preserve">  自市町村で従業・通学</t>
  </si>
  <si>
    <t xml:space="preserve">    自区で従業・通学</t>
  </si>
  <si>
    <t xml:space="preserve">    自市内他区で従業・通学</t>
  </si>
  <si>
    <t xml:space="preserve">  他市区町村で従業・通学 </t>
  </si>
  <si>
    <t xml:space="preserve">      07364 檜枝岐村</t>
  </si>
  <si>
    <t xml:space="preserve">      07542 楢葉町</t>
  </si>
  <si>
    <t xml:space="preserve">      07543 富岡町</t>
  </si>
  <si>
    <t xml:space="preserve">      07545 大熊町</t>
  </si>
  <si>
    <t xml:space="preserve">      07546 双葉町</t>
  </si>
  <si>
    <t xml:space="preserve">      07547 浪江町</t>
  </si>
  <si>
    <t xml:space="preserve">      07548 葛尾村</t>
  </si>
  <si>
    <t xml:space="preserve">      07564 飯舘村</t>
  </si>
  <si>
    <t xml:space="preserve">    従業・通学市区町村「不詳・外国」</t>
  </si>
  <si>
    <t xml:space="preserve">  従業地・通学地「不詳」</t>
  </si>
  <si>
    <t>年次</t>
    <rPh sb="0" eb="2">
      <t>ネンジ</t>
    </rPh>
    <phoneticPr fontId="7"/>
  </si>
  <si>
    <t>年次（和暦）</t>
    <rPh sb="0" eb="2">
      <t>ネンジ</t>
    </rPh>
    <rPh sb="3" eb="5">
      <t>ワレキ</t>
    </rPh>
    <phoneticPr fontId="7"/>
  </si>
  <si>
    <t>平成22年</t>
    <phoneticPr fontId="7"/>
  </si>
  <si>
    <t>平成23年</t>
    <phoneticPr fontId="7"/>
  </si>
  <si>
    <t>平成24年</t>
  </si>
  <si>
    <t>平成25年</t>
  </si>
  <si>
    <t>平成26年</t>
  </si>
  <si>
    <t>平成28年</t>
  </si>
  <si>
    <t>平成29年</t>
  </si>
  <si>
    <t>平成30年</t>
  </si>
  <si>
    <t>令和元年</t>
    <rPh sb="0" eb="2">
      <t>レイワ</t>
    </rPh>
    <rPh sb="2" eb="3">
      <t>モト</t>
    </rPh>
    <rPh sb="3" eb="4">
      <t>ネン</t>
    </rPh>
    <phoneticPr fontId="7"/>
  </si>
  <si>
    <t>令和2年</t>
    <rPh sb="0" eb="2">
      <t>レイワ</t>
    </rPh>
    <rPh sb="3" eb="4">
      <t>ネン</t>
    </rPh>
    <phoneticPr fontId="7"/>
  </si>
  <si>
    <t>年度</t>
    <rPh sb="0" eb="2">
      <t>ネンド</t>
    </rPh>
    <phoneticPr fontId="7"/>
  </si>
  <si>
    <t>年度（和暦）</t>
    <rPh sb="0" eb="2">
      <t>ネンド</t>
    </rPh>
    <rPh sb="3" eb="5">
      <t>ワレキ</t>
    </rPh>
    <phoneticPr fontId="7"/>
  </si>
  <si>
    <t>平成24年度</t>
    <rPh sb="0" eb="2">
      <t>ヘイセイ</t>
    </rPh>
    <rPh sb="4" eb="6">
      <t>ネンド</t>
    </rPh>
    <phoneticPr fontId="7"/>
  </si>
  <si>
    <t>平成25年度</t>
    <rPh sb="0" eb="2">
      <t>ヘイセイ</t>
    </rPh>
    <rPh sb="4" eb="6">
      <t>ネンド</t>
    </rPh>
    <phoneticPr fontId="7"/>
  </si>
  <si>
    <t>平成26年度</t>
    <rPh sb="0" eb="2">
      <t>ヘイセイ</t>
    </rPh>
    <rPh sb="4" eb="6">
      <t>ネンド</t>
    </rPh>
    <phoneticPr fontId="7"/>
  </si>
  <si>
    <t>平成27年度</t>
    <rPh sb="0" eb="2">
      <t>ヘイセイ</t>
    </rPh>
    <rPh sb="4" eb="6">
      <t>ネンド</t>
    </rPh>
    <phoneticPr fontId="7"/>
  </si>
  <si>
    <t>平成28年度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</si>
  <si>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</si>
  <si>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</si>
  <si>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3">
      <t>モト</t>
    </rPh>
    <rPh sb="3" eb="5">
      <t>ネンド</t>
    </rPh>
    <phoneticPr fontId="7"/>
  </si>
  <si>
    <t>年次</t>
    <rPh sb="0" eb="2">
      <t>ネンジ</t>
    </rPh>
    <phoneticPr fontId="7"/>
  </si>
  <si>
    <t>年次（和暦）</t>
    <rPh sb="0" eb="2">
      <t>ネンジ</t>
    </rPh>
    <rPh sb="3" eb="5">
      <t>ワレキ</t>
    </rPh>
    <phoneticPr fontId="7"/>
  </si>
  <si>
    <t>平成27年</t>
    <rPh sb="0" eb="2">
      <t>ヘイセイ</t>
    </rPh>
    <rPh sb="4" eb="5">
      <t>ネン</t>
    </rPh>
    <phoneticPr fontId="7"/>
  </si>
  <si>
    <t>令和2年</t>
    <rPh sb="0" eb="2">
      <t>レイワ</t>
    </rPh>
    <rPh sb="3" eb="4">
      <t>ネン</t>
    </rPh>
    <phoneticPr fontId="7"/>
  </si>
  <si>
    <t>令和7年</t>
    <rPh sb="0" eb="2">
      <t>レイワ</t>
    </rPh>
    <rPh sb="3" eb="4">
      <t>ネン</t>
    </rPh>
    <phoneticPr fontId="7"/>
  </si>
  <si>
    <t>令和12年</t>
    <rPh sb="0" eb="2">
      <t>レイワ</t>
    </rPh>
    <rPh sb="4" eb="5">
      <t>ネン</t>
    </rPh>
    <phoneticPr fontId="7"/>
  </si>
  <si>
    <t>令和17年</t>
    <rPh sb="0" eb="2">
      <t>レイワ</t>
    </rPh>
    <rPh sb="4" eb="5">
      <t>ネン</t>
    </rPh>
    <phoneticPr fontId="7"/>
  </si>
  <si>
    <t>令和22年</t>
    <rPh sb="0" eb="2">
      <t>レイワ</t>
    </rPh>
    <rPh sb="4" eb="5">
      <t>ネン</t>
    </rPh>
    <phoneticPr fontId="7"/>
  </si>
  <si>
    <t>各年10月1日現在</t>
    <rPh sb="0" eb="2">
      <t>カクネン</t>
    </rPh>
    <rPh sb="4" eb="5">
      <t>ガツ</t>
    </rPh>
    <rPh sb="6" eb="7">
      <t>ニチ</t>
    </rPh>
    <rPh sb="7" eb="9">
      <t>ゲンザイ</t>
    </rPh>
    <phoneticPr fontId="7"/>
  </si>
  <si>
    <t>1925年</t>
    <rPh sb="4" eb="5">
      <t>ネン</t>
    </rPh>
    <phoneticPr fontId="7"/>
  </si>
  <si>
    <t>1975年</t>
    <rPh sb="4" eb="5">
      <t>ネン</t>
    </rPh>
    <phoneticPr fontId="7"/>
  </si>
  <si>
    <t>2011年</t>
    <rPh sb="4" eb="5">
      <t>ネン</t>
    </rPh>
    <phoneticPr fontId="7"/>
  </si>
  <si>
    <t>1985年</t>
    <rPh sb="4" eb="5">
      <t>ネン</t>
    </rPh>
    <phoneticPr fontId="7"/>
  </si>
  <si>
    <t>令和3年</t>
    <rPh sb="0" eb="2">
      <t>レイワ</t>
    </rPh>
    <rPh sb="3" eb="4">
      <t>ネン</t>
    </rPh>
    <phoneticPr fontId="7"/>
  </si>
  <si>
    <t>令和4年</t>
    <rPh sb="0" eb="2">
      <t>レイワ</t>
    </rPh>
    <rPh sb="3" eb="4">
      <t>ネン</t>
    </rPh>
    <phoneticPr fontId="7"/>
  </si>
  <si>
    <t>令和5年</t>
    <rPh sb="0" eb="2">
      <t>レイワ</t>
    </rPh>
    <rPh sb="3" eb="4">
      <t>ネン</t>
    </rPh>
    <phoneticPr fontId="7"/>
  </si>
  <si>
    <t xml:space="preserve">●高齢者（65歳以上）数と高齢化の状況
</t>
    <phoneticPr fontId="7"/>
  </si>
  <si>
    <t>2018年</t>
    <rPh sb="4" eb="5">
      <t>ネン</t>
    </rPh>
    <phoneticPr fontId="3"/>
  </si>
  <si>
    <t>後期高齢者数
（75歳以上）</t>
    <rPh sb="5" eb="6">
      <t>カズ</t>
    </rPh>
    <rPh sb="10" eb="11">
      <t>サイ</t>
    </rPh>
    <rPh sb="11" eb="13">
      <t>イジョウ</t>
    </rPh>
    <phoneticPr fontId="3"/>
  </si>
  <si>
    <t>前期高齢者数
（65～74歳）</t>
    <rPh sb="5" eb="6">
      <t>カズ</t>
    </rPh>
    <rPh sb="13" eb="14">
      <t>サイ</t>
    </rPh>
    <phoneticPr fontId="3"/>
  </si>
  <si>
    <t>高齢者総数</t>
    <rPh sb="0" eb="2">
      <t>コウレイ</t>
    </rPh>
    <rPh sb="2" eb="3">
      <t>モノ</t>
    </rPh>
    <rPh sb="3" eb="5">
      <t>ソウスウ</t>
    </rPh>
    <phoneticPr fontId="7"/>
  </si>
  <si>
    <t>高齢化率
（総人口に占める65歳以上の割合）</t>
    <rPh sb="0" eb="3">
      <t>コウレイカ</t>
    </rPh>
    <rPh sb="3" eb="4">
      <t>リツ</t>
    </rPh>
    <rPh sb="6" eb="9">
      <t>ソウジンコウ</t>
    </rPh>
    <rPh sb="10" eb="11">
      <t>シ</t>
    </rPh>
    <rPh sb="15" eb="16">
      <t>サイ</t>
    </rPh>
    <rPh sb="16" eb="18">
      <t>イジョウ</t>
    </rPh>
    <rPh sb="19" eb="21">
      <t>ワリアイ</t>
    </rPh>
    <phoneticPr fontId="3"/>
  </si>
  <si>
    <t>出生率</t>
    <phoneticPr fontId="7"/>
  </si>
  <si>
    <t>●乳幼児数・婚姻届出数・出生率の推移</t>
    <phoneticPr fontId="7"/>
  </si>
  <si>
    <t>年次
（和暦）</t>
  </si>
  <si>
    <t xml:space="preserve">●高齢者（65歳以上）のいる世帯の状況
</t>
    <phoneticPr fontId="7"/>
  </si>
  <si>
    <t>総世帯数</t>
    <rPh sb="0" eb="1">
      <t>ソウ</t>
    </rPh>
    <phoneticPr fontId="7"/>
  </si>
  <si>
    <t>高齢者のいる世帯総数</t>
    <rPh sb="0" eb="3">
      <t>コウレイシャ</t>
    </rPh>
    <rPh sb="6" eb="8">
      <t>セタイ</t>
    </rPh>
    <rPh sb="8" eb="10">
      <t>ソウスウ</t>
    </rPh>
    <phoneticPr fontId="3"/>
  </si>
  <si>
    <t>高齢者一人世帯数</t>
    <rPh sb="0" eb="3">
      <t>コウレイシャ</t>
    </rPh>
    <rPh sb="3" eb="5">
      <t>ヒトリ</t>
    </rPh>
    <rPh sb="5" eb="8">
      <t>セタイスウ</t>
    </rPh>
    <phoneticPr fontId="3"/>
  </si>
  <si>
    <t>高齢者二人世帯数</t>
    <rPh sb="0" eb="3">
      <t>コウレイシャ</t>
    </rPh>
    <rPh sb="3" eb="5">
      <t>フタリ</t>
    </rPh>
    <rPh sb="5" eb="8">
      <t>セタイスウ</t>
    </rPh>
    <phoneticPr fontId="3"/>
  </si>
  <si>
    <t>高齢者同居世帯数</t>
    <rPh sb="0" eb="3">
      <t>コウレイシャ</t>
    </rPh>
    <rPh sb="3" eb="5">
      <t>ドウキョ</t>
    </rPh>
    <rPh sb="5" eb="8">
      <t>セタイスウ</t>
    </rPh>
    <phoneticPr fontId="3"/>
  </si>
  <si>
    <t>人口動態（自然動態・社会動態）</t>
    <rPh sb="0" eb="2">
      <t>ジンコウ</t>
    </rPh>
    <rPh sb="2" eb="4">
      <t>ドウタイ</t>
    </rPh>
    <rPh sb="5" eb="7">
      <t>シゼン</t>
    </rPh>
    <rPh sb="7" eb="9">
      <t>ドウタイ</t>
    </rPh>
    <rPh sb="10" eb="12">
      <t>シャカイ</t>
    </rPh>
    <rPh sb="12" eb="14">
      <t>ドウタイ</t>
    </rPh>
    <phoneticPr fontId="7"/>
  </si>
  <si>
    <t>1-10</t>
  </si>
  <si>
    <t>1-11</t>
  </si>
  <si>
    <t>1-12</t>
  </si>
  <si>
    <t>1-13</t>
  </si>
  <si>
    <t>乳幼児数・婚姻届出数・出生率の推移</t>
    <rPh sb="0" eb="3">
      <t>ニュウヨウジ</t>
    </rPh>
    <rPh sb="3" eb="4">
      <t>スウ</t>
    </rPh>
    <rPh sb="5" eb="7">
      <t>コンイン</t>
    </rPh>
    <rPh sb="7" eb="9">
      <t>トドケデ</t>
    </rPh>
    <rPh sb="9" eb="10">
      <t>スウ</t>
    </rPh>
    <rPh sb="11" eb="13">
      <t>シュッショウ</t>
    </rPh>
    <rPh sb="13" eb="14">
      <t>リツ</t>
    </rPh>
    <rPh sb="15" eb="17">
      <t>スイイ</t>
    </rPh>
    <phoneticPr fontId="7"/>
  </si>
  <si>
    <t>高齢者（65歳以上）数と高齢化の状況</t>
    <rPh sb="0" eb="3">
      <t>コウレイシャ</t>
    </rPh>
    <rPh sb="6" eb="9">
      <t>サイイジョウ</t>
    </rPh>
    <rPh sb="10" eb="11">
      <t>スウ</t>
    </rPh>
    <rPh sb="12" eb="15">
      <t>コウレイカ</t>
    </rPh>
    <rPh sb="16" eb="18">
      <t>ジョウキョウ</t>
    </rPh>
    <phoneticPr fontId="7"/>
  </si>
  <si>
    <t>高齢者（65歳以上）のいる世帯の状況</t>
    <rPh sb="0" eb="3">
      <t>コウレイシャ</t>
    </rPh>
    <rPh sb="6" eb="9">
      <t>サイイジョウ</t>
    </rPh>
    <rPh sb="13" eb="15">
      <t>セタイ</t>
    </rPh>
    <rPh sb="16" eb="18">
      <t>ジョウキョウ</t>
    </rPh>
    <phoneticPr fontId="7"/>
  </si>
  <si>
    <t>●選挙人名簿登録者数</t>
    <rPh sb="1" eb="3">
      <t>センキョ</t>
    </rPh>
    <rPh sb="3" eb="4">
      <t>ニン</t>
    </rPh>
    <rPh sb="4" eb="6">
      <t>メイボ</t>
    </rPh>
    <rPh sb="6" eb="8">
      <t>トウロク</t>
    </rPh>
    <rPh sb="8" eb="9">
      <t>シャ</t>
    </rPh>
    <rPh sb="9" eb="10">
      <t>スウ</t>
    </rPh>
    <phoneticPr fontId="7"/>
  </si>
  <si>
    <t>総数</t>
    <rPh sb="0" eb="2">
      <t>ソウスウ</t>
    </rPh>
    <phoneticPr fontId="7"/>
  </si>
  <si>
    <t>男</t>
    <rPh sb="0" eb="1">
      <t>オトコ</t>
    </rPh>
    <phoneticPr fontId="7"/>
  </si>
  <si>
    <t>選挙人名簿登録者数</t>
    <phoneticPr fontId="7"/>
  </si>
  <si>
    <t>年齢</t>
    <rPh sb="0" eb="2">
      <t>ネンレイ</t>
    </rPh>
    <phoneticPr fontId="7"/>
  </si>
  <si>
    <t>令和2年</t>
    <rPh sb="0" eb="2">
      <t>レイワ</t>
    </rPh>
    <rPh sb="3" eb="4">
      <t>ネン</t>
    </rPh>
    <phoneticPr fontId="7"/>
  </si>
  <si>
    <t>令和2年</t>
    <rPh sb="0" eb="2">
      <t>レイワ</t>
    </rPh>
    <rPh sb="3" eb="4">
      <t>ネン</t>
    </rPh>
    <phoneticPr fontId="7"/>
  </si>
  <si>
    <t>目次へ戻る</t>
    <rPh sb="0" eb="2">
      <t>モクジ</t>
    </rPh>
    <rPh sb="3" eb="4">
      <t>モド</t>
    </rPh>
    <phoneticPr fontId="7"/>
  </si>
  <si>
    <t>目次へ戻る</t>
    <phoneticPr fontId="7"/>
  </si>
  <si>
    <t>平成21年</t>
    <rPh sb="0" eb="2">
      <t>ヘイセイ</t>
    </rPh>
    <rPh sb="4" eb="5">
      <t>ネン</t>
    </rPh>
    <phoneticPr fontId="7"/>
  </si>
  <si>
    <t>平成18年</t>
    <rPh sb="0" eb="2">
      <t>ヘイセイ</t>
    </rPh>
    <rPh sb="4" eb="5">
      <t>ネン</t>
    </rPh>
    <phoneticPr fontId="7"/>
  </si>
  <si>
    <t>平成13年</t>
    <rPh sb="0" eb="2">
      <t>ヘイセイ</t>
    </rPh>
    <rPh sb="4" eb="5">
      <t>ネン</t>
    </rPh>
    <phoneticPr fontId="7"/>
  </si>
  <si>
    <t>平成8年</t>
    <rPh sb="0" eb="2">
      <t>ヘイセイ</t>
    </rPh>
    <rPh sb="3" eb="4">
      <t>ネン</t>
    </rPh>
    <phoneticPr fontId="7"/>
  </si>
  <si>
    <t>1996年</t>
    <rPh sb="4" eb="5">
      <t>ネン</t>
    </rPh>
    <phoneticPr fontId="3"/>
  </si>
  <si>
    <t>事業所数</t>
    <rPh sb="0" eb="3">
      <t>ジギョウショ</t>
    </rPh>
    <rPh sb="3" eb="4">
      <t>スウ</t>
    </rPh>
    <phoneticPr fontId="3"/>
  </si>
  <si>
    <t>従業者数</t>
    <rPh sb="0" eb="1">
      <t>ジュウ</t>
    </rPh>
    <rPh sb="1" eb="4">
      <t>ギョウシャスウ</t>
    </rPh>
    <phoneticPr fontId="3"/>
  </si>
  <si>
    <t>いわき市</t>
    <rPh sb="3" eb="4">
      <t>シ</t>
    </rPh>
    <phoneticPr fontId="7"/>
  </si>
  <si>
    <t>福島市</t>
    <rPh sb="0" eb="3">
      <t>フクシマシ</t>
    </rPh>
    <phoneticPr fontId="7"/>
  </si>
  <si>
    <t>就業者総数</t>
    <rPh sb="0" eb="3">
      <t>シュウギョウシャ</t>
    </rPh>
    <rPh sb="3" eb="5">
      <t>ソウスウ</t>
    </rPh>
    <phoneticPr fontId="3"/>
  </si>
  <si>
    <t>第３次産業</t>
    <rPh sb="0" eb="1">
      <t>ダイ</t>
    </rPh>
    <rPh sb="2" eb="3">
      <t>ジ</t>
    </rPh>
    <rPh sb="3" eb="5">
      <t>サンギョウ</t>
    </rPh>
    <phoneticPr fontId="3"/>
  </si>
  <si>
    <t>第２次産業</t>
    <rPh sb="0" eb="1">
      <t>ダイ</t>
    </rPh>
    <rPh sb="2" eb="3">
      <t>ジ</t>
    </rPh>
    <rPh sb="3" eb="5">
      <t>サンギョウ</t>
    </rPh>
    <phoneticPr fontId="3"/>
  </si>
  <si>
    <t>第１次産業</t>
    <rPh sb="0" eb="1">
      <t>ダイ</t>
    </rPh>
    <rPh sb="2" eb="3">
      <t>ジ</t>
    </rPh>
    <rPh sb="3" eb="5">
      <t>サンギョウ</t>
    </rPh>
    <phoneticPr fontId="3"/>
  </si>
  <si>
    <t>鉱業，採石業，砂利採取業</t>
  </si>
  <si>
    <t>電気・ガス・熱供給・水道業</t>
  </si>
  <si>
    <t>農業，林業，漁業</t>
    <rPh sb="6" eb="8">
      <t>ギョギョウ</t>
    </rPh>
    <phoneticPr fontId="7"/>
  </si>
  <si>
    <t>複合サービス事業</t>
  </si>
  <si>
    <t>情報通信業</t>
  </si>
  <si>
    <t>不動産業，物品賃貸業</t>
  </si>
  <si>
    <t>教育，学習支援業</t>
  </si>
  <si>
    <t>金融業，保険業</t>
  </si>
  <si>
    <t>学術研究，専門・技術サービス業</t>
  </si>
  <si>
    <t>生活関連サービス業，娯楽業</t>
  </si>
  <si>
    <t>運輸業，郵便業</t>
  </si>
  <si>
    <t>宿泊業，飲食サービス業</t>
  </si>
  <si>
    <t>建設業</t>
  </si>
  <si>
    <t>サービス業（他に分類されないもの）</t>
  </si>
  <si>
    <t>医療，福祉</t>
  </si>
  <si>
    <t>製造業</t>
  </si>
  <si>
    <t>卸売業，小売業</t>
  </si>
  <si>
    <t xml:space="preserve"> </t>
  </si>
  <si>
    <t>事業所数</t>
    <phoneticPr fontId="7"/>
  </si>
  <si>
    <t>従業者数</t>
    <phoneticPr fontId="7"/>
  </si>
  <si>
    <t>集計年</t>
  </si>
  <si>
    <t>倒産件数</t>
    <rPh sb="0" eb="2">
      <t>トウサン</t>
    </rPh>
    <rPh sb="2" eb="4">
      <t>ケンスウ</t>
    </rPh>
    <phoneticPr fontId="7"/>
  </si>
  <si>
    <t>負債額</t>
    <rPh sb="0" eb="2">
      <t>フサイ</t>
    </rPh>
    <rPh sb="2" eb="3">
      <t>ガク</t>
    </rPh>
    <phoneticPr fontId="7"/>
  </si>
  <si>
    <t>●企業倒産</t>
    <rPh sb="1" eb="3">
      <t>キギョウ</t>
    </rPh>
    <rPh sb="3" eb="5">
      <t>トウサン</t>
    </rPh>
    <phoneticPr fontId="7"/>
  </si>
  <si>
    <t>事業所・従業者</t>
    <rPh sb="0" eb="3">
      <t>ジギョウショ</t>
    </rPh>
    <rPh sb="4" eb="7">
      <t>ジュウギョウシャ</t>
    </rPh>
    <phoneticPr fontId="7"/>
  </si>
  <si>
    <t>2-1</t>
    <phoneticPr fontId="7"/>
  </si>
  <si>
    <t>事業所数・従業者数（民営事業所）</t>
    <rPh sb="0" eb="3">
      <t>ジギョウショ</t>
    </rPh>
    <rPh sb="3" eb="4">
      <t>スウ</t>
    </rPh>
    <rPh sb="5" eb="6">
      <t>ジュウ</t>
    </rPh>
    <rPh sb="6" eb="9">
      <t>ギョウシャスウ</t>
    </rPh>
    <rPh sb="10" eb="12">
      <t>ミンエイ</t>
    </rPh>
    <rPh sb="12" eb="15">
      <t>ジギョウショ</t>
    </rPh>
    <phoneticPr fontId="7"/>
  </si>
  <si>
    <t>産業別就業者数</t>
    <rPh sb="0" eb="2">
      <t>サンギョウ</t>
    </rPh>
    <rPh sb="2" eb="3">
      <t>ベツ</t>
    </rPh>
    <rPh sb="3" eb="6">
      <t>シュウギョウシャ</t>
    </rPh>
    <rPh sb="6" eb="7">
      <t>スウ</t>
    </rPh>
    <phoneticPr fontId="7"/>
  </si>
  <si>
    <t>企業倒産</t>
    <rPh sb="0" eb="2">
      <t>キギョウ</t>
    </rPh>
    <rPh sb="2" eb="4">
      <t>トウサン</t>
    </rPh>
    <phoneticPr fontId="7"/>
  </si>
  <si>
    <t>商業</t>
    <rPh sb="0" eb="2">
      <t>ショウギョウ</t>
    </rPh>
    <phoneticPr fontId="7"/>
  </si>
  <si>
    <t>3-1</t>
    <phoneticPr fontId="7"/>
  </si>
  <si>
    <t>事業所数・従業者数（卸売・小売）</t>
    <rPh sb="0" eb="3">
      <t>ジギョウショ</t>
    </rPh>
    <rPh sb="3" eb="4">
      <t>スウ</t>
    </rPh>
    <rPh sb="5" eb="6">
      <t>ジュウ</t>
    </rPh>
    <rPh sb="6" eb="9">
      <t>ギョウシャスウ</t>
    </rPh>
    <rPh sb="10" eb="12">
      <t>オロシウ</t>
    </rPh>
    <rPh sb="13" eb="15">
      <t>コウリ</t>
    </rPh>
    <phoneticPr fontId="7"/>
  </si>
  <si>
    <t>3-2</t>
    <phoneticPr fontId="7"/>
  </si>
  <si>
    <t>年間販売額（卸売・小売）</t>
    <rPh sb="0" eb="2">
      <t>ネンカン</t>
    </rPh>
    <rPh sb="2" eb="4">
      <t>ハンバイ</t>
    </rPh>
    <rPh sb="4" eb="5">
      <t>ガク</t>
    </rPh>
    <rPh sb="6" eb="8">
      <t>オロシウ</t>
    </rPh>
    <rPh sb="9" eb="11">
      <t>コウリ</t>
    </rPh>
    <phoneticPr fontId="7"/>
  </si>
  <si>
    <t>3-3</t>
  </si>
  <si>
    <t>【福島市・いわき市比較】事業所数・従業者数・年間販売額（卸売・小売）</t>
    <phoneticPr fontId="7"/>
  </si>
  <si>
    <t>3-4</t>
  </si>
  <si>
    <t>3-5</t>
  </si>
  <si>
    <t>卸売業産業中分類別年間販売額</t>
    <phoneticPr fontId="7"/>
  </si>
  <si>
    <t>3-6</t>
  </si>
  <si>
    <t>3-7</t>
  </si>
  <si>
    <t>平成19年</t>
    <rPh sb="0" eb="2">
      <t>ヘイセイ</t>
    </rPh>
    <rPh sb="4" eb="5">
      <t>ネン</t>
    </rPh>
    <phoneticPr fontId="7"/>
  </si>
  <si>
    <t>平成16年</t>
    <rPh sb="0" eb="2">
      <t>ヘイセイ</t>
    </rPh>
    <rPh sb="4" eb="5">
      <t>ネン</t>
    </rPh>
    <phoneticPr fontId="7"/>
  </si>
  <si>
    <t>平成14年</t>
    <rPh sb="0" eb="2">
      <t>ヘイセイ</t>
    </rPh>
    <rPh sb="4" eb="5">
      <t>ネン</t>
    </rPh>
    <phoneticPr fontId="7"/>
  </si>
  <si>
    <t>2002年</t>
    <rPh sb="4" eb="5">
      <t>ネン</t>
    </rPh>
    <phoneticPr fontId="2"/>
  </si>
  <si>
    <t>小売業（事業所数）</t>
    <rPh sb="0" eb="3">
      <t>コウリギョウ</t>
    </rPh>
    <rPh sb="4" eb="7">
      <t>ジギョウショ</t>
    </rPh>
    <rPh sb="7" eb="8">
      <t>スウ</t>
    </rPh>
    <phoneticPr fontId="2"/>
  </si>
  <si>
    <t>卸売業（事業所数）</t>
    <rPh sb="0" eb="3">
      <t>オロシウリギョウ</t>
    </rPh>
    <rPh sb="4" eb="7">
      <t>ジギョウショ</t>
    </rPh>
    <rPh sb="7" eb="8">
      <t>スウ</t>
    </rPh>
    <phoneticPr fontId="2"/>
  </si>
  <si>
    <t>合計</t>
    <rPh sb="0" eb="2">
      <t>ゴウケイ</t>
    </rPh>
    <phoneticPr fontId="2"/>
  </si>
  <si>
    <t>小売業（年間販売額）</t>
    <rPh sb="0" eb="2">
      <t>コウリ</t>
    </rPh>
    <rPh sb="2" eb="3">
      <t>ギョウ</t>
    </rPh>
    <rPh sb="4" eb="6">
      <t>ネンカン</t>
    </rPh>
    <rPh sb="6" eb="8">
      <t>ハンバイ</t>
    </rPh>
    <rPh sb="8" eb="9">
      <t>ガク</t>
    </rPh>
    <phoneticPr fontId="2"/>
  </si>
  <si>
    <t>卸売業（年間販売額）</t>
    <rPh sb="0" eb="2">
      <t>オロシウリ</t>
    </rPh>
    <rPh sb="2" eb="3">
      <t>ギョウ</t>
    </rPh>
    <rPh sb="4" eb="6">
      <t>ネンカン</t>
    </rPh>
    <rPh sb="6" eb="8">
      <t>ハンバイ</t>
    </rPh>
    <rPh sb="8" eb="9">
      <t>ガク</t>
    </rPh>
    <phoneticPr fontId="2"/>
  </si>
  <si>
    <t>郡山市</t>
    <rPh sb="0" eb="3">
      <t>コオリヤマシ</t>
    </rPh>
    <phoneticPr fontId="2"/>
  </si>
  <si>
    <t>小売業（年間販売額）</t>
    <rPh sb="0" eb="3">
      <t>コウリギョウ</t>
    </rPh>
    <rPh sb="4" eb="6">
      <t>ネンカン</t>
    </rPh>
    <rPh sb="6" eb="8">
      <t>ハンバイ</t>
    </rPh>
    <rPh sb="8" eb="9">
      <t>ガク</t>
    </rPh>
    <phoneticPr fontId="2"/>
  </si>
  <si>
    <t>卸売業（年間販売額）</t>
    <rPh sb="0" eb="3">
      <t>オロシウリギョウ</t>
    </rPh>
    <rPh sb="4" eb="6">
      <t>ネンカン</t>
    </rPh>
    <rPh sb="6" eb="8">
      <t>ハンバイ</t>
    </rPh>
    <rPh sb="8" eb="9">
      <t>ガク</t>
    </rPh>
    <phoneticPr fontId="2"/>
  </si>
  <si>
    <t>年間販売額</t>
    <phoneticPr fontId="7"/>
  </si>
  <si>
    <t>無店舗
小売業</t>
    <phoneticPr fontId="7"/>
  </si>
  <si>
    <t>各種商品
小売業</t>
    <phoneticPr fontId="7"/>
  </si>
  <si>
    <t>織物・衣服・
身の回り品小売業</t>
    <phoneticPr fontId="7"/>
  </si>
  <si>
    <t>飲食料品
小売業</t>
    <phoneticPr fontId="7"/>
  </si>
  <si>
    <t>工業</t>
    <rPh sb="0" eb="2">
      <t>コウギョウ</t>
    </rPh>
    <phoneticPr fontId="7"/>
  </si>
  <si>
    <t>4-1</t>
    <phoneticPr fontId="7"/>
  </si>
  <si>
    <t>事業所数・従業者数（製造業）</t>
    <rPh sb="0" eb="3">
      <t>ジギョウショ</t>
    </rPh>
    <rPh sb="3" eb="4">
      <t>スウ</t>
    </rPh>
    <rPh sb="5" eb="8">
      <t>ジュウギョウシャ</t>
    </rPh>
    <rPh sb="8" eb="9">
      <t>スウ</t>
    </rPh>
    <rPh sb="10" eb="13">
      <t>セイゾウギョウ</t>
    </rPh>
    <phoneticPr fontId="7"/>
  </si>
  <si>
    <t>4-2</t>
    <phoneticPr fontId="7"/>
  </si>
  <si>
    <t>製造品出荷額等と生産性</t>
    <rPh sb="0" eb="3">
      <t>セイゾウヒン</t>
    </rPh>
    <rPh sb="3" eb="5">
      <t>シュッカ</t>
    </rPh>
    <rPh sb="5" eb="7">
      <t>ガクトウ</t>
    </rPh>
    <rPh sb="8" eb="11">
      <t>セイサンセイ</t>
    </rPh>
    <phoneticPr fontId="7"/>
  </si>
  <si>
    <t>4-3</t>
    <phoneticPr fontId="7"/>
  </si>
  <si>
    <t>【福島市・いわき市比較】事業所数・従業者数・製造品出荷額等（製造業）</t>
    <phoneticPr fontId="7"/>
  </si>
  <si>
    <t>4-4</t>
  </si>
  <si>
    <t>4-5</t>
  </si>
  <si>
    <t>産業中分類別製造品出荷額等</t>
    <phoneticPr fontId="7"/>
  </si>
  <si>
    <t>4-6</t>
  </si>
  <si>
    <t>平成20年</t>
    <rPh sb="0" eb="2">
      <t>ヘイセイ</t>
    </rPh>
    <rPh sb="4" eb="5">
      <t>ネン</t>
    </rPh>
    <phoneticPr fontId="7"/>
  </si>
  <si>
    <t>製造品出荷額等</t>
    <rPh sb="0" eb="3">
      <t>セイゾウヒン</t>
    </rPh>
    <rPh sb="3" eb="5">
      <t>シュッカ</t>
    </rPh>
    <rPh sb="5" eb="6">
      <t>ガク</t>
    </rPh>
    <rPh sb="6" eb="7">
      <t>トウ</t>
    </rPh>
    <phoneticPr fontId="3"/>
  </si>
  <si>
    <t>1事業所あたりの製造品出荷額等</t>
    <rPh sb="1" eb="4">
      <t>ジギョウショ</t>
    </rPh>
    <rPh sb="8" eb="11">
      <t>セイゾウヒン</t>
    </rPh>
    <rPh sb="11" eb="13">
      <t>シュッカ</t>
    </rPh>
    <rPh sb="13" eb="14">
      <t>ガク</t>
    </rPh>
    <rPh sb="14" eb="15">
      <t>トウ</t>
    </rPh>
    <phoneticPr fontId="3"/>
  </si>
  <si>
    <t>製造品出荷額等</t>
    <rPh sb="0" eb="2">
      <t>セイゾウ</t>
    </rPh>
    <rPh sb="2" eb="3">
      <t>ヒン</t>
    </rPh>
    <rPh sb="3" eb="5">
      <t>シュッカ</t>
    </rPh>
    <rPh sb="5" eb="6">
      <t>ガク</t>
    </rPh>
    <rPh sb="6" eb="7">
      <t>トウ</t>
    </rPh>
    <phoneticPr fontId="2"/>
  </si>
  <si>
    <t>事業所数</t>
    <rPh sb="0" eb="3">
      <t>ジギョウショ</t>
    </rPh>
    <rPh sb="3" eb="4">
      <t>スウ</t>
    </rPh>
    <phoneticPr fontId="2"/>
  </si>
  <si>
    <t>従業者数</t>
    <rPh sb="0" eb="1">
      <t>ジュウ</t>
    </rPh>
    <rPh sb="1" eb="4">
      <t>ギョウシャスウ</t>
    </rPh>
    <phoneticPr fontId="2"/>
  </si>
  <si>
    <t>鉄鋼業</t>
  </si>
  <si>
    <t>ゴム製品製造業</t>
  </si>
  <si>
    <t>印刷・同関連業</t>
  </si>
  <si>
    <t>繊維工業</t>
  </si>
  <si>
    <t>電子部品・回路・デバイス</t>
    <rPh sb="5" eb="7">
      <t>カイロ</t>
    </rPh>
    <phoneticPr fontId="7"/>
  </si>
  <si>
    <t>化学工業</t>
  </si>
  <si>
    <t>石油製品・石炭製品</t>
  </si>
  <si>
    <t>家具・装備品</t>
  </si>
  <si>
    <t>飲料・たばこ・飼料</t>
  </si>
  <si>
    <t>木材・木製品</t>
  </si>
  <si>
    <t>非鉄金属</t>
  </si>
  <si>
    <t>その他</t>
  </si>
  <si>
    <t>業務用機械器具</t>
  </si>
  <si>
    <t>生産用機械器具</t>
  </si>
  <si>
    <t>はん用機械器具</t>
  </si>
  <si>
    <t>プラスチック製品</t>
  </si>
  <si>
    <t>輸送用機械器具</t>
  </si>
  <si>
    <t>窯業・土石製品</t>
  </si>
  <si>
    <t>金属製品</t>
  </si>
  <si>
    <t>情報通信機械器具</t>
  </si>
  <si>
    <t>電気機械器具</t>
  </si>
  <si>
    <t>食料品</t>
  </si>
  <si>
    <t>製造品出荷額等</t>
    <phoneticPr fontId="7"/>
  </si>
  <si>
    <t>工業用水量</t>
    <rPh sb="0" eb="3">
      <t>コウギョウヨウ</t>
    </rPh>
    <rPh sb="3" eb="5">
      <t>スイリョウ</t>
    </rPh>
    <phoneticPr fontId="7"/>
  </si>
  <si>
    <t>農林業</t>
    <rPh sb="0" eb="3">
      <t>ノウリンギョウ</t>
    </rPh>
    <phoneticPr fontId="7"/>
  </si>
  <si>
    <t>5-1</t>
    <phoneticPr fontId="7"/>
  </si>
  <si>
    <t>農家数・農家人口・農家率</t>
    <rPh sb="0" eb="2">
      <t>ノウカ</t>
    </rPh>
    <rPh sb="2" eb="3">
      <t>スウ</t>
    </rPh>
    <rPh sb="4" eb="6">
      <t>ノウカ</t>
    </rPh>
    <rPh sb="6" eb="8">
      <t>ジンコウ</t>
    </rPh>
    <rPh sb="9" eb="11">
      <t>ノウカ</t>
    </rPh>
    <rPh sb="11" eb="12">
      <t>リツ</t>
    </rPh>
    <phoneticPr fontId="7"/>
  </si>
  <si>
    <t>5-2</t>
    <phoneticPr fontId="7"/>
  </si>
  <si>
    <t>経営耕地面積</t>
    <rPh sb="0" eb="2">
      <t>ケイエイ</t>
    </rPh>
    <rPh sb="2" eb="4">
      <t>コウチ</t>
    </rPh>
    <rPh sb="4" eb="6">
      <t>メンセキ</t>
    </rPh>
    <phoneticPr fontId="7"/>
  </si>
  <si>
    <t>5-3</t>
  </si>
  <si>
    <t>水稲の作付面積・収穫量</t>
    <rPh sb="0" eb="2">
      <t>スイトウ</t>
    </rPh>
    <rPh sb="3" eb="5">
      <t>サクツケ</t>
    </rPh>
    <rPh sb="5" eb="7">
      <t>メンセキ</t>
    </rPh>
    <rPh sb="8" eb="10">
      <t>シュウカク</t>
    </rPh>
    <rPh sb="10" eb="11">
      <t>リョウ</t>
    </rPh>
    <phoneticPr fontId="7"/>
  </si>
  <si>
    <t>5-4</t>
  </si>
  <si>
    <t>品目別農業産出額</t>
    <rPh sb="0" eb="2">
      <t>ヒンモク</t>
    </rPh>
    <rPh sb="2" eb="3">
      <t>ベツ</t>
    </rPh>
    <rPh sb="3" eb="5">
      <t>ノウギョウ</t>
    </rPh>
    <rPh sb="5" eb="8">
      <t>サンシュツガク</t>
    </rPh>
    <phoneticPr fontId="7"/>
  </si>
  <si>
    <t>5-5</t>
  </si>
  <si>
    <t>5-6</t>
  </si>
  <si>
    <t>農業経営基盤強化促進法に基づく利用権設定等促進事業の推移（集積・集約）</t>
    <phoneticPr fontId="7"/>
  </si>
  <si>
    <t>5-7</t>
  </si>
  <si>
    <t>農地を農地として所有権移転等した件数及び面積
（農地法第３条に基づく権利移動）</t>
    <phoneticPr fontId="7"/>
  </si>
  <si>
    <t>5-8</t>
  </si>
  <si>
    <t>5-9</t>
  </si>
  <si>
    <t>農家人口</t>
    <rPh sb="0" eb="2">
      <t>ノウカ</t>
    </rPh>
    <rPh sb="2" eb="4">
      <t>ジンコウ</t>
    </rPh>
    <phoneticPr fontId="2"/>
  </si>
  <si>
    <t>農家数</t>
    <rPh sb="0" eb="2">
      <t>ノウカ</t>
    </rPh>
    <rPh sb="2" eb="3">
      <t>スウ</t>
    </rPh>
    <phoneticPr fontId="2"/>
  </si>
  <si>
    <t>樹園地</t>
    <rPh sb="0" eb="1">
      <t>キ</t>
    </rPh>
    <rPh sb="1" eb="2">
      <t>エン</t>
    </rPh>
    <rPh sb="2" eb="3">
      <t>チ</t>
    </rPh>
    <phoneticPr fontId="2"/>
  </si>
  <si>
    <t>畑</t>
    <rPh sb="0" eb="1">
      <t>ハタケ</t>
    </rPh>
    <phoneticPr fontId="2"/>
  </si>
  <si>
    <t>田</t>
    <rPh sb="0" eb="1">
      <t>タ</t>
    </rPh>
    <phoneticPr fontId="2"/>
  </si>
  <si>
    <t>経営耕地面積</t>
    <rPh sb="0" eb="2">
      <t>ケイエイ</t>
    </rPh>
    <rPh sb="2" eb="4">
      <t>コウチ</t>
    </rPh>
    <rPh sb="4" eb="6">
      <t>メンセキ</t>
    </rPh>
    <phoneticPr fontId="2"/>
  </si>
  <si>
    <t>1990年</t>
    <rPh sb="4" eb="5">
      <t>ネン</t>
    </rPh>
    <phoneticPr fontId="7"/>
  </si>
  <si>
    <t>収穫量</t>
    <rPh sb="0" eb="3">
      <t>シュウカクリョウ</t>
    </rPh>
    <phoneticPr fontId="3"/>
  </si>
  <si>
    <t>水稲作付け面積</t>
    <rPh sb="0" eb="2">
      <t>スイトウ</t>
    </rPh>
    <rPh sb="2" eb="4">
      <t>サクツ</t>
    </rPh>
    <rPh sb="5" eb="7">
      <t>メンセキ</t>
    </rPh>
    <phoneticPr fontId="3"/>
  </si>
  <si>
    <t>●水稲の作付面積・収穫量</t>
    <rPh sb="1" eb="3">
      <t>スイトウ</t>
    </rPh>
    <rPh sb="4" eb="6">
      <t>サクツケ</t>
    </rPh>
    <rPh sb="6" eb="8">
      <t>メンセキ</t>
    </rPh>
    <rPh sb="9" eb="11">
      <t>シュウカク</t>
    </rPh>
    <rPh sb="11" eb="12">
      <t>リョウ</t>
    </rPh>
    <phoneticPr fontId="7"/>
  </si>
  <si>
    <t>加工農産物</t>
  </si>
  <si>
    <t>花き</t>
  </si>
  <si>
    <t>麦類</t>
  </si>
  <si>
    <t>豚</t>
  </si>
  <si>
    <t>鶏卵</t>
  </si>
  <si>
    <t>その他の畜産物</t>
  </si>
  <si>
    <t>生乳以外の乳用牛</t>
  </si>
  <si>
    <t>工芸農作物</t>
  </si>
  <si>
    <t>いも類</t>
  </si>
  <si>
    <t>生乳</t>
  </si>
  <si>
    <t>果実</t>
  </si>
  <si>
    <t>肉用牛</t>
  </si>
  <si>
    <t>野菜</t>
  </si>
  <si>
    <t>米</t>
  </si>
  <si>
    <t>特化係数</t>
    <phoneticPr fontId="7"/>
  </si>
  <si>
    <t>　</t>
  </si>
  <si>
    <t>産出額</t>
    <phoneticPr fontId="7"/>
  </si>
  <si>
    <t>令和2年度</t>
    <rPh sb="0" eb="2">
      <t>レイワ</t>
    </rPh>
    <rPh sb="3" eb="5">
      <t>ネンド</t>
    </rPh>
    <phoneticPr fontId="7"/>
  </si>
  <si>
    <t>平成22年度</t>
    <rPh sb="0" eb="2">
      <t>ヘイセイ</t>
    </rPh>
    <rPh sb="4" eb="6">
      <t>ネンド</t>
    </rPh>
    <phoneticPr fontId="7"/>
  </si>
  <si>
    <t>平成17年度</t>
    <rPh sb="0" eb="2">
      <t>ヘイセイ</t>
    </rPh>
    <rPh sb="4" eb="6">
      <t>ネンド</t>
    </rPh>
    <phoneticPr fontId="7"/>
  </si>
  <si>
    <t>平成12年度</t>
    <rPh sb="0" eb="2">
      <t>ヘイセイ</t>
    </rPh>
    <rPh sb="4" eb="6">
      <t>ネンド</t>
    </rPh>
    <phoneticPr fontId="7"/>
  </si>
  <si>
    <t>平成7年度</t>
    <rPh sb="0" eb="2">
      <t>ヘイセイ</t>
    </rPh>
    <rPh sb="3" eb="5">
      <t>ネンド</t>
    </rPh>
    <phoneticPr fontId="7"/>
  </si>
  <si>
    <t>平成2年度</t>
    <rPh sb="0" eb="2">
      <t>ヘイセイ</t>
    </rPh>
    <rPh sb="3" eb="5">
      <t>ネンド</t>
    </rPh>
    <phoneticPr fontId="7"/>
  </si>
  <si>
    <t>昭和60年度</t>
    <rPh sb="0" eb="2">
      <t>ショウワ</t>
    </rPh>
    <rPh sb="4" eb="6">
      <t>ネンド</t>
    </rPh>
    <phoneticPr fontId="7"/>
  </si>
  <si>
    <t>昭和55年度</t>
    <rPh sb="0" eb="2">
      <t>ショウワ</t>
    </rPh>
    <rPh sb="4" eb="6">
      <t>ネンド</t>
    </rPh>
    <phoneticPr fontId="7"/>
  </si>
  <si>
    <t>昭和50年度</t>
    <rPh sb="0" eb="2">
      <t>ショウワ</t>
    </rPh>
    <rPh sb="4" eb="6">
      <t>ネンド</t>
    </rPh>
    <phoneticPr fontId="7"/>
  </si>
  <si>
    <t>昭和45年度</t>
    <rPh sb="0" eb="2">
      <t>ショウワ</t>
    </rPh>
    <rPh sb="4" eb="6">
      <t>ネンド</t>
    </rPh>
    <phoneticPr fontId="7"/>
  </si>
  <si>
    <t>1970年度</t>
    <rPh sb="4" eb="6">
      <t>ネンド</t>
    </rPh>
    <phoneticPr fontId="7"/>
  </si>
  <si>
    <t>天然林</t>
    <rPh sb="0" eb="3">
      <t>テンネンリン</t>
    </rPh>
    <phoneticPr fontId="7"/>
  </si>
  <si>
    <t>人工林</t>
    <rPh sb="0" eb="3">
      <t>ジンコウリン</t>
    </rPh>
    <phoneticPr fontId="7"/>
  </si>
  <si>
    <t>件数</t>
    <rPh sb="0" eb="2">
      <t>ケンスウ</t>
    </rPh>
    <phoneticPr fontId="29"/>
  </si>
  <si>
    <t>面積</t>
    <rPh sb="0" eb="2">
      <t>メンセキ</t>
    </rPh>
    <phoneticPr fontId="29"/>
  </si>
  <si>
    <t>令和２年度</t>
    <rPh sb="0" eb="2">
      <t>レイワ</t>
    </rPh>
    <rPh sb="3" eb="4">
      <t>ネン</t>
    </rPh>
    <rPh sb="4" eb="5">
      <t>ド</t>
    </rPh>
    <phoneticPr fontId="29"/>
  </si>
  <si>
    <t>平成31年度</t>
    <rPh sb="0" eb="2">
      <t>ヘイセイ</t>
    </rPh>
    <rPh sb="4" eb="6">
      <t>ネンド</t>
    </rPh>
    <phoneticPr fontId="29"/>
  </si>
  <si>
    <t>平成30年度</t>
    <rPh sb="0" eb="2">
      <t>ヘイセイ</t>
    </rPh>
    <rPh sb="4" eb="6">
      <t>ネンド</t>
    </rPh>
    <phoneticPr fontId="29"/>
  </si>
  <si>
    <t>平成29年度</t>
    <rPh sb="0" eb="2">
      <t>ヘイセイ</t>
    </rPh>
    <rPh sb="4" eb="6">
      <t>ネンド</t>
    </rPh>
    <phoneticPr fontId="29"/>
  </si>
  <si>
    <t>平成28年度</t>
    <rPh sb="0" eb="2">
      <t>ヘイセイ</t>
    </rPh>
    <rPh sb="4" eb="6">
      <t>ネンド</t>
    </rPh>
    <phoneticPr fontId="29"/>
  </si>
  <si>
    <t>平成27年度</t>
    <rPh sb="0" eb="2">
      <t>ヘイセイ</t>
    </rPh>
    <rPh sb="4" eb="6">
      <t>ネンド</t>
    </rPh>
    <phoneticPr fontId="29"/>
  </si>
  <si>
    <t>2015年度</t>
    <rPh sb="4" eb="6">
      <t>ネンド</t>
    </rPh>
    <phoneticPr fontId="29"/>
  </si>
  <si>
    <t>面積（ha）</t>
    <rPh sb="0" eb="2">
      <t>メンセキ</t>
    </rPh>
    <phoneticPr fontId="29"/>
  </si>
  <si>
    <t xml:space="preserve">●農業経営基盤強化促進法に基づく利用権設定等促進事業の推移（集積・集約）
</t>
    <rPh sb="1" eb="3">
      <t>ノウギョウ</t>
    </rPh>
    <rPh sb="3" eb="5">
      <t>ケイエイ</t>
    </rPh>
    <rPh sb="5" eb="7">
      <t>キバン</t>
    </rPh>
    <rPh sb="7" eb="9">
      <t>キョウカ</t>
    </rPh>
    <rPh sb="9" eb="12">
      <t>ソクシンホウ</t>
    </rPh>
    <rPh sb="13" eb="14">
      <t>モト</t>
    </rPh>
    <rPh sb="16" eb="18">
      <t>リヨウ</t>
    </rPh>
    <rPh sb="18" eb="19">
      <t>ケン</t>
    </rPh>
    <rPh sb="19" eb="21">
      <t>セッテイ</t>
    </rPh>
    <rPh sb="21" eb="22">
      <t>トウ</t>
    </rPh>
    <rPh sb="22" eb="24">
      <t>ソクシン</t>
    </rPh>
    <rPh sb="24" eb="26">
      <t>ジギョウ</t>
    </rPh>
    <rPh sb="27" eb="29">
      <t>スイイ</t>
    </rPh>
    <rPh sb="30" eb="32">
      <t>シュウセキ</t>
    </rPh>
    <rPh sb="33" eb="35">
      <t>シュウヤク</t>
    </rPh>
    <phoneticPr fontId="29"/>
  </si>
  <si>
    <t>平成23年度</t>
    <rPh sb="0" eb="2">
      <t>ヘイセイ</t>
    </rPh>
    <rPh sb="4" eb="6">
      <t>ネンド</t>
    </rPh>
    <phoneticPr fontId="7"/>
  </si>
  <si>
    <t>2011年度</t>
    <rPh sb="4" eb="6">
      <t>ネンド</t>
    </rPh>
    <phoneticPr fontId="7"/>
  </si>
  <si>
    <t>農地法第３条に基づく農地の権利移動件数</t>
    <rPh sb="0" eb="3">
      <t>ノウチホウ</t>
    </rPh>
    <rPh sb="3" eb="4">
      <t>ダイ</t>
    </rPh>
    <rPh sb="5" eb="6">
      <t>ジョウ</t>
    </rPh>
    <rPh sb="7" eb="8">
      <t>モト</t>
    </rPh>
    <rPh sb="10" eb="12">
      <t>ノウチ</t>
    </rPh>
    <rPh sb="13" eb="15">
      <t>ケンリ</t>
    </rPh>
    <rPh sb="15" eb="17">
      <t>イドウ</t>
    </rPh>
    <rPh sb="17" eb="19">
      <t>ケンスウ</t>
    </rPh>
    <phoneticPr fontId="23"/>
  </si>
  <si>
    <t>●農地を農地として所有権移転等した件数及び面積
（農地法第３条に基づく権利移動）</t>
    <rPh sb="25" eb="28">
      <t>ノウチホウ</t>
    </rPh>
    <rPh sb="28" eb="29">
      <t>ダイ</t>
    </rPh>
    <rPh sb="30" eb="31">
      <t>ジョウ</t>
    </rPh>
    <rPh sb="32" eb="33">
      <t>モト</t>
    </rPh>
    <rPh sb="35" eb="37">
      <t>ケンリ</t>
    </rPh>
    <rPh sb="37" eb="39">
      <t>イドウ</t>
    </rPh>
    <phoneticPr fontId="7"/>
  </si>
  <si>
    <t>※項目をクリックすると、該当シートへ移動します。</t>
    <rPh sb="1" eb="3">
      <t>コウモク</t>
    </rPh>
    <rPh sb="12" eb="14">
      <t>ガイトウ</t>
    </rPh>
    <rPh sb="18" eb="20">
      <t>イドウ</t>
    </rPh>
    <phoneticPr fontId="7"/>
  </si>
  <si>
    <t>令和3年度</t>
    <rPh sb="0" eb="2">
      <t>レイワ</t>
    </rPh>
    <rPh sb="3" eb="5">
      <t>ネンド</t>
    </rPh>
    <phoneticPr fontId="7"/>
  </si>
  <si>
    <t>ネパール</t>
  </si>
  <si>
    <t>インドネシア</t>
  </si>
  <si>
    <r>
      <t>●民有林</t>
    </r>
    <r>
      <rPr>
        <sz val="11"/>
        <rFont val="ＭＳ Ｐゴシック"/>
        <family val="3"/>
        <charset val="128"/>
        <scheme val="minor"/>
      </rPr>
      <t>蓄積</t>
    </r>
    <rPh sb="4" eb="6">
      <t>チクセキ</t>
    </rPh>
    <phoneticPr fontId="7"/>
  </si>
  <si>
    <t>1985年</t>
    <rPh sb="4" eb="5">
      <t>ネン</t>
    </rPh>
    <phoneticPr fontId="7"/>
  </si>
  <si>
    <t>母子世帯構成比</t>
    <rPh sb="0" eb="2">
      <t>ボシ</t>
    </rPh>
    <rPh sb="2" eb="4">
      <t>セタイ</t>
    </rPh>
    <rPh sb="4" eb="6">
      <t>コウセイ</t>
    </rPh>
    <rPh sb="6" eb="7">
      <t>ヒ</t>
    </rPh>
    <phoneticPr fontId="7"/>
  </si>
  <si>
    <t>父子世帯構成比</t>
    <rPh sb="0" eb="2">
      <t>フシ</t>
    </rPh>
    <rPh sb="2" eb="4">
      <t>セタイ</t>
    </rPh>
    <rPh sb="4" eb="6">
      <t>コウセイ</t>
    </rPh>
    <rPh sb="6" eb="7">
      <t>ヒ</t>
    </rPh>
    <phoneticPr fontId="7"/>
  </si>
  <si>
    <t>卸売業（従業者数）</t>
    <rPh sb="0" eb="3">
      <t>オロシウリギョウ</t>
    </rPh>
    <rPh sb="4" eb="5">
      <t>ジュウ</t>
    </rPh>
    <rPh sb="5" eb="8">
      <t>ギョウシャスウ</t>
    </rPh>
    <rPh sb="7" eb="8">
      <t>スウ</t>
    </rPh>
    <phoneticPr fontId="2"/>
  </si>
  <si>
    <t>小売業（従業者数）</t>
    <rPh sb="0" eb="3">
      <t>コウリギョウ</t>
    </rPh>
    <rPh sb="4" eb="5">
      <t>ジュウ</t>
    </rPh>
    <rPh sb="5" eb="8">
      <t>ギョウシャスウ</t>
    </rPh>
    <rPh sb="7" eb="8">
      <t>スウ</t>
    </rPh>
    <phoneticPr fontId="2"/>
  </si>
  <si>
    <t>●農地転用の件数及び面積（農地法第４条及び第５条に基づく許可及び届出）</t>
    <rPh sb="3" eb="5">
      <t>テンヨウ</t>
    </rPh>
    <rPh sb="13" eb="16">
      <t>ノウチホウ</t>
    </rPh>
    <rPh sb="16" eb="17">
      <t>ダイ</t>
    </rPh>
    <rPh sb="18" eb="19">
      <t>ジョウ</t>
    </rPh>
    <rPh sb="19" eb="20">
      <t>オヨ</t>
    </rPh>
    <rPh sb="21" eb="22">
      <t>ダイ</t>
    </rPh>
    <rPh sb="23" eb="24">
      <t>ジョウ</t>
    </rPh>
    <rPh sb="25" eb="26">
      <t>モト</t>
    </rPh>
    <rPh sb="28" eb="30">
      <t>キョカ</t>
    </rPh>
    <rPh sb="30" eb="31">
      <t>オヨ</t>
    </rPh>
    <rPh sb="32" eb="34">
      <t>トドケデ</t>
    </rPh>
    <phoneticPr fontId="7"/>
  </si>
  <si>
    <t>許可件数</t>
    <rPh sb="0" eb="2">
      <t>キョカ</t>
    </rPh>
    <rPh sb="2" eb="4">
      <t>ケンスウ</t>
    </rPh>
    <phoneticPr fontId="23"/>
  </si>
  <si>
    <t>届出件数</t>
    <rPh sb="0" eb="2">
      <t>トドケデ</t>
    </rPh>
    <rPh sb="2" eb="4">
      <t>ケンスウ</t>
    </rPh>
    <phoneticPr fontId="23"/>
  </si>
  <si>
    <t>田</t>
    <rPh sb="0" eb="1">
      <t>タ</t>
    </rPh>
    <phoneticPr fontId="23"/>
  </si>
  <si>
    <t>畑</t>
    <rPh sb="0" eb="1">
      <t>ハタケ</t>
    </rPh>
    <phoneticPr fontId="23"/>
  </si>
  <si>
    <t>合計</t>
    <rPh sb="0" eb="2">
      <t>ゴウケイ</t>
    </rPh>
    <phoneticPr fontId="23"/>
  </si>
  <si>
    <t>2014年度</t>
    <rPh sb="4" eb="6">
      <t>ネンド</t>
    </rPh>
    <phoneticPr fontId="7"/>
  </si>
  <si>
    <t>遊休農地面積の推移</t>
    <phoneticPr fontId="7"/>
  </si>
  <si>
    <t>卸売業産業中分類別事業所数・従業者数</t>
    <phoneticPr fontId="7"/>
  </si>
  <si>
    <t>小売業産業中分類別事業所数・従業者数</t>
    <phoneticPr fontId="7"/>
  </si>
  <si>
    <t>産業中分類別事業所数・従業者数</t>
    <phoneticPr fontId="7"/>
  </si>
  <si>
    <t>農地転用の件数及び面積（農地法第４条及び第５条に基づく許可及び届出）</t>
    <phoneticPr fontId="7"/>
  </si>
  <si>
    <t>●遊休農地面積の推移</t>
    <rPh sb="1" eb="5">
      <t>ユウキュウノウチ</t>
    </rPh>
    <rPh sb="5" eb="7">
      <t>メンセキ</t>
    </rPh>
    <rPh sb="8" eb="10">
      <t>スイイ</t>
    </rPh>
    <phoneticPr fontId="7"/>
  </si>
  <si>
    <t>人口集中地区人口</t>
    <rPh sb="0" eb="2">
      <t>ジンコウ</t>
    </rPh>
    <rPh sb="2" eb="4">
      <t>シュウチュウ</t>
    </rPh>
    <rPh sb="4" eb="6">
      <t>チク</t>
    </rPh>
    <rPh sb="6" eb="8">
      <t>ジンコウ</t>
    </rPh>
    <phoneticPr fontId="3"/>
  </si>
  <si>
    <t>総人口比</t>
    <rPh sb="0" eb="1">
      <t>ソウ</t>
    </rPh>
    <rPh sb="1" eb="4">
      <t>ジンコウヒ</t>
    </rPh>
    <phoneticPr fontId="3"/>
  </si>
  <si>
    <t>1980年</t>
    <rPh sb="4" eb="5">
      <t>ネン</t>
    </rPh>
    <phoneticPr fontId="7"/>
  </si>
  <si>
    <t>総人口に対する農家人口の割合</t>
    <rPh sb="0" eb="3">
      <t>ソウジンコウ</t>
    </rPh>
    <rPh sb="4" eb="5">
      <t>タイ</t>
    </rPh>
    <rPh sb="7" eb="9">
      <t>ノウカ</t>
    </rPh>
    <rPh sb="9" eb="11">
      <t>ジンコウ</t>
    </rPh>
    <rPh sb="12" eb="14">
      <t>ワリアイ</t>
    </rPh>
    <phoneticPr fontId="2"/>
  </si>
  <si>
    <t>許可面積</t>
    <rPh sb="0" eb="2">
      <t>キョカ</t>
    </rPh>
    <rPh sb="2" eb="4">
      <t>メンセキ</t>
    </rPh>
    <phoneticPr fontId="23"/>
  </si>
  <si>
    <t>届出面積</t>
    <rPh sb="0" eb="2">
      <t>トドケデ</t>
    </rPh>
    <rPh sb="2" eb="4">
      <t>メンセキ</t>
    </rPh>
    <phoneticPr fontId="23"/>
  </si>
  <si>
    <t>機械器具卸売業</t>
  </si>
  <si>
    <t>飲食料品卸売業</t>
  </si>
  <si>
    <t>建築材料，鉱物・
金属材料等卸売業</t>
  </si>
  <si>
    <t>その他の卸売業</t>
  </si>
  <si>
    <t>繊維・衣服等
卸売業</t>
  </si>
  <si>
    <t>各種商品卸売業</t>
  </si>
  <si>
    <t>飲食料品
小売業</t>
  </si>
  <si>
    <t>各種商品
小売業</t>
  </si>
  <si>
    <t>織物・衣服・
身の回り品小売業</t>
  </si>
  <si>
    <t>無店舗
小売業</t>
  </si>
  <si>
    <t>総世帯数に対する農家数の割合</t>
    <rPh sb="0" eb="1">
      <t>ソウ</t>
    </rPh>
    <rPh sb="1" eb="3">
      <t>セタイ</t>
    </rPh>
    <rPh sb="3" eb="4">
      <t>スウ</t>
    </rPh>
    <rPh sb="5" eb="6">
      <t>タイ</t>
    </rPh>
    <rPh sb="8" eb="10">
      <t>ノウカ</t>
    </rPh>
    <rPh sb="10" eb="11">
      <t>スウ</t>
    </rPh>
    <rPh sb="12" eb="14">
      <t>ワリアイ</t>
    </rPh>
    <phoneticPr fontId="2"/>
  </si>
  <si>
    <t>各年2月1日現在</t>
    <rPh sb="0" eb="2">
      <t>カクネン</t>
    </rPh>
    <rPh sb="3" eb="4">
      <t>ガツ</t>
    </rPh>
    <rPh sb="5" eb="6">
      <t>ニチ</t>
    </rPh>
    <rPh sb="6" eb="8">
      <t>ゲンザイ</t>
    </rPh>
    <phoneticPr fontId="7"/>
  </si>
  <si>
    <t>農地法第３条に基づく農地の権利移動面積(a)</t>
    <rPh sb="0" eb="3">
      <t>ノウチホウ</t>
    </rPh>
    <rPh sb="3" eb="4">
      <t>ダイ</t>
    </rPh>
    <rPh sb="5" eb="6">
      <t>ジョウ</t>
    </rPh>
    <rPh sb="7" eb="8">
      <t>モト</t>
    </rPh>
    <rPh sb="10" eb="12">
      <t>ノウチ</t>
    </rPh>
    <rPh sb="13" eb="15">
      <t>ケンリ</t>
    </rPh>
    <rPh sb="15" eb="17">
      <t>イドウ</t>
    </rPh>
    <rPh sb="17" eb="19">
      <t>メンセキ</t>
    </rPh>
    <phoneticPr fontId="23"/>
  </si>
  <si>
    <t>2012年</t>
    <rPh sb="4" eb="5">
      <t>ネン</t>
    </rPh>
    <phoneticPr fontId="7"/>
  </si>
  <si>
    <t>●転入・転出の状況</t>
    <rPh sb="1" eb="3">
      <t>テンニュウ</t>
    </rPh>
    <rPh sb="4" eb="6">
      <t>テンシュツ</t>
    </rPh>
    <rPh sb="7" eb="9">
      <t>ジョウキョウ</t>
    </rPh>
    <phoneticPr fontId="7"/>
  </si>
  <si>
    <t>●通勤・通学の流動状況</t>
    <rPh sb="1" eb="3">
      <t>ツウキン</t>
    </rPh>
    <rPh sb="4" eb="6">
      <t>ツウガク</t>
    </rPh>
    <rPh sb="7" eb="9">
      <t>リュウドウ</t>
    </rPh>
    <rPh sb="9" eb="11">
      <t>ジョウキョウ</t>
    </rPh>
    <phoneticPr fontId="7"/>
  </si>
  <si>
    <t>市外（県外）からの郡山市へ通勤・通学者</t>
    <rPh sb="0" eb="2">
      <t>シガイ</t>
    </rPh>
    <rPh sb="3" eb="5">
      <t>ケンガイ</t>
    </rPh>
    <rPh sb="13" eb="15">
      <t>ツウキン</t>
    </rPh>
    <rPh sb="16" eb="19">
      <t>ツウガクシャ</t>
    </rPh>
    <phoneticPr fontId="7"/>
  </si>
  <si>
    <t>令和2年</t>
    <rPh sb="0" eb="2">
      <t>レイワ</t>
    </rPh>
    <rPh sb="3" eb="4">
      <t>ネン</t>
    </rPh>
    <phoneticPr fontId="7"/>
  </si>
  <si>
    <t>2012年度</t>
    <rPh sb="4" eb="6">
      <t>ネンド</t>
    </rPh>
    <phoneticPr fontId="7"/>
  </si>
  <si>
    <t>令和4年度</t>
    <rPh sb="0" eb="2">
      <t>レイワ</t>
    </rPh>
    <rPh sb="3" eb="5">
      <t>ネンド</t>
    </rPh>
    <phoneticPr fontId="7"/>
  </si>
  <si>
    <t>主食用米作付面積(ha)</t>
    <rPh sb="0" eb="3">
      <t>シュショクヨウ</t>
    </rPh>
    <rPh sb="3" eb="4">
      <t>マイ</t>
    </rPh>
    <rPh sb="4" eb="6">
      <t>サクツ</t>
    </rPh>
    <rPh sb="6" eb="8">
      <t>メンセキ</t>
    </rPh>
    <phoneticPr fontId="7"/>
  </si>
  <si>
    <t>2018年度</t>
    <rPh sb="4" eb="6">
      <t>ネンド</t>
    </rPh>
    <phoneticPr fontId="7"/>
  </si>
  <si>
    <t>令和元年度</t>
    <rPh sb="0" eb="2">
      <t>レイワ</t>
    </rPh>
    <rPh sb="2" eb="5">
      <t>ガンネンド</t>
    </rPh>
    <phoneticPr fontId="7"/>
  </si>
  <si>
    <t>統計書</t>
    <rPh sb="0" eb="3">
      <t>トウケイショ</t>
    </rPh>
    <phoneticPr fontId="7"/>
  </si>
  <si>
    <t>年</t>
    <rPh sb="0" eb="1">
      <t>ネン</t>
    </rPh>
    <phoneticPr fontId="7"/>
  </si>
  <si>
    <t>婚姻件数</t>
    <rPh sb="0" eb="4">
      <t>コンインケンスウ</t>
    </rPh>
    <phoneticPr fontId="7"/>
  </si>
  <si>
    <t>離婚件数</t>
    <rPh sb="0" eb="2">
      <t>リコン</t>
    </rPh>
    <rPh sb="2" eb="4">
      <t>ケンスウ</t>
    </rPh>
    <phoneticPr fontId="7"/>
  </si>
  <si>
    <t>1947年
(昭和22年)</t>
    <rPh sb="4" eb="5">
      <t>ネン</t>
    </rPh>
    <rPh sb="7" eb="9">
      <t>ショウワ</t>
    </rPh>
    <rPh sb="11" eb="12">
      <t>ネン</t>
    </rPh>
    <phoneticPr fontId="7"/>
  </si>
  <si>
    <t>1947年</t>
    <rPh sb="4" eb="5">
      <t>ネン</t>
    </rPh>
    <phoneticPr fontId="7"/>
  </si>
  <si>
    <t>昭和22年</t>
    <rPh sb="0" eb="2">
      <t>ショウワ</t>
    </rPh>
    <rPh sb="4" eb="5">
      <t>ネン</t>
    </rPh>
    <phoneticPr fontId="7"/>
  </si>
  <si>
    <t>昭和23年</t>
    <rPh sb="0" eb="2">
      <t>ショウワ</t>
    </rPh>
    <rPh sb="4" eb="5">
      <t>ネン</t>
    </rPh>
    <phoneticPr fontId="7"/>
  </si>
  <si>
    <t>昭和24年</t>
    <rPh sb="0" eb="2">
      <t>ショウワ</t>
    </rPh>
    <rPh sb="4" eb="5">
      <t>ネン</t>
    </rPh>
    <phoneticPr fontId="7"/>
  </si>
  <si>
    <t>1950年
(昭和25年)</t>
    <rPh sb="4" eb="5">
      <t>ネン</t>
    </rPh>
    <phoneticPr fontId="7"/>
  </si>
  <si>
    <t>昭和25年</t>
    <rPh sb="0" eb="2">
      <t>ショウワ</t>
    </rPh>
    <rPh sb="4" eb="5">
      <t>ネン</t>
    </rPh>
    <phoneticPr fontId="7"/>
  </si>
  <si>
    <t>昭和26年</t>
    <rPh sb="0" eb="2">
      <t>ショウワ</t>
    </rPh>
    <rPh sb="4" eb="5">
      <t>ネン</t>
    </rPh>
    <phoneticPr fontId="7"/>
  </si>
  <si>
    <t>昭和27年</t>
    <rPh sb="0" eb="2">
      <t>ショウワ</t>
    </rPh>
    <rPh sb="4" eb="5">
      <t>ネン</t>
    </rPh>
    <phoneticPr fontId="7"/>
  </si>
  <si>
    <t>昭和28年</t>
    <rPh sb="0" eb="2">
      <t>ショウワ</t>
    </rPh>
    <rPh sb="4" eb="5">
      <t>ネン</t>
    </rPh>
    <phoneticPr fontId="7"/>
  </si>
  <si>
    <t>昭和29年</t>
    <rPh sb="0" eb="2">
      <t>ショウワ</t>
    </rPh>
    <rPh sb="4" eb="5">
      <t>ネン</t>
    </rPh>
    <phoneticPr fontId="7"/>
  </si>
  <si>
    <t>昭和30年</t>
    <rPh sb="0" eb="2">
      <t>ショウワ</t>
    </rPh>
    <rPh sb="4" eb="5">
      <t>ネン</t>
    </rPh>
    <phoneticPr fontId="7"/>
  </si>
  <si>
    <t>昭和31年</t>
    <rPh sb="0" eb="2">
      <t>ショウワ</t>
    </rPh>
    <rPh sb="4" eb="5">
      <t>ネン</t>
    </rPh>
    <phoneticPr fontId="7"/>
  </si>
  <si>
    <t>昭和32年</t>
    <rPh sb="0" eb="2">
      <t>ショウワ</t>
    </rPh>
    <rPh sb="4" eb="5">
      <t>ネン</t>
    </rPh>
    <phoneticPr fontId="7"/>
  </si>
  <si>
    <t>昭和33年</t>
    <rPh sb="0" eb="2">
      <t>ショウワ</t>
    </rPh>
    <rPh sb="4" eb="5">
      <t>ネン</t>
    </rPh>
    <phoneticPr fontId="7"/>
  </si>
  <si>
    <t>昭和34年</t>
    <rPh sb="0" eb="2">
      <t>ショウワ</t>
    </rPh>
    <rPh sb="4" eb="5">
      <t>ネン</t>
    </rPh>
    <phoneticPr fontId="7"/>
  </si>
  <si>
    <t>1960年
(昭和35年)</t>
    <phoneticPr fontId="7"/>
  </si>
  <si>
    <t>昭和35年</t>
    <rPh sb="0" eb="2">
      <t>ショウワ</t>
    </rPh>
    <rPh sb="4" eb="5">
      <t>ネン</t>
    </rPh>
    <phoneticPr fontId="7"/>
  </si>
  <si>
    <t>昭和36年</t>
    <rPh sb="0" eb="2">
      <t>ショウワ</t>
    </rPh>
    <rPh sb="4" eb="5">
      <t>ネン</t>
    </rPh>
    <phoneticPr fontId="7"/>
  </si>
  <si>
    <t>昭和37年</t>
    <rPh sb="0" eb="2">
      <t>ショウワ</t>
    </rPh>
    <rPh sb="4" eb="5">
      <t>ネン</t>
    </rPh>
    <phoneticPr fontId="7"/>
  </si>
  <si>
    <t>昭和38年</t>
    <rPh sb="0" eb="2">
      <t>ショウワ</t>
    </rPh>
    <rPh sb="4" eb="5">
      <t>ネン</t>
    </rPh>
    <phoneticPr fontId="7"/>
  </si>
  <si>
    <t>昭和39年</t>
    <rPh sb="0" eb="2">
      <t>ショウワ</t>
    </rPh>
    <rPh sb="4" eb="5">
      <t>ネン</t>
    </rPh>
    <phoneticPr fontId="7"/>
  </si>
  <si>
    <t>昭和40年</t>
    <rPh sb="0" eb="2">
      <t>ショウワ</t>
    </rPh>
    <rPh sb="4" eb="5">
      <t>ネン</t>
    </rPh>
    <phoneticPr fontId="7"/>
  </si>
  <si>
    <t>資料を探したが、見つけられず</t>
    <rPh sb="0" eb="2">
      <t>シリョウ</t>
    </rPh>
    <rPh sb="3" eb="4">
      <t>サガ</t>
    </rPh>
    <rPh sb="8" eb="9">
      <t>ミ</t>
    </rPh>
    <phoneticPr fontId="7"/>
  </si>
  <si>
    <t>昭和41年</t>
    <rPh sb="0" eb="2">
      <t>ショウワ</t>
    </rPh>
    <rPh sb="4" eb="5">
      <t>ネン</t>
    </rPh>
    <phoneticPr fontId="7"/>
  </si>
  <si>
    <t>ー</t>
    <phoneticPr fontId="7"/>
  </si>
  <si>
    <t>統計書、市史に記載なし</t>
    <rPh sb="0" eb="3">
      <t>トウケイショ</t>
    </rPh>
    <rPh sb="4" eb="6">
      <t>シシ</t>
    </rPh>
    <rPh sb="7" eb="9">
      <t>キサイ</t>
    </rPh>
    <phoneticPr fontId="7"/>
  </si>
  <si>
    <t>昭和42年</t>
    <rPh sb="0" eb="2">
      <t>ショウワ</t>
    </rPh>
    <rPh sb="4" eb="5">
      <t>ネン</t>
    </rPh>
    <phoneticPr fontId="7"/>
  </si>
  <si>
    <t>昭和43年</t>
    <rPh sb="0" eb="2">
      <t>ショウワ</t>
    </rPh>
    <rPh sb="4" eb="5">
      <t>ネン</t>
    </rPh>
    <phoneticPr fontId="7"/>
  </si>
  <si>
    <t>昭和44年</t>
    <rPh sb="0" eb="2">
      <t>ショウワ</t>
    </rPh>
    <rPh sb="4" eb="5">
      <t>ネン</t>
    </rPh>
    <phoneticPr fontId="7"/>
  </si>
  <si>
    <t>1970年
(昭和45年)</t>
    <phoneticPr fontId="7"/>
  </si>
  <si>
    <t>昭和45年</t>
    <rPh sb="0" eb="2">
      <t>ショウワ</t>
    </rPh>
    <rPh sb="4" eb="5">
      <t>ネン</t>
    </rPh>
    <phoneticPr fontId="7"/>
  </si>
  <si>
    <t>昭和46年</t>
    <rPh sb="0" eb="2">
      <t>ショウワ</t>
    </rPh>
    <rPh sb="4" eb="5">
      <t>ネン</t>
    </rPh>
    <phoneticPr fontId="7"/>
  </si>
  <si>
    <t>昭和47年</t>
    <rPh sb="0" eb="2">
      <t>ショウワ</t>
    </rPh>
    <rPh sb="4" eb="5">
      <t>ネン</t>
    </rPh>
    <phoneticPr fontId="7"/>
  </si>
  <si>
    <t>昭和48年</t>
    <rPh sb="0" eb="2">
      <t>ショウワ</t>
    </rPh>
    <rPh sb="4" eb="5">
      <t>ネン</t>
    </rPh>
    <phoneticPr fontId="7"/>
  </si>
  <si>
    <t>昭和49年</t>
    <rPh sb="0" eb="2">
      <t>ショウワ</t>
    </rPh>
    <rPh sb="4" eb="5">
      <t>ネン</t>
    </rPh>
    <phoneticPr fontId="7"/>
  </si>
  <si>
    <t>昭和50年</t>
    <rPh sb="0" eb="2">
      <t>ショウワ</t>
    </rPh>
    <rPh sb="4" eb="5">
      <t>ネン</t>
    </rPh>
    <phoneticPr fontId="7"/>
  </si>
  <si>
    <t>昭和51年</t>
    <rPh sb="0" eb="2">
      <t>ショウワ</t>
    </rPh>
    <rPh sb="4" eb="5">
      <t>ネン</t>
    </rPh>
    <phoneticPr fontId="7"/>
  </si>
  <si>
    <t>昭和52年</t>
    <rPh sb="0" eb="2">
      <t>ショウワ</t>
    </rPh>
    <rPh sb="4" eb="5">
      <t>ネン</t>
    </rPh>
    <phoneticPr fontId="7"/>
  </si>
  <si>
    <t>昭和53年</t>
    <rPh sb="0" eb="2">
      <t>ショウワ</t>
    </rPh>
    <rPh sb="4" eb="5">
      <t>ネン</t>
    </rPh>
    <phoneticPr fontId="7"/>
  </si>
  <si>
    <t>昭和54年</t>
    <rPh sb="0" eb="2">
      <t>ショウワ</t>
    </rPh>
    <rPh sb="4" eb="5">
      <t>ネン</t>
    </rPh>
    <phoneticPr fontId="7"/>
  </si>
  <si>
    <t>1980年
(昭和55年)</t>
    <phoneticPr fontId="7"/>
  </si>
  <si>
    <t>昭和55年</t>
    <rPh sb="0" eb="2">
      <t>ショウワ</t>
    </rPh>
    <rPh sb="4" eb="5">
      <t>ネン</t>
    </rPh>
    <phoneticPr fontId="7"/>
  </si>
  <si>
    <t>昭和56年</t>
    <rPh sb="0" eb="2">
      <t>ショウワ</t>
    </rPh>
    <rPh sb="4" eb="5">
      <t>ネン</t>
    </rPh>
    <phoneticPr fontId="7"/>
  </si>
  <si>
    <t>昭和57年</t>
    <rPh sb="0" eb="2">
      <t>ショウワ</t>
    </rPh>
    <rPh sb="4" eb="5">
      <t>ネン</t>
    </rPh>
    <phoneticPr fontId="7"/>
  </si>
  <si>
    <t>昭和58年</t>
    <rPh sb="0" eb="2">
      <t>ショウワ</t>
    </rPh>
    <rPh sb="4" eb="5">
      <t>ネン</t>
    </rPh>
    <phoneticPr fontId="7"/>
  </si>
  <si>
    <t>昭和59年</t>
    <rPh sb="0" eb="2">
      <t>ショウワ</t>
    </rPh>
    <rPh sb="4" eb="5">
      <t>ネン</t>
    </rPh>
    <phoneticPr fontId="7"/>
  </si>
  <si>
    <t>昭和61年</t>
    <rPh sb="0" eb="2">
      <t>ショウワ</t>
    </rPh>
    <rPh sb="4" eb="5">
      <t>ネン</t>
    </rPh>
    <phoneticPr fontId="7"/>
  </si>
  <si>
    <t>昭和62年</t>
    <rPh sb="0" eb="2">
      <t>ショウワ</t>
    </rPh>
    <rPh sb="4" eb="5">
      <t>ネン</t>
    </rPh>
    <phoneticPr fontId="7"/>
  </si>
  <si>
    <t>昭和63年</t>
    <rPh sb="0" eb="2">
      <t>ショウワ</t>
    </rPh>
    <rPh sb="4" eb="5">
      <t>ネン</t>
    </rPh>
    <phoneticPr fontId="7"/>
  </si>
  <si>
    <t>平成元年</t>
    <rPh sb="0" eb="2">
      <t>ヘイセイ</t>
    </rPh>
    <rPh sb="2" eb="3">
      <t>モト</t>
    </rPh>
    <rPh sb="3" eb="4">
      <t>ネン</t>
    </rPh>
    <phoneticPr fontId="7"/>
  </si>
  <si>
    <t>1990年
(平成2年)</t>
    <rPh sb="7" eb="9">
      <t>ヘイセイ</t>
    </rPh>
    <phoneticPr fontId="7"/>
  </si>
  <si>
    <t>平成3年</t>
    <rPh sb="0" eb="2">
      <t>ヘイセイ</t>
    </rPh>
    <rPh sb="3" eb="4">
      <t>ネン</t>
    </rPh>
    <phoneticPr fontId="7"/>
  </si>
  <si>
    <t>平成4年</t>
    <rPh sb="0" eb="2">
      <t>ヘイセイ</t>
    </rPh>
    <rPh sb="3" eb="4">
      <t>ネン</t>
    </rPh>
    <phoneticPr fontId="7"/>
  </si>
  <si>
    <t>平成5年</t>
    <rPh sb="0" eb="2">
      <t>ヘイセイ</t>
    </rPh>
    <rPh sb="3" eb="4">
      <t>ネン</t>
    </rPh>
    <phoneticPr fontId="7"/>
  </si>
  <si>
    <t>平成6年</t>
    <rPh sb="0" eb="2">
      <t>ヘイセイ</t>
    </rPh>
    <rPh sb="3" eb="4">
      <t>ネン</t>
    </rPh>
    <phoneticPr fontId="7"/>
  </si>
  <si>
    <t>平成9年</t>
    <rPh sb="0" eb="2">
      <t>ヘイセイ</t>
    </rPh>
    <rPh sb="3" eb="4">
      <t>ネン</t>
    </rPh>
    <phoneticPr fontId="7"/>
  </si>
  <si>
    <t>平成10年</t>
    <rPh sb="0" eb="2">
      <t>ヘイセイ</t>
    </rPh>
    <rPh sb="4" eb="5">
      <t>ネン</t>
    </rPh>
    <phoneticPr fontId="7"/>
  </si>
  <si>
    <t>平成11年</t>
    <rPh sb="0" eb="2">
      <t>ヘイセイ</t>
    </rPh>
    <rPh sb="4" eb="5">
      <t>ネン</t>
    </rPh>
    <phoneticPr fontId="7"/>
  </si>
  <si>
    <t>2000年
(平成12年)</t>
    <rPh sb="7" eb="9">
      <t>ヘイセイ</t>
    </rPh>
    <rPh sb="11" eb="12">
      <t>ネン</t>
    </rPh>
    <phoneticPr fontId="7"/>
  </si>
  <si>
    <t>平成15年</t>
    <rPh sb="0" eb="2">
      <t>ヘイセイ</t>
    </rPh>
    <rPh sb="4" eb="5">
      <t>ネン</t>
    </rPh>
    <phoneticPr fontId="7"/>
  </si>
  <si>
    <t>2010年
(平成22年)</t>
    <rPh sb="7" eb="9">
      <t>ヘイセイ</t>
    </rPh>
    <phoneticPr fontId="7"/>
  </si>
  <si>
    <t>令和元年</t>
    <rPh sb="0" eb="2">
      <t>レイワ</t>
    </rPh>
    <rPh sb="2" eb="4">
      <t>モトネン</t>
    </rPh>
    <phoneticPr fontId="7"/>
  </si>
  <si>
    <t>2020年
(令和2年)</t>
    <rPh sb="7" eb="9">
      <t>レイワ</t>
    </rPh>
    <phoneticPr fontId="7"/>
  </si>
  <si>
    <t>空</t>
    <rPh sb="0" eb="1">
      <t>ア</t>
    </rPh>
    <phoneticPr fontId="7"/>
  </si>
  <si>
    <t>資料：政策統計課</t>
    <rPh sb="0" eb="2">
      <t>シリョウ</t>
    </rPh>
    <rPh sb="5" eb="7">
      <t>トウケイ</t>
    </rPh>
    <phoneticPr fontId="3"/>
  </si>
  <si>
    <t>-</t>
  </si>
  <si>
    <t xml:space="preserve">      07446 昭和村</t>
    <rPh sb="12" eb="15">
      <t>ショウワムラ</t>
    </rPh>
    <phoneticPr fontId="2"/>
  </si>
  <si>
    <t xml:space="preserve">      18 福井県 </t>
    <rPh sb="9" eb="11">
      <t>フクイ</t>
    </rPh>
    <phoneticPr fontId="2"/>
  </si>
  <si>
    <t xml:space="preserve">      32 島根県 </t>
    <rPh sb="9" eb="11">
      <t>シマネ</t>
    </rPh>
    <phoneticPr fontId="2"/>
  </si>
  <si>
    <t xml:space="preserve">      36 徳島県 </t>
    <rPh sb="9" eb="11">
      <t>トクシマ</t>
    </rPh>
    <phoneticPr fontId="2"/>
  </si>
  <si>
    <t xml:space="preserve">      44 大分県 </t>
    <rPh sb="9" eb="11">
      <t>オオイタ</t>
    </rPh>
    <phoneticPr fontId="2"/>
  </si>
  <si>
    <t xml:space="preserve">●戦後の婚姻件数と離婚件数推移
</t>
    <rPh sb="13" eb="15">
      <t>スイイ</t>
    </rPh>
    <phoneticPr fontId="7"/>
  </si>
  <si>
    <t>2020年</t>
    <phoneticPr fontId="7"/>
  </si>
  <si>
    <t>各年9月1日現在</t>
    <rPh sb="0" eb="2">
      <t>カクネン</t>
    </rPh>
    <rPh sb="3" eb="4">
      <t>ガツ</t>
    </rPh>
    <rPh sb="5" eb="6">
      <t>ニチ</t>
    </rPh>
    <rPh sb="6" eb="8">
      <t>ゲンザイ</t>
    </rPh>
    <phoneticPr fontId="7"/>
  </si>
  <si>
    <t>乳幼児数（3月31日時点）</t>
    <rPh sb="6" eb="7">
      <t>ガツ</t>
    </rPh>
    <rPh sb="9" eb="10">
      <t>ニチ</t>
    </rPh>
    <rPh sb="10" eb="12">
      <t>ジテン</t>
    </rPh>
    <phoneticPr fontId="7"/>
  </si>
  <si>
    <t>婚姻届出数（12月31日時点）</t>
    <rPh sb="8" eb="9">
      <t>ガツ</t>
    </rPh>
    <rPh sb="11" eb="12">
      <t>ニチ</t>
    </rPh>
    <rPh sb="12" eb="14">
      <t>ジテン</t>
    </rPh>
    <phoneticPr fontId="7"/>
  </si>
  <si>
    <t>項目</t>
    <rPh sb="0" eb="2">
      <t>コウモク</t>
    </rPh>
    <phoneticPr fontId="7"/>
  </si>
  <si>
    <t>製造業計</t>
  </si>
  <si>
    <t>食料品製造業</t>
  </si>
  <si>
    <t>電気機械器具製造業</t>
  </si>
  <si>
    <t>窯業・土石製品製造業</t>
  </si>
  <si>
    <t>金属製品製造業</t>
  </si>
  <si>
    <t>電子部品・デバイス・電子回路製造業</t>
  </si>
  <si>
    <t>情報通信機械器具製造業</t>
  </si>
  <si>
    <t>プラスチック製品製造業（別掲を除く）</t>
  </si>
  <si>
    <t>生産用機械器具製造業</t>
  </si>
  <si>
    <t>はん用機械器具製造業</t>
  </si>
  <si>
    <t>非鉄金属製造業</t>
  </si>
  <si>
    <t>その他の製造業</t>
  </si>
  <si>
    <t>輸送用機械器具製造業</t>
  </si>
  <si>
    <t>木材・木製品製造業（家具を除く）</t>
  </si>
  <si>
    <t>業務用機械器具製造業</t>
  </si>
  <si>
    <t>パルプ・紙・紙加工品製造業</t>
  </si>
  <si>
    <t>飲料・たばこ・飼料製造業</t>
  </si>
  <si>
    <t>石油製品・石炭製品製造業</t>
  </si>
  <si>
    <t>家具・装備品製造業</t>
  </si>
  <si>
    <t>情報通信機械器具</t>
    <phoneticPr fontId="7"/>
  </si>
  <si>
    <t>生産用機械器具</t>
    <phoneticPr fontId="7"/>
  </si>
  <si>
    <t>輸送用機械器具</t>
    <phoneticPr fontId="7"/>
  </si>
  <si>
    <t>はん用機械器具</t>
    <phoneticPr fontId="7"/>
  </si>
  <si>
    <t>非鉄金属</t>
    <phoneticPr fontId="7"/>
  </si>
  <si>
    <t>印刷・同関連業</t>
    <phoneticPr fontId="7"/>
  </si>
  <si>
    <t>ゴム製品製造業</t>
    <phoneticPr fontId="7"/>
  </si>
  <si>
    <t>その他</t>
    <phoneticPr fontId="7"/>
  </si>
  <si>
    <t>業務用機械器具</t>
    <phoneticPr fontId="7"/>
  </si>
  <si>
    <t>木材・木製品</t>
    <phoneticPr fontId="7"/>
  </si>
  <si>
    <t>パルプ・紙・紙加工品</t>
    <phoneticPr fontId="7"/>
  </si>
  <si>
    <t>鉄鋼業</t>
    <phoneticPr fontId="7"/>
  </si>
  <si>
    <t>家具・装備品</t>
    <phoneticPr fontId="7"/>
  </si>
  <si>
    <t>石油製品・石炭製品</t>
    <phoneticPr fontId="7"/>
  </si>
  <si>
    <t>2008年</t>
    <rPh sb="4" eb="5">
      <t>ネン</t>
    </rPh>
    <phoneticPr fontId="7"/>
  </si>
  <si>
    <t>2021年6月1日現在</t>
    <rPh sb="4" eb="5">
      <t>ネン</t>
    </rPh>
    <rPh sb="6" eb="7">
      <t>ガツ</t>
    </rPh>
    <rPh sb="8" eb="9">
      <t>ニチ</t>
    </rPh>
    <rPh sb="9" eb="11">
      <t>ゲンザイ</t>
    </rPh>
    <phoneticPr fontId="7"/>
  </si>
  <si>
    <t>2021年</t>
    <rPh sb="4" eb="5">
      <t>ネン</t>
    </rPh>
    <phoneticPr fontId="7"/>
  </si>
  <si>
    <t>中国</t>
  </si>
  <si>
    <t>韓国</t>
  </si>
  <si>
    <t>朝鮮</t>
  </si>
  <si>
    <t>その他</t>
    <rPh sb="2" eb="3">
      <t>タ</t>
    </rPh>
    <phoneticPr fontId="3"/>
  </si>
  <si>
    <t>転出先不明等</t>
    <rPh sb="0" eb="2">
      <t>テンシュツ</t>
    </rPh>
    <rPh sb="2" eb="3">
      <t>サキ</t>
    </rPh>
    <rPh sb="3" eb="5">
      <t>フメイ</t>
    </rPh>
    <rPh sb="5" eb="6">
      <t>トウ</t>
    </rPh>
    <phoneticPr fontId="3"/>
  </si>
  <si>
    <t>H28_産業分類</t>
  </si>
  <si>
    <t>事業従事者1人当たり付加価値額【万円】</t>
  </si>
  <si>
    <t>●従業者１人当たり付加価値額（労働生産性）</t>
    <phoneticPr fontId="7"/>
  </si>
  <si>
    <t>郡山市</t>
  </si>
  <si>
    <t>福島県</t>
  </si>
  <si>
    <t>学術研究，専門・技術サービス業</t>
    <phoneticPr fontId="7"/>
  </si>
  <si>
    <t>全国</t>
  </si>
  <si>
    <t>情報通信業</t>
    <phoneticPr fontId="7"/>
  </si>
  <si>
    <t>建設業</t>
    <phoneticPr fontId="7"/>
  </si>
  <si>
    <t>不動産業，物品賃貸業</t>
    <phoneticPr fontId="7"/>
  </si>
  <si>
    <t>卸売業，小売業</t>
    <phoneticPr fontId="7"/>
  </si>
  <si>
    <t>運輸業，郵便業</t>
    <phoneticPr fontId="7"/>
  </si>
  <si>
    <t>製造業</t>
    <phoneticPr fontId="7"/>
  </si>
  <si>
    <t>複合サービス事業</t>
    <phoneticPr fontId="7"/>
  </si>
  <si>
    <t>農林漁業（個人経営を除く）</t>
    <phoneticPr fontId="7"/>
  </si>
  <si>
    <t>生活関連サービス業，娯楽業</t>
    <phoneticPr fontId="7"/>
  </si>
  <si>
    <t>医療，福祉</t>
    <phoneticPr fontId="7"/>
  </si>
  <si>
    <t>サービス業（他に分類されないもの）</t>
    <phoneticPr fontId="7"/>
  </si>
  <si>
    <t>教育，学習支援業</t>
    <phoneticPr fontId="7"/>
  </si>
  <si>
    <t>宿泊業，飲食サービス業</t>
    <phoneticPr fontId="7"/>
  </si>
  <si>
    <t>鉱業，採石業，砂利採取業</t>
    <phoneticPr fontId="7"/>
  </si>
  <si>
    <t>X</t>
  </si>
  <si>
    <t>電気・ガス・熱供給・水道業</t>
    <phoneticPr fontId="7"/>
  </si>
  <si>
    <t>金融業，保険業</t>
    <phoneticPr fontId="7"/>
  </si>
  <si>
    <t>福島県／総数</t>
    <phoneticPr fontId="7"/>
  </si>
  <si>
    <t>郡山市／総数</t>
    <phoneticPr fontId="7"/>
  </si>
  <si>
    <t>地域</t>
    <phoneticPr fontId="7"/>
  </si>
  <si>
    <t>2-5</t>
    <phoneticPr fontId="7"/>
  </si>
  <si>
    <t>従業者１人当たり付加価値額（労働生産性）</t>
    <phoneticPr fontId="7"/>
  </si>
  <si>
    <t>2-6</t>
    <phoneticPr fontId="7"/>
  </si>
  <si>
    <t>区　　分</t>
    <rPh sb="0" eb="1">
      <t>ク</t>
    </rPh>
    <rPh sb="3" eb="4">
      <t>ブン</t>
    </rPh>
    <phoneticPr fontId="3"/>
  </si>
  <si>
    <t>人口</t>
    <rPh sb="0" eb="1">
      <t>ヒト</t>
    </rPh>
    <rPh sb="1" eb="2">
      <t>クチ</t>
    </rPh>
    <phoneticPr fontId="3"/>
  </si>
  <si>
    <t>●地区別人口・世帯数割合</t>
    <rPh sb="1" eb="4">
      <t>チクベツ</t>
    </rPh>
    <rPh sb="4" eb="6">
      <t>ジンコウ</t>
    </rPh>
    <rPh sb="10" eb="12">
      <t>ワリアイ</t>
    </rPh>
    <phoneticPr fontId="7"/>
  </si>
  <si>
    <t>計</t>
    <rPh sb="0" eb="1">
      <t>ケイ</t>
    </rPh>
    <phoneticPr fontId="3"/>
  </si>
  <si>
    <t>総　　　数</t>
    <rPh sb="0" eb="1">
      <t>フサ</t>
    </rPh>
    <rPh sb="4" eb="5">
      <t>カズ</t>
    </rPh>
    <phoneticPr fontId="41"/>
  </si>
  <si>
    <t>地区別人口・世帯数割合</t>
    <phoneticPr fontId="7"/>
  </si>
  <si>
    <t>1-18</t>
  </si>
  <si>
    <t>●１日あたり工業用水量</t>
    <rPh sb="2" eb="3">
      <t>ニチ</t>
    </rPh>
    <rPh sb="6" eb="8">
      <t>コウギョウ</t>
    </rPh>
    <rPh sb="8" eb="10">
      <t>ヨウスイ</t>
    </rPh>
    <rPh sb="10" eb="11">
      <t>リョウ</t>
    </rPh>
    <phoneticPr fontId="7"/>
  </si>
  <si>
    <t>戦後の婚姻件数と離婚件数推移</t>
    <phoneticPr fontId="7"/>
  </si>
  <si>
    <t>小売業産業中分類別年間販売額</t>
    <phoneticPr fontId="7"/>
  </si>
  <si>
    <t>民有林蓄積</t>
    <rPh sb="0" eb="3">
      <t>ミンユウリン</t>
    </rPh>
    <rPh sb="3" eb="5">
      <t>チクセキ</t>
    </rPh>
    <phoneticPr fontId="7"/>
  </si>
  <si>
    <t>●０歳～18歳人口（年齢1歳階級別）</t>
    <phoneticPr fontId="7"/>
  </si>
  <si>
    <t>１日あたり工業用水量</t>
    <rPh sb="1" eb="2">
      <t>ニチ</t>
    </rPh>
    <rPh sb="5" eb="7">
      <t>コウギョウ</t>
    </rPh>
    <rPh sb="7" eb="9">
      <t>ヨウスイ</t>
    </rPh>
    <rPh sb="9" eb="10">
      <t>リョウ</t>
    </rPh>
    <phoneticPr fontId="7"/>
  </si>
  <si>
    <t>●１日あたり工業用水量</t>
    <rPh sb="2" eb="3">
      <t>ニチ</t>
    </rPh>
    <phoneticPr fontId="7"/>
  </si>
  <si>
    <t>０歳～18歳人口（年齢1歳階級別）</t>
    <phoneticPr fontId="7"/>
  </si>
  <si>
    <t>令和4年</t>
    <rPh sb="0" eb="2">
      <t>レイワ</t>
    </rPh>
    <rPh sb="3" eb="4">
      <t>ネン</t>
    </rPh>
    <phoneticPr fontId="2"/>
  </si>
  <si>
    <t>2012年</t>
    <rPh sb="4" eb="5">
      <t>ネン</t>
    </rPh>
    <phoneticPr fontId="7"/>
  </si>
  <si>
    <t>※統計書（婚姻1,168件,離婚154件）の数値が誤りのため、20230213市民課調査実績値</t>
    <rPh sb="22" eb="24">
      <t>スウチ</t>
    </rPh>
    <rPh sb="25" eb="26">
      <t>アヤマ</t>
    </rPh>
    <rPh sb="39" eb="42">
      <t>シミンカ</t>
    </rPh>
    <rPh sb="42" eb="44">
      <t>チョウサ</t>
    </rPh>
    <rPh sb="44" eb="47">
      <t>ジッセキチ</t>
    </rPh>
    <phoneticPr fontId="7"/>
  </si>
  <si>
    <t>婚姻件数との比較</t>
    <rPh sb="0" eb="4">
      <t>コンインケンスウ</t>
    </rPh>
    <rPh sb="6" eb="8">
      <t>ヒカク</t>
    </rPh>
    <phoneticPr fontId="7"/>
  </si>
  <si>
    <t>5-10</t>
    <phoneticPr fontId="7"/>
  </si>
  <si>
    <t>組合施行土地区画整理事業</t>
    <rPh sb="0" eb="2">
      <t>クミアイ</t>
    </rPh>
    <phoneticPr fontId="7"/>
  </si>
  <si>
    <t>12-7</t>
  </si>
  <si>
    <t>市施行土地区画整理事業</t>
    <phoneticPr fontId="7"/>
  </si>
  <si>
    <t>12-6</t>
  </si>
  <si>
    <t>地価公示価格（１㎡当たりの価格）</t>
    <rPh sb="0" eb="2">
      <t>チカ</t>
    </rPh>
    <rPh sb="2" eb="4">
      <t>コウジ</t>
    </rPh>
    <rPh sb="4" eb="6">
      <t>カカク</t>
    </rPh>
    <rPh sb="9" eb="10">
      <t>ア</t>
    </rPh>
    <rPh sb="13" eb="15">
      <t>カカク</t>
    </rPh>
    <phoneticPr fontId="7"/>
  </si>
  <si>
    <t>12-5</t>
  </si>
  <si>
    <t>土地取引件数と取引面積</t>
    <rPh sb="0" eb="2">
      <t>トチ</t>
    </rPh>
    <rPh sb="2" eb="4">
      <t>トリヒキ</t>
    </rPh>
    <rPh sb="4" eb="6">
      <t>ケンスウ</t>
    </rPh>
    <rPh sb="7" eb="9">
      <t>トリヒキ</t>
    </rPh>
    <rPh sb="9" eb="11">
      <t>メンセキ</t>
    </rPh>
    <phoneticPr fontId="7"/>
  </si>
  <si>
    <t>12-4</t>
  </si>
  <si>
    <t>都市公園面積と公園数</t>
    <rPh sb="0" eb="2">
      <t>トシ</t>
    </rPh>
    <rPh sb="2" eb="4">
      <t>コウエン</t>
    </rPh>
    <rPh sb="4" eb="6">
      <t>メンセキ</t>
    </rPh>
    <rPh sb="7" eb="9">
      <t>コウエン</t>
    </rPh>
    <rPh sb="9" eb="10">
      <t>スウ</t>
    </rPh>
    <phoneticPr fontId="7"/>
  </si>
  <si>
    <t>12-3</t>
  </si>
  <si>
    <t>地目別土地面積比率</t>
    <rPh sb="0" eb="2">
      <t>チモク</t>
    </rPh>
    <rPh sb="2" eb="3">
      <t>ベツ</t>
    </rPh>
    <rPh sb="3" eb="5">
      <t>トチ</t>
    </rPh>
    <rPh sb="5" eb="7">
      <t>メンセキ</t>
    </rPh>
    <rPh sb="7" eb="9">
      <t>ヒリツ</t>
    </rPh>
    <phoneticPr fontId="7"/>
  </si>
  <si>
    <t>12-2</t>
    <phoneticPr fontId="7"/>
  </si>
  <si>
    <t>都市計画区域及び用途地域別面積</t>
    <phoneticPr fontId="7"/>
  </si>
  <si>
    <t>12-1</t>
    <phoneticPr fontId="7"/>
  </si>
  <si>
    <t>都市計画</t>
    <rPh sb="0" eb="2">
      <t>トシ</t>
    </rPh>
    <rPh sb="2" eb="4">
      <t>ケイカク</t>
    </rPh>
    <phoneticPr fontId="7"/>
  </si>
  <si>
    <t>新設住宅着工戸数（１新設住宅当たり延床面積）・公共賃貸住宅戸数</t>
    <rPh sb="0" eb="2">
      <t>シンセツ</t>
    </rPh>
    <rPh sb="2" eb="4">
      <t>ジュウタク</t>
    </rPh>
    <rPh sb="4" eb="6">
      <t>チャッコウ</t>
    </rPh>
    <rPh sb="6" eb="8">
      <t>コスウ</t>
    </rPh>
    <rPh sb="10" eb="12">
      <t>シンセツ</t>
    </rPh>
    <rPh sb="12" eb="14">
      <t>ジュウタク</t>
    </rPh>
    <rPh sb="14" eb="15">
      <t>ア</t>
    </rPh>
    <rPh sb="17" eb="18">
      <t>ノベ</t>
    </rPh>
    <rPh sb="18" eb="19">
      <t>ユカ</t>
    </rPh>
    <rPh sb="19" eb="21">
      <t>メンセキ</t>
    </rPh>
    <rPh sb="23" eb="25">
      <t>コウキョウ</t>
    </rPh>
    <rPh sb="25" eb="27">
      <t>チンタイ</t>
    </rPh>
    <rPh sb="27" eb="29">
      <t>ジュウタク</t>
    </rPh>
    <rPh sb="29" eb="31">
      <t>コスウ</t>
    </rPh>
    <phoneticPr fontId="7"/>
  </si>
  <si>
    <t>11-3</t>
    <phoneticPr fontId="7"/>
  </si>
  <si>
    <t>建築基準法　建築確認申請件数</t>
    <phoneticPr fontId="7"/>
  </si>
  <si>
    <t>11-2</t>
    <phoneticPr fontId="7"/>
  </si>
  <si>
    <t>市道の舗装率と改良率</t>
    <rPh sb="0" eb="2">
      <t>シドウ</t>
    </rPh>
    <rPh sb="3" eb="5">
      <t>ホソウ</t>
    </rPh>
    <rPh sb="5" eb="6">
      <t>リツ</t>
    </rPh>
    <rPh sb="7" eb="9">
      <t>カイリョウ</t>
    </rPh>
    <rPh sb="9" eb="10">
      <t>リツ</t>
    </rPh>
    <phoneticPr fontId="7"/>
  </si>
  <si>
    <t>建設</t>
    <rPh sb="0" eb="2">
      <t>ケンセツ</t>
    </rPh>
    <phoneticPr fontId="7"/>
  </si>
  <si>
    <t>気象概況（降水量・気温）</t>
    <rPh sb="0" eb="2">
      <t>キショウ</t>
    </rPh>
    <rPh sb="2" eb="4">
      <t>ガイキョウ</t>
    </rPh>
    <rPh sb="5" eb="8">
      <t>コウスイリョウ</t>
    </rPh>
    <rPh sb="9" eb="11">
      <t>キオン</t>
    </rPh>
    <phoneticPr fontId="7"/>
  </si>
  <si>
    <t>猪苗代湖（湖南）の水質の経年変化</t>
    <rPh sb="0" eb="3">
      <t>イナワシロ</t>
    </rPh>
    <rPh sb="3" eb="4">
      <t>コ</t>
    </rPh>
    <rPh sb="5" eb="7">
      <t>コナン</t>
    </rPh>
    <rPh sb="9" eb="11">
      <t>スイシツ</t>
    </rPh>
    <rPh sb="12" eb="14">
      <t>ケイネン</t>
    </rPh>
    <rPh sb="14" eb="16">
      <t>ヘンカ</t>
    </rPh>
    <phoneticPr fontId="7"/>
  </si>
  <si>
    <t>10-6</t>
  </si>
  <si>
    <t>10-5</t>
    <phoneticPr fontId="7"/>
  </si>
  <si>
    <t>市内を流れる代表的河川のＢＯＤ経年変化</t>
    <rPh sb="0" eb="2">
      <t>シナイ</t>
    </rPh>
    <rPh sb="3" eb="4">
      <t>ナガ</t>
    </rPh>
    <rPh sb="6" eb="9">
      <t>ダイヒョウテキ</t>
    </rPh>
    <rPh sb="9" eb="11">
      <t>カセン</t>
    </rPh>
    <rPh sb="15" eb="17">
      <t>ケイネン</t>
    </rPh>
    <rPh sb="17" eb="19">
      <t>ヘンカ</t>
    </rPh>
    <phoneticPr fontId="7"/>
  </si>
  <si>
    <t>10-4</t>
    <phoneticPr fontId="7"/>
  </si>
  <si>
    <t>温室効果ガス排出量</t>
    <phoneticPr fontId="7"/>
  </si>
  <si>
    <t>10-3</t>
    <phoneticPr fontId="7"/>
  </si>
  <si>
    <t>リサイクル率</t>
    <rPh sb="5" eb="6">
      <t>リツ</t>
    </rPh>
    <phoneticPr fontId="7"/>
  </si>
  <si>
    <t>10-2</t>
    <phoneticPr fontId="7"/>
  </si>
  <si>
    <t>ごみの種類別排出量</t>
    <rPh sb="3" eb="5">
      <t>シュルイ</t>
    </rPh>
    <rPh sb="5" eb="6">
      <t>ベツ</t>
    </rPh>
    <rPh sb="6" eb="8">
      <t>ハイシュツ</t>
    </rPh>
    <rPh sb="8" eb="9">
      <t>リョウ</t>
    </rPh>
    <phoneticPr fontId="7"/>
  </si>
  <si>
    <t>10-1</t>
    <phoneticPr fontId="7"/>
  </si>
  <si>
    <t>環境</t>
    <rPh sb="0" eb="2">
      <t>カンキョウ</t>
    </rPh>
    <phoneticPr fontId="7"/>
  </si>
  <si>
    <t>インターチェンジ交通量</t>
    <rPh sb="8" eb="10">
      <t>コウツウ</t>
    </rPh>
    <rPh sb="10" eb="11">
      <t>リョウ</t>
    </rPh>
    <phoneticPr fontId="7"/>
  </si>
  <si>
    <t>9-6</t>
    <phoneticPr fontId="7"/>
  </si>
  <si>
    <t>バス利用者数と営業キロ数</t>
    <rPh sb="2" eb="4">
      <t>リヨウ</t>
    </rPh>
    <rPh sb="4" eb="5">
      <t>シャ</t>
    </rPh>
    <rPh sb="5" eb="6">
      <t>スウ</t>
    </rPh>
    <rPh sb="7" eb="9">
      <t>エイギョウ</t>
    </rPh>
    <rPh sb="11" eb="12">
      <t>スウ</t>
    </rPh>
    <phoneticPr fontId="7"/>
  </si>
  <si>
    <t>9-5</t>
    <phoneticPr fontId="7"/>
  </si>
  <si>
    <t>郡山駅利用者数</t>
    <rPh sb="0" eb="3">
      <t>コオリヤマエキ</t>
    </rPh>
    <rPh sb="3" eb="5">
      <t>リヨウ</t>
    </rPh>
    <rPh sb="5" eb="6">
      <t>シャ</t>
    </rPh>
    <rPh sb="6" eb="7">
      <t>スウ</t>
    </rPh>
    <phoneticPr fontId="7"/>
  </si>
  <si>
    <t>9-4</t>
    <phoneticPr fontId="7"/>
  </si>
  <si>
    <t>自動車保有台数</t>
    <rPh sb="0" eb="3">
      <t>ジドウシャ</t>
    </rPh>
    <rPh sb="3" eb="5">
      <t>ホユウ</t>
    </rPh>
    <rPh sb="5" eb="7">
      <t>ダイスウ</t>
    </rPh>
    <phoneticPr fontId="7"/>
  </si>
  <si>
    <t>9-3</t>
    <phoneticPr fontId="7"/>
  </si>
  <si>
    <t>自動車運転免許者数</t>
    <rPh sb="0" eb="3">
      <t>ジドウシャ</t>
    </rPh>
    <rPh sb="3" eb="5">
      <t>ウンテン</t>
    </rPh>
    <rPh sb="5" eb="7">
      <t>メンキョ</t>
    </rPh>
    <rPh sb="7" eb="8">
      <t>シャ</t>
    </rPh>
    <rPh sb="8" eb="9">
      <t>スウ</t>
    </rPh>
    <phoneticPr fontId="7"/>
  </si>
  <si>
    <t>9-2</t>
    <phoneticPr fontId="7"/>
  </si>
  <si>
    <t>市内交通事故件数</t>
    <rPh sb="0" eb="2">
      <t>シナイ</t>
    </rPh>
    <rPh sb="2" eb="4">
      <t>コウツウ</t>
    </rPh>
    <rPh sb="4" eb="6">
      <t>ジコ</t>
    </rPh>
    <rPh sb="6" eb="8">
      <t>ケンスウ</t>
    </rPh>
    <phoneticPr fontId="7"/>
  </si>
  <si>
    <t>9-1</t>
    <phoneticPr fontId="7"/>
  </si>
  <si>
    <t>交通・運輸</t>
    <rPh sb="0" eb="2">
      <t>コウツウ</t>
    </rPh>
    <phoneticPr fontId="7"/>
  </si>
  <si>
    <t>公共施設分類別保有割合</t>
    <rPh sb="0" eb="2">
      <t>コウキョウ</t>
    </rPh>
    <rPh sb="2" eb="4">
      <t>シセツ</t>
    </rPh>
    <rPh sb="4" eb="6">
      <t>ブンルイ</t>
    </rPh>
    <rPh sb="6" eb="7">
      <t>ベツ</t>
    </rPh>
    <rPh sb="7" eb="9">
      <t>ホユウ</t>
    </rPh>
    <rPh sb="9" eb="11">
      <t>ワリアイ</t>
    </rPh>
    <phoneticPr fontId="7"/>
  </si>
  <si>
    <t>8-14</t>
  </si>
  <si>
    <t>市有地の売却実績及び固定資産税等課税実績</t>
    <rPh sb="0" eb="3">
      <t>シユウチ</t>
    </rPh>
    <rPh sb="4" eb="6">
      <t>バイキャク</t>
    </rPh>
    <rPh sb="6" eb="8">
      <t>ジッセキ</t>
    </rPh>
    <rPh sb="8" eb="9">
      <t>オヨ</t>
    </rPh>
    <rPh sb="10" eb="12">
      <t>コテイ</t>
    </rPh>
    <rPh sb="12" eb="15">
      <t>シサンゼイ</t>
    </rPh>
    <rPh sb="15" eb="16">
      <t>トウ</t>
    </rPh>
    <rPh sb="16" eb="18">
      <t>カゼイ</t>
    </rPh>
    <rPh sb="18" eb="20">
      <t>ジッセキ</t>
    </rPh>
    <phoneticPr fontId="7"/>
  </si>
  <si>
    <t>8-13</t>
  </si>
  <si>
    <t>地方交付税</t>
    <rPh sb="0" eb="2">
      <t>チホウ</t>
    </rPh>
    <rPh sb="2" eb="5">
      <t>コウフゼイ</t>
    </rPh>
    <phoneticPr fontId="7"/>
  </si>
  <si>
    <t>8-12</t>
  </si>
  <si>
    <t>財政調整基金・減債基金の年度末現在高</t>
    <rPh sb="0" eb="2">
      <t>ザイセイ</t>
    </rPh>
    <rPh sb="2" eb="4">
      <t>チョウセイ</t>
    </rPh>
    <rPh sb="4" eb="6">
      <t>キキン</t>
    </rPh>
    <rPh sb="7" eb="9">
      <t>ゲンサイ</t>
    </rPh>
    <rPh sb="9" eb="11">
      <t>キキン</t>
    </rPh>
    <rPh sb="12" eb="15">
      <t>ネンドマツ</t>
    </rPh>
    <rPh sb="15" eb="17">
      <t>ゲンザイ</t>
    </rPh>
    <rPh sb="17" eb="18">
      <t>タカ</t>
    </rPh>
    <phoneticPr fontId="7"/>
  </si>
  <si>
    <t>8-11</t>
    <phoneticPr fontId="7"/>
  </si>
  <si>
    <t>公債費（普通会計）</t>
    <rPh sb="0" eb="3">
      <t>コウサイヒ</t>
    </rPh>
    <rPh sb="4" eb="6">
      <t>フツウ</t>
    </rPh>
    <rPh sb="6" eb="8">
      <t>カイケイ</t>
    </rPh>
    <phoneticPr fontId="7"/>
  </si>
  <si>
    <t>8-10</t>
    <phoneticPr fontId="7"/>
  </si>
  <si>
    <t>郡山市の高齢者支援及び教育・子育て支援施策に係る予算の推移</t>
    <phoneticPr fontId="7"/>
  </si>
  <si>
    <t>8-9</t>
    <phoneticPr fontId="7"/>
  </si>
  <si>
    <t>ラスパイレス指数</t>
  </si>
  <si>
    <t>8-8</t>
  </si>
  <si>
    <t>人口１人あたり人件費物件費等の決算額</t>
    <phoneticPr fontId="7"/>
  </si>
  <si>
    <t>8-7</t>
    <phoneticPr fontId="7"/>
  </si>
  <si>
    <t>将来負担比率</t>
    <phoneticPr fontId="7"/>
  </si>
  <si>
    <t>8-6</t>
  </si>
  <si>
    <t>実質公債費比率</t>
    <phoneticPr fontId="7"/>
  </si>
  <si>
    <t>8-5</t>
    <phoneticPr fontId="7"/>
  </si>
  <si>
    <t>経常収支比率</t>
    <phoneticPr fontId="7"/>
  </si>
  <si>
    <t>8-4</t>
    <phoneticPr fontId="7"/>
  </si>
  <si>
    <t>8-3</t>
    <phoneticPr fontId="7"/>
  </si>
  <si>
    <t>一般会計・特別会計当初予算額</t>
    <rPh sb="0" eb="2">
      <t>イッパン</t>
    </rPh>
    <rPh sb="2" eb="4">
      <t>カイケイ</t>
    </rPh>
    <rPh sb="5" eb="7">
      <t>トクベツ</t>
    </rPh>
    <rPh sb="7" eb="9">
      <t>カイケイ</t>
    </rPh>
    <rPh sb="9" eb="11">
      <t>トウショ</t>
    </rPh>
    <rPh sb="11" eb="13">
      <t>ヨサン</t>
    </rPh>
    <rPh sb="13" eb="14">
      <t>ガク</t>
    </rPh>
    <phoneticPr fontId="7"/>
  </si>
  <si>
    <t>8-2</t>
    <phoneticPr fontId="7"/>
  </si>
  <si>
    <t>一般会計当初予算額</t>
    <rPh sb="0" eb="2">
      <t>イッパン</t>
    </rPh>
    <rPh sb="2" eb="4">
      <t>カイケイ</t>
    </rPh>
    <rPh sb="4" eb="6">
      <t>トウショ</t>
    </rPh>
    <rPh sb="6" eb="8">
      <t>ヨサン</t>
    </rPh>
    <rPh sb="8" eb="9">
      <t>ガク</t>
    </rPh>
    <phoneticPr fontId="7"/>
  </si>
  <si>
    <t>8-1</t>
    <phoneticPr fontId="7"/>
  </si>
  <si>
    <t>財政</t>
    <rPh sb="0" eb="2">
      <t>ザイセイ</t>
    </rPh>
    <phoneticPr fontId="7"/>
  </si>
  <si>
    <t>【福島市・いわき市比較】年度別市県民税納税義務者数とジニ係数の推移</t>
    <rPh sb="1" eb="3">
      <t>フクシマ</t>
    </rPh>
    <rPh sb="3" eb="4">
      <t>シ</t>
    </rPh>
    <rPh sb="8" eb="9">
      <t>シ</t>
    </rPh>
    <rPh sb="9" eb="11">
      <t>ヒカク</t>
    </rPh>
    <rPh sb="12" eb="14">
      <t>ネンド</t>
    </rPh>
    <rPh sb="14" eb="15">
      <t>ベツ</t>
    </rPh>
    <rPh sb="15" eb="19">
      <t>シケンミンゼイ</t>
    </rPh>
    <rPh sb="19" eb="21">
      <t>ノウゼイ</t>
    </rPh>
    <rPh sb="21" eb="23">
      <t>ギム</t>
    </rPh>
    <rPh sb="23" eb="24">
      <t>シャ</t>
    </rPh>
    <rPh sb="24" eb="25">
      <t>スウ</t>
    </rPh>
    <rPh sb="28" eb="30">
      <t>ケイスウ</t>
    </rPh>
    <rPh sb="31" eb="33">
      <t>スイイ</t>
    </rPh>
    <phoneticPr fontId="7"/>
  </si>
  <si>
    <t>7-6</t>
    <phoneticPr fontId="7"/>
  </si>
  <si>
    <t>【福島市・いわき市比較】所得階層別市県民税納税義務者数とローレンツ曲線</t>
    <rPh sb="1" eb="3">
      <t>フクシマ</t>
    </rPh>
    <rPh sb="3" eb="4">
      <t>シ</t>
    </rPh>
    <rPh sb="8" eb="9">
      <t>シ</t>
    </rPh>
    <rPh sb="9" eb="11">
      <t>ヒカク</t>
    </rPh>
    <rPh sb="12" eb="14">
      <t>ショトク</t>
    </rPh>
    <rPh sb="14" eb="16">
      <t>カイソウ</t>
    </rPh>
    <rPh sb="16" eb="17">
      <t>ベツ</t>
    </rPh>
    <rPh sb="17" eb="21">
      <t>シケンミンゼイ</t>
    </rPh>
    <rPh sb="21" eb="23">
      <t>ノウゼイ</t>
    </rPh>
    <rPh sb="23" eb="25">
      <t>ギム</t>
    </rPh>
    <rPh sb="25" eb="26">
      <t>シャ</t>
    </rPh>
    <rPh sb="26" eb="27">
      <t>スウ</t>
    </rPh>
    <rPh sb="33" eb="35">
      <t>キョクセン</t>
    </rPh>
    <phoneticPr fontId="7"/>
  </si>
  <si>
    <t>7-5</t>
    <phoneticPr fontId="7"/>
  </si>
  <si>
    <t>個人県民税（現年課税分）</t>
    <phoneticPr fontId="7"/>
  </si>
  <si>
    <t>7-4</t>
  </si>
  <si>
    <t>個人市民税（現年課税分）</t>
    <phoneticPr fontId="7"/>
  </si>
  <si>
    <t>7-3</t>
    <phoneticPr fontId="7"/>
  </si>
  <si>
    <t>年度別市税収入の推移（税目別・現年課税分）</t>
    <phoneticPr fontId="7"/>
  </si>
  <si>
    <t>7-2</t>
    <phoneticPr fontId="7"/>
  </si>
  <si>
    <t>市税等収入</t>
    <rPh sb="0" eb="2">
      <t>シゼイ</t>
    </rPh>
    <rPh sb="2" eb="3">
      <t>トウ</t>
    </rPh>
    <rPh sb="3" eb="5">
      <t>シュウニュウ</t>
    </rPh>
    <phoneticPr fontId="7"/>
  </si>
  <si>
    <t>7-1</t>
    <phoneticPr fontId="7"/>
  </si>
  <si>
    <t>税</t>
    <rPh sb="0" eb="1">
      <t>ゼイ</t>
    </rPh>
    <phoneticPr fontId="7"/>
  </si>
  <si>
    <t>シルバー人材センター登録者数と活動件数</t>
    <rPh sb="4" eb="6">
      <t>ジンザイ</t>
    </rPh>
    <rPh sb="10" eb="12">
      <t>トウロク</t>
    </rPh>
    <rPh sb="12" eb="13">
      <t>シャ</t>
    </rPh>
    <rPh sb="13" eb="14">
      <t>スウ</t>
    </rPh>
    <rPh sb="15" eb="17">
      <t>カツドウ</t>
    </rPh>
    <rPh sb="17" eb="19">
      <t>ケンスウ</t>
    </rPh>
    <phoneticPr fontId="7"/>
  </si>
  <si>
    <t>6-4</t>
    <phoneticPr fontId="7"/>
  </si>
  <si>
    <t>雇用保険給付状況</t>
    <rPh sb="0" eb="2">
      <t>コヨウ</t>
    </rPh>
    <rPh sb="2" eb="4">
      <t>ホケン</t>
    </rPh>
    <rPh sb="4" eb="6">
      <t>キュウフ</t>
    </rPh>
    <rPh sb="6" eb="8">
      <t>ジョウキョウ</t>
    </rPh>
    <phoneticPr fontId="7"/>
  </si>
  <si>
    <t>6-3</t>
    <phoneticPr fontId="7"/>
  </si>
  <si>
    <t>有効求人数・有効求職者数・有効求人倍率</t>
    <rPh sb="0" eb="2">
      <t>ユウコウ</t>
    </rPh>
    <rPh sb="2" eb="5">
      <t>キュウジンスウ</t>
    </rPh>
    <rPh sb="6" eb="8">
      <t>ユウコウ</t>
    </rPh>
    <rPh sb="8" eb="10">
      <t>キュウショク</t>
    </rPh>
    <rPh sb="10" eb="11">
      <t>シャ</t>
    </rPh>
    <rPh sb="11" eb="12">
      <t>スウ</t>
    </rPh>
    <rPh sb="13" eb="15">
      <t>ユウコウ</t>
    </rPh>
    <rPh sb="15" eb="17">
      <t>キュウジン</t>
    </rPh>
    <rPh sb="17" eb="19">
      <t>バイリツ</t>
    </rPh>
    <phoneticPr fontId="7"/>
  </si>
  <si>
    <t>6-2</t>
    <phoneticPr fontId="7"/>
  </si>
  <si>
    <t>就業者数と完全失業者数</t>
    <rPh sb="0" eb="3">
      <t>シュウギョウシャ</t>
    </rPh>
    <rPh sb="3" eb="4">
      <t>スウ</t>
    </rPh>
    <rPh sb="5" eb="7">
      <t>カンゼン</t>
    </rPh>
    <rPh sb="7" eb="9">
      <t>シツギョウ</t>
    </rPh>
    <rPh sb="9" eb="10">
      <t>シャ</t>
    </rPh>
    <rPh sb="10" eb="11">
      <t>スウ</t>
    </rPh>
    <phoneticPr fontId="7"/>
  </si>
  <si>
    <t>6-1</t>
    <phoneticPr fontId="7"/>
  </si>
  <si>
    <t>雇用</t>
    <rPh sb="0" eb="2">
      <t>コヨウ</t>
    </rPh>
    <phoneticPr fontId="7"/>
  </si>
  <si>
    <t>完全失業者</t>
    <rPh sb="0" eb="2">
      <t>カンゼン</t>
    </rPh>
    <rPh sb="2" eb="4">
      <t>シツギョウ</t>
    </rPh>
    <rPh sb="4" eb="5">
      <t>シャ</t>
    </rPh>
    <phoneticPr fontId="3"/>
  </si>
  <si>
    <t>就業者</t>
    <rPh sb="0" eb="3">
      <t>シュウギョウシャ</t>
    </rPh>
    <phoneticPr fontId="3"/>
  </si>
  <si>
    <t>●就業者数と完全失業者数</t>
    <rPh sb="1" eb="4">
      <t>シュウギョウシャ</t>
    </rPh>
    <rPh sb="4" eb="5">
      <t>スウ</t>
    </rPh>
    <rPh sb="6" eb="8">
      <t>カンゼン</t>
    </rPh>
    <rPh sb="8" eb="10">
      <t>シツギョウ</t>
    </rPh>
    <rPh sb="10" eb="11">
      <t>シャ</t>
    </rPh>
    <rPh sb="11" eb="12">
      <t>スウ</t>
    </rPh>
    <phoneticPr fontId="7"/>
  </si>
  <si>
    <t>有効求人倍率</t>
    <rPh sb="0" eb="2">
      <t>ユウコウ</t>
    </rPh>
    <rPh sb="2" eb="4">
      <t>キュウジン</t>
    </rPh>
    <rPh sb="4" eb="6">
      <t>バイリツ</t>
    </rPh>
    <phoneticPr fontId="3"/>
  </si>
  <si>
    <t>有効求職者数</t>
    <rPh sb="0" eb="2">
      <t>ユウコウ</t>
    </rPh>
    <rPh sb="2" eb="4">
      <t>キュウショク</t>
    </rPh>
    <rPh sb="4" eb="5">
      <t>シャ</t>
    </rPh>
    <rPh sb="5" eb="6">
      <t>スウ</t>
    </rPh>
    <phoneticPr fontId="3"/>
  </si>
  <si>
    <t>有効求人数</t>
    <rPh sb="0" eb="2">
      <t>ユウコウ</t>
    </rPh>
    <rPh sb="2" eb="5">
      <t>キュウジンスウ</t>
    </rPh>
    <phoneticPr fontId="3"/>
  </si>
  <si>
    <t>受給者実人数</t>
    <rPh sb="0" eb="3">
      <t>ジュキュウシャ</t>
    </rPh>
    <rPh sb="3" eb="4">
      <t>ジツ</t>
    </rPh>
    <rPh sb="4" eb="6">
      <t>ニンズウ</t>
    </rPh>
    <phoneticPr fontId="3"/>
  </si>
  <si>
    <t>支給金額</t>
    <rPh sb="0" eb="2">
      <t>シキュウ</t>
    </rPh>
    <rPh sb="2" eb="4">
      <t>キンガク</t>
    </rPh>
    <phoneticPr fontId="3"/>
  </si>
  <si>
    <t>●雇用保険給付状況</t>
    <rPh sb="1" eb="3">
      <t>コヨウ</t>
    </rPh>
    <rPh sb="3" eb="5">
      <t>ホケン</t>
    </rPh>
    <rPh sb="5" eb="7">
      <t>キュウフ</t>
    </rPh>
    <rPh sb="7" eb="9">
      <t>ジョウキョウ</t>
    </rPh>
    <phoneticPr fontId="7"/>
  </si>
  <si>
    <t>活動件数</t>
    <rPh sb="0" eb="2">
      <t>カツドウ</t>
    </rPh>
    <rPh sb="2" eb="4">
      <t>ケンスウ</t>
    </rPh>
    <phoneticPr fontId="3"/>
  </si>
  <si>
    <t>登録者数</t>
    <rPh sb="0" eb="2">
      <t>トウロク</t>
    </rPh>
    <rPh sb="2" eb="3">
      <t>シャ</t>
    </rPh>
    <rPh sb="3" eb="4">
      <t>スウ</t>
    </rPh>
    <phoneticPr fontId="3"/>
  </si>
  <si>
    <t>●シルバー人材センター登録者数と活動件数</t>
    <rPh sb="5" eb="7">
      <t>ジンザイ</t>
    </rPh>
    <rPh sb="11" eb="13">
      <t>トウロク</t>
    </rPh>
    <rPh sb="13" eb="14">
      <t>シャ</t>
    </rPh>
    <rPh sb="14" eb="15">
      <t>スウ</t>
    </rPh>
    <rPh sb="16" eb="18">
      <t>カツドウ</t>
    </rPh>
    <rPh sb="18" eb="20">
      <t>ケンスウ</t>
    </rPh>
    <phoneticPr fontId="7"/>
  </si>
  <si>
    <t>平成21年度</t>
    <rPh sb="0" eb="2">
      <t>ヘイセイ</t>
    </rPh>
    <rPh sb="4" eb="6">
      <t>ネンド</t>
    </rPh>
    <phoneticPr fontId="7"/>
  </si>
  <si>
    <t>平成20年度</t>
    <rPh sb="0" eb="2">
      <t>ヘイセイ</t>
    </rPh>
    <rPh sb="4" eb="6">
      <t>ネンド</t>
    </rPh>
    <phoneticPr fontId="7"/>
  </si>
  <si>
    <t>平成19年度</t>
    <rPh sb="0" eb="2">
      <t>ヘイセイ</t>
    </rPh>
    <rPh sb="4" eb="6">
      <t>ネンド</t>
    </rPh>
    <phoneticPr fontId="7"/>
  </si>
  <si>
    <t>平成18年度</t>
    <rPh sb="0" eb="2">
      <t>ヘイセイ</t>
    </rPh>
    <rPh sb="4" eb="6">
      <t>ネンド</t>
    </rPh>
    <phoneticPr fontId="7"/>
  </si>
  <si>
    <t>平成16年度</t>
    <rPh sb="0" eb="2">
      <t>ヘイセイ</t>
    </rPh>
    <rPh sb="4" eb="6">
      <t>ネンド</t>
    </rPh>
    <phoneticPr fontId="7"/>
  </si>
  <si>
    <t>平成15年度</t>
    <rPh sb="0" eb="2">
      <t>ヘイセイ</t>
    </rPh>
    <rPh sb="4" eb="6">
      <t>ネンド</t>
    </rPh>
    <phoneticPr fontId="7"/>
  </si>
  <si>
    <t>平成14年度</t>
    <rPh sb="0" eb="2">
      <t>ヘイセイ</t>
    </rPh>
    <rPh sb="4" eb="6">
      <t>ネンド</t>
    </rPh>
    <phoneticPr fontId="7"/>
  </si>
  <si>
    <t>平成13年度</t>
    <rPh sb="0" eb="2">
      <t>ヘイセイ</t>
    </rPh>
    <rPh sb="4" eb="6">
      <t>ネンド</t>
    </rPh>
    <phoneticPr fontId="7"/>
  </si>
  <si>
    <t>平成11年度</t>
    <rPh sb="0" eb="2">
      <t>ヘイセイ</t>
    </rPh>
    <rPh sb="4" eb="6">
      <t>ネンド</t>
    </rPh>
    <phoneticPr fontId="7"/>
  </si>
  <si>
    <t>1999年度</t>
    <rPh sb="4" eb="6">
      <t>ネンド</t>
    </rPh>
    <phoneticPr fontId="3"/>
  </si>
  <si>
    <t>対前年
増減率</t>
    <rPh sb="0" eb="1">
      <t>タイ</t>
    </rPh>
    <rPh sb="1" eb="3">
      <t>ゼンネン</t>
    </rPh>
    <rPh sb="4" eb="6">
      <t>ゾウゲン</t>
    </rPh>
    <rPh sb="6" eb="7">
      <t>リツ</t>
    </rPh>
    <phoneticPr fontId="3"/>
  </si>
  <si>
    <t>市税等
合　　計</t>
    <rPh sb="0" eb="3">
      <t>シゼイトウ</t>
    </rPh>
    <rPh sb="4" eb="5">
      <t>ゴウ</t>
    </rPh>
    <rPh sb="7" eb="8">
      <t>ケイ</t>
    </rPh>
    <phoneticPr fontId="3"/>
  </si>
  <si>
    <t>県税市町村交付金</t>
    <rPh sb="0" eb="1">
      <t>ケン</t>
    </rPh>
    <rPh sb="1" eb="2">
      <t>ゼイ</t>
    </rPh>
    <rPh sb="2" eb="5">
      <t>シチョウソン</t>
    </rPh>
    <rPh sb="5" eb="8">
      <t>コウフキン</t>
    </rPh>
    <phoneticPr fontId="3"/>
  </si>
  <si>
    <t>地方譲与税</t>
    <rPh sb="0" eb="2">
      <t>チホウ</t>
    </rPh>
    <rPh sb="2" eb="5">
      <t>ジョウヨゼイ</t>
    </rPh>
    <phoneticPr fontId="3"/>
  </si>
  <si>
    <t>市税</t>
    <rPh sb="0" eb="2">
      <t>シゼイ</t>
    </rPh>
    <phoneticPr fontId="3"/>
  </si>
  <si>
    <t>年度</t>
    <rPh sb="0" eb="2">
      <t>ネンド</t>
    </rPh>
    <phoneticPr fontId="3"/>
  </si>
  <si>
    <t>●市税等収入</t>
    <rPh sb="1" eb="4">
      <t>シゼイトウ</t>
    </rPh>
    <rPh sb="4" eb="6">
      <t>シュウニュウ</t>
    </rPh>
    <phoneticPr fontId="7"/>
  </si>
  <si>
    <t>令和元年</t>
    <rPh sb="0" eb="2">
      <t>レイワ</t>
    </rPh>
    <rPh sb="2" eb="4">
      <t>ガンネン</t>
    </rPh>
    <phoneticPr fontId="7"/>
  </si>
  <si>
    <t>収入率</t>
    <rPh sb="0" eb="2">
      <t>シュウニュウ</t>
    </rPh>
    <rPh sb="2" eb="3">
      <t>リツ</t>
    </rPh>
    <phoneticPr fontId="7"/>
  </si>
  <si>
    <t>収入額</t>
    <rPh sb="0" eb="2">
      <t>シュウニュウ</t>
    </rPh>
    <rPh sb="2" eb="3">
      <t>ガク</t>
    </rPh>
    <phoneticPr fontId="7"/>
  </si>
  <si>
    <t>その他</t>
    <rPh sb="2" eb="3">
      <t>タ</t>
    </rPh>
    <phoneticPr fontId="7"/>
  </si>
  <si>
    <t>入湯税</t>
    <rPh sb="0" eb="2">
      <t>ニュウトウ</t>
    </rPh>
    <rPh sb="2" eb="3">
      <t>ゼイ</t>
    </rPh>
    <phoneticPr fontId="7"/>
  </si>
  <si>
    <t>軽自動車税</t>
    <rPh sb="0" eb="4">
      <t>ケイジドウシャ</t>
    </rPh>
    <rPh sb="4" eb="5">
      <t>ゼイ</t>
    </rPh>
    <phoneticPr fontId="7"/>
  </si>
  <si>
    <t>事業所税</t>
    <rPh sb="0" eb="3">
      <t>ジギョウショ</t>
    </rPh>
    <rPh sb="3" eb="4">
      <t>ゼイ</t>
    </rPh>
    <phoneticPr fontId="7"/>
  </si>
  <si>
    <t>たばこ税</t>
    <rPh sb="3" eb="4">
      <t>ゼイ</t>
    </rPh>
    <phoneticPr fontId="7"/>
  </si>
  <si>
    <t>都市計画税</t>
    <rPh sb="0" eb="2">
      <t>トシ</t>
    </rPh>
    <rPh sb="2" eb="4">
      <t>ケイカク</t>
    </rPh>
    <rPh sb="4" eb="5">
      <t>ゼイ</t>
    </rPh>
    <phoneticPr fontId="7"/>
  </si>
  <si>
    <t>法人市民税</t>
    <rPh sb="0" eb="2">
      <t>ホウジン</t>
    </rPh>
    <rPh sb="2" eb="5">
      <t>シミンゼイ</t>
    </rPh>
    <phoneticPr fontId="7"/>
  </si>
  <si>
    <t>個人市民税</t>
    <rPh sb="0" eb="2">
      <t>コジン</t>
    </rPh>
    <rPh sb="2" eb="5">
      <t>シミンゼイ</t>
    </rPh>
    <phoneticPr fontId="7"/>
  </si>
  <si>
    <t>固定資産税</t>
    <rPh sb="0" eb="2">
      <t>コテイ</t>
    </rPh>
    <rPh sb="2" eb="5">
      <t>シサンゼイ</t>
    </rPh>
    <phoneticPr fontId="7"/>
  </si>
  <si>
    <t>●年度別市税収入の推移（税目別・現年課税分）</t>
    <rPh sb="1" eb="3">
      <t>ネンド</t>
    </rPh>
    <rPh sb="3" eb="4">
      <t>ベツ</t>
    </rPh>
    <rPh sb="4" eb="5">
      <t>シ</t>
    </rPh>
    <rPh sb="5" eb="6">
      <t>ゼイ</t>
    </rPh>
    <rPh sb="6" eb="8">
      <t>シュウニュウ</t>
    </rPh>
    <rPh sb="9" eb="11">
      <t>スイイ</t>
    </rPh>
    <rPh sb="12" eb="14">
      <t>ゼイモク</t>
    </rPh>
    <rPh sb="14" eb="15">
      <t>ベツ</t>
    </rPh>
    <rPh sb="16" eb="18">
      <t>ゲンネン</t>
    </rPh>
    <rPh sb="18" eb="20">
      <t>カゼイ</t>
    </rPh>
    <rPh sb="20" eb="21">
      <t>ブン</t>
    </rPh>
    <phoneticPr fontId="7"/>
  </si>
  <si>
    <t>１人当たりの平均課税額</t>
    <rPh sb="1" eb="2">
      <t>ニン</t>
    </rPh>
    <rPh sb="2" eb="3">
      <t>ア</t>
    </rPh>
    <rPh sb="6" eb="8">
      <t>ヘイキン</t>
    </rPh>
    <rPh sb="8" eb="10">
      <t>カゼイ</t>
    </rPh>
    <rPh sb="10" eb="11">
      <t>ガク</t>
    </rPh>
    <phoneticPr fontId="7"/>
  </si>
  <si>
    <t>納税義務者数等</t>
    <rPh sb="0" eb="2">
      <t>ノウゼイ</t>
    </rPh>
    <rPh sb="2" eb="5">
      <t>ギムシャ</t>
    </rPh>
    <rPh sb="5" eb="6">
      <t>スウ</t>
    </rPh>
    <rPh sb="6" eb="7">
      <t>トウ</t>
    </rPh>
    <phoneticPr fontId="7"/>
  </si>
  <si>
    <t>課税額</t>
    <rPh sb="0" eb="3">
      <t>カゼイガク</t>
    </rPh>
    <phoneticPr fontId="7"/>
  </si>
  <si>
    <t>●個人市民税（現年課税分）</t>
    <rPh sb="1" eb="3">
      <t>コジン</t>
    </rPh>
    <rPh sb="3" eb="6">
      <t>シミンゼイ</t>
    </rPh>
    <rPh sb="7" eb="9">
      <t>ゲンネン</t>
    </rPh>
    <rPh sb="9" eb="11">
      <t>カゼイ</t>
    </rPh>
    <rPh sb="11" eb="12">
      <t>ブン</t>
    </rPh>
    <phoneticPr fontId="7"/>
  </si>
  <si>
    <t>県内収入割合</t>
    <rPh sb="0" eb="1">
      <t>ケン</t>
    </rPh>
    <rPh sb="1" eb="2">
      <t>ナイ</t>
    </rPh>
    <rPh sb="2" eb="4">
      <t>シュウニュウ</t>
    </rPh>
    <rPh sb="4" eb="6">
      <t>ワリアイ</t>
    </rPh>
    <phoneticPr fontId="2"/>
  </si>
  <si>
    <t>●個人県民税（現年課税分）</t>
    <rPh sb="1" eb="3">
      <t>コジン</t>
    </rPh>
    <rPh sb="3" eb="5">
      <t>ケンミン</t>
    </rPh>
    <rPh sb="5" eb="6">
      <t>ゼイ</t>
    </rPh>
    <rPh sb="7" eb="9">
      <t>ゲンネン</t>
    </rPh>
    <rPh sb="9" eb="11">
      <t>カゼイ</t>
    </rPh>
    <rPh sb="11" eb="12">
      <t>ブン</t>
    </rPh>
    <phoneticPr fontId="7"/>
  </si>
  <si>
    <t>計</t>
    <rPh sb="0" eb="1">
      <t>ケイ</t>
    </rPh>
    <phoneticPr fontId="7"/>
  </si>
  <si>
    <t>1400万超</t>
    <rPh sb="4" eb="5">
      <t>マン</t>
    </rPh>
    <rPh sb="5" eb="6">
      <t>チョウ</t>
    </rPh>
    <phoneticPr fontId="7"/>
  </si>
  <si>
    <t>1200万超1400万円以下</t>
    <rPh sb="4" eb="5">
      <t>マン</t>
    </rPh>
    <rPh sb="5" eb="6">
      <t>チョウ</t>
    </rPh>
    <rPh sb="10" eb="12">
      <t>マンエン</t>
    </rPh>
    <rPh sb="12" eb="14">
      <t>イカ</t>
    </rPh>
    <phoneticPr fontId="7"/>
  </si>
  <si>
    <t>1000万超1200万円以下</t>
    <rPh sb="4" eb="5">
      <t>マン</t>
    </rPh>
    <rPh sb="5" eb="6">
      <t>チョウ</t>
    </rPh>
    <rPh sb="10" eb="12">
      <t>マンエン</t>
    </rPh>
    <rPh sb="12" eb="14">
      <t>イカ</t>
    </rPh>
    <phoneticPr fontId="7"/>
  </si>
  <si>
    <t>900万超1000万円以下</t>
    <rPh sb="3" eb="4">
      <t>マン</t>
    </rPh>
    <rPh sb="4" eb="5">
      <t>チョウ</t>
    </rPh>
    <rPh sb="9" eb="11">
      <t>マンエン</t>
    </rPh>
    <rPh sb="11" eb="13">
      <t>イカ</t>
    </rPh>
    <phoneticPr fontId="7"/>
  </si>
  <si>
    <t>800万超900万円以下</t>
    <rPh sb="3" eb="4">
      <t>マン</t>
    </rPh>
    <rPh sb="4" eb="5">
      <t>チョウ</t>
    </rPh>
    <rPh sb="8" eb="10">
      <t>マンエン</t>
    </rPh>
    <rPh sb="10" eb="12">
      <t>イカ</t>
    </rPh>
    <phoneticPr fontId="7"/>
  </si>
  <si>
    <t>700万超800万円以下</t>
    <rPh sb="3" eb="4">
      <t>マン</t>
    </rPh>
    <rPh sb="4" eb="5">
      <t>チョウ</t>
    </rPh>
    <rPh sb="8" eb="10">
      <t>マンエン</t>
    </rPh>
    <rPh sb="10" eb="12">
      <t>イカ</t>
    </rPh>
    <phoneticPr fontId="7"/>
  </si>
  <si>
    <t>600万超700万円以下</t>
    <rPh sb="3" eb="4">
      <t>マン</t>
    </rPh>
    <rPh sb="4" eb="5">
      <t>チョウ</t>
    </rPh>
    <rPh sb="8" eb="10">
      <t>マンエン</t>
    </rPh>
    <rPh sb="10" eb="12">
      <t>イカ</t>
    </rPh>
    <phoneticPr fontId="7"/>
  </si>
  <si>
    <t>500万超600万円以下</t>
    <rPh sb="3" eb="4">
      <t>マン</t>
    </rPh>
    <rPh sb="4" eb="5">
      <t>チョウ</t>
    </rPh>
    <rPh sb="8" eb="10">
      <t>マンエン</t>
    </rPh>
    <rPh sb="10" eb="12">
      <t>イカ</t>
    </rPh>
    <phoneticPr fontId="7"/>
  </si>
  <si>
    <t>400万超500万円以下</t>
    <rPh sb="3" eb="4">
      <t>マン</t>
    </rPh>
    <rPh sb="4" eb="5">
      <t>チョウ</t>
    </rPh>
    <rPh sb="8" eb="10">
      <t>マンエン</t>
    </rPh>
    <rPh sb="10" eb="12">
      <t>イカ</t>
    </rPh>
    <phoneticPr fontId="7"/>
  </si>
  <si>
    <t>300万超400万円以下</t>
    <rPh sb="3" eb="4">
      <t>マン</t>
    </rPh>
    <rPh sb="4" eb="5">
      <t>チョウ</t>
    </rPh>
    <rPh sb="8" eb="10">
      <t>マンエン</t>
    </rPh>
    <rPh sb="10" eb="12">
      <t>イカ</t>
    </rPh>
    <phoneticPr fontId="7"/>
  </si>
  <si>
    <t>200万円超300万円以下</t>
    <rPh sb="3" eb="5">
      <t>マンエン</t>
    </rPh>
    <rPh sb="5" eb="6">
      <t>チョウ</t>
    </rPh>
    <rPh sb="9" eb="11">
      <t>マンエン</t>
    </rPh>
    <rPh sb="11" eb="13">
      <t>イカ</t>
    </rPh>
    <phoneticPr fontId="7"/>
  </si>
  <si>
    <t>100万円超200万円以下</t>
    <rPh sb="3" eb="5">
      <t>マンエン</t>
    </rPh>
    <rPh sb="5" eb="6">
      <t>チョウ</t>
    </rPh>
    <rPh sb="9" eb="10">
      <t>マン</t>
    </rPh>
    <rPh sb="10" eb="11">
      <t>エン</t>
    </rPh>
    <rPh sb="11" eb="13">
      <t>イカ</t>
    </rPh>
    <phoneticPr fontId="7"/>
  </si>
  <si>
    <t>100万円以下</t>
    <rPh sb="3" eb="5">
      <t>マンエン</t>
    </rPh>
    <rPh sb="5" eb="7">
      <t>イカ</t>
    </rPh>
    <phoneticPr fontId="7"/>
  </si>
  <si>
    <t>平均課税標準額
累積比（福島市）</t>
    <rPh sb="0" eb="2">
      <t>ヘイキン</t>
    </rPh>
    <rPh sb="2" eb="3">
      <t>カ</t>
    </rPh>
    <rPh sb="3" eb="4">
      <t>ゼイ</t>
    </rPh>
    <rPh sb="4" eb="6">
      <t>ヒョウジュン</t>
    </rPh>
    <rPh sb="6" eb="7">
      <t>ガク</t>
    </rPh>
    <rPh sb="8" eb="10">
      <t>ルイセキ</t>
    </rPh>
    <rPh sb="10" eb="11">
      <t>ヒ</t>
    </rPh>
    <rPh sb="12" eb="14">
      <t>フクシマ</t>
    </rPh>
    <rPh sb="14" eb="15">
      <t>シ</t>
    </rPh>
    <phoneticPr fontId="7"/>
  </si>
  <si>
    <t>平均課税標準額
累積比（いわき市）</t>
    <rPh sb="0" eb="2">
      <t>ヘイキン</t>
    </rPh>
    <rPh sb="2" eb="3">
      <t>カ</t>
    </rPh>
    <rPh sb="3" eb="4">
      <t>ゼイ</t>
    </rPh>
    <rPh sb="4" eb="6">
      <t>ヒョウジュン</t>
    </rPh>
    <rPh sb="6" eb="7">
      <t>ガク</t>
    </rPh>
    <rPh sb="8" eb="10">
      <t>ルイセキ</t>
    </rPh>
    <rPh sb="10" eb="11">
      <t>ヒ</t>
    </rPh>
    <rPh sb="15" eb="16">
      <t>シ</t>
    </rPh>
    <phoneticPr fontId="7"/>
  </si>
  <si>
    <t>平均課税標準額
累積比（郡山市）</t>
    <rPh sb="0" eb="2">
      <t>ヘイキン</t>
    </rPh>
    <rPh sb="2" eb="3">
      <t>カ</t>
    </rPh>
    <rPh sb="3" eb="4">
      <t>ゼイ</t>
    </rPh>
    <rPh sb="4" eb="6">
      <t>ヒョウジュン</t>
    </rPh>
    <rPh sb="6" eb="7">
      <t>ガク</t>
    </rPh>
    <rPh sb="8" eb="10">
      <t>ルイセキ</t>
    </rPh>
    <rPh sb="10" eb="11">
      <t>ヒ</t>
    </rPh>
    <rPh sb="12" eb="15">
      <t>コオリヤマシ</t>
    </rPh>
    <phoneticPr fontId="7"/>
  </si>
  <si>
    <t>納税義務者数
（福島市）</t>
    <rPh sb="0" eb="2">
      <t>ノウゼイ</t>
    </rPh>
    <rPh sb="2" eb="5">
      <t>ギムシャ</t>
    </rPh>
    <rPh sb="5" eb="6">
      <t>スウ</t>
    </rPh>
    <rPh sb="8" eb="10">
      <t>フクシマ</t>
    </rPh>
    <rPh sb="10" eb="11">
      <t>シ</t>
    </rPh>
    <phoneticPr fontId="7"/>
  </si>
  <si>
    <t>納税義務者数
（いわき市）</t>
    <rPh sb="0" eb="2">
      <t>ノウゼイ</t>
    </rPh>
    <rPh sb="2" eb="5">
      <t>ギムシャ</t>
    </rPh>
    <rPh sb="5" eb="6">
      <t>スウ</t>
    </rPh>
    <rPh sb="11" eb="12">
      <t>シ</t>
    </rPh>
    <phoneticPr fontId="7"/>
  </si>
  <si>
    <t>納税義務者数
（郡山市）</t>
    <rPh sb="0" eb="2">
      <t>ノウゼイ</t>
    </rPh>
    <rPh sb="2" eb="5">
      <t>ギムシャ</t>
    </rPh>
    <rPh sb="5" eb="6">
      <t>スウ</t>
    </rPh>
    <rPh sb="8" eb="11">
      <t>コオリヤマシ</t>
    </rPh>
    <phoneticPr fontId="7"/>
  </si>
  <si>
    <t>総所得金額等の段階</t>
    <rPh sb="0" eb="1">
      <t>ソウ</t>
    </rPh>
    <rPh sb="1" eb="3">
      <t>ショトク</t>
    </rPh>
    <rPh sb="3" eb="5">
      <t>キンガク</t>
    </rPh>
    <rPh sb="5" eb="6">
      <t>トウ</t>
    </rPh>
    <rPh sb="7" eb="9">
      <t>ダンカイ</t>
    </rPh>
    <phoneticPr fontId="7"/>
  </si>
  <si>
    <t xml:space="preserve">●【福島市・いわき市比較】所得階層別市県民税納税義務者数とローレンツ曲線（※）
</t>
    <rPh sb="13" eb="15">
      <t>ショトク</t>
    </rPh>
    <rPh sb="15" eb="17">
      <t>カイソウ</t>
    </rPh>
    <rPh sb="17" eb="18">
      <t>ベツ</t>
    </rPh>
    <rPh sb="18" eb="22">
      <t>シケンミンゼイ</t>
    </rPh>
    <rPh sb="22" eb="24">
      <t>ノウゼイ</t>
    </rPh>
    <rPh sb="24" eb="26">
      <t>ギム</t>
    </rPh>
    <rPh sb="26" eb="27">
      <t>シャ</t>
    </rPh>
    <rPh sb="27" eb="28">
      <t>スウ</t>
    </rPh>
    <rPh sb="34" eb="36">
      <t>キョクセン</t>
    </rPh>
    <phoneticPr fontId="7"/>
  </si>
  <si>
    <t>令和2年度</t>
    <rPh sb="0" eb="2">
      <t>レイワ</t>
    </rPh>
    <rPh sb="3" eb="5">
      <t>ネンド</t>
    </rPh>
    <phoneticPr fontId="44"/>
  </si>
  <si>
    <t>令和元年度</t>
    <rPh sb="0" eb="2">
      <t>レイワ</t>
    </rPh>
    <rPh sb="2" eb="3">
      <t>モト</t>
    </rPh>
    <rPh sb="3" eb="5">
      <t>ネンド</t>
    </rPh>
    <phoneticPr fontId="44"/>
  </si>
  <si>
    <t>平成30年度</t>
    <rPh sb="0" eb="2">
      <t>ヘイセイ</t>
    </rPh>
    <rPh sb="4" eb="6">
      <t>ネンド</t>
    </rPh>
    <phoneticPr fontId="44"/>
  </si>
  <si>
    <t>平成29年度</t>
    <rPh sb="0" eb="2">
      <t>ヘイセイ</t>
    </rPh>
    <rPh sb="4" eb="6">
      <t>ネンド</t>
    </rPh>
    <phoneticPr fontId="44"/>
  </si>
  <si>
    <t>2017年度</t>
    <rPh sb="4" eb="6">
      <t>ネンド</t>
    </rPh>
    <phoneticPr fontId="7"/>
  </si>
  <si>
    <t>ジニ係数
（福島市）</t>
    <rPh sb="2" eb="4">
      <t>ケイスウ</t>
    </rPh>
    <rPh sb="6" eb="8">
      <t>フクシマ</t>
    </rPh>
    <rPh sb="8" eb="9">
      <t>シ</t>
    </rPh>
    <phoneticPr fontId="7"/>
  </si>
  <si>
    <t>ジニ係数
（いわき市）</t>
    <rPh sb="2" eb="4">
      <t>ケイスウ</t>
    </rPh>
    <rPh sb="9" eb="10">
      <t>シ</t>
    </rPh>
    <phoneticPr fontId="7"/>
  </si>
  <si>
    <t>ジニ係数
（郡山市）</t>
    <rPh sb="2" eb="4">
      <t>ケイスウ</t>
    </rPh>
    <rPh sb="6" eb="9">
      <t>コオリヤマシ</t>
    </rPh>
    <phoneticPr fontId="7"/>
  </si>
  <si>
    <t>●【福島市・いわき市比較】年度別市県民税納税義務者数とジニ係数（※）の推移</t>
    <rPh sb="16" eb="20">
      <t>シケンミンゼイ</t>
    </rPh>
    <phoneticPr fontId="7"/>
  </si>
  <si>
    <t>骨格</t>
    <rPh sb="0" eb="2">
      <t>コッカク</t>
    </rPh>
    <phoneticPr fontId="3"/>
  </si>
  <si>
    <t>備考</t>
    <rPh sb="0" eb="2">
      <t>ビコウ</t>
    </rPh>
    <phoneticPr fontId="3"/>
  </si>
  <si>
    <t>補正額</t>
    <rPh sb="0" eb="2">
      <t>ホセイ</t>
    </rPh>
    <rPh sb="2" eb="3">
      <t>ガク</t>
    </rPh>
    <phoneticPr fontId="3"/>
  </si>
  <si>
    <t>６月補正後</t>
    <rPh sb="1" eb="2">
      <t>ガツ</t>
    </rPh>
    <rPh sb="2" eb="4">
      <t>ホセイ</t>
    </rPh>
    <rPh sb="4" eb="5">
      <t>ゴ</t>
    </rPh>
    <phoneticPr fontId="3"/>
  </si>
  <si>
    <t>地方財政
計画伸率</t>
    <rPh sb="0" eb="2">
      <t>チホウ</t>
    </rPh>
    <rPh sb="2" eb="4">
      <t>ザイセイ</t>
    </rPh>
    <rPh sb="5" eb="7">
      <t>ケイカク</t>
    </rPh>
    <rPh sb="7" eb="8">
      <t>ノ</t>
    </rPh>
    <rPh sb="8" eb="9">
      <t>リツ</t>
    </rPh>
    <phoneticPr fontId="3"/>
  </si>
  <si>
    <t>当初予算</t>
    <rPh sb="0" eb="2">
      <t>トウショ</t>
    </rPh>
    <rPh sb="2" eb="4">
      <t>ヨサン</t>
    </rPh>
    <phoneticPr fontId="3"/>
  </si>
  <si>
    <t>●一般会計当初予算額</t>
    <rPh sb="1" eb="3">
      <t>イッパン</t>
    </rPh>
    <rPh sb="3" eb="5">
      <t>カイケイ</t>
    </rPh>
    <rPh sb="5" eb="7">
      <t>トウショ</t>
    </rPh>
    <rPh sb="7" eb="9">
      <t>ヨサン</t>
    </rPh>
    <rPh sb="9" eb="10">
      <t>ガク</t>
    </rPh>
    <phoneticPr fontId="7"/>
  </si>
  <si>
    <t>骨格</t>
    <rPh sb="0" eb="2">
      <t>コッカク</t>
    </rPh>
    <phoneticPr fontId="7"/>
  </si>
  <si>
    <t>一般･特別会計
合　　計</t>
    <rPh sb="0" eb="2">
      <t>イッパン</t>
    </rPh>
    <rPh sb="3" eb="5">
      <t>トクベツ</t>
    </rPh>
    <rPh sb="5" eb="7">
      <t>カイケイ</t>
    </rPh>
    <rPh sb="8" eb="9">
      <t>ゴウ</t>
    </rPh>
    <rPh sb="11" eb="12">
      <t>ケイ</t>
    </rPh>
    <phoneticPr fontId="3"/>
  </si>
  <si>
    <t>特別会計</t>
    <rPh sb="0" eb="2">
      <t>トクベツ</t>
    </rPh>
    <rPh sb="2" eb="4">
      <t>カイケイ</t>
    </rPh>
    <phoneticPr fontId="3"/>
  </si>
  <si>
    <t>一般会計</t>
    <rPh sb="0" eb="2">
      <t>イッパン</t>
    </rPh>
    <rPh sb="2" eb="4">
      <t>カイケイ</t>
    </rPh>
    <phoneticPr fontId="3"/>
  </si>
  <si>
    <t>●一般会計・特別会計当初予算額</t>
    <rPh sb="1" eb="3">
      <t>イッパン</t>
    </rPh>
    <rPh sb="3" eb="5">
      <t>カイケイ</t>
    </rPh>
    <rPh sb="6" eb="8">
      <t>トクベツ</t>
    </rPh>
    <rPh sb="8" eb="10">
      <t>カイケイ</t>
    </rPh>
    <rPh sb="10" eb="12">
      <t>トウショ</t>
    </rPh>
    <rPh sb="12" eb="14">
      <t>ヨサン</t>
    </rPh>
    <rPh sb="14" eb="15">
      <t>ガク</t>
    </rPh>
    <phoneticPr fontId="7"/>
  </si>
  <si>
    <t>その他</t>
    <rPh sb="2" eb="3">
      <t>タ</t>
    </rPh>
    <phoneticPr fontId="43"/>
  </si>
  <si>
    <t>消防費</t>
    <rPh sb="0" eb="2">
      <t>ショウボウ</t>
    </rPh>
    <rPh sb="2" eb="3">
      <t>ヒ</t>
    </rPh>
    <phoneticPr fontId="23"/>
  </si>
  <si>
    <t>使用料及び手数料</t>
    <rPh sb="0" eb="2">
      <t>シヨウ</t>
    </rPh>
    <rPh sb="2" eb="3">
      <t>リョウ</t>
    </rPh>
    <rPh sb="3" eb="4">
      <t>オヨ</t>
    </rPh>
    <rPh sb="5" eb="8">
      <t>テスウリョウ</t>
    </rPh>
    <phoneticPr fontId="23"/>
  </si>
  <si>
    <t>農林水産業費</t>
    <rPh sb="0" eb="2">
      <t>ノウリン</t>
    </rPh>
    <rPh sb="2" eb="5">
      <t>スイサンギョウ</t>
    </rPh>
    <rPh sb="5" eb="6">
      <t>ヒ</t>
    </rPh>
    <phoneticPr fontId="23"/>
  </si>
  <si>
    <t>繰入金</t>
    <rPh sb="0" eb="2">
      <t>クリイレ</t>
    </rPh>
    <rPh sb="2" eb="3">
      <t>キン</t>
    </rPh>
    <phoneticPr fontId="23"/>
  </si>
  <si>
    <t>商工費</t>
    <rPh sb="0" eb="2">
      <t>ショウコウ</t>
    </rPh>
    <rPh sb="2" eb="3">
      <t>ヒ</t>
    </rPh>
    <phoneticPr fontId="23"/>
  </si>
  <si>
    <t>諸収入</t>
    <rPh sb="0" eb="1">
      <t>ショ</t>
    </rPh>
    <rPh sb="1" eb="3">
      <t>シュウニュウ</t>
    </rPh>
    <phoneticPr fontId="23"/>
  </si>
  <si>
    <t>公債費</t>
    <rPh sb="0" eb="3">
      <t>コウサイヒ</t>
    </rPh>
    <phoneticPr fontId="23"/>
  </si>
  <si>
    <t>地方消費税交付金</t>
    <rPh sb="0" eb="2">
      <t>チホウ</t>
    </rPh>
    <rPh sb="2" eb="5">
      <t>ショウヒゼイ</t>
    </rPh>
    <rPh sb="5" eb="8">
      <t>コウフキン</t>
    </rPh>
    <phoneticPr fontId="23"/>
  </si>
  <si>
    <t>総務費</t>
    <rPh sb="0" eb="3">
      <t>ソウムヒ</t>
    </rPh>
    <phoneticPr fontId="23"/>
  </si>
  <si>
    <t>地方交付税</t>
    <rPh sb="0" eb="2">
      <t>チホウ</t>
    </rPh>
    <rPh sb="2" eb="5">
      <t>コウフゼイ</t>
    </rPh>
    <phoneticPr fontId="23"/>
  </si>
  <si>
    <t>教育費</t>
    <rPh sb="0" eb="3">
      <t>キョウイクヒ</t>
    </rPh>
    <phoneticPr fontId="23"/>
  </si>
  <si>
    <t>県支出金</t>
    <rPh sb="0" eb="1">
      <t>ケン</t>
    </rPh>
    <rPh sb="1" eb="3">
      <t>シシュツ</t>
    </rPh>
    <phoneticPr fontId="43"/>
  </si>
  <si>
    <t>土木費</t>
    <rPh sb="0" eb="2">
      <t>ドボク</t>
    </rPh>
    <rPh sb="2" eb="3">
      <t>ヒ</t>
    </rPh>
    <phoneticPr fontId="23"/>
  </si>
  <si>
    <t>市債</t>
    <rPh sb="0" eb="2">
      <t>シサイ</t>
    </rPh>
    <phoneticPr fontId="23"/>
  </si>
  <si>
    <t>衛生費</t>
    <rPh sb="0" eb="3">
      <t>エイセイヒ</t>
    </rPh>
    <phoneticPr fontId="23"/>
  </si>
  <si>
    <t>国庫支出金</t>
    <rPh sb="0" eb="2">
      <t>コッコ</t>
    </rPh>
    <rPh sb="2" eb="5">
      <t>シシュツキン</t>
    </rPh>
    <phoneticPr fontId="43"/>
  </si>
  <si>
    <t>民生費</t>
    <rPh sb="0" eb="2">
      <t>ミンセイ</t>
    </rPh>
    <rPh sb="2" eb="3">
      <t>ヒ</t>
    </rPh>
    <phoneticPr fontId="23"/>
  </si>
  <si>
    <t>市税</t>
  </si>
  <si>
    <t>歳出</t>
    <rPh sb="0" eb="2">
      <t>サイシュツ</t>
    </rPh>
    <phoneticPr fontId="3"/>
  </si>
  <si>
    <t>歳入</t>
    <rPh sb="0" eb="2">
      <t>サイニュウ</t>
    </rPh>
    <phoneticPr fontId="3"/>
  </si>
  <si>
    <t>単位：千円</t>
    <rPh sb="0" eb="2">
      <t>タンイ</t>
    </rPh>
    <rPh sb="3" eb="5">
      <t>センエン</t>
    </rPh>
    <phoneticPr fontId="3"/>
  </si>
  <si>
    <t>経常収支比率</t>
  </si>
  <si>
    <t>都道府県内</t>
  </si>
  <si>
    <t>全国平均</t>
  </si>
  <si>
    <t>実質公債費比率</t>
  </si>
  <si>
    <t>将来負担比率</t>
  </si>
  <si>
    <t>1/59</t>
  </si>
  <si>
    <t>人口あたり職員数</t>
  </si>
  <si>
    <t>令和2年</t>
    <rPh sb="0" eb="2">
      <t>レイワ</t>
    </rPh>
    <rPh sb="3" eb="4">
      <t>ネン</t>
    </rPh>
    <phoneticPr fontId="1"/>
  </si>
  <si>
    <t>平成30年</t>
    <rPh sb="0" eb="2">
      <t>ヘイセイ</t>
    </rPh>
    <rPh sb="4" eb="5">
      <t>ネン</t>
    </rPh>
    <phoneticPr fontId="1"/>
  </si>
  <si>
    <t>平成29年</t>
    <rPh sb="0" eb="2">
      <t>ヘイセイ</t>
    </rPh>
    <rPh sb="4" eb="5">
      <t>ネン</t>
    </rPh>
    <phoneticPr fontId="1"/>
  </si>
  <si>
    <t>平成28年</t>
    <rPh sb="0" eb="2">
      <t>ヘイセイ</t>
    </rPh>
    <rPh sb="4" eb="5">
      <t>ネン</t>
    </rPh>
    <phoneticPr fontId="1"/>
  </si>
  <si>
    <t>平成27年</t>
    <rPh sb="0" eb="2">
      <t>ヘイセイ</t>
    </rPh>
    <rPh sb="4" eb="5">
      <t>ネン</t>
    </rPh>
    <phoneticPr fontId="1"/>
  </si>
  <si>
    <t>平成26年</t>
    <rPh sb="0" eb="2">
      <t>ヘイセイ</t>
    </rPh>
    <rPh sb="4" eb="5">
      <t>ネン</t>
    </rPh>
    <phoneticPr fontId="1"/>
  </si>
  <si>
    <t>平成25年</t>
    <rPh sb="0" eb="2">
      <t>ヘイセイ</t>
    </rPh>
    <rPh sb="4" eb="5">
      <t>ネン</t>
    </rPh>
    <phoneticPr fontId="1"/>
  </si>
  <si>
    <t>平成24年</t>
    <rPh sb="0" eb="2">
      <t>ヘイセイ</t>
    </rPh>
    <rPh sb="4" eb="5">
      <t>ネン</t>
    </rPh>
    <phoneticPr fontId="1"/>
  </si>
  <si>
    <t>令和4年度</t>
    <rPh sb="0" eb="2">
      <t>レイワ</t>
    </rPh>
    <rPh sb="3" eb="5">
      <t>ネンド</t>
    </rPh>
    <phoneticPr fontId="56"/>
  </si>
  <si>
    <t>2022年度</t>
    <rPh sb="4" eb="6">
      <t>ネンド</t>
    </rPh>
    <phoneticPr fontId="56"/>
  </si>
  <si>
    <t>令和3年度</t>
    <rPh sb="0" eb="2">
      <t>レイワ</t>
    </rPh>
    <rPh sb="3" eb="5">
      <t>ネンド</t>
    </rPh>
    <phoneticPr fontId="56"/>
  </si>
  <si>
    <t>2021年度</t>
    <rPh sb="4" eb="6">
      <t>ネンド</t>
    </rPh>
    <phoneticPr fontId="56"/>
  </si>
  <si>
    <t>令和2年度</t>
    <rPh sb="0" eb="2">
      <t>レイワ</t>
    </rPh>
    <rPh sb="3" eb="5">
      <t>ネンド</t>
    </rPh>
    <phoneticPr fontId="56"/>
  </si>
  <si>
    <t>2020年度</t>
    <rPh sb="4" eb="6">
      <t>ネンド</t>
    </rPh>
    <phoneticPr fontId="56"/>
  </si>
  <si>
    <t>平成31年度</t>
    <rPh sb="0" eb="2">
      <t>ヘイセイ</t>
    </rPh>
    <rPh sb="4" eb="6">
      <t>ネンド</t>
    </rPh>
    <phoneticPr fontId="56"/>
  </si>
  <si>
    <t>2019年度</t>
    <rPh sb="4" eb="6">
      <t>ネンド</t>
    </rPh>
    <phoneticPr fontId="56"/>
  </si>
  <si>
    <t>平成30年度</t>
    <rPh sb="0" eb="2">
      <t>ヘイセイ</t>
    </rPh>
    <rPh sb="4" eb="6">
      <t>ネンド</t>
    </rPh>
    <phoneticPr fontId="56"/>
  </si>
  <si>
    <t>2018年度</t>
    <rPh sb="4" eb="6">
      <t>ネンド</t>
    </rPh>
    <phoneticPr fontId="56"/>
  </si>
  <si>
    <t>平成29年度</t>
    <rPh sb="0" eb="2">
      <t>ヘイセイ</t>
    </rPh>
    <rPh sb="4" eb="6">
      <t>ネンド</t>
    </rPh>
    <phoneticPr fontId="56"/>
  </si>
  <si>
    <t>2017年度</t>
    <rPh sb="4" eb="6">
      <t>ネンド</t>
    </rPh>
    <phoneticPr fontId="56"/>
  </si>
  <si>
    <t>平成28年度</t>
    <rPh sb="0" eb="2">
      <t>ヘイセイ</t>
    </rPh>
    <rPh sb="4" eb="6">
      <t>ネンド</t>
    </rPh>
    <phoneticPr fontId="56"/>
  </si>
  <si>
    <t>2016年度</t>
    <rPh sb="4" eb="6">
      <t>ネンド</t>
    </rPh>
    <phoneticPr fontId="56"/>
  </si>
  <si>
    <t>平成27年度</t>
    <rPh sb="0" eb="2">
      <t>ヘイセイ</t>
    </rPh>
    <rPh sb="4" eb="6">
      <t>ネンド</t>
    </rPh>
    <phoneticPr fontId="56"/>
  </si>
  <si>
    <t>2015年度</t>
    <rPh sb="4" eb="6">
      <t>ネンド</t>
    </rPh>
    <phoneticPr fontId="56"/>
  </si>
  <si>
    <t>平成26年度</t>
    <rPh sb="0" eb="2">
      <t>ヘイセイ</t>
    </rPh>
    <rPh sb="4" eb="6">
      <t>ネンド</t>
    </rPh>
    <phoneticPr fontId="56"/>
  </si>
  <si>
    <t>2014年度</t>
    <rPh sb="4" eb="6">
      <t>ネンド</t>
    </rPh>
    <phoneticPr fontId="56"/>
  </si>
  <si>
    <t>平成25年度</t>
    <rPh sb="0" eb="2">
      <t>ヘイセイ</t>
    </rPh>
    <rPh sb="4" eb="6">
      <t>ネンド</t>
    </rPh>
    <phoneticPr fontId="56"/>
  </si>
  <si>
    <t>2013年度</t>
    <rPh sb="4" eb="6">
      <t>ネンド</t>
    </rPh>
    <phoneticPr fontId="56"/>
  </si>
  <si>
    <t>平成24年度</t>
    <rPh sb="0" eb="2">
      <t>ヘイセイ</t>
    </rPh>
    <rPh sb="4" eb="6">
      <t>ネンド</t>
    </rPh>
    <phoneticPr fontId="56"/>
  </si>
  <si>
    <t>2012年度</t>
    <rPh sb="4" eb="6">
      <t>ネンド</t>
    </rPh>
    <phoneticPr fontId="56"/>
  </si>
  <si>
    <t>平成23年度</t>
    <rPh sb="0" eb="2">
      <t>ヘイセイ</t>
    </rPh>
    <rPh sb="4" eb="6">
      <t>ネンド</t>
    </rPh>
    <phoneticPr fontId="56"/>
  </si>
  <si>
    <t>2011年度</t>
    <rPh sb="4" eb="6">
      <t>ネンド</t>
    </rPh>
    <phoneticPr fontId="56"/>
  </si>
  <si>
    <t>平成22年度</t>
    <rPh sb="0" eb="2">
      <t>ヘイセイ</t>
    </rPh>
    <rPh sb="4" eb="6">
      <t>ネンド</t>
    </rPh>
    <phoneticPr fontId="56"/>
  </si>
  <si>
    <t>2010年度</t>
    <rPh sb="4" eb="6">
      <t>ネンド</t>
    </rPh>
    <phoneticPr fontId="56"/>
  </si>
  <si>
    <t>平成21年度</t>
    <rPh sb="0" eb="2">
      <t>ヘイセイ</t>
    </rPh>
    <rPh sb="4" eb="6">
      <t>ネンド</t>
    </rPh>
    <phoneticPr fontId="56"/>
  </si>
  <si>
    <t>2009年度</t>
    <rPh sb="4" eb="6">
      <t>ネンド</t>
    </rPh>
    <phoneticPr fontId="56"/>
  </si>
  <si>
    <t>平成20年度</t>
    <rPh sb="0" eb="2">
      <t>ヘイセイ</t>
    </rPh>
    <rPh sb="4" eb="6">
      <t>ネンド</t>
    </rPh>
    <phoneticPr fontId="56"/>
  </si>
  <si>
    <t>2008年度</t>
    <rPh sb="4" eb="6">
      <t>ネンド</t>
    </rPh>
    <phoneticPr fontId="56"/>
  </si>
  <si>
    <t>平成19年度</t>
    <rPh sb="0" eb="2">
      <t>ヘイセイ</t>
    </rPh>
    <rPh sb="4" eb="6">
      <t>ネンド</t>
    </rPh>
    <phoneticPr fontId="56"/>
  </si>
  <si>
    <t>2007年度</t>
    <rPh sb="4" eb="6">
      <t>ネンド</t>
    </rPh>
    <phoneticPr fontId="56"/>
  </si>
  <si>
    <t>平成18年度</t>
    <rPh sb="0" eb="2">
      <t>ヘイセイ</t>
    </rPh>
    <rPh sb="4" eb="6">
      <t>ネンド</t>
    </rPh>
    <phoneticPr fontId="56"/>
  </si>
  <si>
    <t>2006年度</t>
    <rPh sb="4" eb="6">
      <t>ネンド</t>
    </rPh>
    <phoneticPr fontId="56"/>
  </si>
  <si>
    <t>平成17年度</t>
    <rPh sb="0" eb="2">
      <t>ヘイセイ</t>
    </rPh>
    <rPh sb="4" eb="6">
      <t>ネンド</t>
    </rPh>
    <phoneticPr fontId="56"/>
  </si>
  <si>
    <t>2005年度</t>
    <rPh sb="4" eb="6">
      <t>ネンド</t>
    </rPh>
    <phoneticPr fontId="56"/>
  </si>
  <si>
    <t>年少者１人あたり（右軸）</t>
    <rPh sb="0" eb="3">
      <t>ネンショウシャ</t>
    </rPh>
    <rPh sb="4" eb="5">
      <t>ニン</t>
    </rPh>
    <phoneticPr fontId="3"/>
  </si>
  <si>
    <t>高齢者１人あたり（右軸）</t>
    <rPh sb="0" eb="3">
      <t>コウレイシャ</t>
    </rPh>
    <rPh sb="4" eb="5">
      <t>ニン</t>
    </rPh>
    <rPh sb="9" eb="10">
      <t>ミギ</t>
    </rPh>
    <phoneticPr fontId="3"/>
  </si>
  <si>
    <t>教育・子育て支援（左軸）</t>
    <rPh sb="0" eb="2">
      <t>キョウイク</t>
    </rPh>
    <rPh sb="3" eb="5">
      <t>コソダ</t>
    </rPh>
    <rPh sb="6" eb="8">
      <t>シエン</t>
    </rPh>
    <rPh sb="9" eb="10">
      <t>ヒダリ</t>
    </rPh>
    <rPh sb="10" eb="11">
      <t>ジク</t>
    </rPh>
    <phoneticPr fontId="3"/>
  </si>
  <si>
    <t>高齢者支援（左軸）</t>
    <rPh sb="0" eb="3">
      <t>コウレイシャ</t>
    </rPh>
    <rPh sb="3" eb="5">
      <t>シエン</t>
    </rPh>
    <phoneticPr fontId="3"/>
  </si>
  <si>
    <t>年少者
１人あたり</t>
    <rPh sb="0" eb="3">
      <t>ネンショウシャ</t>
    </rPh>
    <rPh sb="5" eb="6">
      <t>ニン</t>
    </rPh>
    <phoneticPr fontId="56"/>
  </si>
  <si>
    <t>高齢者
１人あたり</t>
    <rPh sb="0" eb="3">
      <t>コウレイシャ</t>
    </rPh>
    <rPh sb="5" eb="6">
      <t>ニン</t>
    </rPh>
    <phoneticPr fontId="56"/>
  </si>
  <si>
    <t>年少人口
（14歳以下）</t>
    <rPh sb="0" eb="2">
      <t>ネンショウ</t>
    </rPh>
    <rPh sb="2" eb="4">
      <t>ジンコウ</t>
    </rPh>
    <rPh sb="8" eb="9">
      <t>サイ</t>
    </rPh>
    <rPh sb="9" eb="11">
      <t>イカ</t>
    </rPh>
    <phoneticPr fontId="3"/>
  </si>
  <si>
    <t>老年人口
（65歳以上）</t>
    <rPh sb="0" eb="2">
      <t>ロウネン</t>
    </rPh>
    <rPh sb="2" eb="4">
      <t>ジンコウ</t>
    </rPh>
    <rPh sb="8" eb="9">
      <t>サイ</t>
    </rPh>
    <rPh sb="9" eb="11">
      <t>イジョウ</t>
    </rPh>
    <phoneticPr fontId="3"/>
  </si>
  <si>
    <t>子育て支援
予算</t>
    <rPh sb="0" eb="2">
      <t>コソダ</t>
    </rPh>
    <rPh sb="3" eb="5">
      <t>シエン</t>
    </rPh>
    <rPh sb="6" eb="8">
      <t>ヨサン</t>
    </rPh>
    <phoneticPr fontId="56"/>
  </si>
  <si>
    <t>高齢者支援
予算</t>
    <rPh sb="0" eb="3">
      <t>コウレイシャ</t>
    </rPh>
    <rPh sb="3" eb="5">
      <t>シエン</t>
    </rPh>
    <phoneticPr fontId="56"/>
  </si>
  <si>
    <t>（万円）</t>
    <rPh sb="1" eb="3">
      <t>マンエン</t>
    </rPh>
    <phoneticPr fontId="56"/>
  </si>
  <si>
    <t>（億円）</t>
    <rPh sb="1" eb="3">
      <t>オクエン</t>
    </rPh>
    <phoneticPr fontId="56"/>
  </si>
  <si>
    <t>（千円）</t>
    <rPh sb="1" eb="3">
      <t>センエン</t>
    </rPh>
    <phoneticPr fontId="56"/>
  </si>
  <si>
    <t>（人）</t>
    <rPh sb="1" eb="2">
      <t>ニン</t>
    </rPh>
    <phoneticPr fontId="56"/>
  </si>
  <si>
    <t>●郡山市の高齢者支援及び教育・子育て支援施策に係る予算の推移</t>
    <phoneticPr fontId="7"/>
  </si>
  <si>
    <t>平成30年度</t>
    <rPh sb="0" eb="2">
      <t>ヘイセイ</t>
    </rPh>
    <rPh sb="4" eb="5">
      <t>ネン</t>
    </rPh>
    <rPh sb="5" eb="6">
      <t>ド</t>
    </rPh>
    <phoneticPr fontId="7"/>
  </si>
  <si>
    <t>平成29年度</t>
    <rPh sb="0" eb="2">
      <t>ヘイセイ</t>
    </rPh>
    <rPh sb="4" eb="5">
      <t>ネン</t>
    </rPh>
    <rPh sb="5" eb="6">
      <t>ド</t>
    </rPh>
    <phoneticPr fontId="7"/>
  </si>
  <si>
    <t>平成28年度</t>
    <rPh sb="0" eb="2">
      <t>ヘイセイ</t>
    </rPh>
    <rPh sb="4" eb="5">
      <t>ネン</t>
    </rPh>
    <rPh sb="5" eb="6">
      <t>ド</t>
    </rPh>
    <phoneticPr fontId="7"/>
  </si>
  <si>
    <t>平成27年度</t>
    <rPh sb="0" eb="2">
      <t>ヘイセイ</t>
    </rPh>
    <rPh sb="4" eb="5">
      <t>ネン</t>
    </rPh>
    <rPh sb="5" eb="6">
      <t>ド</t>
    </rPh>
    <phoneticPr fontId="7"/>
  </si>
  <si>
    <t>平成26年度</t>
    <rPh sb="0" eb="2">
      <t>ヘイセイ</t>
    </rPh>
    <rPh sb="4" eb="5">
      <t>ネン</t>
    </rPh>
    <rPh sb="5" eb="6">
      <t>ド</t>
    </rPh>
    <phoneticPr fontId="7"/>
  </si>
  <si>
    <t>平成25年度</t>
    <rPh sb="0" eb="2">
      <t>ヘイセイ</t>
    </rPh>
    <rPh sb="4" eb="5">
      <t>ネン</t>
    </rPh>
    <rPh sb="5" eb="6">
      <t>ド</t>
    </rPh>
    <phoneticPr fontId="7"/>
  </si>
  <si>
    <t>平成24年度</t>
    <rPh sb="0" eb="2">
      <t>ヘイセイ</t>
    </rPh>
    <rPh sb="4" eb="5">
      <t>ネン</t>
    </rPh>
    <rPh sb="5" eb="6">
      <t>ド</t>
    </rPh>
    <phoneticPr fontId="7"/>
  </si>
  <si>
    <t>平成23年度</t>
    <rPh sb="0" eb="2">
      <t>ヘイセイ</t>
    </rPh>
    <rPh sb="4" eb="5">
      <t>ネン</t>
    </rPh>
    <rPh sb="5" eb="6">
      <t>ド</t>
    </rPh>
    <phoneticPr fontId="7"/>
  </si>
  <si>
    <t>平成22年度</t>
    <rPh sb="0" eb="2">
      <t>ヘイセイ</t>
    </rPh>
    <rPh sb="4" eb="5">
      <t>ネン</t>
    </rPh>
    <rPh sb="5" eb="6">
      <t>ド</t>
    </rPh>
    <phoneticPr fontId="7"/>
  </si>
  <si>
    <t>利子</t>
    <rPh sb="0" eb="2">
      <t>リシ</t>
    </rPh>
    <phoneticPr fontId="3"/>
  </si>
  <si>
    <t>元金</t>
    <rPh sb="0" eb="2">
      <t>ガンキン</t>
    </rPh>
    <phoneticPr fontId="3"/>
  </si>
  <si>
    <t>●公債費（普通会計）</t>
    <rPh sb="1" eb="4">
      <t>コウサイヒ</t>
    </rPh>
    <rPh sb="5" eb="7">
      <t>フツウ</t>
    </rPh>
    <rPh sb="7" eb="9">
      <t>カイケイ</t>
    </rPh>
    <phoneticPr fontId="7"/>
  </si>
  <si>
    <t>合　　計</t>
    <rPh sb="0" eb="1">
      <t>ゴウ</t>
    </rPh>
    <rPh sb="3" eb="4">
      <t>ケイ</t>
    </rPh>
    <phoneticPr fontId="3"/>
  </si>
  <si>
    <t>減債基金</t>
    <rPh sb="0" eb="2">
      <t>ゲンサイ</t>
    </rPh>
    <rPh sb="2" eb="4">
      <t>キキン</t>
    </rPh>
    <phoneticPr fontId="3"/>
  </si>
  <si>
    <t>標準財政規模に対する財政調整基金の割合</t>
    <rPh sb="0" eb="2">
      <t>ヒョウジュン</t>
    </rPh>
    <rPh sb="2" eb="4">
      <t>ザイセイ</t>
    </rPh>
    <rPh sb="4" eb="6">
      <t>キボ</t>
    </rPh>
    <rPh sb="7" eb="8">
      <t>タイ</t>
    </rPh>
    <rPh sb="10" eb="12">
      <t>ザイセイ</t>
    </rPh>
    <rPh sb="12" eb="14">
      <t>チョウセイ</t>
    </rPh>
    <rPh sb="14" eb="16">
      <t>キキン</t>
    </rPh>
    <rPh sb="17" eb="19">
      <t>ワリアイ</t>
    </rPh>
    <phoneticPr fontId="3"/>
  </si>
  <si>
    <t>財政調整基金</t>
    <rPh sb="0" eb="2">
      <t>ザイセイ</t>
    </rPh>
    <rPh sb="2" eb="4">
      <t>チョウセイ</t>
    </rPh>
    <rPh sb="4" eb="6">
      <t>キキン</t>
    </rPh>
    <phoneticPr fontId="3"/>
  </si>
  <si>
    <t>標準財政規模</t>
    <rPh sb="0" eb="2">
      <t>ヒョウジュン</t>
    </rPh>
    <rPh sb="2" eb="4">
      <t>ザイセイ</t>
    </rPh>
    <rPh sb="4" eb="6">
      <t>キボ</t>
    </rPh>
    <phoneticPr fontId="3"/>
  </si>
  <si>
    <t>●財政調整基金・減債基金の年度末現在高</t>
    <rPh sb="1" eb="3">
      <t>ザイセイ</t>
    </rPh>
    <rPh sb="3" eb="5">
      <t>チョウセイ</t>
    </rPh>
    <rPh sb="5" eb="7">
      <t>キキン</t>
    </rPh>
    <rPh sb="8" eb="10">
      <t>ゲンサイ</t>
    </rPh>
    <rPh sb="10" eb="12">
      <t>キキン</t>
    </rPh>
    <rPh sb="13" eb="16">
      <t>ネンドマツ</t>
    </rPh>
    <rPh sb="16" eb="18">
      <t>ゲンザイ</t>
    </rPh>
    <rPh sb="18" eb="19">
      <t>タカ</t>
    </rPh>
    <phoneticPr fontId="7"/>
  </si>
  <si>
    <t>財政力指数（単年度）</t>
    <rPh sb="0" eb="3">
      <t>ザイセイリョク</t>
    </rPh>
    <rPh sb="3" eb="5">
      <t>シスウ</t>
    </rPh>
    <rPh sb="6" eb="9">
      <t>タンネンド</t>
    </rPh>
    <phoneticPr fontId="3"/>
  </si>
  <si>
    <t>臨時財政対策債発行額</t>
    <rPh sb="0" eb="2">
      <t>リンジ</t>
    </rPh>
    <rPh sb="2" eb="4">
      <t>ザイセイ</t>
    </rPh>
    <rPh sb="4" eb="6">
      <t>タイサク</t>
    </rPh>
    <rPh sb="6" eb="7">
      <t>サイ</t>
    </rPh>
    <rPh sb="7" eb="9">
      <t>ハッコウ</t>
    </rPh>
    <rPh sb="9" eb="10">
      <t>ガク</t>
    </rPh>
    <phoneticPr fontId="3"/>
  </si>
  <si>
    <t>交付税額
合計</t>
    <rPh sb="0" eb="3">
      <t>コウフゼイ</t>
    </rPh>
    <rPh sb="3" eb="4">
      <t>ガク</t>
    </rPh>
    <rPh sb="5" eb="7">
      <t>ゴウケイ</t>
    </rPh>
    <phoneticPr fontId="3"/>
  </si>
  <si>
    <t>特別交付税額</t>
    <rPh sb="0" eb="2">
      <t>トクベツ</t>
    </rPh>
    <rPh sb="2" eb="5">
      <t>コウフゼイ</t>
    </rPh>
    <rPh sb="5" eb="6">
      <t>ガク</t>
    </rPh>
    <phoneticPr fontId="3"/>
  </si>
  <si>
    <t>普通交付税額</t>
    <rPh sb="0" eb="2">
      <t>フツウ</t>
    </rPh>
    <rPh sb="2" eb="5">
      <t>コウフゼイ</t>
    </rPh>
    <rPh sb="5" eb="6">
      <t>ガク</t>
    </rPh>
    <phoneticPr fontId="3"/>
  </si>
  <si>
    <t>●地方交付税</t>
    <rPh sb="1" eb="3">
      <t>チホウ</t>
    </rPh>
    <rPh sb="3" eb="6">
      <t>コウフゼイ</t>
    </rPh>
    <phoneticPr fontId="7"/>
  </si>
  <si>
    <t>令和4年度</t>
    <rPh sb="0" eb="2">
      <t>レイワ</t>
    </rPh>
    <rPh sb="3" eb="4">
      <t>ネン</t>
    </rPh>
    <rPh sb="4" eb="5">
      <t>ド</t>
    </rPh>
    <phoneticPr fontId="5"/>
  </si>
  <si>
    <t>令和3年度</t>
    <rPh sb="0" eb="2">
      <t>レイワ</t>
    </rPh>
    <rPh sb="3" eb="4">
      <t>ネン</t>
    </rPh>
    <rPh sb="4" eb="5">
      <t>ド</t>
    </rPh>
    <phoneticPr fontId="5"/>
  </si>
  <si>
    <t>令和2年度</t>
    <rPh sb="0" eb="2">
      <t>レイワ</t>
    </rPh>
    <rPh sb="3" eb="4">
      <t>ネン</t>
    </rPh>
    <rPh sb="4" eb="5">
      <t>ド</t>
    </rPh>
    <phoneticPr fontId="5"/>
  </si>
  <si>
    <t>令和元年度</t>
    <rPh sb="0" eb="2">
      <t>レイワ</t>
    </rPh>
    <rPh sb="2" eb="3">
      <t>モト</t>
    </rPh>
    <rPh sb="3" eb="4">
      <t>ネン</t>
    </rPh>
    <rPh sb="4" eb="5">
      <t>ド</t>
    </rPh>
    <phoneticPr fontId="5"/>
  </si>
  <si>
    <t>平成30年度</t>
    <rPh sb="0" eb="2">
      <t>ヘイセイ</t>
    </rPh>
    <rPh sb="4" eb="5">
      <t>ネン</t>
    </rPh>
    <rPh sb="5" eb="6">
      <t>ド</t>
    </rPh>
    <phoneticPr fontId="5"/>
  </si>
  <si>
    <t>平成29年度</t>
    <rPh sb="0" eb="2">
      <t>ヘイセイ</t>
    </rPh>
    <rPh sb="4" eb="5">
      <t>ネン</t>
    </rPh>
    <rPh sb="5" eb="6">
      <t>ド</t>
    </rPh>
    <phoneticPr fontId="5"/>
  </si>
  <si>
    <t>平成28年度</t>
    <rPh sb="0" eb="2">
      <t>ヘイセイ</t>
    </rPh>
    <rPh sb="4" eb="5">
      <t>ネン</t>
    </rPh>
    <rPh sb="5" eb="6">
      <t>ド</t>
    </rPh>
    <phoneticPr fontId="5"/>
  </si>
  <si>
    <t>平成27年度</t>
    <rPh sb="0" eb="2">
      <t>ヘイセイ</t>
    </rPh>
    <rPh sb="4" eb="6">
      <t>ネンド</t>
    </rPh>
    <phoneticPr fontId="5"/>
  </si>
  <si>
    <t>平成26年度</t>
    <rPh sb="0" eb="2">
      <t>ヘイセイ</t>
    </rPh>
    <rPh sb="4" eb="6">
      <t>ネンド</t>
    </rPh>
    <phoneticPr fontId="5"/>
  </si>
  <si>
    <t>平成25年度</t>
    <rPh sb="0" eb="2">
      <t>ヘイセイ</t>
    </rPh>
    <rPh sb="4" eb="5">
      <t>ネン</t>
    </rPh>
    <rPh sb="5" eb="6">
      <t>ド</t>
    </rPh>
    <phoneticPr fontId="5"/>
  </si>
  <si>
    <t>当該年度課税額</t>
    <rPh sb="0" eb="2">
      <t>トウガイ</t>
    </rPh>
    <rPh sb="2" eb="4">
      <t>ネンド</t>
    </rPh>
    <rPh sb="4" eb="7">
      <t>カゼイガク</t>
    </rPh>
    <phoneticPr fontId="3"/>
  </si>
  <si>
    <t>売却額累計</t>
    <rPh sb="0" eb="3">
      <t>バイキャクガク</t>
    </rPh>
    <rPh sb="3" eb="5">
      <t>ルイケイ</t>
    </rPh>
    <phoneticPr fontId="3"/>
  </si>
  <si>
    <r>
      <rPr>
        <sz val="10"/>
        <rFont val="ＭＳ Ｐゴシック"/>
        <family val="3"/>
        <charset val="128"/>
        <scheme val="minor"/>
      </rPr>
      <t>年度（和暦）</t>
    </r>
    <rPh sb="0" eb="2">
      <t>ネンド</t>
    </rPh>
    <rPh sb="3" eb="5">
      <t>ワレキ</t>
    </rPh>
    <phoneticPr fontId="5"/>
  </si>
  <si>
    <t>●市有地の売却実績及び固定資産税等課税実績</t>
    <rPh sb="1" eb="4">
      <t>シユウチ</t>
    </rPh>
    <rPh sb="5" eb="7">
      <t>バイキャク</t>
    </rPh>
    <rPh sb="7" eb="9">
      <t>ジッセキ</t>
    </rPh>
    <rPh sb="9" eb="10">
      <t>オヨ</t>
    </rPh>
    <rPh sb="11" eb="13">
      <t>コテイ</t>
    </rPh>
    <rPh sb="13" eb="16">
      <t>シサンゼイ</t>
    </rPh>
    <rPh sb="16" eb="17">
      <t>トウ</t>
    </rPh>
    <rPh sb="17" eb="19">
      <t>カゼイ</t>
    </rPh>
    <rPh sb="19" eb="21">
      <t>ジッセキ</t>
    </rPh>
    <phoneticPr fontId="7"/>
  </si>
  <si>
    <t>その他施設</t>
    <rPh sb="2" eb="3">
      <t>タ</t>
    </rPh>
    <rPh sb="3" eb="5">
      <t>シセツ</t>
    </rPh>
    <phoneticPr fontId="3"/>
  </si>
  <si>
    <t>公衆便所</t>
    <rPh sb="0" eb="2">
      <t>コウシュウ</t>
    </rPh>
    <rPh sb="2" eb="4">
      <t>ベンジョ</t>
    </rPh>
    <phoneticPr fontId="3"/>
  </si>
  <si>
    <t>防災施設</t>
    <rPh sb="0" eb="2">
      <t>ボウサイ</t>
    </rPh>
    <rPh sb="2" eb="4">
      <t>シセツ</t>
    </rPh>
    <phoneticPr fontId="3"/>
  </si>
  <si>
    <t>図書館</t>
    <rPh sb="0" eb="3">
      <t>トショカン</t>
    </rPh>
    <phoneticPr fontId="3"/>
  </si>
  <si>
    <t>保育所</t>
    <rPh sb="0" eb="2">
      <t>ホイク</t>
    </rPh>
    <rPh sb="2" eb="3">
      <t>ジョ</t>
    </rPh>
    <phoneticPr fontId="3"/>
  </si>
  <si>
    <t>福祉・医療施設</t>
    <rPh sb="0" eb="2">
      <t>フクシ</t>
    </rPh>
    <rPh sb="3" eb="5">
      <t>イリョウ</t>
    </rPh>
    <rPh sb="5" eb="7">
      <t>シセツ</t>
    </rPh>
    <phoneticPr fontId="3"/>
  </si>
  <si>
    <t>庁舎等</t>
    <rPh sb="0" eb="2">
      <t>チョウシャ</t>
    </rPh>
    <rPh sb="2" eb="3">
      <t>トウ</t>
    </rPh>
    <phoneticPr fontId="3"/>
  </si>
  <si>
    <t>清掃関係施設</t>
    <rPh sb="0" eb="2">
      <t>セイソウ</t>
    </rPh>
    <rPh sb="2" eb="4">
      <t>カンケイ</t>
    </rPh>
    <rPh sb="4" eb="6">
      <t>シセツ</t>
    </rPh>
    <phoneticPr fontId="3"/>
  </si>
  <si>
    <t>集客施設</t>
    <rPh sb="0" eb="2">
      <t>シュウキャク</t>
    </rPh>
    <rPh sb="2" eb="4">
      <t>シセツ</t>
    </rPh>
    <phoneticPr fontId="3"/>
  </si>
  <si>
    <t>スポーツ施設</t>
    <rPh sb="4" eb="6">
      <t>シセツ</t>
    </rPh>
    <phoneticPr fontId="3"/>
  </si>
  <si>
    <t>集会施設</t>
    <rPh sb="0" eb="2">
      <t>シュウカイ</t>
    </rPh>
    <rPh sb="2" eb="4">
      <t>シセツ</t>
    </rPh>
    <phoneticPr fontId="3"/>
  </si>
  <si>
    <t>市営住宅</t>
    <rPh sb="0" eb="2">
      <t>シエイ</t>
    </rPh>
    <rPh sb="2" eb="4">
      <t>ジュウタク</t>
    </rPh>
    <phoneticPr fontId="3"/>
  </si>
  <si>
    <t>学校</t>
    <rPh sb="0" eb="2">
      <t>ガッコウ</t>
    </rPh>
    <phoneticPr fontId="3"/>
  </si>
  <si>
    <t>●公共施設分類別保有割合（延床面積）</t>
    <rPh sb="1" eb="3">
      <t>コウキョウ</t>
    </rPh>
    <rPh sb="3" eb="5">
      <t>シセツ</t>
    </rPh>
    <rPh sb="5" eb="7">
      <t>ブンルイ</t>
    </rPh>
    <rPh sb="7" eb="8">
      <t>ベツ</t>
    </rPh>
    <rPh sb="8" eb="10">
      <t>ホユウ</t>
    </rPh>
    <rPh sb="10" eb="12">
      <t>ワリアイ</t>
    </rPh>
    <rPh sb="13" eb="14">
      <t>ノ</t>
    </rPh>
    <rPh sb="14" eb="15">
      <t>ユカ</t>
    </rPh>
    <rPh sb="15" eb="17">
      <t>メンセキ</t>
    </rPh>
    <phoneticPr fontId="7"/>
  </si>
  <si>
    <t>死亡者数</t>
    <rPh sb="0" eb="2">
      <t>シボウ</t>
    </rPh>
    <rPh sb="2" eb="3">
      <t>シャ</t>
    </rPh>
    <rPh sb="3" eb="4">
      <t>スウ</t>
    </rPh>
    <phoneticPr fontId="3"/>
  </si>
  <si>
    <t>交通事故件数</t>
    <rPh sb="0" eb="2">
      <t>コウツウ</t>
    </rPh>
    <rPh sb="2" eb="4">
      <t>ジコ</t>
    </rPh>
    <rPh sb="4" eb="6">
      <t>ケンスウ</t>
    </rPh>
    <phoneticPr fontId="3"/>
  </si>
  <si>
    <t>●市内交通事故件数</t>
    <rPh sb="1" eb="3">
      <t>シナイ</t>
    </rPh>
    <rPh sb="3" eb="5">
      <t>コウツウ</t>
    </rPh>
    <rPh sb="5" eb="7">
      <t>ジコ</t>
    </rPh>
    <rPh sb="7" eb="9">
      <t>ケンスウ</t>
    </rPh>
    <phoneticPr fontId="7"/>
  </si>
  <si>
    <t>推計人口に占める割合（県内）</t>
    <rPh sb="0" eb="2">
      <t>スイケイ</t>
    </rPh>
    <rPh sb="2" eb="4">
      <t>ジンコウ</t>
    </rPh>
    <rPh sb="5" eb="6">
      <t>シ</t>
    </rPh>
    <rPh sb="8" eb="10">
      <t>ワリアイ</t>
    </rPh>
    <rPh sb="11" eb="13">
      <t>ケンナイ</t>
    </rPh>
    <phoneticPr fontId="3"/>
  </si>
  <si>
    <t>推計人口に占める割合（市内）</t>
    <rPh sb="0" eb="2">
      <t>スイケイ</t>
    </rPh>
    <rPh sb="2" eb="4">
      <t>ジンコウ</t>
    </rPh>
    <rPh sb="5" eb="6">
      <t>シ</t>
    </rPh>
    <rPh sb="8" eb="10">
      <t>ワリアイ</t>
    </rPh>
    <rPh sb="11" eb="13">
      <t>シナイ</t>
    </rPh>
    <phoneticPr fontId="3"/>
  </si>
  <si>
    <t>免許者数（県内）</t>
    <rPh sb="0" eb="2">
      <t>メンキョ</t>
    </rPh>
    <rPh sb="2" eb="3">
      <t>シャ</t>
    </rPh>
    <rPh sb="3" eb="4">
      <t>スウ</t>
    </rPh>
    <rPh sb="5" eb="7">
      <t>ケンナイ</t>
    </rPh>
    <phoneticPr fontId="3"/>
  </si>
  <si>
    <t>免許者数（市内）</t>
    <rPh sb="0" eb="2">
      <t>メンキョ</t>
    </rPh>
    <rPh sb="2" eb="3">
      <t>シャ</t>
    </rPh>
    <rPh sb="3" eb="4">
      <t>スウ</t>
    </rPh>
    <rPh sb="5" eb="7">
      <t>シナイ</t>
    </rPh>
    <phoneticPr fontId="3"/>
  </si>
  <si>
    <t>各年12月31日現在</t>
    <rPh sb="0" eb="2">
      <t>カクネン</t>
    </rPh>
    <rPh sb="4" eb="5">
      <t>ガツ</t>
    </rPh>
    <rPh sb="7" eb="8">
      <t>ニチ</t>
    </rPh>
    <rPh sb="8" eb="10">
      <t>ゲンザイ</t>
    </rPh>
    <phoneticPr fontId="7"/>
  </si>
  <si>
    <t>●自動車運転免許者数</t>
    <rPh sb="1" eb="4">
      <t>ジドウシャ</t>
    </rPh>
    <rPh sb="4" eb="6">
      <t>ウンテン</t>
    </rPh>
    <rPh sb="6" eb="8">
      <t>メンキョ</t>
    </rPh>
    <rPh sb="8" eb="9">
      <t>シャ</t>
    </rPh>
    <rPh sb="9" eb="10">
      <t>スウ</t>
    </rPh>
    <phoneticPr fontId="7"/>
  </si>
  <si>
    <t>令和元年度</t>
    <rPh sb="0" eb="1">
      <t>レイ</t>
    </rPh>
    <rPh sb="1" eb="2">
      <t>カズ</t>
    </rPh>
    <rPh sb="2" eb="3">
      <t>モト</t>
    </rPh>
    <rPh sb="3" eb="5">
      <t>ネンド</t>
    </rPh>
    <phoneticPr fontId="7"/>
  </si>
  <si>
    <t>自動車保有台数</t>
    <rPh sb="0" eb="3">
      <t>ジドウシャ</t>
    </rPh>
    <rPh sb="3" eb="5">
      <t>ホユウ</t>
    </rPh>
    <rPh sb="5" eb="7">
      <t>ダイスウ</t>
    </rPh>
    <phoneticPr fontId="3"/>
  </si>
  <si>
    <t>各年3月31日現在</t>
    <rPh sb="0" eb="2">
      <t>カクネン</t>
    </rPh>
    <rPh sb="3" eb="4">
      <t>ガツ</t>
    </rPh>
    <rPh sb="6" eb="7">
      <t>ニチ</t>
    </rPh>
    <rPh sb="7" eb="9">
      <t>ゲンザイ</t>
    </rPh>
    <phoneticPr fontId="7"/>
  </si>
  <si>
    <t>●自動車保有台数</t>
    <rPh sb="1" eb="4">
      <t>ジドウシャ</t>
    </rPh>
    <rPh sb="4" eb="6">
      <t>ホユウ</t>
    </rPh>
    <rPh sb="6" eb="8">
      <t>ダイスウ</t>
    </rPh>
    <phoneticPr fontId="7"/>
  </si>
  <si>
    <t>令和3年度</t>
    <rPh sb="0" eb="2">
      <t>レイワ</t>
    </rPh>
    <rPh sb="3" eb="4">
      <t>ネン</t>
    </rPh>
    <rPh sb="4" eb="5">
      <t>ド</t>
    </rPh>
    <phoneticPr fontId="7"/>
  </si>
  <si>
    <t>令和2年度</t>
    <rPh sb="0" eb="2">
      <t>レイワ</t>
    </rPh>
    <rPh sb="3" eb="4">
      <t>ネン</t>
    </rPh>
    <rPh sb="4" eb="5">
      <t>ド</t>
    </rPh>
    <phoneticPr fontId="7"/>
  </si>
  <si>
    <t>令和元年度</t>
    <rPh sb="0" eb="2">
      <t>レイワ</t>
    </rPh>
    <rPh sb="2" eb="3">
      <t>モト</t>
    </rPh>
    <rPh sb="3" eb="4">
      <t>ネン</t>
    </rPh>
    <rPh sb="4" eb="5">
      <t>ド</t>
    </rPh>
    <phoneticPr fontId="7"/>
  </si>
  <si>
    <t>定期＋定期外</t>
    <rPh sb="0" eb="2">
      <t>テイキ</t>
    </rPh>
    <rPh sb="3" eb="5">
      <t>テイキ</t>
    </rPh>
    <rPh sb="5" eb="6">
      <t>ホカ</t>
    </rPh>
    <phoneticPr fontId="3"/>
  </si>
  <si>
    <t>●郡山駅利用者数</t>
    <rPh sb="1" eb="4">
      <t>コオリヤマエキ</t>
    </rPh>
    <rPh sb="4" eb="6">
      <t>リヨウ</t>
    </rPh>
    <rPh sb="6" eb="7">
      <t>シャ</t>
    </rPh>
    <rPh sb="7" eb="8">
      <t>スウ</t>
    </rPh>
    <phoneticPr fontId="7"/>
  </si>
  <si>
    <t>営業キロ数</t>
    <rPh sb="0" eb="2">
      <t>エイギョウ</t>
    </rPh>
    <rPh sb="4" eb="5">
      <t>スウ</t>
    </rPh>
    <phoneticPr fontId="3"/>
  </si>
  <si>
    <t>定期外</t>
    <rPh sb="0" eb="2">
      <t>テイキ</t>
    </rPh>
    <rPh sb="2" eb="3">
      <t>ガイ</t>
    </rPh>
    <phoneticPr fontId="3"/>
  </si>
  <si>
    <t>定期</t>
    <rPh sb="0" eb="2">
      <t>テイキ</t>
    </rPh>
    <phoneticPr fontId="3"/>
  </si>
  <si>
    <t>●バス利用者数と営業キロ数</t>
    <rPh sb="3" eb="5">
      <t>リヨウ</t>
    </rPh>
    <rPh sb="5" eb="6">
      <t>シャ</t>
    </rPh>
    <rPh sb="6" eb="7">
      <t>スウ</t>
    </rPh>
    <rPh sb="8" eb="10">
      <t>エイギョウ</t>
    </rPh>
    <rPh sb="12" eb="13">
      <t>スウ</t>
    </rPh>
    <phoneticPr fontId="7"/>
  </si>
  <si>
    <t>郡山東IC</t>
    <rPh sb="0" eb="2">
      <t>コオリヤマ</t>
    </rPh>
    <rPh sb="2" eb="3">
      <t>ヒガシ</t>
    </rPh>
    <phoneticPr fontId="3"/>
  </si>
  <si>
    <t>磐梯熱海IC</t>
    <rPh sb="0" eb="2">
      <t>バンダイ</t>
    </rPh>
    <rPh sb="2" eb="4">
      <t>アタミ</t>
    </rPh>
    <phoneticPr fontId="3"/>
  </si>
  <si>
    <t>郡山南IC</t>
    <rPh sb="0" eb="2">
      <t>コオリヤマ</t>
    </rPh>
    <rPh sb="2" eb="3">
      <t>ミナミ</t>
    </rPh>
    <phoneticPr fontId="3"/>
  </si>
  <si>
    <t>郡山IC</t>
    <rPh sb="0" eb="2">
      <t>コオリヤマ</t>
    </rPh>
    <phoneticPr fontId="3"/>
  </si>
  <si>
    <t>●インターチェンジ交通量</t>
    <rPh sb="9" eb="11">
      <t>コウツウ</t>
    </rPh>
    <rPh sb="11" eb="12">
      <t>リョウ</t>
    </rPh>
    <phoneticPr fontId="7"/>
  </si>
  <si>
    <t>１人１日当たり
ごみ排出量</t>
    <rPh sb="1" eb="2">
      <t>ニン</t>
    </rPh>
    <rPh sb="3" eb="4">
      <t>ニチ</t>
    </rPh>
    <rPh sb="4" eb="5">
      <t>ア</t>
    </rPh>
    <rPh sb="10" eb="12">
      <t>ハイシュツ</t>
    </rPh>
    <rPh sb="12" eb="13">
      <t>リョウ</t>
    </rPh>
    <phoneticPr fontId="3"/>
  </si>
  <si>
    <t>粗大</t>
    <rPh sb="0" eb="2">
      <t>ソダイ</t>
    </rPh>
    <phoneticPr fontId="3"/>
  </si>
  <si>
    <t>資源</t>
    <rPh sb="0" eb="2">
      <t>シゲン</t>
    </rPh>
    <phoneticPr fontId="3"/>
  </si>
  <si>
    <t>不燃</t>
    <rPh sb="0" eb="2">
      <t>フネン</t>
    </rPh>
    <phoneticPr fontId="3"/>
  </si>
  <si>
    <t>可燃</t>
    <rPh sb="0" eb="2">
      <t>カネン</t>
    </rPh>
    <phoneticPr fontId="3"/>
  </si>
  <si>
    <t>●ごみの種類別排出量</t>
    <rPh sb="4" eb="6">
      <t>シュルイ</t>
    </rPh>
    <rPh sb="6" eb="7">
      <t>ベツ</t>
    </rPh>
    <rPh sb="7" eb="9">
      <t>ハイシュツ</t>
    </rPh>
    <rPh sb="9" eb="10">
      <t>リョウ</t>
    </rPh>
    <phoneticPr fontId="7"/>
  </si>
  <si>
    <t>リサイクル率</t>
    <rPh sb="5" eb="6">
      <t>リツ</t>
    </rPh>
    <phoneticPr fontId="3"/>
  </si>
  <si>
    <t>●リサイクル率</t>
    <rPh sb="6" eb="7">
      <t>リツ</t>
    </rPh>
    <phoneticPr fontId="7"/>
  </si>
  <si>
    <t>令和元年度</t>
    <rPh sb="0" eb="2">
      <t>レイワ</t>
    </rPh>
    <rPh sb="2" eb="4">
      <t>ガンネン</t>
    </rPh>
    <rPh sb="4" eb="5">
      <t>ド</t>
    </rPh>
    <phoneticPr fontId="7"/>
  </si>
  <si>
    <t>平成21年度</t>
    <rPh sb="0" eb="2">
      <t>ヘイセイ</t>
    </rPh>
    <rPh sb="4" eb="5">
      <t>ネン</t>
    </rPh>
    <rPh sb="5" eb="6">
      <t>ド</t>
    </rPh>
    <phoneticPr fontId="7"/>
  </si>
  <si>
    <t>平成19年度</t>
    <rPh sb="0" eb="2">
      <t>ヘイセイ</t>
    </rPh>
    <rPh sb="4" eb="5">
      <t>ネン</t>
    </rPh>
    <rPh sb="5" eb="6">
      <t>ド</t>
    </rPh>
    <phoneticPr fontId="7"/>
  </si>
  <si>
    <t>2007年度</t>
    <rPh sb="4" eb="5">
      <t>ネン</t>
    </rPh>
    <rPh sb="5" eb="6">
      <t>ド</t>
    </rPh>
    <phoneticPr fontId="7"/>
  </si>
  <si>
    <t>合計</t>
    <rPh sb="0" eb="2">
      <t>ゴウケイ</t>
    </rPh>
    <phoneticPr fontId="7"/>
  </si>
  <si>
    <t>エネルギー転換部門</t>
    <phoneticPr fontId="7"/>
  </si>
  <si>
    <t>家庭部門</t>
    <rPh sb="0" eb="2">
      <t>カテイ</t>
    </rPh>
    <rPh sb="2" eb="4">
      <t>ブモン</t>
    </rPh>
    <phoneticPr fontId="7"/>
  </si>
  <si>
    <t>運輸部門</t>
    <rPh sb="0" eb="2">
      <t>ウンユ</t>
    </rPh>
    <rPh sb="2" eb="4">
      <t>ブモン</t>
    </rPh>
    <phoneticPr fontId="7"/>
  </si>
  <si>
    <t>業務部門</t>
    <rPh sb="0" eb="2">
      <t>ギョウム</t>
    </rPh>
    <rPh sb="2" eb="4">
      <t>ブモン</t>
    </rPh>
    <phoneticPr fontId="7"/>
  </si>
  <si>
    <t>産業部門</t>
    <rPh sb="0" eb="2">
      <t>サンギョウ</t>
    </rPh>
    <rPh sb="2" eb="4">
      <t>ブモン</t>
    </rPh>
    <phoneticPr fontId="7"/>
  </si>
  <si>
    <t>●温室効果ガス排出量</t>
    <rPh sb="1" eb="3">
      <t>オンシツ</t>
    </rPh>
    <rPh sb="3" eb="5">
      <t>コウカ</t>
    </rPh>
    <rPh sb="7" eb="9">
      <t>ハイシュツ</t>
    </rPh>
    <rPh sb="9" eb="10">
      <t>リョウ</t>
    </rPh>
    <phoneticPr fontId="7"/>
  </si>
  <si>
    <t>平成31年</t>
    <rPh sb="0" eb="2">
      <t>ヘイセイ</t>
    </rPh>
    <rPh sb="4" eb="5">
      <t>ネン</t>
    </rPh>
    <phoneticPr fontId="7"/>
  </si>
  <si>
    <t>⑦阿武隈川（阿久津橋）</t>
    <rPh sb="1" eb="4">
      <t>アブクマ</t>
    </rPh>
    <rPh sb="4" eb="5">
      <t>ガワ</t>
    </rPh>
    <rPh sb="6" eb="9">
      <t>アクツ</t>
    </rPh>
    <rPh sb="9" eb="10">
      <t>ハシ</t>
    </rPh>
    <phoneticPr fontId="3"/>
  </si>
  <si>
    <t>⑥谷田川（谷田川橋）</t>
    <rPh sb="1" eb="4">
      <t>ヤタガワ</t>
    </rPh>
    <rPh sb="5" eb="8">
      <t>ヤタガワ</t>
    </rPh>
    <rPh sb="8" eb="9">
      <t>ハシ</t>
    </rPh>
    <phoneticPr fontId="3"/>
  </si>
  <si>
    <t>⑤大滝根川（阿武隈川合流前）</t>
    <rPh sb="1" eb="3">
      <t>オオタキ</t>
    </rPh>
    <rPh sb="3" eb="4">
      <t>ネ</t>
    </rPh>
    <rPh sb="4" eb="5">
      <t>ガワ</t>
    </rPh>
    <rPh sb="6" eb="9">
      <t>アブクマ</t>
    </rPh>
    <rPh sb="9" eb="10">
      <t>ガワ</t>
    </rPh>
    <rPh sb="10" eb="12">
      <t>ゴウリュウ</t>
    </rPh>
    <rPh sb="12" eb="13">
      <t>マエ</t>
    </rPh>
    <phoneticPr fontId="3"/>
  </si>
  <si>
    <t>④五百川（石筵川合流後）</t>
    <rPh sb="1" eb="4">
      <t>ゴヒャクガワ</t>
    </rPh>
    <rPh sb="5" eb="6">
      <t>イシ</t>
    </rPh>
    <rPh sb="6" eb="7">
      <t>ムシロ</t>
    </rPh>
    <rPh sb="7" eb="8">
      <t>ガワ</t>
    </rPh>
    <rPh sb="8" eb="10">
      <t>ゴウリュウ</t>
    </rPh>
    <rPh sb="10" eb="11">
      <t>ゴ</t>
    </rPh>
    <phoneticPr fontId="3"/>
  </si>
  <si>
    <t>③逢瀬川（阿武隈川合流前）</t>
    <rPh sb="1" eb="3">
      <t>オウセ</t>
    </rPh>
    <rPh sb="3" eb="4">
      <t>ガワ</t>
    </rPh>
    <rPh sb="5" eb="8">
      <t>アブクマ</t>
    </rPh>
    <rPh sb="8" eb="9">
      <t>ガワ</t>
    </rPh>
    <rPh sb="9" eb="11">
      <t>ゴウリュウ</t>
    </rPh>
    <rPh sb="11" eb="12">
      <t>マエ</t>
    </rPh>
    <phoneticPr fontId="3"/>
  </si>
  <si>
    <t>②逢瀬川（幕ノ内橋上流）</t>
    <rPh sb="1" eb="3">
      <t>オウセ</t>
    </rPh>
    <rPh sb="3" eb="4">
      <t>カワ</t>
    </rPh>
    <rPh sb="5" eb="6">
      <t>マク</t>
    </rPh>
    <rPh sb="7" eb="8">
      <t>ウチ</t>
    </rPh>
    <rPh sb="8" eb="9">
      <t>バシ</t>
    </rPh>
    <rPh sb="9" eb="11">
      <t>ジョウリュウ</t>
    </rPh>
    <phoneticPr fontId="3"/>
  </si>
  <si>
    <t>①逢瀬川（馬場川合流点前）</t>
    <rPh sb="1" eb="3">
      <t>オウセ</t>
    </rPh>
    <rPh sb="3" eb="4">
      <t>ガワ</t>
    </rPh>
    <rPh sb="5" eb="7">
      <t>ババ</t>
    </rPh>
    <rPh sb="7" eb="8">
      <t>ガワ</t>
    </rPh>
    <rPh sb="8" eb="10">
      <t>ゴウリュウ</t>
    </rPh>
    <rPh sb="10" eb="11">
      <t>テン</t>
    </rPh>
    <rPh sb="11" eb="12">
      <t>マエ</t>
    </rPh>
    <phoneticPr fontId="3"/>
  </si>
  <si>
    <t>●市内を流れる代表的河川のBOD経年変化</t>
    <rPh sb="1" eb="3">
      <t>シナイ</t>
    </rPh>
    <rPh sb="4" eb="5">
      <t>ナガ</t>
    </rPh>
    <rPh sb="7" eb="10">
      <t>ダイヒョウテキ</t>
    </rPh>
    <rPh sb="10" eb="12">
      <t>カセン</t>
    </rPh>
    <rPh sb="16" eb="18">
      <t>ケイネン</t>
    </rPh>
    <rPh sb="18" eb="20">
      <t>ヘンカ</t>
    </rPh>
    <phoneticPr fontId="7"/>
  </si>
  <si>
    <t>pH</t>
    <phoneticPr fontId="3"/>
  </si>
  <si>
    <t>透明度</t>
    <rPh sb="0" eb="3">
      <t>トウメイド</t>
    </rPh>
    <phoneticPr fontId="3"/>
  </si>
  <si>
    <t>COD</t>
    <phoneticPr fontId="3"/>
  </si>
  <si>
    <t>●猪苗代湖（湖南）の水質の経年変化</t>
    <rPh sb="1" eb="4">
      <t>イナワシロ</t>
    </rPh>
    <rPh sb="4" eb="5">
      <t>コ</t>
    </rPh>
    <rPh sb="6" eb="8">
      <t>コナン</t>
    </rPh>
    <rPh sb="10" eb="12">
      <t>スイシツ</t>
    </rPh>
    <rPh sb="13" eb="15">
      <t>ケイネン</t>
    </rPh>
    <rPh sb="15" eb="17">
      <t>ヘンカ</t>
    </rPh>
    <phoneticPr fontId="7"/>
  </si>
  <si>
    <t>●気象概況（降水量・気温）</t>
    <rPh sb="1" eb="3">
      <t>キショウ</t>
    </rPh>
    <rPh sb="3" eb="5">
      <t>ガイキョウ</t>
    </rPh>
    <rPh sb="6" eb="9">
      <t>コウスイリョウ</t>
    </rPh>
    <rPh sb="10" eb="12">
      <t>キオン</t>
    </rPh>
    <phoneticPr fontId="7"/>
  </si>
  <si>
    <t>改良整備率</t>
    <rPh sb="0" eb="2">
      <t>カイリョウ</t>
    </rPh>
    <rPh sb="2" eb="4">
      <t>セイビ</t>
    </rPh>
    <rPh sb="4" eb="5">
      <t>リツ</t>
    </rPh>
    <phoneticPr fontId="3"/>
  </si>
  <si>
    <t>舗装整備率</t>
    <rPh sb="0" eb="2">
      <t>ホソウ</t>
    </rPh>
    <rPh sb="2" eb="4">
      <t>セイビ</t>
    </rPh>
    <rPh sb="4" eb="5">
      <t>リツ</t>
    </rPh>
    <phoneticPr fontId="3"/>
  </si>
  <si>
    <t>各年4月1日現在</t>
    <rPh sb="0" eb="2">
      <t>カクネン</t>
    </rPh>
    <rPh sb="3" eb="4">
      <t>ガツ</t>
    </rPh>
    <rPh sb="5" eb="6">
      <t>ニチ</t>
    </rPh>
    <rPh sb="6" eb="8">
      <t>ゲンザイ</t>
    </rPh>
    <phoneticPr fontId="7"/>
  </si>
  <si>
    <t>●市道の舗装率と改良率</t>
    <rPh sb="1" eb="3">
      <t>シドウ</t>
    </rPh>
    <rPh sb="4" eb="6">
      <t>ホソウ</t>
    </rPh>
    <rPh sb="6" eb="7">
      <t>リツ</t>
    </rPh>
    <rPh sb="8" eb="10">
      <t>カイリョウ</t>
    </rPh>
    <rPh sb="10" eb="11">
      <t>リツ</t>
    </rPh>
    <phoneticPr fontId="7"/>
  </si>
  <si>
    <t>件数</t>
    <rPh sb="0" eb="2">
      <t>ケンスウ</t>
    </rPh>
    <phoneticPr fontId="3"/>
  </si>
  <si>
    <t>●建築基準法　建築確認申請件数</t>
    <rPh sb="1" eb="3">
      <t>ケンチク</t>
    </rPh>
    <rPh sb="3" eb="6">
      <t>キジュンホウ</t>
    </rPh>
    <rPh sb="7" eb="9">
      <t>ケンチク</t>
    </rPh>
    <rPh sb="9" eb="11">
      <t>カクニン</t>
    </rPh>
    <rPh sb="11" eb="13">
      <t>シンセイ</t>
    </rPh>
    <rPh sb="13" eb="15">
      <t>ケンスウ</t>
    </rPh>
    <phoneticPr fontId="7"/>
  </si>
  <si>
    <t>公共賃貸住宅数</t>
    <rPh sb="0" eb="2">
      <t>コウキョウ</t>
    </rPh>
    <rPh sb="2" eb="4">
      <t>チンタイ</t>
    </rPh>
    <rPh sb="4" eb="6">
      <t>ジュウタク</t>
    </rPh>
    <rPh sb="6" eb="7">
      <t>スウ</t>
    </rPh>
    <phoneticPr fontId="3"/>
  </si>
  <si>
    <t>１新設住宅当たり延床面積</t>
    <rPh sb="1" eb="3">
      <t>シンセツ</t>
    </rPh>
    <rPh sb="3" eb="5">
      <t>ジュウタク</t>
    </rPh>
    <rPh sb="5" eb="6">
      <t>ア</t>
    </rPh>
    <rPh sb="8" eb="9">
      <t>ノベ</t>
    </rPh>
    <rPh sb="9" eb="12">
      <t>ユカメンセキ</t>
    </rPh>
    <phoneticPr fontId="3"/>
  </si>
  <si>
    <t>新設住宅着工戸数</t>
    <rPh sb="0" eb="2">
      <t>シンセツ</t>
    </rPh>
    <rPh sb="2" eb="4">
      <t>ジュウタク</t>
    </rPh>
    <rPh sb="4" eb="6">
      <t>チャッコウ</t>
    </rPh>
    <rPh sb="6" eb="8">
      <t>コスウ</t>
    </rPh>
    <phoneticPr fontId="3"/>
  </si>
  <si>
    <t>●新設住宅着工戸数（１新設住宅当たり延床面積）・公共賃貸住宅戸数</t>
    <rPh sb="1" eb="3">
      <t>シンセツ</t>
    </rPh>
    <rPh sb="3" eb="5">
      <t>ジュウタク</t>
    </rPh>
    <rPh sb="5" eb="7">
      <t>チャッコウ</t>
    </rPh>
    <rPh sb="7" eb="9">
      <t>コスウ</t>
    </rPh>
    <rPh sb="11" eb="13">
      <t>シンセツ</t>
    </rPh>
    <rPh sb="13" eb="15">
      <t>ジュウタク</t>
    </rPh>
    <rPh sb="15" eb="16">
      <t>ア</t>
    </rPh>
    <rPh sb="18" eb="19">
      <t>ノ</t>
    </rPh>
    <rPh sb="19" eb="20">
      <t>ユカ</t>
    </rPh>
    <rPh sb="20" eb="22">
      <t>メンセキ</t>
    </rPh>
    <rPh sb="24" eb="26">
      <t>コウキョウ</t>
    </rPh>
    <rPh sb="26" eb="28">
      <t>チンタイ</t>
    </rPh>
    <rPh sb="28" eb="30">
      <t>ジュウタク</t>
    </rPh>
    <rPh sb="30" eb="32">
      <t>コスウ</t>
    </rPh>
    <phoneticPr fontId="7"/>
  </si>
  <si>
    <t>専ら工業の業務の利便の増進を図る地域。どんな工場でも建てられるが、住宅、店舗、病院、ホテルなどは建てられない。</t>
    <rPh sb="0" eb="1">
      <t>モッパ</t>
    </rPh>
    <rPh sb="2" eb="4">
      <t>コウギョウ</t>
    </rPh>
    <rPh sb="5" eb="7">
      <t>ギョウム</t>
    </rPh>
    <rPh sb="8" eb="10">
      <t>リベン</t>
    </rPh>
    <rPh sb="11" eb="13">
      <t>ゾウシン</t>
    </rPh>
    <rPh sb="14" eb="15">
      <t>ハカ</t>
    </rPh>
    <rPh sb="16" eb="18">
      <t>チイキ</t>
    </rPh>
    <rPh sb="22" eb="24">
      <t>コウジョウ</t>
    </rPh>
    <rPh sb="26" eb="27">
      <t>タ</t>
    </rPh>
    <rPh sb="33" eb="35">
      <t>ジュウタク</t>
    </rPh>
    <rPh sb="36" eb="38">
      <t>テンポ</t>
    </rPh>
    <rPh sb="39" eb="41">
      <t>ビョウイン</t>
    </rPh>
    <rPh sb="48" eb="49">
      <t>タ</t>
    </rPh>
    <phoneticPr fontId="7"/>
  </si>
  <si>
    <t>工業専用地域</t>
    <rPh sb="0" eb="2">
      <t>コウギョウ</t>
    </rPh>
    <rPh sb="2" eb="4">
      <t>センヨウ</t>
    </rPh>
    <rPh sb="4" eb="6">
      <t>チイキ</t>
    </rPh>
    <phoneticPr fontId="7"/>
  </si>
  <si>
    <t>主として工業の業務の利便の増進を図る地域で、どんな工場でも建てられる。住宅や10,000㎡までの店舗は建てられるが、学校、病院、ホテルなどは建てられない。</t>
    <rPh sb="0" eb="1">
      <t>シュ</t>
    </rPh>
    <rPh sb="4" eb="6">
      <t>コウギョウ</t>
    </rPh>
    <rPh sb="7" eb="9">
      <t>ギョウム</t>
    </rPh>
    <rPh sb="10" eb="12">
      <t>リベン</t>
    </rPh>
    <rPh sb="13" eb="15">
      <t>ゾウシン</t>
    </rPh>
    <rPh sb="16" eb="17">
      <t>ハカ</t>
    </rPh>
    <rPh sb="18" eb="20">
      <t>チイキ</t>
    </rPh>
    <rPh sb="25" eb="27">
      <t>コウジョウ</t>
    </rPh>
    <rPh sb="29" eb="30">
      <t>タ</t>
    </rPh>
    <rPh sb="35" eb="37">
      <t>ジュウタク</t>
    </rPh>
    <rPh sb="48" eb="50">
      <t>テンポ</t>
    </rPh>
    <rPh sb="51" eb="52">
      <t>タ</t>
    </rPh>
    <rPh sb="58" eb="60">
      <t>ガッコウ</t>
    </rPh>
    <rPh sb="61" eb="63">
      <t>ビョウイン</t>
    </rPh>
    <rPh sb="70" eb="71">
      <t>タ</t>
    </rPh>
    <phoneticPr fontId="7"/>
  </si>
  <si>
    <t>工業地域</t>
    <rPh sb="0" eb="2">
      <t>コウギョウ</t>
    </rPh>
    <rPh sb="2" eb="4">
      <t>チイキ</t>
    </rPh>
    <phoneticPr fontId="7"/>
  </si>
  <si>
    <t>主に軽工業等の環境悪化の恐れのない工業の業務の利便を図る地域。危険性、環境悪化が大きい工場のほかは、ほとんど建てられる。</t>
    <rPh sb="0" eb="1">
      <t>オモ</t>
    </rPh>
    <rPh sb="2" eb="5">
      <t>ケイコウギョウ</t>
    </rPh>
    <rPh sb="5" eb="6">
      <t>トウ</t>
    </rPh>
    <rPh sb="7" eb="9">
      <t>カンキョウ</t>
    </rPh>
    <rPh sb="9" eb="11">
      <t>アッカ</t>
    </rPh>
    <rPh sb="12" eb="13">
      <t>オソ</t>
    </rPh>
    <rPh sb="17" eb="19">
      <t>コウギョウ</t>
    </rPh>
    <rPh sb="20" eb="22">
      <t>ギョウム</t>
    </rPh>
    <rPh sb="23" eb="25">
      <t>リベン</t>
    </rPh>
    <rPh sb="26" eb="27">
      <t>ハカ</t>
    </rPh>
    <rPh sb="28" eb="30">
      <t>チイキ</t>
    </rPh>
    <rPh sb="31" eb="34">
      <t>キケンセイ</t>
    </rPh>
    <rPh sb="35" eb="37">
      <t>カンキョウ</t>
    </rPh>
    <rPh sb="37" eb="39">
      <t>アッカ</t>
    </rPh>
    <rPh sb="40" eb="41">
      <t>オオ</t>
    </rPh>
    <rPh sb="43" eb="45">
      <t>コウジョウ</t>
    </rPh>
    <rPh sb="54" eb="55">
      <t>タ</t>
    </rPh>
    <phoneticPr fontId="7"/>
  </si>
  <si>
    <t>準工業地域</t>
    <rPh sb="0" eb="1">
      <t>ジュン</t>
    </rPh>
    <rPh sb="1" eb="3">
      <t>コウギョウ</t>
    </rPh>
    <rPh sb="3" eb="5">
      <t>チイキ</t>
    </rPh>
    <phoneticPr fontId="7"/>
  </si>
  <si>
    <t>銀行、映画館、飲食店、百貨店、事務所などの商業等の業務の利便の増進を図る地域。住宅や小規模の工場も建てられる。</t>
    <rPh sb="0" eb="2">
      <t>ギンコウ</t>
    </rPh>
    <rPh sb="3" eb="6">
      <t>エイガカン</t>
    </rPh>
    <rPh sb="7" eb="9">
      <t>インショク</t>
    </rPh>
    <rPh sb="9" eb="10">
      <t>テン</t>
    </rPh>
    <rPh sb="11" eb="14">
      <t>ヒャッカテン</t>
    </rPh>
    <rPh sb="15" eb="17">
      <t>ジム</t>
    </rPh>
    <rPh sb="17" eb="18">
      <t>ショ</t>
    </rPh>
    <rPh sb="21" eb="24">
      <t>ショウギョウトウ</t>
    </rPh>
    <rPh sb="25" eb="27">
      <t>ギョウム</t>
    </rPh>
    <rPh sb="28" eb="30">
      <t>リベン</t>
    </rPh>
    <rPh sb="31" eb="33">
      <t>ゾウシン</t>
    </rPh>
    <rPh sb="34" eb="35">
      <t>ハカ</t>
    </rPh>
    <rPh sb="36" eb="38">
      <t>チイキ</t>
    </rPh>
    <rPh sb="39" eb="41">
      <t>ジュウタク</t>
    </rPh>
    <rPh sb="42" eb="45">
      <t>ショウキボ</t>
    </rPh>
    <rPh sb="46" eb="48">
      <t>コウジョウ</t>
    </rPh>
    <rPh sb="49" eb="50">
      <t>タ</t>
    </rPh>
    <phoneticPr fontId="7"/>
  </si>
  <si>
    <t>商業地域</t>
    <rPh sb="0" eb="2">
      <t>ショウギョウ</t>
    </rPh>
    <rPh sb="2" eb="4">
      <t>チイキ</t>
    </rPh>
    <phoneticPr fontId="7"/>
  </si>
  <si>
    <t>近隣住民が日用品の買物をする店舗等の業務の利便の増進を図る地域。住宅や店舗のほか小規模の工場も建てられる。</t>
    <rPh sb="0" eb="2">
      <t>キンリン</t>
    </rPh>
    <rPh sb="2" eb="4">
      <t>ジュウミン</t>
    </rPh>
    <rPh sb="5" eb="8">
      <t>ニチヨウヒン</t>
    </rPh>
    <rPh sb="9" eb="10">
      <t>カ</t>
    </rPh>
    <rPh sb="10" eb="11">
      <t>モノ</t>
    </rPh>
    <rPh sb="14" eb="17">
      <t>テンポトウ</t>
    </rPh>
    <rPh sb="18" eb="20">
      <t>ギョウム</t>
    </rPh>
    <rPh sb="21" eb="23">
      <t>リベン</t>
    </rPh>
    <rPh sb="24" eb="26">
      <t>ゾウシン</t>
    </rPh>
    <rPh sb="27" eb="28">
      <t>ハカ</t>
    </rPh>
    <rPh sb="29" eb="31">
      <t>チイキ</t>
    </rPh>
    <rPh sb="32" eb="34">
      <t>ジュウタク</t>
    </rPh>
    <rPh sb="35" eb="37">
      <t>テンポ</t>
    </rPh>
    <rPh sb="40" eb="43">
      <t>ショウキボ</t>
    </rPh>
    <rPh sb="44" eb="46">
      <t>コウジョウ</t>
    </rPh>
    <rPh sb="47" eb="48">
      <t>タ</t>
    </rPh>
    <phoneticPr fontId="7"/>
  </si>
  <si>
    <t>近隣商業地域</t>
    <rPh sb="0" eb="2">
      <t>キンリン</t>
    </rPh>
    <rPh sb="2" eb="4">
      <t>ショウギョウ</t>
    </rPh>
    <rPh sb="4" eb="6">
      <t>チイキ</t>
    </rPh>
    <phoneticPr fontId="7"/>
  </si>
  <si>
    <t>主に住居の環境を守るための地域。10,000㎡までの店舗、事務所、ホテル、カラオケボックスなどが建てられる。</t>
    <rPh sb="0" eb="1">
      <t>オモ</t>
    </rPh>
    <rPh sb="2" eb="4">
      <t>ジュウキョ</t>
    </rPh>
    <rPh sb="5" eb="7">
      <t>カンキョウ</t>
    </rPh>
    <rPh sb="8" eb="9">
      <t>マモ</t>
    </rPh>
    <rPh sb="13" eb="15">
      <t>チイキ</t>
    </rPh>
    <rPh sb="26" eb="28">
      <t>テンポ</t>
    </rPh>
    <rPh sb="29" eb="31">
      <t>ジム</t>
    </rPh>
    <rPh sb="31" eb="32">
      <t>ショ</t>
    </rPh>
    <rPh sb="48" eb="49">
      <t>タ</t>
    </rPh>
    <phoneticPr fontId="7"/>
  </si>
  <si>
    <t>第二種住居地域</t>
    <rPh sb="0" eb="1">
      <t>ダイ</t>
    </rPh>
    <rPh sb="1" eb="3">
      <t>ニシュ</t>
    </rPh>
    <rPh sb="3" eb="5">
      <t>ジュウキョ</t>
    </rPh>
    <rPh sb="5" eb="7">
      <t>チイキ</t>
    </rPh>
    <phoneticPr fontId="7"/>
  </si>
  <si>
    <t>住居の環境を守るための地域。3,000㎡までの店舗、事務所、ホテルなどが建てられる。</t>
    <rPh sb="0" eb="2">
      <t>ジュウキョ</t>
    </rPh>
    <rPh sb="3" eb="5">
      <t>カンキョウ</t>
    </rPh>
    <rPh sb="6" eb="7">
      <t>マモ</t>
    </rPh>
    <rPh sb="11" eb="13">
      <t>チイキ</t>
    </rPh>
    <rPh sb="23" eb="25">
      <t>テンポ</t>
    </rPh>
    <rPh sb="26" eb="28">
      <t>ジム</t>
    </rPh>
    <rPh sb="28" eb="29">
      <t>ショ</t>
    </rPh>
    <rPh sb="36" eb="37">
      <t>タ</t>
    </rPh>
    <phoneticPr fontId="7"/>
  </si>
  <si>
    <t>第一種住居地域</t>
    <rPh sb="0" eb="1">
      <t>ダイ</t>
    </rPh>
    <rPh sb="1" eb="3">
      <t>イッシュ</t>
    </rPh>
    <rPh sb="3" eb="5">
      <t>ジュウキョ</t>
    </rPh>
    <rPh sb="5" eb="7">
      <t>チイキ</t>
    </rPh>
    <phoneticPr fontId="7"/>
  </si>
  <si>
    <t>主に中高層住宅の良好な環境を守るための地域。病院、大学などのほか、1,500㎡までの店舗や事務所など必要な利便施設が建てられる。</t>
    <rPh sb="0" eb="1">
      <t>オモ</t>
    </rPh>
    <rPh sb="2" eb="5">
      <t>チュウコウソウ</t>
    </rPh>
    <rPh sb="5" eb="7">
      <t>ジュウタク</t>
    </rPh>
    <rPh sb="8" eb="10">
      <t>リョウコウ</t>
    </rPh>
    <rPh sb="11" eb="13">
      <t>カンキョウ</t>
    </rPh>
    <rPh sb="14" eb="15">
      <t>マモ</t>
    </rPh>
    <rPh sb="19" eb="21">
      <t>チイキ</t>
    </rPh>
    <rPh sb="22" eb="24">
      <t>ビョウイン</t>
    </rPh>
    <rPh sb="25" eb="27">
      <t>ダイガク</t>
    </rPh>
    <rPh sb="42" eb="44">
      <t>テンポ</t>
    </rPh>
    <rPh sb="45" eb="47">
      <t>ジム</t>
    </rPh>
    <rPh sb="47" eb="48">
      <t>ショ</t>
    </rPh>
    <rPh sb="50" eb="52">
      <t>ヒツヨウ</t>
    </rPh>
    <rPh sb="53" eb="55">
      <t>リベン</t>
    </rPh>
    <rPh sb="55" eb="57">
      <t>シセツ</t>
    </rPh>
    <rPh sb="58" eb="59">
      <t>タ</t>
    </rPh>
    <phoneticPr fontId="7"/>
  </si>
  <si>
    <t>第二種中高層住居専用地域</t>
    <rPh sb="0" eb="1">
      <t>ダイ</t>
    </rPh>
    <rPh sb="1" eb="3">
      <t>ニシュ</t>
    </rPh>
    <rPh sb="3" eb="6">
      <t>チュウコウソウ</t>
    </rPh>
    <rPh sb="6" eb="8">
      <t>ジュウキョ</t>
    </rPh>
    <rPh sb="8" eb="10">
      <t>センヨウ</t>
    </rPh>
    <rPh sb="10" eb="12">
      <t>チイキ</t>
    </rPh>
    <phoneticPr fontId="7"/>
  </si>
  <si>
    <t>中高層住宅の良好な環境を守るための地域。病院、大学、500㎡までの店舗が建てられる。</t>
    <rPh sb="0" eb="3">
      <t>チュウコウソウ</t>
    </rPh>
    <rPh sb="3" eb="5">
      <t>ジュウタク</t>
    </rPh>
    <rPh sb="6" eb="8">
      <t>リョウコウ</t>
    </rPh>
    <rPh sb="9" eb="11">
      <t>カンキョウ</t>
    </rPh>
    <rPh sb="12" eb="13">
      <t>マモ</t>
    </rPh>
    <rPh sb="17" eb="19">
      <t>チイキ</t>
    </rPh>
    <rPh sb="20" eb="22">
      <t>ビョウイン</t>
    </rPh>
    <rPh sb="23" eb="25">
      <t>ダイガク</t>
    </rPh>
    <rPh sb="33" eb="35">
      <t>テンポ</t>
    </rPh>
    <rPh sb="36" eb="37">
      <t>タ</t>
    </rPh>
    <phoneticPr fontId="7"/>
  </si>
  <si>
    <t>第一種中高層住居専用地域</t>
    <rPh sb="0" eb="1">
      <t>ダイ</t>
    </rPh>
    <rPh sb="1" eb="3">
      <t>イッシュ</t>
    </rPh>
    <rPh sb="3" eb="6">
      <t>チュウコウソウ</t>
    </rPh>
    <rPh sb="6" eb="8">
      <t>ジュウキョ</t>
    </rPh>
    <rPh sb="8" eb="10">
      <t>センヨウ</t>
    </rPh>
    <rPh sb="10" eb="12">
      <t>チイキ</t>
    </rPh>
    <phoneticPr fontId="7"/>
  </si>
  <si>
    <t>低層住宅の良好な環境を守るための地域。小規模な店舗を兼ねた住宅や事務所を兼ねた住宅、小中学校などが建てられる。</t>
    <rPh sb="0" eb="2">
      <t>テイソウ</t>
    </rPh>
    <rPh sb="2" eb="4">
      <t>ジュウタク</t>
    </rPh>
    <rPh sb="5" eb="7">
      <t>リョウコウ</t>
    </rPh>
    <rPh sb="8" eb="10">
      <t>カンキョウ</t>
    </rPh>
    <rPh sb="11" eb="12">
      <t>マモ</t>
    </rPh>
    <rPh sb="16" eb="18">
      <t>チイキ</t>
    </rPh>
    <rPh sb="19" eb="22">
      <t>ショウキボ</t>
    </rPh>
    <rPh sb="23" eb="25">
      <t>テンポ</t>
    </rPh>
    <rPh sb="26" eb="27">
      <t>カ</t>
    </rPh>
    <rPh sb="29" eb="31">
      <t>ジュウタク</t>
    </rPh>
    <rPh sb="32" eb="34">
      <t>ジム</t>
    </rPh>
    <rPh sb="34" eb="35">
      <t>ショ</t>
    </rPh>
    <rPh sb="36" eb="37">
      <t>カ</t>
    </rPh>
    <rPh sb="39" eb="41">
      <t>ジュウタク</t>
    </rPh>
    <rPh sb="42" eb="46">
      <t>ショウチュウガッコウ</t>
    </rPh>
    <rPh sb="49" eb="50">
      <t>タ</t>
    </rPh>
    <phoneticPr fontId="7"/>
  </si>
  <si>
    <t>第一種低層住居専用地域</t>
    <rPh sb="0" eb="1">
      <t>ダイ</t>
    </rPh>
    <rPh sb="1" eb="3">
      <t>イッシュ</t>
    </rPh>
    <rPh sb="3" eb="5">
      <t>テイソウ</t>
    </rPh>
    <rPh sb="5" eb="7">
      <t>ジュウキョ</t>
    </rPh>
    <rPh sb="7" eb="9">
      <t>センヨウ</t>
    </rPh>
    <rPh sb="9" eb="11">
      <t>チイキ</t>
    </rPh>
    <phoneticPr fontId="7"/>
  </si>
  <si>
    <t>趣　　　　　　旨</t>
    <rPh sb="0" eb="1">
      <t>オモムキ</t>
    </rPh>
    <rPh sb="7" eb="8">
      <t>ムネ</t>
    </rPh>
    <phoneticPr fontId="7"/>
  </si>
  <si>
    <t>用途地域</t>
    <rPh sb="0" eb="2">
      <t>ヨウト</t>
    </rPh>
    <rPh sb="2" eb="4">
      <t>チイキ</t>
    </rPh>
    <phoneticPr fontId="7"/>
  </si>
  <si>
    <t>工業専用地域</t>
    <rPh sb="0" eb="2">
      <t>コウギョウ</t>
    </rPh>
    <rPh sb="2" eb="4">
      <t>センヨウ</t>
    </rPh>
    <rPh sb="4" eb="6">
      <t>チイキ</t>
    </rPh>
    <phoneticPr fontId="2"/>
  </si>
  <si>
    <t>工業地域</t>
    <rPh sb="0" eb="2">
      <t>コウギョウ</t>
    </rPh>
    <rPh sb="2" eb="4">
      <t>チイキ</t>
    </rPh>
    <phoneticPr fontId="2"/>
  </si>
  <si>
    <t>準工業地域</t>
    <rPh sb="0" eb="1">
      <t>ジュン</t>
    </rPh>
    <rPh sb="1" eb="3">
      <t>コウギョウ</t>
    </rPh>
    <rPh sb="3" eb="5">
      <t>チイキ</t>
    </rPh>
    <phoneticPr fontId="2"/>
  </si>
  <si>
    <t>商業地域</t>
    <rPh sb="0" eb="2">
      <t>ショウギョウ</t>
    </rPh>
    <rPh sb="2" eb="4">
      <t>チイキ</t>
    </rPh>
    <phoneticPr fontId="2"/>
  </si>
  <si>
    <t>近隣商業地域</t>
    <rPh sb="0" eb="2">
      <t>キンリン</t>
    </rPh>
    <rPh sb="2" eb="4">
      <t>ショウギョウ</t>
    </rPh>
    <rPh sb="4" eb="6">
      <t>チイキ</t>
    </rPh>
    <phoneticPr fontId="2"/>
  </si>
  <si>
    <t>第二種住居地域</t>
    <rPh sb="0" eb="1">
      <t>ダイ</t>
    </rPh>
    <rPh sb="1" eb="2">
      <t>２</t>
    </rPh>
    <rPh sb="2" eb="3">
      <t>シュ</t>
    </rPh>
    <rPh sb="3" eb="5">
      <t>ジュウキョ</t>
    </rPh>
    <rPh sb="5" eb="7">
      <t>チイキ</t>
    </rPh>
    <phoneticPr fontId="2"/>
  </si>
  <si>
    <t>第一種住居地域</t>
    <rPh sb="0" eb="1">
      <t>ダイ</t>
    </rPh>
    <rPh sb="1" eb="2">
      <t>１</t>
    </rPh>
    <rPh sb="2" eb="3">
      <t>シュ</t>
    </rPh>
    <rPh sb="3" eb="5">
      <t>ジュウキョ</t>
    </rPh>
    <rPh sb="5" eb="7">
      <t>チイキ</t>
    </rPh>
    <phoneticPr fontId="2"/>
  </si>
  <si>
    <t>第二種
中高層住居
専用地域</t>
    <rPh sb="0" eb="1">
      <t>ダイ</t>
    </rPh>
    <rPh sb="1" eb="2">
      <t>２</t>
    </rPh>
    <rPh sb="2" eb="3">
      <t>シュ</t>
    </rPh>
    <rPh sb="4" eb="7">
      <t>チュウコウソウ</t>
    </rPh>
    <rPh sb="7" eb="9">
      <t>ジュウキョ</t>
    </rPh>
    <rPh sb="10" eb="12">
      <t>センヨウ</t>
    </rPh>
    <rPh sb="12" eb="14">
      <t>チイキ</t>
    </rPh>
    <phoneticPr fontId="2"/>
  </si>
  <si>
    <t>第一種
中高層住居
専用地域</t>
    <rPh sb="0" eb="1">
      <t>ダイ</t>
    </rPh>
    <rPh sb="1" eb="2">
      <t>１</t>
    </rPh>
    <rPh sb="2" eb="3">
      <t>シュ</t>
    </rPh>
    <rPh sb="4" eb="7">
      <t>チュウコウソウ</t>
    </rPh>
    <rPh sb="7" eb="9">
      <t>ジュウキョ</t>
    </rPh>
    <rPh sb="10" eb="12">
      <t>センヨウ</t>
    </rPh>
    <rPh sb="12" eb="14">
      <t>チイキ</t>
    </rPh>
    <phoneticPr fontId="2"/>
  </si>
  <si>
    <t>第一種
低層住居
専用地域</t>
    <rPh sb="0" eb="1">
      <t>ダイ</t>
    </rPh>
    <rPh sb="1" eb="2">
      <t>１</t>
    </rPh>
    <rPh sb="2" eb="3">
      <t>シュ</t>
    </rPh>
    <rPh sb="4" eb="6">
      <t>テイソウ</t>
    </rPh>
    <rPh sb="6" eb="8">
      <t>ジュウキョ</t>
    </rPh>
    <rPh sb="9" eb="11">
      <t>センヨウ</t>
    </rPh>
    <rPh sb="11" eb="13">
      <t>チイキ</t>
    </rPh>
    <phoneticPr fontId="2"/>
  </si>
  <si>
    <t>面積（ha）</t>
    <rPh sb="0" eb="2">
      <t>メンセキ</t>
    </rPh>
    <phoneticPr fontId="7"/>
  </si>
  <si>
    <t>用途地域</t>
    <rPh sb="0" eb="4">
      <t>ヨウトチイキ</t>
    </rPh>
    <phoneticPr fontId="7"/>
  </si>
  <si>
    <t>市街化調整区域</t>
    <rPh sb="0" eb="3">
      <t>シガイカ</t>
    </rPh>
    <rPh sb="3" eb="5">
      <t>チョウセイ</t>
    </rPh>
    <rPh sb="5" eb="7">
      <t>クイキ</t>
    </rPh>
    <phoneticPr fontId="7"/>
  </si>
  <si>
    <t>市街化区域</t>
    <rPh sb="0" eb="3">
      <t>シガイカ</t>
    </rPh>
    <rPh sb="3" eb="5">
      <t>クイキ</t>
    </rPh>
    <phoneticPr fontId="7"/>
  </si>
  <si>
    <t>都市計画区域</t>
    <rPh sb="0" eb="2">
      <t>トシ</t>
    </rPh>
    <rPh sb="2" eb="4">
      <t>ケイカク</t>
    </rPh>
    <rPh sb="4" eb="6">
      <t>クイキ</t>
    </rPh>
    <phoneticPr fontId="7"/>
  </si>
  <si>
    <t>●都市計画区域及び用途地域別面積</t>
    <rPh sb="1" eb="3">
      <t>トシ</t>
    </rPh>
    <rPh sb="3" eb="5">
      <t>ケイカク</t>
    </rPh>
    <rPh sb="5" eb="7">
      <t>クイキ</t>
    </rPh>
    <rPh sb="7" eb="8">
      <t>オヨ</t>
    </rPh>
    <rPh sb="9" eb="11">
      <t>ヨウト</t>
    </rPh>
    <rPh sb="11" eb="13">
      <t>チイキ</t>
    </rPh>
    <rPh sb="13" eb="14">
      <t>ベツ</t>
    </rPh>
    <rPh sb="14" eb="16">
      <t>メンセキ</t>
    </rPh>
    <phoneticPr fontId="7"/>
  </si>
  <si>
    <t>●都市計画区域及び用途地域別面積</t>
    <rPh sb="1" eb="7">
      <t>トシケイカククイキ</t>
    </rPh>
    <rPh sb="7" eb="8">
      <t>オヨ</t>
    </rPh>
    <rPh sb="9" eb="11">
      <t>ヨウト</t>
    </rPh>
    <rPh sb="11" eb="13">
      <t>チイキ</t>
    </rPh>
    <rPh sb="13" eb="14">
      <t>ベツ</t>
    </rPh>
    <rPh sb="14" eb="16">
      <t>メンセキ</t>
    </rPh>
    <phoneticPr fontId="7"/>
  </si>
  <si>
    <t>％</t>
    <phoneticPr fontId="7"/>
  </si>
  <si>
    <t>鉱泉地、池沼、牧場等</t>
    <rPh sb="0" eb="2">
      <t>コウセン</t>
    </rPh>
    <rPh sb="2" eb="3">
      <t>チ</t>
    </rPh>
    <rPh sb="4" eb="5">
      <t>イケ</t>
    </rPh>
    <rPh sb="5" eb="6">
      <t>ヌマ</t>
    </rPh>
    <rPh sb="7" eb="10">
      <t>ボクジョウトウ</t>
    </rPh>
    <phoneticPr fontId="3"/>
  </si>
  <si>
    <t>雑種地</t>
    <rPh sb="0" eb="2">
      <t>ザッシュ</t>
    </rPh>
    <rPh sb="2" eb="3">
      <t>チ</t>
    </rPh>
    <phoneticPr fontId="3"/>
  </si>
  <si>
    <t>原野</t>
    <rPh sb="0" eb="2">
      <t>ゲンヤ</t>
    </rPh>
    <phoneticPr fontId="3"/>
  </si>
  <si>
    <t>山林</t>
    <rPh sb="0" eb="2">
      <t>サンリン</t>
    </rPh>
    <phoneticPr fontId="3"/>
  </si>
  <si>
    <t>畑</t>
    <rPh sb="0" eb="1">
      <t>ハタケ</t>
    </rPh>
    <phoneticPr fontId="3"/>
  </si>
  <si>
    <t>田</t>
    <rPh sb="0" eb="1">
      <t>タ</t>
    </rPh>
    <phoneticPr fontId="3"/>
  </si>
  <si>
    <t>宅地</t>
    <rPh sb="0" eb="2">
      <t>タクチ</t>
    </rPh>
    <phoneticPr fontId="3"/>
  </si>
  <si>
    <t>各年1月1日現在</t>
    <rPh sb="0" eb="2">
      <t>カクネン</t>
    </rPh>
    <rPh sb="3" eb="4">
      <t>ガツ</t>
    </rPh>
    <rPh sb="5" eb="6">
      <t>ニチ</t>
    </rPh>
    <rPh sb="6" eb="8">
      <t>ゲンザイ</t>
    </rPh>
    <phoneticPr fontId="7"/>
  </si>
  <si>
    <t>●地目別土地面積比率</t>
    <rPh sb="1" eb="3">
      <t>チモク</t>
    </rPh>
    <rPh sb="3" eb="4">
      <t>ベツ</t>
    </rPh>
    <rPh sb="4" eb="6">
      <t>トチ</t>
    </rPh>
    <rPh sb="6" eb="8">
      <t>メンセキ</t>
    </rPh>
    <rPh sb="8" eb="10">
      <t>ヒリツ</t>
    </rPh>
    <phoneticPr fontId="7"/>
  </si>
  <si>
    <t>公園面積(ha)</t>
    <rPh sb="0" eb="2">
      <t>コウエン</t>
    </rPh>
    <rPh sb="2" eb="4">
      <t>メンセキ</t>
    </rPh>
    <phoneticPr fontId="3"/>
  </si>
  <si>
    <t>公園数</t>
    <rPh sb="0" eb="2">
      <t>コウエン</t>
    </rPh>
    <rPh sb="2" eb="3">
      <t>スウ</t>
    </rPh>
    <phoneticPr fontId="3"/>
  </si>
  <si>
    <t>●都市公園面積と公園数</t>
    <rPh sb="1" eb="3">
      <t>トシ</t>
    </rPh>
    <rPh sb="3" eb="5">
      <t>コウエン</t>
    </rPh>
    <rPh sb="5" eb="7">
      <t>メンセキ</t>
    </rPh>
    <rPh sb="8" eb="10">
      <t>コウエン</t>
    </rPh>
    <rPh sb="10" eb="11">
      <t>スウ</t>
    </rPh>
    <phoneticPr fontId="7"/>
  </si>
  <si>
    <t>取引件数</t>
    <rPh sb="0" eb="2">
      <t>トリヒキ</t>
    </rPh>
    <rPh sb="2" eb="4">
      <t>ケンスウ</t>
    </rPh>
    <phoneticPr fontId="3"/>
  </si>
  <si>
    <t>●土地取引件数と取引面積</t>
    <rPh sb="1" eb="3">
      <t>トチ</t>
    </rPh>
    <rPh sb="3" eb="5">
      <t>トリヒキ</t>
    </rPh>
    <rPh sb="5" eb="7">
      <t>ケンスウ</t>
    </rPh>
    <rPh sb="8" eb="10">
      <t>トリヒキ</t>
    </rPh>
    <rPh sb="10" eb="12">
      <t>メンセキ</t>
    </rPh>
    <phoneticPr fontId="7"/>
  </si>
  <si>
    <t>工業地</t>
    <rPh sb="0" eb="3">
      <t>コウギョウチ</t>
    </rPh>
    <phoneticPr fontId="3"/>
  </si>
  <si>
    <t>商業地</t>
    <rPh sb="0" eb="3">
      <t>ショウギョウチ</t>
    </rPh>
    <phoneticPr fontId="3"/>
  </si>
  <si>
    <t>住宅地</t>
    <rPh sb="0" eb="3">
      <t>ジュウタクチ</t>
    </rPh>
    <phoneticPr fontId="3"/>
  </si>
  <si>
    <t>●地価公示価格（１㎡当たりの価格）</t>
    <rPh sb="1" eb="3">
      <t>チカ</t>
    </rPh>
    <rPh sb="3" eb="5">
      <t>コウジ</t>
    </rPh>
    <rPh sb="5" eb="7">
      <t>カカク</t>
    </rPh>
    <rPh sb="10" eb="11">
      <t>ア</t>
    </rPh>
    <rPh sb="14" eb="16">
      <t>カカク</t>
    </rPh>
    <phoneticPr fontId="7"/>
  </si>
  <si>
    <t>増加率</t>
    <rPh sb="0" eb="2">
      <t>ゾウカ</t>
    </rPh>
    <rPh sb="2" eb="3">
      <t>リツ</t>
    </rPh>
    <phoneticPr fontId="7"/>
  </si>
  <si>
    <t>進捗率（％）</t>
    <rPh sb="0" eb="2">
      <t>シンチョク</t>
    </rPh>
    <rPh sb="2" eb="3">
      <t>リツ</t>
    </rPh>
    <phoneticPr fontId="7"/>
  </si>
  <si>
    <t>地区名</t>
    <rPh sb="0" eb="3">
      <t>チクメイ</t>
    </rPh>
    <phoneticPr fontId="7"/>
  </si>
  <si>
    <t>令和4年度</t>
    <rPh sb="0" eb="2">
      <t>レイワ</t>
    </rPh>
    <rPh sb="3" eb="4">
      <t>ネン</t>
    </rPh>
    <rPh sb="4" eb="5">
      <t>ド</t>
    </rPh>
    <phoneticPr fontId="7"/>
  </si>
  <si>
    <t>令和元年度</t>
    <rPh sb="0" eb="2">
      <t>レイワ</t>
    </rPh>
    <rPh sb="2" eb="3">
      <t>ガン</t>
    </rPh>
    <rPh sb="3" eb="5">
      <t>ネンド</t>
    </rPh>
    <phoneticPr fontId="7"/>
  </si>
  <si>
    <t>進捗率</t>
    <rPh sb="0" eb="2">
      <t>シンチョク</t>
    </rPh>
    <rPh sb="2" eb="3">
      <t>リツ</t>
    </rPh>
    <phoneticPr fontId="7"/>
  </si>
  <si>
    <t>投下事業費</t>
    <rPh sb="0" eb="2">
      <t>トウカ</t>
    </rPh>
    <rPh sb="2" eb="5">
      <t>ジギョウヒ</t>
    </rPh>
    <phoneticPr fontId="7"/>
  </si>
  <si>
    <t>●市施行土地区画整理事業</t>
    <rPh sb="1" eb="2">
      <t>シ</t>
    </rPh>
    <rPh sb="2" eb="4">
      <t>セコウ</t>
    </rPh>
    <rPh sb="4" eb="6">
      <t>トチ</t>
    </rPh>
    <rPh sb="6" eb="8">
      <t>クカク</t>
    </rPh>
    <rPh sb="8" eb="10">
      <t>セイリ</t>
    </rPh>
    <rPh sb="10" eb="12">
      <t>ジギョウ</t>
    </rPh>
    <phoneticPr fontId="7"/>
  </si>
  <si>
    <t>日和田</t>
    <rPh sb="0" eb="3">
      <t>ヒワダ</t>
    </rPh>
    <phoneticPr fontId="7"/>
  </si>
  <si>
    <t>八山田第二</t>
    <rPh sb="0" eb="1">
      <t>ハチ</t>
    </rPh>
    <rPh sb="1" eb="3">
      <t>ヤマダ</t>
    </rPh>
    <rPh sb="3" eb="5">
      <t>ダイニ</t>
    </rPh>
    <phoneticPr fontId="7"/>
  </si>
  <si>
    <t>喜久田東原</t>
    <rPh sb="0" eb="3">
      <t>キクタ</t>
    </rPh>
    <rPh sb="3" eb="5">
      <t>ヒガシハラ</t>
    </rPh>
    <phoneticPr fontId="7"/>
  </si>
  <si>
    <t>富田東</t>
    <rPh sb="0" eb="2">
      <t>トミタ</t>
    </rPh>
    <rPh sb="2" eb="3">
      <t>ヒガシ</t>
    </rPh>
    <phoneticPr fontId="7"/>
  </si>
  <si>
    <t>●組合施行土地区画整理事業</t>
    <rPh sb="1" eb="3">
      <t>クミアイ</t>
    </rPh>
    <rPh sb="3" eb="5">
      <t>セコウ</t>
    </rPh>
    <rPh sb="5" eb="7">
      <t>トチ</t>
    </rPh>
    <rPh sb="7" eb="9">
      <t>クカク</t>
    </rPh>
    <rPh sb="9" eb="11">
      <t>セイリ</t>
    </rPh>
    <rPh sb="11" eb="13">
      <t>ジギョウ</t>
    </rPh>
    <phoneticPr fontId="7"/>
  </si>
  <si>
    <t>外国人宿泊者動向</t>
    <rPh sb="0" eb="2">
      <t>ガイコク</t>
    </rPh>
    <rPh sb="2" eb="3">
      <t>ジン</t>
    </rPh>
    <rPh sb="3" eb="5">
      <t>シュクハク</t>
    </rPh>
    <rPh sb="5" eb="6">
      <t>シャ</t>
    </rPh>
    <rPh sb="6" eb="8">
      <t>ドウコウ</t>
    </rPh>
    <phoneticPr fontId="7"/>
  </si>
  <si>
    <t>21-6</t>
  </si>
  <si>
    <t>居住都道府県別の延べ宿泊者数（日本人）</t>
    <phoneticPr fontId="7"/>
  </si>
  <si>
    <t>21-5</t>
  </si>
  <si>
    <t>観光施設・観光イベント入込数</t>
    <phoneticPr fontId="7"/>
  </si>
  <si>
    <t>21-4</t>
  </si>
  <si>
    <t>観光案内所利用者件数</t>
    <rPh sb="0" eb="2">
      <t>カンコウ</t>
    </rPh>
    <rPh sb="2" eb="4">
      <t>アンナイ</t>
    </rPh>
    <rPh sb="4" eb="5">
      <t>ジョ</t>
    </rPh>
    <rPh sb="5" eb="8">
      <t>リヨウシャ</t>
    </rPh>
    <rPh sb="8" eb="10">
      <t>ケンスウ</t>
    </rPh>
    <phoneticPr fontId="7"/>
  </si>
  <si>
    <t>21-3</t>
  </si>
  <si>
    <t>コンベンション開催による経済波及効果</t>
    <rPh sb="7" eb="9">
      <t>カイサイ</t>
    </rPh>
    <rPh sb="12" eb="14">
      <t>ケイザイ</t>
    </rPh>
    <rPh sb="14" eb="16">
      <t>ハキュウ</t>
    </rPh>
    <rPh sb="16" eb="18">
      <t>コウカ</t>
    </rPh>
    <phoneticPr fontId="7"/>
  </si>
  <si>
    <t>21-2</t>
    <phoneticPr fontId="7"/>
  </si>
  <si>
    <t>郡山エリアコンベンション開催状況</t>
    <rPh sb="0" eb="2">
      <t>コオリヤマ</t>
    </rPh>
    <rPh sb="12" eb="14">
      <t>カイサイ</t>
    </rPh>
    <rPh sb="14" eb="16">
      <t>ジョウキョウ</t>
    </rPh>
    <phoneticPr fontId="7"/>
  </si>
  <si>
    <t>21-1</t>
    <phoneticPr fontId="7"/>
  </si>
  <si>
    <t>観光・コンベンション</t>
    <rPh sb="0" eb="2">
      <t>カンコウ</t>
    </rPh>
    <phoneticPr fontId="7"/>
  </si>
  <si>
    <t>ＮＰＯ法人数</t>
    <rPh sb="3" eb="6">
      <t>ホウジンスウ</t>
    </rPh>
    <phoneticPr fontId="7"/>
  </si>
  <si>
    <t>20-3</t>
    <phoneticPr fontId="7"/>
  </si>
  <si>
    <t>市民相談件数</t>
    <rPh sb="0" eb="2">
      <t>シミン</t>
    </rPh>
    <rPh sb="2" eb="4">
      <t>ソウダン</t>
    </rPh>
    <rPh sb="4" eb="6">
      <t>ケンスウ</t>
    </rPh>
    <phoneticPr fontId="7"/>
  </si>
  <si>
    <t>20-2</t>
    <phoneticPr fontId="7"/>
  </si>
  <si>
    <t>町内会加入率</t>
    <rPh sb="0" eb="2">
      <t>チョウナイ</t>
    </rPh>
    <rPh sb="2" eb="3">
      <t>カイ</t>
    </rPh>
    <rPh sb="3" eb="5">
      <t>カニュウ</t>
    </rPh>
    <rPh sb="5" eb="6">
      <t>リツ</t>
    </rPh>
    <phoneticPr fontId="7"/>
  </si>
  <si>
    <t>20-1</t>
    <phoneticPr fontId="7"/>
  </si>
  <si>
    <t>地域</t>
    <rPh sb="0" eb="2">
      <t>チイキ</t>
    </rPh>
    <phoneticPr fontId="7"/>
  </si>
  <si>
    <t>男女別市職員数・女性管理職の割合</t>
    <rPh sb="0" eb="2">
      <t>ダンジョ</t>
    </rPh>
    <rPh sb="2" eb="3">
      <t>ベツ</t>
    </rPh>
    <rPh sb="3" eb="4">
      <t>シ</t>
    </rPh>
    <rPh sb="4" eb="7">
      <t>ショクインスウ</t>
    </rPh>
    <rPh sb="8" eb="10">
      <t>ジョセイ</t>
    </rPh>
    <rPh sb="10" eb="12">
      <t>カンリ</t>
    </rPh>
    <rPh sb="12" eb="13">
      <t>ショク</t>
    </rPh>
    <rPh sb="14" eb="16">
      <t>ワリアイ</t>
    </rPh>
    <phoneticPr fontId="7"/>
  </si>
  <si>
    <t>19-2</t>
    <phoneticPr fontId="7"/>
  </si>
  <si>
    <t>審議会・委員会等の女性委員登用率</t>
    <rPh sb="0" eb="3">
      <t>シンギカイ</t>
    </rPh>
    <rPh sb="4" eb="7">
      <t>イインカイ</t>
    </rPh>
    <rPh sb="7" eb="8">
      <t>トウ</t>
    </rPh>
    <rPh sb="9" eb="11">
      <t>ジョセイ</t>
    </rPh>
    <rPh sb="11" eb="13">
      <t>イイン</t>
    </rPh>
    <rPh sb="13" eb="15">
      <t>トウヨウ</t>
    </rPh>
    <rPh sb="15" eb="16">
      <t>リツ</t>
    </rPh>
    <phoneticPr fontId="7"/>
  </si>
  <si>
    <t>19-1</t>
    <phoneticPr fontId="7"/>
  </si>
  <si>
    <t>男女共同参画</t>
    <rPh sb="0" eb="2">
      <t>ダンジョ</t>
    </rPh>
    <rPh sb="2" eb="4">
      <t>キョウドウ</t>
    </rPh>
    <rPh sb="4" eb="6">
      <t>サンカク</t>
    </rPh>
    <phoneticPr fontId="7"/>
  </si>
  <si>
    <t>小・中学校における教育用コンピュータ設置状況</t>
    <rPh sb="0" eb="1">
      <t>ショウ</t>
    </rPh>
    <rPh sb="2" eb="5">
      <t>チュウガッコウ</t>
    </rPh>
    <rPh sb="9" eb="12">
      <t>キョウイクヨウ</t>
    </rPh>
    <rPh sb="18" eb="20">
      <t>セッチ</t>
    </rPh>
    <rPh sb="20" eb="22">
      <t>ジョウキョウ</t>
    </rPh>
    <phoneticPr fontId="7"/>
  </si>
  <si>
    <t>18-4</t>
    <phoneticPr fontId="7"/>
  </si>
  <si>
    <t>市公式LINEの登録状況</t>
    <phoneticPr fontId="7"/>
  </si>
  <si>
    <t>18-3</t>
    <phoneticPr fontId="7"/>
  </si>
  <si>
    <t>市フェイスブックの閲覧状況</t>
    <rPh sb="0" eb="1">
      <t>シ</t>
    </rPh>
    <rPh sb="9" eb="11">
      <t>エツラン</t>
    </rPh>
    <rPh sb="11" eb="13">
      <t>ジョウキョウ</t>
    </rPh>
    <phoneticPr fontId="7"/>
  </si>
  <si>
    <t>18-2</t>
    <phoneticPr fontId="7"/>
  </si>
  <si>
    <t>市ウェブサイトのアクセス件数</t>
    <rPh sb="0" eb="1">
      <t>シ</t>
    </rPh>
    <rPh sb="12" eb="14">
      <t>ケンスウ</t>
    </rPh>
    <phoneticPr fontId="7"/>
  </si>
  <si>
    <t>18-1</t>
    <phoneticPr fontId="7"/>
  </si>
  <si>
    <t>情報通信</t>
    <rPh sb="0" eb="2">
      <t>ジョウホウ</t>
    </rPh>
    <rPh sb="2" eb="4">
      <t>ツウシン</t>
    </rPh>
    <phoneticPr fontId="7"/>
  </si>
  <si>
    <t>指定・登録文化財の内訳</t>
    <rPh sb="0" eb="2">
      <t>シテイ</t>
    </rPh>
    <rPh sb="3" eb="5">
      <t>トウロク</t>
    </rPh>
    <rPh sb="5" eb="8">
      <t>ブンカザイ</t>
    </rPh>
    <rPh sb="9" eb="11">
      <t>ウチワケ</t>
    </rPh>
    <phoneticPr fontId="7"/>
  </si>
  <si>
    <t>ふれあい科学館の来館者数</t>
    <rPh sb="4" eb="7">
      <t>カガクカン</t>
    </rPh>
    <rPh sb="8" eb="11">
      <t>ライカンシャ</t>
    </rPh>
    <rPh sb="11" eb="12">
      <t>スウ</t>
    </rPh>
    <phoneticPr fontId="7"/>
  </si>
  <si>
    <t>美術館の来館者数</t>
    <rPh sb="0" eb="3">
      <t>ビジュツカン</t>
    </rPh>
    <rPh sb="4" eb="7">
      <t>ライカンシャ</t>
    </rPh>
    <rPh sb="7" eb="8">
      <t>スウ</t>
    </rPh>
    <phoneticPr fontId="7"/>
  </si>
  <si>
    <t>17-6</t>
  </si>
  <si>
    <t>公民館の利用者数と利用件数</t>
    <rPh sb="0" eb="3">
      <t>コウミンカン</t>
    </rPh>
    <rPh sb="4" eb="6">
      <t>リヨウ</t>
    </rPh>
    <rPh sb="6" eb="7">
      <t>シャ</t>
    </rPh>
    <rPh sb="7" eb="8">
      <t>スウ</t>
    </rPh>
    <rPh sb="9" eb="11">
      <t>リヨウ</t>
    </rPh>
    <rPh sb="11" eb="13">
      <t>ケンスウ</t>
    </rPh>
    <phoneticPr fontId="7"/>
  </si>
  <si>
    <t>17-5</t>
  </si>
  <si>
    <t>公立図書館の蔵書数と貸出冊数</t>
    <rPh sb="0" eb="2">
      <t>コウリツ</t>
    </rPh>
    <rPh sb="2" eb="5">
      <t>トショカン</t>
    </rPh>
    <rPh sb="6" eb="8">
      <t>ゾウショ</t>
    </rPh>
    <rPh sb="8" eb="9">
      <t>スウ</t>
    </rPh>
    <rPh sb="10" eb="12">
      <t>カシダシ</t>
    </rPh>
    <rPh sb="12" eb="14">
      <t>サツスウ</t>
    </rPh>
    <phoneticPr fontId="7"/>
  </si>
  <si>
    <t>17-4</t>
  </si>
  <si>
    <t>高等学校卒業者の進路状況と進学率</t>
    <rPh sb="0" eb="2">
      <t>コウトウ</t>
    </rPh>
    <rPh sb="2" eb="4">
      <t>ガッコウ</t>
    </rPh>
    <rPh sb="4" eb="7">
      <t>ソツギョウシャ</t>
    </rPh>
    <rPh sb="8" eb="10">
      <t>シンロ</t>
    </rPh>
    <rPh sb="10" eb="12">
      <t>ジョウキョウ</t>
    </rPh>
    <rPh sb="13" eb="15">
      <t>シンガク</t>
    </rPh>
    <rPh sb="15" eb="16">
      <t>リツ</t>
    </rPh>
    <phoneticPr fontId="7"/>
  </si>
  <si>
    <t>高等学校の生徒数と学級数</t>
    <rPh sb="0" eb="2">
      <t>コウトウ</t>
    </rPh>
    <rPh sb="2" eb="4">
      <t>ガッコウ</t>
    </rPh>
    <rPh sb="5" eb="7">
      <t>セイト</t>
    </rPh>
    <rPh sb="7" eb="8">
      <t>スウ</t>
    </rPh>
    <rPh sb="9" eb="11">
      <t>ガッキュウ</t>
    </rPh>
    <rPh sb="11" eb="12">
      <t>スウ</t>
    </rPh>
    <phoneticPr fontId="7"/>
  </si>
  <si>
    <t>小・中学校の児童・生徒数と学級数</t>
    <rPh sb="0" eb="1">
      <t>ショウ</t>
    </rPh>
    <rPh sb="2" eb="5">
      <t>チュウガッコウ</t>
    </rPh>
    <rPh sb="6" eb="8">
      <t>ジドウ</t>
    </rPh>
    <rPh sb="9" eb="12">
      <t>セイトスウ</t>
    </rPh>
    <rPh sb="13" eb="15">
      <t>ガッキュウ</t>
    </rPh>
    <rPh sb="15" eb="16">
      <t>スウ</t>
    </rPh>
    <phoneticPr fontId="7"/>
  </si>
  <si>
    <t>17-1</t>
    <phoneticPr fontId="7"/>
  </si>
  <si>
    <t>教育・文化</t>
    <rPh sb="0" eb="2">
      <t>キョウイク</t>
    </rPh>
    <rPh sb="3" eb="5">
      <t>ブンカ</t>
    </rPh>
    <phoneticPr fontId="7"/>
  </si>
  <si>
    <t>酒類消費量</t>
    <rPh sb="0" eb="1">
      <t>サケ</t>
    </rPh>
    <rPh sb="1" eb="2">
      <t>ルイ</t>
    </rPh>
    <rPh sb="2" eb="5">
      <t>ショウヒリョウ</t>
    </rPh>
    <phoneticPr fontId="7"/>
  </si>
  <si>
    <t>16-5</t>
  </si>
  <si>
    <t>消費生活センター相談件数</t>
    <rPh sb="0" eb="2">
      <t>ショウヒ</t>
    </rPh>
    <rPh sb="2" eb="4">
      <t>セイカツ</t>
    </rPh>
    <rPh sb="8" eb="10">
      <t>ソウダン</t>
    </rPh>
    <rPh sb="10" eb="12">
      <t>ケンスウ</t>
    </rPh>
    <phoneticPr fontId="7"/>
  </si>
  <si>
    <t>16-4</t>
  </si>
  <si>
    <t>１世帯当たり平均１か月間の支出（内訳）</t>
    <rPh sb="1" eb="3">
      <t>セタイ</t>
    </rPh>
    <rPh sb="3" eb="4">
      <t>ア</t>
    </rPh>
    <rPh sb="6" eb="8">
      <t>ヘイキン</t>
    </rPh>
    <rPh sb="10" eb="11">
      <t>ゲツ</t>
    </rPh>
    <rPh sb="11" eb="12">
      <t>カン</t>
    </rPh>
    <rPh sb="13" eb="15">
      <t>シシュツ</t>
    </rPh>
    <rPh sb="16" eb="18">
      <t>ウチワケ</t>
    </rPh>
    <phoneticPr fontId="7"/>
  </si>
  <si>
    <t>16-3</t>
  </si>
  <si>
    <t>１世帯当たり平均１か月間の収入と支出</t>
    <rPh sb="1" eb="3">
      <t>セタイ</t>
    </rPh>
    <rPh sb="3" eb="4">
      <t>ア</t>
    </rPh>
    <rPh sb="6" eb="8">
      <t>ヘイキン</t>
    </rPh>
    <rPh sb="10" eb="11">
      <t>ゲツ</t>
    </rPh>
    <rPh sb="11" eb="12">
      <t>カン</t>
    </rPh>
    <rPh sb="13" eb="15">
      <t>シュウニュウ</t>
    </rPh>
    <rPh sb="16" eb="18">
      <t>シシュツ</t>
    </rPh>
    <phoneticPr fontId="7"/>
  </si>
  <si>
    <t>16-2</t>
    <phoneticPr fontId="7"/>
  </si>
  <si>
    <t>市民所得の推移（総生産・市民所得・１人当たり市民所得）</t>
    <rPh sb="0" eb="2">
      <t>シミン</t>
    </rPh>
    <rPh sb="2" eb="4">
      <t>ショトク</t>
    </rPh>
    <rPh sb="5" eb="7">
      <t>スイイ</t>
    </rPh>
    <rPh sb="8" eb="11">
      <t>ソウセイサン</t>
    </rPh>
    <rPh sb="12" eb="14">
      <t>シミン</t>
    </rPh>
    <rPh sb="14" eb="16">
      <t>ショトク</t>
    </rPh>
    <rPh sb="18" eb="19">
      <t>ニン</t>
    </rPh>
    <rPh sb="19" eb="20">
      <t>ア</t>
    </rPh>
    <rPh sb="22" eb="24">
      <t>シミン</t>
    </rPh>
    <rPh sb="24" eb="26">
      <t>ショトク</t>
    </rPh>
    <phoneticPr fontId="7"/>
  </si>
  <si>
    <t>16-1</t>
    <phoneticPr fontId="7"/>
  </si>
  <si>
    <t>消費生活</t>
    <rPh sb="0" eb="2">
      <t>ショウヒ</t>
    </rPh>
    <rPh sb="2" eb="4">
      <t>セイカツ</t>
    </rPh>
    <phoneticPr fontId="7"/>
  </si>
  <si>
    <t>自殺死亡率の推移</t>
    <phoneticPr fontId="7"/>
  </si>
  <si>
    <t>国民健康保険給付費総額と被保険者数</t>
    <rPh sb="0" eb="2">
      <t>コクミン</t>
    </rPh>
    <rPh sb="2" eb="4">
      <t>ケンコウ</t>
    </rPh>
    <rPh sb="4" eb="6">
      <t>ホケン</t>
    </rPh>
    <rPh sb="6" eb="8">
      <t>キュウフ</t>
    </rPh>
    <rPh sb="8" eb="9">
      <t>ヒ</t>
    </rPh>
    <rPh sb="9" eb="11">
      <t>ソウガク</t>
    </rPh>
    <rPh sb="12" eb="16">
      <t>ヒホケンシャ</t>
    </rPh>
    <rPh sb="16" eb="17">
      <t>スウ</t>
    </rPh>
    <phoneticPr fontId="7"/>
  </si>
  <si>
    <t>障がい者手帳所持者数</t>
    <rPh sb="0" eb="1">
      <t>ショウ</t>
    </rPh>
    <rPh sb="3" eb="4">
      <t>シャ</t>
    </rPh>
    <rPh sb="4" eb="6">
      <t>テチョウ</t>
    </rPh>
    <rPh sb="6" eb="9">
      <t>ショジシャ</t>
    </rPh>
    <rPh sb="9" eb="10">
      <t>スウ</t>
    </rPh>
    <phoneticPr fontId="7"/>
  </si>
  <si>
    <t>認知症高齢者位置情報探索機器（ＧＰＳ）登録者数、認知症高齢者身元確認ＱＲコード登録者数、認知症高齢者ＳＯＳ見守りネットワーク登録者数</t>
    <phoneticPr fontId="7"/>
  </si>
  <si>
    <t>認知症高齢者数の推移（日常生活自立度Ⅱ以上）</t>
    <phoneticPr fontId="7"/>
  </si>
  <si>
    <t>介護保険給付費と要介護（要支援）認定者数</t>
    <rPh sb="0" eb="2">
      <t>カイゴ</t>
    </rPh>
    <rPh sb="2" eb="4">
      <t>ホケン</t>
    </rPh>
    <rPh sb="4" eb="6">
      <t>キュウフ</t>
    </rPh>
    <rPh sb="6" eb="7">
      <t>ヒ</t>
    </rPh>
    <rPh sb="8" eb="11">
      <t>ヨウカイゴ</t>
    </rPh>
    <rPh sb="12" eb="15">
      <t>ヨウシエン</t>
    </rPh>
    <rPh sb="16" eb="19">
      <t>ニンテイシャ</t>
    </rPh>
    <rPh sb="19" eb="20">
      <t>スウ</t>
    </rPh>
    <phoneticPr fontId="7"/>
  </si>
  <si>
    <t>生活保護年齢別受給者数</t>
    <phoneticPr fontId="7"/>
  </si>
  <si>
    <t>生活保護費総額・受給世帯数</t>
    <rPh sb="0" eb="2">
      <t>セイカツ</t>
    </rPh>
    <rPh sb="2" eb="4">
      <t>ホゴ</t>
    </rPh>
    <rPh sb="4" eb="5">
      <t>ヒ</t>
    </rPh>
    <rPh sb="5" eb="7">
      <t>ソウガク</t>
    </rPh>
    <rPh sb="8" eb="10">
      <t>ジュキュウ</t>
    </rPh>
    <rPh sb="10" eb="12">
      <t>セタイ</t>
    </rPh>
    <rPh sb="12" eb="13">
      <t>スウ</t>
    </rPh>
    <phoneticPr fontId="7"/>
  </si>
  <si>
    <t>15-5</t>
  </si>
  <si>
    <t>放課後児童クラブの設置状況（公設公営・民設民営）</t>
    <phoneticPr fontId="7"/>
  </si>
  <si>
    <t>15-4</t>
  </si>
  <si>
    <t>子育て支援施設利用状況</t>
    <rPh sb="0" eb="2">
      <t>コソダ</t>
    </rPh>
    <rPh sb="3" eb="5">
      <t>シエン</t>
    </rPh>
    <rPh sb="5" eb="7">
      <t>シセツ</t>
    </rPh>
    <rPh sb="7" eb="9">
      <t>リヨウ</t>
    </rPh>
    <rPh sb="9" eb="11">
      <t>ジョウキョウ</t>
    </rPh>
    <phoneticPr fontId="7"/>
  </si>
  <si>
    <t>15-3</t>
  </si>
  <si>
    <t>保育所入所児童数と待機児童数</t>
    <rPh sb="0" eb="2">
      <t>ホイク</t>
    </rPh>
    <rPh sb="2" eb="3">
      <t>ショ</t>
    </rPh>
    <rPh sb="3" eb="5">
      <t>ニュウショ</t>
    </rPh>
    <rPh sb="5" eb="7">
      <t>ジドウ</t>
    </rPh>
    <rPh sb="7" eb="8">
      <t>スウ</t>
    </rPh>
    <rPh sb="9" eb="11">
      <t>タイキ</t>
    </rPh>
    <rPh sb="11" eb="13">
      <t>ジドウ</t>
    </rPh>
    <rPh sb="13" eb="14">
      <t>スウ</t>
    </rPh>
    <phoneticPr fontId="7"/>
  </si>
  <si>
    <t>15-2</t>
    <phoneticPr fontId="7"/>
  </si>
  <si>
    <t>病院・診療所数と医師数</t>
    <rPh sb="0" eb="2">
      <t>ビョウイン</t>
    </rPh>
    <rPh sb="3" eb="6">
      <t>シンリョウジョ</t>
    </rPh>
    <rPh sb="6" eb="7">
      <t>スウ</t>
    </rPh>
    <rPh sb="8" eb="11">
      <t>イシスウ</t>
    </rPh>
    <phoneticPr fontId="7"/>
  </si>
  <si>
    <t>15-1</t>
    <phoneticPr fontId="7"/>
  </si>
  <si>
    <t>保健・福祉・社会保障</t>
    <rPh sb="0" eb="2">
      <t>ホケン</t>
    </rPh>
    <rPh sb="3" eb="5">
      <t>フクシ</t>
    </rPh>
    <rPh sb="6" eb="8">
      <t>シャカイ</t>
    </rPh>
    <rPh sb="8" eb="10">
      <t>ホショウ</t>
    </rPh>
    <phoneticPr fontId="7"/>
  </si>
  <si>
    <t>救急出動件数</t>
    <rPh sb="0" eb="2">
      <t>キュウキュウ</t>
    </rPh>
    <rPh sb="2" eb="4">
      <t>シュツドウ</t>
    </rPh>
    <rPh sb="4" eb="6">
      <t>ケンスウ</t>
    </rPh>
    <phoneticPr fontId="7"/>
  </si>
  <si>
    <t>14-2</t>
    <phoneticPr fontId="7"/>
  </si>
  <si>
    <t>火災発生件数</t>
    <rPh sb="0" eb="2">
      <t>カサイ</t>
    </rPh>
    <rPh sb="2" eb="4">
      <t>ハッセイ</t>
    </rPh>
    <rPh sb="4" eb="6">
      <t>ケンスウ</t>
    </rPh>
    <phoneticPr fontId="7"/>
  </si>
  <si>
    <t>14-1</t>
    <phoneticPr fontId="7"/>
  </si>
  <si>
    <t>消防</t>
    <phoneticPr fontId="7"/>
  </si>
  <si>
    <t>年間総給水量・年間総処理水量</t>
    <rPh sb="0" eb="2">
      <t>ネンカン</t>
    </rPh>
    <rPh sb="2" eb="3">
      <t>ソウ</t>
    </rPh>
    <rPh sb="3" eb="5">
      <t>キュウスイ</t>
    </rPh>
    <rPh sb="5" eb="6">
      <t>リョウ</t>
    </rPh>
    <rPh sb="7" eb="9">
      <t>ネンカン</t>
    </rPh>
    <rPh sb="9" eb="10">
      <t>ソウ</t>
    </rPh>
    <rPh sb="10" eb="12">
      <t>ショリ</t>
    </rPh>
    <rPh sb="12" eb="14">
      <t>スイリョウ</t>
    </rPh>
    <phoneticPr fontId="7"/>
  </si>
  <si>
    <t>13-2</t>
    <phoneticPr fontId="7"/>
  </si>
  <si>
    <t>上下水道普及率</t>
    <rPh sb="0" eb="2">
      <t>ジョウゲ</t>
    </rPh>
    <rPh sb="2" eb="4">
      <t>スイドウ</t>
    </rPh>
    <rPh sb="4" eb="6">
      <t>フキュウ</t>
    </rPh>
    <rPh sb="6" eb="7">
      <t>リツ</t>
    </rPh>
    <phoneticPr fontId="7"/>
  </si>
  <si>
    <t>13-1</t>
    <phoneticPr fontId="7"/>
  </si>
  <si>
    <t>上下水道</t>
    <rPh sb="0" eb="2">
      <t>ジョウゲ</t>
    </rPh>
    <rPh sb="2" eb="4">
      <t>スイドウ</t>
    </rPh>
    <phoneticPr fontId="7"/>
  </si>
  <si>
    <t>公共下水道処理人口普及率</t>
    <rPh sb="0" eb="2">
      <t>コウキョウ</t>
    </rPh>
    <rPh sb="2" eb="5">
      <t>ゲスイドウ</t>
    </rPh>
    <rPh sb="5" eb="7">
      <t>ショリ</t>
    </rPh>
    <rPh sb="7" eb="9">
      <t>ジンコウ</t>
    </rPh>
    <rPh sb="9" eb="11">
      <t>フキュウ</t>
    </rPh>
    <rPh sb="11" eb="12">
      <t>リツ</t>
    </rPh>
    <phoneticPr fontId="3"/>
  </si>
  <si>
    <t>汚水処理人口普及率（下水道+農集排+合併処理浄化槽）</t>
    <rPh sb="0" eb="2">
      <t>オスイ</t>
    </rPh>
    <rPh sb="2" eb="4">
      <t>ショリ</t>
    </rPh>
    <rPh sb="4" eb="6">
      <t>ジンコウ</t>
    </rPh>
    <rPh sb="6" eb="8">
      <t>フキュウ</t>
    </rPh>
    <rPh sb="8" eb="9">
      <t>リツ</t>
    </rPh>
    <rPh sb="10" eb="13">
      <t>ゲスイドウ</t>
    </rPh>
    <rPh sb="14" eb="15">
      <t>ノウ</t>
    </rPh>
    <rPh sb="15" eb="16">
      <t>シュウ</t>
    </rPh>
    <rPh sb="16" eb="17">
      <t>ハイ</t>
    </rPh>
    <rPh sb="18" eb="20">
      <t>ガッペイ</t>
    </rPh>
    <rPh sb="20" eb="22">
      <t>ショリ</t>
    </rPh>
    <rPh sb="22" eb="24">
      <t>ジョウカ</t>
    </rPh>
    <rPh sb="24" eb="25">
      <t>ソウ</t>
    </rPh>
    <phoneticPr fontId="3"/>
  </si>
  <si>
    <t>上水道普及率（人口）</t>
    <rPh sb="0" eb="1">
      <t>ジョウ</t>
    </rPh>
    <rPh sb="1" eb="3">
      <t>スイドウ</t>
    </rPh>
    <rPh sb="3" eb="5">
      <t>フキュウ</t>
    </rPh>
    <rPh sb="5" eb="6">
      <t>リツ</t>
    </rPh>
    <rPh sb="7" eb="9">
      <t>ジンコウ</t>
    </rPh>
    <phoneticPr fontId="3"/>
  </si>
  <si>
    <t>●上下水道普及率</t>
    <rPh sb="1" eb="3">
      <t>ジョウゲ</t>
    </rPh>
    <rPh sb="3" eb="5">
      <t>スイドウ</t>
    </rPh>
    <rPh sb="5" eb="7">
      <t>フキュウ</t>
    </rPh>
    <rPh sb="7" eb="8">
      <t>リツ</t>
    </rPh>
    <phoneticPr fontId="7"/>
  </si>
  <si>
    <t>年間総処理水量（下水道）</t>
    <rPh sb="0" eb="2">
      <t>ネンカン</t>
    </rPh>
    <rPh sb="2" eb="3">
      <t>ソウ</t>
    </rPh>
    <rPh sb="3" eb="5">
      <t>ショリ</t>
    </rPh>
    <rPh sb="5" eb="7">
      <t>スイリョウ</t>
    </rPh>
    <rPh sb="8" eb="11">
      <t>ゲスイドウ</t>
    </rPh>
    <phoneticPr fontId="3"/>
  </si>
  <si>
    <t>年間総給水量（上水道）</t>
    <rPh sb="0" eb="2">
      <t>ネンカン</t>
    </rPh>
    <rPh sb="2" eb="3">
      <t>ソウ</t>
    </rPh>
    <rPh sb="3" eb="6">
      <t>キュウスイリョウ</t>
    </rPh>
    <rPh sb="7" eb="10">
      <t>ジョウスイドウ</t>
    </rPh>
    <phoneticPr fontId="3"/>
  </si>
  <si>
    <t>●年間総給水量・年間総処理水量</t>
    <rPh sb="1" eb="3">
      <t>ネンカン</t>
    </rPh>
    <rPh sb="3" eb="4">
      <t>ソウ</t>
    </rPh>
    <rPh sb="4" eb="6">
      <t>キュウスイ</t>
    </rPh>
    <rPh sb="6" eb="7">
      <t>リョウ</t>
    </rPh>
    <rPh sb="8" eb="10">
      <t>ネンカン</t>
    </rPh>
    <rPh sb="10" eb="11">
      <t>ソウ</t>
    </rPh>
    <rPh sb="11" eb="13">
      <t>ショリ</t>
    </rPh>
    <rPh sb="13" eb="15">
      <t>スイリョウ</t>
    </rPh>
    <phoneticPr fontId="7"/>
  </si>
  <si>
    <t>死者</t>
    <rPh sb="0" eb="2">
      <t>シシャ</t>
    </rPh>
    <phoneticPr fontId="3"/>
  </si>
  <si>
    <t>車両</t>
    <rPh sb="0" eb="2">
      <t>シャリョウ</t>
    </rPh>
    <phoneticPr fontId="3"/>
  </si>
  <si>
    <t>林野</t>
    <rPh sb="0" eb="2">
      <t>リンヤ</t>
    </rPh>
    <phoneticPr fontId="3"/>
  </si>
  <si>
    <t>建物</t>
    <rPh sb="0" eb="2">
      <t>タテモノ</t>
    </rPh>
    <phoneticPr fontId="3"/>
  </si>
  <si>
    <t>●火災発生件数</t>
    <rPh sb="1" eb="3">
      <t>カサイ</t>
    </rPh>
    <rPh sb="3" eb="5">
      <t>ハッセイ</t>
    </rPh>
    <rPh sb="5" eb="7">
      <t>ケンスウ</t>
    </rPh>
    <phoneticPr fontId="7"/>
  </si>
  <si>
    <t>出動件数</t>
    <rPh sb="0" eb="2">
      <t>シュツドウ</t>
    </rPh>
    <rPh sb="2" eb="4">
      <t>ケンスウ</t>
    </rPh>
    <phoneticPr fontId="3"/>
  </si>
  <si>
    <t>交通事故</t>
    <rPh sb="0" eb="2">
      <t>コウツウ</t>
    </rPh>
    <rPh sb="2" eb="4">
      <t>ジコ</t>
    </rPh>
    <phoneticPr fontId="3"/>
  </si>
  <si>
    <t>一般負傷</t>
    <rPh sb="0" eb="2">
      <t>イッパン</t>
    </rPh>
    <rPh sb="2" eb="4">
      <t>フショウ</t>
    </rPh>
    <phoneticPr fontId="3"/>
  </si>
  <si>
    <t>急病</t>
    <rPh sb="0" eb="2">
      <t>キュウビョウ</t>
    </rPh>
    <phoneticPr fontId="3"/>
  </si>
  <si>
    <t>●救急出動件数</t>
    <phoneticPr fontId="7"/>
  </si>
  <si>
    <t>●救急出動件数</t>
    <rPh sb="1" eb="3">
      <t>キュウキュウ</t>
    </rPh>
    <rPh sb="3" eb="5">
      <t>シュツドウ</t>
    </rPh>
    <rPh sb="5" eb="7">
      <t>ケンスウ</t>
    </rPh>
    <phoneticPr fontId="7"/>
  </si>
  <si>
    <t>薬剤師数</t>
    <rPh sb="0" eb="3">
      <t>ヤクザイシ</t>
    </rPh>
    <rPh sb="3" eb="4">
      <t>スウ</t>
    </rPh>
    <phoneticPr fontId="3"/>
  </si>
  <si>
    <t>歯科医師数</t>
    <rPh sb="0" eb="2">
      <t>シカ</t>
    </rPh>
    <rPh sb="2" eb="4">
      <t>イシ</t>
    </rPh>
    <rPh sb="4" eb="5">
      <t>スウ</t>
    </rPh>
    <phoneticPr fontId="3"/>
  </si>
  <si>
    <t>医師数</t>
    <rPh sb="0" eb="3">
      <t>イシスウ</t>
    </rPh>
    <phoneticPr fontId="3"/>
  </si>
  <si>
    <t>歯科診療所</t>
    <rPh sb="0" eb="2">
      <t>シカ</t>
    </rPh>
    <rPh sb="2" eb="4">
      <t>シンリョウ</t>
    </rPh>
    <rPh sb="4" eb="5">
      <t>ジョ</t>
    </rPh>
    <phoneticPr fontId="3"/>
  </si>
  <si>
    <t>一般診療所</t>
    <rPh sb="0" eb="2">
      <t>イッパン</t>
    </rPh>
    <rPh sb="2" eb="5">
      <t>シンリョウジョ</t>
    </rPh>
    <phoneticPr fontId="3"/>
  </si>
  <si>
    <t>病院</t>
    <rPh sb="0" eb="2">
      <t>ビョウイン</t>
    </rPh>
    <phoneticPr fontId="3"/>
  </si>
  <si>
    <t>待機児童数</t>
    <rPh sb="0" eb="2">
      <t>タイキ</t>
    </rPh>
    <rPh sb="2" eb="4">
      <t>ジドウ</t>
    </rPh>
    <rPh sb="4" eb="5">
      <t>スウ</t>
    </rPh>
    <phoneticPr fontId="3"/>
  </si>
  <si>
    <t>入所児童数</t>
    <rPh sb="0" eb="2">
      <t>ニュウショ</t>
    </rPh>
    <rPh sb="2" eb="4">
      <t>ジドウ</t>
    </rPh>
    <rPh sb="4" eb="5">
      <t>スウ</t>
    </rPh>
    <phoneticPr fontId="3"/>
  </si>
  <si>
    <t>●保育所入所児童数と待機児童数</t>
    <rPh sb="1" eb="3">
      <t>ホイク</t>
    </rPh>
    <rPh sb="3" eb="4">
      <t>ショ</t>
    </rPh>
    <rPh sb="4" eb="6">
      <t>ニュウショ</t>
    </rPh>
    <rPh sb="6" eb="8">
      <t>ジドウ</t>
    </rPh>
    <rPh sb="8" eb="9">
      <t>スウ</t>
    </rPh>
    <rPh sb="10" eb="12">
      <t>タイキ</t>
    </rPh>
    <rPh sb="12" eb="14">
      <t>ジドウ</t>
    </rPh>
    <rPh sb="14" eb="15">
      <t>スウ</t>
    </rPh>
    <phoneticPr fontId="7"/>
  </si>
  <si>
    <t>北部地域子育て支援センター</t>
    <rPh sb="0" eb="2">
      <t>ホクブ</t>
    </rPh>
    <rPh sb="2" eb="4">
      <t>チイキ</t>
    </rPh>
    <rPh sb="4" eb="6">
      <t>コソダ</t>
    </rPh>
    <rPh sb="7" eb="9">
      <t>シエン</t>
    </rPh>
    <phoneticPr fontId="3"/>
  </si>
  <si>
    <t>西部地域子育て支援センター</t>
    <rPh sb="0" eb="2">
      <t>セイブ</t>
    </rPh>
    <rPh sb="2" eb="4">
      <t>チイキ</t>
    </rPh>
    <rPh sb="4" eb="6">
      <t>コソダ</t>
    </rPh>
    <rPh sb="7" eb="9">
      <t>シエン</t>
    </rPh>
    <phoneticPr fontId="3"/>
  </si>
  <si>
    <t>南部地域子育て支援センター</t>
    <rPh sb="0" eb="2">
      <t>ナンブ</t>
    </rPh>
    <rPh sb="2" eb="4">
      <t>チイキ</t>
    </rPh>
    <rPh sb="4" eb="6">
      <t>コソダ</t>
    </rPh>
    <rPh sb="7" eb="9">
      <t>シエン</t>
    </rPh>
    <phoneticPr fontId="3"/>
  </si>
  <si>
    <t>東部地域子育て支援センター</t>
    <rPh sb="0" eb="2">
      <t>トウブ</t>
    </rPh>
    <rPh sb="2" eb="4">
      <t>チイキ</t>
    </rPh>
    <rPh sb="4" eb="6">
      <t>コソダ</t>
    </rPh>
    <rPh sb="7" eb="9">
      <t>シエン</t>
    </rPh>
    <phoneticPr fontId="3"/>
  </si>
  <si>
    <t>ペップキッズこおりやま</t>
    <phoneticPr fontId="3"/>
  </si>
  <si>
    <t>ニコニコこども館</t>
    <rPh sb="7" eb="8">
      <t>カン</t>
    </rPh>
    <phoneticPr fontId="3"/>
  </si>
  <si>
    <t>●子育て支援施設利用状況</t>
    <rPh sb="1" eb="3">
      <t>コソダ</t>
    </rPh>
    <rPh sb="4" eb="6">
      <t>シエン</t>
    </rPh>
    <rPh sb="6" eb="8">
      <t>シセツ</t>
    </rPh>
    <rPh sb="8" eb="10">
      <t>リヨウ</t>
    </rPh>
    <rPh sb="10" eb="12">
      <t>ジョウキョウ</t>
    </rPh>
    <phoneticPr fontId="7"/>
  </si>
  <si>
    <t>平成31年度</t>
    <rPh sb="0" eb="2">
      <t>ヘイセイ</t>
    </rPh>
    <rPh sb="4" eb="6">
      <t>ネンド</t>
    </rPh>
    <phoneticPr fontId="7"/>
  </si>
  <si>
    <t>設置数の伸び率</t>
    <rPh sb="0" eb="3">
      <t>セッチスウ</t>
    </rPh>
    <rPh sb="4" eb="5">
      <t>ノ</t>
    </rPh>
    <rPh sb="6" eb="7">
      <t>リツ</t>
    </rPh>
    <phoneticPr fontId="3"/>
  </si>
  <si>
    <t>民設民営</t>
    <rPh sb="0" eb="4">
      <t>ミンセツミンエイ</t>
    </rPh>
    <phoneticPr fontId="3"/>
  </si>
  <si>
    <t>公設公営</t>
    <rPh sb="0" eb="2">
      <t>コウセツ</t>
    </rPh>
    <rPh sb="2" eb="4">
      <t>コウエイ</t>
    </rPh>
    <phoneticPr fontId="3"/>
  </si>
  <si>
    <t>●放課後児童クラブの設置状況（公設公営・民設民営）</t>
    <rPh sb="1" eb="4">
      <t>ホウカゴ</t>
    </rPh>
    <rPh sb="4" eb="6">
      <t>ジドウ</t>
    </rPh>
    <rPh sb="10" eb="12">
      <t>セッチ</t>
    </rPh>
    <rPh sb="12" eb="14">
      <t>ジョウキョウ</t>
    </rPh>
    <rPh sb="15" eb="17">
      <t>コウセツ</t>
    </rPh>
    <rPh sb="17" eb="19">
      <t>コウエイ</t>
    </rPh>
    <rPh sb="20" eb="21">
      <t>タミ</t>
    </rPh>
    <rPh sb="21" eb="22">
      <t>セツ</t>
    </rPh>
    <rPh sb="22" eb="24">
      <t>ミンエイ</t>
    </rPh>
    <phoneticPr fontId="5"/>
  </si>
  <si>
    <t>●放課後児童クラブの設置状況（公設公営・民設民営）</t>
    <rPh sb="1" eb="4">
      <t>ホウカゴ</t>
    </rPh>
    <rPh sb="4" eb="6">
      <t>ジドウ</t>
    </rPh>
    <rPh sb="10" eb="12">
      <t>セッチ</t>
    </rPh>
    <rPh sb="12" eb="14">
      <t>ジョウキョウ</t>
    </rPh>
    <rPh sb="15" eb="16">
      <t>コウ</t>
    </rPh>
    <rPh sb="16" eb="17">
      <t>セツ</t>
    </rPh>
    <rPh sb="17" eb="19">
      <t>コウエイ</t>
    </rPh>
    <rPh sb="20" eb="21">
      <t>ミン</t>
    </rPh>
    <rPh sb="21" eb="22">
      <t>セツ</t>
    </rPh>
    <rPh sb="22" eb="24">
      <t>ミンエイ</t>
    </rPh>
    <phoneticPr fontId="5"/>
  </si>
  <si>
    <t>定員充足率</t>
    <rPh sb="0" eb="2">
      <t>テイイン</t>
    </rPh>
    <rPh sb="2" eb="5">
      <t>ジュウソクリツ</t>
    </rPh>
    <phoneticPr fontId="3"/>
  </si>
  <si>
    <t>定員数</t>
    <rPh sb="0" eb="3">
      <t>テイインスウ</t>
    </rPh>
    <phoneticPr fontId="3"/>
  </si>
  <si>
    <t>（民設民営）</t>
    <phoneticPr fontId="7"/>
  </si>
  <si>
    <t>（公設公営）</t>
    <rPh sb="1" eb="2">
      <t>コウ</t>
    </rPh>
    <rPh sb="2" eb="3">
      <t>セツ</t>
    </rPh>
    <rPh sb="3" eb="5">
      <t>コウエイ</t>
    </rPh>
    <phoneticPr fontId="7"/>
  </si>
  <si>
    <t>延べ世帯数</t>
    <rPh sb="0" eb="1">
      <t>ノ</t>
    </rPh>
    <rPh sb="2" eb="5">
      <t>セタイスウ</t>
    </rPh>
    <phoneticPr fontId="3"/>
  </si>
  <si>
    <t>保護費総額</t>
    <rPh sb="0" eb="3">
      <t>ホゴヒ</t>
    </rPh>
    <rPh sb="3" eb="5">
      <t>ソウガク</t>
    </rPh>
    <phoneticPr fontId="3"/>
  </si>
  <si>
    <t>●生活保護費総額・受給世帯数</t>
    <rPh sb="1" eb="3">
      <t>セイカツ</t>
    </rPh>
    <rPh sb="3" eb="5">
      <t>ホゴ</t>
    </rPh>
    <rPh sb="5" eb="6">
      <t>ヒ</t>
    </rPh>
    <rPh sb="6" eb="8">
      <t>ソウガク</t>
    </rPh>
    <rPh sb="9" eb="11">
      <t>ジュキュウ</t>
    </rPh>
    <rPh sb="11" eb="14">
      <t>セタイスウ</t>
    </rPh>
    <phoneticPr fontId="7"/>
  </si>
  <si>
    <t>総計</t>
    <rPh sb="0" eb="2">
      <t>ソウケイ</t>
    </rPh>
    <phoneticPr fontId="7"/>
  </si>
  <si>
    <t>0～</t>
    <phoneticPr fontId="7"/>
  </si>
  <si>
    <t xml:space="preserve">●生活保護年齢別受給者数
</t>
    <phoneticPr fontId="7"/>
  </si>
  <si>
    <t>要介護(要支援)認定者数</t>
    <rPh sb="0" eb="1">
      <t>ヨウ</t>
    </rPh>
    <rPh sb="1" eb="3">
      <t>カイゴ</t>
    </rPh>
    <rPh sb="4" eb="7">
      <t>ヨウシエン</t>
    </rPh>
    <rPh sb="8" eb="10">
      <t>ニンテイ</t>
    </rPh>
    <rPh sb="10" eb="11">
      <t>シャ</t>
    </rPh>
    <rPh sb="11" eb="12">
      <t>カズ</t>
    </rPh>
    <phoneticPr fontId="3"/>
  </si>
  <si>
    <t>地域密着型サービス</t>
    <rPh sb="0" eb="2">
      <t>チイキ</t>
    </rPh>
    <rPh sb="2" eb="5">
      <t>ミッチャクガタ</t>
    </rPh>
    <phoneticPr fontId="3"/>
  </si>
  <si>
    <t>施設介護費</t>
    <rPh sb="0" eb="2">
      <t>シセツ</t>
    </rPh>
    <rPh sb="2" eb="4">
      <t>カイゴ</t>
    </rPh>
    <rPh sb="4" eb="5">
      <t>ヒ</t>
    </rPh>
    <phoneticPr fontId="3"/>
  </si>
  <si>
    <t>居宅介護費</t>
    <rPh sb="0" eb="2">
      <t>キョタク</t>
    </rPh>
    <rPh sb="2" eb="4">
      <t>カイゴ</t>
    </rPh>
    <rPh sb="4" eb="5">
      <t>ヒ</t>
    </rPh>
    <phoneticPr fontId="3"/>
  </si>
  <si>
    <t>R3年度</t>
    <rPh sb="2" eb="4">
      <t>ネンド</t>
    </rPh>
    <phoneticPr fontId="7"/>
  </si>
  <si>
    <t>R2年度</t>
    <rPh sb="2" eb="4">
      <t>ネンド</t>
    </rPh>
    <phoneticPr fontId="7"/>
  </si>
  <si>
    <t>R元年度</t>
    <rPh sb="1" eb="2">
      <t>ガン</t>
    </rPh>
    <rPh sb="2" eb="4">
      <t>ネンド</t>
    </rPh>
    <phoneticPr fontId="7"/>
  </si>
  <si>
    <t>Ｈ30年度</t>
    <rPh sb="3" eb="5">
      <t>ネンド</t>
    </rPh>
    <phoneticPr fontId="7"/>
  </si>
  <si>
    <t>Ｈ29年度</t>
    <rPh sb="3" eb="5">
      <t>ネンド</t>
    </rPh>
    <phoneticPr fontId="7"/>
  </si>
  <si>
    <t>Ｈ28年度</t>
    <rPh sb="3" eb="5">
      <t>ネンド</t>
    </rPh>
    <phoneticPr fontId="7"/>
  </si>
  <si>
    <t>認知症高齢者数（日常生活自立度Ⅱ以上）</t>
    <rPh sb="0" eb="3">
      <t>ニンチショウ</t>
    </rPh>
    <rPh sb="3" eb="6">
      <t>コウレイシャ</t>
    </rPh>
    <rPh sb="6" eb="7">
      <t>スウ</t>
    </rPh>
    <rPh sb="8" eb="10">
      <t>ニチジョウ</t>
    </rPh>
    <rPh sb="10" eb="12">
      <t>セイカツ</t>
    </rPh>
    <rPh sb="12" eb="15">
      <t>ジリツド</t>
    </rPh>
    <rPh sb="16" eb="18">
      <t>イジョウ</t>
    </rPh>
    <phoneticPr fontId="7"/>
  </si>
  <si>
    <t>●認知症高齢者数の推移（日常生活自立度Ⅱ以上）</t>
    <rPh sb="1" eb="4">
      <t>ニンチショウ</t>
    </rPh>
    <rPh sb="4" eb="7">
      <t>コウレイシャ</t>
    </rPh>
    <rPh sb="7" eb="8">
      <t>スウ</t>
    </rPh>
    <rPh sb="9" eb="11">
      <t>スイイ</t>
    </rPh>
    <rPh sb="12" eb="14">
      <t>ニチジョウ</t>
    </rPh>
    <rPh sb="14" eb="16">
      <t>セイカツ</t>
    </rPh>
    <rPh sb="16" eb="19">
      <t>ジリツド</t>
    </rPh>
    <rPh sb="20" eb="22">
      <t>イジョウ</t>
    </rPh>
    <phoneticPr fontId="7"/>
  </si>
  <si>
    <t>SOS</t>
    <phoneticPr fontId="3"/>
  </si>
  <si>
    <t>QR</t>
    <phoneticPr fontId="7"/>
  </si>
  <si>
    <t>GPS</t>
    <phoneticPr fontId="3"/>
  </si>
  <si>
    <t>　</t>
    <phoneticPr fontId="7"/>
  </si>
  <si>
    <t>●認知症高齢者位置情報探索機器（ＧＰＳ）登録者数、認知症高齢者身元確認ＱＲコード登録者数、
認知症高齢者ＳＯＳ見守りネットワーク登録者数</t>
    <phoneticPr fontId="7"/>
  </si>
  <si>
    <t>精神障がい者</t>
    <rPh sb="0" eb="2">
      <t>セイシン</t>
    </rPh>
    <rPh sb="2" eb="3">
      <t>ショウ</t>
    </rPh>
    <rPh sb="5" eb="6">
      <t>シャ</t>
    </rPh>
    <phoneticPr fontId="3"/>
  </si>
  <si>
    <t>知的障がい者</t>
    <rPh sb="0" eb="2">
      <t>チテキ</t>
    </rPh>
    <rPh sb="2" eb="3">
      <t>ショウ</t>
    </rPh>
    <rPh sb="5" eb="6">
      <t>シャ</t>
    </rPh>
    <phoneticPr fontId="3"/>
  </si>
  <si>
    <t>身体障がい者</t>
    <rPh sb="0" eb="2">
      <t>シンタイ</t>
    </rPh>
    <rPh sb="2" eb="3">
      <t>ショウ</t>
    </rPh>
    <rPh sb="5" eb="6">
      <t>シャ</t>
    </rPh>
    <phoneticPr fontId="3"/>
  </si>
  <si>
    <t>●障がい者手帳所持者数</t>
    <rPh sb="1" eb="2">
      <t>ショウ</t>
    </rPh>
    <rPh sb="4" eb="5">
      <t>シャ</t>
    </rPh>
    <rPh sb="5" eb="7">
      <t>テチョウ</t>
    </rPh>
    <rPh sb="7" eb="10">
      <t>ショジシャ</t>
    </rPh>
    <rPh sb="10" eb="11">
      <t>カズ</t>
    </rPh>
    <phoneticPr fontId="7"/>
  </si>
  <si>
    <t>給付費総額</t>
    <rPh sb="0" eb="2">
      <t>キュウフ</t>
    </rPh>
    <rPh sb="2" eb="3">
      <t>ヒ</t>
    </rPh>
    <rPh sb="3" eb="5">
      <t>ソウガク</t>
    </rPh>
    <phoneticPr fontId="3"/>
  </si>
  <si>
    <t>被保険者(人)</t>
    <rPh sb="0" eb="1">
      <t>ヒ</t>
    </rPh>
    <rPh sb="1" eb="4">
      <t>ホケンシャ</t>
    </rPh>
    <rPh sb="5" eb="6">
      <t>ヒト</t>
    </rPh>
    <phoneticPr fontId="3"/>
  </si>
  <si>
    <t>被保険者(世帯)</t>
    <rPh sb="0" eb="4">
      <t>ヒホケンシャ</t>
    </rPh>
    <rPh sb="5" eb="7">
      <t>セタイ</t>
    </rPh>
    <phoneticPr fontId="3"/>
  </si>
  <si>
    <t>●国民健康保険給付費総額と被保険者数</t>
    <rPh sb="1" eb="3">
      <t>コクミン</t>
    </rPh>
    <rPh sb="3" eb="5">
      <t>ケンコウ</t>
    </rPh>
    <rPh sb="5" eb="7">
      <t>ホケン</t>
    </rPh>
    <rPh sb="7" eb="9">
      <t>キュウフ</t>
    </rPh>
    <rPh sb="9" eb="10">
      <t>ヒ</t>
    </rPh>
    <rPh sb="10" eb="12">
      <t>ソウガク</t>
    </rPh>
    <rPh sb="13" eb="14">
      <t>ヒ</t>
    </rPh>
    <rPh sb="14" eb="18">
      <t>ホケンシャスウ</t>
    </rPh>
    <phoneticPr fontId="7"/>
  </si>
  <si>
    <t>2004年</t>
    <rPh sb="4" eb="5">
      <t>ネン</t>
    </rPh>
    <phoneticPr fontId="7"/>
  </si>
  <si>
    <t>福島県</t>
    <rPh sb="2" eb="3">
      <t>ケン</t>
    </rPh>
    <phoneticPr fontId="7"/>
  </si>
  <si>
    <t>郡山市</t>
    <rPh sb="0" eb="3">
      <t>コオリヤマシ</t>
    </rPh>
    <phoneticPr fontId="7"/>
  </si>
  <si>
    <t>●自殺死亡率の推移</t>
    <rPh sb="3" eb="6">
      <t>シボウリツ</t>
    </rPh>
    <phoneticPr fontId="7"/>
  </si>
  <si>
    <t>１人当たり市民所得</t>
    <rPh sb="1" eb="2">
      <t>ニン</t>
    </rPh>
    <rPh sb="2" eb="3">
      <t>ア</t>
    </rPh>
    <rPh sb="5" eb="7">
      <t>シミン</t>
    </rPh>
    <rPh sb="7" eb="9">
      <t>ショトク</t>
    </rPh>
    <phoneticPr fontId="3"/>
  </si>
  <si>
    <t>市民所得</t>
    <rPh sb="0" eb="2">
      <t>シミン</t>
    </rPh>
    <rPh sb="2" eb="4">
      <t>ショトク</t>
    </rPh>
    <phoneticPr fontId="3"/>
  </si>
  <si>
    <t>総生産</t>
    <rPh sb="0" eb="3">
      <t>ソウセイサン</t>
    </rPh>
    <phoneticPr fontId="3"/>
  </si>
  <si>
    <t>●市民所得の推移（総生産・市民所得・１人当たり市民所得）</t>
    <rPh sb="1" eb="3">
      <t>シミン</t>
    </rPh>
    <rPh sb="3" eb="5">
      <t>ショトク</t>
    </rPh>
    <rPh sb="6" eb="8">
      <t>スイイ</t>
    </rPh>
    <rPh sb="9" eb="12">
      <t>ソウセイサン</t>
    </rPh>
    <rPh sb="13" eb="15">
      <t>シミン</t>
    </rPh>
    <rPh sb="15" eb="17">
      <t>ショトク</t>
    </rPh>
    <rPh sb="19" eb="20">
      <t>ニン</t>
    </rPh>
    <rPh sb="20" eb="21">
      <t>ア</t>
    </rPh>
    <rPh sb="23" eb="25">
      <t>シミン</t>
    </rPh>
    <rPh sb="25" eb="27">
      <t>ショトク</t>
    </rPh>
    <phoneticPr fontId="7"/>
  </si>
  <si>
    <t>消費支出（全世帯）</t>
    <rPh sb="0" eb="2">
      <t>ショウヒ</t>
    </rPh>
    <rPh sb="2" eb="4">
      <t>シシュツ</t>
    </rPh>
    <rPh sb="5" eb="8">
      <t>ゼンセタイ</t>
    </rPh>
    <phoneticPr fontId="3"/>
  </si>
  <si>
    <t>消費支出（勤労世帯）</t>
    <rPh sb="0" eb="2">
      <t>ショウヒ</t>
    </rPh>
    <rPh sb="2" eb="4">
      <t>シシュツ</t>
    </rPh>
    <rPh sb="5" eb="7">
      <t>キンロウ</t>
    </rPh>
    <rPh sb="7" eb="9">
      <t>セタイ</t>
    </rPh>
    <phoneticPr fontId="3"/>
  </si>
  <si>
    <t>実収入（勤労世帯）</t>
    <rPh sb="0" eb="3">
      <t>ジツシュウニュウ</t>
    </rPh>
    <rPh sb="4" eb="6">
      <t>キンロウ</t>
    </rPh>
    <rPh sb="6" eb="8">
      <t>セタイ</t>
    </rPh>
    <phoneticPr fontId="3"/>
  </si>
  <si>
    <t>●１世帯当たり平均１か月間の収入と支出</t>
    <rPh sb="2" eb="4">
      <t>セタイ</t>
    </rPh>
    <rPh sb="4" eb="5">
      <t>ア</t>
    </rPh>
    <rPh sb="7" eb="9">
      <t>ヘイキン</t>
    </rPh>
    <rPh sb="11" eb="12">
      <t>ゲツ</t>
    </rPh>
    <rPh sb="12" eb="13">
      <t>カン</t>
    </rPh>
    <rPh sb="14" eb="16">
      <t>シュウニュウ</t>
    </rPh>
    <rPh sb="17" eb="19">
      <t>シシュツ</t>
    </rPh>
    <phoneticPr fontId="7"/>
  </si>
  <si>
    <t>その他の
消費支出</t>
    <rPh sb="2" eb="3">
      <t>ホカ</t>
    </rPh>
    <rPh sb="5" eb="7">
      <t>ショウヒ</t>
    </rPh>
    <rPh sb="7" eb="9">
      <t>シシュツ</t>
    </rPh>
    <phoneticPr fontId="3"/>
  </si>
  <si>
    <t>保健医療</t>
    <rPh sb="0" eb="2">
      <t>ホケン</t>
    </rPh>
    <rPh sb="2" eb="4">
      <t>イリョウ</t>
    </rPh>
    <phoneticPr fontId="3"/>
  </si>
  <si>
    <t>家具・家事用具</t>
    <rPh sb="0" eb="2">
      <t>カグ</t>
    </rPh>
    <rPh sb="3" eb="5">
      <t>カジ</t>
    </rPh>
    <rPh sb="5" eb="7">
      <t>ヨウグ</t>
    </rPh>
    <phoneticPr fontId="3"/>
  </si>
  <si>
    <t>被服及び履物</t>
    <rPh sb="0" eb="2">
      <t>ヒフク</t>
    </rPh>
    <rPh sb="2" eb="3">
      <t>オヨ</t>
    </rPh>
    <rPh sb="4" eb="6">
      <t>ハキモノ</t>
    </rPh>
    <phoneticPr fontId="3"/>
  </si>
  <si>
    <t>教育</t>
    <rPh sb="0" eb="2">
      <t>キョウイク</t>
    </rPh>
    <phoneticPr fontId="3"/>
  </si>
  <si>
    <t>住居</t>
    <rPh sb="0" eb="2">
      <t>ジュウキョ</t>
    </rPh>
    <phoneticPr fontId="3"/>
  </si>
  <si>
    <t>光熱・水道</t>
    <rPh sb="0" eb="2">
      <t>コウネツ</t>
    </rPh>
    <rPh sb="3" eb="5">
      <t>スイドウ</t>
    </rPh>
    <phoneticPr fontId="3"/>
  </si>
  <si>
    <t>教養娯楽</t>
    <rPh sb="0" eb="2">
      <t>キョウヨウ</t>
    </rPh>
    <rPh sb="2" eb="4">
      <t>ゴラク</t>
    </rPh>
    <phoneticPr fontId="3"/>
  </si>
  <si>
    <t>交通・通信</t>
    <rPh sb="0" eb="2">
      <t>コウツウ</t>
    </rPh>
    <rPh sb="3" eb="5">
      <t>ツウシン</t>
    </rPh>
    <phoneticPr fontId="3"/>
  </si>
  <si>
    <t>食料</t>
    <rPh sb="0" eb="2">
      <t>ショクリョウ</t>
    </rPh>
    <phoneticPr fontId="3"/>
  </si>
  <si>
    <t>●１世帯当たり平均１か月間の支出（内訳）</t>
    <rPh sb="2" eb="4">
      <t>セタイ</t>
    </rPh>
    <rPh sb="4" eb="5">
      <t>ア</t>
    </rPh>
    <rPh sb="7" eb="9">
      <t>ヘイキン</t>
    </rPh>
    <rPh sb="11" eb="12">
      <t>ゲツ</t>
    </rPh>
    <rPh sb="12" eb="13">
      <t>カン</t>
    </rPh>
    <rPh sb="14" eb="16">
      <t>シシュツ</t>
    </rPh>
    <rPh sb="17" eb="19">
      <t>ウチワケ</t>
    </rPh>
    <phoneticPr fontId="7"/>
  </si>
  <si>
    <t>相談件数</t>
    <rPh sb="0" eb="4">
      <t>ソウダンケンスウ</t>
    </rPh>
    <phoneticPr fontId="3"/>
  </si>
  <si>
    <t>●消費生活センター相談件数</t>
    <rPh sb="1" eb="3">
      <t>ショウヒ</t>
    </rPh>
    <rPh sb="3" eb="5">
      <t>セイカツ</t>
    </rPh>
    <rPh sb="9" eb="11">
      <t>ソウダン</t>
    </rPh>
    <rPh sb="11" eb="13">
      <t>ケンスウ</t>
    </rPh>
    <phoneticPr fontId="7"/>
  </si>
  <si>
    <t>その他発泡酒含む</t>
    <rPh sb="2" eb="3">
      <t>ホカ</t>
    </rPh>
    <rPh sb="3" eb="6">
      <t>ハッポウシュ</t>
    </rPh>
    <rPh sb="6" eb="7">
      <t>フク</t>
    </rPh>
    <phoneticPr fontId="3"/>
  </si>
  <si>
    <t>ウイスキー・ブランデー</t>
    <phoneticPr fontId="3"/>
  </si>
  <si>
    <t>ビール</t>
    <phoneticPr fontId="3"/>
  </si>
  <si>
    <t>焼酎</t>
    <rPh sb="0" eb="2">
      <t>ショウチュウ</t>
    </rPh>
    <phoneticPr fontId="3"/>
  </si>
  <si>
    <t>合成清酒</t>
    <rPh sb="0" eb="2">
      <t>ゴウセイ</t>
    </rPh>
    <rPh sb="2" eb="4">
      <t>セイシュ</t>
    </rPh>
    <phoneticPr fontId="3"/>
  </si>
  <si>
    <t>清酒</t>
    <rPh sb="0" eb="2">
      <t>セイシュ</t>
    </rPh>
    <phoneticPr fontId="3"/>
  </si>
  <si>
    <t>●酒類消費量</t>
    <rPh sb="1" eb="3">
      <t>シュルイ</t>
    </rPh>
    <rPh sb="3" eb="6">
      <t>ショウヒリョウ</t>
    </rPh>
    <phoneticPr fontId="7"/>
  </si>
  <si>
    <t>義務教育学校７学年～９学年は中学校に含む</t>
    <rPh sb="0" eb="2">
      <t>ギム</t>
    </rPh>
    <rPh sb="2" eb="4">
      <t>キョウイク</t>
    </rPh>
    <rPh sb="4" eb="6">
      <t>ガッコウ</t>
    </rPh>
    <rPh sb="7" eb="9">
      <t>ガクネン</t>
    </rPh>
    <rPh sb="11" eb="13">
      <t>ガクネン</t>
    </rPh>
    <rPh sb="14" eb="17">
      <t>チュウガッコウ</t>
    </rPh>
    <rPh sb="18" eb="19">
      <t>フク</t>
    </rPh>
    <phoneticPr fontId="3"/>
  </si>
  <si>
    <t>義務教育学校１学年～６学年は小学校に含む</t>
    <rPh sb="0" eb="2">
      <t>ギム</t>
    </rPh>
    <rPh sb="2" eb="4">
      <t>キョウイク</t>
    </rPh>
    <rPh sb="4" eb="6">
      <t>ガッコウ</t>
    </rPh>
    <rPh sb="7" eb="9">
      <t>ガクネン</t>
    </rPh>
    <rPh sb="11" eb="13">
      <t>ガクネン</t>
    </rPh>
    <rPh sb="14" eb="17">
      <t>ショウガッコウ</t>
    </rPh>
    <rPh sb="18" eb="19">
      <t>フク</t>
    </rPh>
    <phoneticPr fontId="3"/>
  </si>
  <si>
    <t>令和元年</t>
    <rPh sb="0" eb="2">
      <t>レイワ</t>
    </rPh>
    <rPh sb="2" eb="3">
      <t>モト</t>
    </rPh>
    <phoneticPr fontId="7"/>
  </si>
  <si>
    <t>中学校（学級数）</t>
    <rPh sb="0" eb="3">
      <t>チュウガッコウ</t>
    </rPh>
    <rPh sb="4" eb="6">
      <t>ガッキュウ</t>
    </rPh>
    <rPh sb="6" eb="7">
      <t>スウ</t>
    </rPh>
    <phoneticPr fontId="3"/>
  </si>
  <si>
    <t>義務教育学校（1～6年学級数）</t>
    <rPh sb="0" eb="2">
      <t>ギム</t>
    </rPh>
    <rPh sb="2" eb="4">
      <t>キョウイク</t>
    </rPh>
    <rPh sb="4" eb="6">
      <t>ガッコウ</t>
    </rPh>
    <rPh sb="10" eb="11">
      <t>ネン</t>
    </rPh>
    <rPh sb="11" eb="13">
      <t>ガッキュウ</t>
    </rPh>
    <rPh sb="13" eb="14">
      <t>カズ</t>
    </rPh>
    <phoneticPr fontId="3"/>
  </si>
  <si>
    <t>小学校（学級数）</t>
    <rPh sb="0" eb="3">
      <t>ショウガッコウ</t>
    </rPh>
    <rPh sb="4" eb="6">
      <t>ガッキュウ</t>
    </rPh>
    <rPh sb="6" eb="7">
      <t>スウ</t>
    </rPh>
    <phoneticPr fontId="3"/>
  </si>
  <si>
    <t>※義務教育学校（生徒数）</t>
    <rPh sb="1" eb="3">
      <t>ギム</t>
    </rPh>
    <rPh sb="3" eb="5">
      <t>キョウイク</t>
    </rPh>
    <rPh sb="5" eb="7">
      <t>ガッコウ</t>
    </rPh>
    <rPh sb="8" eb="11">
      <t>セイトスウ</t>
    </rPh>
    <phoneticPr fontId="3"/>
  </si>
  <si>
    <t>義務教育学校（7～9年生徒数）</t>
    <rPh sb="0" eb="2">
      <t>ギム</t>
    </rPh>
    <rPh sb="2" eb="4">
      <t>キョウイク</t>
    </rPh>
    <rPh sb="4" eb="6">
      <t>ガッコウ</t>
    </rPh>
    <rPh sb="10" eb="11">
      <t>ネン</t>
    </rPh>
    <rPh sb="11" eb="14">
      <t>セイトスウ</t>
    </rPh>
    <phoneticPr fontId="3"/>
  </si>
  <si>
    <t>中学校（生徒数）</t>
    <rPh sb="0" eb="3">
      <t>チュウガッコウ</t>
    </rPh>
    <rPh sb="4" eb="7">
      <t>セイトスウ</t>
    </rPh>
    <phoneticPr fontId="3"/>
  </si>
  <si>
    <t>義務教育学校（1～6年生徒数）</t>
    <rPh sb="0" eb="2">
      <t>ギム</t>
    </rPh>
    <rPh sb="2" eb="4">
      <t>キョウイク</t>
    </rPh>
    <rPh sb="4" eb="6">
      <t>ガッコウ</t>
    </rPh>
    <rPh sb="10" eb="11">
      <t>ネン</t>
    </rPh>
    <rPh sb="11" eb="14">
      <t>セイトスウ</t>
    </rPh>
    <phoneticPr fontId="3"/>
  </si>
  <si>
    <t>小学校（児童数）</t>
    <rPh sb="0" eb="3">
      <t>ショウガッコウ</t>
    </rPh>
    <rPh sb="4" eb="6">
      <t>ジドウ</t>
    </rPh>
    <rPh sb="6" eb="7">
      <t>スウ</t>
    </rPh>
    <phoneticPr fontId="3"/>
  </si>
  <si>
    <t>小学校（児童数）</t>
    <rPh sb="0" eb="1">
      <t>ショウ</t>
    </rPh>
    <rPh sb="1" eb="3">
      <t>ガッコウ</t>
    </rPh>
    <rPh sb="4" eb="6">
      <t>ジドウ</t>
    </rPh>
    <rPh sb="6" eb="7">
      <t>スウ</t>
    </rPh>
    <phoneticPr fontId="3"/>
  </si>
  <si>
    <t>年（和暦）</t>
    <rPh sb="0" eb="1">
      <t>トシ</t>
    </rPh>
    <rPh sb="2" eb="4">
      <t>ワレキ</t>
    </rPh>
    <phoneticPr fontId="7"/>
  </si>
  <si>
    <t>各年5月1日現在</t>
    <rPh sb="0" eb="2">
      <t>カクネン</t>
    </rPh>
    <rPh sb="3" eb="4">
      <t>ガツ</t>
    </rPh>
    <rPh sb="5" eb="6">
      <t>ニチ</t>
    </rPh>
    <rPh sb="6" eb="8">
      <t>ゲンザイ</t>
    </rPh>
    <phoneticPr fontId="7"/>
  </si>
  <si>
    <t>●小・中学校の児童・生徒数と学級数</t>
    <rPh sb="1" eb="2">
      <t>ショウ</t>
    </rPh>
    <rPh sb="3" eb="6">
      <t>チュウガッコウ</t>
    </rPh>
    <rPh sb="7" eb="9">
      <t>ジドウ</t>
    </rPh>
    <rPh sb="10" eb="13">
      <t>セイトスウ</t>
    </rPh>
    <rPh sb="14" eb="16">
      <t>ガッキュウ</t>
    </rPh>
    <rPh sb="16" eb="17">
      <t>スウ</t>
    </rPh>
    <phoneticPr fontId="7"/>
  </si>
  <si>
    <t>高等学校（学級数）</t>
    <rPh sb="0" eb="2">
      <t>コウトウ</t>
    </rPh>
    <rPh sb="2" eb="4">
      <t>ガッコウ</t>
    </rPh>
    <rPh sb="5" eb="7">
      <t>ガッキュウ</t>
    </rPh>
    <rPh sb="7" eb="8">
      <t>スウ</t>
    </rPh>
    <phoneticPr fontId="7"/>
  </si>
  <si>
    <t>高等学校（生徒数）</t>
    <rPh sb="0" eb="2">
      <t>コウトウ</t>
    </rPh>
    <rPh sb="2" eb="4">
      <t>ガッコウ</t>
    </rPh>
    <rPh sb="5" eb="8">
      <t>セイトスウ</t>
    </rPh>
    <phoneticPr fontId="7"/>
  </si>
  <si>
    <t>●高等学校の生徒数と学級数</t>
    <rPh sb="1" eb="3">
      <t>コウトウ</t>
    </rPh>
    <rPh sb="3" eb="5">
      <t>ガッコウ</t>
    </rPh>
    <rPh sb="6" eb="8">
      <t>セイト</t>
    </rPh>
    <rPh sb="8" eb="9">
      <t>スウ</t>
    </rPh>
    <rPh sb="10" eb="12">
      <t>ガッキュウ</t>
    </rPh>
    <rPh sb="12" eb="13">
      <t>スウ</t>
    </rPh>
    <phoneticPr fontId="7"/>
  </si>
  <si>
    <t>進学率</t>
    <rPh sb="0" eb="2">
      <t>シンガク</t>
    </rPh>
    <rPh sb="2" eb="3">
      <t>リツ</t>
    </rPh>
    <phoneticPr fontId="3"/>
  </si>
  <si>
    <t>無業者･その他</t>
    <rPh sb="0" eb="1">
      <t>ム</t>
    </rPh>
    <rPh sb="1" eb="3">
      <t>ギョウシャ</t>
    </rPh>
    <rPh sb="6" eb="7">
      <t>タ</t>
    </rPh>
    <phoneticPr fontId="3"/>
  </si>
  <si>
    <t>就職者</t>
    <rPh sb="0" eb="2">
      <t>シュウショク</t>
    </rPh>
    <rPh sb="2" eb="3">
      <t>シャ</t>
    </rPh>
    <phoneticPr fontId="3"/>
  </si>
  <si>
    <t>専修学校等入学者</t>
    <rPh sb="0" eb="2">
      <t>センシュウ</t>
    </rPh>
    <rPh sb="2" eb="5">
      <t>ガッコウトウ</t>
    </rPh>
    <rPh sb="5" eb="8">
      <t>ニュウガクシャ</t>
    </rPh>
    <phoneticPr fontId="3"/>
  </si>
  <si>
    <t>大学等進学者</t>
    <rPh sb="0" eb="3">
      <t>ダイガクトウ</t>
    </rPh>
    <rPh sb="3" eb="6">
      <t>シンガクシャ</t>
    </rPh>
    <phoneticPr fontId="3"/>
  </si>
  <si>
    <t>●高等学校卒業者の進路状況と進学率</t>
    <rPh sb="1" eb="3">
      <t>コウトウ</t>
    </rPh>
    <rPh sb="3" eb="5">
      <t>ガッコウ</t>
    </rPh>
    <rPh sb="5" eb="8">
      <t>ソツギョウシャ</t>
    </rPh>
    <rPh sb="9" eb="11">
      <t>シンロ</t>
    </rPh>
    <rPh sb="11" eb="13">
      <t>ジョウキョウ</t>
    </rPh>
    <rPh sb="14" eb="16">
      <t>シンガク</t>
    </rPh>
    <rPh sb="16" eb="17">
      <t>リツ</t>
    </rPh>
    <phoneticPr fontId="7"/>
  </si>
  <si>
    <t>貸出冊数</t>
    <rPh sb="0" eb="2">
      <t>カシダシ</t>
    </rPh>
    <rPh sb="2" eb="4">
      <t>サツスウ</t>
    </rPh>
    <phoneticPr fontId="3"/>
  </si>
  <si>
    <t>貸出者数</t>
    <rPh sb="0" eb="2">
      <t>カシダシ</t>
    </rPh>
    <rPh sb="2" eb="3">
      <t>シャ</t>
    </rPh>
    <rPh sb="3" eb="4">
      <t>スウ</t>
    </rPh>
    <phoneticPr fontId="3"/>
  </si>
  <si>
    <t>蔵書数</t>
    <rPh sb="0" eb="2">
      <t>ゾウショ</t>
    </rPh>
    <rPh sb="2" eb="3">
      <t>スウ</t>
    </rPh>
    <phoneticPr fontId="3"/>
  </si>
  <si>
    <t>●公立図書館の蔵書数と貸出冊数</t>
    <rPh sb="1" eb="3">
      <t>コウリツ</t>
    </rPh>
    <rPh sb="3" eb="6">
      <t>トショカン</t>
    </rPh>
    <rPh sb="7" eb="9">
      <t>ゾウショ</t>
    </rPh>
    <rPh sb="9" eb="10">
      <t>スウ</t>
    </rPh>
    <rPh sb="11" eb="13">
      <t>カシダシ</t>
    </rPh>
    <rPh sb="13" eb="15">
      <t>サツスウ</t>
    </rPh>
    <phoneticPr fontId="7"/>
  </si>
  <si>
    <t>利用者数</t>
    <rPh sb="0" eb="2">
      <t>リヨウ</t>
    </rPh>
    <rPh sb="2" eb="3">
      <t>シャ</t>
    </rPh>
    <rPh sb="3" eb="4">
      <t>スウ</t>
    </rPh>
    <phoneticPr fontId="3"/>
  </si>
  <si>
    <t>利用件数</t>
    <rPh sb="0" eb="2">
      <t>リヨウ</t>
    </rPh>
    <rPh sb="2" eb="4">
      <t>ケンスウ</t>
    </rPh>
    <phoneticPr fontId="3"/>
  </si>
  <si>
    <t>●公民館の利用者数と利用件数</t>
    <rPh sb="1" eb="4">
      <t>コウミンカン</t>
    </rPh>
    <rPh sb="5" eb="7">
      <t>リヨウ</t>
    </rPh>
    <rPh sb="7" eb="8">
      <t>シャ</t>
    </rPh>
    <rPh sb="8" eb="9">
      <t>スウ</t>
    </rPh>
    <rPh sb="10" eb="12">
      <t>リヨウ</t>
    </rPh>
    <rPh sb="12" eb="14">
      <t>ケンスウ</t>
    </rPh>
    <phoneticPr fontId="7"/>
  </si>
  <si>
    <t>常設展</t>
    <rPh sb="0" eb="2">
      <t>ジョウセツ</t>
    </rPh>
    <rPh sb="2" eb="3">
      <t>テン</t>
    </rPh>
    <phoneticPr fontId="3"/>
  </si>
  <si>
    <t>企画展</t>
    <rPh sb="0" eb="3">
      <t>キカクテン</t>
    </rPh>
    <phoneticPr fontId="3"/>
  </si>
  <si>
    <t>●美術館の来館者数</t>
    <rPh sb="1" eb="4">
      <t>ビジュツカン</t>
    </rPh>
    <rPh sb="5" eb="8">
      <t>ライカンシャ</t>
    </rPh>
    <rPh sb="8" eb="9">
      <t>スウ</t>
    </rPh>
    <phoneticPr fontId="7"/>
  </si>
  <si>
    <t>展示ゾーン</t>
    <rPh sb="0" eb="2">
      <t>テンジ</t>
    </rPh>
    <phoneticPr fontId="3"/>
  </si>
  <si>
    <t>宇宙劇場</t>
    <rPh sb="0" eb="2">
      <t>ウチュウ</t>
    </rPh>
    <rPh sb="2" eb="4">
      <t>ゲキジョウ</t>
    </rPh>
    <phoneticPr fontId="3"/>
  </si>
  <si>
    <t>●ふれあい科学館の来館者数</t>
    <rPh sb="5" eb="8">
      <t>カガクカン</t>
    </rPh>
    <rPh sb="9" eb="12">
      <t>ライカンシャ</t>
    </rPh>
    <rPh sb="12" eb="13">
      <t>スウ</t>
    </rPh>
    <phoneticPr fontId="7"/>
  </si>
  <si>
    <t>国認定</t>
    <rPh sb="0" eb="1">
      <t>クニ</t>
    </rPh>
    <rPh sb="1" eb="3">
      <t>ニンテイ</t>
    </rPh>
    <phoneticPr fontId="7"/>
  </si>
  <si>
    <t>重要美術品</t>
    <rPh sb="0" eb="2">
      <t>ジュウヨウ</t>
    </rPh>
    <rPh sb="2" eb="4">
      <t>ビジュツ</t>
    </rPh>
    <rPh sb="4" eb="5">
      <t>ヒン</t>
    </rPh>
    <phoneticPr fontId="7"/>
  </si>
  <si>
    <t>区分</t>
    <rPh sb="0" eb="2">
      <t>クブン</t>
    </rPh>
    <phoneticPr fontId="7"/>
  </si>
  <si>
    <t>市指定</t>
    <rPh sb="0" eb="1">
      <t>シ</t>
    </rPh>
    <rPh sb="1" eb="3">
      <t>シテイ</t>
    </rPh>
    <phoneticPr fontId="7"/>
  </si>
  <si>
    <t>県指定</t>
    <rPh sb="0" eb="1">
      <t>ケン</t>
    </rPh>
    <rPh sb="1" eb="3">
      <t>シテイ</t>
    </rPh>
    <phoneticPr fontId="7"/>
  </si>
  <si>
    <t>国指定</t>
    <rPh sb="0" eb="1">
      <t>クニ</t>
    </rPh>
    <rPh sb="1" eb="3">
      <t>シテイ</t>
    </rPh>
    <phoneticPr fontId="7"/>
  </si>
  <si>
    <t>天然記念物</t>
    <rPh sb="0" eb="2">
      <t>テンネン</t>
    </rPh>
    <rPh sb="2" eb="5">
      <t>キネンブツ</t>
    </rPh>
    <phoneticPr fontId="7"/>
  </si>
  <si>
    <t>名勝天然記念物</t>
    <rPh sb="0" eb="2">
      <t>メイショウ</t>
    </rPh>
    <rPh sb="2" eb="4">
      <t>テンネン</t>
    </rPh>
    <rPh sb="4" eb="7">
      <t>キネンブツ</t>
    </rPh>
    <phoneticPr fontId="7"/>
  </si>
  <si>
    <t>史跡</t>
    <rPh sb="0" eb="2">
      <t>シセキ</t>
    </rPh>
    <phoneticPr fontId="7"/>
  </si>
  <si>
    <t>無形</t>
    <rPh sb="0" eb="2">
      <t>ムケイ</t>
    </rPh>
    <phoneticPr fontId="7"/>
  </si>
  <si>
    <t>有形</t>
    <rPh sb="0" eb="2">
      <t>ユウケイ</t>
    </rPh>
    <phoneticPr fontId="7"/>
  </si>
  <si>
    <t>記念物</t>
    <rPh sb="0" eb="3">
      <t>キネンブツ</t>
    </rPh>
    <phoneticPr fontId="7"/>
  </si>
  <si>
    <t>民俗文化財</t>
    <rPh sb="0" eb="2">
      <t>ミンゾク</t>
    </rPh>
    <rPh sb="2" eb="5">
      <t>ブンカザイ</t>
    </rPh>
    <phoneticPr fontId="7"/>
  </si>
  <si>
    <t>国登録</t>
    <rPh sb="0" eb="1">
      <t>クニ</t>
    </rPh>
    <rPh sb="1" eb="3">
      <t>トウロク</t>
    </rPh>
    <phoneticPr fontId="7"/>
  </si>
  <si>
    <t>考古資料</t>
    <rPh sb="0" eb="2">
      <t>コウコ</t>
    </rPh>
    <rPh sb="2" eb="4">
      <t>シリョウ</t>
    </rPh>
    <phoneticPr fontId="7"/>
  </si>
  <si>
    <t>工芸品</t>
    <rPh sb="0" eb="3">
      <t>コウゲイヒン</t>
    </rPh>
    <phoneticPr fontId="7"/>
  </si>
  <si>
    <t>書跡・典籍</t>
    <rPh sb="0" eb="1">
      <t>ショ</t>
    </rPh>
    <rPh sb="1" eb="2">
      <t>アト</t>
    </rPh>
    <rPh sb="3" eb="4">
      <t>テン</t>
    </rPh>
    <rPh sb="4" eb="5">
      <t>セキ</t>
    </rPh>
    <phoneticPr fontId="7"/>
  </si>
  <si>
    <t>彫刻</t>
    <rPh sb="0" eb="2">
      <t>チョウコク</t>
    </rPh>
    <phoneticPr fontId="7"/>
  </si>
  <si>
    <t>絵画</t>
    <rPh sb="0" eb="2">
      <t>カイガ</t>
    </rPh>
    <phoneticPr fontId="7"/>
  </si>
  <si>
    <t>建造物</t>
    <rPh sb="0" eb="3">
      <t>ケンゾウブツ</t>
    </rPh>
    <phoneticPr fontId="7"/>
  </si>
  <si>
    <t>有形文化財</t>
    <rPh sb="0" eb="2">
      <t>ユウケイ</t>
    </rPh>
    <rPh sb="2" eb="5">
      <t>ブンカザイ</t>
    </rPh>
    <phoneticPr fontId="7"/>
  </si>
  <si>
    <t>●指定・登録文化財の内訳</t>
    <rPh sb="1" eb="3">
      <t>シテイ</t>
    </rPh>
    <rPh sb="4" eb="6">
      <t>トウロク</t>
    </rPh>
    <rPh sb="6" eb="9">
      <t>ブンカザイ</t>
    </rPh>
    <rPh sb="10" eb="12">
      <t>ウチワケ</t>
    </rPh>
    <phoneticPr fontId="7"/>
  </si>
  <si>
    <t>アクセス数（全てのページ）</t>
    <rPh sb="4" eb="5">
      <t>スウ</t>
    </rPh>
    <rPh sb="6" eb="7">
      <t>ゼン</t>
    </rPh>
    <phoneticPr fontId="3"/>
  </si>
  <si>
    <t>アクセス数（トップページ）</t>
    <rPh sb="4" eb="5">
      <t>スウ</t>
    </rPh>
    <phoneticPr fontId="3"/>
  </si>
  <si>
    <t>●市ウェブサイトのアクセス件数</t>
    <rPh sb="1" eb="2">
      <t>シ</t>
    </rPh>
    <rPh sb="13" eb="15">
      <t>ケンスウ</t>
    </rPh>
    <phoneticPr fontId="7"/>
  </si>
  <si>
    <t>リーチ数</t>
    <rPh sb="3" eb="4">
      <t>スウ</t>
    </rPh>
    <phoneticPr fontId="3"/>
  </si>
  <si>
    <t>ページへの「いいね」数</t>
    <rPh sb="10" eb="11">
      <t>スウ</t>
    </rPh>
    <phoneticPr fontId="3"/>
  </si>
  <si>
    <t>投稿数</t>
    <rPh sb="0" eb="3">
      <t>トウコウスウ</t>
    </rPh>
    <phoneticPr fontId="3"/>
  </si>
  <si>
    <t>●市フェイスブックの閲覧状況</t>
    <rPh sb="1" eb="2">
      <t>シ</t>
    </rPh>
    <rPh sb="10" eb="12">
      <t>エツラン</t>
    </rPh>
    <rPh sb="12" eb="14">
      <t>ジョウキョウ</t>
    </rPh>
    <phoneticPr fontId="7"/>
  </si>
  <si>
    <t>おともだち数</t>
  </si>
  <si>
    <t>●市公式LINEの登録状況</t>
    <rPh sb="1" eb="2">
      <t>シ</t>
    </rPh>
    <rPh sb="2" eb="4">
      <t>コウシキ</t>
    </rPh>
    <rPh sb="9" eb="11">
      <t>トウロク</t>
    </rPh>
    <rPh sb="11" eb="13">
      <t>ジョウキョウ</t>
    </rPh>
    <phoneticPr fontId="7"/>
  </si>
  <si>
    <t>1台あたりの生徒数（中学校）</t>
    <rPh sb="1" eb="2">
      <t>ダイ</t>
    </rPh>
    <rPh sb="6" eb="9">
      <t>セイトスウ</t>
    </rPh>
    <rPh sb="10" eb="13">
      <t>チュウガッコウ</t>
    </rPh>
    <phoneticPr fontId="3"/>
  </si>
  <si>
    <t>1台あたりの児童数（小学校）</t>
    <rPh sb="1" eb="2">
      <t>ダイ</t>
    </rPh>
    <rPh sb="6" eb="9">
      <t>ジドウスウ</t>
    </rPh>
    <rPh sb="10" eb="13">
      <t>ショウガッコウ</t>
    </rPh>
    <phoneticPr fontId="3"/>
  </si>
  <si>
    <t>設置台数（中学校）</t>
    <rPh sb="0" eb="2">
      <t>セッチ</t>
    </rPh>
    <rPh sb="2" eb="4">
      <t>ダイスウ</t>
    </rPh>
    <rPh sb="5" eb="8">
      <t>チュウガッコウ</t>
    </rPh>
    <phoneticPr fontId="3"/>
  </si>
  <si>
    <t>設置台数（小学校）</t>
    <rPh sb="0" eb="2">
      <t>セッチ</t>
    </rPh>
    <rPh sb="2" eb="4">
      <t>ダイスウ</t>
    </rPh>
    <rPh sb="5" eb="8">
      <t>ショウガッコウ</t>
    </rPh>
    <phoneticPr fontId="3"/>
  </si>
  <si>
    <t>●小・中学校における教育用コンピュータ設置状況</t>
    <rPh sb="1" eb="2">
      <t>ショウ</t>
    </rPh>
    <rPh sb="3" eb="6">
      <t>チュウガッコウ</t>
    </rPh>
    <rPh sb="10" eb="13">
      <t>キョウイクヨウ</t>
    </rPh>
    <rPh sb="19" eb="21">
      <t>セッチ</t>
    </rPh>
    <rPh sb="21" eb="23">
      <t>ジョウキョウ</t>
    </rPh>
    <phoneticPr fontId="7"/>
  </si>
  <si>
    <t>国</t>
    <rPh sb="0" eb="1">
      <t>クニ</t>
    </rPh>
    <phoneticPr fontId="3"/>
  </si>
  <si>
    <t>●審議会・委員会等の女性委員登用率</t>
    <rPh sb="1" eb="4">
      <t>シンギカイ</t>
    </rPh>
    <rPh sb="5" eb="9">
      <t>イインカイトウ</t>
    </rPh>
    <rPh sb="10" eb="12">
      <t>ジョセイ</t>
    </rPh>
    <rPh sb="12" eb="14">
      <t>イイン</t>
    </rPh>
    <rPh sb="14" eb="16">
      <t>トウヨウ</t>
    </rPh>
    <rPh sb="16" eb="17">
      <t>リツ</t>
    </rPh>
    <phoneticPr fontId="7"/>
  </si>
  <si>
    <t>女性管理職（係長相当職以上）の割合</t>
    <rPh sb="0" eb="2">
      <t>ジョセイ</t>
    </rPh>
    <rPh sb="2" eb="4">
      <t>カンリ</t>
    </rPh>
    <rPh sb="4" eb="5">
      <t>ショク</t>
    </rPh>
    <rPh sb="6" eb="8">
      <t>カカリチョウ</t>
    </rPh>
    <rPh sb="8" eb="10">
      <t>ソウトウ</t>
    </rPh>
    <rPh sb="10" eb="11">
      <t>ショク</t>
    </rPh>
    <rPh sb="11" eb="13">
      <t>イジョウ</t>
    </rPh>
    <rPh sb="15" eb="17">
      <t>ワリアイ</t>
    </rPh>
    <phoneticPr fontId="3"/>
  </si>
  <si>
    <t>●男女別市職員数・女性管理職の割合</t>
    <rPh sb="1" eb="3">
      <t>ダンジョ</t>
    </rPh>
    <rPh sb="3" eb="4">
      <t>ベツ</t>
    </rPh>
    <rPh sb="4" eb="5">
      <t>シ</t>
    </rPh>
    <rPh sb="5" eb="8">
      <t>ショクインスウ</t>
    </rPh>
    <rPh sb="9" eb="11">
      <t>ジョセイ</t>
    </rPh>
    <rPh sb="11" eb="13">
      <t>カンリ</t>
    </rPh>
    <rPh sb="13" eb="14">
      <t>ショク</t>
    </rPh>
    <rPh sb="15" eb="17">
      <t>ワリアイ</t>
    </rPh>
    <phoneticPr fontId="7"/>
  </si>
  <si>
    <t>加入率</t>
    <rPh sb="0" eb="3">
      <t>カニュウリツ</t>
    </rPh>
    <phoneticPr fontId="3"/>
  </si>
  <si>
    <t>各年6月1日現在</t>
    <rPh sb="0" eb="2">
      <t>カクネン</t>
    </rPh>
    <rPh sb="3" eb="4">
      <t>ガツ</t>
    </rPh>
    <rPh sb="5" eb="6">
      <t>ニチ</t>
    </rPh>
    <rPh sb="6" eb="8">
      <t>ゲンザイ</t>
    </rPh>
    <phoneticPr fontId="7"/>
  </si>
  <si>
    <t>●町内会加入率</t>
    <rPh sb="1" eb="3">
      <t>チョウナイ</t>
    </rPh>
    <rPh sb="3" eb="4">
      <t>カイ</t>
    </rPh>
    <rPh sb="4" eb="6">
      <t>カニュウ</t>
    </rPh>
    <rPh sb="6" eb="7">
      <t>リツ</t>
    </rPh>
    <phoneticPr fontId="7"/>
  </si>
  <si>
    <t>案内・軽微な相談</t>
    <rPh sb="0" eb="2">
      <t>アンナイ</t>
    </rPh>
    <rPh sb="3" eb="5">
      <t>ケイビ</t>
    </rPh>
    <rPh sb="6" eb="8">
      <t>ソウダン</t>
    </rPh>
    <phoneticPr fontId="3"/>
  </si>
  <si>
    <t>特別相談</t>
    <rPh sb="0" eb="2">
      <t>トクベツ</t>
    </rPh>
    <rPh sb="2" eb="4">
      <t>ソウダン</t>
    </rPh>
    <phoneticPr fontId="3"/>
  </si>
  <si>
    <t>民事相談</t>
    <rPh sb="0" eb="2">
      <t>ミンジ</t>
    </rPh>
    <rPh sb="2" eb="4">
      <t>ソウダン</t>
    </rPh>
    <phoneticPr fontId="3"/>
  </si>
  <si>
    <t>市以外機関相談</t>
    <rPh sb="0" eb="1">
      <t>シ</t>
    </rPh>
    <rPh sb="1" eb="3">
      <t>イガイ</t>
    </rPh>
    <rPh sb="3" eb="5">
      <t>キカン</t>
    </rPh>
    <rPh sb="5" eb="7">
      <t>ソウダン</t>
    </rPh>
    <phoneticPr fontId="3"/>
  </si>
  <si>
    <t>市政相談</t>
    <rPh sb="0" eb="2">
      <t>シセイ</t>
    </rPh>
    <rPh sb="2" eb="4">
      <t>ソウダン</t>
    </rPh>
    <phoneticPr fontId="3"/>
  </si>
  <si>
    <t>●市民相談件数</t>
    <rPh sb="1" eb="3">
      <t>シミン</t>
    </rPh>
    <rPh sb="3" eb="5">
      <t>ソウダン</t>
    </rPh>
    <rPh sb="5" eb="7">
      <t>ケンスウ</t>
    </rPh>
    <phoneticPr fontId="7"/>
  </si>
  <si>
    <t>県内</t>
    <rPh sb="0" eb="2">
      <t>ケンナイ</t>
    </rPh>
    <phoneticPr fontId="3"/>
  </si>
  <si>
    <t>市内</t>
    <rPh sb="0" eb="2">
      <t>シナイ</t>
    </rPh>
    <phoneticPr fontId="3"/>
  </si>
  <si>
    <t>●NPO法人数</t>
    <rPh sb="4" eb="7">
      <t>ホウジンスウ</t>
    </rPh>
    <phoneticPr fontId="7"/>
  </si>
  <si>
    <t>大会件数</t>
    <rPh sb="0" eb="2">
      <t>タイカイ</t>
    </rPh>
    <rPh sb="2" eb="4">
      <t>ケンスウ</t>
    </rPh>
    <phoneticPr fontId="3"/>
  </si>
  <si>
    <t>市外会場参加者数</t>
    <rPh sb="0" eb="2">
      <t>シガイ</t>
    </rPh>
    <rPh sb="2" eb="4">
      <t>カイジョウ</t>
    </rPh>
    <rPh sb="4" eb="6">
      <t>サンカ</t>
    </rPh>
    <rPh sb="6" eb="7">
      <t>シャ</t>
    </rPh>
    <rPh sb="7" eb="8">
      <t>スウ</t>
    </rPh>
    <phoneticPr fontId="3"/>
  </si>
  <si>
    <t>市内会場参加者数</t>
    <rPh sb="0" eb="2">
      <t>シナイ</t>
    </rPh>
    <rPh sb="2" eb="4">
      <t>カイジョウ</t>
    </rPh>
    <rPh sb="4" eb="6">
      <t>サンカ</t>
    </rPh>
    <rPh sb="6" eb="7">
      <t>シャ</t>
    </rPh>
    <rPh sb="7" eb="8">
      <t>スウ</t>
    </rPh>
    <phoneticPr fontId="3"/>
  </si>
  <si>
    <t>●郡山エリアコンベンション開催状況</t>
    <rPh sb="1" eb="3">
      <t>コオリヤマ</t>
    </rPh>
    <rPh sb="13" eb="15">
      <t>カイサイ</t>
    </rPh>
    <rPh sb="15" eb="17">
      <t>ジョウキョウ</t>
    </rPh>
    <phoneticPr fontId="7"/>
  </si>
  <si>
    <t>経済波及効果</t>
    <rPh sb="0" eb="2">
      <t>ケイザイ</t>
    </rPh>
    <rPh sb="2" eb="4">
      <t>ハキュウ</t>
    </rPh>
    <rPh sb="4" eb="6">
      <t>コウカ</t>
    </rPh>
    <phoneticPr fontId="3"/>
  </si>
  <si>
    <t>●コンベンション開催による経済波及効果</t>
    <rPh sb="8" eb="10">
      <t>カイサイ</t>
    </rPh>
    <rPh sb="13" eb="15">
      <t>ケイザイ</t>
    </rPh>
    <rPh sb="15" eb="17">
      <t>ハキュウ</t>
    </rPh>
    <rPh sb="17" eb="19">
      <t>コウカ</t>
    </rPh>
    <phoneticPr fontId="7"/>
  </si>
  <si>
    <t>外国人</t>
    <rPh sb="0" eb="2">
      <t>ガイコク</t>
    </rPh>
    <rPh sb="2" eb="3">
      <t>ジン</t>
    </rPh>
    <phoneticPr fontId="3"/>
  </si>
  <si>
    <t>日本人</t>
    <rPh sb="0" eb="3">
      <t>ニホンジン</t>
    </rPh>
    <phoneticPr fontId="3"/>
  </si>
  <si>
    <t>●観光案内所利用者件数</t>
    <rPh sb="1" eb="3">
      <t>カンコウ</t>
    </rPh>
    <rPh sb="3" eb="5">
      <t>アンナイ</t>
    </rPh>
    <rPh sb="5" eb="6">
      <t>ジョ</t>
    </rPh>
    <rPh sb="6" eb="9">
      <t>リヨウシャ</t>
    </rPh>
    <rPh sb="9" eb="11">
      <t>ケンスウ</t>
    </rPh>
    <phoneticPr fontId="7"/>
  </si>
  <si>
    <t>（その２）</t>
    <phoneticPr fontId="7"/>
  </si>
  <si>
    <t>無観客開催</t>
    <rPh sb="0" eb="1">
      <t>ム</t>
    </rPh>
    <rPh sb="1" eb="3">
      <t>カンキャク</t>
    </rPh>
    <rPh sb="3" eb="5">
      <t>カイサイ</t>
    </rPh>
    <phoneticPr fontId="7"/>
  </si>
  <si>
    <t>中止</t>
    <rPh sb="0" eb="2">
      <t>チュウシ</t>
    </rPh>
    <phoneticPr fontId="7"/>
  </si>
  <si>
    <t>中止・縮小</t>
    <phoneticPr fontId="7"/>
  </si>
  <si>
    <t>（その１）</t>
    <phoneticPr fontId="7"/>
  </si>
  <si>
    <t>ふくやま夏まつり</t>
    <rPh sb="4" eb="5">
      <t>ナツ</t>
    </rPh>
    <phoneticPr fontId="3"/>
  </si>
  <si>
    <t>あさか野夏まつり</t>
    <rPh sb="3" eb="4">
      <t>ノ</t>
    </rPh>
    <rPh sb="4" eb="5">
      <t>ナツ</t>
    </rPh>
    <phoneticPr fontId="3"/>
  </si>
  <si>
    <t>郡山市こどもまつり</t>
    <rPh sb="0" eb="3">
      <t>コオリヤマシ</t>
    </rPh>
    <phoneticPr fontId="3"/>
  </si>
  <si>
    <t>うねめまつり</t>
    <phoneticPr fontId="3"/>
  </si>
  <si>
    <t>湖南七浜湖水浴場</t>
    <rPh sb="0" eb="2">
      <t>コナン</t>
    </rPh>
    <rPh sb="2" eb="3">
      <t>ナナ</t>
    </rPh>
    <rPh sb="3" eb="4">
      <t>ハマ</t>
    </rPh>
    <rPh sb="4" eb="6">
      <t>コスイ</t>
    </rPh>
    <rPh sb="6" eb="8">
      <t>ヨクジョウ</t>
    </rPh>
    <phoneticPr fontId="3"/>
  </si>
  <si>
    <t>磐梯熱海温泉</t>
    <rPh sb="0" eb="2">
      <t>バンダイ</t>
    </rPh>
    <rPh sb="2" eb="4">
      <t>アタミ</t>
    </rPh>
    <rPh sb="4" eb="6">
      <t>オンセン</t>
    </rPh>
    <phoneticPr fontId="3"/>
  </si>
  <si>
    <t>ビッグパレットふくしま</t>
    <phoneticPr fontId="3"/>
  </si>
  <si>
    <t>石筵ふれあい牧場</t>
    <rPh sb="0" eb="1">
      <t>イシ</t>
    </rPh>
    <rPh sb="1" eb="2">
      <t>ムシロ</t>
    </rPh>
    <rPh sb="6" eb="8">
      <t>ボクジョウ</t>
    </rPh>
    <phoneticPr fontId="3"/>
  </si>
  <si>
    <t>カルチャーパーク</t>
    <phoneticPr fontId="3"/>
  </si>
  <si>
    <t>●観光施設・観光イベント入込数</t>
    <rPh sb="1" eb="3">
      <t>カンコウ</t>
    </rPh>
    <rPh sb="3" eb="5">
      <t>シセツ</t>
    </rPh>
    <rPh sb="6" eb="8">
      <t>カンコウ</t>
    </rPh>
    <rPh sb="12" eb="14">
      <t>イリコミ</t>
    </rPh>
    <rPh sb="14" eb="15">
      <t>スウ</t>
    </rPh>
    <phoneticPr fontId="7"/>
  </si>
  <si>
    <t>茨城県</t>
    <rPh sb="0" eb="3">
      <t>イバラキケン</t>
    </rPh>
    <phoneticPr fontId="7"/>
  </si>
  <si>
    <t>宮城県</t>
    <rPh sb="0" eb="3">
      <t>ミヤギケン</t>
    </rPh>
    <phoneticPr fontId="7"/>
  </si>
  <si>
    <t>埼玉県</t>
    <rPh sb="0" eb="3">
      <t>サイタマケン</t>
    </rPh>
    <phoneticPr fontId="7"/>
  </si>
  <si>
    <t>東京都</t>
    <rPh sb="0" eb="3">
      <t>トウキョウト</t>
    </rPh>
    <phoneticPr fontId="7"/>
  </si>
  <si>
    <t>福島県</t>
    <rPh sb="0" eb="3">
      <t>フクシマケン</t>
    </rPh>
    <phoneticPr fontId="7"/>
  </si>
  <si>
    <t xml:space="preserve"> </t>
    <phoneticPr fontId="7"/>
  </si>
  <si>
    <t>外国人宿泊者</t>
    <rPh sb="0" eb="2">
      <t>ガイコク</t>
    </rPh>
    <rPh sb="2" eb="3">
      <t>ジン</t>
    </rPh>
    <rPh sb="3" eb="5">
      <t>シュクハク</t>
    </rPh>
    <rPh sb="5" eb="6">
      <t>シャ</t>
    </rPh>
    <phoneticPr fontId="7"/>
  </si>
  <si>
    <t>各年度3月31日現在</t>
    <rPh sb="0" eb="2">
      <t>カクネン</t>
    </rPh>
    <rPh sb="2" eb="3">
      <t>ド</t>
    </rPh>
    <rPh sb="4" eb="5">
      <t>ガツ</t>
    </rPh>
    <rPh sb="7" eb="8">
      <t>ニチ</t>
    </rPh>
    <rPh sb="8" eb="10">
      <t>ゲンザイ</t>
    </rPh>
    <phoneticPr fontId="7"/>
  </si>
  <si>
    <t>令和3年</t>
    <rPh sb="0" eb="2">
      <t>レイワ</t>
    </rPh>
    <rPh sb="3" eb="4">
      <t>ネン</t>
    </rPh>
    <phoneticPr fontId="1"/>
  </si>
  <si>
    <t>令和5年度</t>
    <rPh sb="0" eb="2">
      <t>レイワ</t>
    </rPh>
    <rPh sb="3" eb="5">
      <t>ネンド</t>
    </rPh>
    <phoneticPr fontId="7"/>
  </si>
  <si>
    <t>2013年</t>
    <rPh sb="4" eb="5">
      <t>ネン</t>
    </rPh>
    <phoneticPr fontId="7"/>
  </si>
  <si>
    <t>令和5年度</t>
    <rPh sb="0" eb="2">
      <t>レイワ</t>
    </rPh>
    <rPh sb="3" eb="5">
      <t>ネンド</t>
    </rPh>
    <phoneticPr fontId="56"/>
  </si>
  <si>
    <t>2023年度</t>
    <rPh sb="4" eb="6">
      <t>ネンド</t>
    </rPh>
    <phoneticPr fontId="56"/>
  </si>
  <si>
    <t>令和5年度</t>
    <rPh sb="0" eb="2">
      <t>レイワ</t>
    </rPh>
    <rPh sb="3" eb="4">
      <t>ネン</t>
    </rPh>
    <rPh sb="4" eb="5">
      <t>ド</t>
    </rPh>
    <phoneticPr fontId="5"/>
  </si>
  <si>
    <t>2013年</t>
    <rPh sb="4" eb="5">
      <t>ネン</t>
    </rPh>
    <phoneticPr fontId="7"/>
  </si>
  <si>
    <t>2018年度</t>
    <rPh sb="4" eb="6">
      <t>ネンド</t>
    </rPh>
    <phoneticPr fontId="7"/>
  </si>
  <si>
    <t>令和2年度</t>
    <rPh sb="0" eb="2">
      <t>レイワ</t>
    </rPh>
    <rPh sb="3" eb="5">
      <t>ネンド</t>
    </rPh>
    <rPh sb="4" eb="5">
      <t>ド</t>
    </rPh>
    <phoneticPr fontId="7"/>
  </si>
  <si>
    <t>2013年度</t>
    <rPh sb="4" eb="6">
      <t>ネンド</t>
    </rPh>
    <phoneticPr fontId="7"/>
  </si>
  <si>
    <t>2019年度</t>
    <rPh sb="4" eb="6">
      <t>ネンド</t>
    </rPh>
    <phoneticPr fontId="7"/>
  </si>
  <si>
    <t>令和5年度</t>
    <rPh sb="0" eb="2">
      <t>レイワ</t>
    </rPh>
    <rPh sb="3" eb="4">
      <t>ネン</t>
    </rPh>
    <rPh sb="4" eb="5">
      <t>ド</t>
    </rPh>
    <phoneticPr fontId="7"/>
  </si>
  <si>
    <t>2013年</t>
    <rPh sb="4" eb="5">
      <t>ネン</t>
    </rPh>
    <phoneticPr fontId="7"/>
  </si>
  <si>
    <t>R4年度</t>
    <rPh sb="2" eb="4">
      <t>ネンド</t>
    </rPh>
    <phoneticPr fontId="7"/>
  </si>
  <si>
    <t>各年度３月31日現在</t>
    <rPh sb="0" eb="2">
      <t>カクネン</t>
    </rPh>
    <rPh sb="2" eb="3">
      <t>ド</t>
    </rPh>
    <rPh sb="4" eb="5">
      <t>ガツ</t>
    </rPh>
    <rPh sb="7" eb="8">
      <t>ニチ</t>
    </rPh>
    <rPh sb="8" eb="10">
      <t>ゲンザイ</t>
    </rPh>
    <phoneticPr fontId="7"/>
  </si>
  <si>
    <t>●周産期・新生児・乳児・幼児死亡率の推移</t>
    <rPh sb="1" eb="4">
      <t>シュウサンキ</t>
    </rPh>
    <rPh sb="5" eb="8">
      <t>シンセイジ</t>
    </rPh>
    <rPh sb="9" eb="11">
      <t>ニュウジ</t>
    </rPh>
    <rPh sb="12" eb="14">
      <t>ヨウジ</t>
    </rPh>
    <rPh sb="14" eb="17">
      <t>シボウリツ</t>
    </rPh>
    <rPh sb="18" eb="20">
      <t>スイイ</t>
    </rPh>
    <phoneticPr fontId="7"/>
  </si>
  <si>
    <t>年</t>
    <rPh sb="0" eb="1">
      <t>トシ</t>
    </rPh>
    <phoneticPr fontId="7"/>
  </si>
  <si>
    <t>死亡率</t>
    <rPh sb="0" eb="3">
      <t>シボウリツ</t>
    </rPh>
    <phoneticPr fontId="3"/>
  </si>
  <si>
    <t>周産期死亡率
（出産千対）</t>
    <rPh sb="0" eb="3">
      <t>シュウサンキ</t>
    </rPh>
    <rPh sb="3" eb="5">
      <t>シボウ</t>
    </rPh>
    <rPh sb="5" eb="6">
      <t>リツ</t>
    </rPh>
    <rPh sb="8" eb="10">
      <t>シュッサン</t>
    </rPh>
    <rPh sb="10" eb="12">
      <t>センタイ</t>
    </rPh>
    <phoneticPr fontId="3"/>
  </si>
  <si>
    <t>新生児死亡率
（出生千対）</t>
    <rPh sb="0" eb="3">
      <t>シンセイジ</t>
    </rPh>
    <rPh sb="3" eb="5">
      <t>シボウ</t>
    </rPh>
    <rPh sb="5" eb="6">
      <t>リツ</t>
    </rPh>
    <rPh sb="8" eb="10">
      <t>シュッショウ</t>
    </rPh>
    <rPh sb="10" eb="12">
      <t>センタイ</t>
    </rPh>
    <phoneticPr fontId="3"/>
  </si>
  <si>
    <t>乳児死亡率
（出生千対）</t>
    <rPh sb="0" eb="2">
      <t>ニュウジ</t>
    </rPh>
    <rPh sb="2" eb="4">
      <t>シボウ</t>
    </rPh>
    <rPh sb="4" eb="5">
      <t>リツ</t>
    </rPh>
    <rPh sb="7" eb="9">
      <t>シュッショウ</t>
    </rPh>
    <rPh sb="9" eb="11">
      <t>センタイ</t>
    </rPh>
    <phoneticPr fontId="3"/>
  </si>
  <si>
    <t>幼児死亡率
（出生千対）</t>
    <rPh sb="0" eb="2">
      <t>ヨウジ</t>
    </rPh>
    <rPh sb="2" eb="4">
      <t>シボウ</t>
    </rPh>
    <rPh sb="4" eb="5">
      <t>リツ</t>
    </rPh>
    <rPh sb="7" eb="9">
      <t>シュッショウ</t>
    </rPh>
    <rPh sb="9" eb="11">
      <t>センタイ</t>
    </rPh>
    <phoneticPr fontId="3"/>
  </si>
  <si>
    <t>（妊娠満22週から</t>
    <rPh sb="1" eb="3">
      <t>ニンシン</t>
    </rPh>
    <rPh sb="3" eb="4">
      <t>マン</t>
    </rPh>
    <rPh sb="6" eb="7">
      <t>シュウ</t>
    </rPh>
    <phoneticPr fontId="7"/>
  </si>
  <si>
    <t>（生後４週未満）</t>
    <rPh sb="1" eb="3">
      <t>セイゴ</t>
    </rPh>
    <rPh sb="4" eb="5">
      <t>シュウ</t>
    </rPh>
    <rPh sb="5" eb="7">
      <t>ミマン</t>
    </rPh>
    <phoneticPr fontId="7"/>
  </si>
  <si>
    <t>（生後１歳未満）</t>
    <rPh sb="1" eb="3">
      <t>セイゴ</t>
    </rPh>
    <rPh sb="4" eb="5">
      <t>サイ</t>
    </rPh>
    <rPh sb="5" eb="7">
      <t>ミマン</t>
    </rPh>
    <phoneticPr fontId="7"/>
  </si>
  <si>
    <t>（１歳から４歳）</t>
    <rPh sb="2" eb="3">
      <t>サイ</t>
    </rPh>
    <rPh sb="6" eb="7">
      <t>サイ</t>
    </rPh>
    <phoneticPr fontId="7"/>
  </si>
  <si>
    <t>生後１週未満）</t>
    <phoneticPr fontId="7"/>
  </si>
  <si>
    <t xml:space="preserve">●周産期・新生児・乳児・幼児死亡率の推移
</t>
    <phoneticPr fontId="7"/>
  </si>
  <si>
    <t>周産期・新生児・乳児・幼児死亡率の推移</t>
    <phoneticPr fontId="7"/>
  </si>
  <si>
    <t>●市立小学校教員数及び教員男女比率</t>
    <rPh sb="1" eb="3">
      <t>シリツ</t>
    </rPh>
    <rPh sb="3" eb="6">
      <t>ショウガッコウ</t>
    </rPh>
    <rPh sb="6" eb="9">
      <t>キョウインスウ</t>
    </rPh>
    <rPh sb="9" eb="10">
      <t>オヨ</t>
    </rPh>
    <rPh sb="11" eb="13">
      <t>キョウイン</t>
    </rPh>
    <rPh sb="13" eb="15">
      <t>ダンジョ</t>
    </rPh>
    <rPh sb="15" eb="17">
      <t>ヒリツ</t>
    </rPh>
    <phoneticPr fontId="7"/>
  </si>
  <si>
    <t>各年５月１日現在</t>
    <rPh sb="0" eb="2">
      <t>カクネン</t>
    </rPh>
    <rPh sb="3" eb="4">
      <t>ガツ</t>
    </rPh>
    <rPh sb="5" eb="6">
      <t>ニチ</t>
    </rPh>
    <rPh sb="6" eb="8">
      <t>ゲンザイ</t>
    </rPh>
    <phoneticPr fontId="7"/>
  </si>
  <si>
    <t>年度（和暦）</t>
    <rPh sb="0" eb="1">
      <t>トシ</t>
    </rPh>
    <rPh sb="1" eb="2">
      <t>ド</t>
    </rPh>
    <rPh sb="3" eb="5">
      <t>ワレキ</t>
    </rPh>
    <phoneticPr fontId="7"/>
  </si>
  <si>
    <t>教員数</t>
    <rPh sb="0" eb="3">
      <t>キョウインスウ</t>
    </rPh>
    <phoneticPr fontId="3"/>
  </si>
  <si>
    <t>教員男女比率</t>
    <rPh sb="0" eb="2">
      <t>キョウイン</t>
    </rPh>
    <rPh sb="2" eb="4">
      <t>ダンジョ</t>
    </rPh>
    <rPh sb="4" eb="6">
      <t>ヒリツ</t>
    </rPh>
    <phoneticPr fontId="7"/>
  </si>
  <si>
    <t>教員数（男）</t>
    <phoneticPr fontId="3"/>
  </si>
  <si>
    <t>教員数（女）</t>
    <rPh sb="4" eb="5">
      <t>オンナ</t>
    </rPh>
    <phoneticPr fontId="3"/>
  </si>
  <si>
    <t>教員比率（男）</t>
    <rPh sb="2" eb="4">
      <t>ヒリツ</t>
    </rPh>
    <phoneticPr fontId="3"/>
  </si>
  <si>
    <t>教員比率（女）</t>
    <rPh sb="2" eb="4">
      <t>ヒリツ</t>
    </rPh>
    <rPh sb="5" eb="6">
      <t>オンナ</t>
    </rPh>
    <phoneticPr fontId="3"/>
  </si>
  <si>
    <t>令和元年度</t>
    <rPh sb="0" eb="2">
      <t>レイワ</t>
    </rPh>
    <rPh sb="2" eb="3">
      <t>モト</t>
    </rPh>
    <rPh sb="4" eb="5">
      <t>ド</t>
    </rPh>
    <phoneticPr fontId="7"/>
  </si>
  <si>
    <t>●市立中学校教員数及び教員男女比率</t>
    <rPh sb="1" eb="3">
      <t>シリツ</t>
    </rPh>
    <rPh sb="3" eb="6">
      <t>チュウガッコウ</t>
    </rPh>
    <rPh sb="6" eb="9">
      <t>キョウインスウ</t>
    </rPh>
    <rPh sb="9" eb="10">
      <t>オヨ</t>
    </rPh>
    <rPh sb="11" eb="13">
      <t>キョウイン</t>
    </rPh>
    <rPh sb="13" eb="15">
      <t>ダンジョ</t>
    </rPh>
    <rPh sb="15" eb="17">
      <t>ヒリツ</t>
    </rPh>
    <phoneticPr fontId="7"/>
  </si>
  <si>
    <t>教員数（男）</t>
    <phoneticPr fontId="3"/>
  </si>
  <si>
    <t>●市立小学校教員数及び教員男女比率</t>
    <phoneticPr fontId="7"/>
  </si>
  <si>
    <t xml:space="preserve">●市立中学校教員数及び教員男女比率
</t>
    <phoneticPr fontId="7"/>
  </si>
  <si>
    <t>市立小学校教員数及び教員男女比率</t>
    <phoneticPr fontId="7"/>
  </si>
  <si>
    <t>市立中学校教員数及び教員男女比率</t>
    <phoneticPr fontId="7"/>
  </si>
  <si>
    <t>●郡山市総合地方卸売市場取扱高実績</t>
    <phoneticPr fontId="7"/>
  </si>
  <si>
    <t>（青果）</t>
    <rPh sb="1" eb="3">
      <t>セイカ</t>
    </rPh>
    <phoneticPr fontId="7"/>
  </si>
  <si>
    <t>青果</t>
    <rPh sb="0" eb="2">
      <t>セイカ</t>
    </rPh>
    <phoneticPr fontId="7"/>
  </si>
  <si>
    <t>水産</t>
    <rPh sb="0" eb="2">
      <t>スイサン</t>
    </rPh>
    <phoneticPr fontId="7"/>
  </si>
  <si>
    <t>花き</t>
    <rPh sb="0" eb="1">
      <t>カ</t>
    </rPh>
    <phoneticPr fontId="7"/>
  </si>
  <si>
    <t>卸売業者</t>
    <rPh sb="0" eb="1">
      <t>オロシ</t>
    </rPh>
    <rPh sb="1" eb="2">
      <t>ウ</t>
    </rPh>
    <rPh sb="2" eb="4">
      <t>ギョウシャ</t>
    </rPh>
    <phoneticPr fontId="7"/>
  </si>
  <si>
    <t>仲卸業者</t>
    <rPh sb="0" eb="1">
      <t>ナカ</t>
    </rPh>
    <rPh sb="1" eb="2">
      <t>オロシ</t>
    </rPh>
    <rPh sb="2" eb="4">
      <t>ギョウシャ</t>
    </rPh>
    <phoneticPr fontId="7"/>
  </si>
  <si>
    <t>卸売業者</t>
    <rPh sb="0" eb="2">
      <t>オロシウリ</t>
    </rPh>
    <rPh sb="2" eb="4">
      <t>ギョウシャ</t>
    </rPh>
    <phoneticPr fontId="7"/>
  </si>
  <si>
    <t>仲卸業者</t>
    <rPh sb="0" eb="1">
      <t>ナカ</t>
    </rPh>
    <rPh sb="1" eb="4">
      <t>オロシギョウシャ</t>
    </rPh>
    <phoneticPr fontId="7"/>
  </si>
  <si>
    <t>仲卸業者</t>
    <rPh sb="0" eb="1">
      <t>ナカ</t>
    </rPh>
    <rPh sb="1" eb="2">
      <t>オロシ</t>
    </rPh>
    <rPh sb="2" eb="3">
      <t>ギョウ</t>
    </rPh>
    <rPh sb="3" eb="4">
      <t>シャ</t>
    </rPh>
    <phoneticPr fontId="7"/>
  </si>
  <si>
    <t>（水産物）</t>
    <rPh sb="1" eb="4">
      <t>スイサンブツ</t>
    </rPh>
    <phoneticPr fontId="7"/>
  </si>
  <si>
    <t>（花き）</t>
    <rPh sb="1" eb="2">
      <t>カ</t>
    </rPh>
    <phoneticPr fontId="7"/>
  </si>
  <si>
    <t>郡山市総合地方卸売市場取扱高実績</t>
    <phoneticPr fontId="7"/>
  </si>
  <si>
    <t>●【福島市・いわき市比較】年度別市県民税納税義務者数とジニ係数（※）の推移</t>
    <phoneticPr fontId="7"/>
  </si>
  <si>
    <t>令和4年度</t>
  </si>
  <si>
    <t>令和5年度</t>
  </si>
  <si>
    <t>平成22年度</t>
  </si>
  <si>
    <t>平成23年度</t>
  </si>
  <si>
    <t>平成24年度</t>
  </si>
  <si>
    <t>放課後児童クラブ等</t>
  </si>
  <si>
    <t>歴史・シンボル施設</t>
    <rPh sb="0" eb="2">
      <t>レキシ</t>
    </rPh>
    <rPh sb="7" eb="9">
      <t>シセツ</t>
    </rPh>
    <phoneticPr fontId="0"/>
  </si>
  <si>
    <t>子育て施設</t>
    <rPh sb="0" eb="2">
      <t>コソダ</t>
    </rPh>
    <rPh sb="3" eb="5">
      <t>シセツ</t>
    </rPh>
    <phoneticPr fontId="0"/>
  </si>
  <si>
    <t>※国の統計データ修正により、過去の数値が変更となる場合がありますので、最新のデータをお使いください。</t>
    <rPh sb="1" eb="2">
      <t>クニ</t>
    </rPh>
    <rPh sb="3" eb="5">
      <t>トウケイ</t>
    </rPh>
    <rPh sb="8" eb="10">
      <t>シュウセイ</t>
    </rPh>
    <rPh sb="14" eb="16">
      <t>カコ</t>
    </rPh>
    <rPh sb="17" eb="19">
      <t>スウチ</t>
    </rPh>
    <rPh sb="20" eb="22">
      <t>ヘンコウ</t>
    </rPh>
    <rPh sb="25" eb="27">
      <t>バアイ</t>
    </rPh>
    <rPh sb="35" eb="37">
      <t>サイシン</t>
    </rPh>
    <rPh sb="43" eb="44">
      <t>ツカ</t>
    </rPh>
    <phoneticPr fontId="0"/>
  </si>
  <si>
    <t>2010年</t>
    <rPh sb="4" eb="5">
      <t>ネン</t>
    </rPh>
    <phoneticPr fontId="7"/>
  </si>
  <si>
    <t>2020年</t>
    <rPh sb="4" eb="5">
      <t>ネン</t>
    </rPh>
    <phoneticPr fontId="7"/>
  </si>
  <si>
    <t>郡山</t>
  </si>
  <si>
    <t>富久山</t>
    <rPh sb="0" eb="1">
      <t>トミ</t>
    </rPh>
    <rPh sb="1" eb="2">
      <t>ヒサシ</t>
    </rPh>
    <rPh sb="2" eb="3">
      <t>ヤマ</t>
    </rPh>
    <phoneticPr fontId="13"/>
  </si>
  <si>
    <t>安積</t>
    <rPh sb="0" eb="1">
      <t>アン</t>
    </rPh>
    <rPh sb="1" eb="2">
      <t>セキ</t>
    </rPh>
    <phoneticPr fontId="13"/>
  </si>
  <si>
    <t>大槻</t>
  </si>
  <si>
    <t>富田</t>
  </si>
  <si>
    <t>田村</t>
    <rPh sb="0" eb="1">
      <t>タ</t>
    </rPh>
    <rPh sb="1" eb="2">
      <t>ムラ</t>
    </rPh>
    <phoneticPr fontId="13"/>
  </si>
  <si>
    <t>喜久田</t>
    <rPh sb="0" eb="1">
      <t>ヨシ</t>
    </rPh>
    <rPh sb="1" eb="2">
      <t>ヒサシ</t>
    </rPh>
    <rPh sb="2" eb="3">
      <t>タ</t>
    </rPh>
    <phoneticPr fontId="13"/>
  </si>
  <si>
    <t>日和田</t>
    <rPh sb="0" eb="1">
      <t>ヒ</t>
    </rPh>
    <rPh sb="1" eb="2">
      <t>ワ</t>
    </rPh>
    <rPh sb="2" eb="3">
      <t>タ</t>
    </rPh>
    <phoneticPr fontId="13"/>
  </si>
  <si>
    <t>片平</t>
    <rPh sb="0" eb="1">
      <t>カタ</t>
    </rPh>
    <rPh sb="1" eb="2">
      <t>ヒラ</t>
    </rPh>
    <phoneticPr fontId="13"/>
  </si>
  <si>
    <t>熱海</t>
    <rPh sb="0" eb="1">
      <t>ネツ</t>
    </rPh>
    <rPh sb="1" eb="2">
      <t>ウミ</t>
    </rPh>
    <phoneticPr fontId="13"/>
  </si>
  <si>
    <t>西田</t>
    <rPh sb="0" eb="1">
      <t>ニシ</t>
    </rPh>
    <rPh sb="1" eb="2">
      <t>タ</t>
    </rPh>
    <phoneticPr fontId="13"/>
  </si>
  <si>
    <t>中田</t>
    <rPh sb="0" eb="1">
      <t>ナカ</t>
    </rPh>
    <rPh sb="1" eb="2">
      <t>タ</t>
    </rPh>
    <phoneticPr fontId="13"/>
  </si>
  <si>
    <t>三穂田</t>
    <rPh sb="0" eb="1">
      <t>サン</t>
    </rPh>
    <rPh sb="1" eb="2">
      <t>ホ</t>
    </rPh>
    <rPh sb="2" eb="3">
      <t>タ</t>
    </rPh>
    <phoneticPr fontId="13"/>
  </si>
  <si>
    <t>逢瀬</t>
    <rPh sb="0" eb="1">
      <t>アイ</t>
    </rPh>
    <rPh sb="1" eb="2">
      <t>セ</t>
    </rPh>
    <phoneticPr fontId="13"/>
  </si>
  <si>
    <t>湖南</t>
    <rPh sb="0" eb="1">
      <t>ミズウミ</t>
    </rPh>
    <rPh sb="1" eb="2">
      <t>ミナミ</t>
    </rPh>
    <phoneticPr fontId="13"/>
  </si>
  <si>
    <t>ミャンマー</t>
  </si>
  <si>
    <t>令和4年</t>
    <rPh sb="0" eb="2">
      <t>レイワ</t>
    </rPh>
    <rPh sb="3" eb="4">
      <t>ネン</t>
    </rPh>
    <phoneticPr fontId="1"/>
  </si>
  <si>
    <t>令和元年</t>
    <rPh sb="0" eb="2">
      <t>レイワ</t>
    </rPh>
    <rPh sb="2" eb="4">
      <t>ガンネン</t>
    </rPh>
    <phoneticPr fontId="1"/>
  </si>
  <si>
    <t>1-4</t>
    <phoneticPr fontId="7"/>
  </si>
  <si>
    <t>妥結額</t>
    <rPh sb="0" eb="2">
      <t>ダケツ</t>
    </rPh>
    <rPh sb="2" eb="3">
      <t>ガク</t>
    </rPh>
    <phoneticPr fontId="7"/>
  </si>
  <si>
    <t>分散係数</t>
    <rPh sb="0" eb="2">
      <t>ブンサン</t>
    </rPh>
    <rPh sb="2" eb="4">
      <t>ケイスウ</t>
    </rPh>
    <phoneticPr fontId="7"/>
  </si>
  <si>
    <t>合計特殊出生率</t>
    <rPh sb="0" eb="4">
      <t>ゴウケイトクシュ</t>
    </rPh>
    <rPh sb="4" eb="7">
      <t>シュッショウリツ</t>
    </rPh>
    <phoneticPr fontId="70"/>
  </si>
  <si>
    <t>婚姻率</t>
    <rPh sb="0" eb="3">
      <t>コンインリツ</t>
    </rPh>
    <phoneticPr fontId="70"/>
  </si>
  <si>
    <t>有効求人倍率</t>
    <rPh sb="0" eb="6">
      <t>ユウコウキュウジンバイリツ</t>
    </rPh>
    <phoneticPr fontId="70"/>
  </si>
  <si>
    <t>実質経済成長率</t>
    <rPh sb="0" eb="7">
      <t>ジッシツケイザイセイチョウリツ</t>
    </rPh>
    <phoneticPr fontId="70"/>
  </si>
  <si>
    <t>1947年</t>
    <rPh sb="4" eb="5">
      <t>ネン</t>
    </rPh>
    <phoneticPr fontId="29"/>
  </si>
  <si>
    <t>相関係数（賃上げ・出生率）</t>
    <rPh sb="0" eb="4">
      <t>ソウカンケイスウ</t>
    </rPh>
    <rPh sb="5" eb="7">
      <t>チンア</t>
    </rPh>
    <rPh sb="9" eb="12">
      <t>シュッショウリツ</t>
    </rPh>
    <phoneticPr fontId="70"/>
  </si>
  <si>
    <t>相関係数（婚姻率・出生率）</t>
    <rPh sb="0" eb="4">
      <t>ソウカンケイスウ</t>
    </rPh>
    <rPh sb="5" eb="8">
      <t>コンインリツ</t>
    </rPh>
    <rPh sb="9" eb="12">
      <t>シュッショウリツ</t>
    </rPh>
    <phoneticPr fontId="70"/>
  </si>
  <si>
    <t>相関係数（有効求人倍率・出生率）</t>
    <rPh sb="0" eb="4">
      <t>ソウカンケイスウ</t>
    </rPh>
    <rPh sb="5" eb="7">
      <t>ユウコウ</t>
    </rPh>
    <rPh sb="7" eb="9">
      <t>キュウジン</t>
    </rPh>
    <rPh sb="9" eb="11">
      <t>バイリツ</t>
    </rPh>
    <rPh sb="12" eb="15">
      <t>シュッショウリツ</t>
    </rPh>
    <phoneticPr fontId="70"/>
  </si>
  <si>
    <t>相関係数（成長率・出生率）</t>
    <rPh sb="0" eb="4">
      <t>ソウカンケイスウ</t>
    </rPh>
    <rPh sb="5" eb="8">
      <t>セイチョウリツ</t>
    </rPh>
    <rPh sb="9" eb="12">
      <t>シュッショウリツ</t>
    </rPh>
    <phoneticPr fontId="70"/>
  </si>
  <si>
    <t>●【全国】出生率と賃上げの推移</t>
    <rPh sb="2" eb="4">
      <t>ゼンコク</t>
    </rPh>
    <rPh sb="5" eb="7">
      <t>シュッショウ</t>
    </rPh>
    <rPh sb="7" eb="8">
      <t>リツ</t>
    </rPh>
    <rPh sb="9" eb="11">
      <t>チンア</t>
    </rPh>
    <rPh sb="13" eb="15">
      <t>スイイ</t>
    </rPh>
    <phoneticPr fontId="29"/>
  </si>
  <si>
    <t>03</t>
    <phoneticPr fontId="29"/>
  </si>
  <si>
    <t>06</t>
    <phoneticPr fontId="29"/>
  </si>
  <si>
    <t>賃上げ率</t>
    <phoneticPr fontId="70"/>
  </si>
  <si>
    <t>01</t>
    <phoneticPr fontId="29"/>
  </si>
  <si>
    <t>02</t>
    <phoneticPr fontId="29"/>
  </si>
  <si>
    <t>04</t>
    <phoneticPr fontId="29"/>
  </si>
  <si>
    <t>05</t>
    <phoneticPr fontId="29"/>
  </si>
  <si>
    <t>07</t>
    <phoneticPr fontId="29"/>
  </si>
  <si>
    <t>08</t>
    <phoneticPr fontId="29"/>
  </si>
  <si>
    <t>09</t>
    <phoneticPr fontId="29"/>
  </si>
  <si>
    <t>1-5</t>
  </si>
  <si>
    <t>1-6</t>
  </si>
  <si>
    <t>1-7</t>
  </si>
  <si>
    <t>1-8</t>
  </si>
  <si>
    <t>1-9</t>
  </si>
  <si>
    <t>1-17</t>
  </si>
  <si>
    <t>1-15</t>
    <phoneticPr fontId="7"/>
  </si>
  <si>
    <t>1-16</t>
    <phoneticPr fontId="7"/>
  </si>
  <si>
    <t>1-14</t>
    <phoneticPr fontId="7"/>
  </si>
  <si>
    <t>【全国】出生率と賃上げの推移</t>
    <phoneticPr fontId="7"/>
  </si>
  <si>
    <t>2-2</t>
    <phoneticPr fontId="7"/>
  </si>
  <si>
    <t>【福島市・いわき市比較】事業所数・従業者数（民営事業所）</t>
    <phoneticPr fontId="7"/>
  </si>
  <si>
    <t>2-3</t>
    <phoneticPr fontId="7"/>
  </si>
  <si>
    <t>【福島市・いわき市比較】現住人口と法人数の比較</t>
    <rPh sb="12" eb="14">
      <t>ゲンジュウ</t>
    </rPh>
    <rPh sb="14" eb="16">
      <t>ジンコウ</t>
    </rPh>
    <rPh sb="17" eb="19">
      <t>ホウジン</t>
    </rPh>
    <rPh sb="19" eb="20">
      <t>スウ</t>
    </rPh>
    <rPh sb="21" eb="23">
      <t>ヒカク</t>
    </rPh>
    <phoneticPr fontId="7"/>
  </si>
  <si>
    <t>2-4</t>
    <phoneticPr fontId="7"/>
  </si>
  <si>
    <t>産業大分類別に見た事業所数・従業者数</t>
    <phoneticPr fontId="7"/>
  </si>
  <si>
    <t>2-7</t>
    <phoneticPr fontId="7"/>
  </si>
  <si>
    <t>2-8</t>
    <phoneticPr fontId="7"/>
  </si>
  <si>
    <t>創業支援件数と創業者数</t>
    <rPh sb="0" eb="2">
      <t>ソウギョウ</t>
    </rPh>
    <rPh sb="2" eb="4">
      <t>シエン</t>
    </rPh>
    <rPh sb="4" eb="6">
      <t>ケンスウ</t>
    </rPh>
    <rPh sb="7" eb="9">
      <t>ソウギョウ</t>
    </rPh>
    <rPh sb="10" eb="11">
      <t>スウ</t>
    </rPh>
    <phoneticPr fontId="7"/>
  </si>
  <si>
    <t>現住人口と法人数の比較</t>
    <phoneticPr fontId="29"/>
  </si>
  <si>
    <t xml:space="preserve">●【福島市・いわき市比較】現住人口と法人数の比較
</t>
    <phoneticPr fontId="7"/>
  </si>
  <si>
    <t>現住人口</t>
    <phoneticPr fontId="29"/>
  </si>
  <si>
    <t>法人数</t>
    <rPh sb="0" eb="3">
      <t>ホウジンスウ</t>
    </rPh>
    <phoneticPr fontId="29"/>
  </si>
  <si>
    <t>郡山市</t>
    <rPh sb="0" eb="3">
      <t>コオリヤマシ</t>
    </rPh>
    <phoneticPr fontId="29"/>
  </si>
  <si>
    <t>いわき市</t>
    <rPh sb="3" eb="4">
      <t>シ</t>
    </rPh>
    <phoneticPr fontId="29"/>
  </si>
  <si>
    <t>福島市</t>
    <rPh sb="0" eb="3">
      <t>フクシマシ</t>
    </rPh>
    <phoneticPr fontId="29"/>
  </si>
  <si>
    <t>●創業支援件数と創業者数</t>
    <rPh sb="1" eb="3">
      <t>ソウギョウ</t>
    </rPh>
    <rPh sb="3" eb="5">
      <t>シエン</t>
    </rPh>
    <rPh sb="5" eb="7">
      <t>ケンスウ</t>
    </rPh>
    <rPh sb="8" eb="11">
      <t>ソウギョウシャ</t>
    </rPh>
    <rPh sb="11" eb="12">
      <t>スウ</t>
    </rPh>
    <phoneticPr fontId="7"/>
  </si>
  <si>
    <t>●創業支援件数と創業者数</t>
    <rPh sb="1" eb="7">
      <t>ソウギョウシエンケンスウ</t>
    </rPh>
    <rPh sb="8" eb="11">
      <t>ソウギョウシャ</t>
    </rPh>
    <rPh sb="11" eb="12">
      <t>スウ</t>
    </rPh>
    <phoneticPr fontId="7"/>
  </si>
  <si>
    <t>創業支援件数</t>
    <rPh sb="0" eb="2">
      <t>ソウギョウ</t>
    </rPh>
    <rPh sb="2" eb="4">
      <t>シエン</t>
    </rPh>
    <rPh sb="4" eb="6">
      <t>ケンスウ</t>
    </rPh>
    <phoneticPr fontId="7"/>
  </si>
  <si>
    <t>創業者数</t>
    <rPh sb="0" eb="3">
      <t>ソウギョウシャ</t>
    </rPh>
    <rPh sb="3" eb="4">
      <t>スウ</t>
    </rPh>
    <phoneticPr fontId="7"/>
  </si>
  <si>
    <t>5-11</t>
    <phoneticPr fontId="7"/>
  </si>
  <si>
    <t>令和５年度一般会計歳入歳出予算内訳</t>
    <phoneticPr fontId="7"/>
  </si>
  <si>
    <t>●市内の河川一覧（一級河川、準用河川）</t>
    <rPh sb="1" eb="3">
      <t>シナイ</t>
    </rPh>
    <rPh sb="4" eb="6">
      <t>カセン</t>
    </rPh>
    <rPh sb="6" eb="8">
      <t>イチラン</t>
    </rPh>
    <rPh sb="9" eb="11">
      <t>イッキュウ</t>
    </rPh>
    <rPh sb="11" eb="13">
      <t>カセン</t>
    </rPh>
    <rPh sb="14" eb="16">
      <t>ジュンヨウ</t>
    </rPh>
    <rPh sb="16" eb="18">
      <t>カセン</t>
    </rPh>
    <phoneticPr fontId="7"/>
  </si>
  <si>
    <t>一　　級　　河　　川</t>
    <rPh sb="0" eb="1">
      <t>イチ</t>
    </rPh>
    <rPh sb="3" eb="4">
      <t>キュウ</t>
    </rPh>
    <rPh sb="6" eb="7">
      <t>カワ</t>
    </rPh>
    <rPh sb="9" eb="10">
      <t>カワ</t>
    </rPh>
    <phoneticPr fontId="29"/>
  </si>
  <si>
    <t>準用河川</t>
    <rPh sb="0" eb="2">
      <t>ジュンヨウ</t>
    </rPh>
    <rPh sb="2" eb="4">
      <t>カセン</t>
    </rPh>
    <phoneticPr fontId="29"/>
  </si>
  <si>
    <t>国　土　交　通　大　臣　直　轄</t>
    <rPh sb="0" eb="1">
      <t>クニ</t>
    </rPh>
    <rPh sb="2" eb="3">
      <t>ツチ</t>
    </rPh>
    <rPh sb="4" eb="5">
      <t>コウ</t>
    </rPh>
    <rPh sb="6" eb="7">
      <t>ツウ</t>
    </rPh>
    <rPh sb="8" eb="9">
      <t>ダイ</t>
    </rPh>
    <rPh sb="10" eb="11">
      <t>シン</t>
    </rPh>
    <rPh sb="12" eb="13">
      <t>チョク</t>
    </rPh>
    <rPh sb="14" eb="15">
      <t>カツ</t>
    </rPh>
    <phoneticPr fontId="29"/>
  </si>
  <si>
    <t>福　島　県　知　事　委　任　（指定区間）</t>
    <rPh sb="0" eb="1">
      <t>フク</t>
    </rPh>
    <rPh sb="2" eb="3">
      <t>シマ</t>
    </rPh>
    <rPh sb="4" eb="5">
      <t>ケン</t>
    </rPh>
    <rPh sb="6" eb="7">
      <t>チ</t>
    </rPh>
    <rPh sb="8" eb="9">
      <t>コト</t>
    </rPh>
    <rPh sb="10" eb="11">
      <t>イ</t>
    </rPh>
    <rPh sb="12" eb="13">
      <t>ニン</t>
    </rPh>
    <rPh sb="15" eb="17">
      <t>シテイ</t>
    </rPh>
    <rPh sb="17" eb="19">
      <t>クカン</t>
    </rPh>
    <phoneticPr fontId="29"/>
  </si>
  <si>
    <t>郡山市管理</t>
    <rPh sb="0" eb="1">
      <t>グン</t>
    </rPh>
    <rPh sb="1" eb="2">
      <t>ヤマ</t>
    </rPh>
    <rPh sb="2" eb="3">
      <t>シ</t>
    </rPh>
    <rPh sb="3" eb="4">
      <t>カン</t>
    </rPh>
    <rPh sb="4" eb="5">
      <t>リ</t>
    </rPh>
    <phoneticPr fontId="29"/>
  </si>
  <si>
    <t>（一級河川指定区間外）</t>
    <rPh sb="1" eb="2">
      <t>イチ</t>
    </rPh>
    <rPh sb="2" eb="3">
      <t>キュウ</t>
    </rPh>
    <rPh sb="3" eb="5">
      <t>カセン</t>
    </rPh>
    <rPh sb="5" eb="7">
      <t>シテイ</t>
    </rPh>
    <rPh sb="7" eb="9">
      <t>クカン</t>
    </rPh>
    <rPh sb="9" eb="10">
      <t>ソト</t>
    </rPh>
    <phoneticPr fontId="29"/>
  </si>
  <si>
    <t>阿　武　隈　川　水　系</t>
    <rPh sb="0" eb="1">
      <t>クマ</t>
    </rPh>
    <rPh sb="2" eb="3">
      <t>タケシ</t>
    </rPh>
    <rPh sb="4" eb="5">
      <t>クマ</t>
    </rPh>
    <rPh sb="6" eb="7">
      <t>ガワ</t>
    </rPh>
    <rPh sb="8" eb="9">
      <t>ミズ</t>
    </rPh>
    <rPh sb="10" eb="11">
      <t>ケイ</t>
    </rPh>
    <phoneticPr fontId="29"/>
  </si>
  <si>
    <t>阿　賀　野　川　水　系</t>
    <rPh sb="0" eb="1">
      <t>クマ</t>
    </rPh>
    <rPh sb="2" eb="3">
      <t>ガ</t>
    </rPh>
    <rPh sb="4" eb="5">
      <t>ノ</t>
    </rPh>
    <rPh sb="6" eb="7">
      <t>ガワ</t>
    </rPh>
    <rPh sb="8" eb="9">
      <t>ミズ</t>
    </rPh>
    <rPh sb="10" eb="11">
      <t>ケイ</t>
    </rPh>
    <phoneticPr fontId="29"/>
  </si>
  <si>
    <t>阿武隈川水系</t>
    <rPh sb="0" eb="1">
      <t>クマ</t>
    </rPh>
    <rPh sb="1" eb="2">
      <t>タケシ</t>
    </rPh>
    <rPh sb="2" eb="3">
      <t>クマ</t>
    </rPh>
    <rPh sb="3" eb="4">
      <t>ガワ</t>
    </rPh>
    <rPh sb="4" eb="6">
      <t>スイケイ</t>
    </rPh>
    <phoneticPr fontId="29"/>
  </si>
  <si>
    <t>名　　称</t>
    <rPh sb="0" eb="1">
      <t>メイ</t>
    </rPh>
    <rPh sb="3" eb="4">
      <t>ショウ</t>
    </rPh>
    <phoneticPr fontId="29"/>
  </si>
  <si>
    <t>総延長</t>
    <rPh sb="0" eb="3">
      <t>ソウエンチョウ</t>
    </rPh>
    <phoneticPr fontId="29"/>
  </si>
  <si>
    <t>市内分延長</t>
    <rPh sb="0" eb="2">
      <t>シナイ</t>
    </rPh>
    <rPh sb="2" eb="3">
      <t>ブン</t>
    </rPh>
    <rPh sb="3" eb="5">
      <t>エンチョウ</t>
    </rPh>
    <phoneticPr fontId="29"/>
  </si>
  <si>
    <t>延長</t>
    <rPh sb="0" eb="2">
      <t>エンチョウ</t>
    </rPh>
    <phoneticPr fontId="29"/>
  </si>
  <si>
    <t>阿武隈川</t>
    <rPh sb="0" eb="3">
      <t>アブクマ</t>
    </rPh>
    <rPh sb="3" eb="4">
      <t>ガワ</t>
    </rPh>
    <phoneticPr fontId="29"/>
  </si>
  <si>
    <t>五百川</t>
    <rPh sb="0" eb="3">
      <t>ゴヒャクガワ</t>
    </rPh>
    <phoneticPr fontId="29"/>
  </si>
  <si>
    <t>舟津川</t>
    <rPh sb="0" eb="2">
      <t>フナツ</t>
    </rPh>
    <rPh sb="2" eb="3">
      <t>ガワ</t>
    </rPh>
    <phoneticPr fontId="29"/>
  </si>
  <si>
    <t>小川</t>
    <rPh sb="0" eb="2">
      <t>オガワ</t>
    </rPh>
    <phoneticPr fontId="29"/>
  </si>
  <si>
    <t>蛇石川</t>
    <rPh sb="0" eb="1">
      <t>ヘビ</t>
    </rPh>
    <rPh sb="1" eb="2">
      <t>イシ</t>
    </rPh>
    <rPh sb="2" eb="3">
      <t>カワ</t>
    </rPh>
    <phoneticPr fontId="29"/>
  </si>
  <si>
    <t>石筵川</t>
    <rPh sb="0" eb="1">
      <t>イシ</t>
    </rPh>
    <rPh sb="1" eb="2">
      <t>ムシロ</t>
    </rPh>
    <rPh sb="2" eb="3">
      <t>カワ</t>
    </rPh>
    <phoneticPr fontId="29"/>
  </si>
  <si>
    <t>中地川</t>
    <rPh sb="0" eb="2">
      <t>ナカチ</t>
    </rPh>
    <rPh sb="2" eb="3">
      <t>カワ</t>
    </rPh>
    <phoneticPr fontId="29"/>
  </si>
  <si>
    <t>照内川</t>
    <rPh sb="0" eb="2">
      <t>テルウチ</t>
    </rPh>
    <rPh sb="2" eb="3">
      <t>ガワ</t>
    </rPh>
    <phoneticPr fontId="29"/>
  </si>
  <si>
    <t>笹原川</t>
    <rPh sb="0" eb="2">
      <t>ササハラ</t>
    </rPh>
    <rPh sb="2" eb="3">
      <t>カワ</t>
    </rPh>
    <phoneticPr fontId="29"/>
  </si>
  <si>
    <t>七瀬川</t>
    <rPh sb="0" eb="2">
      <t>ナナセ</t>
    </rPh>
    <rPh sb="2" eb="3">
      <t>ガワ</t>
    </rPh>
    <phoneticPr fontId="29"/>
  </si>
  <si>
    <t>中川</t>
    <rPh sb="0" eb="2">
      <t>ナカガワ</t>
    </rPh>
    <phoneticPr fontId="29"/>
  </si>
  <si>
    <t>亀田川</t>
    <rPh sb="0" eb="2">
      <t>カメダ</t>
    </rPh>
    <rPh sb="2" eb="3">
      <t>ガワ</t>
    </rPh>
    <phoneticPr fontId="29"/>
  </si>
  <si>
    <t>日沢川</t>
    <rPh sb="0" eb="2">
      <t>ヒザワ</t>
    </rPh>
    <rPh sb="2" eb="3">
      <t>カワ</t>
    </rPh>
    <phoneticPr fontId="29"/>
  </si>
  <si>
    <t>小谷川</t>
    <rPh sb="0" eb="2">
      <t>コタニ</t>
    </rPh>
    <rPh sb="2" eb="3">
      <t>カワ</t>
    </rPh>
    <phoneticPr fontId="29"/>
  </si>
  <si>
    <t>愛宕川</t>
    <rPh sb="0" eb="2">
      <t>アタゴ</t>
    </rPh>
    <rPh sb="2" eb="3">
      <t>ガワ</t>
    </rPh>
    <phoneticPr fontId="29"/>
  </si>
  <si>
    <t>天神川</t>
    <rPh sb="0" eb="2">
      <t>テンジン</t>
    </rPh>
    <rPh sb="2" eb="3">
      <t>ガワ</t>
    </rPh>
    <phoneticPr fontId="29"/>
  </si>
  <si>
    <t>菅川</t>
    <rPh sb="0" eb="1">
      <t>カン</t>
    </rPh>
    <rPh sb="1" eb="2">
      <t>カワ</t>
    </rPh>
    <phoneticPr fontId="29"/>
  </si>
  <si>
    <t>前川</t>
    <rPh sb="0" eb="2">
      <t>マエカワ</t>
    </rPh>
    <phoneticPr fontId="29"/>
  </si>
  <si>
    <t>藤田川</t>
    <rPh sb="0" eb="2">
      <t>フジタ</t>
    </rPh>
    <rPh sb="2" eb="3">
      <t>カワ</t>
    </rPh>
    <phoneticPr fontId="29"/>
  </si>
  <si>
    <t>常夏川</t>
    <rPh sb="0" eb="2">
      <t>トコナツ</t>
    </rPh>
    <rPh sb="2" eb="3">
      <t>カワ</t>
    </rPh>
    <phoneticPr fontId="29"/>
  </si>
  <si>
    <t>上石川</t>
    <rPh sb="0" eb="2">
      <t>アゲイシ</t>
    </rPh>
    <rPh sb="2" eb="3">
      <t>ガワ</t>
    </rPh>
    <phoneticPr fontId="29"/>
  </si>
  <si>
    <t>後庵川</t>
    <rPh sb="0" eb="2">
      <t>ゴアン</t>
    </rPh>
    <rPh sb="2" eb="3">
      <t>ガワ</t>
    </rPh>
    <phoneticPr fontId="29"/>
  </si>
  <si>
    <t>海老根川</t>
    <rPh sb="0" eb="3">
      <t>エビネ</t>
    </rPh>
    <rPh sb="3" eb="4">
      <t>ガワ</t>
    </rPh>
    <phoneticPr fontId="29"/>
  </si>
  <si>
    <t>桜川</t>
    <rPh sb="0" eb="2">
      <t>サクラガワ</t>
    </rPh>
    <phoneticPr fontId="29"/>
  </si>
  <si>
    <t>裏川</t>
    <rPh sb="0" eb="1">
      <t>ウラ</t>
    </rPh>
    <rPh sb="1" eb="2">
      <t>カワ</t>
    </rPh>
    <phoneticPr fontId="29"/>
  </si>
  <si>
    <t>八島川</t>
    <rPh sb="0" eb="1">
      <t>ハチ</t>
    </rPh>
    <rPh sb="1" eb="2">
      <t>ジマ</t>
    </rPh>
    <rPh sb="2" eb="3">
      <t>カワ</t>
    </rPh>
    <phoneticPr fontId="29"/>
  </si>
  <si>
    <t>荒川</t>
    <rPh sb="0" eb="2">
      <t>アラカワ</t>
    </rPh>
    <phoneticPr fontId="29"/>
  </si>
  <si>
    <t>逢瀬川</t>
    <rPh sb="0" eb="3">
      <t>オオセガワ</t>
    </rPh>
    <phoneticPr fontId="29"/>
  </si>
  <si>
    <t>大平川</t>
    <rPh sb="0" eb="2">
      <t>オオヒラ</t>
    </rPh>
    <rPh sb="2" eb="3">
      <t>カワ</t>
    </rPh>
    <phoneticPr fontId="29"/>
  </si>
  <si>
    <t>馬場川</t>
    <rPh sb="0" eb="2">
      <t>ババ</t>
    </rPh>
    <rPh sb="2" eb="3">
      <t>ガワ</t>
    </rPh>
    <phoneticPr fontId="29"/>
  </si>
  <si>
    <t>西平川</t>
    <rPh sb="0" eb="1">
      <t>ニシ</t>
    </rPh>
    <rPh sb="1" eb="2">
      <t>タイラ</t>
    </rPh>
    <rPh sb="2" eb="3">
      <t>カワ</t>
    </rPh>
    <phoneticPr fontId="29"/>
  </si>
  <si>
    <t>南川</t>
    <rPh sb="0" eb="2">
      <t>ミナミカワ</t>
    </rPh>
    <phoneticPr fontId="29"/>
  </si>
  <si>
    <t>塩ノ入川</t>
    <rPh sb="0" eb="1">
      <t>シオ</t>
    </rPh>
    <rPh sb="2" eb="3">
      <t>イ</t>
    </rPh>
    <rPh sb="3" eb="4">
      <t>カワ</t>
    </rPh>
    <phoneticPr fontId="29"/>
  </si>
  <si>
    <t>大久保川</t>
    <rPh sb="0" eb="3">
      <t>オオクボ</t>
    </rPh>
    <rPh sb="3" eb="4">
      <t>ガワ</t>
    </rPh>
    <phoneticPr fontId="29"/>
  </si>
  <si>
    <t>徳定川</t>
    <rPh sb="0" eb="2">
      <t>トクサダ</t>
    </rPh>
    <rPh sb="2" eb="3">
      <t>ガワ</t>
    </rPh>
    <phoneticPr fontId="29"/>
  </si>
  <si>
    <t>大滝根川</t>
    <rPh sb="0" eb="2">
      <t>オオタキ</t>
    </rPh>
    <rPh sb="2" eb="3">
      <t>ネ</t>
    </rPh>
    <rPh sb="3" eb="4">
      <t>カワ</t>
    </rPh>
    <phoneticPr fontId="29"/>
  </si>
  <si>
    <t>阿久津川</t>
    <rPh sb="0" eb="3">
      <t>アクツ</t>
    </rPh>
    <rPh sb="3" eb="4">
      <t>ガワ</t>
    </rPh>
    <phoneticPr fontId="29"/>
  </si>
  <si>
    <t>谷田川</t>
    <rPh sb="0" eb="2">
      <t>ヤタ</t>
    </rPh>
    <rPh sb="2" eb="3">
      <t>ガワ</t>
    </rPh>
    <phoneticPr fontId="29"/>
  </si>
  <si>
    <t>黒石川</t>
    <rPh sb="0" eb="2">
      <t>クロイシ</t>
    </rPh>
    <rPh sb="2" eb="3">
      <t>ガワ</t>
    </rPh>
    <phoneticPr fontId="29"/>
  </si>
  <si>
    <t>笹原川</t>
    <rPh sb="0" eb="2">
      <t>ササハラ</t>
    </rPh>
    <rPh sb="2" eb="3">
      <t>ガワ</t>
    </rPh>
    <phoneticPr fontId="29"/>
  </si>
  <si>
    <t>南川放水路</t>
    <rPh sb="0" eb="2">
      <t>ミナミガワ</t>
    </rPh>
    <rPh sb="2" eb="5">
      <t>ホウスイロ</t>
    </rPh>
    <phoneticPr fontId="29"/>
  </si>
  <si>
    <t>鶴巻川</t>
    <rPh sb="0" eb="2">
      <t>ツルマキ</t>
    </rPh>
    <rPh sb="2" eb="3">
      <t>ガワ</t>
    </rPh>
    <phoneticPr fontId="29"/>
  </si>
  <si>
    <t>西ノ川</t>
    <rPh sb="0" eb="1">
      <t>ニシ</t>
    </rPh>
    <rPh sb="2" eb="3">
      <t>カワ</t>
    </rPh>
    <phoneticPr fontId="29"/>
  </si>
  <si>
    <t>多田野川</t>
    <rPh sb="0" eb="3">
      <t>タダノ</t>
    </rPh>
    <rPh sb="3" eb="4">
      <t>ガワ</t>
    </rPh>
    <phoneticPr fontId="29"/>
  </si>
  <si>
    <t>白岩川</t>
    <rPh sb="0" eb="1">
      <t>シロ</t>
    </rPh>
    <rPh sb="1" eb="2">
      <t>イワ</t>
    </rPh>
    <rPh sb="2" eb="3">
      <t>ガワ</t>
    </rPh>
    <phoneticPr fontId="29"/>
  </si>
  <si>
    <t>仲川</t>
    <rPh sb="0" eb="2">
      <t>ナカガワ</t>
    </rPh>
    <phoneticPr fontId="29"/>
  </si>
  <si>
    <t>小　計</t>
    <rPh sb="0" eb="1">
      <t>ショウ</t>
    </rPh>
    <rPh sb="2" eb="3">
      <t>ケイ</t>
    </rPh>
    <phoneticPr fontId="29"/>
  </si>
  <si>
    <t>一級河川総合計</t>
    <rPh sb="0" eb="2">
      <t>イッキュウ</t>
    </rPh>
    <rPh sb="2" eb="4">
      <t>カセン</t>
    </rPh>
    <rPh sb="4" eb="6">
      <t>ソウゴウ</t>
    </rPh>
    <rPh sb="6" eb="7">
      <t>ケイ</t>
    </rPh>
    <phoneticPr fontId="29"/>
  </si>
  <si>
    <t>総延長</t>
    <phoneticPr fontId="7"/>
  </si>
  <si>
    <t>市内分延長</t>
    <phoneticPr fontId="7"/>
  </si>
  <si>
    <t>※市内分延長は参考</t>
    <phoneticPr fontId="7"/>
  </si>
  <si>
    <t>（単位：ｍ）</t>
    <rPh sb="1" eb="3">
      <t>タンイ</t>
    </rPh>
    <phoneticPr fontId="7"/>
  </si>
  <si>
    <t>　　　　　　　　　　　　　</t>
    <phoneticPr fontId="29"/>
  </si>
  <si>
    <t>資料：河川課</t>
    <rPh sb="0" eb="2">
      <t>シリョウ</t>
    </rPh>
    <rPh sb="3" eb="5">
      <t>カセン</t>
    </rPh>
    <rPh sb="5" eb="6">
      <t>カ</t>
    </rPh>
    <phoneticPr fontId="7"/>
  </si>
  <si>
    <t>●市内の河川一覧（普通河川）</t>
    <rPh sb="1" eb="3">
      <t>シナイ</t>
    </rPh>
    <rPh sb="4" eb="6">
      <t>カセン</t>
    </rPh>
    <rPh sb="6" eb="8">
      <t>イチラン</t>
    </rPh>
    <rPh sb="9" eb="11">
      <t>フツウ</t>
    </rPh>
    <rPh sb="11" eb="13">
      <t>カセン</t>
    </rPh>
    <phoneticPr fontId="7"/>
  </si>
  <si>
    <t>普　　通　　河　　川</t>
    <rPh sb="0" eb="1">
      <t>ススム</t>
    </rPh>
    <rPh sb="3" eb="4">
      <t>ツウ</t>
    </rPh>
    <rPh sb="6" eb="7">
      <t>カワ</t>
    </rPh>
    <rPh sb="9" eb="10">
      <t>カワ</t>
    </rPh>
    <phoneticPr fontId="29"/>
  </si>
  <si>
    <t>郡　山　市　管　理</t>
    <rPh sb="0" eb="1">
      <t>グン</t>
    </rPh>
    <rPh sb="2" eb="3">
      <t>ヤマ</t>
    </rPh>
    <rPh sb="4" eb="5">
      <t>シ</t>
    </rPh>
    <rPh sb="6" eb="7">
      <t>カン</t>
    </rPh>
    <rPh sb="8" eb="9">
      <t>リ</t>
    </rPh>
    <phoneticPr fontId="29"/>
  </si>
  <si>
    <t>流入先法河川名</t>
    <rPh sb="0" eb="2">
      <t>リュウニュウ</t>
    </rPh>
    <rPh sb="2" eb="3">
      <t>サキ</t>
    </rPh>
    <rPh sb="3" eb="4">
      <t>ホウ</t>
    </rPh>
    <rPh sb="4" eb="6">
      <t>カセン</t>
    </rPh>
    <rPh sb="6" eb="7">
      <t>メイ</t>
    </rPh>
    <phoneticPr fontId="29"/>
  </si>
  <si>
    <t>番号</t>
    <rPh sb="0" eb="2">
      <t>バンゴウ</t>
    </rPh>
    <phoneticPr fontId="29"/>
  </si>
  <si>
    <t>普通河川名</t>
    <rPh sb="0" eb="2">
      <t>フツウ</t>
    </rPh>
    <rPh sb="2" eb="4">
      <t>カセン</t>
    </rPh>
    <rPh sb="4" eb="5">
      <t>メイ</t>
    </rPh>
    <phoneticPr fontId="29"/>
  </si>
  <si>
    <t>流入町村名</t>
    <rPh sb="0" eb="2">
      <t>リュウニュウ</t>
    </rPh>
    <rPh sb="2" eb="4">
      <t>チョウソン</t>
    </rPh>
    <rPh sb="4" eb="5">
      <t>メイ</t>
    </rPh>
    <phoneticPr fontId="29"/>
  </si>
  <si>
    <t>千京川</t>
    <rPh sb="0" eb="1">
      <t>セン</t>
    </rPh>
    <rPh sb="1" eb="2">
      <t>キョウ</t>
    </rPh>
    <rPh sb="2" eb="3">
      <t>カワ</t>
    </rPh>
    <phoneticPr fontId="29"/>
  </si>
  <si>
    <t>日和田町</t>
    <rPh sb="0" eb="3">
      <t>ヒワダ</t>
    </rPh>
    <rPh sb="3" eb="4">
      <t>マチ</t>
    </rPh>
    <phoneticPr fontId="29"/>
  </si>
  <si>
    <t>胡桃沢川</t>
    <rPh sb="0" eb="1">
      <t>エビス</t>
    </rPh>
    <rPh sb="1" eb="2">
      <t>モモ</t>
    </rPh>
    <rPh sb="2" eb="3">
      <t>サワ</t>
    </rPh>
    <rPh sb="3" eb="4">
      <t>カワ</t>
    </rPh>
    <phoneticPr fontId="29"/>
  </si>
  <si>
    <t>大槻町</t>
    <rPh sb="0" eb="2">
      <t>オオツキ</t>
    </rPh>
    <rPh sb="2" eb="3">
      <t>マチ</t>
    </rPh>
    <phoneticPr fontId="29"/>
  </si>
  <si>
    <t>舟津川</t>
    <rPh sb="0" eb="2">
      <t>フナツ</t>
    </rPh>
    <rPh sb="2" eb="3">
      <t>カワ</t>
    </rPh>
    <phoneticPr fontId="29"/>
  </si>
  <si>
    <t>清川</t>
    <rPh sb="0" eb="1">
      <t>キヨシ</t>
    </rPh>
    <rPh sb="1" eb="2">
      <t>カワ</t>
    </rPh>
    <phoneticPr fontId="29"/>
  </si>
  <si>
    <t>湖南町三代</t>
    <rPh sb="0" eb="3">
      <t>コナンマチ</t>
    </rPh>
    <rPh sb="3" eb="5">
      <t>ミヨ</t>
    </rPh>
    <phoneticPr fontId="29"/>
  </si>
  <si>
    <t>金川</t>
    <rPh sb="0" eb="1">
      <t>キン</t>
    </rPh>
    <rPh sb="1" eb="2">
      <t>カワ</t>
    </rPh>
    <phoneticPr fontId="29"/>
  </si>
  <si>
    <t>喜久田町</t>
    <rPh sb="0" eb="3">
      <t>キクタ</t>
    </rPh>
    <rPh sb="3" eb="4">
      <t>マチ</t>
    </rPh>
    <phoneticPr fontId="29"/>
  </si>
  <si>
    <t>渋川</t>
    <rPh sb="0" eb="1">
      <t>シブ</t>
    </rPh>
    <rPh sb="1" eb="2">
      <t>ガワ</t>
    </rPh>
    <phoneticPr fontId="29"/>
  </si>
  <si>
    <t>安積町</t>
    <rPh sb="0" eb="2">
      <t>アサカ</t>
    </rPh>
    <rPh sb="2" eb="3">
      <t>マチ</t>
    </rPh>
    <phoneticPr fontId="29"/>
  </si>
  <si>
    <t>大東沢川</t>
    <rPh sb="0" eb="2">
      <t>オオヒガシ</t>
    </rPh>
    <rPh sb="2" eb="3">
      <t>サワ</t>
    </rPh>
    <rPh sb="3" eb="4">
      <t>カワ</t>
    </rPh>
    <phoneticPr fontId="29"/>
  </si>
  <si>
    <t>大橋川</t>
    <rPh sb="0" eb="2">
      <t>オオハシ</t>
    </rPh>
    <rPh sb="2" eb="3">
      <t>カワ</t>
    </rPh>
    <phoneticPr fontId="29"/>
  </si>
  <si>
    <t>仙翁川</t>
    <rPh sb="0" eb="1">
      <t>セン</t>
    </rPh>
    <rPh sb="1" eb="2">
      <t>オキナ</t>
    </rPh>
    <rPh sb="2" eb="3">
      <t>カワ</t>
    </rPh>
    <phoneticPr fontId="29"/>
  </si>
  <si>
    <t>前ノ川</t>
    <rPh sb="0" eb="1">
      <t>マエ</t>
    </rPh>
    <rPh sb="2" eb="3">
      <t>カワ</t>
    </rPh>
    <phoneticPr fontId="29"/>
  </si>
  <si>
    <t>土部川</t>
    <rPh sb="0" eb="1">
      <t>ツチ</t>
    </rPh>
    <rPh sb="1" eb="2">
      <t>ブ</t>
    </rPh>
    <rPh sb="2" eb="3">
      <t>カワ</t>
    </rPh>
    <phoneticPr fontId="29"/>
  </si>
  <si>
    <t>三穂田町</t>
    <rPh sb="0" eb="3">
      <t>ミホタ</t>
    </rPh>
    <rPh sb="3" eb="4">
      <t>マチ</t>
    </rPh>
    <phoneticPr fontId="29"/>
  </si>
  <si>
    <t>小屋川</t>
    <rPh sb="0" eb="2">
      <t>コヤ</t>
    </rPh>
    <rPh sb="2" eb="3">
      <t>カワ</t>
    </rPh>
    <phoneticPr fontId="29"/>
  </si>
  <si>
    <t>内野川</t>
    <rPh sb="0" eb="1">
      <t>ウチ</t>
    </rPh>
    <rPh sb="1" eb="2">
      <t>ノ</t>
    </rPh>
    <rPh sb="2" eb="3">
      <t>カワ</t>
    </rPh>
    <phoneticPr fontId="29"/>
  </si>
  <si>
    <t>熱海町</t>
    <rPh sb="0" eb="2">
      <t>アタミ</t>
    </rPh>
    <rPh sb="2" eb="3">
      <t>マチ</t>
    </rPh>
    <phoneticPr fontId="29"/>
  </si>
  <si>
    <t>川底川</t>
    <rPh sb="0" eb="1">
      <t>カワ</t>
    </rPh>
    <rPh sb="1" eb="2">
      <t>ソコ</t>
    </rPh>
    <rPh sb="2" eb="3">
      <t>カワ</t>
    </rPh>
    <phoneticPr fontId="29"/>
  </si>
  <si>
    <t>滝野沢川</t>
    <rPh sb="0" eb="2">
      <t>タキノ</t>
    </rPh>
    <rPh sb="2" eb="3">
      <t>サワ</t>
    </rPh>
    <rPh sb="3" eb="4">
      <t>カワ</t>
    </rPh>
    <phoneticPr fontId="29"/>
  </si>
  <si>
    <t>白山川</t>
    <rPh sb="0" eb="2">
      <t>シロヤマ</t>
    </rPh>
    <rPh sb="2" eb="3">
      <t>カワ</t>
    </rPh>
    <phoneticPr fontId="29"/>
  </si>
  <si>
    <t>中地川</t>
    <rPh sb="0" eb="1">
      <t>ナカ</t>
    </rPh>
    <rPh sb="1" eb="2">
      <t>チ</t>
    </rPh>
    <rPh sb="2" eb="3">
      <t>カワ</t>
    </rPh>
    <phoneticPr fontId="29"/>
  </si>
  <si>
    <t>湖南町中野</t>
    <rPh sb="0" eb="3">
      <t>コナンマチ</t>
    </rPh>
    <rPh sb="3" eb="5">
      <t>ナカノ</t>
    </rPh>
    <phoneticPr fontId="29"/>
  </si>
  <si>
    <t>深沢川</t>
    <rPh sb="0" eb="2">
      <t>フカザワ</t>
    </rPh>
    <rPh sb="2" eb="3">
      <t>カワ</t>
    </rPh>
    <phoneticPr fontId="29"/>
  </si>
  <si>
    <t>薬師川</t>
    <rPh sb="0" eb="2">
      <t>ヤクシ</t>
    </rPh>
    <rPh sb="2" eb="3">
      <t>カワ</t>
    </rPh>
    <phoneticPr fontId="29"/>
  </si>
  <si>
    <t>石塚川</t>
    <rPh sb="0" eb="2">
      <t>イシツカ</t>
    </rPh>
    <rPh sb="2" eb="3">
      <t>カワ</t>
    </rPh>
    <phoneticPr fontId="29"/>
  </si>
  <si>
    <t>歳ノ沢川</t>
    <rPh sb="0" eb="1">
      <t>トシ</t>
    </rPh>
    <rPh sb="2" eb="3">
      <t>サワ</t>
    </rPh>
    <rPh sb="3" eb="4">
      <t>カワ</t>
    </rPh>
    <phoneticPr fontId="29"/>
  </si>
  <si>
    <t>高旗川</t>
    <rPh sb="0" eb="1">
      <t>タカ</t>
    </rPh>
    <rPh sb="1" eb="3">
      <t>ハタガワ</t>
    </rPh>
    <phoneticPr fontId="29"/>
  </si>
  <si>
    <t>佐部沢川</t>
    <rPh sb="0" eb="1">
      <t>サ</t>
    </rPh>
    <rPh sb="1" eb="2">
      <t>ベ</t>
    </rPh>
    <rPh sb="2" eb="3">
      <t>サワ</t>
    </rPh>
    <rPh sb="3" eb="4">
      <t>カワ</t>
    </rPh>
    <phoneticPr fontId="29"/>
  </si>
  <si>
    <t>三河沢川</t>
    <rPh sb="0" eb="2">
      <t>ミカワ</t>
    </rPh>
    <rPh sb="2" eb="3">
      <t>サワ</t>
    </rPh>
    <rPh sb="3" eb="4">
      <t>カワ</t>
    </rPh>
    <phoneticPr fontId="29"/>
  </si>
  <si>
    <t>北沢川</t>
    <rPh sb="0" eb="1">
      <t>キタ</t>
    </rPh>
    <rPh sb="1" eb="2">
      <t>サワ</t>
    </rPh>
    <rPh sb="2" eb="3">
      <t>カワ</t>
    </rPh>
    <phoneticPr fontId="29"/>
  </si>
  <si>
    <t>持葉沢川</t>
    <rPh sb="0" eb="1">
      <t>モ</t>
    </rPh>
    <rPh sb="1" eb="2">
      <t>ハ</t>
    </rPh>
    <rPh sb="2" eb="3">
      <t>サワ</t>
    </rPh>
    <rPh sb="3" eb="4">
      <t>カワ</t>
    </rPh>
    <phoneticPr fontId="29"/>
  </si>
  <si>
    <t>多田野川</t>
    <rPh sb="0" eb="3">
      <t>タダノ</t>
    </rPh>
    <rPh sb="3" eb="4">
      <t>カワ</t>
    </rPh>
    <phoneticPr fontId="29"/>
  </si>
  <si>
    <t>阿部田川</t>
    <rPh sb="0" eb="2">
      <t>アベ</t>
    </rPh>
    <rPh sb="2" eb="3">
      <t>タ</t>
    </rPh>
    <rPh sb="3" eb="4">
      <t>カワ</t>
    </rPh>
    <phoneticPr fontId="29"/>
  </si>
  <si>
    <t>奈良沢川</t>
    <rPh sb="0" eb="2">
      <t>ナラ</t>
    </rPh>
    <rPh sb="2" eb="3">
      <t>サワ</t>
    </rPh>
    <rPh sb="3" eb="4">
      <t>カワ</t>
    </rPh>
    <phoneticPr fontId="29"/>
  </si>
  <si>
    <t>沼上川</t>
    <rPh sb="0" eb="2">
      <t>ヌマカミ</t>
    </rPh>
    <rPh sb="2" eb="3">
      <t>カワ</t>
    </rPh>
    <phoneticPr fontId="29"/>
  </si>
  <si>
    <t>長地松川</t>
    <rPh sb="0" eb="1">
      <t>ナガ</t>
    </rPh>
    <rPh sb="1" eb="2">
      <t>チ</t>
    </rPh>
    <rPh sb="2" eb="3">
      <t>マツ</t>
    </rPh>
    <rPh sb="3" eb="4">
      <t>カワ</t>
    </rPh>
    <phoneticPr fontId="29"/>
  </si>
  <si>
    <t>逢瀬町</t>
    <rPh sb="0" eb="2">
      <t>オオセ</t>
    </rPh>
    <rPh sb="2" eb="3">
      <t>マチ</t>
    </rPh>
    <phoneticPr fontId="29"/>
  </si>
  <si>
    <t>日沢川</t>
    <rPh sb="0" eb="1">
      <t>ヒ</t>
    </rPh>
    <rPh sb="1" eb="2">
      <t>サワ</t>
    </rPh>
    <rPh sb="2" eb="3">
      <t>カワ</t>
    </rPh>
    <phoneticPr fontId="29"/>
  </si>
  <si>
    <t>地獄沢川</t>
    <rPh sb="0" eb="2">
      <t>ジゴク</t>
    </rPh>
    <rPh sb="2" eb="3">
      <t>サワ</t>
    </rPh>
    <rPh sb="3" eb="4">
      <t>カワ</t>
    </rPh>
    <phoneticPr fontId="29"/>
  </si>
  <si>
    <t>菅川</t>
    <rPh sb="0" eb="1">
      <t>スゲ</t>
    </rPh>
    <rPh sb="1" eb="2">
      <t>カワ</t>
    </rPh>
    <phoneticPr fontId="29"/>
  </si>
  <si>
    <t>菅川</t>
    <rPh sb="0" eb="1">
      <t>スガ</t>
    </rPh>
    <rPh sb="1" eb="2">
      <t>カワ</t>
    </rPh>
    <phoneticPr fontId="29"/>
  </si>
  <si>
    <t>飲水川</t>
    <rPh sb="0" eb="2">
      <t>ノミミズ</t>
    </rPh>
    <rPh sb="2" eb="3">
      <t>カワ</t>
    </rPh>
    <phoneticPr fontId="29"/>
  </si>
  <si>
    <t>湖南町福良</t>
    <rPh sb="0" eb="3">
      <t>コナンマチ</t>
    </rPh>
    <rPh sb="3" eb="5">
      <t>フクラ</t>
    </rPh>
    <phoneticPr fontId="29"/>
  </si>
  <si>
    <t>夕日沢川</t>
    <rPh sb="0" eb="2">
      <t>ユウヒ</t>
    </rPh>
    <rPh sb="2" eb="3">
      <t>サワ</t>
    </rPh>
    <rPh sb="3" eb="4">
      <t>カワ</t>
    </rPh>
    <phoneticPr fontId="29"/>
  </si>
  <si>
    <t>源田川</t>
    <rPh sb="0" eb="1">
      <t>ゲン</t>
    </rPh>
    <rPh sb="1" eb="2">
      <t>タ</t>
    </rPh>
    <rPh sb="2" eb="3">
      <t>カワ</t>
    </rPh>
    <phoneticPr fontId="29"/>
  </si>
  <si>
    <t>高玉川</t>
    <rPh sb="0" eb="2">
      <t>タカタマ</t>
    </rPh>
    <rPh sb="2" eb="3">
      <t>カワ</t>
    </rPh>
    <phoneticPr fontId="29"/>
  </si>
  <si>
    <t>橋ノ入川</t>
    <rPh sb="0" eb="1">
      <t>ハシ</t>
    </rPh>
    <rPh sb="2" eb="3">
      <t>イ</t>
    </rPh>
    <rPh sb="3" eb="4">
      <t>カワ</t>
    </rPh>
    <phoneticPr fontId="29"/>
  </si>
  <si>
    <t>箕ヶ沢川</t>
    <rPh sb="0" eb="1">
      <t>ミ</t>
    </rPh>
    <rPh sb="2" eb="3">
      <t>サワ</t>
    </rPh>
    <rPh sb="3" eb="4">
      <t>ガワ</t>
    </rPh>
    <phoneticPr fontId="29"/>
  </si>
  <si>
    <t>西ノ沢川</t>
    <rPh sb="0" eb="1">
      <t>ニシ</t>
    </rPh>
    <rPh sb="2" eb="3">
      <t>サワ</t>
    </rPh>
    <rPh sb="3" eb="4">
      <t>カワ</t>
    </rPh>
    <phoneticPr fontId="29"/>
  </si>
  <si>
    <t>湯沢川</t>
    <rPh sb="0" eb="1">
      <t>ユ</t>
    </rPh>
    <rPh sb="1" eb="2">
      <t>サワ</t>
    </rPh>
    <rPh sb="2" eb="3">
      <t>カワ</t>
    </rPh>
    <phoneticPr fontId="29"/>
  </si>
  <si>
    <t>常夏川</t>
    <rPh sb="0" eb="2">
      <t>トコナツ</t>
    </rPh>
    <rPh sb="2" eb="3">
      <t>ガワ</t>
    </rPh>
    <phoneticPr fontId="29"/>
  </si>
  <si>
    <t>日向川</t>
    <rPh sb="0" eb="2">
      <t>ヒュウガ</t>
    </rPh>
    <rPh sb="2" eb="3">
      <t>カワ</t>
    </rPh>
    <phoneticPr fontId="29"/>
  </si>
  <si>
    <t>湖南町赤津</t>
    <rPh sb="0" eb="3">
      <t>コナンマチ</t>
    </rPh>
    <rPh sb="3" eb="5">
      <t>アカツ</t>
    </rPh>
    <phoneticPr fontId="29"/>
  </si>
  <si>
    <t>水上川</t>
    <rPh sb="0" eb="2">
      <t>ミズカミ</t>
    </rPh>
    <rPh sb="2" eb="3">
      <t>カワ</t>
    </rPh>
    <phoneticPr fontId="29"/>
  </si>
  <si>
    <t>谷地川</t>
    <rPh sb="0" eb="1">
      <t>タニ</t>
    </rPh>
    <rPh sb="1" eb="2">
      <t>チ</t>
    </rPh>
    <rPh sb="2" eb="3">
      <t>カワ</t>
    </rPh>
    <phoneticPr fontId="29"/>
  </si>
  <si>
    <t>山葵沢川</t>
    <rPh sb="0" eb="1">
      <t>ヤマ</t>
    </rPh>
    <rPh sb="1" eb="2">
      <t>アオイ</t>
    </rPh>
    <rPh sb="2" eb="3">
      <t>サワ</t>
    </rPh>
    <rPh sb="3" eb="4">
      <t>カワ</t>
    </rPh>
    <phoneticPr fontId="29"/>
  </si>
  <si>
    <t>白岩川</t>
    <rPh sb="0" eb="2">
      <t>シライワ</t>
    </rPh>
    <rPh sb="2" eb="3">
      <t>ガワ</t>
    </rPh>
    <phoneticPr fontId="29"/>
  </si>
  <si>
    <t>広土川</t>
    <rPh sb="0" eb="1">
      <t>ヒロ</t>
    </rPh>
    <rPh sb="1" eb="2">
      <t>ツチ</t>
    </rPh>
    <rPh sb="2" eb="3">
      <t>カワ</t>
    </rPh>
    <phoneticPr fontId="29"/>
  </si>
  <si>
    <t>西田町</t>
    <rPh sb="0" eb="3">
      <t>ニシダマチ</t>
    </rPh>
    <phoneticPr fontId="29"/>
  </si>
  <si>
    <t>西岐川</t>
    <rPh sb="0" eb="2">
      <t>ニシマタ</t>
    </rPh>
    <rPh sb="2" eb="3">
      <t>カワ</t>
    </rPh>
    <phoneticPr fontId="29"/>
  </si>
  <si>
    <t>天神川</t>
    <rPh sb="0" eb="2">
      <t>テンジン</t>
    </rPh>
    <rPh sb="2" eb="3">
      <t>カワ</t>
    </rPh>
    <phoneticPr fontId="29"/>
  </si>
  <si>
    <t>細田川</t>
    <rPh sb="0" eb="2">
      <t>ホソタ</t>
    </rPh>
    <rPh sb="2" eb="3">
      <t>カワ</t>
    </rPh>
    <phoneticPr fontId="29"/>
  </si>
  <si>
    <t>横滝沢川</t>
    <rPh sb="0" eb="1">
      <t>ヨコ</t>
    </rPh>
    <rPh sb="1" eb="3">
      <t>タキザワ</t>
    </rPh>
    <rPh sb="3" eb="4">
      <t>ガワ</t>
    </rPh>
    <phoneticPr fontId="29"/>
  </si>
  <si>
    <t>丸山川</t>
    <rPh sb="0" eb="2">
      <t>マルヤマ</t>
    </rPh>
    <rPh sb="2" eb="3">
      <t>カワ</t>
    </rPh>
    <phoneticPr fontId="29"/>
  </si>
  <si>
    <t>ゼンマイ川</t>
    <rPh sb="4" eb="5">
      <t>カワ</t>
    </rPh>
    <phoneticPr fontId="29"/>
  </si>
  <si>
    <t>七瀬川</t>
    <rPh sb="0" eb="2">
      <t>ナナセ</t>
    </rPh>
    <rPh sb="2" eb="3">
      <t>カワ</t>
    </rPh>
    <phoneticPr fontId="29"/>
  </si>
  <si>
    <t>高森川</t>
    <rPh sb="0" eb="2">
      <t>タカモリ</t>
    </rPh>
    <rPh sb="2" eb="3">
      <t>カワ</t>
    </rPh>
    <phoneticPr fontId="29"/>
  </si>
  <si>
    <t>猪苗代湖</t>
    <rPh sb="0" eb="3">
      <t>イナワシロ</t>
    </rPh>
    <rPh sb="3" eb="4">
      <t>コ</t>
    </rPh>
    <phoneticPr fontId="29"/>
  </si>
  <si>
    <t>町ヶ小屋川</t>
    <rPh sb="0" eb="1">
      <t>マチ</t>
    </rPh>
    <rPh sb="2" eb="4">
      <t>コヤ</t>
    </rPh>
    <rPh sb="4" eb="5">
      <t>カワ</t>
    </rPh>
    <phoneticPr fontId="29"/>
  </si>
  <si>
    <t>湖南町浜路</t>
    <rPh sb="0" eb="3">
      <t>コナンマチ</t>
    </rPh>
    <rPh sb="3" eb="4">
      <t>ハマ</t>
    </rPh>
    <rPh sb="4" eb="5">
      <t>ロ</t>
    </rPh>
    <phoneticPr fontId="29"/>
  </si>
  <si>
    <t>藤田川</t>
    <rPh sb="0" eb="2">
      <t>フジタ</t>
    </rPh>
    <rPh sb="2" eb="3">
      <t>ガワ</t>
    </rPh>
    <phoneticPr fontId="29"/>
  </si>
  <si>
    <t>根柄川</t>
    <rPh sb="0" eb="1">
      <t>ネ</t>
    </rPh>
    <rPh sb="1" eb="2">
      <t>ガラ</t>
    </rPh>
    <rPh sb="2" eb="3">
      <t>カワ</t>
    </rPh>
    <phoneticPr fontId="29"/>
  </si>
  <si>
    <t>大平町</t>
    <rPh sb="0" eb="2">
      <t>オオヒラ</t>
    </rPh>
    <rPh sb="2" eb="3">
      <t>マチ</t>
    </rPh>
    <phoneticPr fontId="29"/>
  </si>
  <si>
    <t>大沢川</t>
    <rPh sb="0" eb="2">
      <t>オオサワ</t>
    </rPh>
    <rPh sb="2" eb="3">
      <t>カワ</t>
    </rPh>
    <phoneticPr fontId="29"/>
  </si>
  <si>
    <t>芦沢川</t>
    <rPh sb="0" eb="1">
      <t>アシ</t>
    </rPh>
    <rPh sb="1" eb="2">
      <t>サワ</t>
    </rPh>
    <rPh sb="2" eb="3">
      <t>カワ</t>
    </rPh>
    <phoneticPr fontId="29"/>
  </si>
  <si>
    <t>栗川</t>
    <rPh sb="0" eb="1">
      <t>クリ</t>
    </rPh>
    <rPh sb="1" eb="2">
      <t>カワ</t>
    </rPh>
    <phoneticPr fontId="29"/>
  </si>
  <si>
    <t>中田町</t>
    <rPh sb="0" eb="2">
      <t>ナカタ</t>
    </rPh>
    <rPh sb="2" eb="3">
      <t>マチ</t>
    </rPh>
    <phoneticPr fontId="29"/>
  </si>
  <si>
    <t>大道沢川</t>
    <rPh sb="0" eb="2">
      <t>オオミチ</t>
    </rPh>
    <rPh sb="2" eb="3">
      <t>サワ</t>
    </rPh>
    <rPh sb="3" eb="4">
      <t>カワ</t>
    </rPh>
    <phoneticPr fontId="29"/>
  </si>
  <si>
    <t>長経川</t>
    <rPh sb="0" eb="1">
      <t>ナガ</t>
    </rPh>
    <rPh sb="1" eb="2">
      <t>ケイ</t>
    </rPh>
    <rPh sb="2" eb="3">
      <t>カワ</t>
    </rPh>
    <phoneticPr fontId="29"/>
  </si>
  <si>
    <t>谷田川</t>
    <rPh sb="0" eb="3">
      <t>ヤタガワ</t>
    </rPh>
    <phoneticPr fontId="29"/>
  </si>
  <si>
    <t>谷田川</t>
    <rPh sb="0" eb="2">
      <t>ヤタ</t>
    </rPh>
    <rPh sb="2" eb="3">
      <t>カワ</t>
    </rPh>
    <phoneticPr fontId="29"/>
  </si>
  <si>
    <t>河ウツ川</t>
    <rPh sb="0" eb="1">
      <t>カワ</t>
    </rPh>
    <rPh sb="3" eb="4">
      <t>カワ</t>
    </rPh>
    <phoneticPr fontId="29"/>
  </si>
  <si>
    <t>田村町</t>
    <rPh sb="0" eb="3">
      <t>タムラマチ</t>
    </rPh>
    <phoneticPr fontId="29"/>
  </si>
  <si>
    <t>荒砥川</t>
    <rPh sb="0" eb="1">
      <t>アラ</t>
    </rPh>
    <rPh sb="1" eb="2">
      <t>ト</t>
    </rPh>
    <rPh sb="2" eb="3">
      <t>カワ</t>
    </rPh>
    <phoneticPr fontId="29"/>
  </si>
  <si>
    <t>愛宕川</t>
    <rPh sb="0" eb="2">
      <t>アタゴ</t>
    </rPh>
    <rPh sb="2" eb="3">
      <t>カワ</t>
    </rPh>
    <phoneticPr fontId="29"/>
  </si>
  <si>
    <t>湖南町横沢</t>
    <rPh sb="0" eb="2">
      <t>コナン</t>
    </rPh>
    <rPh sb="2" eb="3">
      <t>マチ</t>
    </rPh>
    <rPh sb="3" eb="5">
      <t>ヨコサワ</t>
    </rPh>
    <phoneticPr fontId="29"/>
  </si>
  <si>
    <t>舘川</t>
    <rPh sb="0" eb="1">
      <t>タテ</t>
    </rPh>
    <rPh sb="1" eb="2">
      <t>カワ</t>
    </rPh>
    <phoneticPr fontId="29"/>
  </si>
  <si>
    <t>湖南町舘</t>
    <rPh sb="0" eb="3">
      <t>コナンマチ</t>
    </rPh>
    <rPh sb="3" eb="4">
      <t>タテ</t>
    </rPh>
    <phoneticPr fontId="29"/>
  </si>
  <si>
    <t>照内川</t>
    <rPh sb="0" eb="2">
      <t>テルウチ</t>
    </rPh>
    <rPh sb="2" eb="3">
      <t>カワ</t>
    </rPh>
    <phoneticPr fontId="29"/>
  </si>
  <si>
    <t>富久山町</t>
    <rPh sb="0" eb="4">
      <t>フクヤママチ</t>
    </rPh>
    <phoneticPr fontId="29"/>
  </si>
  <si>
    <t>黒石川</t>
    <rPh sb="0" eb="2">
      <t>クロイシ</t>
    </rPh>
    <rPh sb="2" eb="3">
      <t>カワ</t>
    </rPh>
    <phoneticPr fontId="29"/>
  </si>
  <si>
    <t>五百目川</t>
    <rPh sb="0" eb="2">
      <t>ゴヒャク</t>
    </rPh>
    <rPh sb="2" eb="3">
      <t>メ</t>
    </rPh>
    <rPh sb="3" eb="4">
      <t>カワ</t>
    </rPh>
    <phoneticPr fontId="29"/>
  </si>
  <si>
    <t>幹道川</t>
    <rPh sb="0" eb="1">
      <t>ミキ</t>
    </rPh>
    <rPh sb="1" eb="2">
      <t>ミチ</t>
    </rPh>
    <rPh sb="2" eb="3">
      <t>カワ</t>
    </rPh>
    <phoneticPr fontId="29"/>
  </si>
  <si>
    <t>湖南町舟津</t>
    <rPh sb="0" eb="3">
      <t>コナンマチ</t>
    </rPh>
    <rPh sb="3" eb="5">
      <t>フナツ</t>
    </rPh>
    <phoneticPr fontId="29"/>
  </si>
  <si>
    <t>八股川</t>
    <rPh sb="0" eb="1">
      <t>ハチ</t>
    </rPh>
    <rPh sb="1" eb="2">
      <t>マタ</t>
    </rPh>
    <rPh sb="2" eb="3">
      <t>カワ</t>
    </rPh>
    <phoneticPr fontId="29"/>
  </si>
  <si>
    <t>折戸川</t>
    <rPh sb="0" eb="1">
      <t>オリ</t>
    </rPh>
    <rPh sb="1" eb="2">
      <t>ト</t>
    </rPh>
    <rPh sb="2" eb="3">
      <t>カワ</t>
    </rPh>
    <phoneticPr fontId="29"/>
  </si>
  <si>
    <t>湖南町福良</t>
    <rPh sb="0" eb="2">
      <t>コナン</t>
    </rPh>
    <rPh sb="2" eb="3">
      <t>マチ</t>
    </rPh>
    <rPh sb="3" eb="5">
      <t>フクラ</t>
    </rPh>
    <phoneticPr fontId="29"/>
  </si>
  <si>
    <t>大槻川</t>
    <rPh sb="0" eb="2">
      <t>オオツキ</t>
    </rPh>
    <rPh sb="2" eb="3">
      <t>ガワ</t>
    </rPh>
    <phoneticPr fontId="29"/>
  </si>
  <si>
    <t>大槻町</t>
    <rPh sb="0" eb="3">
      <t>オオツキマチ</t>
    </rPh>
    <phoneticPr fontId="29"/>
  </si>
  <si>
    <t>野橋川</t>
    <rPh sb="0" eb="2">
      <t>ノハシ</t>
    </rPh>
    <rPh sb="2" eb="3">
      <t>カワ</t>
    </rPh>
    <phoneticPr fontId="29"/>
  </si>
  <si>
    <t>外出川</t>
    <rPh sb="0" eb="2">
      <t>ガイシュツ</t>
    </rPh>
    <rPh sb="2" eb="3">
      <t>カワ</t>
    </rPh>
    <phoneticPr fontId="29"/>
  </si>
  <si>
    <t>横山川</t>
    <rPh sb="0" eb="2">
      <t>ヨコヤマ</t>
    </rPh>
    <rPh sb="2" eb="3">
      <t>カワ</t>
    </rPh>
    <phoneticPr fontId="29"/>
  </si>
  <si>
    <t>中倉川</t>
    <rPh sb="0" eb="2">
      <t>ナカクラ</t>
    </rPh>
    <rPh sb="2" eb="3">
      <t>カワ</t>
    </rPh>
    <phoneticPr fontId="29"/>
  </si>
  <si>
    <t>福楽沢川</t>
    <rPh sb="0" eb="2">
      <t>フクラク</t>
    </rPh>
    <rPh sb="2" eb="3">
      <t>サワ</t>
    </rPh>
    <rPh sb="3" eb="4">
      <t>ガワ</t>
    </rPh>
    <phoneticPr fontId="29"/>
  </si>
  <si>
    <t>片平町</t>
    <rPh sb="0" eb="2">
      <t>カタヒラ</t>
    </rPh>
    <rPh sb="2" eb="3">
      <t>マチ</t>
    </rPh>
    <phoneticPr fontId="29"/>
  </si>
  <si>
    <t>高谷川</t>
    <rPh sb="0" eb="2">
      <t>タカタニ</t>
    </rPh>
    <rPh sb="2" eb="3">
      <t>カワ</t>
    </rPh>
    <phoneticPr fontId="29"/>
  </si>
  <si>
    <t>鞍掛川</t>
    <rPh sb="0" eb="1">
      <t>クラ</t>
    </rPh>
    <rPh sb="1" eb="2">
      <t>カ</t>
    </rPh>
    <rPh sb="2" eb="3">
      <t>カワ</t>
    </rPh>
    <phoneticPr fontId="29"/>
  </si>
  <si>
    <t>日室川</t>
    <rPh sb="0" eb="1">
      <t>ヒ</t>
    </rPh>
    <rPh sb="1" eb="2">
      <t>シツ</t>
    </rPh>
    <rPh sb="2" eb="3">
      <t>カワ</t>
    </rPh>
    <phoneticPr fontId="29"/>
  </si>
  <si>
    <t>小網木川</t>
    <rPh sb="0" eb="1">
      <t>コ</t>
    </rPh>
    <rPh sb="1" eb="2">
      <t>アミ</t>
    </rPh>
    <rPh sb="2" eb="3">
      <t>キ</t>
    </rPh>
    <rPh sb="3" eb="4">
      <t>カワ</t>
    </rPh>
    <phoneticPr fontId="29"/>
  </si>
  <si>
    <t>八幡川</t>
    <rPh sb="0" eb="2">
      <t>ヤハタ</t>
    </rPh>
    <rPh sb="2" eb="3">
      <t>カワ</t>
    </rPh>
    <phoneticPr fontId="29"/>
  </si>
  <si>
    <t>梅沢川</t>
    <rPh sb="0" eb="2">
      <t>ウメサワ</t>
    </rPh>
    <rPh sb="2" eb="3">
      <t>カワ</t>
    </rPh>
    <phoneticPr fontId="29"/>
  </si>
  <si>
    <t>念珠川</t>
    <rPh sb="0" eb="1">
      <t>ネン</t>
    </rPh>
    <rPh sb="1" eb="2">
      <t>タマ</t>
    </rPh>
    <rPh sb="2" eb="3">
      <t>カワ</t>
    </rPh>
    <phoneticPr fontId="29"/>
  </si>
  <si>
    <t>前田川</t>
    <rPh sb="0" eb="2">
      <t>マエダ</t>
    </rPh>
    <rPh sb="2" eb="3">
      <t>カワ</t>
    </rPh>
    <phoneticPr fontId="29"/>
  </si>
  <si>
    <t>二ノ沢川</t>
    <rPh sb="0" eb="1">
      <t>ニ</t>
    </rPh>
    <rPh sb="2" eb="3">
      <t>サワ</t>
    </rPh>
    <rPh sb="3" eb="4">
      <t>カワ</t>
    </rPh>
    <phoneticPr fontId="29"/>
  </si>
  <si>
    <t>市坪川</t>
    <rPh sb="0" eb="1">
      <t>シ</t>
    </rPh>
    <rPh sb="1" eb="2">
      <t>ツボ</t>
    </rPh>
    <rPh sb="2" eb="3">
      <t>カワ</t>
    </rPh>
    <phoneticPr fontId="29"/>
  </si>
  <si>
    <t>大滝川</t>
    <rPh sb="0" eb="2">
      <t>オオタキ</t>
    </rPh>
    <rPh sb="2" eb="3">
      <t>カワ</t>
    </rPh>
    <phoneticPr fontId="29"/>
  </si>
  <si>
    <t>堤川</t>
    <rPh sb="0" eb="1">
      <t>ツツミ</t>
    </rPh>
    <rPh sb="1" eb="2">
      <t>カワ</t>
    </rPh>
    <phoneticPr fontId="29"/>
  </si>
  <si>
    <t>大久保川</t>
    <rPh sb="0" eb="3">
      <t>オオクボ</t>
    </rPh>
    <rPh sb="3" eb="4">
      <t>カワ</t>
    </rPh>
    <phoneticPr fontId="29"/>
  </si>
  <si>
    <t>片平町</t>
    <rPh sb="0" eb="3">
      <t>カタヒラマチ</t>
    </rPh>
    <phoneticPr fontId="29"/>
  </si>
  <si>
    <t>木ノ下川</t>
    <rPh sb="0" eb="1">
      <t>キ</t>
    </rPh>
    <rPh sb="2" eb="3">
      <t>シタ</t>
    </rPh>
    <rPh sb="3" eb="4">
      <t>カワ</t>
    </rPh>
    <phoneticPr fontId="29"/>
  </si>
  <si>
    <t>寺前川</t>
    <rPh sb="0" eb="1">
      <t>テラ</t>
    </rPh>
    <rPh sb="1" eb="3">
      <t>マエカワ</t>
    </rPh>
    <phoneticPr fontId="29"/>
  </si>
  <si>
    <t>落合川</t>
    <rPh sb="0" eb="2">
      <t>オチアイ</t>
    </rPh>
    <rPh sb="2" eb="3">
      <t>カワ</t>
    </rPh>
    <phoneticPr fontId="29"/>
  </si>
  <si>
    <t>馬場川</t>
    <rPh sb="0" eb="2">
      <t>ババ</t>
    </rPh>
    <rPh sb="2" eb="3">
      <t>カワ</t>
    </rPh>
    <phoneticPr fontId="29"/>
  </si>
  <si>
    <t>日照田川</t>
    <rPh sb="0" eb="1">
      <t>ヒ</t>
    </rPh>
    <rPh sb="1" eb="2">
      <t>テ</t>
    </rPh>
    <rPh sb="2" eb="3">
      <t>タ</t>
    </rPh>
    <rPh sb="3" eb="4">
      <t>カワ</t>
    </rPh>
    <phoneticPr fontId="29"/>
  </si>
  <si>
    <t>南川</t>
    <rPh sb="0" eb="2">
      <t>ミナミガワ</t>
    </rPh>
    <phoneticPr fontId="29"/>
  </si>
  <si>
    <t>針生川</t>
    <rPh sb="0" eb="2">
      <t>ハリュウ</t>
    </rPh>
    <rPh sb="2" eb="3">
      <t>カワ</t>
    </rPh>
    <phoneticPr fontId="29"/>
  </si>
  <si>
    <t>針生</t>
    <rPh sb="0" eb="2">
      <t>ハリュウ</t>
    </rPh>
    <phoneticPr fontId="29"/>
  </si>
  <si>
    <t>立石川</t>
    <rPh sb="0" eb="2">
      <t>タテイシ</t>
    </rPh>
    <rPh sb="2" eb="3">
      <t>カワ</t>
    </rPh>
    <phoneticPr fontId="29"/>
  </si>
  <si>
    <t>宮南川</t>
    <rPh sb="0" eb="1">
      <t>ミヤ</t>
    </rPh>
    <rPh sb="1" eb="2">
      <t>ミナミ</t>
    </rPh>
    <rPh sb="2" eb="3">
      <t>カワ</t>
    </rPh>
    <phoneticPr fontId="29"/>
  </si>
  <si>
    <t>富久山町</t>
    <rPh sb="0" eb="3">
      <t>フクヤマ</t>
    </rPh>
    <rPh sb="3" eb="4">
      <t>マチ</t>
    </rPh>
    <phoneticPr fontId="29"/>
  </si>
  <si>
    <t>細山川</t>
    <rPh sb="0" eb="2">
      <t>ホソヤマ</t>
    </rPh>
    <rPh sb="2" eb="3">
      <t>カワ</t>
    </rPh>
    <phoneticPr fontId="29"/>
  </si>
  <si>
    <t>阿久津川</t>
    <rPh sb="0" eb="3">
      <t>アクツ</t>
    </rPh>
    <rPh sb="3" eb="4">
      <t>カワ</t>
    </rPh>
    <phoneticPr fontId="29"/>
  </si>
  <si>
    <t>阿久津町</t>
    <rPh sb="0" eb="4">
      <t>アクツマチ</t>
    </rPh>
    <phoneticPr fontId="29"/>
  </si>
  <si>
    <t>縫田川</t>
    <rPh sb="0" eb="1">
      <t>ヌ</t>
    </rPh>
    <rPh sb="1" eb="2">
      <t>タ</t>
    </rPh>
    <rPh sb="2" eb="3">
      <t>カワ</t>
    </rPh>
    <phoneticPr fontId="29"/>
  </si>
  <si>
    <t>下白岩川</t>
    <rPh sb="0" eb="1">
      <t>シモ</t>
    </rPh>
    <rPh sb="3" eb="4">
      <t>ガワ</t>
    </rPh>
    <phoneticPr fontId="29"/>
  </si>
  <si>
    <t>下白岩町</t>
    <rPh sb="0" eb="1">
      <t>シモ</t>
    </rPh>
    <rPh sb="1" eb="2">
      <t>シロ</t>
    </rPh>
    <rPh sb="2" eb="3">
      <t>イワ</t>
    </rPh>
    <rPh sb="3" eb="4">
      <t>マチ</t>
    </rPh>
    <phoneticPr fontId="29"/>
  </si>
  <si>
    <t>長山川</t>
    <rPh sb="0" eb="2">
      <t>ナガヤマ</t>
    </rPh>
    <rPh sb="2" eb="3">
      <t>カワ</t>
    </rPh>
    <phoneticPr fontId="29"/>
  </si>
  <si>
    <t>吉田川</t>
    <rPh sb="0" eb="2">
      <t>ヨシダ</t>
    </rPh>
    <rPh sb="2" eb="3">
      <t>ガワ</t>
    </rPh>
    <phoneticPr fontId="29"/>
  </si>
  <si>
    <t>90河川　226.15ｋｍ</t>
    <rPh sb="2" eb="4">
      <t>カセン</t>
    </rPh>
    <phoneticPr fontId="29"/>
  </si>
  <si>
    <t>28河川　79.20ｋｍ</t>
    <rPh sb="2" eb="4">
      <t>カセン</t>
    </rPh>
    <phoneticPr fontId="29"/>
  </si>
  <si>
    <t>普通河川総合計</t>
    <rPh sb="0" eb="2">
      <t>フツウ</t>
    </rPh>
    <rPh sb="2" eb="4">
      <t>カセン</t>
    </rPh>
    <rPh sb="4" eb="5">
      <t>ソウ</t>
    </rPh>
    <rPh sb="5" eb="6">
      <t>ア</t>
    </rPh>
    <rPh sb="6" eb="7">
      <t>ケイ</t>
    </rPh>
    <phoneticPr fontId="7"/>
  </si>
  <si>
    <t>118河川</t>
    <phoneticPr fontId="7"/>
  </si>
  <si>
    <t>総延長</t>
    <rPh sb="0" eb="3">
      <t>ソウエンチョウ</t>
    </rPh>
    <phoneticPr fontId="7"/>
  </si>
  <si>
    <t>（単位：㎞）</t>
    <rPh sb="1" eb="3">
      <t>タンイ</t>
    </rPh>
    <phoneticPr fontId="7"/>
  </si>
  <si>
    <t>市内の河川一覧（一級河川、準用河川）</t>
    <rPh sb="0" eb="2">
      <t>シナイ</t>
    </rPh>
    <rPh sb="3" eb="5">
      <t>カセン</t>
    </rPh>
    <rPh sb="5" eb="7">
      <t>イチラン</t>
    </rPh>
    <rPh sb="8" eb="10">
      <t>イッキュウ</t>
    </rPh>
    <rPh sb="10" eb="12">
      <t>カセン</t>
    </rPh>
    <rPh sb="13" eb="15">
      <t>ジュンヨウ</t>
    </rPh>
    <rPh sb="15" eb="17">
      <t>カセン</t>
    </rPh>
    <phoneticPr fontId="7"/>
  </si>
  <si>
    <t>市内の河川一覧（普通河川）</t>
    <rPh sb="0" eb="2">
      <t>シナイ</t>
    </rPh>
    <rPh sb="3" eb="5">
      <t>カセン</t>
    </rPh>
    <rPh sb="5" eb="7">
      <t>イチラン</t>
    </rPh>
    <rPh sb="8" eb="10">
      <t>フツウ</t>
    </rPh>
    <rPh sb="10" eb="12">
      <t>カセン</t>
    </rPh>
    <phoneticPr fontId="7"/>
  </si>
  <si>
    <t>11-1①</t>
    <phoneticPr fontId="7"/>
  </si>
  <si>
    <t>11-1②</t>
    <phoneticPr fontId="7"/>
  </si>
  <si>
    <t>11-4</t>
    <phoneticPr fontId="7"/>
  </si>
  <si>
    <t>15-6</t>
    <phoneticPr fontId="7"/>
  </si>
  <si>
    <t>15-14</t>
    <phoneticPr fontId="7"/>
  </si>
  <si>
    <t>15-13</t>
    <phoneticPr fontId="7"/>
  </si>
  <si>
    <t>15-12</t>
    <phoneticPr fontId="7"/>
  </si>
  <si>
    <t>15-11</t>
    <phoneticPr fontId="7"/>
  </si>
  <si>
    <t>15-10</t>
    <phoneticPr fontId="7"/>
  </si>
  <si>
    <t>15-9</t>
    <phoneticPr fontId="7"/>
  </si>
  <si>
    <t>15-8</t>
    <phoneticPr fontId="7"/>
  </si>
  <si>
    <t>15-7</t>
    <phoneticPr fontId="7"/>
  </si>
  <si>
    <t>放課後児童クラブの定員数と入所児童数（公設公営・民設民営）</t>
    <rPh sb="0" eb="3">
      <t>ホウカゴ</t>
    </rPh>
    <rPh sb="3" eb="5">
      <t>ジドウ</t>
    </rPh>
    <rPh sb="9" eb="12">
      <t>テイインスウ</t>
    </rPh>
    <rPh sb="13" eb="15">
      <t>ニュウショ</t>
    </rPh>
    <rPh sb="15" eb="17">
      <t>ジドウ</t>
    </rPh>
    <rPh sb="17" eb="18">
      <t>スウ</t>
    </rPh>
    <phoneticPr fontId="7"/>
  </si>
  <si>
    <t>17-2</t>
    <phoneticPr fontId="7"/>
  </si>
  <si>
    <t>17-3</t>
    <phoneticPr fontId="7"/>
  </si>
  <si>
    <t>市立学校における特別支援学級及び通級指導教室の児童生徒数と学級数</t>
    <phoneticPr fontId="7"/>
  </si>
  <si>
    <t>市立学校における不登校児童生徒及びいじめ認知件数（千人あたり）</t>
    <phoneticPr fontId="7"/>
  </si>
  <si>
    <t>【全国・福島県比較】市立学校における教育の情報化の実態</t>
    <phoneticPr fontId="7"/>
  </si>
  <si>
    <t>17-7</t>
    <phoneticPr fontId="7"/>
  </si>
  <si>
    <t>17-8</t>
    <phoneticPr fontId="7"/>
  </si>
  <si>
    <t>17-9</t>
    <phoneticPr fontId="7"/>
  </si>
  <si>
    <t>17-10</t>
    <phoneticPr fontId="7"/>
  </si>
  <si>
    <t>17-11</t>
  </si>
  <si>
    <t>公民館定期講座別実施割合及び延べ参加者数</t>
    <phoneticPr fontId="7"/>
  </si>
  <si>
    <t>17-12</t>
    <phoneticPr fontId="7"/>
  </si>
  <si>
    <t>17-13</t>
    <phoneticPr fontId="7"/>
  </si>
  <si>
    <t>17-14</t>
    <phoneticPr fontId="7"/>
  </si>
  <si>
    <t xml:space="preserve">●市立学校における特別支援学級及び通級指導教室の児童生徒数と学級数
</t>
    <rPh sb="1" eb="3">
      <t>シリツ</t>
    </rPh>
    <rPh sb="3" eb="5">
      <t>ガッコウ</t>
    </rPh>
    <rPh sb="9" eb="11">
      <t>トクベツ</t>
    </rPh>
    <rPh sb="11" eb="13">
      <t>シエン</t>
    </rPh>
    <rPh sb="13" eb="15">
      <t>ガッキュウ</t>
    </rPh>
    <rPh sb="15" eb="16">
      <t>オヨ</t>
    </rPh>
    <rPh sb="17" eb="19">
      <t>ツウキュウ</t>
    </rPh>
    <rPh sb="19" eb="21">
      <t>シドウ</t>
    </rPh>
    <rPh sb="21" eb="23">
      <t>キョウシツ</t>
    </rPh>
    <rPh sb="24" eb="26">
      <t>ジドウ</t>
    </rPh>
    <rPh sb="26" eb="28">
      <t>セイト</t>
    </rPh>
    <rPh sb="28" eb="29">
      <t>スウ</t>
    </rPh>
    <rPh sb="30" eb="32">
      <t>ガッキュウ</t>
    </rPh>
    <rPh sb="32" eb="33">
      <t>スウ</t>
    </rPh>
    <phoneticPr fontId="29"/>
  </si>
  <si>
    <t>各年5月1日現在</t>
    <rPh sb="0" eb="2">
      <t>カクネン</t>
    </rPh>
    <rPh sb="3" eb="4">
      <t>ガツ</t>
    </rPh>
    <rPh sb="5" eb="6">
      <t>ニチ</t>
    </rPh>
    <rPh sb="6" eb="8">
      <t>ゲンザイ</t>
    </rPh>
    <phoneticPr fontId="29"/>
  </si>
  <si>
    <t>年</t>
    <rPh sb="0" eb="1">
      <t>ネン</t>
    </rPh>
    <phoneticPr fontId="77"/>
  </si>
  <si>
    <t>特別支援学級（児童生徒数）</t>
    <rPh sb="0" eb="2">
      <t>トクベツ</t>
    </rPh>
    <rPh sb="2" eb="4">
      <t>シエン</t>
    </rPh>
    <rPh sb="4" eb="6">
      <t>ガッキュウ</t>
    </rPh>
    <rPh sb="7" eb="9">
      <t>ジドウ</t>
    </rPh>
    <rPh sb="9" eb="11">
      <t>セイト</t>
    </rPh>
    <rPh sb="11" eb="12">
      <t>スウ</t>
    </rPh>
    <phoneticPr fontId="78"/>
  </si>
  <si>
    <t>通級指導教室（児童生徒数）</t>
    <rPh sb="0" eb="2">
      <t>ツウキュウ</t>
    </rPh>
    <rPh sb="2" eb="4">
      <t>シドウ</t>
    </rPh>
    <rPh sb="4" eb="6">
      <t>キョウシツ</t>
    </rPh>
    <rPh sb="7" eb="9">
      <t>ジドウ</t>
    </rPh>
    <rPh sb="9" eb="11">
      <t>セイト</t>
    </rPh>
    <rPh sb="11" eb="12">
      <t>スウ</t>
    </rPh>
    <phoneticPr fontId="78"/>
  </si>
  <si>
    <t>特別支援学級（学級数）</t>
    <rPh sb="0" eb="2">
      <t>トクベツ</t>
    </rPh>
    <rPh sb="2" eb="4">
      <t>シエン</t>
    </rPh>
    <rPh sb="4" eb="6">
      <t>ガッキュウ</t>
    </rPh>
    <rPh sb="7" eb="9">
      <t>ガッキュウ</t>
    </rPh>
    <rPh sb="9" eb="10">
      <t>スウ</t>
    </rPh>
    <phoneticPr fontId="78"/>
  </si>
  <si>
    <t>通級指導教室（学級数）</t>
    <rPh sb="0" eb="2">
      <t>ツウキュウ</t>
    </rPh>
    <rPh sb="2" eb="4">
      <t>シドウ</t>
    </rPh>
    <rPh sb="4" eb="6">
      <t>キョウシツ</t>
    </rPh>
    <rPh sb="7" eb="9">
      <t>ガッキュウ</t>
    </rPh>
    <rPh sb="9" eb="10">
      <t>スウ</t>
    </rPh>
    <phoneticPr fontId="78"/>
  </si>
  <si>
    <t>平成25年</t>
    <rPh sb="0" eb="2">
      <t>ヘイセイ</t>
    </rPh>
    <rPh sb="4" eb="5">
      <t>ネン</t>
    </rPh>
    <phoneticPr fontId="77"/>
  </si>
  <si>
    <t>平成26年</t>
    <rPh sb="0" eb="2">
      <t>ヘイセイ</t>
    </rPh>
    <rPh sb="4" eb="5">
      <t>ネン</t>
    </rPh>
    <phoneticPr fontId="77"/>
  </si>
  <si>
    <t>平成27年</t>
    <rPh sb="0" eb="2">
      <t>ヘイセイ</t>
    </rPh>
    <rPh sb="4" eb="5">
      <t>ネン</t>
    </rPh>
    <phoneticPr fontId="77"/>
  </si>
  <si>
    <t>平成28年</t>
    <rPh sb="0" eb="2">
      <t>ヘイセイ</t>
    </rPh>
    <rPh sb="4" eb="5">
      <t>ネン</t>
    </rPh>
    <phoneticPr fontId="77"/>
  </si>
  <si>
    <t>平成29年</t>
    <rPh sb="0" eb="2">
      <t>ヘイセイ</t>
    </rPh>
    <rPh sb="4" eb="5">
      <t>ネン</t>
    </rPh>
    <phoneticPr fontId="77"/>
  </si>
  <si>
    <t>平成30年</t>
    <rPh sb="0" eb="2">
      <t>ヘイセイ</t>
    </rPh>
    <rPh sb="4" eb="5">
      <t>ネン</t>
    </rPh>
    <phoneticPr fontId="77"/>
  </si>
  <si>
    <t>令和元年</t>
    <rPh sb="0" eb="2">
      <t>レイワ</t>
    </rPh>
    <rPh sb="2" eb="3">
      <t>モト</t>
    </rPh>
    <phoneticPr fontId="77"/>
  </si>
  <si>
    <t>令和2年</t>
    <rPh sb="0" eb="2">
      <t>レイワ</t>
    </rPh>
    <rPh sb="3" eb="4">
      <t>ネン</t>
    </rPh>
    <phoneticPr fontId="77"/>
  </si>
  <si>
    <t>令和3年</t>
    <rPh sb="0" eb="2">
      <t>レイワ</t>
    </rPh>
    <rPh sb="3" eb="4">
      <t>ネン</t>
    </rPh>
    <phoneticPr fontId="77"/>
  </si>
  <si>
    <t>令和4年</t>
    <rPh sb="0" eb="2">
      <t>レイワ</t>
    </rPh>
    <rPh sb="3" eb="4">
      <t>ネン</t>
    </rPh>
    <phoneticPr fontId="77"/>
  </si>
  <si>
    <t>資料：学校基本調査</t>
    <rPh sb="0" eb="2">
      <t>シリョウ</t>
    </rPh>
    <rPh sb="3" eb="5">
      <t>ガッコウ</t>
    </rPh>
    <rPh sb="5" eb="7">
      <t>キホン</t>
    </rPh>
    <rPh sb="7" eb="9">
      <t>チョウサ</t>
    </rPh>
    <phoneticPr fontId="29"/>
  </si>
  <si>
    <t>●市立学校における不登校児童生徒及びいじめ認知件数（千人あたり）</t>
    <rPh sb="1" eb="3">
      <t>シリツ</t>
    </rPh>
    <rPh sb="3" eb="5">
      <t>ガッコウ</t>
    </rPh>
    <rPh sb="9" eb="12">
      <t>フトウコウ</t>
    </rPh>
    <rPh sb="12" eb="14">
      <t>ジドウ</t>
    </rPh>
    <rPh sb="14" eb="16">
      <t>セイト</t>
    </rPh>
    <rPh sb="16" eb="17">
      <t>オヨ</t>
    </rPh>
    <rPh sb="26" eb="28">
      <t>センニン</t>
    </rPh>
    <phoneticPr fontId="29"/>
  </si>
  <si>
    <t>不登校人数</t>
    <rPh sb="0" eb="3">
      <t>フトウコウ</t>
    </rPh>
    <rPh sb="3" eb="5">
      <t>ニンズウ</t>
    </rPh>
    <phoneticPr fontId="29"/>
  </si>
  <si>
    <t>いじめ認知件数</t>
    <rPh sb="3" eb="5">
      <t>ニンチ</t>
    </rPh>
    <rPh sb="5" eb="7">
      <t>ケンスウ</t>
    </rPh>
    <phoneticPr fontId="29"/>
  </si>
  <si>
    <t>資料：児童生徒の問題行動・不登校等生徒指導上の諸課題に関する調査</t>
    <rPh sb="0" eb="2">
      <t>シリョウ</t>
    </rPh>
    <rPh sb="3" eb="5">
      <t>ジドウ</t>
    </rPh>
    <rPh sb="5" eb="7">
      <t>セイト</t>
    </rPh>
    <rPh sb="8" eb="10">
      <t>モンダイ</t>
    </rPh>
    <rPh sb="10" eb="12">
      <t>コウドウ</t>
    </rPh>
    <rPh sb="13" eb="16">
      <t>フトウコウ</t>
    </rPh>
    <rPh sb="16" eb="17">
      <t>トウ</t>
    </rPh>
    <rPh sb="17" eb="19">
      <t>セイト</t>
    </rPh>
    <rPh sb="19" eb="21">
      <t>シドウ</t>
    </rPh>
    <rPh sb="21" eb="22">
      <t>ジョウ</t>
    </rPh>
    <rPh sb="23" eb="26">
      <t>ショカダイ</t>
    </rPh>
    <rPh sb="27" eb="28">
      <t>カン</t>
    </rPh>
    <rPh sb="30" eb="32">
      <t>チョウサ</t>
    </rPh>
    <phoneticPr fontId="29"/>
  </si>
  <si>
    <t>郡山市平均値</t>
    <rPh sb="0" eb="3">
      <t>コオリヤマシ</t>
    </rPh>
    <rPh sb="3" eb="6">
      <t>ヘイキンチ</t>
    </rPh>
    <phoneticPr fontId="7"/>
  </si>
  <si>
    <t>福島県平均値</t>
    <rPh sb="0" eb="3">
      <t>フクシマケン</t>
    </rPh>
    <rPh sb="3" eb="6">
      <t>ヘイキンチ</t>
    </rPh>
    <phoneticPr fontId="7"/>
  </si>
  <si>
    <t>全国平均値</t>
    <rPh sb="0" eb="1">
      <t>ゼン</t>
    </rPh>
    <rPh sb="1" eb="2">
      <t>クニ</t>
    </rPh>
    <rPh sb="2" eb="5">
      <t>ヘイキンチ</t>
    </rPh>
    <phoneticPr fontId="7"/>
  </si>
  <si>
    <t>無線LANまたは移動通信ｼｽﾃﾑ（LTE等）によりｲﾝﾀｰﾈｯﾄ接続を行う普通教室の割合(％)</t>
    <rPh sb="0" eb="2">
      <t>ムセン</t>
    </rPh>
    <rPh sb="8" eb="10">
      <t>イドウ</t>
    </rPh>
    <rPh sb="10" eb="12">
      <t>ツウシン</t>
    </rPh>
    <rPh sb="20" eb="21">
      <t>トウ</t>
    </rPh>
    <rPh sb="32" eb="34">
      <t>セツゾク</t>
    </rPh>
    <rPh sb="35" eb="36">
      <t>オコナ</t>
    </rPh>
    <rPh sb="37" eb="39">
      <t>フツウ</t>
    </rPh>
    <rPh sb="39" eb="41">
      <t>キョウシツ</t>
    </rPh>
    <rPh sb="42" eb="44">
      <t>ワリアイ</t>
    </rPh>
    <phoneticPr fontId="7"/>
  </si>
  <si>
    <t>普通教室の大型提示装置整備率(％)</t>
    <rPh sb="0" eb="2">
      <t>フツウ</t>
    </rPh>
    <rPh sb="2" eb="4">
      <t>キョウシツ</t>
    </rPh>
    <rPh sb="5" eb="7">
      <t>オオガタ</t>
    </rPh>
    <rPh sb="7" eb="9">
      <t>テイジ</t>
    </rPh>
    <rPh sb="9" eb="11">
      <t>ソウチ</t>
    </rPh>
    <rPh sb="11" eb="14">
      <t>セイビリツ</t>
    </rPh>
    <phoneticPr fontId="7"/>
  </si>
  <si>
    <t>統合型校務支援システム整備率(％)</t>
    <rPh sb="0" eb="3">
      <t>トウゴウガタ</t>
    </rPh>
    <rPh sb="3" eb="5">
      <t>コウム</t>
    </rPh>
    <rPh sb="5" eb="7">
      <t>シエン</t>
    </rPh>
    <rPh sb="11" eb="14">
      <t>セイビリツ</t>
    </rPh>
    <phoneticPr fontId="7"/>
  </si>
  <si>
    <t>教員のICT活用指導力(％)</t>
    <rPh sb="0" eb="2">
      <t>キョウイン</t>
    </rPh>
    <rPh sb="6" eb="8">
      <t>カツヨウ</t>
    </rPh>
    <rPh sb="8" eb="11">
      <t>シドウリョク</t>
    </rPh>
    <phoneticPr fontId="7"/>
  </si>
  <si>
    <t>郡山市(％)</t>
    <rPh sb="0" eb="3">
      <t>コオリヤマシ</t>
    </rPh>
    <phoneticPr fontId="7"/>
  </si>
  <si>
    <t>福島県(％)</t>
    <rPh sb="0" eb="2">
      <t>フクシマ</t>
    </rPh>
    <rPh sb="2" eb="3">
      <t>ケン</t>
    </rPh>
    <phoneticPr fontId="7"/>
  </si>
  <si>
    <t>全国(％)</t>
    <rPh sb="0" eb="1">
      <t>ゼン</t>
    </rPh>
    <rPh sb="1" eb="2">
      <t>クニ</t>
    </rPh>
    <phoneticPr fontId="7"/>
  </si>
  <si>
    <t>教材研究・評価・校務等にICTを活用する能力</t>
    <rPh sb="0" eb="2">
      <t>キョウザイ</t>
    </rPh>
    <rPh sb="2" eb="4">
      <t>ケンキュウ</t>
    </rPh>
    <rPh sb="5" eb="7">
      <t>ヒョウカ</t>
    </rPh>
    <rPh sb="8" eb="10">
      <t>コウム</t>
    </rPh>
    <rPh sb="10" eb="11">
      <t>トウ</t>
    </rPh>
    <rPh sb="16" eb="18">
      <t>カツヨウ</t>
    </rPh>
    <rPh sb="20" eb="22">
      <t>ノウリョク</t>
    </rPh>
    <phoneticPr fontId="7"/>
  </si>
  <si>
    <t>授業中にICTを活用して指導する能力</t>
    <rPh sb="0" eb="3">
      <t>ジュギョウチュウ</t>
    </rPh>
    <rPh sb="8" eb="10">
      <t>カツヨウ</t>
    </rPh>
    <rPh sb="12" eb="14">
      <t>シドウ</t>
    </rPh>
    <rPh sb="16" eb="18">
      <t>ノウリョク</t>
    </rPh>
    <phoneticPr fontId="7"/>
  </si>
  <si>
    <t>児童生徒のICT活用を指導する能力</t>
    <rPh sb="0" eb="2">
      <t>ジドウ</t>
    </rPh>
    <rPh sb="2" eb="4">
      <t>セイト</t>
    </rPh>
    <rPh sb="8" eb="10">
      <t>カツヨウ</t>
    </rPh>
    <rPh sb="11" eb="13">
      <t>シドウ</t>
    </rPh>
    <rPh sb="15" eb="17">
      <t>ノウリョク</t>
    </rPh>
    <phoneticPr fontId="7"/>
  </si>
  <si>
    <t>情報活用の基礎となる知識や態度を指導する能力</t>
    <rPh sb="0" eb="2">
      <t>ジョウホウ</t>
    </rPh>
    <rPh sb="2" eb="4">
      <t>カツヨウ</t>
    </rPh>
    <rPh sb="5" eb="7">
      <t>キソ</t>
    </rPh>
    <rPh sb="10" eb="12">
      <t>チシキ</t>
    </rPh>
    <rPh sb="13" eb="15">
      <t>タイド</t>
    </rPh>
    <rPh sb="16" eb="18">
      <t>シドウ</t>
    </rPh>
    <rPh sb="20" eb="22">
      <t>ノウリョク</t>
    </rPh>
    <phoneticPr fontId="7"/>
  </si>
  <si>
    <t>ICT研修の受講状況（受講した割合）</t>
    <rPh sb="3" eb="5">
      <t>ケンシュウ</t>
    </rPh>
    <rPh sb="6" eb="8">
      <t>ジュコウ</t>
    </rPh>
    <rPh sb="8" eb="10">
      <t>ジョウキョウ</t>
    </rPh>
    <rPh sb="11" eb="13">
      <t>ジュコウ</t>
    </rPh>
    <rPh sb="15" eb="17">
      <t>ワリアイ</t>
    </rPh>
    <phoneticPr fontId="7"/>
  </si>
  <si>
    <t>資料：学校における教育の情報化の実態等に関する調査</t>
    <rPh sb="0" eb="2">
      <t>シリョウ</t>
    </rPh>
    <rPh sb="3" eb="5">
      <t>ガッコウ</t>
    </rPh>
    <rPh sb="9" eb="11">
      <t>キョウイク</t>
    </rPh>
    <rPh sb="12" eb="15">
      <t>ジョウホウカ</t>
    </rPh>
    <rPh sb="16" eb="18">
      <t>ジッタイ</t>
    </rPh>
    <rPh sb="18" eb="19">
      <t>トウ</t>
    </rPh>
    <rPh sb="20" eb="21">
      <t>カン</t>
    </rPh>
    <rPh sb="23" eb="25">
      <t>チョウサ</t>
    </rPh>
    <phoneticPr fontId="29"/>
  </si>
  <si>
    <t>●公民館定期講座別実施割合及び延べ参加者数</t>
    <phoneticPr fontId="7"/>
  </si>
  <si>
    <t>講座別参加者数</t>
    <rPh sb="0" eb="2">
      <t>コウザ</t>
    </rPh>
    <rPh sb="2" eb="3">
      <t>ベツ</t>
    </rPh>
    <rPh sb="3" eb="6">
      <t>サンカシャ</t>
    </rPh>
    <rPh sb="6" eb="7">
      <t>スウ</t>
    </rPh>
    <phoneticPr fontId="7"/>
  </si>
  <si>
    <t>対象別講座</t>
    <rPh sb="0" eb="2">
      <t>タイショウ</t>
    </rPh>
    <rPh sb="2" eb="3">
      <t>ベツ</t>
    </rPh>
    <rPh sb="3" eb="5">
      <t>コウザ</t>
    </rPh>
    <phoneticPr fontId="7"/>
  </si>
  <si>
    <t>伝統文化</t>
    <rPh sb="0" eb="2">
      <t>デントウ</t>
    </rPh>
    <rPh sb="2" eb="4">
      <t>ブンカ</t>
    </rPh>
    <phoneticPr fontId="7"/>
  </si>
  <si>
    <t>地域教育</t>
    <rPh sb="0" eb="2">
      <t>チイキ</t>
    </rPh>
    <rPh sb="2" eb="4">
      <t>キョウイク</t>
    </rPh>
    <phoneticPr fontId="7"/>
  </si>
  <si>
    <t>団塊世代</t>
    <rPh sb="0" eb="2">
      <t>ダンカイ</t>
    </rPh>
    <rPh sb="2" eb="4">
      <t>セダイ</t>
    </rPh>
    <phoneticPr fontId="7"/>
  </si>
  <si>
    <t>講座別参加者数の割合</t>
    <rPh sb="0" eb="2">
      <t>コウザ</t>
    </rPh>
    <rPh sb="2" eb="3">
      <t>ベツ</t>
    </rPh>
    <rPh sb="3" eb="6">
      <t>サンカシャ</t>
    </rPh>
    <rPh sb="6" eb="7">
      <t>スウ</t>
    </rPh>
    <rPh sb="8" eb="10">
      <t>ワリアイ</t>
    </rPh>
    <phoneticPr fontId="7"/>
  </si>
  <si>
    <t>〇</t>
    <phoneticPr fontId="7"/>
  </si>
  <si>
    <t>ランキング１位リスト</t>
    <rPh sb="5" eb="7">
      <t>イチイ</t>
    </rPh>
    <phoneticPr fontId="7"/>
  </si>
  <si>
    <t>2013年</t>
    <rPh sb="4" eb="5">
      <t>ネン</t>
    </rPh>
    <phoneticPr fontId="7"/>
  </si>
  <si>
    <t>2001年</t>
    <rPh sb="4" eb="5">
      <t>ネン</t>
    </rPh>
    <phoneticPr fontId="7"/>
  </si>
  <si>
    <t>豆類</t>
  </si>
  <si>
    <t>雑穀</t>
  </si>
  <si>
    <t>その他の作物</t>
  </si>
  <si>
    <t>ブロイラー</t>
  </si>
  <si>
    <r>
      <t>(千t-CO</t>
    </r>
    <r>
      <rPr>
        <sz val="8"/>
        <rFont val="ＭＳ Ｐゴシック"/>
        <family val="3"/>
        <charset val="128"/>
      </rPr>
      <t>2</t>
    </r>
    <r>
      <rPr>
        <sz val="11"/>
        <rFont val="ＭＳ Ｐゴシック"/>
        <family val="3"/>
        <charset val="128"/>
      </rPr>
      <t>)</t>
    </r>
    <rPh sb="1" eb="2">
      <t>セン</t>
    </rPh>
    <phoneticPr fontId="67"/>
  </si>
  <si>
    <t>負傷者</t>
    <rPh sb="0" eb="1">
      <t>マ</t>
    </rPh>
    <rPh sb="1" eb="2">
      <t>キズ</t>
    </rPh>
    <rPh sb="2" eb="3">
      <t>シャ</t>
    </rPh>
    <phoneticPr fontId="3"/>
  </si>
  <si>
    <t>入所児童数</t>
    <rPh sb="0" eb="2">
      <t>ニュウショ</t>
    </rPh>
    <rPh sb="2" eb="5">
      <t>ジドウスウ</t>
    </rPh>
    <phoneticPr fontId="3"/>
  </si>
  <si>
    <r>
      <t>●放課後児童クラブの定員数と</t>
    </r>
    <r>
      <rPr>
        <sz val="11"/>
        <rFont val="ＭＳ Ｐゴシック"/>
        <family val="3"/>
        <charset val="128"/>
        <scheme val="minor"/>
      </rPr>
      <t>入所児童数</t>
    </r>
    <rPh sb="1" eb="4">
      <t>ホウカゴ</t>
    </rPh>
    <rPh sb="4" eb="6">
      <t>ジドウ</t>
    </rPh>
    <rPh sb="10" eb="13">
      <t>テイインスウ</t>
    </rPh>
    <rPh sb="14" eb="16">
      <t>ニュウショ</t>
    </rPh>
    <rPh sb="16" eb="18">
      <t>ジドウ</t>
    </rPh>
    <rPh sb="18" eb="19">
      <t>スウ</t>
    </rPh>
    <phoneticPr fontId="7"/>
  </si>
  <si>
    <t>徳定川放水路</t>
    <rPh sb="0" eb="3">
      <t>トクサダガワ</t>
    </rPh>
    <rPh sb="3" eb="6">
      <t>ホウスイロ</t>
    </rPh>
    <phoneticPr fontId="7"/>
  </si>
  <si>
    <t>令和６年１月現在</t>
    <rPh sb="6" eb="8">
      <t>ゲンザイ</t>
    </rPh>
    <phoneticPr fontId="7"/>
  </si>
  <si>
    <t>2021年</t>
    <phoneticPr fontId="7"/>
  </si>
  <si>
    <t>2021年</t>
    <phoneticPr fontId="7"/>
  </si>
  <si>
    <t>2021年</t>
    <phoneticPr fontId="7"/>
  </si>
  <si>
    <t>機械器具小売業</t>
    <phoneticPr fontId="7"/>
  </si>
  <si>
    <t>その他の小売業</t>
    <rPh sb="2" eb="3">
      <t>タ</t>
    </rPh>
    <rPh sb="4" eb="7">
      <t>コウリギョウ</t>
    </rPh>
    <phoneticPr fontId="7"/>
  </si>
  <si>
    <t>2021年</t>
    <phoneticPr fontId="7"/>
  </si>
  <si>
    <t>機械器具小売業</t>
    <phoneticPr fontId="7"/>
  </si>
  <si>
    <t>その他の小売業</t>
    <rPh sb="2" eb="3">
      <t>タ</t>
    </rPh>
    <rPh sb="4" eb="7">
      <t>コウリギョウ</t>
    </rPh>
    <phoneticPr fontId="7"/>
  </si>
  <si>
    <t>―</t>
  </si>
  <si>
    <t>主食用米作付目標面積(ha)</t>
    <rPh sb="0" eb="3">
      <t>シュショクヨウ</t>
    </rPh>
    <rPh sb="3" eb="4">
      <t>マイ</t>
    </rPh>
    <rPh sb="4" eb="6">
      <t>サクツ</t>
    </rPh>
    <rPh sb="6" eb="8">
      <t>モクヒョウ</t>
    </rPh>
    <rPh sb="8" eb="10">
      <t>メンセキ</t>
    </rPh>
    <phoneticPr fontId="7"/>
  </si>
  <si>
    <t>耕地面積</t>
    <rPh sb="0" eb="2">
      <t>コウチ</t>
    </rPh>
    <rPh sb="2" eb="4">
      <t>メンセキ</t>
    </rPh>
    <phoneticPr fontId="7"/>
  </si>
  <si>
    <t>耕地面積に占める遊休農地の割合</t>
    <rPh sb="0" eb="2">
      <t>コウチ</t>
    </rPh>
    <rPh sb="2" eb="4">
      <t>メンセキ</t>
    </rPh>
    <rPh sb="5" eb="6">
      <t>シ</t>
    </rPh>
    <rPh sb="8" eb="12">
      <t>ユウキュウノウチ</t>
    </rPh>
    <rPh sb="13" eb="15">
      <t>ワリアイ</t>
    </rPh>
    <phoneticPr fontId="7"/>
  </si>
  <si>
    <r>
      <t>●</t>
    </r>
    <r>
      <rPr>
        <sz val="11"/>
        <rFont val="ＭＳ Ｐゴシック"/>
        <family val="3"/>
        <charset val="128"/>
        <scheme val="minor"/>
      </rPr>
      <t>郡山市の主食用米作付面積の推移</t>
    </r>
    <phoneticPr fontId="7"/>
  </si>
  <si>
    <r>
      <t>●</t>
    </r>
    <r>
      <rPr>
        <sz val="11"/>
        <rFont val="ＭＳ Ｐゴシック"/>
        <family val="3"/>
        <charset val="128"/>
        <scheme val="minor"/>
      </rPr>
      <t>郡山市の主食用米作付面積の推移</t>
    </r>
    <phoneticPr fontId="7"/>
  </si>
  <si>
    <t>郡山市の主食用米作付面積の推移</t>
    <phoneticPr fontId="7"/>
  </si>
  <si>
    <t>2013年</t>
    <rPh sb="4" eb="5">
      <t>ネン</t>
    </rPh>
    <phoneticPr fontId="7"/>
  </si>
  <si>
    <t>2021年</t>
    <phoneticPr fontId="7"/>
  </si>
  <si>
    <t>降水量（総量）</t>
    <rPh sb="0" eb="3">
      <t>コウスイリョウ</t>
    </rPh>
    <rPh sb="4" eb="6">
      <t>ソウリョウ</t>
    </rPh>
    <phoneticPr fontId="7"/>
  </si>
  <si>
    <t>気温（平均）</t>
    <rPh sb="0" eb="2">
      <t>キオン</t>
    </rPh>
    <rPh sb="3" eb="5">
      <t>ヘイキン</t>
    </rPh>
    <phoneticPr fontId="7"/>
  </si>
  <si>
    <t>資料：気象庁</t>
    <rPh sb="0" eb="2">
      <t>シリョウ</t>
    </rPh>
    <rPh sb="3" eb="6">
      <t>キショウチョウ</t>
    </rPh>
    <phoneticPr fontId="7"/>
  </si>
  <si>
    <t>●認知症高齢者位置情報探索機器（ＧＰＳ）登録者数、認知症高齢者身元確認ＱＲコード登録者数、
　認知症高齢者ＳＯＳ見守りネットワーク登録者数</t>
    <rPh sb="20" eb="23">
      <t>トウロクシャ</t>
    </rPh>
    <phoneticPr fontId="7"/>
  </si>
  <si>
    <t>（注）2022(令和4)年12月現在の市町村名で表示</t>
    <rPh sb="1" eb="2">
      <t>チュウ</t>
    </rPh>
    <rPh sb="8" eb="10">
      <t>レイワ</t>
    </rPh>
    <rPh sb="12" eb="13">
      <t>ネン</t>
    </rPh>
    <rPh sb="13" eb="14">
      <t>ヘイネン</t>
    </rPh>
    <rPh sb="15" eb="16">
      <t>ガツ</t>
    </rPh>
    <rPh sb="16" eb="18">
      <t>ゲンザイ</t>
    </rPh>
    <rPh sb="19" eb="22">
      <t>シチョウソン</t>
    </rPh>
    <rPh sb="22" eb="23">
      <t>メイ</t>
    </rPh>
    <rPh sb="24" eb="26">
      <t>ヒョウジ</t>
    </rPh>
    <phoneticPr fontId="3"/>
  </si>
  <si>
    <t>逢瀬町</t>
    <rPh sb="0" eb="2">
      <t>オウセ</t>
    </rPh>
    <rPh sb="2" eb="3">
      <t>マチ</t>
    </rPh>
    <phoneticPr fontId="29"/>
  </si>
  <si>
    <t>熱海町</t>
    <rPh sb="0" eb="2">
      <t>アタミ</t>
    </rPh>
    <rPh sb="2" eb="3">
      <t>マチ</t>
    </rPh>
    <phoneticPr fontId="7"/>
  </si>
  <si>
    <t>2000年</t>
    <rPh sb="4" eb="5">
      <t>ネン</t>
    </rPh>
    <phoneticPr fontId="7"/>
  </si>
  <si>
    <t>1990年</t>
    <rPh sb="4" eb="5">
      <t>ネン</t>
    </rPh>
    <phoneticPr fontId="7"/>
  </si>
  <si>
    <t>2010年</t>
    <rPh sb="4" eb="5">
      <t>ネン</t>
    </rPh>
    <phoneticPr fontId="7"/>
  </si>
  <si>
    <t>取引面積（ha）</t>
    <rPh sb="0" eb="2">
      <t>トリヒキ</t>
    </rPh>
    <rPh sb="2" eb="4">
      <t>メンセキ</t>
    </rPh>
    <phoneticPr fontId="3"/>
  </si>
  <si>
    <t>2025年1月1日現在</t>
    <rPh sb="4" eb="5">
      <t>ネン</t>
    </rPh>
    <rPh sb="6" eb="7">
      <t>ガツ</t>
    </rPh>
    <phoneticPr fontId="7"/>
  </si>
  <si>
    <t>令和6年</t>
    <rPh sb="0" eb="2">
      <t>レイワ</t>
    </rPh>
    <rPh sb="3" eb="4">
      <t>ネン</t>
    </rPh>
    <phoneticPr fontId="7"/>
  </si>
  <si>
    <t>令和6年度</t>
    <rPh sb="0" eb="2">
      <t>レイワ</t>
    </rPh>
    <rPh sb="3" eb="5">
      <t>ネンド</t>
    </rPh>
    <phoneticPr fontId="7"/>
  </si>
  <si>
    <t>令和6年度</t>
    <rPh sb="0" eb="2">
      <t>レイワ</t>
    </rPh>
    <rPh sb="3" eb="5">
      <t>ネンド</t>
    </rPh>
    <phoneticPr fontId="7"/>
  </si>
  <si>
    <t>令和5年</t>
    <rPh sb="0" eb="2">
      <t>レイワ</t>
    </rPh>
    <rPh sb="3" eb="4">
      <t>ネン</t>
    </rPh>
    <phoneticPr fontId="1"/>
  </si>
  <si>
    <t>2024年度</t>
    <rPh sb="4" eb="6">
      <t>ネンド</t>
    </rPh>
    <phoneticPr fontId="56"/>
  </si>
  <si>
    <t>令和6年度</t>
  </si>
  <si>
    <t>令和6年度</t>
    <rPh sb="0" eb="2">
      <t>レイワ</t>
    </rPh>
    <rPh sb="3" eb="5">
      <t>ネンド</t>
    </rPh>
    <phoneticPr fontId="56"/>
  </si>
  <si>
    <t>令和6年度</t>
    <rPh sb="0" eb="2">
      <t>レイワ</t>
    </rPh>
    <rPh sb="3" eb="4">
      <t>ネン</t>
    </rPh>
    <rPh sb="4" eb="5">
      <t>ド</t>
    </rPh>
    <phoneticPr fontId="5"/>
  </si>
  <si>
    <t>令和3年度</t>
    <rPh sb="0" eb="2">
      <t>レイワ</t>
    </rPh>
    <rPh sb="3" eb="5">
      <t>ネンド</t>
    </rPh>
    <rPh sb="4" eb="5">
      <t>ド</t>
    </rPh>
    <phoneticPr fontId="7"/>
  </si>
  <si>
    <t>令和6年度</t>
    <rPh sb="0" eb="2">
      <t>レイワ</t>
    </rPh>
    <rPh sb="3" eb="4">
      <t>ネン</t>
    </rPh>
    <rPh sb="4" eb="5">
      <t>ド</t>
    </rPh>
    <phoneticPr fontId="7"/>
  </si>
  <si>
    <t>R5年度</t>
    <rPh sb="2" eb="4">
      <t>ネンド</t>
    </rPh>
    <phoneticPr fontId="7"/>
  </si>
  <si>
    <t>令和5年</t>
    <rPh sb="0" eb="2">
      <t>レイワ</t>
    </rPh>
    <rPh sb="3" eb="4">
      <t>ネン</t>
    </rPh>
    <phoneticPr fontId="77"/>
  </si>
  <si>
    <t>図は、2023年度における各市の所得階層毎の納税義務者数と、一日当たりの課税標準額における格差状況を表したものである。</t>
    <rPh sb="0" eb="1">
      <t>ズ</t>
    </rPh>
    <rPh sb="7" eb="9">
      <t>ネンド</t>
    </rPh>
    <rPh sb="13" eb="15">
      <t>カクシ</t>
    </rPh>
    <rPh sb="16" eb="18">
      <t>ショトク</t>
    </rPh>
    <rPh sb="18" eb="20">
      <t>カイソウ</t>
    </rPh>
    <rPh sb="20" eb="21">
      <t>ゴト</t>
    </rPh>
    <rPh sb="22" eb="24">
      <t>ノウゼイ</t>
    </rPh>
    <rPh sb="24" eb="26">
      <t>ギム</t>
    </rPh>
    <rPh sb="26" eb="27">
      <t>シャ</t>
    </rPh>
    <rPh sb="27" eb="28">
      <t>スウ</t>
    </rPh>
    <rPh sb="30" eb="31">
      <t>イチ</t>
    </rPh>
    <rPh sb="31" eb="33">
      <t>ヒア</t>
    </rPh>
    <rPh sb="36" eb="38">
      <t>カゼイ</t>
    </rPh>
    <rPh sb="38" eb="40">
      <t>ヒョウジュン</t>
    </rPh>
    <rPh sb="40" eb="41">
      <t>ガク</t>
    </rPh>
    <rPh sb="45" eb="47">
      <t>カクサ</t>
    </rPh>
    <rPh sb="47" eb="49">
      <t>ジョウキョウ</t>
    </rPh>
    <rPh sb="50" eb="51">
      <t>アラワ</t>
    </rPh>
    <phoneticPr fontId="7"/>
  </si>
  <si>
    <t>ローレンツ曲線では、郡山市と比較して、いわき市がやや大きな弧を描き、福島市はやや小さい弧を描いており、2023年においては、福島市が3市の中で最も格差が小さいといえる。</t>
    <rPh sb="5" eb="7">
      <t>キョクセン</t>
    </rPh>
    <rPh sb="10" eb="13">
      <t>コオリヤマシ</t>
    </rPh>
    <rPh sb="14" eb="16">
      <t>ヒカク</t>
    </rPh>
    <rPh sb="22" eb="23">
      <t>シ</t>
    </rPh>
    <rPh sb="26" eb="27">
      <t>オオ</t>
    </rPh>
    <rPh sb="29" eb="30">
      <t>コ</t>
    </rPh>
    <rPh sb="31" eb="32">
      <t>エガ</t>
    </rPh>
    <rPh sb="34" eb="37">
      <t>フクシマシ</t>
    </rPh>
    <rPh sb="40" eb="41">
      <t>チイ</t>
    </rPh>
    <rPh sb="43" eb="44">
      <t>コ</t>
    </rPh>
    <rPh sb="45" eb="46">
      <t>エガ</t>
    </rPh>
    <rPh sb="55" eb="56">
      <t>ネン</t>
    </rPh>
    <rPh sb="62" eb="65">
      <t>フクシマシ</t>
    </rPh>
    <rPh sb="67" eb="68">
      <t>シ</t>
    </rPh>
    <rPh sb="69" eb="70">
      <t>ナカ</t>
    </rPh>
    <rPh sb="71" eb="72">
      <t>モット</t>
    </rPh>
    <rPh sb="73" eb="75">
      <t>カクサ</t>
    </rPh>
    <rPh sb="76" eb="77">
      <t>チイ</t>
    </rPh>
    <phoneticPr fontId="7"/>
  </si>
  <si>
    <t>一方で100万円超の各階層の多くが増加したためであり、コロナ禍からの経済回復が進んでいるとも考えられる。</t>
    <phoneticPr fontId="7"/>
  </si>
  <si>
    <t>　2020年度は令和元年度東日本台風被害による補填措置等により、ジニ係数も小さい値（格差が小さく）なっていたが、コロナ禍とその後の経済回復の二極化により、2021年度、2022年度にかけてジニ係数はやや大きくなった。</t>
    <rPh sb="5" eb="7">
      <t>ネンド</t>
    </rPh>
    <rPh sb="8" eb="10">
      <t>レイワ</t>
    </rPh>
    <rPh sb="10" eb="12">
      <t>ガンネン</t>
    </rPh>
    <rPh sb="12" eb="13">
      <t>ド</t>
    </rPh>
    <rPh sb="13" eb="14">
      <t>ヒガシ</t>
    </rPh>
    <rPh sb="14" eb="16">
      <t>ニホン</t>
    </rPh>
    <rPh sb="16" eb="18">
      <t>タイフウ</t>
    </rPh>
    <rPh sb="18" eb="20">
      <t>ヒガイ</t>
    </rPh>
    <rPh sb="23" eb="25">
      <t>ホテン</t>
    </rPh>
    <rPh sb="25" eb="27">
      <t>ソチ</t>
    </rPh>
    <rPh sb="27" eb="28">
      <t>トウ</t>
    </rPh>
    <rPh sb="34" eb="36">
      <t>ケイスウ</t>
    </rPh>
    <rPh sb="37" eb="38">
      <t>チイ</t>
    </rPh>
    <rPh sb="40" eb="41">
      <t>アタイ</t>
    </rPh>
    <rPh sb="42" eb="44">
      <t>カクサ</t>
    </rPh>
    <rPh sb="45" eb="46">
      <t>チイ</t>
    </rPh>
    <rPh sb="59" eb="60">
      <t>カ</t>
    </rPh>
    <rPh sb="63" eb="64">
      <t>ゴ</t>
    </rPh>
    <rPh sb="65" eb="67">
      <t>ケイザイ</t>
    </rPh>
    <rPh sb="67" eb="69">
      <t>カイフク</t>
    </rPh>
    <rPh sb="70" eb="73">
      <t>ニキョクカ</t>
    </rPh>
    <rPh sb="81" eb="83">
      <t>ネンド</t>
    </rPh>
    <rPh sb="88" eb="90">
      <t>ネンド</t>
    </rPh>
    <rPh sb="96" eb="98">
      <t>ケイスウ</t>
    </rPh>
    <rPh sb="101" eb="102">
      <t>オオ</t>
    </rPh>
    <phoneticPr fontId="7"/>
  </si>
  <si>
    <t>　2023年度の納税義務者数は2022年度より約1000人増加し、ジニ係数は小さくなった。これは指標となる平均課税標準額が、100万円以下の所得階層で減少し、</t>
    <phoneticPr fontId="7"/>
  </si>
  <si>
    <t>※変更なし</t>
    <rPh sb="1" eb="3">
      <t>ヘンコウ</t>
    </rPh>
    <phoneticPr fontId="7"/>
  </si>
  <si>
    <t>※最初の段落変更なし</t>
    <rPh sb="1" eb="3">
      <t>サイショ</t>
    </rPh>
    <rPh sb="4" eb="6">
      <t>ダンラク</t>
    </rPh>
    <rPh sb="6" eb="8">
      <t>ヘンコウ</t>
    </rPh>
    <phoneticPr fontId="7"/>
  </si>
  <si>
    <t>注意）変更なし</t>
    <rPh sb="0" eb="2">
      <t>チュウイ</t>
    </rPh>
    <rPh sb="3" eb="5">
      <t>ヘンコウ</t>
    </rPh>
    <phoneticPr fontId="7"/>
  </si>
  <si>
    <t>●グラフのふきだしを2023年に合わせる。</t>
    <rPh sb="14" eb="15">
      <t>ネン</t>
    </rPh>
    <rPh sb="16" eb="17">
      <t>ア</t>
    </rPh>
    <phoneticPr fontId="7"/>
  </si>
  <si>
    <t>ふきだしコメント：2023年度のジニ係数は、郡山市と比較していわき市がやや大きく、福島市はやや小さい。格差は３市の中で福島市が最も小さく、郡山市、いわき市と続く。</t>
    <rPh sb="13" eb="15">
      <t>ネンド</t>
    </rPh>
    <rPh sb="18" eb="20">
      <t>ケイスウ</t>
    </rPh>
    <rPh sb="22" eb="25">
      <t>コオリヤマシ</t>
    </rPh>
    <rPh sb="26" eb="28">
      <t>ヒカク</t>
    </rPh>
    <rPh sb="33" eb="34">
      <t>シ</t>
    </rPh>
    <rPh sb="37" eb="38">
      <t>オオ</t>
    </rPh>
    <rPh sb="41" eb="44">
      <t>フクシマシ</t>
    </rPh>
    <rPh sb="47" eb="48">
      <t>チイ</t>
    </rPh>
    <rPh sb="51" eb="53">
      <t>カクサ</t>
    </rPh>
    <rPh sb="55" eb="56">
      <t>シ</t>
    </rPh>
    <rPh sb="57" eb="58">
      <t>ナカ</t>
    </rPh>
    <rPh sb="59" eb="62">
      <t>フクシマシ</t>
    </rPh>
    <rPh sb="63" eb="64">
      <t>モット</t>
    </rPh>
    <rPh sb="65" eb="66">
      <t>チイ</t>
    </rPh>
    <rPh sb="69" eb="72">
      <t>コオリヤマシ</t>
    </rPh>
    <rPh sb="76" eb="77">
      <t>シ</t>
    </rPh>
    <rPh sb="78" eb="79">
      <t>ツヅ</t>
    </rPh>
    <phoneticPr fontId="7"/>
  </si>
  <si>
    <t>57位/59市町村</t>
    <rPh sb="6" eb="9">
      <t>シチョウソン</t>
    </rPh>
    <phoneticPr fontId="0"/>
  </si>
  <si>
    <t>説明文</t>
    <rPh sb="0" eb="3">
      <t>セツメイブン</t>
    </rPh>
    <phoneticPr fontId="7"/>
  </si>
  <si>
    <t>ラスパイレス指数とは、国家公務員一般行政職の給与水準を100とした場合の地方公務員一般行政職の給与水準を示す指標です。</t>
    <rPh sb="6" eb="8">
      <t>シスウ</t>
    </rPh>
    <rPh sb="11" eb="13">
      <t>コッカ</t>
    </rPh>
    <rPh sb="13" eb="16">
      <t>コウムイン</t>
    </rPh>
    <rPh sb="16" eb="18">
      <t>イッパン</t>
    </rPh>
    <rPh sb="18" eb="20">
      <t>ギョウセイ</t>
    </rPh>
    <rPh sb="20" eb="21">
      <t>ショク</t>
    </rPh>
    <rPh sb="22" eb="24">
      <t>キュウヨ</t>
    </rPh>
    <rPh sb="24" eb="26">
      <t>スイジュン</t>
    </rPh>
    <rPh sb="33" eb="35">
      <t>バアイ</t>
    </rPh>
    <rPh sb="36" eb="38">
      <t>チホウ</t>
    </rPh>
    <rPh sb="38" eb="41">
      <t>コウムイン</t>
    </rPh>
    <rPh sb="41" eb="43">
      <t>イッパン</t>
    </rPh>
    <rPh sb="43" eb="45">
      <t>ギョウセイ</t>
    </rPh>
    <rPh sb="45" eb="46">
      <t>ショク</t>
    </rPh>
    <rPh sb="47" eb="49">
      <t>キュウヨ</t>
    </rPh>
    <rPh sb="49" eb="51">
      <t>スイジュン</t>
    </rPh>
    <rPh sb="52" eb="53">
      <t>シメ</t>
    </rPh>
    <rPh sb="54" eb="56">
      <t>シヒョウ</t>
    </rPh>
    <phoneticPr fontId="7"/>
  </si>
  <si>
    <t>2024(令和6)年10月１日現在</t>
    <rPh sb="5" eb="7">
      <t>レイワ</t>
    </rPh>
    <rPh sb="9" eb="10">
      <t>ネン</t>
    </rPh>
    <rPh sb="12" eb="13">
      <t>ガツ</t>
    </rPh>
    <rPh sb="14" eb="15">
      <t>ニチ</t>
    </rPh>
    <rPh sb="15" eb="17">
      <t>ゲンザイ</t>
    </rPh>
    <phoneticPr fontId="7"/>
  </si>
  <si>
    <t>未定</t>
    <rPh sb="0" eb="2">
      <t>ミテイ</t>
    </rPh>
    <phoneticPr fontId="7"/>
  </si>
  <si>
    <t>令和5年</t>
    <rPh sb="0" eb="2">
      <t>レイワ</t>
    </rPh>
    <rPh sb="3" eb="4">
      <t>ネン</t>
    </rPh>
    <phoneticPr fontId="0"/>
  </si>
  <si>
    <t>2025.1公表予定</t>
    <rPh sb="6" eb="10">
      <t>コウヒョウヨテイ</t>
    </rPh>
    <phoneticPr fontId="6"/>
  </si>
  <si>
    <t>.</t>
    <phoneticPr fontId="7"/>
  </si>
  <si>
    <t>2024年2月作成</t>
    <rPh sb="4" eb="5">
      <t>ネン</t>
    </rPh>
    <rPh sb="6" eb="7">
      <t>ガツ</t>
    </rPh>
    <rPh sb="7" eb="9">
      <t>サクセイ</t>
    </rPh>
    <phoneticPr fontId="7"/>
  </si>
  <si>
    <t>●令和６年度一般会計歳入歳出予算内訳
1,415億円の内訳</t>
    <rPh sb="1" eb="3">
      <t>レイワ</t>
    </rPh>
    <rPh sb="4" eb="6">
      <t>ネンド</t>
    </rPh>
    <rPh sb="6" eb="8">
      <t>イッパン</t>
    </rPh>
    <rPh sb="8" eb="10">
      <t>カイケイ</t>
    </rPh>
    <rPh sb="10" eb="12">
      <t>サイニュウ</t>
    </rPh>
    <rPh sb="12" eb="14">
      <t>サイシュツ</t>
    </rPh>
    <rPh sb="14" eb="16">
      <t>ヨサン</t>
    </rPh>
    <rPh sb="16" eb="18">
      <t>ウチワケ</t>
    </rPh>
    <rPh sb="27" eb="29">
      <t>ウチワケ</t>
    </rPh>
    <phoneticPr fontId="3"/>
  </si>
  <si>
    <t>4/59</t>
    <phoneticPr fontId="7"/>
  </si>
  <si>
    <t>2/59</t>
    <phoneticPr fontId="7"/>
  </si>
  <si>
    <t>2025年1月1日現在</t>
    <rPh sb="4" eb="5">
      <t>ネン</t>
    </rPh>
    <rPh sb="6" eb="7">
      <t>ガツ</t>
    </rPh>
    <rPh sb="8" eb="9">
      <t>ニチ</t>
    </rPh>
    <rPh sb="9" eb="11">
      <t>ゲンザイ</t>
    </rPh>
    <phoneticPr fontId="7"/>
  </si>
  <si>
    <t>2024年10月1日現在</t>
    <rPh sb="4" eb="5">
      <t>ネン</t>
    </rPh>
    <rPh sb="7" eb="8">
      <t>ガツ</t>
    </rPh>
    <rPh sb="9" eb="10">
      <t>ニチ</t>
    </rPh>
    <rPh sb="10" eb="12">
      <t>ゲンザイ</t>
    </rPh>
    <phoneticPr fontId="7"/>
  </si>
  <si>
    <t>2023(令和5)年1～12月</t>
    <rPh sb="5" eb="7">
      <t>レイワ</t>
    </rPh>
    <rPh sb="9" eb="10">
      <t>ネン</t>
    </rPh>
    <rPh sb="14" eb="15">
      <t>ガツ</t>
    </rPh>
    <phoneticPr fontId="3"/>
  </si>
  <si>
    <t>北海道</t>
    <phoneticPr fontId="3"/>
  </si>
  <si>
    <t>会津若松市</t>
    <phoneticPr fontId="3"/>
  </si>
  <si>
    <t>青森県</t>
    <phoneticPr fontId="3"/>
  </si>
  <si>
    <t>いわき市</t>
    <phoneticPr fontId="3"/>
  </si>
  <si>
    <t>岩手県</t>
    <phoneticPr fontId="3"/>
  </si>
  <si>
    <t>白河市</t>
    <phoneticPr fontId="3"/>
  </si>
  <si>
    <t>宮城県</t>
    <phoneticPr fontId="3"/>
  </si>
  <si>
    <t>秋田県</t>
    <phoneticPr fontId="3"/>
  </si>
  <si>
    <t>喜多方市</t>
    <phoneticPr fontId="3"/>
  </si>
  <si>
    <t>山形県</t>
    <phoneticPr fontId="3"/>
  </si>
  <si>
    <t>相馬市</t>
    <phoneticPr fontId="3"/>
  </si>
  <si>
    <t>茨城県</t>
    <phoneticPr fontId="3"/>
  </si>
  <si>
    <t>二本松市</t>
    <phoneticPr fontId="3"/>
  </si>
  <si>
    <t>群馬県</t>
    <phoneticPr fontId="3"/>
  </si>
  <si>
    <t>従前の住所地不明</t>
    <rPh sb="0" eb="2">
      <t>ジュウゼン</t>
    </rPh>
    <rPh sb="3" eb="5">
      <t>ジュウショ</t>
    </rPh>
    <rPh sb="5" eb="6">
      <t>チ</t>
    </rPh>
    <rPh sb="6" eb="8">
      <t>フメイ</t>
    </rPh>
    <phoneticPr fontId="3"/>
  </si>
  <si>
    <t>福島市</t>
    <phoneticPr fontId="3"/>
  </si>
  <si>
    <t>岩手県</t>
    <phoneticPr fontId="3"/>
  </si>
  <si>
    <t>白河市</t>
    <phoneticPr fontId="3"/>
  </si>
  <si>
    <t>須賀川市</t>
    <phoneticPr fontId="3"/>
  </si>
  <si>
    <t>山形県</t>
    <phoneticPr fontId="3"/>
  </si>
  <si>
    <t>茨城県</t>
    <phoneticPr fontId="3"/>
  </si>
  <si>
    <t>栃木県</t>
    <phoneticPr fontId="3"/>
  </si>
  <si>
    <t>千葉県</t>
    <phoneticPr fontId="3"/>
  </si>
  <si>
    <t>東京都</t>
    <phoneticPr fontId="3"/>
  </si>
  <si>
    <t>新潟県</t>
    <phoneticPr fontId="3"/>
  </si>
  <si>
    <t>富山県</t>
    <phoneticPr fontId="3"/>
  </si>
  <si>
    <t>石川県</t>
    <phoneticPr fontId="3"/>
  </si>
  <si>
    <t>福井県</t>
    <phoneticPr fontId="3"/>
  </si>
  <si>
    <t>山梨県</t>
    <phoneticPr fontId="3"/>
  </si>
  <si>
    <t>長野県</t>
    <phoneticPr fontId="3"/>
  </si>
  <si>
    <t>鏡石町</t>
    <phoneticPr fontId="3"/>
  </si>
  <si>
    <t>岐阜県</t>
    <phoneticPr fontId="3"/>
  </si>
  <si>
    <t>静岡県</t>
    <phoneticPr fontId="3"/>
  </si>
  <si>
    <t>愛知県</t>
    <phoneticPr fontId="3"/>
  </si>
  <si>
    <t>滋賀県</t>
    <phoneticPr fontId="3"/>
  </si>
  <si>
    <t>只見町</t>
    <phoneticPr fontId="3"/>
  </si>
  <si>
    <t>大阪府</t>
    <phoneticPr fontId="3"/>
  </si>
  <si>
    <t>和歌山県</t>
    <phoneticPr fontId="3"/>
  </si>
  <si>
    <t>鳥取県</t>
    <phoneticPr fontId="3"/>
  </si>
  <si>
    <t>島根県</t>
    <phoneticPr fontId="3"/>
  </si>
  <si>
    <t>岡山県</t>
    <phoneticPr fontId="3"/>
  </si>
  <si>
    <t>広島県</t>
    <phoneticPr fontId="3"/>
  </si>
  <si>
    <t>山口県</t>
    <phoneticPr fontId="3"/>
  </si>
  <si>
    <t>徳島県</t>
    <phoneticPr fontId="3"/>
  </si>
  <si>
    <t>香川県</t>
    <phoneticPr fontId="3"/>
  </si>
  <si>
    <t>愛媛県</t>
    <phoneticPr fontId="3"/>
  </si>
  <si>
    <t>金山町</t>
    <phoneticPr fontId="3"/>
  </si>
  <si>
    <t>昭和村</t>
    <phoneticPr fontId="3"/>
  </si>
  <si>
    <t>佐賀県</t>
    <phoneticPr fontId="3"/>
  </si>
  <si>
    <t>西白河郡</t>
    <phoneticPr fontId="3"/>
  </si>
  <si>
    <t>長崎県</t>
    <phoneticPr fontId="3"/>
  </si>
  <si>
    <t>熊本県</t>
    <phoneticPr fontId="3"/>
  </si>
  <si>
    <t>宮崎県</t>
    <phoneticPr fontId="3"/>
  </si>
  <si>
    <t>鹿児島県</t>
    <phoneticPr fontId="3"/>
  </si>
  <si>
    <t>沖縄県</t>
    <phoneticPr fontId="3"/>
  </si>
  <si>
    <t>小野町</t>
    <phoneticPr fontId="3"/>
  </si>
  <si>
    <t>双葉郡</t>
    <phoneticPr fontId="3"/>
  </si>
  <si>
    <t>広野町</t>
    <phoneticPr fontId="3"/>
  </si>
  <si>
    <t>楢葉町</t>
    <phoneticPr fontId="3"/>
  </si>
  <si>
    <t>富岡町</t>
    <phoneticPr fontId="3"/>
  </si>
  <si>
    <t>川内村</t>
    <phoneticPr fontId="3"/>
  </si>
  <si>
    <t>大熊町</t>
    <phoneticPr fontId="3"/>
  </si>
  <si>
    <t>双葉町</t>
    <phoneticPr fontId="3"/>
  </si>
  <si>
    <t>浪江町</t>
    <phoneticPr fontId="3"/>
  </si>
  <si>
    <t>葛尾村</t>
    <phoneticPr fontId="3"/>
  </si>
  <si>
    <t>相馬郡</t>
    <phoneticPr fontId="3"/>
  </si>
  <si>
    <t>新地町</t>
    <phoneticPr fontId="3"/>
  </si>
  <si>
    <t>北海道</t>
    <phoneticPr fontId="3"/>
  </si>
  <si>
    <t>会津若松市</t>
    <phoneticPr fontId="3"/>
  </si>
  <si>
    <t>いわき市</t>
    <phoneticPr fontId="3"/>
  </si>
  <si>
    <t>宮城県</t>
    <phoneticPr fontId="3"/>
  </si>
  <si>
    <t>相馬市</t>
    <phoneticPr fontId="3"/>
  </si>
  <si>
    <t>栃木県</t>
    <phoneticPr fontId="3"/>
  </si>
  <si>
    <t>千葉県</t>
    <phoneticPr fontId="3"/>
  </si>
  <si>
    <t>東京都</t>
    <phoneticPr fontId="3"/>
  </si>
  <si>
    <t>神奈川県</t>
    <phoneticPr fontId="3"/>
  </si>
  <si>
    <t>鏡石町</t>
    <phoneticPr fontId="3"/>
  </si>
  <si>
    <t>岐阜県</t>
    <phoneticPr fontId="3"/>
  </si>
  <si>
    <t>静岡県</t>
    <phoneticPr fontId="3"/>
  </si>
  <si>
    <t>三重県</t>
    <phoneticPr fontId="3"/>
  </si>
  <si>
    <t>滋賀県</t>
    <phoneticPr fontId="3"/>
  </si>
  <si>
    <t>只見町</t>
    <phoneticPr fontId="3"/>
  </si>
  <si>
    <t>鳥取県</t>
    <phoneticPr fontId="3"/>
  </si>
  <si>
    <t>島根県</t>
    <phoneticPr fontId="3"/>
  </si>
  <si>
    <t>岡山県</t>
    <phoneticPr fontId="3"/>
  </si>
  <si>
    <t>徳島県</t>
    <phoneticPr fontId="3"/>
  </si>
  <si>
    <t>福岡県</t>
    <phoneticPr fontId="3"/>
  </si>
  <si>
    <t>沖縄県</t>
    <phoneticPr fontId="3"/>
  </si>
  <si>
    <t>双葉郡</t>
    <phoneticPr fontId="3"/>
  </si>
  <si>
    <t>広野町</t>
    <phoneticPr fontId="3"/>
  </si>
  <si>
    <t>楢葉町</t>
    <phoneticPr fontId="3"/>
  </si>
  <si>
    <t>富岡町</t>
    <phoneticPr fontId="3"/>
  </si>
  <si>
    <t>川内村</t>
    <phoneticPr fontId="3"/>
  </si>
  <si>
    <t>大熊町</t>
    <phoneticPr fontId="3"/>
  </si>
  <si>
    <t>双葉町</t>
    <phoneticPr fontId="3"/>
  </si>
  <si>
    <t>浪江町</t>
    <phoneticPr fontId="3"/>
  </si>
  <si>
    <t>葛尾村</t>
    <phoneticPr fontId="3"/>
  </si>
  <si>
    <t>相馬郡</t>
    <phoneticPr fontId="3"/>
  </si>
  <si>
    <t>新地町</t>
    <phoneticPr fontId="3"/>
  </si>
  <si>
    <t>転出先不明等</t>
    <phoneticPr fontId="7"/>
  </si>
  <si>
    <t>「県内外転出先不明等」については、すべて県内にて計上。</t>
    <rPh sb="1" eb="2">
      <t>ケン</t>
    </rPh>
    <rPh sb="2" eb="4">
      <t>ナイガイ</t>
    </rPh>
    <rPh sb="4" eb="6">
      <t>テンシュツ</t>
    </rPh>
    <rPh sb="6" eb="7">
      <t>サキ</t>
    </rPh>
    <rPh sb="7" eb="9">
      <t>フメイ</t>
    </rPh>
    <rPh sb="9" eb="10">
      <t>トウ</t>
    </rPh>
    <rPh sb="20" eb="22">
      <t>ケンナイ</t>
    </rPh>
    <rPh sb="24" eb="26">
      <t>ケイジョウ</t>
    </rPh>
    <phoneticPr fontId="3"/>
  </si>
  <si>
    <t>黄色セル</t>
    <rPh sb="0" eb="2">
      <t>キイロ</t>
    </rPh>
    <phoneticPr fontId="7"/>
  </si>
  <si>
    <t>白色セル</t>
    <rPh sb="0" eb="1">
      <t>シロ</t>
    </rPh>
    <rPh sb="1" eb="2">
      <t>イロ</t>
    </rPh>
    <phoneticPr fontId="7"/>
  </si>
  <si>
    <t>転入</t>
    <rPh sb="0" eb="2">
      <t>テンニュウ</t>
    </rPh>
    <phoneticPr fontId="7"/>
  </si>
  <si>
    <t>転出</t>
    <rPh sb="0" eb="2">
      <t>テンシュツ</t>
    </rPh>
    <phoneticPr fontId="7"/>
  </si>
  <si>
    <t>合計</t>
    <rPh sb="0" eb="2">
      <t>ゴウケイ</t>
    </rPh>
    <phoneticPr fontId="7"/>
  </si>
  <si>
    <t>県内</t>
    <rPh sb="0" eb="2">
      <t>ケンナイ</t>
    </rPh>
    <phoneticPr fontId="7"/>
  </si>
  <si>
    <t>県外</t>
    <rPh sb="0" eb="2">
      <t>ケンガイ</t>
    </rPh>
    <phoneticPr fontId="7"/>
  </si>
  <si>
    <t>2024年</t>
    <rPh sb="4" eb="5">
      <t>ネン</t>
    </rPh>
    <phoneticPr fontId="7"/>
  </si>
  <si>
    <t>令和２年度</t>
    <rPh sb="0" eb="2">
      <t>レイワ</t>
    </rPh>
    <rPh sb="3" eb="5">
      <t>ネンド</t>
    </rPh>
    <phoneticPr fontId="7"/>
  </si>
  <si>
    <t>令和３年度</t>
    <rPh sb="0" eb="2">
      <t>レイワ</t>
    </rPh>
    <rPh sb="3" eb="5">
      <t>ネンド</t>
    </rPh>
    <phoneticPr fontId="7"/>
  </si>
  <si>
    <t>2023年公表</t>
    <rPh sb="4" eb="5">
      <t>ネン</t>
    </rPh>
    <rPh sb="5" eb="7">
      <t>コウヒョウ</t>
    </rPh>
    <phoneticPr fontId="7"/>
  </si>
  <si>
    <t>Ｈ22年度</t>
    <rPh sb="3" eb="5">
      <t>ネンド</t>
    </rPh>
    <phoneticPr fontId="7"/>
  </si>
  <si>
    <t>Ｈ23年度</t>
    <rPh sb="3" eb="5">
      <t>ネンド</t>
    </rPh>
    <phoneticPr fontId="7"/>
  </si>
  <si>
    <t>Ｈ24年度</t>
    <rPh sb="3" eb="5">
      <t>ネンド</t>
    </rPh>
    <phoneticPr fontId="7"/>
  </si>
  <si>
    <t>Ｈ25年度</t>
    <rPh sb="3" eb="5">
      <t>ネンド</t>
    </rPh>
    <phoneticPr fontId="7"/>
  </si>
  <si>
    <t>Ｈ26年度</t>
    <rPh sb="3" eb="5">
      <t>ネンド</t>
    </rPh>
    <phoneticPr fontId="7"/>
  </si>
  <si>
    <t>Ｈ27年度</t>
    <rPh sb="3" eb="5">
      <t>ネンド</t>
    </rPh>
    <phoneticPr fontId="7"/>
  </si>
  <si>
    <t>平成22年</t>
    <rPh sb="0" eb="2">
      <t>ヘイセイ</t>
    </rPh>
    <rPh sb="4" eb="5">
      <t>ネン</t>
    </rPh>
    <phoneticPr fontId="77"/>
  </si>
  <si>
    <t>平成23年</t>
    <rPh sb="0" eb="2">
      <t>ヘイセイ</t>
    </rPh>
    <rPh sb="4" eb="5">
      <t>ネン</t>
    </rPh>
    <phoneticPr fontId="77"/>
  </si>
  <si>
    <t>平成24年</t>
    <rPh sb="0" eb="2">
      <t>ヘイセイ</t>
    </rPh>
    <rPh sb="4" eb="5">
      <t>ネン</t>
    </rPh>
    <phoneticPr fontId="77"/>
  </si>
  <si>
    <t>平成23年度</t>
    <rPh sb="0" eb="2">
      <t>ヘイセイ</t>
    </rPh>
    <rPh sb="4" eb="5">
      <t>ネン</t>
    </rPh>
    <rPh sb="5" eb="6">
      <t>ド</t>
    </rPh>
    <phoneticPr fontId="5"/>
  </si>
  <si>
    <t>平成24年度</t>
    <rPh sb="0" eb="2">
      <t>ヘイセイ</t>
    </rPh>
    <rPh sb="4" eb="5">
      <t>ネン</t>
    </rPh>
    <rPh sb="5" eb="6">
      <t>ド</t>
    </rPh>
    <phoneticPr fontId="5"/>
  </si>
  <si>
    <t>平成22年度</t>
    <rPh sb="0" eb="2">
      <t>ヘイセイ</t>
    </rPh>
    <rPh sb="4" eb="5">
      <t>ネン</t>
    </rPh>
    <rPh sb="5" eb="6">
      <t>ド</t>
    </rPh>
    <phoneticPr fontId="5"/>
  </si>
  <si>
    <t>平成28年度</t>
    <rPh sb="0" eb="2">
      <t>ヘイセイ</t>
    </rPh>
    <rPh sb="4" eb="6">
      <t>ネンド</t>
    </rPh>
    <phoneticPr fontId="5"/>
  </si>
  <si>
    <t>平成29年度</t>
    <rPh sb="0" eb="2">
      <t>ヘイセイ</t>
    </rPh>
    <rPh sb="4" eb="6">
      <t>ネンド</t>
    </rPh>
    <phoneticPr fontId="5"/>
  </si>
  <si>
    <t>平成30年度</t>
    <rPh sb="0" eb="2">
      <t>ヘイセイ</t>
    </rPh>
    <rPh sb="4" eb="6">
      <t>ネンド</t>
    </rPh>
    <phoneticPr fontId="5"/>
  </si>
  <si>
    <t>令和元年度</t>
    <rPh sb="0" eb="2">
      <t>レイワ</t>
    </rPh>
    <rPh sb="2" eb="3">
      <t>ガン</t>
    </rPh>
    <rPh sb="3" eb="5">
      <t>ネンド</t>
    </rPh>
    <phoneticPr fontId="5"/>
  </si>
  <si>
    <t>荒井北井</t>
    <rPh sb="0" eb="2">
      <t>アライ</t>
    </rPh>
    <rPh sb="2" eb="4">
      <t>キタイ</t>
    </rPh>
    <phoneticPr fontId="5"/>
  </si>
  <si>
    <t>中谷地</t>
    <rPh sb="0" eb="2">
      <t>ナカヤ</t>
    </rPh>
    <rPh sb="2" eb="3">
      <t>チ</t>
    </rPh>
    <phoneticPr fontId="5"/>
  </si>
  <si>
    <t>富田第二</t>
    <rPh sb="0" eb="2">
      <t>トミタ</t>
    </rPh>
    <rPh sb="2" eb="4">
      <t>ダイニ</t>
    </rPh>
    <phoneticPr fontId="5"/>
  </si>
  <si>
    <t>伊賀河原</t>
    <rPh sb="0" eb="2">
      <t>イガ</t>
    </rPh>
    <rPh sb="2" eb="4">
      <t>カワラ</t>
    </rPh>
    <phoneticPr fontId="5"/>
  </si>
  <si>
    <t>徳定</t>
    <rPh sb="0" eb="2">
      <t>トクサダ</t>
    </rPh>
    <phoneticPr fontId="5"/>
  </si>
  <si>
    <t>大町</t>
    <rPh sb="0" eb="2">
      <t>オオマチ</t>
    </rPh>
    <phoneticPr fontId="5"/>
  </si>
  <si>
    <t>計</t>
    <rPh sb="0" eb="1">
      <t>ケイ</t>
    </rPh>
    <phoneticPr fontId="5"/>
  </si>
  <si>
    <t>2024年度末</t>
    <rPh sb="4" eb="7">
      <t>ネンドマツ</t>
    </rPh>
    <phoneticPr fontId="7"/>
  </si>
  <si>
    <t>　※ (　)は、事業費のうち国費。また、2024年度末の進捗率は、2024年度予算を反映した予定値のため、変動がある。</t>
    <rPh sb="8" eb="11">
      <t>ジギョウヒ</t>
    </rPh>
    <rPh sb="14" eb="16">
      <t>コクヒ</t>
    </rPh>
    <phoneticPr fontId="56"/>
  </si>
  <si>
    <t>学校教育部</t>
    <rPh sb="0" eb="2">
      <t>ガッコウ</t>
    </rPh>
    <rPh sb="2" eb="4">
      <t>キョウイク</t>
    </rPh>
    <rPh sb="4" eb="5">
      <t>ブ</t>
    </rPh>
    <phoneticPr fontId="7"/>
  </si>
  <si>
    <t>2018年4月（義務教育学校として）</t>
    <rPh sb="4" eb="5">
      <t>ネン</t>
    </rPh>
    <rPh sb="6" eb="7">
      <t>ガツ</t>
    </rPh>
    <rPh sb="8" eb="14">
      <t>ギムキョウイクガッコウ</t>
    </rPh>
    <phoneticPr fontId="7"/>
  </si>
  <si>
    <t>西田学園義務教育学校開校</t>
    <rPh sb="0" eb="2">
      <t>ニシダ</t>
    </rPh>
    <rPh sb="2" eb="4">
      <t>ガクエン</t>
    </rPh>
    <rPh sb="4" eb="6">
      <t>ギム</t>
    </rPh>
    <rPh sb="6" eb="8">
      <t>キョウイク</t>
    </rPh>
    <rPh sb="8" eb="10">
      <t>ガッコウ</t>
    </rPh>
    <rPh sb="10" eb="12">
      <t>カイコウ</t>
    </rPh>
    <phoneticPr fontId="7"/>
  </si>
  <si>
    <t>上下水道局</t>
    <rPh sb="0" eb="5">
      <t>ジョウゲスイドウキョク</t>
    </rPh>
    <phoneticPr fontId="7"/>
  </si>
  <si>
    <t>2014年9月</t>
    <rPh sb="4" eb="5">
      <t>ネン</t>
    </rPh>
    <rPh sb="6" eb="7">
      <t>ガツ</t>
    </rPh>
    <phoneticPr fontId="7"/>
  </si>
  <si>
    <t>郡山市ゲリラ豪雨対策9年プラン</t>
  </si>
  <si>
    <t>1912年4月</t>
    <rPh sb="4" eb="5">
      <t>ネン</t>
    </rPh>
    <rPh sb="6" eb="7">
      <t>ガツ</t>
    </rPh>
    <phoneticPr fontId="7"/>
  </si>
  <si>
    <t>近代水道の創設</t>
    <rPh sb="5" eb="7">
      <t>ソウセツ</t>
    </rPh>
    <phoneticPr fontId="76"/>
  </si>
  <si>
    <t>農業委員会事務局</t>
    <rPh sb="0" eb="5">
      <t>ノウギョウイインカイ</t>
    </rPh>
    <rPh sb="5" eb="8">
      <t>ジムキョク</t>
    </rPh>
    <phoneticPr fontId="7"/>
  </si>
  <si>
    <t>2021年5月</t>
    <rPh sb="4" eb="5">
      <t>ネン</t>
    </rPh>
    <rPh sb="6" eb="7">
      <t>ガツ</t>
    </rPh>
    <phoneticPr fontId="7"/>
  </si>
  <si>
    <t>市内農業法人の組織化</t>
    <rPh sb="0" eb="2">
      <t>シナイ</t>
    </rPh>
    <rPh sb="2" eb="4">
      <t>ノウギョウ</t>
    </rPh>
    <rPh sb="4" eb="6">
      <t>ホウジン</t>
    </rPh>
    <rPh sb="7" eb="10">
      <t>ソシキカ</t>
    </rPh>
    <phoneticPr fontId="7"/>
  </si>
  <si>
    <t>2021年10月</t>
    <rPh sb="4" eb="5">
      <t>ネン</t>
    </rPh>
    <rPh sb="7" eb="8">
      <t>ガツ</t>
    </rPh>
    <phoneticPr fontId="7"/>
  </si>
  <si>
    <t>農業委員へのタブレット端末の貸与</t>
    <rPh sb="0" eb="2">
      <t>ノウギョウ</t>
    </rPh>
    <rPh sb="2" eb="4">
      <t>イイン</t>
    </rPh>
    <rPh sb="11" eb="13">
      <t>タンマツ</t>
    </rPh>
    <rPh sb="14" eb="16">
      <t>タイヨ</t>
    </rPh>
    <phoneticPr fontId="7"/>
  </si>
  <si>
    <t>2022年10月</t>
    <rPh sb="4" eb="5">
      <t>ネン</t>
    </rPh>
    <rPh sb="7" eb="8">
      <t>ガツ</t>
    </rPh>
    <phoneticPr fontId="7"/>
  </si>
  <si>
    <t>OPEN FACTORY KORIYAMA</t>
  </si>
  <si>
    <t>こども部</t>
    <rPh sb="3" eb="4">
      <t>ブ</t>
    </rPh>
    <phoneticPr fontId="7"/>
  </si>
  <si>
    <t>2023年度</t>
    <rPh sb="4" eb="6">
      <t>ネンド</t>
    </rPh>
    <phoneticPr fontId="7"/>
  </si>
  <si>
    <t>ひとり親家庭に特化した民間住宅家賃・家賃債務保証料減額補助事業を開始</t>
    <rPh sb="3" eb="4">
      <t>オヤ</t>
    </rPh>
    <rPh sb="4" eb="6">
      <t>カテイ</t>
    </rPh>
    <rPh sb="7" eb="9">
      <t>トッカ</t>
    </rPh>
    <rPh sb="11" eb="13">
      <t>ミンカン</t>
    </rPh>
    <rPh sb="13" eb="15">
      <t>ジュウタク</t>
    </rPh>
    <rPh sb="15" eb="17">
      <t>ヤチン</t>
    </rPh>
    <rPh sb="18" eb="20">
      <t>ヤチン</t>
    </rPh>
    <rPh sb="20" eb="22">
      <t>サイム</t>
    </rPh>
    <rPh sb="22" eb="24">
      <t>ホショウ</t>
    </rPh>
    <rPh sb="24" eb="25">
      <t>リョウ</t>
    </rPh>
    <rPh sb="25" eb="27">
      <t>ゲンガク</t>
    </rPh>
    <rPh sb="27" eb="29">
      <t>ホジョ</t>
    </rPh>
    <rPh sb="29" eb="31">
      <t>ジギョウ</t>
    </rPh>
    <rPh sb="32" eb="34">
      <t>カイシ</t>
    </rPh>
    <phoneticPr fontId="7"/>
  </si>
  <si>
    <t>2020年度</t>
    <rPh sb="4" eb="6">
      <t>ネンド</t>
    </rPh>
    <phoneticPr fontId="7"/>
  </si>
  <si>
    <t>ＬＩＮＥでの子ども・子育て相談開始</t>
    <rPh sb="6" eb="7">
      <t>コ</t>
    </rPh>
    <rPh sb="10" eb="12">
      <t>コソダ</t>
    </rPh>
    <rPh sb="13" eb="15">
      <t>ソウダン</t>
    </rPh>
    <rPh sb="15" eb="17">
      <t>カイシ</t>
    </rPh>
    <phoneticPr fontId="7"/>
  </si>
  <si>
    <t>2011年12月</t>
    <rPh sb="4" eb="5">
      <t>ネン</t>
    </rPh>
    <rPh sb="7" eb="8">
      <t>ガツ</t>
    </rPh>
    <phoneticPr fontId="7"/>
  </si>
  <si>
    <t>屋内遊び場（ペップキッズこおりやま）開設</t>
    <rPh sb="0" eb="2">
      <t>オクナイ</t>
    </rPh>
    <rPh sb="2" eb="3">
      <t>アソ</t>
    </rPh>
    <rPh sb="4" eb="5">
      <t>バ</t>
    </rPh>
    <rPh sb="18" eb="20">
      <t>カイセツ</t>
    </rPh>
    <phoneticPr fontId="7"/>
  </si>
  <si>
    <t>2020年4月</t>
    <rPh sb="4" eb="5">
      <t>ネン</t>
    </rPh>
    <rPh sb="6" eb="7">
      <t>ガツ</t>
    </rPh>
    <phoneticPr fontId="7"/>
  </si>
  <si>
    <t>自治体の子育て支援施設へ「マザーズコーナー」設置</t>
    <rPh sb="0" eb="3">
      <t>ジチタイ</t>
    </rPh>
    <rPh sb="4" eb="6">
      <t>コソダ</t>
    </rPh>
    <rPh sb="7" eb="9">
      <t>シエン</t>
    </rPh>
    <rPh sb="9" eb="11">
      <t>シセツ</t>
    </rPh>
    <rPh sb="22" eb="24">
      <t>セッチ</t>
    </rPh>
    <phoneticPr fontId="7"/>
  </si>
  <si>
    <t>環境部</t>
    <rPh sb="0" eb="3">
      <t>カンキョウブ</t>
    </rPh>
    <phoneticPr fontId="7"/>
  </si>
  <si>
    <t>2019年11月</t>
    <rPh sb="4" eb="5">
      <t>ネン</t>
    </rPh>
    <rPh sb="7" eb="8">
      <t>ガツ</t>
    </rPh>
    <phoneticPr fontId="7"/>
  </si>
  <si>
    <t>2050年ゼロカーボン宣言</t>
    <rPh sb="4" eb="5">
      <t>ネン</t>
    </rPh>
    <rPh sb="11" eb="13">
      <t>センゲン</t>
    </rPh>
    <phoneticPr fontId="7"/>
  </si>
  <si>
    <t>市民部</t>
    <rPh sb="0" eb="2">
      <t>シミン</t>
    </rPh>
    <rPh sb="2" eb="3">
      <t>ブ</t>
    </rPh>
    <phoneticPr fontId="7"/>
  </si>
  <si>
    <t>2018年2月、2023年2月（再認証）</t>
    <rPh sb="4" eb="5">
      <t>ネン</t>
    </rPh>
    <rPh sb="6" eb="7">
      <t>ガツ</t>
    </rPh>
    <rPh sb="16" eb="17">
      <t>サイ</t>
    </rPh>
    <rPh sb="17" eb="19">
      <t>ニンショウ</t>
    </rPh>
    <phoneticPr fontId="7"/>
  </si>
  <si>
    <t>セーフコミュニティ国際認証取得</t>
    <rPh sb="9" eb="11">
      <t>コクサイ</t>
    </rPh>
    <rPh sb="11" eb="13">
      <t>ニンショウ</t>
    </rPh>
    <rPh sb="13" eb="15">
      <t>シュトク</t>
    </rPh>
    <phoneticPr fontId="7"/>
  </si>
  <si>
    <t>政策開発部</t>
    <rPh sb="0" eb="5">
      <t>セイサクカイハツブ</t>
    </rPh>
    <phoneticPr fontId="7"/>
  </si>
  <si>
    <t>2019年3月</t>
    <rPh sb="4" eb="5">
      <t>ネン</t>
    </rPh>
    <rPh sb="6" eb="7">
      <t>ツキ</t>
    </rPh>
    <phoneticPr fontId="7"/>
  </si>
  <si>
    <t>こおりやま広域連携中枢都市圏形成</t>
    <rPh sb="5" eb="7">
      <t>コウイキ</t>
    </rPh>
    <rPh sb="7" eb="9">
      <t>レンケイ</t>
    </rPh>
    <rPh sb="9" eb="11">
      <t>チュウスウ</t>
    </rPh>
    <rPh sb="11" eb="14">
      <t>トシケン</t>
    </rPh>
    <rPh sb="14" eb="16">
      <t>ケイセイ</t>
    </rPh>
    <phoneticPr fontId="7"/>
  </si>
  <si>
    <t>2019年7月</t>
    <rPh sb="4" eb="5">
      <t>ネン</t>
    </rPh>
    <rPh sb="6" eb="7">
      <t>ガツ</t>
    </rPh>
    <phoneticPr fontId="7"/>
  </si>
  <si>
    <t>ＳＤＧｓ未来都市選定</t>
    <rPh sb="4" eb="6">
      <t>ミライ</t>
    </rPh>
    <rPh sb="6" eb="8">
      <t>トシ</t>
    </rPh>
    <rPh sb="8" eb="10">
      <t>センテイ</t>
    </rPh>
    <phoneticPr fontId="7"/>
  </si>
  <si>
    <t>総務部</t>
    <rPh sb="0" eb="2">
      <t>ソウム</t>
    </rPh>
    <rPh sb="2" eb="3">
      <t>ブ</t>
    </rPh>
    <phoneticPr fontId="7"/>
  </si>
  <si>
    <t>2024年2月</t>
    <rPh sb="4" eb="5">
      <t>ネン</t>
    </rPh>
    <rPh sb="6" eb="7">
      <t>ガツ</t>
    </rPh>
    <phoneticPr fontId="7"/>
  </si>
  <si>
    <t>電気自動車30台と充電設備の一括リース導入
（市役所本庁舎）</t>
    <rPh sb="0" eb="5">
      <t>デンキジドウシャ</t>
    </rPh>
    <rPh sb="7" eb="8">
      <t>ダイ</t>
    </rPh>
    <rPh sb="9" eb="13">
      <t>ジュウデンセツビ</t>
    </rPh>
    <rPh sb="14" eb="16">
      <t>イッカツ</t>
    </rPh>
    <rPh sb="19" eb="21">
      <t>ドウニュウ</t>
    </rPh>
    <rPh sb="23" eb="26">
      <t>シヤクショ</t>
    </rPh>
    <rPh sb="26" eb="29">
      <t>ホンチョウシャ</t>
    </rPh>
    <phoneticPr fontId="7"/>
  </si>
  <si>
    <t>2021年9月</t>
    <rPh sb="4" eb="5">
      <t>ネン</t>
    </rPh>
    <rPh sb="6" eb="7">
      <t>ガツ</t>
    </rPh>
    <phoneticPr fontId="7"/>
  </si>
  <si>
    <t>宅配ロッカー「はこぽす」自治体公共施設への設置
（市役所本庁舎）</t>
    <rPh sb="0" eb="2">
      <t>タクハイ</t>
    </rPh>
    <rPh sb="12" eb="15">
      <t>ジチタイ</t>
    </rPh>
    <rPh sb="15" eb="17">
      <t>コウキョウ</t>
    </rPh>
    <rPh sb="17" eb="19">
      <t>シセツ</t>
    </rPh>
    <rPh sb="21" eb="23">
      <t>セッチ</t>
    </rPh>
    <rPh sb="25" eb="28">
      <t>シヤクショ</t>
    </rPh>
    <rPh sb="28" eb="29">
      <t>ホン</t>
    </rPh>
    <rPh sb="29" eb="31">
      <t>チョウシャ</t>
    </rPh>
    <phoneticPr fontId="7"/>
  </si>
  <si>
    <t>2019年5月</t>
    <rPh sb="4" eb="5">
      <t>ネン</t>
    </rPh>
    <rPh sb="6" eb="7">
      <t>ガツ</t>
    </rPh>
    <phoneticPr fontId="7"/>
  </si>
  <si>
    <t>宅配ロッカー「PUDO」自治体公共施設への設置
（市役所本庁舎）</t>
    <rPh sb="0" eb="2">
      <t>タクハイ</t>
    </rPh>
    <rPh sb="12" eb="15">
      <t>ジチタイ</t>
    </rPh>
    <rPh sb="15" eb="17">
      <t>コウキョウ</t>
    </rPh>
    <rPh sb="17" eb="19">
      <t>シセツ</t>
    </rPh>
    <rPh sb="21" eb="23">
      <t>セッチ</t>
    </rPh>
    <rPh sb="25" eb="28">
      <t>シヤクショ</t>
    </rPh>
    <rPh sb="28" eb="29">
      <t>ホン</t>
    </rPh>
    <rPh sb="29" eb="31">
      <t>チョウシャ</t>
    </rPh>
    <phoneticPr fontId="7"/>
  </si>
  <si>
    <t>部局名</t>
    <rPh sb="0" eb="2">
      <t>ブキョク</t>
    </rPh>
    <rPh sb="2" eb="3">
      <t>メイ</t>
    </rPh>
    <phoneticPr fontId="7"/>
  </si>
  <si>
    <t>説明</t>
    <rPh sb="0" eb="2">
      <t>セツメイ</t>
    </rPh>
    <phoneticPr fontId="7"/>
  </si>
  <si>
    <t>事柄、事業、施設名等</t>
    <rPh sb="0" eb="2">
      <t>コトガラ</t>
    </rPh>
    <rPh sb="3" eb="5">
      <t>ジギョウ</t>
    </rPh>
    <rPh sb="6" eb="8">
      <t>シセツ</t>
    </rPh>
    <rPh sb="8" eb="9">
      <t>メイ</t>
    </rPh>
    <rPh sb="9" eb="10">
      <t>トウ</t>
    </rPh>
    <phoneticPr fontId="7"/>
  </si>
  <si>
    <t>1997年7月（市町村として）</t>
    <rPh sb="4" eb="5">
      <t>ネン</t>
    </rPh>
    <rPh sb="6" eb="7">
      <t>ガツ</t>
    </rPh>
    <rPh sb="8" eb="11">
      <t>シチョウソン</t>
    </rPh>
    <phoneticPr fontId="7"/>
  </si>
  <si>
    <t>庁舎内への郵便局の設置（郡山市役所内郵便局）</t>
    <rPh sb="0" eb="2">
      <t>チョウシャ</t>
    </rPh>
    <rPh sb="2" eb="3">
      <t>ナイ</t>
    </rPh>
    <rPh sb="5" eb="8">
      <t>ユウビンキョク</t>
    </rPh>
    <rPh sb="9" eb="11">
      <t>セッチ</t>
    </rPh>
    <rPh sb="12" eb="14">
      <t>コオリヤマ</t>
    </rPh>
    <rPh sb="14" eb="17">
      <t>シヤクショ</t>
    </rPh>
    <rPh sb="17" eb="18">
      <t>ナイ</t>
    </rPh>
    <rPh sb="18" eb="21">
      <t>ユウビンキョク</t>
    </rPh>
    <phoneticPr fontId="7"/>
  </si>
  <si>
    <t>2024年8月30日受付開始</t>
    <rPh sb="4" eb="5">
      <t>ネン</t>
    </rPh>
    <rPh sb="6" eb="7">
      <t>ガツ</t>
    </rPh>
    <rPh sb="9" eb="10">
      <t>ニチ</t>
    </rPh>
    <rPh sb="10" eb="12">
      <t>ウケツケ</t>
    </rPh>
    <rPh sb="12" eb="14">
      <t>カイシ</t>
    </rPh>
    <phoneticPr fontId="7"/>
  </si>
  <si>
    <t>出生届のオンライン手続き</t>
    <rPh sb="0" eb="2">
      <t>シュッショウ</t>
    </rPh>
    <rPh sb="2" eb="3">
      <t>トドケ</t>
    </rPh>
    <rPh sb="9" eb="11">
      <t>テツヅ</t>
    </rPh>
    <phoneticPr fontId="7"/>
  </si>
  <si>
    <t>2000年受賞</t>
    <rPh sb="4" eb="5">
      <t>ネン</t>
    </rPh>
    <rPh sb="5" eb="7">
      <t>ジュショウ</t>
    </rPh>
    <phoneticPr fontId="7"/>
  </si>
  <si>
    <t>教育総務部</t>
    <rPh sb="0" eb="2">
      <t>キョウイク</t>
    </rPh>
    <rPh sb="2" eb="4">
      <t>ソウム</t>
    </rPh>
    <rPh sb="4" eb="5">
      <t>ブ</t>
    </rPh>
    <phoneticPr fontId="7"/>
  </si>
  <si>
    <t>2023年9月1日サービス開始</t>
    <rPh sb="4" eb="5">
      <t>ネン</t>
    </rPh>
    <rPh sb="6" eb="7">
      <t>ガツ</t>
    </rPh>
    <rPh sb="8" eb="9">
      <t>ニチ</t>
    </rPh>
    <rPh sb="13" eb="15">
      <t>カイシ</t>
    </rPh>
    <phoneticPr fontId="7"/>
  </si>
  <si>
    <t>全国放送番組アーカイブ・ネットワークサービス</t>
    <phoneticPr fontId="7"/>
  </si>
  <si>
    <t>都市構想部</t>
    <rPh sb="0" eb="2">
      <t>トシ</t>
    </rPh>
    <rPh sb="2" eb="4">
      <t>コウソウ</t>
    </rPh>
    <rPh sb="4" eb="5">
      <t>ブ</t>
    </rPh>
    <phoneticPr fontId="7"/>
  </si>
  <si>
    <t>公認飛込プールとして</t>
    <rPh sb="0" eb="2">
      <t>コウニン</t>
    </rPh>
    <phoneticPr fontId="7"/>
  </si>
  <si>
    <t>カルチャーパーク飛込プール</t>
    <phoneticPr fontId="7"/>
  </si>
  <si>
    <t>大型遊具がある遊園地として</t>
    <rPh sb="0" eb="2">
      <t>オオガタ</t>
    </rPh>
    <phoneticPr fontId="7"/>
  </si>
  <si>
    <t>カルチャーパーク</t>
    <phoneticPr fontId="7"/>
  </si>
  <si>
    <t>都市公園内のウォータースライダーとして</t>
    <phoneticPr fontId="7"/>
  </si>
  <si>
    <t>カルチャーパークプールウォータースライダーの規模</t>
    <rPh sb="22" eb="24">
      <t>キボ</t>
    </rPh>
    <phoneticPr fontId="7"/>
  </si>
  <si>
    <t>2003年受賞</t>
    <rPh sb="4" eb="5">
      <t>ネン</t>
    </rPh>
    <rPh sb="5" eb="7">
      <t>ジュショウ</t>
    </rPh>
    <phoneticPr fontId="7"/>
  </si>
  <si>
    <t>緑の都市賞：内閣総理大臣賞受賞（緑の都市づくり部門）</t>
    <rPh sb="13" eb="15">
      <t>ジュショウ</t>
    </rPh>
    <phoneticPr fontId="7"/>
  </si>
  <si>
    <t>広域連携での気候変動適用指針の策定</t>
    <phoneticPr fontId="7"/>
  </si>
  <si>
    <t>水深２ｍの屋内長水路公認プールとして</t>
    <rPh sb="0" eb="2">
      <t>スイシン</t>
    </rPh>
    <phoneticPr fontId="7"/>
  </si>
  <si>
    <t>郡山しんきん開成山プール
（開成山屋内水泳場）</t>
    <phoneticPr fontId="7"/>
  </si>
  <si>
    <t>１周400ｍリンクとして</t>
    <phoneticPr fontId="7"/>
  </si>
  <si>
    <t>磐梯熱海スポーツパーク
郡山スケート場</t>
    <rPh sb="0" eb="4">
      <t>バンダイアタミ</t>
    </rPh>
    <rPh sb="12" eb="14">
      <t>コオリヤマ</t>
    </rPh>
    <rPh sb="18" eb="19">
      <t>ジョウ</t>
    </rPh>
    <phoneticPr fontId="7"/>
  </si>
  <si>
    <t>屋内スケートリンクとして</t>
    <phoneticPr fontId="7"/>
  </si>
  <si>
    <t>磐梯熱海アイスアリーナ</t>
    <rPh sb="0" eb="4">
      <t>バンダイアタミ</t>
    </rPh>
    <phoneticPr fontId="7"/>
  </si>
  <si>
    <t>国内の供用するスライダーで最も古い施設</t>
    <rPh sb="0" eb="2">
      <t>コクナイ</t>
    </rPh>
    <rPh sb="3" eb="5">
      <t>キョウヨウ</t>
    </rPh>
    <rPh sb="13" eb="14">
      <t>モット</t>
    </rPh>
    <rPh sb="15" eb="16">
      <t>フル</t>
    </rPh>
    <rPh sb="17" eb="19">
      <t>シセツ</t>
    </rPh>
    <phoneticPr fontId="7"/>
  </si>
  <si>
    <t>大槻公園スライダー</t>
    <phoneticPr fontId="7"/>
  </si>
  <si>
    <t>2023年</t>
    <rPh sb="4" eb="5">
      <t>ネン</t>
    </rPh>
    <phoneticPr fontId="7"/>
  </si>
  <si>
    <t>東京商工リサーチ「社長が住む街ランキング」</t>
    <rPh sb="0" eb="2">
      <t>トウキョウ</t>
    </rPh>
    <rPh sb="2" eb="4">
      <t>ショウコウ</t>
    </rPh>
    <rPh sb="9" eb="11">
      <t>シャチョウ</t>
    </rPh>
    <rPh sb="12" eb="13">
      <t>ス</t>
    </rPh>
    <rPh sb="14" eb="15">
      <t>マチ</t>
    </rPh>
    <phoneticPr fontId="7"/>
  </si>
  <si>
    <t>大東建託「住みたい街ランキング」</t>
    <rPh sb="5" eb="6">
      <t>ス</t>
    </rPh>
    <rPh sb="9" eb="10">
      <t>マチ</t>
    </rPh>
    <phoneticPr fontId="7"/>
  </si>
  <si>
    <t>国民年金第1号被保険者数</t>
    <rPh sb="0" eb="2">
      <t>コクミン</t>
    </rPh>
    <rPh sb="2" eb="4">
      <t>ネンキン</t>
    </rPh>
    <rPh sb="4" eb="5">
      <t>ダイ</t>
    </rPh>
    <rPh sb="6" eb="7">
      <t>ゴウ</t>
    </rPh>
    <rPh sb="7" eb="11">
      <t>ヒホケンシャ</t>
    </rPh>
    <rPh sb="11" eb="12">
      <t>スウ</t>
    </rPh>
    <phoneticPr fontId="7"/>
  </si>
  <si>
    <t>入込数県内最多（R5年714,275人）</t>
    <rPh sb="0" eb="3">
      <t>イリコミスウ</t>
    </rPh>
    <rPh sb="3" eb="5">
      <t>ケンナイ</t>
    </rPh>
    <rPh sb="5" eb="7">
      <t>サイタ</t>
    </rPh>
    <rPh sb="10" eb="11">
      <t>ネン</t>
    </rPh>
    <rPh sb="18" eb="19">
      <t>ニン</t>
    </rPh>
    <phoneticPr fontId="7"/>
  </si>
  <si>
    <t>磐梯熱海温泉入込数</t>
    <rPh sb="0" eb="4">
      <t>バンダイアタミ</t>
    </rPh>
    <rPh sb="4" eb="6">
      <t>オンセン</t>
    </rPh>
    <rPh sb="6" eb="8">
      <t>イリコミ</t>
    </rPh>
    <rPh sb="8" eb="9">
      <t>スウ</t>
    </rPh>
    <phoneticPr fontId="7"/>
  </si>
  <si>
    <t>東北で一番高いところにあるひまわり畑</t>
    <rPh sb="0" eb="2">
      <t>トウホク</t>
    </rPh>
    <rPh sb="3" eb="4">
      <t>イチ</t>
    </rPh>
    <rPh sb="5" eb="6">
      <t>タカ</t>
    </rPh>
    <rPh sb="17" eb="18">
      <t>バタケ</t>
    </rPh>
    <phoneticPr fontId="7"/>
  </si>
  <si>
    <t>郡山布引風の高原</t>
    <rPh sb="0" eb="2">
      <t>コオリヤマ</t>
    </rPh>
    <rPh sb="2" eb="4">
      <t>ヌノビキ</t>
    </rPh>
    <rPh sb="4" eb="5">
      <t>カゼ</t>
    </rPh>
    <rPh sb="6" eb="8">
      <t>コウゲン</t>
    </rPh>
    <phoneticPr fontId="7"/>
  </si>
  <si>
    <t>2014年11月取組宣言</t>
    <rPh sb="4" eb="5">
      <t>ネン</t>
    </rPh>
    <rPh sb="7" eb="8">
      <t>ガツ</t>
    </rPh>
    <rPh sb="8" eb="10">
      <t>トリクミ</t>
    </rPh>
    <rPh sb="10" eb="12">
      <t>センゲン</t>
    </rPh>
    <phoneticPr fontId="7"/>
  </si>
  <si>
    <t>セーフコミュニティ活動期間</t>
    <rPh sb="9" eb="11">
      <t>カツドウ</t>
    </rPh>
    <rPh sb="11" eb="13">
      <t>キカン</t>
    </rPh>
    <phoneticPr fontId="7"/>
  </si>
  <si>
    <t>県内公共図書館における独立した学習室の座席数</t>
    <rPh sb="0" eb="2">
      <t>ケンナイ</t>
    </rPh>
    <rPh sb="2" eb="4">
      <t>コウキョウ</t>
    </rPh>
    <rPh sb="4" eb="7">
      <t>トショカン</t>
    </rPh>
    <rPh sb="11" eb="13">
      <t>ドクリツ</t>
    </rPh>
    <rPh sb="15" eb="17">
      <t>ガクシュウ</t>
    </rPh>
    <rPh sb="17" eb="18">
      <t>シツ</t>
    </rPh>
    <rPh sb="19" eb="21">
      <t>ザセキ</t>
    </rPh>
    <rPh sb="21" eb="22">
      <t>スウ</t>
    </rPh>
    <phoneticPr fontId="7"/>
  </si>
  <si>
    <t>政策開発部</t>
    <rPh sb="0" eb="2">
      <t>セイサク</t>
    </rPh>
    <rPh sb="2" eb="4">
      <t>カイハツ</t>
    </rPh>
    <rPh sb="4" eb="5">
      <t>ブ</t>
    </rPh>
    <phoneticPr fontId="7"/>
  </si>
  <si>
    <t>大学等進学率</t>
    <rPh sb="0" eb="2">
      <t>ダイガク</t>
    </rPh>
    <rPh sb="2" eb="3">
      <t>トウ</t>
    </rPh>
    <rPh sb="3" eb="5">
      <t>シンガク</t>
    </rPh>
    <rPh sb="5" eb="6">
      <t>リツ</t>
    </rPh>
    <phoneticPr fontId="7"/>
  </si>
  <si>
    <t>学校教育部</t>
    <rPh sb="0" eb="4">
      <t>ガッコウキョウイク</t>
    </rPh>
    <rPh sb="4" eb="5">
      <t>ブ</t>
    </rPh>
    <phoneticPr fontId="7"/>
  </si>
  <si>
    <t>小学校別児童数　</t>
    <rPh sb="0" eb="3">
      <t>ショウガッコウ</t>
    </rPh>
    <rPh sb="3" eb="4">
      <t>ベツ</t>
    </rPh>
    <rPh sb="4" eb="6">
      <t>ジドウ</t>
    </rPh>
    <rPh sb="6" eb="7">
      <t>スウ</t>
    </rPh>
    <phoneticPr fontId="7"/>
  </si>
  <si>
    <t>公立小・中・義務教育学校児童生徒数</t>
    <phoneticPr fontId="7"/>
  </si>
  <si>
    <t>公民館数</t>
    <rPh sb="0" eb="3">
      <t>コウミンカン</t>
    </rPh>
    <rPh sb="3" eb="4">
      <t>スウ</t>
    </rPh>
    <phoneticPr fontId="7"/>
  </si>
  <si>
    <t>国内最古（日本一）</t>
    <rPh sb="0" eb="2">
      <t>コクナイ</t>
    </rPh>
    <rPh sb="2" eb="4">
      <t>サイコ</t>
    </rPh>
    <rPh sb="5" eb="8">
      <t>ニホンイチ</t>
    </rPh>
    <phoneticPr fontId="7"/>
  </si>
  <si>
    <t>開成山公園ソメイヨシノ【再掲】</t>
    <rPh sb="12" eb="14">
      <t>サイケイ</t>
    </rPh>
    <phoneticPr fontId="7"/>
  </si>
  <si>
    <t>県内で最も古い木造の官庁建築、擬洋風建築</t>
    <rPh sb="0" eb="2">
      <t>ケンナイ</t>
    </rPh>
    <rPh sb="3" eb="4">
      <t>モット</t>
    </rPh>
    <rPh sb="5" eb="6">
      <t>フル</t>
    </rPh>
    <rPh sb="7" eb="9">
      <t>モクゾウ</t>
    </rPh>
    <rPh sb="10" eb="12">
      <t>カンチョウ</t>
    </rPh>
    <rPh sb="12" eb="14">
      <t>ケンチク</t>
    </rPh>
    <rPh sb="15" eb="16">
      <t>ギ</t>
    </rPh>
    <rPh sb="16" eb="18">
      <t>ヨウフウ</t>
    </rPh>
    <rPh sb="18" eb="20">
      <t>ケンチク</t>
    </rPh>
    <phoneticPr fontId="7"/>
  </si>
  <si>
    <t>開成館</t>
    <rPh sb="0" eb="2">
      <t>カイセイ</t>
    </rPh>
    <rPh sb="2" eb="3">
      <t>ヤカタ</t>
    </rPh>
    <phoneticPr fontId="7"/>
  </si>
  <si>
    <t>大ホール：2004席、劇場等のホールとして</t>
    <rPh sb="0" eb="1">
      <t>ダイ</t>
    </rPh>
    <rPh sb="9" eb="10">
      <t>セキ</t>
    </rPh>
    <phoneticPr fontId="7"/>
  </si>
  <si>
    <t>けんしん郡山文化センター収容人員（座席数）
（市民文化センター）</t>
    <rPh sb="4" eb="8">
      <t>コオリヤマブンカ</t>
    </rPh>
    <rPh sb="23" eb="25">
      <t>シミン</t>
    </rPh>
    <rPh sb="25" eb="27">
      <t>ブンカ</t>
    </rPh>
    <phoneticPr fontId="7"/>
  </si>
  <si>
    <t>104.25m（世界一）</t>
    <rPh sb="8" eb="11">
      <t>セカイイチ</t>
    </rPh>
    <phoneticPr fontId="7"/>
  </si>
  <si>
    <t>郡山市ふれあい科学館プラネタリウムの地上からの高さ【再掲】</t>
    <rPh sb="0" eb="3">
      <t>コオリヤマシ</t>
    </rPh>
    <rPh sb="7" eb="10">
      <t>カガクカン</t>
    </rPh>
    <rPh sb="18" eb="20">
      <t>チジョウ</t>
    </rPh>
    <rPh sb="23" eb="24">
      <t>タカ</t>
    </rPh>
    <rPh sb="26" eb="28">
      <t>サイケイ</t>
    </rPh>
    <phoneticPr fontId="7"/>
  </si>
  <si>
    <t>高等学校（公立・私立）生徒数</t>
    <rPh sb="0" eb="2">
      <t>コウトウ</t>
    </rPh>
    <rPh sb="2" eb="4">
      <t>ガッコウ</t>
    </rPh>
    <rPh sb="5" eb="7">
      <t>コウリツ</t>
    </rPh>
    <rPh sb="7" eb="9">
      <t>コッコウリツ</t>
    </rPh>
    <rPh sb="8" eb="10">
      <t>シリツ</t>
    </rPh>
    <rPh sb="11" eb="13">
      <t>セイト</t>
    </rPh>
    <rPh sb="13" eb="14">
      <t>スウ</t>
    </rPh>
    <phoneticPr fontId="7"/>
  </si>
  <si>
    <t>幼稚園（国立・公立・私立）教員数</t>
    <rPh sb="0" eb="3">
      <t>ヨウチエン</t>
    </rPh>
    <rPh sb="4" eb="6">
      <t>コクリツ</t>
    </rPh>
    <rPh sb="7" eb="9">
      <t>コウリツ</t>
    </rPh>
    <rPh sb="10" eb="12">
      <t>シリツ</t>
    </rPh>
    <rPh sb="13" eb="15">
      <t>キョウイン</t>
    </rPh>
    <rPh sb="15" eb="16">
      <t>スウ</t>
    </rPh>
    <phoneticPr fontId="7"/>
  </si>
  <si>
    <t>幼稚園（国立・公立・私立）園児数</t>
    <rPh sb="0" eb="3">
      <t>ヨウチエン</t>
    </rPh>
    <rPh sb="4" eb="6">
      <t>コクリツ</t>
    </rPh>
    <rPh sb="7" eb="9">
      <t>コウリツ</t>
    </rPh>
    <rPh sb="10" eb="12">
      <t>シリツ</t>
    </rPh>
    <rPh sb="13" eb="15">
      <t>エンジ</t>
    </rPh>
    <rPh sb="15" eb="16">
      <t>スウ</t>
    </rPh>
    <phoneticPr fontId="7"/>
  </si>
  <si>
    <t>妊娠届出件数</t>
    <rPh sb="0" eb="2">
      <t>ニンシン</t>
    </rPh>
    <rPh sb="2" eb="3">
      <t>トド</t>
    </rPh>
    <rPh sb="3" eb="4">
      <t>デ</t>
    </rPh>
    <rPh sb="4" eb="6">
      <t>ケンスウ</t>
    </rPh>
    <phoneticPr fontId="7"/>
  </si>
  <si>
    <t>3,092,070人（2024.6.30時点）</t>
    <phoneticPr fontId="7"/>
  </si>
  <si>
    <t>屋内遊び場（ペップキッズこおりやま）累計来場者数</t>
    <rPh sb="0" eb="2">
      <t>オクナイ</t>
    </rPh>
    <rPh sb="2" eb="3">
      <t>アソ</t>
    </rPh>
    <rPh sb="4" eb="5">
      <t>バ</t>
    </rPh>
    <rPh sb="18" eb="20">
      <t>ルイケイ</t>
    </rPh>
    <rPh sb="20" eb="23">
      <t>ライジョウシャ</t>
    </rPh>
    <rPh sb="23" eb="24">
      <t>スウ</t>
    </rPh>
    <phoneticPr fontId="7"/>
  </si>
  <si>
    <t>保健福祉部</t>
    <rPh sb="0" eb="2">
      <t>ホケン</t>
    </rPh>
    <rPh sb="2" eb="4">
      <t>フクシ</t>
    </rPh>
    <rPh sb="4" eb="5">
      <t>ブ</t>
    </rPh>
    <phoneticPr fontId="7"/>
  </si>
  <si>
    <t>病床数</t>
    <rPh sb="0" eb="3">
      <t>ビョウショウスウ</t>
    </rPh>
    <phoneticPr fontId="7"/>
  </si>
  <si>
    <t>医療機関数（病院、医科診療所、歯科診療所の合計）</t>
    <rPh sb="0" eb="2">
      <t>イリョウ</t>
    </rPh>
    <rPh sb="2" eb="4">
      <t>キカン</t>
    </rPh>
    <rPh sb="4" eb="5">
      <t>スウ</t>
    </rPh>
    <rPh sb="6" eb="8">
      <t>ビョウイン</t>
    </rPh>
    <rPh sb="9" eb="11">
      <t>イカ</t>
    </rPh>
    <rPh sb="11" eb="14">
      <t>シンリョウジョ</t>
    </rPh>
    <rPh sb="15" eb="17">
      <t>シカ</t>
    </rPh>
    <rPh sb="17" eb="19">
      <t>シンリョウ</t>
    </rPh>
    <rPh sb="19" eb="20">
      <t>ジョ</t>
    </rPh>
    <rPh sb="21" eb="23">
      <t>ゴウケイ</t>
    </rPh>
    <phoneticPr fontId="7"/>
  </si>
  <si>
    <t>62,475人（2021年度末）</t>
    <rPh sb="6" eb="7">
      <t>ニン</t>
    </rPh>
    <rPh sb="12" eb="14">
      <t>ネンド</t>
    </rPh>
    <rPh sb="14" eb="15">
      <t>マツ</t>
    </rPh>
    <phoneticPr fontId="7"/>
  </si>
  <si>
    <t>国民健康保険被保険者数</t>
    <rPh sb="0" eb="6">
      <t>コクミンケンコウホケン</t>
    </rPh>
    <rPh sb="6" eb="10">
      <t>ヒホケンシャ</t>
    </rPh>
    <rPh sb="10" eb="11">
      <t>スウ</t>
    </rPh>
    <phoneticPr fontId="7"/>
  </si>
  <si>
    <t>835人（2022.12.31時点）</t>
    <rPh sb="3" eb="4">
      <t>ニン</t>
    </rPh>
    <phoneticPr fontId="7"/>
  </si>
  <si>
    <t>薬剤師数</t>
    <rPh sb="0" eb="3">
      <t>ヤクザイシ</t>
    </rPh>
    <rPh sb="3" eb="4">
      <t>スウ</t>
    </rPh>
    <phoneticPr fontId="7"/>
  </si>
  <si>
    <t>434人（2022.12.31時点）</t>
    <rPh sb="3" eb="4">
      <t>ニン</t>
    </rPh>
    <phoneticPr fontId="7"/>
  </si>
  <si>
    <t>歯科医師数</t>
    <rPh sb="0" eb="2">
      <t>シカ</t>
    </rPh>
    <rPh sb="2" eb="4">
      <t>イシ</t>
    </rPh>
    <rPh sb="4" eb="5">
      <t>スウ</t>
    </rPh>
    <phoneticPr fontId="7"/>
  </si>
  <si>
    <t>歯科診療所数</t>
    <phoneticPr fontId="7"/>
  </si>
  <si>
    <t>5施設</t>
    <phoneticPr fontId="76"/>
  </si>
  <si>
    <t>雨水貯留施設の設置数</t>
    <rPh sb="0" eb="2">
      <t>アマミズ</t>
    </rPh>
    <rPh sb="2" eb="4">
      <t>チョリュウ</t>
    </rPh>
    <rPh sb="4" eb="6">
      <t>シセツ</t>
    </rPh>
    <rPh sb="7" eb="9">
      <t>セッチ</t>
    </rPh>
    <rPh sb="9" eb="10">
      <t>カズ</t>
    </rPh>
    <phoneticPr fontId="76"/>
  </si>
  <si>
    <t>16,894ｍ（R6.3.31時点）</t>
    <rPh sb="15" eb="17">
      <t>ジテン</t>
    </rPh>
    <phoneticPr fontId="7"/>
  </si>
  <si>
    <t>汚水圧送管の敷設延長</t>
    <rPh sb="0" eb="2">
      <t>オスイ</t>
    </rPh>
    <rPh sb="2" eb="5">
      <t>アッソウカン</t>
    </rPh>
    <rPh sb="6" eb="8">
      <t>フセツ</t>
    </rPh>
    <rPh sb="8" eb="10">
      <t>エンチョウ</t>
    </rPh>
    <phoneticPr fontId="76"/>
  </si>
  <si>
    <t>157基（R6.3.31時点）</t>
    <rPh sb="12" eb="14">
      <t>ジテン</t>
    </rPh>
    <phoneticPr fontId="7"/>
  </si>
  <si>
    <t>汚水用マンホールポンプの設置基数</t>
    <rPh sb="0" eb="2">
      <t>オスイ</t>
    </rPh>
    <rPh sb="2" eb="3">
      <t>ヨウ</t>
    </rPh>
    <rPh sb="12" eb="14">
      <t>セッチ</t>
    </rPh>
    <rPh sb="14" eb="16">
      <t>キスウ</t>
    </rPh>
    <phoneticPr fontId="76"/>
  </si>
  <si>
    <t>1,064,273ｍ（R6.3.31時点）</t>
    <rPh sb="18" eb="20">
      <t>ジテン</t>
    </rPh>
    <phoneticPr fontId="7"/>
  </si>
  <si>
    <t>汚水管の布設延長</t>
    <rPh sb="0" eb="3">
      <t>オスイカン</t>
    </rPh>
    <rPh sb="4" eb="6">
      <t>フセツ</t>
    </rPh>
    <rPh sb="6" eb="8">
      <t>エンチョウ</t>
    </rPh>
    <phoneticPr fontId="76"/>
  </si>
  <si>
    <t>水道山水力発電所出力</t>
    <rPh sb="0" eb="8">
      <t>スイドウヤマスイリョクハツデンショ</t>
    </rPh>
    <rPh sb="8" eb="10">
      <t>シュツリョク</t>
    </rPh>
    <phoneticPr fontId="7"/>
  </si>
  <si>
    <t>市町村道　舗装済延長</t>
    <rPh sb="0" eb="3">
      <t>シチョウソン</t>
    </rPh>
    <rPh sb="3" eb="4">
      <t>ミチ</t>
    </rPh>
    <rPh sb="5" eb="7">
      <t>ホソウ</t>
    </rPh>
    <rPh sb="7" eb="8">
      <t>スミ</t>
    </rPh>
    <rPh sb="8" eb="10">
      <t>エンチョウ</t>
    </rPh>
    <phoneticPr fontId="7"/>
  </si>
  <si>
    <t>4,023本（2023.3.31時点）全国都市別1位</t>
    <rPh sb="5" eb="6">
      <t>ホン</t>
    </rPh>
    <rPh sb="16" eb="18">
      <t>ジテン</t>
    </rPh>
    <rPh sb="19" eb="24">
      <t>ゼンコクトシベツ</t>
    </rPh>
    <rPh sb="25" eb="26">
      <t>イ</t>
    </rPh>
    <phoneticPr fontId="7"/>
  </si>
  <si>
    <t>街路樹 低木の本数 (人口千人あたり)【再掲】</t>
    <rPh sb="0" eb="3">
      <t>ガイロジュ</t>
    </rPh>
    <rPh sb="4" eb="6">
      <t>テイボク</t>
    </rPh>
    <rPh sb="7" eb="9">
      <t>ホンスウ</t>
    </rPh>
    <rPh sb="11" eb="13">
      <t>ジンコウ</t>
    </rPh>
    <rPh sb="13" eb="15">
      <t>センニン</t>
    </rPh>
    <rPh sb="20" eb="22">
      <t>サイケイ</t>
    </rPh>
    <phoneticPr fontId="7"/>
  </si>
  <si>
    <t>47本（2023.3.31時点）</t>
    <rPh sb="2" eb="3">
      <t>ホン</t>
    </rPh>
    <rPh sb="13" eb="15">
      <t>ジテン</t>
    </rPh>
    <phoneticPr fontId="7"/>
  </si>
  <si>
    <t>街路樹 高木の本数 (人口千人あたり)</t>
    <rPh sb="0" eb="3">
      <t>ガイロジュ</t>
    </rPh>
    <rPh sb="4" eb="6">
      <t>タカギ</t>
    </rPh>
    <rPh sb="7" eb="9">
      <t>ホンスウ</t>
    </rPh>
    <rPh sb="11" eb="13">
      <t>ジンコウ</t>
    </rPh>
    <rPh sb="13" eb="15">
      <t>センニン</t>
    </rPh>
    <phoneticPr fontId="7"/>
  </si>
  <si>
    <t>65,980kW</t>
    <phoneticPr fontId="7"/>
  </si>
  <si>
    <t>郡山布引高原風力発電所出力</t>
    <rPh sb="0" eb="2">
      <t>コオリヤマ</t>
    </rPh>
    <rPh sb="2" eb="4">
      <t>ヌノビキ</t>
    </rPh>
    <rPh sb="4" eb="6">
      <t>コウゲン</t>
    </rPh>
    <rPh sb="6" eb="8">
      <t>フウリョク</t>
    </rPh>
    <rPh sb="8" eb="10">
      <t>ハツデン</t>
    </rPh>
    <rPh sb="10" eb="11">
      <t>ショ</t>
    </rPh>
    <rPh sb="11" eb="13">
      <t>シュツリョク</t>
    </rPh>
    <phoneticPr fontId="7"/>
  </si>
  <si>
    <t>17,894区画</t>
    <rPh sb="6" eb="8">
      <t>クカク</t>
    </rPh>
    <phoneticPr fontId="7"/>
  </si>
  <si>
    <t>東山霊園墓所区画数</t>
    <rPh sb="0" eb="2">
      <t>ヒガシヤマ</t>
    </rPh>
    <rPh sb="2" eb="4">
      <t>レイエン</t>
    </rPh>
    <rPh sb="4" eb="6">
      <t>ボショ</t>
    </rPh>
    <rPh sb="6" eb="8">
      <t>クカク</t>
    </rPh>
    <rPh sb="8" eb="9">
      <t>スウ</t>
    </rPh>
    <phoneticPr fontId="7"/>
  </si>
  <si>
    <t>1,006,000㎡</t>
    <phoneticPr fontId="7"/>
  </si>
  <si>
    <t>東山霊園敷地面積</t>
    <rPh sb="0" eb="2">
      <t>ヒガシヤマ</t>
    </rPh>
    <rPh sb="2" eb="4">
      <t>レイエン</t>
    </rPh>
    <rPh sb="4" eb="6">
      <t>シキチ</t>
    </rPh>
    <rPh sb="6" eb="8">
      <t>メンセキ</t>
    </rPh>
    <phoneticPr fontId="7"/>
  </si>
  <si>
    <t>税務部</t>
    <rPh sb="0" eb="2">
      <t>ゼイム</t>
    </rPh>
    <rPh sb="2" eb="3">
      <t>ブ</t>
    </rPh>
    <phoneticPr fontId="7"/>
  </si>
  <si>
    <t>個人市県民税収入額</t>
    <rPh sb="0" eb="2">
      <t>コジン</t>
    </rPh>
    <rPh sb="2" eb="3">
      <t>シ</t>
    </rPh>
    <rPh sb="3" eb="6">
      <t>ケンミンゼイ</t>
    </rPh>
    <rPh sb="6" eb="8">
      <t>シュウニュウ</t>
    </rPh>
    <rPh sb="8" eb="9">
      <t>ガク</t>
    </rPh>
    <phoneticPr fontId="7"/>
  </si>
  <si>
    <t>個人市県民税課税額</t>
    <rPh sb="0" eb="2">
      <t>コジン</t>
    </rPh>
    <rPh sb="2" eb="3">
      <t>シ</t>
    </rPh>
    <rPh sb="3" eb="6">
      <t>ケンミンゼイ</t>
    </rPh>
    <rPh sb="6" eb="9">
      <t>カゼイガク</t>
    </rPh>
    <phoneticPr fontId="7"/>
  </si>
  <si>
    <t>農業用ため池数</t>
    <phoneticPr fontId="7"/>
  </si>
  <si>
    <t>なめこ生産量</t>
    <phoneticPr fontId="7"/>
  </si>
  <si>
    <t>水稲収穫量</t>
    <phoneticPr fontId="7"/>
  </si>
  <si>
    <t>水稲作付面積　</t>
    <phoneticPr fontId="7"/>
  </si>
  <si>
    <t>9,097ha（2020.2.1時点）</t>
    <rPh sb="16" eb="18">
      <t>ジテン</t>
    </rPh>
    <phoneticPr fontId="7"/>
  </si>
  <si>
    <t>【農業】農業経営体経営耕地面積</t>
    <rPh sb="4" eb="6">
      <t>ノウギョウ</t>
    </rPh>
    <rPh sb="6" eb="9">
      <t>ケイエイタイ</t>
    </rPh>
    <rPh sb="9" eb="11">
      <t>ケイエイ</t>
    </rPh>
    <rPh sb="11" eb="13">
      <t>コウチ</t>
    </rPh>
    <rPh sb="13" eb="15">
      <t>メンセキ</t>
    </rPh>
    <phoneticPr fontId="76"/>
  </si>
  <si>
    <t>4,532人（2020.2.1時点）</t>
    <rPh sb="5" eb="6">
      <t>ニン</t>
    </rPh>
    <rPh sb="15" eb="17">
      <t>ジテン</t>
    </rPh>
    <phoneticPr fontId="7"/>
  </si>
  <si>
    <t>【農業】基幹的農業従事者数（15歳以上）</t>
    <rPh sb="4" eb="7">
      <t>キカンテキ</t>
    </rPh>
    <rPh sb="7" eb="9">
      <t>ノウギョウ</t>
    </rPh>
    <rPh sb="9" eb="12">
      <t>ジュウジシャ</t>
    </rPh>
    <rPh sb="12" eb="13">
      <t>スウ</t>
    </rPh>
    <rPh sb="16" eb="17">
      <t>サイ</t>
    </rPh>
    <rPh sb="17" eb="19">
      <t>イジョウ</t>
    </rPh>
    <phoneticPr fontId="76"/>
  </si>
  <si>
    <t>3,611件（2020.2.1時点）</t>
    <rPh sb="5" eb="6">
      <t>ケン</t>
    </rPh>
    <rPh sb="15" eb="17">
      <t>ジテン</t>
    </rPh>
    <phoneticPr fontId="7"/>
  </si>
  <si>
    <t>【農業】農業経営体（個人経営体）</t>
    <rPh sb="1" eb="3">
      <t>ノウギョウ</t>
    </rPh>
    <rPh sb="4" eb="6">
      <t>ノウギョウ</t>
    </rPh>
    <rPh sb="6" eb="9">
      <t>ケイエイタイ</t>
    </rPh>
    <rPh sb="10" eb="12">
      <t>コジン</t>
    </rPh>
    <rPh sb="12" eb="14">
      <t>ケイエイ</t>
    </rPh>
    <rPh sb="14" eb="15">
      <t>タイ</t>
    </rPh>
    <phoneticPr fontId="76"/>
  </si>
  <si>
    <t>年間販売額（卸売・小売）</t>
    <rPh sb="0" eb="2">
      <t>ネンカン</t>
    </rPh>
    <rPh sb="2" eb="4">
      <t>ハンバイ</t>
    </rPh>
    <rPh sb="4" eb="5">
      <t>ガク</t>
    </rPh>
    <rPh sb="6" eb="8">
      <t>オロシウリ</t>
    </rPh>
    <rPh sb="9" eb="11">
      <t>コウリ</t>
    </rPh>
    <phoneticPr fontId="7"/>
  </si>
  <si>
    <t>28,994人（2021.6.1時点）</t>
    <rPh sb="6" eb="7">
      <t>ニン</t>
    </rPh>
    <rPh sb="16" eb="18">
      <t>ジテン</t>
    </rPh>
    <phoneticPr fontId="7"/>
  </si>
  <si>
    <t>従業者数（卸売・小売）</t>
    <rPh sb="0" eb="3">
      <t>ジュウギョウシャ</t>
    </rPh>
    <rPh sb="3" eb="4">
      <t>スウ</t>
    </rPh>
    <rPh sb="5" eb="7">
      <t>オロシウリ</t>
    </rPh>
    <rPh sb="8" eb="10">
      <t>コウリ</t>
    </rPh>
    <phoneticPr fontId="7"/>
  </si>
  <si>
    <t>産業別総生産（第三次産業）</t>
    <rPh sb="0" eb="2">
      <t>サンギョウ</t>
    </rPh>
    <rPh sb="2" eb="3">
      <t>ベツ</t>
    </rPh>
    <rPh sb="3" eb="6">
      <t>ソウセイサン</t>
    </rPh>
    <rPh sb="7" eb="8">
      <t>ダイ</t>
    </rPh>
    <rPh sb="8" eb="10">
      <t>３ジ</t>
    </rPh>
    <rPh sb="10" eb="12">
      <t>サンギョウ</t>
    </rPh>
    <phoneticPr fontId="7"/>
  </si>
  <si>
    <t>1,386,301百万円（2021年度）</t>
    <rPh sb="9" eb="12">
      <t>ヒャクマンエン</t>
    </rPh>
    <rPh sb="17" eb="19">
      <t>ネンド</t>
    </rPh>
    <phoneticPr fontId="7"/>
  </si>
  <si>
    <t>市町村内総生産</t>
    <rPh sb="0" eb="3">
      <t>シチョウソン</t>
    </rPh>
    <rPh sb="3" eb="4">
      <t>ナイ</t>
    </rPh>
    <rPh sb="4" eb="7">
      <t>ソウセイサン</t>
    </rPh>
    <phoneticPr fontId="7"/>
  </si>
  <si>
    <t>3,092事業所（2021.6.1時点）</t>
    <rPh sb="5" eb="8">
      <t>ジギョウショ</t>
    </rPh>
    <rPh sb="17" eb="19">
      <t>ジテン</t>
    </rPh>
    <phoneticPr fontId="7"/>
  </si>
  <si>
    <t>事業所総数（卸売・小売）</t>
    <rPh sb="0" eb="3">
      <t>ジギョウショ</t>
    </rPh>
    <rPh sb="3" eb="5">
      <t>ソウスウ</t>
    </rPh>
    <rPh sb="6" eb="8">
      <t>オロシウ</t>
    </rPh>
    <rPh sb="9" eb="11">
      <t>コウ</t>
    </rPh>
    <phoneticPr fontId="76"/>
  </si>
  <si>
    <t>162,868人（2021.6.1.時点）</t>
    <rPh sb="7" eb="8">
      <t>ニン</t>
    </rPh>
    <rPh sb="18" eb="20">
      <t>ジテン</t>
    </rPh>
    <phoneticPr fontId="7"/>
  </si>
  <si>
    <t>従業者数（民営）</t>
    <rPh sb="0" eb="1">
      <t>ジュウ</t>
    </rPh>
    <rPh sb="1" eb="4">
      <t>ギョウシャスウ</t>
    </rPh>
    <rPh sb="5" eb="7">
      <t>ミンエイ</t>
    </rPh>
    <phoneticPr fontId="76"/>
  </si>
  <si>
    <t>15,045事業所（2021.6.1時点）</t>
    <rPh sb="6" eb="9">
      <t>ジギョウショ</t>
    </rPh>
    <rPh sb="18" eb="20">
      <t>ジテン</t>
    </rPh>
    <phoneticPr fontId="7"/>
  </si>
  <si>
    <t>事業所数（民営）</t>
    <rPh sb="0" eb="3">
      <t>ジギョウショ</t>
    </rPh>
    <rPh sb="3" eb="4">
      <t>スウ</t>
    </rPh>
    <rPh sb="5" eb="7">
      <t>ミンエイ</t>
    </rPh>
    <phoneticPr fontId="76"/>
  </si>
  <si>
    <t>171,230人（2020.10.1時点）</t>
    <rPh sb="7" eb="8">
      <t>ニン</t>
    </rPh>
    <phoneticPr fontId="7"/>
  </si>
  <si>
    <t>就業者総数</t>
    <rPh sb="0" eb="3">
      <t>シュウギョウシャ</t>
    </rPh>
    <rPh sb="3" eb="5">
      <t>ソウスウ</t>
    </rPh>
    <phoneticPr fontId="7"/>
  </si>
  <si>
    <t>選挙管理委員会事務局</t>
  </si>
  <si>
    <t>選挙人名簿登録者数</t>
    <rPh sb="0" eb="2">
      <t>センキョ</t>
    </rPh>
    <rPh sb="2" eb="3">
      <t>ニン</t>
    </rPh>
    <rPh sb="3" eb="5">
      <t>メイボ</t>
    </rPh>
    <rPh sb="5" eb="7">
      <t>トウロク</t>
    </rPh>
    <rPh sb="7" eb="8">
      <t>シャ</t>
    </rPh>
    <rPh sb="8" eb="9">
      <t>スウ</t>
    </rPh>
    <phoneticPr fontId="7"/>
  </si>
  <si>
    <t>世帯数</t>
    <rPh sb="0" eb="2">
      <t>セタイ</t>
    </rPh>
    <rPh sb="2" eb="3">
      <t>スウ</t>
    </rPh>
    <phoneticPr fontId="7"/>
  </si>
  <si>
    <t>婚姻件数</t>
    <rPh sb="0" eb="2">
      <t>コンイン</t>
    </rPh>
    <rPh sb="2" eb="4">
      <t>ケンスウ</t>
    </rPh>
    <phoneticPr fontId="7"/>
  </si>
  <si>
    <t>転出者数</t>
    <rPh sb="0" eb="2">
      <t>テンシュツ</t>
    </rPh>
    <rPh sb="2" eb="3">
      <t>シャ</t>
    </rPh>
    <rPh sb="3" eb="4">
      <t>スウ</t>
    </rPh>
    <phoneticPr fontId="7"/>
  </si>
  <si>
    <t>転入者数</t>
    <rPh sb="0" eb="2">
      <t>テンニュウ</t>
    </rPh>
    <rPh sb="2" eb="3">
      <t>シャ</t>
    </rPh>
    <rPh sb="3" eb="4">
      <t>スウ</t>
    </rPh>
    <phoneticPr fontId="7"/>
  </si>
  <si>
    <t>出生数</t>
    <rPh sb="0" eb="3">
      <t>シュッショウスウ</t>
    </rPh>
    <phoneticPr fontId="7"/>
  </si>
  <si>
    <t>生産年齢人口</t>
    <phoneticPr fontId="7"/>
  </si>
  <si>
    <t>年少人口</t>
    <phoneticPr fontId="7"/>
  </si>
  <si>
    <t>人口密度</t>
    <phoneticPr fontId="7"/>
  </si>
  <si>
    <t>人口</t>
    <phoneticPr fontId="7"/>
  </si>
  <si>
    <t>前方後方墳として</t>
    <rPh sb="0" eb="2">
      <t>ゼンポウ</t>
    </rPh>
    <phoneticPr fontId="7"/>
  </si>
  <si>
    <t>大安場古墳</t>
    <rPh sb="0" eb="1">
      <t>オオ</t>
    </rPh>
    <rPh sb="1" eb="3">
      <t>ヤスバ</t>
    </rPh>
    <rPh sb="3" eb="5">
      <t>コフン</t>
    </rPh>
    <phoneticPr fontId="7"/>
  </si>
  <si>
    <t>国内最古</t>
    <rPh sb="0" eb="2">
      <t>コクナイ</t>
    </rPh>
    <rPh sb="2" eb="4">
      <t>サイコ</t>
    </rPh>
    <phoneticPr fontId="7"/>
  </si>
  <si>
    <t>開成山公園ソメイヨシノ</t>
    <phoneticPr fontId="7"/>
  </si>
  <si>
    <t>4,023本（2023.3.31時点）</t>
    <rPh sb="5" eb="6">
      <t>ホン</t>
    </rPh>
    <rPh sb="16" eb="18">
      <t>ジテン</t>
    </rPh>
    <phoneticPr fontId="7"/>
  </si>
  <si>
    <t>街路樹 低木の本数 (人口千人あたり)</t>
    <rPh sb="0" eb="3">
      <t>ガイロジュ</t>
    </rPh>
    <rPh sb="4" eb="6">
      <t>テイボク</t>
    </rPh>
    <rPh sb="7" eb="9">
      <t>ホンスウ</t>
    </rPh>
    <rPh sb="11" eb="13">
      <t>ジンコウ</t>
    </rPh>
    <rPh sb="13" eb="15">
      <t>センニン</t>
    </rPh>
    <phoneticPr fontId="7"/>
  </si>
  <si>
    <t>コイ生産量</t>
    <phoneticPr fontId="7"/>
  </si>
  <si>
    <t>104.25m</t>
    <phoneticPr fontId="7"/>
  </si>
  <si>
    <t>郡山市ふれあい科学館プラネタリウムの地上からの高さ</t>
    <rPh sb="0" eb="3">
      <t>コオリヤマシ</t>
    </rPh>
    <rPh sb="7" eb="10">
      <t>カガクカン</t>
    </rPh>
    <rPh sb="18" eb="20">
      <t>チジョウ</t>
    </rPh>
    <rPh sb="23" eb="24">
      <t>タカ</t>
    </rPh>
    <phoneticPr fontId="7"/>
  </si>
  <si>
    <t>年度</t>
    <rPh sb="0" eb="2">
      <t>ネンド</t>
    </rPh>
    <phoneticPr fontId="7"/>
  </si>
  <si>
    <t>2010年度末</t>
    <rPh sb="4" eb="7">
      <t>ネンドマツ</t>
    </rPh>
    <phoneticPr fontId="7"/>
  </si>
  <si>
    <t>1,711（163）</t>
    <phoneticPr fontId="29"/>
  </si>
  <si>
    <t>3,183（5）</t>
    <phoneticPr fontId="29"/>
  </si>
  <si>
    <t>1,405（0）</t>
    <phoneticPr fontId="29"/>
  </si>
  <si>
    <t>739（0）</t>
    <phoneticPr fontId="29"/>
  </si>
  <si>
    <t>7,038（168）</t>
    <phoneticPr fontId="29"/>
  </si>
  <si>
    <t>386（　　　0）</t>
    <phoneticPr fontId="29"/>
  </si>
  <si>
    <t>68（　　　0）</t>
    <phoneticPr fontId="29"/>
  </si>
  <si>
    <t>932（　　　0）</t>
    <phoneticPr fontId="29"/>
  </si>
  <si>
    <t>8,081（1,361）</t>
    <phoneticPr fontId="29"/>
  </si>
  <si>
    <t>8,482（2,130）</t>
    <phoneticPr fontId="29"/>
  </si>
  <si>
    <t>5,101（1,939）</t>
    <phoneticPr fontId="29"/>
  </si>
  <si>
    <t>23,050（5,430）</t>
    <phoneticPr fontId="29"/>
  </si>
  <si>
    <t>　※ (　)は、事業費のうち国費。</t>
    <rPh sb="8" eb="11">
      <t>ジギョウヒ</t>
    </rPh>
    <rPh sb="14" eb="16">
      <t>コクヒ</t>
    </rPh>
    <phoneticPr fontId="56"/>
  </si>
  <si>
    <t>教育用コンピュータ１台当たりの児童生徒数(台/人)</t>
    <rPh sb="0" eb="3">
      <t>キョウイクヨウ</t>
    </rPh>
    <rPh sb="10" eb="11">
      <t>ダイ</t>
    </rPh>
    <rPh sb="11" eb="12">
      <t>ア</t>
    </rPh>
    <rPh sb="15" eb="17">
      <t>ジドウ</t>
    </rPh>
    <rPh sb="17" eb="20">
      <t>セイトスウ</t>
    </rPh>
    <rPh sb="21" eb="22">
      <t>ダイ</t>
    </rPh>
    <rPh sb="23" eb="24">
      <t>ニン</t>
    </rPh>
    <phoneticPr fontId="7"/>
  </si>
  <si>
    <t>インターネット接続率（1Gbps以上）(％)</t>
    <rPh sb="7" eb="9">
      <t>セツゾク</t>
    </rPh>
    <rPh sb="9" eb="10">
      <t>リツ</t>
    </rPh>
    <rPh sb="16" eb="18">
      <t>イジョウ</t>
    </rPh>
    <phoneticPr fontId="7"/>
  </si>
  <si>
    <t>●【全国・福島県比較】市立学校における教育の情報化の実態（2023年度）</t>
    <rPh sb="2" eb="4">
      <t>ゼンコク</t>
    </rPh>
    <rPh sb="5" eb="8">
      <t>フクシマケン</t>
    </rPh>
    <rPh sb="8" eb="10">
      <t>ヒカク</t>
    </rPh>
    <rPh sb="11" eb="13">
      <t>シリツ</t>
    </rPh>
    <rPh sb="13" eb="15">
      <t>ガッコウ</t>
    </rPh>
    <rPh sb="33" eb="35">
      <t>ネンド</t>
    </rPh>
    <phoneticPr fontId="29"/>
  </si>
  <si>
    <t>2024年3月現在</t>
    <rPh sb="4" eb="5">
      <t>ネン</t>
    </rPh>
    <rPh sb="6" eb="7">
      <t>ガツ</t>
    </rPh>
    <rPh sb="7" eb="9">
      <t>ゲンザイ</t>
    </rPh>
    <phoneticPr fontId="29"/>
  </si>
  <si>
    <r>
      <rPr>
        <sz val="9"/>
        <rFont val="ＭＳ Ｐゴシック"/>
        <family val="3"/>
        <charset val="128"/>
        <scheme val="minor"/>
      </rPr>
      <t>2010～2024年度</t>
    </r>
    <r>
      <rPr>
        <sz val="11"/>
        <rFont val="ＭＳ Ｐゴシック"/>
        <family val="3"/>
        <charset val="128"/>
        <scheme val="minor"/>
      </rPr>
      <t xml:space="preserve">
</t>
    </r>
    <r>
      <rPr>
        <sz val="9"/>
        <rFont val="ＭＳ Ｐゴシック"/>
        <family val="3"/>
        <charset val="128"/>
        <scheme val="minor"/>
      </rPr>
      <t>投下事業費</t>
    </r>
    <rPh sb="9" eb="11">
      <t>ネンド</t>
    </rPh>
    <rPh sb="12" eb="14">
      <t>トウカ</t>
    </rPh>
    <rPh sb="14" eb="17">
      <t>ジギョウヒ</t>
    </rPh>
    <phoneticPr fontId="7"/>
  </si>
  <si>
    <t>　←修正なし</t>
    <rPh sb="2" eb="4">
      <t>シュウセイ</t>
    </rPh>
    <phoneticPr fontId="7"/>
  </si>
  <si>
    <t>平成31年度</t>
    <rPh sb="0" eb="2">
      <t>ヘイセイ</t>
    </rPh>
    <rPh sb="4" eb="5">
      <t>ネン</t>
    </rPh>
    <rPh sb="5" eb="6">
      <t>ド</t>
    </rPh>
    <phoneticPr fontId="7"/>
  </si>
  <si>
    <t>令和6年</t>
    <rPh sb="0" eb="2">
      <t>レイワ</t>
    </rPh>
    <rPh sb="3" eb="4">
      <t>ネン</t>
    </rPh>
    <phoneticPr fontId="77"/>
  </si>
  <si>
    <t>31/59</t>
    <phoneticPr fontId="7"/>
  </si>
  <si>
    <t>●令和６年度一般会計歳入歳出予算内訳</t>
    <rPh sb="1" eb="3">
      <t>レイワ</t>
    </rPh>
    <rPh sb="4" eb="6">
      <t>ネンド</t>
    </rPh>
    <rPh sb="6" eb="8">
      <t>イッパン</t>
    </rPh>
    <rPh sb="8" eb="10">
      <t>カイケイ</t>
    </rPh>
    <rPh sb="10" eb="12">
      <t>サイニュウ</t>
    </rPh>
    <rPh sb="12" eb="14">
      <t>サイシュツ</t>
    </rPh>
    <rPh sb="14" eb="16">
      <t>ヨサン</t>
    </rPh>
    <rPh sb="16" eb="18">
      <t>ウチワケ</t>
    </rPh>
    <phoneticPr fontId="7"/>
  </si>
  <si>
    <t>令和６年</t>
    <rPh sb="0" eb="2">
      <t>レイワ</t>
    </rPh>
    <rPh sb="3" eb="4">
      <t>ネン</t>
    </rPh>
    <phoneticPr fontId="7"/>
  </si>
  <si>
    <t>準用河川総合計</t>
    <rPh sb="0" eb="2">
      <t>ジュンヨウ</t>
    </rPh>
    <rPh sb="2" eb="4">
      <t>カセン</t>
    </rPh>
    <rPh sb="4" eb="6">
      <t>ソウゴウ</t>
    </rPh>
    <rPh sb="6" eb="7">
      <t>ケイ</t>
    </rPh>
    <phoneticPr fontId="7"/>
  </si>
  <si>
    <t>15河川</t>
    <rPh sb="2" eb="4">
      <t>カセン</t>
    </rPh>
    <phoneticPr fontId="7"/>
  </si>
  <si>
    <t>31河川</t>
    <phoneticPr fontId="7"/>
  </si>
  <si>
    <t>総延長</t>
    <rPh sb="0" eb="1">
      <t>ソウ</t>
    </rPh>
    <rPh sb="1" eb="3">
      <t>エンチョウ</t>
    </rPh>
    <phoneticPr fontId="29"/>
  </si>
  <si>
    <t>1,712件（2024年度）</t>
    <rPh sb="5" eb="6">
      <t>ケン</t>
    </rPh>
    <rPh sb="11" eb="13">
      <t>ネンド</t>
    </rPh>
    <phoneticPr fontId="7"/>
  </si>
  <si>
    <r>
      <t>その他</t>
    </r>
    <r>
      <rPr>
        <sz val="11"/>
        <color theme="1"/>
        <rFont val="ＭＳ Ｐゴシック"/>
        <family val="3"/>
        <charset val="128"/>
      </rPr>
      <t>の分野</t>
    </r>
    <rPh sb="2" eb="3">
      <t>タ</t>
    </rPh>
    <rPh sb="4" eb="6">
      <t>ブンヤ</t>
    </rPh>
    <phoneticPr fontId="15"/>
  </si>
  <si>
    <t>2010年</t>
    <rPh sb="4" eb="5">
      <t>ネン</t>
    </rPh>
    <phoneticPr fontId="7"/>
  </si>
  <si>
    <t>2009年</t>
    <rPh sb="4" eb="5">
      <t>ネン</t>
    </rPh>
    <phoneticPr fontId="7"/>
  </si>
  <si>
    <t>2010年</t>
    <rPh sb="4" eb="5">
      <t>ネン</t>
    </rPh>
    <phoneticPr fontId="7"/>
  </si>
  <si>
    <t>2010年</t>
    <rPh sb="4" eb="5">
      <t>ネン</t>
    </rPh>
    <phoneticPr fontId="7"/>
  </si>
  <si>
    <t>●小売業産業中分類別事業所数・従業者数</t>
    <rPh sb="1" eb="4">
      <t>コウリギョウ</t>
    </rPh>
    <phoneticPr fontId="7"/>
  </si>
  <si>
    <t>●卸売業産業中分類別年間販売額</t>
    <rPh sb="1" eb="4">
      <t>オロシウリギョウ</t>
    </rPh>
    <rPh sb="4" eb="6">
      <t>サンギョウ</t>
    </rPh>
    <phoneticPr fontId="7"/>
  </si>
  <si>
    <t>●小売業産業中分類別年間販売額</t>
    <rPh sb="1" eb="4">
      <t>コウリギョウ</t>
    </rPh>
    <rPh sb="10" eb="12">
      <t>ネンカン</t>
    </rPh>
    <phoneticPr fontId="7"/>
  </si>
  <si>
    <t>●事業所数・従業者数（製造業）</t>
    <rPh sb="6" eb="7">
      <t>ジュウ</t>
    </rPh>
    <rPh sb="7" eb="10">
      <t>ギョウシャスウ</t>
    </rPh>
    <rPh sb="11" eb="14">
      <t>セイゾウギョウ</t>
    </rPh>
    <phoneticPr fontId="7"/>
  </si>
  <si>
    <t>●製造品出荷額等と生産性</t>
    <rPh sb="1" eb="4">
      <t>セイゾウヒン</t>
    </rPh>
    <rPh sb="4" eb="6">
      <t>シュッカ</t>
    </rPh>
    <rPh sb="6" eb="8">
      <t>ガクトウ</t>
    </rPh>
    <rPh sb="9" eb="12">
      <t>セイサンセイ</t>
    </rPh>
    <phoneticPr fontId="7"/>
  </si>
  <si>
    <t>●【福島市・いわき市比較】事業所数・従業者数・製造品出荷額等（製造業）</t>
    <rPh sb="2" eb="5">
      <t>フクシマシ</t>
    </rPh>
    <rPh sb="9" eb="10">
      <t>シ</t>
    </rPh>
    <rPh sb="10" eb="12">
      <t>ヒカク</t>
    </rPh>
    <rPh sb="13" eb="16">
      <t>ジギョウショ</t>
    </rPh>
    <rPh sb="16" eb="17">
      <t>スウ</t>
    </rPh>
    <rPh sb="18" eb="19">
      <t>ジュウ</t>
    </rPh>
    <rPh sb="19" eb="22">
      <t>ギョウシャスウ</t>
    </rPh>
    <rPh sb="31" eb="34">
      <t>セイゾウギョウ</t>
    </rPh>
    <phoneticPr fontId="7"/>
  </si>
  <si>
    <t>●産業中分類別事業所数・従業者数</t>
    <phoneticPr fontId="7"/>
  </si>
  <si>
    <t>●産業中分類別製造品出荷額等</t>
    <phoneticPr fontId="7"/>
  </si>
  <si>
    <t>●農家数・農家人口・農家率</t>
    <rPh sb="5" eb="7">
      <t>ノウカ</t>
    </rPh>
    <rPh sb="7" eb="9">
      <t>ジンコウ</t>
    </rPh>
    <phoneticPr fontId="7"/>
  </si>
  <si>
    <t>●経営耕地面積</t>
    <phoneticPr fontId="7"/>
  </si>
  <si>
    <t>●品目別農業産出額</t>
    <phoneticPr fontId="7"/>
  </si>
  <si>
    <t>●有効求人数・有効求職者数・有効求人倍率</t>
    <rPh sb="1" eb="3">
      <t>ユウコウ</t>
    </rPh>
    <rPh sb="3" eb="6">
      <t>キュウジンスウ</t>
    </rPh>
    <rPh sb="7" eb="9">
      <t>ユウコウ</t>
    </rPh>
    <rPh sb="9" eb="11">
      <t>キュウショク</t>
    </rPh>
    <rPh sb="11" eb="12">
      <t>シャ</t>
    </rPh>
    <rPh sb="12" eb="13">
      <t>スウ</t>
    </rPh>
    <rPh sb="14" eb="16">
      <t>ユウコウ</t>
    </rPh>
    <rPh sb="16" eb="18">
      <t>キュウジン</t>
    </rPh>
    <rPh sb="18" eb="20">
      <t>バイリツ</t>
    </rPh>
    <phoneticPr fontId="7"/>
  </si>
  <si>
    <t>●経常収支比率</t>
    <phoneticPr fontId="7"/>
  </si>
  <si>
    <t>●実質公債費比率</t>
    <phoneticPr fontId="7"/>
  </si>
  <si>
    <t>●将来負担比率</t>
    <phoneticPr fontId="7"/>
  </si>
  <si>
    <t>●人口１人あたり人件費物件費等の決算額</t>
    <phoneticPr fontId="7"/>
  </si>
  <si>
    <t>●ラスパイレス指数</t>
    <phoneticPr fontId="7"/>
  </si>
  <si>
    <t>●病院・診療所数と医師数</t>
    <rPh sb="1" eb="3">
      <t>ビョウイン</t>
    </rPh>
    <rPh sb="4" eb="7">
      <t>シンリョウジョ</t>
    </rPh>
    <rPh sb="7" eb="8">
      <t>スウ</t>
    </rPh>
    <rPh sb="9" eb="11">
      <t>イシ</t>
    </rPh>
    <rPh sb="11" eb="12">
      <t>スウ</t>
    </rPh>
    <phoneticPr fontId="7"/>
  </si>
  <si>
    <t>●介護保険給付費と要介護（要支援）認定者数</t>
    <rPh sb="1" eb="3">
      <t>カイゴ</t>
    </rPh>
    <rPh sb="3" eb="5">
      <t>ホケン</t>
    </rPh>
    <rPh sb="5" eb="7">
      <t>キュウフ</t>
    </rPh>
    <rPh sb="7" eb="8">
      <t>ヒ</t>
    </rPh>
    <rPh sb="9" eb="12">
      <t>ヨウカイゴ</t>
    </rPh>
    <rPh sb="13" eb="16">
      <t>ヨウシエン</t>
    </rPh>
    <rPh sb="17" eb="20">
      <t>ニンテイシャ</t>
    </rPh>
    <rPh sb="20" eb="21">
      <t>スウ</t>
    </rPh>
    <phoneticPr fontId="7"/>
  </si>
  <si>
    <t>●居住都道府県別の延べ宿泊者数（日本人）</t>
    <rPh sb="1" eb="3">
      <t>キョジュウ</t>
    </rPh>
    <rPh sb="3" eb="7">
      <t>トドウフケン</t>
    </rPh>
    <rPh sb="7" eb="8">
      <t>ベツ</t>
    </rPh>
    <rPh sb="9" eb="10">
      <t>ノ</t>
    </rPh>
    <rPh sb="11" eb="13">
      <t>シュクハク</t>
    </rPh>
    <rPh sb="13" eb="14">
      <t>シャ</t>
    </rPh>
    <rPh sb="14" eb="15">
      <t>スウ</t>
    </rPh>
    <rPh sb="16" eb="19">
      <t>ニホンジン</t>
    </rPh>
    <phoneticPr fontId="7"/>
  </si>
  <si>
    <t>●外国人宿泊者動向</t>
    <rPh sb="1" eb="3">
      <t>ガイコク</t>
    </rPh>
    <rPh sb="3" eb="4">
      <t>ジン</t>
    </rPh>
    <rPh sb="4" eb="6">
      <t>シュクハク</t>
    </rPh>
    <rPh sb="6" eb="7">
      <t>シャ</t>
    </rPh>
    <rPh sb="7" eb="9">
      <t>ドウコウ</t>
    </rPh>
    <phoneticPr fontId="7"/>
  </si>
  <si>
    <t>●卸売業産業中分類別事業所数・従業者数</t>
    <rPh sb="1" eb="4">
      <t>オロシウリギョウ</t>
    </rPh>
    <rPh sb="4" eb="6">
      <t>サンギョウ</t>
    </rPh>
    <phoneticPr fontId="7"/>
  </si>
  <si>
    <t>●【福島市・いわき市比較】事業所数・従業者数・年間販売額（卸売・小売）</t>
    <rPh sb="2" eb="5">
      <t>フクシマシ</t>
    </rPh>
    <rPh sb="9" eb="10">
      <t>シ</t>
    </rPh>
    <rPh sb="10" eb="12">
      <t>ヒカク</t>
    </rPh>
    <rPh sb="13" eb="16">
      <t>ジギョウショ</t>
    </rPh>
    <rPh sb="16" eb="17">
      <t>スウ</t>
    </rPh>
    <rPh sb="18" eb="19">
      <t>ジュウ</t>
    </rPh>
    <rPh sb="19" eb="22">
      <t>ギョウシャスウ</t>
    </rPh>
    <rPh sb="29" eb="31">
      <t>オロシウリ</t>
    </rPh>
    <rPh sb="32" eb="34">
      <t>コウリ</t>
    </rPh>
    <phoneticPr fontId="7"/>
  </si>
  <si>
    <t>●【福島市・いわき市比較】事業所数・従業者数（卸売・小売）</t>
    <rPh sb="2" eb="5">
      <t>フクシマシ</t>
    </rPh>
    <rPh sb="9" eb="10">
      <t>シ</t>
    </rPh>
    <rPh sb="10" eb="12">
      <t>ヒカク</t>
    </rPh>
    <rPh sb="13" eb="16">
      <t>ジギョウショ</t>
    </rPh>
    <rPh sb="16" eb="17">
      <t>スウ</t>
    </rPh>
    <rPh sb="18" eb="19">
      <t>ジュウ</t>
    </rPh>
    <rPh sb="19" eb="22">
      <t>ギョウシャスウ</t>
    </rPh>
    <rPh sb="23" eb="25">
      <t>オロシウリ</t>
    </rPh>
    <rPh sb="26" eb="28">
      <t>コウリ</t>
    </rPh>
    <phoneticPr fontId="7"/>
  </si>
  <si>
    <t>●【福島市・いわき市比較】年間販売額（卸売・小売）</t>
    <rPh sb="2" eb="5">
      <t>フクシマシ</t>
    </rPh>
    <rPh sb="9" eb="10">
      <t>シ</t>
    </rPh>
    <rPh sb="10" eb="12">
      <t>ヒカク</t>
    </rPh>
    <rPh sb="13" eb="15">
      <t>ネンカン</t>
    </rPh>
    <rPh sb="15" eb="17">
      <t>ハンバイ</t>
    </rPh>
    <rPh sb="17" eb="18">
      <t>ガク</t>
    </rPh>
    <rPh sb="19" eb="21">
      <t>オロシウリ</t>
    </rPh>
    <rPh sb="22" eb="24">
      <t>コウリ</t>
    </rPh>
    <phoneticPr fontId="7"/>
  </si>
  <si>
    <t>●年間販売額（卸売・小売）</t>
    <rPh sb="1" eb="3">
      <t>ネンカン</t>
    </rPh>
    <rPh sb="3" eb="5">
      <t>ハンバイ</t>
    </rPh>
    <rPh sb="5" eb="6">
      <t>ガク</t>
    </rPh>
    <rPh sb="7" eb="9">
      <t>オロシウリ</t>
    </rPh>
    <rPh sb="10" eb="12">
      <t>コウリ</t>
    </rPh>
    <phoneticPr fontId="7"/>
  </si>
  <si>
    <t>●事業所数・従業者数（卸売・小売）</t>
    <rPh sb="1" eb="4">
      <t>ジギョウショ</t>
    </rPh>
    <rPh sb="4" eb="5">
      <t>スウ</t>
    </rPh>
    <rPh sb="6" eb="7">
      <t>ジュウ</t>
    </rPh>
    <rPh sb="7" eb="10">
      <t>ギョウシャスウ</t>
    </rPh>
    <rPh sb="11" eb="13">
      <t>オロシウリ</t>
    </rPh>
    <rPh sb="14" eb="16">
      <t>コウリ</t>
    </rPh>
    <phoneticPr fontId="7"/>
  </si>
  <si>
    <t>●産業大分類別に見た事業所数・従業者数</t>
    <phoneticPr fontId="7"/>
  </si>
  <si>
    <t>●産業大分類別に見た事業所数と従業者数</t>
    <phoneticPr fontId="7"/>
  </si>
  <si>
    <t>●産業別就業者数</t>
    <rPh sb="1" eb="3">
      <t>サンギョウ</t>
    </rPh>
    <rPh sb="3" eb="4">
      <t>ベツ</t>
    </rPh>
    <rPh sb="4" eb="7">
      <t>シュウギョウシャ</t>
    </rPh>
    <rPh sb="7" eb="8">
      <t>スウ</t>
    </rPh>
    <phoneticPr fontId="7"/>
  </si>
  <si>
    <t>●【福島市・いわき市比較】事業所数・従業者数（民営事業所）</t>
    <rPh sb="2" eb="5">
      <t>フクシマシ</t>
    </rPh>
    <rPh sb="9" eb="10">
      <t>シ</t>
    </rPh>
    <rPh sb="10" eb="12">
      <t>ヒカク</t>
    </rPh>
    <rPh sb="13" eb="16">
      <t>ジギョウショ</t>
    </rPh>
    <rPh sb="16" eb="17">
      <t>スウ</t>
    </rPh>
    <rPh sb="18" eb="19">
      <t>ジュウ</t>
    </rPh>
    <rPh sb="19" eb="22">
      <t>ギョウシャスウ</t>
    </rPh>
    <rPh sb="23" eb="25">
      <t>ミンエイ</t>
    </rPh>
    <rPh sb="25" eb="28">
      <t>ジギョウショ</t>
    </rPh>
    <phoneticPr fontId="7"/>
  </si>
  <si>
    <t>●事業所数・従業者数（民営事業所）</t>
    <rPh sb="1" eb="4">
      <t>ジギョウショ</t>
    </rPh>
    <rPh sb="4" eb="5">
      <t>スウ</t>
    </rPh>
    <rPh sb="6" eb="7">
      <t>ジュウ</t>
    </rPh>
    <rPh sb="7" eb="10">
      <t>ギョウシャスウ</t>
    </rPh>
    <rPh sb="11" eb="13">
      <t>ミンエイ</t>
    </rPh>
    <rPh sb="13" eb="16">
      <t>ジギョウショ</t>
    </rPh>
    <phoneticPr fontId="7"/>
  </si>
  <si>
    <t>●人口動態（自然動態）</t>
    <phoneticPr fontId="7"/>
  </si>
  <si>
    <t>●年齢別人口</t>
    <phoneticPr fontId="7"/>
  </si>
  <si>
    <t>●人口と世帯数</t>
    <rPh sb="1" eb="3">
      <t>ジンコウ</t>
    </rPh>
    <rPh sb="4" eb="7">
      <t>セタイスウ</t>
    </rPh>
    <phoneticPr fontId="7"/>
  </si>
  <si>
    <t>文化スポーツ観光部</t>
    <rPh sb="0" eb="2">
      <t>ブンカ</t>
    </rPh>
    <rPh sb="6" eb="8">
      <t>カンコウ</t>
    </rPh>
    <rPh sb="8" eb="9">
      <t>ブ</t>
    </rPh>
    <phoneticPr fontId="7"/>
  </si>
  <si>
    <t>令和４年度</t>
    <rPh sb="0" eb="2">
      <t>レイワ</t>
    </rPh>
    <rPh sb="3" eb="5">
      <t>ネンド</t>
    </rPh>
    <phoneticPr fontId="7"/>
  </si>
  <si>
    <t>農商工部</t>
    <rPh sb="0" eb="1">
      <t>ノウ</t>
    </rPh>
    <rPh sb="1" eb="2">
      <t>ショウ</t>
    </rPh>
    <rPh sb="2" eb="3">
      <t>コウ</t>
    </rPh>
    <rPh sb="3" eb="4">
      <t>ブ</t>
    </rPh>
    <phoneticPr fontId="0"/>
  </si>
  <si>
    <t>建設構想部</t>
    <rPh sb="0" eb="2">
      <t>ケンセツ</t>
    </rPh>
    <rPh sb="2" eb="4">
      <t>コウソウ</t>
    </rPh>
    <rPh sb="4" eb="5">
      <t>ブ</t>
    </rPh>
    <phoneticPr fontId="0"/>
  </si>
  <si>
    <t>文化スポーツ観光部</t>
    <rPh sb="0" eb="2">
      <t>ブンカ</t>
    </rPh>
    <rPh sb="6" eb="8">
      <t>カンコウ</t>
    </rPh>
    <rPh sb="8" eb="9">
      <t>ブ</t>
    </rPh>
    <phoneticPr fontId="0"/>
  </si>
  <si>
    <t>令和7年度</t>
    <rPh sb="0" eb="2">
      <t>レイワ</t>
    </rPh>
    <rPh sb="3" eb="4">
      <t>ネン</t>
    </rPh>
    <rPh sb="4" eb="5">
      <t>ド</t>
    </rPh>
    <phoneticPr fontId="7"/>
  </si>
  <si>
    <t>スリランカ</t>
  </si>
  <si>
    <t>タイ</t>
  </si>
  <si>
    <t>2025年3月末日現在</t>
    <rPh sb="7" eb="8">
      <t>マツ</t>
    </rPh>
    <phoneticPr fontId="7"/>
  </si>
  <si>
    <t>●人口動態（社会動態）</t>
    <phoneticPr fontId="7"/>
  </si>
  <si>
    <t>●【福島市・いわき市比較】事業所数・従業者数（製造業）</t>
    <rPh sb="2" eb="5">
      <t>フクシマシ</t>
    </rPh>
    <rPh sb="9" eb="10">
      <t>シ</t>
    </rPh>
    <rPh sb="10" eb="12">
      <t>ヒカク</t>
    </rPh>
    <rPh sb="13" eb="16">
      <t>ジギョウショ</t>
    </rPh>
    <rPh sb="16" eb="17">
      <t>スウ</t>
    </rPh>
    <rPh sb="18" eb="19">
      <t>ジュウ</t>
    </rPh>
    <rPh sb="19" eb="22">
      <t>ギョウシャスウ</t>
    </rPh>
    <rPh sb="23" eb="26">
      <t>セイゾウギョウ</t>
    </rPh>
    <phoneticPr fontId="7"/>
  </si>
  <si>
    <t>●【福島市・いわき市比較】製造品出荷額等（製造業）</t>
    <rPh sb="2" eb="5">
      <t>フクシマシ</t>
    </rPh>
    <rPh sb="9" eb="10">
      <t>シ</t>
    </rPh>
    <rPh sb="10" eb="12">
      <t>ヒカク</t>
    </rPh>
    <rPh sb="13" eb="15">
      <t>セイゾウ</t>
    </rPh>
    <rPh sb="15" eb="16">
      <t>ヒン</t>
    </rPh>
    <rPh sb="16" eb="18">
      <t>シュッカ</t>
    </rPh>
    <rPh sb="18" eb="19">
      <t>ガク</t>
    </rPh>
    <rPh sb="19" eb="20">
      <t>トウ</t>
    </rPh>
    <rPh sb="21" eb="24">
      <t>セイゾウギョウ</t>
    </rPh>
    <phoneticPr fontId="7"/>
  </si>
  <si>
    <r>
      <t xml:space="preserve">出力600kW
</t>
    </r>
    <r>
      <rPr>
        <sz val="9"/>
        <rFont val="みんなの文字ゴTTh-R"/>
        <family val="3"/>
        <charset val="128"/>
      </rPr>
      <t>水道施設を活用した官民連携の小水力発電として</t>
    </r>
    <rPh sb="8" eb="12">
      <t>スイドウシセツ</t>
    </rPh>
    <rPh sb="13" eb="15">
      <t>カツヨウ</t>
    </rPh>
    <rPh sb="17" eb="21">
      <t>カンミンレンケイ</t>
    </rPh>
    <rPh sb="22" eb="23">
      <t>ショウ</t>
    </rPh>
    <rPh sb="23" eb="25">
      <t>スイリョク</t>
    </rPh>
    <rPh sb="25" eb="27">
      <t>ハツデン</t>
    </rPh>
    <phoneticPr fontId="7"/>
  </si>
  <si>
    <r>
      <t xml:space="preserve">甦る水100選受賞
</t>
    </r>
    <r>
      <rPr>
        <sz val="9"/>
        <rFont val="みんなの文字ゴTTh-R"/>
        <family val="3"/>
        <charset val="128"/>
      </rPr>
      <t>（下水道事業によりせせらぎなどの水環境を創造した部門）</t>
    </r>
    <rPh sb="7" eb="9">
      <t>ジュショウ</t>
    </rPh>
    <phoneticPr fontId="7"/>
  </si>
  <si>
    <r>
      <rPr>
        <sz val="11"/>
        <rFont val="ＭＳ Ｐゴシック"/>
        <family val="3"/>
        <charset val="128"/>
        <scheme val="minor"/>
      </rPr>
      <t>●</t>
    </r>
    <r>
      <rPr>
        <sz val="11"/>
        <color theme="1"/>
        <rFont val="ＭＳ Ｐゴシック"/>
        <family val="2"/>
        <charset val="128"/>
        <scheme val="minor"/>
      </rPr>
      <t>人口動態（自然動態・社会動態）</t>
    </r>
    <rPh sb="1" eb="3">
      <t>ジンコウ</t>
    </rPh>
    <rPh sb="3" eb="5">
      <t>ドウタイ</t>
    </rPh>
    <rPh sb="6" eb="8">
      <t>シゼン</t>
    </rPh>
    <rPh sb="8" eb="10">
      <t>ドウタイ</t>
    </rPh>
    <rPh sb="11" eb="13">
      <t>シャカイ</t>
    </rPh>
    <rPh sb="13" eb="15">
      <t>ドウタイ</t>
    </rPh>
    <phoneticPr fontId="7"/>
  </si>
  <si>
    <t>317,155人（2025.5.1時点）</t>
    <rPh sb="7" eb="8">
      <t>ニン</t>
    </rPh>
    <rPh sb="17" eb="19">
      <t>ジテン</t>
    </rPh>
    <phoneticPr fontId="7"/>
  </si>
  <si>
    <t>35,259人（2025.5.1時点）</t>
    <rPh sb="6" eb="7">
      <t>ニン</t>
    </rPh>
    <phoneticPr fontId="7"/>
  </si>
  <si>
    <t>182,861人（2025.5.1時点）</t>
    <rPh sb="7" eb="8">
      <t>ニン</t>
    </rPh>
    <phoneticPr fontId="7"/>
  </si>
  <si>
    <t>1,978人（2022年）</t>
    <rPh sb="5" eb="6">
      <t>ニン</t>
    </rPh>
    <rPh sb="11" eb="12">
      <t>ネン</t>
    </rPh>
    <phoneticPr fontId="7"/>
  </si>
  <si>
    <t>10,747人（2022年）</t>
    <rPh sb="6" eb="7">
      <t>ニン</t>
    </rPh>
    <rPh sb="12" eb="13">
      <t>ネン</t>
    </rPh>
    <phoneticPr fontId="7"/>
  </si>
  <si>
    <t>11,224人（2022年）</t>
    <rPh sb="6" eb="7">
      <t>ニン</t>
    </rPh>
    <rPh sb="12" eb="13">
      <t>ネン</t>
    </rPh>
    <phoneticPr fontId="7"/>
  </si>
  <si>
    <t>1,309件（2022年）</t>
    <rPh sb="5" eb="6">
      <t>ケン</t>
    </rPh>
    <rPh sb="11" eb="12">
      <t>ネン</t>
    </rPh>
    <phoneticPr fontId="7"/>
  </si>
  <si>
    <t>144,450世帯（2025.5.1時点）</t>
    <rPh sb="7" eb="9">
      <t>セタイ</t>
    </rPh>
    <rPh sb="18" eb="20">
      <t>ジテン</t>
    </rPh>
    <phoneticPr fontId="7"/>
  </si>
  <si>
    <t>264,357人（2025.3.1時点）</t>
    <rPh sb="7" eb="8">
      <t>ニン</t>
    </rPh>
    <rPh sb="17" eb="19">
      <t>ジテン</t>
    </rPh>
    <phoneticPr fontId="7"/>
  </si>
  <si>
    <t>1,053,234百万円（2021年度）</t>
    <rPh sb="9" eb="12">
      <t>ヒャクマンエン</t>
    </rPh>
    <rPh sb="17" eb="19">
      <t>ネンド</t>
    </rPh>
    <phoneticPr fontId="7"/>
  </si>
  <si>
    <t>42,900ｔ（2024年）</t>
    <phoneticPr fontId="7"/>
  </si>
  <si>
    <t>1,281.1ｔ（2023年度）</t>
    <phoneticPr fontId="7"/>
  </si>
  <si>
    <t>136,000円/1㎡：神明町111-11（2025年）</t>
    <rPh sb="7" eb="8">
      <t>エン</t>
    </rPh>
    <rPh sb="12" eb="15">
      <t>シンメイチョウ</t>
    </rPh>
    <rPh sb="26" eb="27">
      <t>ネン</t>
    </rPh>
    <phoneticPr fontId="7"/>
  </si>
  <si>
    <t>396,000円/1㎡：駅前一丁目112（2025年）</t>
    <rPh sb="7" eb="8">
      <t>エン</t>
    </rPh>
    <rPh sb="12" eb="14">
      <t>エキマエ</t>
    </rPh>
    <rPh sb="14" eb="17">
      <t>１チョウメ</t>
    </rPh>
    <rPh sb="25" eb="26">
      <t>ネン</t>
    </rPh>
    <phoneticPr fontId="7"/>
  </si>
  <si>
    <t>28,413百万円（2024年度）</t>
    <rPh sb="6" eb="9">
      <t>ヒャクマンエン</t>
    </rPh>
    <rPh sb="14" eb="16">
      <t>ネンド</t>
    </rPh>
    <phoneticPr fontId="7"/>
  </si>
  <si>
    <t>28,046百万円（2024年度）</t>
    <rPh sb="6" eb="9">
      <t>ヒャクマンエン</t>
    </rPh>
    <rPh sb="14" eb="16">
      <t>ネンド</t>
    </rPh>
    <phoneticPr fontId="7"/>
  </si>
  <si>
    <t>2,782,987.6ｍ（2025.3.31）</t>
    <phoneticPr fontId="7"/>
  </si>
  <si>
    <t>4,071人（2023.5.1時点）</t>
    <rPh sb="5" eb="6">
      <t>ニン</t>
    </rPh>
    <phoneticPr fontId="7"/>
  </si>
  <si>
    <t>457人（2023.5.1時点）</t>
    <rPh sb="3" eb="4">
      <t>ニン</t>
    </rPh>
    <phoneticPr fontId="7"/>
  </si>
  <si>
    <t>9,832人（2023.5.1時点）</t>
    <rPh sb="5" eb="6">
      <t>ニン</t>
    </rPh>
    <phoneticPr fontId="7"/>
  </si>
  <si>
    <t>92館（2025.4.１時点）</t>
    <rPh sb="2" eb="3">
      <t>カン</t>
    </rPh>
    <rPh sb="12" eb="14">
      <t>ジテン</t>
    </rPh>
    <phoneticPr fontId="7"/>
  </si>
  <si>
    <t>23,555人（2025.5.1時点）</t>
    <rPh sb="6" eb="7">
      <t>ニン</t>
    </rPh>
    <rPh sb="16" eb="18">
      <t>ジテン</t>
    </rPh>
    <phoneticPr fontId="7"/>
  </si>
  <si>
    <t>895人：富田東小学校（2025.5.1時点）</t>
    <rPh sb="3" eb="4">
      <t>ニン</t>
    </rPh>
    <rPh sb="5" eb="7">
      <t>トミタ</t>
    </rPh>
    <rPh sb="7" eb="8">
      <t>ヒガシ</t>
    </rPh>
    <rPh sb="8" eb="11">
      <t>ショウガッコウ</t>
    </rPh>
    <rPh sb="20" eb="22">
      <t>ジテン</t>
    </rPh>
    <phoneticPr fontId="7"/>
  </si>
  <si>
    <t>62.1%（2023年3月卒業者）</t>
    <rPh sb="10" eb="11">
      <t>ネン</t>
    </rPh>
    <rPh sb="12" eb="13">
      <t>ガツ</t>
    </rPh>
    <rPh sb="13" eb="15">
      <t>ソツギョウ</t>
    </rPh>
    <rPh sb="15" eb="16">
      <t>シャ</t>
    </rPh>
    <phoneticPr fontId="7"/>
  </si>
  <si>
    <t>134席（2025.4.1時点）</t>
    <rPh sb="3" eb="4">
      <t>セキ</t>
    </rPh>
    <rPh sb="13" eb="15">
      <t>ジテン</t>
    </rPh>
    <phoneticPr fontId="7"/>
  </si>
  <si>
    <t>31,214人（2023年度末）</t>
    <rPh sb="6" eb="7">
      <t>ニン</t>
    </rPh>
    <rPh sb="12" eb="14">
      <t>ネンド</t>
    </rPh>
    <rPh sb="14" eb="15">
      <t>マツ</t>
    </rPh>
    <phoneticPr fontId="7"/>
  </si>
  <si>
    <t>農商工部</t>
    <rPh sb="0" eb="1">
      <t>ノウ</t>
    </rPh>
    <rPh sb="1" eb="3">
      <t>ショウコウ</t>
    </rPh>
    <rPh sb="3" eb="4">
      <t>ブ</t>
    </rPh>
    <phoneticPr fontId="0"/>
  </si>
  <si>
    <t>555ｔ（2024年度）</t>
    <phoneticPr fontId="7"/>
  </si>
  <si>
    <t>593か所（2025年３月末）</t>
    <phoneticPr fontId="7"/>
  </si>
  <si>
    <t>165か所（2023.12.31時点）</t>
    <rPh sb="4" eb="5">
      <t>ショ</t>
    </rPh>
    <phoneticPr fontId="7"/>
  </si>
  <si>
    <t>420施設（2023.12.31時点）</t>
    <rPh sb="3" eb="5">
      <t>シセツ</t>
    </rPh>
    <rPh sb="16" eb="18">
      <t>ジテン</t>
    </rPh>
    <phoneticPr fontId="7"/>
  </si>
  <si>
    <t>5,428床（2025.1.1時点）</t>
    <rPh sb="5" eb="6">
      <t>ユカ</t>
    </rPh>
    <rPh sb="15" eb="17">
      <t>ジテン</t>
    </rPh>
    <phoneticPr fontId="7"/>
  </si>
  <si>
    <t>郡山市歴史情報博物館</t>
    <rPh sb="0" eb="3">
      <t>コオリヤマシ</t>
    </rPh>
    <rPh sb="3" eb="5">
      <t>レキシ</t>
    </rPh>
    <rPh sb="5" eb="7">
      <t>ジョウホウ</t>
    </rPh>
    <rPh sb="7" eb="9">
      <t>ハクブツ</t>
    </rPh>
    <rPh sb="9" eb="10">
      <t>カン</t>
    </rPh>
    <phoneticPr fontId="7"/>
  </si>
  <si>
    <t>2025年3月
（公文書館機能を有する博物館として）</t>
    <rPh sb="4" eb="5">
      <t>ネン</t>
    </rPh>
    <rPh sb="6" eb="7">
      <t>ガツ</t>
    </rPh>
    <rPh sb="9" eb="12">
      <t>コウブンショ</t>
    </rPh>
    <rPh sb="12" eb="13">
      <t>カン</t>
    </rPh>
    <rPh sb="13" eb="15">
      <t>キノウ</t>
    </rPh>
    <rPh sb="16" eb="17">
      <t>ユウ</t>
    </rPh>
    <rPh sb="19" eb="22">
      <t>ハクブツカン</t>
    </rPh>
    <phoneticPr fontId="7"/>
  </si>
  <si>
    <t>郡山市歴史情報博物館（公文書館機能）</t>
    <rPh sb="0" eb="2">
      <t>コオリヤマ</t>
    </rPh>
    <rPh sb="2" eb="3">
      <t>シ</t>
    </rPh>
    <rPh sb="3" eb="5">
      <t>レキシ</t>
    </rPh>
    <rPh sb="5" eb="7">
      <t>ジョウホウ</t>
    </rPh>
    <rPh sb="7" eb="10">
      <t>ハクブツカン</t>
    </rPh>
    <rPh sb="11" eb="14">
      <t>コウブンショ</t>
    </rPh>
    <rPh sb="14" eb="15">
      <t>カン</t>
    </rPh>
    <rPh sb="15" eb="17">
      <t>キノウ</t>
    </rPh>
    <phoneticPr fontId="7"/>
  </si>
  <si>
    <t>2025年3月（市町村として）</t>
    <rPh sb="4" eb="5">
      <t>ネン</t>
    </rPh>
    <rPh sb="6" eb="7">
      <t>ガツ</t>
    </rPh>
    <rPh sb="8" eb="11">
      <t>シチョウソン</t>
    </rPh>
    <phoneticPr fontId="7"/>
  </si>
  <si>
    <t>1,401,370百万円（2021.6.1時点）</t>
    <rPh sb="9" eb="10">
      <t>モモ</t>
    </rPh>
    <rPh sb="10" eb="11">
      <t>マン</t>
    </rPh>
    <rPh sb="11" eb="12">
      <t>エン</t>
    </rPh>
    <rPh sb="21" eb="23">
      <t>ジテン</t>
    </rPh>
    <phoneticPr fontId="7"/>
  </si>
  <si>
    <t>日本遺産認定(未来を拓いた「一本の水路」）</t>
    <rPh sb="0" eb="4">
      <t>ニホンイサン</t>
    </rPh>
    <rPh sb="4" eb="6">
      <t>ニンテイ</t>
    </rPh>
    <rPh sb="7" eb="9">
      <t>ミライ</t>
    </rPh>
    <rPh sb="10" eb="11">
      <t>ヒラ</t>
    </rPh>
    <rPh sb="14" eb="16">
      <t>イッポン</t>
    </rPh>
    <rPh sb="17" eb="19">
      <t>スイロ</t>
    </rPh>
    <phoneticPr fontId="7"/>
  </si>
  <si>
    <r>
      <t>424.8人/</t>
    </r>
    <r>
      <rPr>
        <sz val="10"/>
        <rFont val="Segoe UI Symbol"/>
        <family val="2"/>
      </rPr>
      <t>㎢</t>
    </r>
    <r>
      <rPr>
        <sz val="10"/>
        <rFont val="みんなの文字ゴTTh-R"/>
        <family val="3"/>
        <charset val="128"/>
      </rPr>
      <t>（2023.10.1時点）</t>
    </r>
    <rPh sb="5" eb="6">
      <t>ニン</t>
    </rPh>
    <rPh sb="18" eb="20">
      <t>ジテン</t>
    </rPh>
    <phoneticPr fontId="7"/>
  </si>
  <si>
    <r>
      <t>7,610</t>
    </r>
    <r>
      <rPr>
        <sz val="10"/>
        <rFont val="Segoe UI Symbol"/>
        <family val="2"/>
      </rPr>
      <t>㏊</t>
    </r>
    <r>
      <rPr>
        <sz val="10"/>
        <rFont val="みんなの文字ゴTTh-R"/>
        <family val="3"/>
        <charset val="128"/>
      </rPr>
      <t>（2024年）</t>
    </r>
    <phoneticPr fontId="7"/>
  </si>
  <si>
    <t>R7住宅地地価公示価格</t>
    <rPh sb="2" eb="5">
      <t>ジュウタクチ</t>
    </rPh>
    <rPh sb="5" eb="7">
      <t>チカ</t>
    </rPh>
    <rPh sb="7" eb="9">
      <t>コウジ</t>
    </rPh>
    <rPh sb="9" eb="11">
      <t>カカク</t>
    </rPh>
    <phoneticPr fontId="7"/>
  </si>
  <si>
    <t>R7商業地地価公示価格</t>
    <rPh sb="2" eb="5">
      <t>ショウギョウチ</t>
    </rPh>
    <rPh sb="5" eb="7">
      <t>チカ</t>
    </rPh>
    <rPh sb="7" eb="9">
      <t>コウジ</t>
    </rPh>
    <rPh sb="9" eb="11">
      <t>カカク</t>
    </rPh>
    <phoneticPr fontId="7"/>
  </si>
  <si>
    <t>★人口ピラミッド</t>
    <rPh sb="1" eb="3">
      <t>ジンコウ</t>
    </rPh>
    <phoneticPr fontId="7"/>
  </si>
  <si>
    <t>※年齢不詳除く</t>
    <rPh sb="1" eb="3">
      <t>ネンレイ</t>
    </rPh>
    <rPh sb="3" eb="5">
      <t>フショウ</t>
    </rPh>
    <rPh sb="5" eb="6">
      <t>ノゾ</t>
    </rPh>
    <phoneticPr fontId="7"/>
  </si>
  <si>
    <t>1990年（平成2年）</t>
    <rPh sb="4" eb="5">
      <t>ネン</t>
    </rPh>
    <rPh sb="9" eb="10">
      <t>ネン</t>
    </rPh>
    <phoneticPr fontId="3"/>
  </si>
  <si>
    <t>1995年（平成7年）</t>
    <rPh sb="4" eb="5">
      <t>ネン</t>
    </rPh>
    <rPh sb="9" eb="10">
      <t>ネン</t>
    </rPh>
    <phoneticPr fontId="3"/>
  </si>
  <si>
    <t>0～4</t>
  </si>
  <si>
    <t>5～9</t>
  </si>
  <si>
    <t>10～14</t>
  </si>
  <si>
    <t>15～19</t>
  </si>
  <si>
    <t>20～24</t>
  </si>
  <si>
    <t>25～29</t>
  </si>
  <si>
    <t>30～34</t>
  </si>
  <si>
    <t>35～39</t>
  </si>
  <si>
    <t>40～44</t>
  </si>
  <si>
    <t>45～49</t>
  </si>
  <si>
    <t>50～54</t>
  </si>
  <si>
    <t>55～59</t>
  </si>
  <si>
    <t>60～64</t>
  </si>
  <si>
    <t>65～69</t>
  </si>
  <si>
    <t>70～74</t>
  </si>
  <si>
    <t>75～79</t>
  </si>
  <si>
    <t>80～84</t>
  </si>
  <si>
    <t>85～89</t>
  </si>
  <si>
    <t>90～</t>
  </si>
  <si>
    <t>2000年（平成12年）</t>
    <rPh sb="4" eb="5">
      <t>ネン</t>
    </rPh>
    <rPh sb="10" eb="11">
      <t>ネン</t>
    </rPh>
    <phoneticPr fontId="3"/>
  </si>
  <si>
    <t>2005年（平成17年）</t>
    <rPh sb="4" eb="5">
      <t>ネン</t>
    </rPh>
    <rPh sb="10" eb="11">
      <t>ネン</t>
    </rPh>
    <phoneticPr fontId="3"/>
  </si>
  <si>
    <t>2010年（平成22年）</t>
    <rPh sb="4" eb="5">
      <t>ネン</t>
    </rPh>
    <rPh sb="10" eb="11">
      <t>ネン</t>
    </rPh>
    <phoneticPr fontId="3"/>
  </si>
  <si>
    <t>2015年（平成27年）</t>
    <rPh sb="4" eb="5">
      <t>ネン</t>
    </rPh>
    <rPh sb="10" eb="11">
      <t>ネン</t>
    </rPh>
    <phoneticPr fontId="3"/>
  </si>
  <si>
    <t>2020年（令和2年）</t>
    <rPh sb="4" eb="5">
      <t>ネン</t>
    </rPh>
    <rPh sb="6" eb="8">
      <t>レイワ</t>
    </rPh>
    <rPh sb="9" eb="10">
      <t>ネン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</si>
</sst>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76" formatCode="#,##0.0;[Red]\-#,##0.0"/>
    <numFmt numFmtId="177" formatCode="0.0_ "/>
    <numFmt numFmtId="178" formatCode="0_ "/>
    <numFmt numFmtId="179" formatCode="#,##0_ "/>
    <numFmt numFmtId="180" formatCode="0_);[Red]\(0\)"/>
    <numFmt numFmtId="181" formatCode="#,##0.0_ "/>
    <numFmt numFmtId="182" formatCode="#,##0_);[Red]\(#,##0\)"/>
    <numFmt numFmtId="183" formatCode="0.0_);[Red]\(0.0\)"/>
    <numFmt numFmtId="184" formatCode="#,##0;&quot;△ &quot;#,##0"/>
    <numFmt numFmtId="185" formatCode="#,##0;[Red]#,##0"/>
    <numFmt numFmtId="186" formatCode="0_ ;[Red]\-0\ "/>
    <numFmt numFmtId="187" formatCode="0.000"/>
    <numFmt numFmtId="188" formatCode="0.0;_尀"/>
    <numFmt numFmtId="189" formatCode="0.0%"/>
    <numFmt numFmtId="190" formatCode="0.0"/>
    <numFmt numFmtId="191" formatCode="#,##0.00_ "/>
    <numFmt numFmtId="192" formatCode="#,##0_ ;[Red]\-#,##0\ "/>
    <numFmt numFmtId="193" formatCode="0.0;&quot;△ &quot;0.0"/>
    <numFmt numFmtId="194" formatCode="0.0000_ "/>
    <numFmt numFmtId="195" formatCode="0.00_);[Red]\(0.00\)"/>
    <numFmt numFmtId="196" formatCode="0.000_);[Red]\(0.000\)"/>
    <numFmt numFmtId="197" formatCode="#,##0.0_);[Red]\(#,##0.0\)"/>
    <numFmt numFmtId="198" formatCode="#,##0.000_ "/>
    <numFmt numFmtId="199" formatCode="#,##0.0_ ;[Red]\-#,##0.0\ "/>
    <numFmt numFmtId="200" formatCode="#,##0.0"/>
    <numFmt numFmtId="201" formatCode="#&quot;～&quot;"/>
    <numFmt numFmtId="202" formatCode="#,##0;&quot;▲ &quot;#,##0"/>
    <numFmt numFmtId="203" formatCode="#,##0,"/>
    <numFmt numFmtId="204" formatCode="#,###&quot;人&quot;;#,###&quot;人&quot;"/>
  </numFmts>
  <fonts count="99">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name val="ＭＳ 明朝"/>
      <family val="1"/>
      <charset val="128"/>
    </font>
    <font>
      <sz val="6"/>
      <name val="ＭＳ Ｐゴシック"/>
      <family val="2"/>
      <charset val="128"/>
      <scheme val="minor"/>
    </font>
    <font>
      <sz val="11"/>
      <color theme="1"/>
      <name val="ＭＳ Ｐゴシック"/>
      <family val="3"/>
      <charset val="128"/>
    </font>
    <font>
      <sz val="11"/>
      <color theme="1"/>
      <name val="ＭＳ Ｐゴシック"/>
      <family val="3"/>
      <charset val="128"/>
      <scheme val="minor"/>
    </font>
    <font>
      <sz val="9"/>
      <color rgb="FFFF0000"/>
      <name val="ＭＳ 明朝"/>
      <family val="1"/>
      <charset val="128"/>
    </font>
    <font>
      <sz val="1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10"/>
      <name val="ＭＳ Ｐゴシック"/>
      <family val="3"/>
      <charset val="128"/>
      <scheme val="minor"/>
    </font>
    <font>
      <sz val="11"/>
      <color rgb="FFFF0000"/>
      <name val="ＭＳ Ｐゴシック"/>
      <family val="3"/>
      <charset val="128"/>
    </font>
    <font>
      <sz val="11"/>
      <name val="ＭＳ Ｐゴシック"/>
      <family val="3"/>
      <charset val="128"/>
      <scheme val="major"/>
    </font>
    <font>
      <sz val="11"/>
      <color theme="1"/>
      <name val="ＭＳ Ｐゴシック"/>
      <family val="3"/>
      <charset val="128"/>
      <scheme val="major"/>
    </font>
    <font>
      <sz val="10"/>
      <color theme="1"/>
      <name val="ＭＳ Ｐゴシック"/>
      <family val="3"/>
      <charset val="128"/>
      <scheme val="minor"/>
    </font>
    <font>
      <sz val="9"/>
      <color theme="1"/>
      <name val="ＭＳ Ｐゴシック"/>
      <family val="3"/>
      <charset val="128"/>
      <scheme val="minor"/>
    </font>
    <font>
      <sz val="11"/>
      <name val="ＭＳ Ｐゴシック"/>
      <family val="2"/>
      <charset val="128"/>
      <scheme val="minor"/>
    </font>
    <font>
      <sz val="10"/>
      <color theme="1"/>
      <name val="ＭＳ Ｐゴシック"/>
      <family val="3"/>
      <charset val="128"/>
      <scheme val="major"/>
    </font>
    <font>
      <u/>
      <sz val="11"/>
      <color theme="10"/>
      <name val="ＭＳ Ｐゴシック"/>
      <family val="2"/>
      <charset val="128"/>
      <scheme val="minor"/>
    </font>
    <font>
      <b/>
      <sz val="11"/>
      <color theme="3"/>
      <name val="ＭＳ Ｐゴシック"/>
      <family val="2"/>
      <charset val="128"/>
      <scheme val="minor"/>
    </font>
    <font>
      <sz val="11"/>
      <color rgb="FFFF0000"/>
      <name val="ＭＳ Ｐゴシック"/>
      <family val="2"/>
      <charset val="128"/>
      <scheme val="minor"/>
    </font>
    <font>
      <sz val="9"/>
      <color theme="1"/>
      <name val="ＭＳ Ｐゴシック"/>
      <family val="2"/>
      <charset val="128"/>
      <scheme val="minor"/>
    </font>
    <font>
      <sz val="8"/>
      <color theme="1"/>
      <name val="ＭＳ Ｐゴシック"/>
      <family val="3"/>
      <charset val="128"/>
      <scheme val="minor"/>
    </font>
    <font>
      <sz val="11"/>
      <color theme="10"/>
      <name val="ＭＳ Ｐゴシック"/>
      <family val="2"/>
      <charset val="128"/>
      <scheme val="minor"/>
    </font>
    <font>
      <sz val="11"/>
      <color theme="1"/>
      <name val="ＭＳ Ｐゴシック"/>
      <family val="2"/>
      <scheme val="minor"/>
    </font>
    <font>
      <sz val="6"/>
      <name val="ＭＳ Ｐゴシック"/>
      <family val="3"/>
      <charset val="128"/>
      <scheme val="minor"/>
    </font>
    <font>
      <b/>
      <sz val="11"/>
      <color theme="1"/>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trike/>
      <sz val="11"/>
      <color rgb="FFFF0000"/>
      <name val="ＭＳ Ｐゴシック"/>
      <family val="3"/>
      <charset val="128"/>
      <scheme val="minor"/>
    </font>
    <font>
      <strike/>
      <sz val="9"/>
      <color rgb="FFFF0000"/>
      <name val="ＭＳ Ｐゴシック"/>
      <family val="3"/>
      <charset val="128"/>
      <scheme val="minor"/>
    </font>
    <font>
      <sz val="10.5"/>
      <color theme="1"/>
      <name val="みんなの文字ゴTTh-R"/>
      <family val="2"/>
      <charset val="128"/>
    </font>
    <font>
      <b/>
      <sz val="11"/>
      <color rgb="FFFF0000"/>
      <name val="ＭＳ Ｐゴシック"/>
      <family val="3"/>
      <charset val="128"/>
      <scheme val="minor"/>
    </font>
    <font>
      <sz val="10"/>
      <name val="みんなの文字ゴTTp-R"/>
      <family val="3"/>
      <charset val="128"/>
    </font>
    <font>
      <sz val="9"/>
      <name val="ＭＳ Ｐゴシック"/>
      <family val="3"/>
      <charset val="128"/>
      <scheme val="minor"/>
    </font>
    <font>
      <sz val="11"/>
      <name val="みんなの文字ゴTTp-R"/>
      <family val="3"/>
      <charset val="128"/>
    </font>
    <font>
      <sz val="12"/>
      <name val="みんなの文字ゴTTp-R"/>
      <family val="3"/>
      <charset val="128"/>
    </font>
    <font>
      <sz val="18"/>
      <name val="みんなの文字ゴTTp-R"/>
      <family val="3"/>
      <charset val="128"/>
    </font>
    <font>
      <sz val="10"/>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u/>
      <sz val="11"/>
      <color rgb="FF0563C1"/>
      <name val="ＭＳ Ｐゴシック"/>
      <family val="3"/>
      <charset val="128"/>
      <scheme val="minor"/>
    </font>
    <font>
      <u/>
      <sz val="11"/>
      <color rgb="FF0563C1"/>
      <name val="ＭＳ Ｐゴシック"/>
      <family val="2"/>
      <charset val="128"/>
      <scheme val="minor"/>
    </font>
    <font>
      <u/>
      <sz val="11"/>
      <color theme="10"/>
      <name val="ＭＳ Ｐゴシック"/>
      <family val="3"/>
      <charset val="128"/>
    </font>
    <font>
      <sz val="10"/>
      <color theme="1"/>
      <name val="ＭＳ Ｐゴシック"/>
      <family val="3"/>
      <charset val="128"/>
    </font>
    <font>
      <u/>
      <sz val="10"/>
      <color theme="10"/>
      <name val="ＭＳ Ｐゴシック"/>
      <family val="3"/>
      <charset val="128"/>
    </font>
    <font>
      <b/>
      <sz val="14"/>
      <color theme="1"/>
      <name val="ＭＳ Ｐゴシック"/>
      <family val="3"/>
      <charset val="128"/>
    </font>
    <font>
      <b/>
      <sz val="10"/>
      <color theme="1"/>
      <name val="ＭＳ Ｐゴシック"/>
      <family val="3"/>
      <charset val="128"/>
    </font>
    <font>
      <sz val="11"/>
      <color theme="1"/>
      <name val="みんなの文字ゴTTh-R"/>
      <family val="3"/>
      <charset val="128"/>
    </font>
    <font>
      <sz val="11"/>
      <name val="みんなの文字ゴTTh-R"/>
      <family val="3"/>
      <charset val="128"/>
    </font>
    <font>
      <sz val="10.5"/>
      <color theme="1"/>
      <name val="みんなの文字ゴTTh-R"/>
      <family val="3"/>
      <charset val="128"/>
    </font>
    <font>
      <sz val="10.5"/>
      <name val="みんなの文字ゴTTh-R"/>
      <family val="3"/>
      <charset val="128"/>
    </font>
    <font>
      <sz val="6"/>
      <name val="みんなの文字ゴTTh-R"/>
      <family val="2"/>
      <charset val="128"/>
    </font>
    <font>
      <sz val="8"/>
      <color theme="0"/>
      <name val="ＭＳ Ｐゴシック"/>
      <family val="3"/>
      <charset val="128"/>
      <scheme val="minor"/>
    </font>
    <font>
      <sz val="8"/>
      <name val="ＭＳ Ｐゴシック"/>
      <family val="3"/>
      <charset val="128"/>
      <scheme val="minor"/>
    </font>
    <font>
      <sz val="6"/>
      <color theme="1"/>
      <name val="ＭＳ Ｐゴシック"/>
      <family val="2"/>
      <charset val="128"/>
      <scheme val="minor"/>
    </font>
    <font>
      <sz val="11"/>
      <color rgb="FF000000"/>
      <name val="みんなの文字ゴTTh-R"/>
      <family val="3"/>
      <charset val="128"/>
    </font>
    <font>
      <sz val="6"/>
      <color theme="1"/>
      <name val="ＭＳ Ｐゴシック"/>
      <family val="3"/>
      <charset val="128"/>
      <scheme val="minor"/>
    </font>
    <font>
      <sz val="11"/>
      <name val="ＭＳ 明朝"/>
      <family val="1"/>
      <charset val="128"/>
    </font>
    <font>
      <sz val="11"/>
      <color rgb="FFFF0000"/>
      <name val="みんなの文字ゴTTh-R"/>
      <family val="3"/>
      <charset val="128"/>
    </font>
    <font>
      <sz val="26"/>
      <color theme="0"/>
      <name val="みんなの文字ゴTTh-R"/>
      <family val="3"/>
      <charset val="128"/>
    </font>
    <font>
      <sz val="20"/>
      <color theme="1"/>
      <name val="みんなの文字ゴTTh-R"/>
      <family val="3"/>
      <charset val="128"/>
    </font>
    <font>
      <sz val="20"/>
      <color rgb="FFFFFF00"/>
      <name val="みんなの文字ゴTTh-R"/>
      <family val="3"/>
      <charset val="128"/>
    </font>
    <font>
      <sz val="8"/>
      <color rgb="FFFF0000"/>
      <name val="ＭＳ Ｐゴシック"/>
      <family val="3"/>
      <charset val="128"/>
    </font>
    <font>
      <sz val="12"/>
      <color theme="1"/>
      <name val="ＭＳ 明朝"/>
      <family val="1"/>
      <charset val="128"/>
    </font>
    <font>
      <sz val="12"/>
      <color indexed="8"/>
      <name val="ＭＳ 明朝"/>
      <family val="1"/>
      <charset val="128"/>
    </font>
    <font>
      <sz val="6"/>
      <name val="游ゴシック"/>
      <family val="3"/>
      <charset val="128"/>
    </font>
    <font>
      <sz val="11"/>
      <color indexed="8"/>
      <name val="ＭＳ 明朝"/>
      <family val="1"/>
      <charset val="128"/>
    </font>
    <font>
      <sz val="11"/>
      <color theme="1"/>
      <name val="ＭＳ 明朝"/>
      <family val="1"/>
      <charset val="128"/>
    </font>
    <font>
      <sz val="11"/>
      <color indexed="8"/>
      <name val="ＭＳ ゴシック"/>
      <family val="3"/>
      <charset val="128"/>
    </font>
    <font>
      <sz val="9"/>
      <color theme="1"/>
      <name val="ＭＳ Ｐゴシック"/>
      <family val="3"/>
      <charset val="128"/>
    </font>
    <font>
      <sz val="16"/>
      <color theme="0"/>
      <name val="みんなの文字ゴTTh-R"/>
      <family val="3"/>
      <charset val="128"/>
    </font>
    <font>
      <sz val="10"/>
      <color theme="1"/>
      <name val="みんなの文字ゴTTh-R"/>
      <family val="3"/>
      <charset val="128"/>
    </font>
    <font>
      <sz val="9"/>
      <color theme="1"/>
      <name val="みんなの文字ゴTTh-R"/>
      <family val="3"/>
      <charset val="128"/>
    </font>
    <font>
      <sz val="20"/>
      <name val="みんなの文字ゴTTp-R"/>
      <family val="3"/>
      <charset val="128"/>
    </font>
    <font>
      <b/>
      <sz val="11"/>
      <name val="ＭＳ Ｐゴシック"/>
      <family val="3"/>
      <charset val="128"/>
      <scheme val="minor"/>
    </font>
    <font>
      <sz val="9"/>
      <name val="ＭＳ Ｐゴシック"/>
      <family val="3"/>
      <charset val="128"/>
    </font>
    <font>
      <b/>
      <sz val="24"/>
      <color theme="1"/>
      <name val="ＭＳ Ｐゴシック"/>
      <family val="3"/>
      <charset val="128"/>
      <scheme val="minor"/>
    </font>
    <font>
      <sz val="12"/>
      <color theme="1"/>
      <name val="ＭＳ Ｐゴシック"/>
      <family val="3"/>
      <charset val="128"/>
      <scheme val="minor"/>
    </font>
    <font>
      <sz val="10"/>
      <name val="細明朝体"/>
      <family val="3"/>
      <charset val="128"/>
    </font>
    <font>
      <sz val="10"/>
      <color rgb="FFFF0000"/>
      <name val="ＭＳ Ｐゴシック"/>
      <family val="3"/>
      <charset val="128"/>
      <scheme val="minor"/>
    </font>
    <font>
      <sz val="11"/>
      <color theme="1"/>
      <name val="ＭＳ Ｐ明朝"/>
      <family val="1"/>
      <charset val="128"/>
    </font>
    <font>
      <b/>
      <sz val="11"/>
      <color theme="1"/>
      <name val="ＭＳ Ｐ明朝"/>
      <family val="1"/>
      <charset val="128"/>
    </font>
    <font>
      <sz val="8"/>
      <color theme="1"/>
      <name val="みんなの文字ゴTTh-R"/>
      <family val="2"/>
      <charset val="128"/>
    </font>
    <font>
      <sz val="10"/>
      <name val="みんなの文字ゴTTh-R"/>
      <family val="3"/>
      <charset val="128"/>
    </font>
    <font>
      <sz val="9"/>
      <color indexed="81"/>
      <name val="ＭＳ Ｐゴシック"/>
      <family val="3"/>
      <charset val="128"/>
    </font>
    <font>
      <b/>
      <sz val="9"/>
      <color indexed="81"/>
      <name val="ＭＳ Ｐゴシック"/>
      <family val="3"/>
      <charset val="128"/>
    </font>
    <font>
      <b/>
      <sz val="9"/>
      <color indexed="81"/>
      <name val="MS P ゴシック"/>
      <family val="3"/>
      <charset val="128"/>
    </font>
    <font>
      <sz val="11"/>
      <name val="ＭＳ Ｐゴシック"/>
      <family val="2"/>
      <scheme val="minor"/>
    </font>
    <font>
      <b/>
      <sz val="10"/>
      <name val="みんなの文字ゴTTh-R"/>
      <family val="3"/>
      <charset val="128"/>
    </font>
    <font>
      <sz val="9"/>
      <name val="みんなの文字ゴTTh-R"/>
      <family val="3"/>
      <charset val="128"/>
    </font>
    <font>
      <strike/>
      <sz val="10"/>
      <color rgb="FFFF0000"/>
      <name val="みんなの文字ゴTTh-R"/>
      <family val="3"/>
      <charset val="128"/>
    </font>
    <font>
      <sz val="24"/>
      <color rgb="FFFF0000"/>
      <name val="みんなの文字ゴTTh-R"/>
      <family val="3"/>
      <charset val="128"/>
    </font>
    <font>
      <sz val="10"/>
      <name val="Segoe UI Symbol"/>
      <family val="2"/>
    </font>
    <font>
      <sz val="12"/>
      <name val="明朝"/>
      <family val="1"/>
      <charset val="128"/>
    </font>
  </fonts>
  <fills count="21">
    <fill>
      <patternFill patternType="none"/>
    </fill>
    <fill>
      <patternFill patternType="gray125"/>
    </fill>
    <fill>
      <patternFill patternType="solid">
        <fgColor rgb="FFFFFF00"/>
        <bgColor indexed="64"/>
      </patternFill>
    </fill>
    <fill>
      <patternFill patternType="solid">
        <fgColor rgb="FFFFCCFF"/>
        <bgColor indexed="64"/>
      </patternFill>
    </fill>
    <fill>
      <patternFill patternType="solid">
        <fgColor theme="0"/>
        <bgColor indexed="64"/>
      </patternFill>
    </fill>
    <fill>
      <patternFill patternType="solid">
        <fgColor theme="0" tint="-0.14999847407452621"/>
        <bgColor indexed="64"/>
      </patternFill>
    </fill>
    <fill>
      <patternFill patternType="solid">
        <fgColor rgb="FF7B9AD0"/>
        <bgColor indexed="64"/>
      </patternFill>
    </fill>
    <fill>
      <patternFill patternType="solid">
        <fgColor rgb="FFB1D7E4"/>
        <bgColor indexed="64"/>
      </patternFill>
    </fill>
    <fill>
      <patternFill patternType="solid">
        <fgColor rgb="FFAE8DBC"/>
        <bgColor indexed="64"/>
      </patternFill>
    </fill>
    <fill>
      <patternFill patternType="solid">
        <fgColor rgb="FFD5848B"/>
        <bgColor indexed="64"/>
      </patternFill>
    </fill>
    <fill>
      <patternFill patternType="solid">
        <fgColor rgb="FFE1CEA3"/>
        <bgColor indexed="64"/>
      </patternFill>
    </fill>
    <fill>
      <patternFill patternType="solid">
        <fgColor rgb="FFF8E352"/>
        <bgColor indexed="64"/>
      </patternFill>
    </fill>
    <fill>
      <patternFill patternType="solid">
        <fgColor rgb="FFC3CFA9"/>
        <bgColor indexed="64"/>
      </patternFill>
    </fill>
    <fill>
      <patternFill patternType="solid">
        <fgColor rgb="FFC8D627"/>
        <bgColor indexed="64"/>
      </patternFill>
    </fill>
    <fill>
      <patternFill patternType="solid">
        <fgColor rgb="FF51A1A2"/>
        <bgColor indexed="64"/>
      </patternFill>
    </fill>
    <fill>
      <patternFill patternType="solid">
        <fgColor rgb="FFFFFFCC"/>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4" tint="0.79998168889431442"/>
        <bgColor indexed="64"/>
      </patternFill>
    </fill>
  </fills>
  <borders count="7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auto="1"/>
      </left>
      <right style="thin">
        <color auto="1"/>
      </right>
      <top style="thin">
        <color auto="1"/>
      </top>
      <bottom style="double">
        <color auto="1"/>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rgb="FFFF0000"/>
      </left>
      <right style="thin">
        <color rgb="FFFF0000"/>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double">
        <color auto="1"/>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28">
    <xf numFmtId="0" fontId="0"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6" fillId="0" borderId="0" applyFont="0" applyFill="0" applyBorder="0" applyAlignment="0" applyProtection="0"/>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6" fillId="0" borderId="0">
      <alignment vertical="center"/>
    </xf>
    <xf numFmtId="0" fontId="2" fillId="0" borderId="0"/>
    <xf numFmtId="38" fontId="1" fillId="0" borderId="0" applyFont="0" applyFill="0" applyBorder="0" applyAlignment="0" applyProtection="0">
      <alignment vertical="center"/>
    </xf>
    <xf numFmtId="0" fontId="22" fillId="0" borderId="0" applyNumberFormat="0" applyFill="0" applyBorder="0" applyAlignment="0" applyProtection="0">
      <alignment vertical="center"/>
    </xf>
    <xf numFmtId="9" fontId="1" fillId="0" borderId="0" applyFont="0" applyFill="0" applyBorder="0" applyAlignment="0" applyProtection="0">
      <alignment vertical="center"/>
    </xf>
    <xf numFmtId="0" fontId="28" fillId="0" borderId="0"/>
    <xf numFmtId="0" fontId="35" fillId="0" borderId="0">
      <alignment vertical="center"/>
    </xf>
    <xf numFmtId="0" fontId="2" fillId="0" borderId="0">
      <alignment vertical="center"/>
    </xf>
    <xf numFmtId="38" fontId="35" fillId="0" borderId="0" applyFont="0" applyFill="0" applyBorder="0" applyAlignment="0" applyProtection="0">
      <alignment vertical="center"/>
    </xf>
    <xf numFmtId="0" fontId="9" fillId="0" borderId="0">
      <alignment vertical="center"/>
    </xf>
    <xf numFmtId="38" fontId="4" fillId="0" borderId="0" applyFont="0" applyFill="0" applyBorder="0" applyAlignment="0" applyProtection="0">
      <alignment vertical="center"/>
    </xf>
    <xf numFmtId="0" fontId="2" fillId="0" borderId="0"/>
    <xf numFmtId="0" fontId="2" fillId="0" borderId="0"/>
    <xf numFmtId="0" fontId="28" fillId="0" borderId="0"/>
    <xf numFmtId="38" fontId="28" fillId="0" borderId="0" applyFont="0" applyFill="0" applyBorder="0" applyAlignment="0" applyProtection="0">
      <alignment vertical="center"/>
    </xf>
    <xf numFmtId="0" fontId="83" fillId="0" borderId="0"/>
    <xf numFmtId="0" fontId="98" fillId="0" borderId="0"/>
    <xf numFmtId="0" fontId="2" fillId="0" borderId="0"/>
  </cellStyleXfs>
  <cellXfs count="1434">
    <xf numFmtId="0" fontId="0" fillId="0" borderId="0" xfId="0">
      <alignment vertical="center"/>
    </xf>
    <xf numFmtId="178" fontId="2" fillId="0" borderId="0" xfId="1" applyNumberFormat="1" applyFill="1" applyBorder="1">
      <alignment vertical="center"/>
    </xf>
    <xf numFmtId="179" fontId="8" fillId="0" borderId="0" xfId="3" applyNumberFormat="1" applyFont="1" applyFill="1" applyBorder="1">
      <alignment vertical="center"/>
    </xf>
    <xf numFmtId="181" fontId="8" fillId="0" borderId="0" xfId="3" applyNumberFormat="1" applyFont="1" applyFill="1" applyBorder="1">
      <alignment vertical="center"/>
    </xf>
    <xf numFmtId="0" fontId="2" fillId="0" borderId="0" xfId="1" applyFill="1" applyBorder="1" applyAlignment="1">
      <alignment vertical="center"/>
    </xf>
    <xf numFmtId="0" fontId="4" fillId="0" borderId="0" xfId="1" applyFont="1" applyFill="1" applyBorder="1" applyAlignment="1">
      <alignment vertical="center"/>
    </xf>
    <xf numFmtId="38" fontId="2" fillId="0" borderId="0" xfId="3" applyFont="1" applyBorder="1">
      <alignment vertical="center"/>
    </xf>
    <xf numFmtId="0" fontId="2" fillId="0" borderId="0" xfId="1" applyBorder="1">
      <alignment vertical="center"/>
    </xf>
    <xf numFmtId="177" fontId="2" fillId="0" borderId="0" xfId="1" applyNumberFormat="1" applyBorder="1">
      <alignment vertical="center"/>
    </xf>
    <xf numFmtId="0" fontId="1" fillId="0" borderId="0" xfId="7">
      <alignment vertical="center"/>
    </xf>
    <xf numFmtId="0" fontId="1" fillId="0" borderId="0" xfId="7" applyFont="1">
      <alignment vertical="center"/>
    </xf>
    <xf numFmtId="38" fontId="0" fillId="0" borderId="0" xfId="8" applyFont="1">
      <alignment vertical="center"/>
    </xf>
    <xf numFmtId="182" fontId="1" fillId="0" borderId="0" xfId="7" applyNumberFormat="1">
      <alignment vertical="center"/>
    </xf>
    <xf numFmtId="183" fontId="1" fillId="0" borderId="0" xfId="7" applyNumberFormat="1">
      <alignment vertical="center"/>
    </xf>
    <xf numFmtId="182" fontId="9" fillId="0" borderId="0" xfId="10" applyNumberFormat="1" applyFont="1" applyAlignment="1">
      <alignment vertical="center" wrapText="1"/>
    </xf>
    <xf numFmtId="182" fontId="6" fillId="0" borderId="0" xfId="10" applyNumberFormat="1" applyFill="1" applyAlignment="1">
      <alignment vertical="center" wrapText="1"/>
    </xf>
    <xf numFmtId="182" fontId="6" fillId="0" borderId="0" xfId="10" applyNumberFormat="1" applyAlignment="1">
      <alignment vertical="center" wrapText="1"/>
    </xf>
    <xf numFmtId="0" fontId="6" fillId="0" borderId="0" xfId="10" applyNumberFormat="1" applyBorder="1" applyAlignment="1">
      <alignment horizontal="right" vertical="center"/>
    </xf>
    <xf numFmtId="0" fontId="6" fillId="0" borderId="0" xfId="10" applyAlignment="1">
      <alignment horizontal="right" vertical="center"/>
    </xf>
    <xf numFmtId="0" fontId="0" fillId="0" borderId="0" xfId="0" applyBorder="1">
      <alignment vertical="center"/>
    </xf>
    <xf numFmtId="0" fontId="8" fillId="0" borderId="0" xfId="0" applyFont="1">
      <alignment vertical="center"/>
    </xf>
    <xf numFmtId="0" fontId="0" fillId="0" borderId="0" xfId="0" applyAlignment="1">
      <alignment vertical="center" wrapText="1"/>
    </xf>
    <xf numFmtId="0" fontId="0" fillId="0" borderId="1" xfId="0" applyBorder="1">
      <alignment vertical="center"/>
    </xf>
    <xf numFmtId="49" fontId="0" fillId="0" borderId="0" xfId="2" applyNumberFormat="1" applyFont="1" applyFill="1">
      <alignment vertical="center"/>
    </xf>
    <xf numFmtId="183" fontId="0" fillId="0" borderId="0" xfId="0" applyNumberFormat="1">
      <alignment vertical="center"/>
    </xf>
    <xf numFmtId="0" fontId="1" fillId="0" borderId="0" xfId="7" applyFont="1" applyFill="1">
      <alignment vertical="center"/>
    </xf>
    <xf numFmtId="0" fontId="0" fillId="0" borderId="0" xfId="7" applyFont="1" applyAlignment="1">
      <alignment horizontal="right" vertical="center"/>
    </xf>
    <xf numFmtId="0" fontId="2" fillId="0" borderId="0" xfId="1" applyFill="1" applyBorder="1" applyAlignment="1">
      <alignment horizontal="center" vertical="center"/>
    </xf>
    <xf numFmtId="0" fontId="2" fillId="0" borderId="2" xfId="1" applyBorder="1" applyAlignment="1">
      <alignment horizontal="center" vertical="center"/>
    </xf>
    <xf numFmtId="0" fontId="5" fillId="0" borderId="2" xfId="1" applyFont="1" applyBorder="1" applyAlignment="1">
      <alignment horizontal="center" vertical="center" wrapText="1"/>
    </xf>
    <xf numFmtId="180" fontId="2" fillId="0" borderId="2" xfId="1" applyNumberFormat="1" applyBorder="1">
      <alignment vertical="center"/>
    </xf>
    <xf numFmtId="38" fontId="2" fillId="0" borderId="2" xfId="3" applyFont="1" applyBorder="1">
      <alignment vertical="center"/>
    </xf>
    <xf numFmtId="176" fontId="2" fillId="0" borderId="2" xfId="3" applyNumberFormat="1" applyFont="1" applyBorder="1">
      <alignment vertical="center"/>
    </xf>
    <xf numFmtId="3" fontId="2" fillId="0" borderId="2" xfId="1" applyNumberFormat="1" applyBorder="1">
      <alignment vertical="center"/>
    </xf>
    <xf numFmtId="176" fontId="2" fillId="0" borderId="2" xfId="1" applyNumberFormat="1" applyBorder="1">
      <alignment vertical="center"/>
    </xf>
    <xf numFmtId="180" fontId="2" fillId="0" borderId="2" xfId="1" applyNumberFormat="1" applyBorder="1" applyAlignment="1">
      <alignment horizontal="center" vertical="center"/>
    </xf>
    <xf numFmtId="0" fontId="2" fillId="0" borderId="2" xfId="1" applyBorder="1" applyAlignment="1">
      <alignment horizontal="center" vertical="center" shrinkToFit="1"/>
    </xf>
    <xf numFmtId="0" fontId="5" fillId="0" borderId="0" xfId="1" applyFont="1" applyBorder="1" applyAlignment="1">
      <alignment horizontal="center" vertical="center" wrapText="1"/>
    </xf>
    <xf numFmtId="176" fontId="2" fillId="0" borderId="0" xfId="3" applyNumberFormat="1" applyFont="1" applyBorder="1">
      <alignment vertical="center"/>
    </xf>
    <xf numFmtId="176" fontId="2" fillId="0" borderId="0" xfId="1" applyNumberFormat="1" applyBorder="1">
      <alignment vertical="center"/>
    </xf>
    <xf numFmtId="0" fontId="2" fillId="0" borderId="2" xfId="1" applyFill="1" applyBorder="1" applyAlignment="1">
      <alignment horizontal="center" vertical="center" shrinkToFit="1"/>
    </xf>
    <xf numFmtId="178" fontId="2" fillId="0" borderId="2" xfId="1" applyNumberFormat="1" applyFill="1" applyBorder="1" applyAlignment="1">
      <alignment horizontal="right" vertical="center"/>
    </xf>
    <xf numFmtId="179" fontId="8" fillId="0" borderId="2" xfId="3" applyNumberFormat="1" applyFont="1" applyFill="1" applyBorder="1">
      <alignment vertical="center"/>
    </xf>
    <xf numFmtId="178" fontId="2" fillId="0" borderId="2" xfId="1" applyNumberFormat="1" applyFill="1" applyBorder="1">
      <alignment vertical="center"/>
    </xf>
    <xf numFmtId="178" fontId="8" fillId="0" borderId="2" xfId="1" applyNumberFormat="1" applyFont="1" applyFill="1" applyBorder="1">
      <alignment vertical="center"/>
    </xf>
    <xf numFmtId="0" fontId="0" fillId="0" borderId="5" xfId="0" applyBorder="1">
      <alignment vertical="center"/>
    </xf>
    <xf numFmtId="0" fontId="4" fillId="0" borderId="4" xfId="1" applyFont="1" applyFill="1" applyBorder="1" applyAlignment="1">
      <alignment horizontal="center" vertical="center" shrinkToFit="1"/>
    </xf>
    <xf numFmtId="177" fontId="2" fillId="0" borderId="2" xfId="1" applyNumberFormat="1" applyBorder="1">
      <alignment vertical="center"/>
    </xf>
    <xf numFmtId="0" fontId="0" fillId="0" borderId="2" xfId="0" applyBorder="1">
      <alignment vertical="center"/>
    </xf>
    <xf numFmtId="38" fontId="0" fillId="0" borderId="2" xfId="3" applyFont="1" applyBorder="1">
      <alignment vertical="center"/>
    </xf>
    <xf numFmtId="0" fontId="0" fillId="0" borderId="2" xfId="0"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182" fontId="0" fillId="0" borderId="2" xfId="0" applyNumberFormat="1" applyFill="1" applyBorder="1">
      <alignment vertical="center"/>
    </xf>
    <xf numFmtId="3" fontId="0" fillId="0" borderId="2" xfId="0" applyNumberFormat="1" applyBorder="1">
      <alignment vertical="center"/>
    </xf>
    <xf numFmtId="3" fontId="0" fillId="0" borderId="2" xfId="0" applyNumberFormat="1" applyFill="1" applyBorder="1">
      <alignment vertical="center"/>
    </xf>
    <xf numFmtId="183" fontId="0" fillId="0" borderId="2" xfId="2" applyNumberFormat="1" applyFont="1" applyFill="1" applyBorder="1">
      <alignment vertical="center"/>
    </xf>
    <xf numFmtId="183" fontId="0" fillId="0" borderId="2" xfId="0" applyNumberFormat="1" applyBorder="1">
      <alignment vertical="center"/>
    </xf>
    <xf numFmtId="38" fontId="0" fillId="0" borderId="2" xfId="12" applyFont="1" applyBorder="1">
      <alignment vertical="center"/>
    </xf>
    <xf numFmtId="38" fontId="0" fillId="0" borderId="2" xfId="12" applyFont="1" applyFill="1" applyBorder="1">
      <alignment vertical="center"/>
    </xf>
    <xf numFmtId="2" fontId="0" fillId="0" borderId="2" xfId="0" applyNumberFormat="1" applyBorder="1">
      <alignment vertical="center"/>
    </xf>
    <xf numFmtId="182" fontId="10" fillId="0" borderId="0" xfId="10" applyNumberFormat="1" applyFont="1" applyFill="1" applyAlignment="1">
      <alignment vertical="center" wrapText="1"/>
    </xf>
    <xf numFmtId="182" fontId="2" fillId="0" borderId="0" xfId="10" applyNumberFormat="1" applyFont="1" applyFill="1" applyAlignment="1">
      <alignment vertical="center"/>
    </xf>
    <xf numFmtId="0" fontId="0" fillId="0" borderId="2" xfId="0" applyFont="1" applyFill="1" applyBorder="1" applyAlignment="1">
      <alignment horizontal="center" vertical="center"/>
    </xf>
    <xf numFmtId="0" fontId="2" fillId="0" borderId="2" xfId="0" applyFont="1" applyFill="1" applyBorder="1">
      <alignment vertical="center"/>
    </xf>
    <xf numFmtId="181" fontId="9" fillId="0" borderId="2" xfId="0" applyNumberFormat="1" applyFont="1" applyFill="1" applyBorder="1">
      <alignment vertical="center"/>
    </xf>
    <xf numFmtId="0" fontId="8" fillId="0" borderId="2" xfId="5" applyFont="1" applyBorder="1">
      <alignment vertical="center"/>
    </xf>
    <xf numFmtId="182" fontId="8" fillId="0" borderId="2" xfId="5" applyNumberFormat="1" applyFont="1" applyBorder="1">
      <alignment vertical="center"/>
    </xf>
    <xf numFmtId="182" fontId="2" fillId="0" borderId="2" xfId="10" applyNumberFormat="1" applyFont="1" applyBorder="1" applyAlignment="1">
      <alignment horizontal="center" vertical="center" wrapText="1"/>
    </xf>
    <xf numFmtId="0" fontId="2" fillId="0" borderId="2" xfId="10" applyNumberFormat="1" applyFont="1" applyBorder="1" applyAlignment="1">
      <alignment horizontal="center" vertical="center" wrapText="1"/>
    </xf>
    <xf numFmtId="0" fontId="2" fillId="0" borderId="2" xfId="10" applyNumberFormat="1" applyFont="1" applyFill="1" applyBorder="1" applyAlignment="1">
      <alignment horizontal="center" vertical="center" wrapText="1"/>
    </xf>
    <xf numFmtId="0" fontId="8" fillId="0" borderId="2" xfId="0" applyFont="1" applyBorder="1" applyAlignment="1">
      <alignment horizontal="center" vertical="center"/>
    </xf>
    <xf numFmtId="0" fontId="2" fillId="0" borderId="0" xfId="10" applyFont="1" applyAlignment="1">
      <alignment horizontal="left" vertical="center"/>
    </xf>
    <xf numFmtId="0" fontId="2" fillId="0" borderId="2" xfId="1" applyBorder="1" applyAlignment="1">
      <alignment horizontal="center" vertical="center" wrapText="1"/>
    </xf>
    <xf numFmtId="180" fontId="2" fillId="0" borderId="2" xfId="1" applyNumberFormat="1" applyBorder="1" applyAlignment="1">
      <alignment horizontal="right" vertical="center"/>
    </xf>
    <xf numFmtId="0" fontId="0" fillId="0" borderId="0" xfId="0" applyAlignment="1">
      <alignment horizontal="right" vertical="center"/>
    </xf>
    <xf numFmtId="0" fontId="0" fillId="0" borderId="0" xfId="0" applyFont="1">
      <alignment vertical="center"/>
    </xf>
    <xf numFmtId="0" fontId="12" fillId="0" borderId="2" xfId="0" applyFont="1" applyBorder="1">
      <alignment vertical="center"/>
    </xf>
    <xf numFmtId="0" fontId="0" fillId="0" borderId="0" xfId="0" applyFont="1" applyAlignment="1">
      <alignment vertical="center"/>
    </xf>
    <xf numFmtId="0" fontId="0" fillId="0" borderId="2" xfId="0" applyFill="1" applyBorder="1" applyAlignment="1">
      <alignment horizontal="left" vertical="center"/>
    </xf>
    <xf numFmtId="0" fontId="0" fillId="0" borderId="0" xfId="0" applyFont="1" applyFill="1" applyBorder="1" applyAlignment="1">
      <alignment horizontal="center" vertical="center"/>
    </xf>
    <xf numFmtId="181" fontId="9" fillId="0" borderId="0" xfId="0" applyNumberFormat="1" applyFont="1" applyFill="1" applyBorder="1">
      <alignment vertical="center"/>
    </xf>
    <xf numFmtId="0" fontId="2" fillId="0" borderId="2" xfId="10" applyFont="1" applyBorder="1" applyAlignment="1">
      <alignment horizontal="left" vertical="center"/>
    </xf>
    <xf numFmtId="0" fontId="9" fillId="0" borderId="0" xfId="0" applyFont="1">
      <alignment vertical="center"/>
    </xf>
    <xf numFmtId="179" fontId="0" fillId="0" borderId="2" xfId="0" applyNumberFormat="1" applyBorder="1">
      <alignment vertical="center"/>
    </xf>
    <xf numFmtId="0" fontId="0" fillId="0" borderId="0" xfId="0" applyAlignment="1">
      <alignment horizontal="center" vertical="center"/>
    </xf>
    <xf numFmtId="0" fontId="15" fillId="0" borderId="0" xfId="1" applyFont="1" applyBorder="1">
      <alignment vertical="center"/>
    </xf>
    <xf numFmtId="0" fontId="16" fillId="0" borderId="0" xfId="1" applyFont="1" applyBorder="1">
      <alignment vertical="center"/>
    </xf>
    <xf numFmtId="0" fontId="17" fillId="0" borderId="0" xfId="0" applyFont="1">
      <alignment vertical="center"/>
    </xf>
    <xf numFmtId="0" fontId="17" fillId="0" borderId="0" xfId="5" applyFont="1" applyFill="1">
      <alignment vertical="center"/>
    </xf>
    <xf numFmtId="0" fontId="17" fillId="0" borderId="0" xfId="5" applyFont="1" applyFill="1" applyBorder="1">
      <alignment vertical="center"/>
    </xf>
    <xf numFmtId="0" fontId="0" fillId="0" borderId="2" xfId="0" applyFill="1" applyBorder="1" applyAlignment="1">
      <alignment horizontal="center" vertical="center" wrapText="1"/>
    </xf>
    <xf numFmtId="0" fontId="0" fillId="0" borderId="2" xfId="0" applyBorder="1" applyAlignment="1">
      <alignment horizontal="center" vertical="center" wrapText="1"/>
    </xf>
    <xf numFmtId="179" fontId="0" fillId="0" borderId="2" xfId="0" applyNumberFormat="1" applyFill="1" applyBorder="1">
      <alignment vertical="center"/>
    </xf>
    <xf numFmtId="179" fontId="0" fillId="0" borderId="2" xfId="12" applyNumberFormat="1" applyFont="1" applyFill="1" applyBorder="1">
      <alignment vertical="center"/>
    </xf>
    <xf numFmtId="180" fontId="2" fillId="0" borderId="2" xfId="1" applyNumberFormat="1" applyFill="1" applyBorder="1" applyAlignment="1">
      <alignment horizontal="center" vertical="center"/>
    </xf>
    <xf numFmtId="0" fontId="0" fillId="0" borderId="0" xfId="0" applyAlignment="1">
      <alignment horizontal="left" vertical="center"/>
    </xf>
    <xf numFmtId="0" fontId="9" fillId="0" borderId="0" xfId="0" applyFont="1" applyAlignment="1">
      <alignment horizontal="center" vertical="center"/>
    </xf>
    <xf numFmtId="185" fontId="9" fillId="4" borderId="2" xfId="0" applyNumberFormat="1" applyFont="1" applyFill="1" applyBorder="1" applyAlignment="1">
      <alignment horizontal="center" vertical="center"/>
    </xf>
    <xf numFmtId="0" fontId="9" fillId="0" borderId="2" xfId="0" applyFont="1" applyBorder="1" applyAlignment="1">
      <alignment horizontal="center" vertical="center"/>
    </xf>
    <xf numFmtId="0" fontId="9" fillId="0" borderId="0" xfId="0" applyFont="1" applyAlignment="1">
      <alignment vertical="center"/>
    </xf>
    <xf numFmtId="186" fontId="9" fillId="0" borderId="2" xfId="12" applyNumberFormat="1" applyFont="1" applyFill="1" applyBorder="1" applyAlignment="1">
      <alignment horizontal="center" vertical="center" wrapText="1"/>
    </xf>
    <xf numFmtId="185" fontId="18" fillId="4" borderId="2" xfId="0" applyNumberFormat="1" applyFont="1" applyFill="1" applyBorder="1" applyAlignment="1">
      <alignment horizontal="center" vertical="center" wrapText="1"/>
    </xf>
    <xf numFmtId="185" fontId="9" fillId="4" borderId="2" xfId="0" applyNumberFormat="1" applyFont="1" applyFill="1" applyBorder="1" applyAlignment="1">
      <alignment horizontal="center" vertical="center" wrapText="1"/>
    </xf>
    <xf numFmtId="0" fontId="9" fillId="0" borderId="0" xfId="0" applyFont="1" applyAlignment="1">
      <alignment horizontal="left" vertical="center"/>
    </xf>
    <xf numFmtId="185" fontId="19" fillId="4" borderId="2" xfId="0" applyNumberFormat="1" applyFont="1" applyFill="1" applyBorder="1" applyAlignment="1">
      <alignment horizontal="center" vertical="center" wrapText="1"/>
    </xf>
    <xf numFmtId="185" fontId="19" fillId="4" borderId="0" xfId="0" applyNumberFormat="1" applyFont="1" applyFill="1" applyBorder="1" applyAlignment="1">
      <alignment horizontal="center" vertical="center" wrapText="1"/>
    </xf>
    <xf numFmtId="0" fontId="20" fillId="0" borderId="0" xfId="0" applyFont="1">
      <alignment vertical="center"/>
    </xf>
    <xf numFmtId="184" fontId="9" fillId="0" borderId="2" xfId="0" applyNumberFormat="1" applyFont="1" applyBorder="1">
      <alignment vertical="center"/>
    </xf>
    <xf numFmtId="184" fontId="9" fillId="0" borderId="2" xfId="0" applyNumberFormat="1" applyFont="1" applyFill="1" applyBorder="1" applyAlignment="1">
      <alignment horizontal="right" vertical="center"/>
    </xf>
    <xf numFmtId="38" fontId="0" fillId="0" borderId="0" xfId="12" applyFont="1" applyBorder="1">
      <alignment vertical="center"/>
    </xf>
    <xf numFmtId="184" fontId="9" fillId="0" borderId="2" xfId="5" applyNumberFormat="1" applyFont="1" applyFill="1" applyBorder="1" applyAlignment="1">
      <alignment horizontal="right" vertical="center"/>
    </xf>
    <xf numFmtId="180" fontId="2" fillId="0" borderId="2" xfId="1" applyNumberFormat="1" applyFill="1" applyBorder="1">
      <alignment vertical="center"/>
    </xf>
    <xf numFmtId="180" fontId="2" fillId="0" borderId="2" xfId="1" applyNumberFormat="1" applyFill="1" applyBorder="1" applyAlignment="1">
      <alignment horizontal="right" vertical="center"/>
    </xf>
    <xf numFmtId="179" fontId="0" fillId="0" borderId="0" xfId="0" applyNumberFormat="1" applyAlignment="1">
      <alignment vertical="center"/>
    </xf>
    <xf numFmtId="179" fontId="0" fillId="0" borderId="2" xfId="0" applyNumberFormat="1" applyBorder="1" applyAlignment="1">
      <alignment horizontal="center" vertical="center"/>
    </xf>
    <xf numFmtId="0" fontId="2" fillId="0" borderId="2" xfId="1" applyFill="1" applyBorder="1" applyAlignment="1">
      <alignment horizontal="center" vertical="center"/>
    </xf>
    <xf numFmtId="184" fontId="9" fillId="0" borderId="9" xfId="0" applyNumberFormat="1" applyFont="1" applyBorder="1">
      <alignment vertical="center"/>
    </xf>
    <xf numFmtId="184" fontId="9" fillId="0" borderId="9" xfId="5" applyNumberFormat="1" applyFont="1" applyFill="1" applyBorder="1" applyAlignment="1">
      <alignment horizontal="right" vertical="center"/>
    </xf>
    <xf numFmtId="179" fontId="9" fillId="0" borderId="2" xfId="0" applyNumberFormat="1" applyFont="1" applyBorder="1" applyAlignment="1">
      <alignment horizontal="right" vertical="center"/>
    </xf>
    <xf numFmtId="181" fontId="9" fillId="0" borderId="2" xfId="0" applyNumberFormat="1" applyFont="1" applyBorder="1" applyAlignment="1">
      <alignment horizontal="right" vertical="center"/>
    </xf>
    <xf numFmtId="0" fontId="2" fillId="0" borderId="2" xfId="1" applyFill="1" applyBorder="1" applyAlignment="1">
      <alignment horizontal="center" vertical="center"/>
    </xf>
    <xf numFmtId="179" fontId="0" fillId="0" borderId="2" xfId="12" applyNumberFormat="1" applyFont="1" applyBorder="1">
      <alignment vertical="center"/>
    </xf>
    <xf numFmtId="187" fontId="0" fillId="0" borderId="0" xfId="0" applyNumberFormat="1">
      <alignment vertical="center"/>
    </xf>
    <xf numFmtId="49" fontId="22" fillId="0" borderId="0" xfId="13" applyNumberFormat="1" applyAlignment="1">
      <alignment horizontal="right" vertical="center"/>
    </xf>
    <xf numFmtId="0" fontId="22" fillId="0" borderId="0" xfId="13">
      <alignment vertical="center"/>
    </xf>
    <xf numFmtId="0" fontId="22" fillId="0" borderId="0" xfId="13" applyBorder="1">
      <alignment vertical="center"/>
    </xf>
    <xf numFmtId="0" fontId="22" fillId="0" borderId="0" xfId="13" applyFill="1" applyBorder="1" applyAlignment="1">
      <alignment horizontal="center" vertical="center" shrinkToFit="1"/>
    </xf>
    <xf numFmtId="0" fontId="22" fillId="0" borderId="0" xfId="13" applyAlignment="1">
      <alignment horizontal="center" vertical="center"/>
    </xf>
    <xf numFmtId="188" fontId="2" fillId="0" borderId="0" xfId="3" applyNumberFormat="1">
      <alignment vertical="center"/>
    </xf>
    <xf numFmtId="38" fontId="0" fillId="0" borderId="0" xfId="12" applyFont="1" applyBorder="1" applyAlignment="1">
      <alignment vertical="center" shrinkToFit="1"/>
    </xf>
    <xf numFmtId="0" fontId="0" fillId="0" borderId="0" xfId="0" applyBorder="1" applyAlignment="1">
      <alignment horizontal="center" vertical="center"/>
    </xf>
    <xf numFmtId="38" fontId="2" fillId="0" borderId="0" xfId="3" applyFont="1" applyFill="1" applyBorder="1">
      <alignment vertical="center"/>
    </xf>
    <xf numFmtId="38" fontId="0" fillId="0" borderId="0" xfId="3" applyFont="1" applyBorder="1">
      <alignment vertical="center"/>
    </xf>
    <xf numFmtId="189" fontId="2" fillId="0" borderId="2" xfId="3" applyNumberFormat="1" applyBorder="1">
      <alignment vertical="center"/>
    </xf>
    <xf numFmtId="179" fontId="2" fillId="0" borderId="2" xfId="3" applyNumberFormat="1" applyBorder="1">
      <alignment vertical="center"/>
    </xf>
    <xf numFmtId="38" fontId="0" fillId="0" borderId="0" xfId="0" applyNumberFormat="1" applyBorder="1">
      <alignment vertical="center"/>
    </xf>
    <xf numFmtId="38" fontId="2" fillId="0" borderId="0" xfId="3" applyBorder="1">
      <alignment vertical="center"/>
    </xf>
    <xf numFmtId="38" fontId="2" fillId="0" borderId="2" xfId="3" applyBorder="1">
      <alignment vertical="center"/>
    </xf>
    <xf numFmtId="0" fontId="0" fillId="0" borderId="0" xfId="0" applyBorder="1" applyAlignment="1">
      <alignment horizontal="right" vertical="center"/>
    </xf>
    <xf numFmtId="38" fontId="0" fillId="0" borderId="0" xfId="0" applyNumberFormat="1" applyFill="1" applyAlignment="1">
      <alignment vertical="center"/>
    </xf>
    <xf numFmtId="0" fontId="0" fillId="0" borderId="0" xfId="0" applyFill="1" applyAlignment="1">
      <alignment vertical="center"/>
    </xf>
    <xf numFmtId="0" fontId="0" fillId="0" borderId="2" xfId="0" applyFill="1" applyBorder="1" applyAlignment="1">
      <alignment vertical="center"/>
    </xf>
    <xf numFmtId="38" fontId="0" fillId="0" borderId="2" xfId="0" applyNumberFormat="1" applyFill="1" applyBorder="1" applyAlignment="1">
      <alignment vertical="center"/>
    </xf>
    <xf numFmtId="38" fontId="0" fillId="0" borderId="2" xfId="12" applyFont="1" applyBorder="1" applyAlignment="1">
      <alignment vertical="center" shrinkToFit="1"/>
    </xf>
    <xf numFmtId="179" fontId="0" fillId="0" borderId="0" xfId="0" applyNumberFormat="1">
      <alignment vertical="center"/>
    </xf>
    <xf numFmtId="179" fontId="19" fillId="0" borderId="2" xfId="0" applyNumberFormat="1" applyFont="1" applyBorder="1" applyAlignment="1">
      <alignment horizontal="center" vertical="center"/>
    </xf>
    <xf numFmtId="179" fontId="25" fillId="0" borderId="2" xfId="0" applyNumberFormat="1" applyFont="1" applyBorder="1" applyAlignment="1">
      <alignment horizontal="center" vertical="center"/>
    </xf>
    <xf numFmtId="38" fontId="2" fillId="0" borderId="0" xfId="3">
      <alignment vertical="center"/>
    </xf>
    <xf numFmtId="0" fontId="0" fillId="0" borderId="0" xfId="0" applyAlignment="1">
      <alignment vertical="center" shrinkToFit="1"/>
    </xf>
    <xf numFmtId="182" fontId="2" fillId="0" borderId="0" xfId="3" applyNumberFormat="1">
      <alignment vertical="center"/>
    </xf>
    <xf numFmtId="182" fontId="0" fillId="0" borderId="2" xfId="12" applyNumberFormat="1" applyFont="1" applyBorder="1">
      <alignment vertical="center"/>
    </xf>
    <xf numFmtId="182" fontId="0" fillId="0" borderId="0" xfId="12" applyNumberFormat="1" applyFont="1" applyBorder="1">
      <alignment vertical="center"/>
    </xf>
    <xf numFmtId="0" fontId="26" fillId="0" borderId="2" xfId="0" applyFont="1" applyBorder="1" applyAlignment="1">
      <alignment horizontal="center" vertical="center"/>
    </xf>
    <xf numFmtId="0" fontId="13" fillId="0" borderId="2" xfId="0" applyFont="1" applyBorder="1" applyAlignment="1">
      <alignment horizontal="center" vertical="center"/>
    </xf>
    <xf numFmtId="38" fontId="0" fillId="0" borderId="0" xfId="0" applyNumberFormat="1">
      <alignment vertical="center"/>
    </xf>
    <xf numFmtId="179" fontId="2" fillId="0" borderId="2" xfId="3" applyNumberFormat="1" applyBorder="1" applyAlignment="1">
      <alignment horizontal="right" vertical="center"/>
    </xf>
    <xf numFmtId="182" fontId="2" fillId="0" borderId="0" xfId="3" applyNumberFormat="1" applyBorder="1" applyAlignment="1">
      <alignment horizontal="right" vertical="center"/>
    </xf>
    <xf numFmtId="0" fontId="0" fillId="0" borderId="0" xfId="0" applyBorder="1" applyAlignment="1">
      <alignment vertical="center" shrinkToFit="1"/>
    </xf>
    <xf numFmtId="179" fontId="0" fillId="0" borderId="2" xfId="0" applyNumberFormat="1" applyBorder="1" applyAlignment="1">
      <alignment vertical="center" shrinkToFit="1"/>
    </xf>
    <xf numFmtId="182" fontId="2" fillId="0" borderId="2" xfId="3" applyNumberFormat="1" applyBorder="1">
      <alignment vertical="center"/>
    </xf>
    <xf numFmtId="182" fontId="2" fillId="0" borderId="9" xfId="3" applyNumberFormat="1" applyBorder="1">
      <alignment vertical="center"/>
    </xf>
    <xf numFmtId="0" fontId="0" fillId="0" borderId="2" xfId="0" applyBorder="1" applyAlignment="1">
      <alignment vertical="center" shrinkToFit="1"/>
    </xf>
    <xf numFmtId="0" fontId="0" fillId="0" borderId="2" xfId="0" applyBorder="1" applyAlignment="1">
      <alignment vertical="center" wrapText="1" shrinkToFit="1"/>
    </xf>
    <xf numFmtId="0" fontId="0" fillId="0" borderId="0" xfId="0" applyFill="1" applyBorder="1">
      <alignment vertical="center"/>
    </xf>
    <xf numFmtId="38" fontId="2" fillId="0" borderId="2" xfId="3" applyFill="1" applyBorder="1">
      <alignment vertical="center"/>
    </xf>
    <xf numFmtId="38" fontId="2" fillId="0" borderId="0" xfId="3" applyFill="1" applyBorder="1">
      <alignment vertical="center"/>
    </xf>
    <xf numFmtId="0" fontId="2" fillId="0" borderId="0" xfId="0" applyFont="1" applyBorder="1" applyAlignment="1">
      <alignment vertical="center" shrinkToFit="1"/>
    </xf>
    <xf numFmtId="0" fontId="2" fillId="0" borderId="2" xfId="0" applyFont="1" applyBorder="1" applyAlignment="1">
      <alignment horizontal="center" vertical="center" shrinkToFit="1"/>
    </xf>
    <xf numFmtId="190" fontId="0" fillId="0" borderId="2" xfId="0" applyNumberFormat="1" applyBorder="1">
      <alignment vertical="center"/>
    </xf>
    <xf numFmtId="0" fontId="27" fillId="0" borderId="0" xfId="13" applyFont="1">
      <alignment vertical="center"/>
    </xf>
    <xf numFmtId="189" fontId="0" fillId="0" borderId="2" xfId="14" applyNumberFormat="1" applyFont="1" applyBorder="1">
      <alignment vertical="center"/>
    </xf>
    <xf numFmtId="0" fontId="20" fillId="0" borderId="0" xfId="0" applyFont="1" applyAlignment="1">
      <alignment horizontal="center" vertical="center"/>
    </xf>
    <xf numFmtId="179" fontId="11" fillId="0" borderId="2" xfId="0" applyNumberFormat="1" applyFont="1" applyBorder="1" applyAlignment="1">
      <alignment vertical="center"/>
    </xf>
    <xf numFmtId="0" fontId="11" fillId="0" borderId="2" xfId="0" applyFont="1" applyBorder="1" applyAlignment="1">
      <alignment horizontal="center" vertical="center"/>
    </xf>
    <xf numFmtId="0" fontId="20" fillId="0" borderId="0" xfId="0" applyFont="1" applyAlignment="1">
      <alignment horizontal="left" vertical="center"/>
    </xf>
    <xf numFmtId="0" fontId="8" fillId="0" borderId="0" xfId="15" applyFont="1" applyAlignment="1">
      <alignment horizontal="center" vertical="center"/>
    </xf>
    <xf numFmtId="0" fontId="30" fillId="0" borderId="0" xfId="15" applyFont="1" applyAlignment="1">
      <alignment horizontal="center" vertical="center"/>
    </xf>
    <xf numFmtId="0" fontId="8" fillId="0" borderId="2" xfId="15" applyFont="1" applyBorder="1" applyAlignment="1">
      <alignment horizontal="center" vertical="center"/>
    </xf>
    <xf numFmtId="0" fontId="2" fillId="0" borderId="2" xfId="15" applyFont="1" applyBorder="1" applyAlignment="1">
      <alignment horizontal="center" vertical="center"/>
    </xf>
    <xf numFmtId="0" fontId="8" fillId="0" borderId="0" xfId="15" applyFont="1" applyAlignment="1">
      <alignment vertical="top"/>
    </xf>
    <xf numFmtId="0" fontId="8" fillId="0" borderId="0" xfId="15" applyFont="1" applyAlignment="1">
      <alignment vertical="top" wrapText="1"/>
    </xf>
    <xf numFmtId="180" fontId="0" fillId="0" borderId="2" xfId="0" applyNumberFormat="1" applyBorder="1">
      <alignment vertical="center"/>
    </xf>
    <xf numFmtId="179" fontId="0" fillId="0" borderId="0" xfId="0" applyNumberFormat="1" applyBorder="1">
      <alignment vertical="center"/>
    </xf>
    <xf numFmtId="180" fontId="0" fillId="0" borderId="0" xfId="0" applyNumberFormat="1" applyBorder="1">
      <alignment vertical="center"/>
    </xf>
    <xf numFmtId="0" fontId="19" fillId="0" borderId="0" xfId="0" applyFont="1" applyBorder="1" applyAlignment="1">
      <alignment vertical="center" wrapText="1"/>
    </xf>
    <xf numFmtId="0" fontId="19" fillId="0" borderId="2" xfId="0" applyFont="1" applyBorder="1" applyAlignment="1">
      <alignment vertical="center" wrapText="1"/>
    </xf>
    <xf numFmtId="0" fontId="25" fillId="0" borderId="2" xfId="0" applyFont="1" applyBorder="1" applyAlignment="1">
      <alignment vertical="center" wrapText="1"/>
    </xf>
    <xf numFmtId="0" fontId="0" fillId="0" borderId="0" xfId="0" applyAlignment="1">
      <alignment vertical="center"/>
    </xf>
    <xf numFmtId="0" fontId="0" fillId="0" borderId="2" xfId="0" applyBorder="1" applyAlignment="1">
      <alignment horizontal="center" vertical="center" shrinkToFit="1"/>
    </xf>
    <xf numFmtId="49" fontId="31" fillId="0" borderId="0" xfId="13" applyNumberFormat="1" applyFont="1" applyAlignment="1">
      <alignment horizontal="right" vertical="center"/>
    </xf>
    <xf numFmtId="0" fontId="31" fillId="0" borderId="0" xfId="13" applyFont="1">
      <alignment vertical="center"/>
    </xf>
    <xf numFmtId="49" fontId="9" fillId="0" borderId="0" xfId="0" applyNumberFormat="1" applyFont="1" applyAlignment="1">
      <alignment horizontal="right" vertical="center"/>
    </xf>
    <xf numFmtId="0" fontId="31" fillId="0" borderId="0" xfId="13" applyFont="1" applyAlignment="1">
      <alignment horizontal="right" vertical="center"/>
    </xf>
    <xf numFmtId="0" fontId="11" fillId="0" borderId="0" xfId="0" applyFont="1">
      <alignment vertical="center"/>
    </xf>
    <xf numFmtId="0" fontId="31" fillId="0" borderId="0" xfId="13" applyFont="1" applyAlignment="1">
      <alignment vertical="center"/>
    </xf>
    <xf numFmtId="0" fontId="26" fillId="0" borderId="0" xfId="0" applyFont="1">
      <alignment vertical="center"/>
    </xf>
    <xf numFmtId="179" fontId="9" fillId="0" borderId="0" xfId="0" applyNumberFormat="1" applyFont="1">
      <alignment vertical="center"/>
    </xf>
    <xf numFmtId="0" fontId="8" fillId="0" borderId="10" xfId="15" applyFont="1" applyBorder="1" applyAlignment="1">
      <alignment horizontal="center" vertical="center"/>
    </xf>
    <xf numFmtId="0" fontId="8" fillId="0" borderId="2" xfId="15" applyFont="1" applyBorder="1" applyAlignment="1">
      <alignment horizontal="right" vertical="center"/>
    </xf>
    <xf numFmtId="190" fontId="8" fillId="0" borderId="10" xfId="15" applyNumberFormat="1" applyFont="1" applyBorder="1" applyAlignment="1">
      <alignment horizontal="right" vertical="center"/>
    </xf>
    <xf numFmtId="0" fontId="15" fillId="0" borderId="0" xfId="15" applyFont="1" applyAlignment="1">
      <alignment horizontal="center" vertical="center"/>
    </xf>
    <xf numFmtId="183" fontId="2" fillId="0" borderId="2" xfId="15" applyNumberFormat="1" applyFont="1" applyBorder="1" applyAlignment="1">
      <alignment horizontal="right" vertical="center"/>
    </xf>
    <xf numFmtId="185" fontId="0" fillId="0" borderId="2" xfId="0" applyNumberFormat="1" applyBorder="1">
      <alignment vertical="center"/>
    </xf>
    <xf numFmtId="0" fontId="9" fillId="0" borderId="2" xfId="0" applyFont="1" applyBorder="1" applyAlignment="1">
      <alignment horizontal="center" vertical="center" wrapText="1"/>
    </xf>
    <xf numFmtId="179" fontId="20" fillId="0" borderId="2" xfId="0" applyNumberFormat="1" applyFont="1" applyBorder="1">
      <alignment vertical="center"/>
    </xf>
    <xf numFmtId="190" fontId="20" fillId="0" borderId="2" xfId="0" applyNumberFormat="1" applyFont="1" applyBorder="1">
      <alignment vertical="center"/>
    </xf>
    <xf numFmtId="0" fontId="0" fillId="0" borderId="2" xfId="0" applyBorder="1" applyAlignment="1">
      <alignment vertical="center" wrapText="1"/>
    </xf>
    <xf numFmtId="182" fontId="0" fillId="0" borderId="0" xfId="0" applyNumberFormat="1" applyBorder="1">
      <alignment vertical="center"/>
    </xf>
    <xf numFmtId="0" fontId="0" fillId="0" borderId="0" xfId="0">
      <alignment vertical="center"/>
    </xf>
    <xf numFmtId="38" fontId="2" fillId="0" borderId="2" xfId="3" applyFont="1" applyBorder="1">
      <alignment vertical="center"/>
    </xf>
    <xf numFmtId="0" fontId="0" fillId="0" borderId="0" xfId="0" applyAlignment="1">
      <alignment horizontal="right" vertical="center"/>
    </xf>
    <xf numFmtId="0" fontId="9" fillId="0" borderId="0" xfId="0" applyFont="1">
      <alignment vertical="center"/>
    </xf>
    <xf numFmtId="179" fontId="0" fillId="0" borderId="0" xfId="0" applyNumberFormat="1">
      <alignment vertical="center"/>
    </xf>
    <xf numFmtId="0" fontId="0" fillId="0" borderId="6" xfId="0" applyBorder="1" applyAlignment="1">
      <alignment horizontal="center" vertical="center"/>
    </xf>
    <xf numFmtId="0" fontId="0" fillId="0" borderId="6" xfId="0" applyBorder="1">
      <alignment vertical="center"/>
    </xf>
    <xf numFmtId="178" fontId="2" fillId="0" borderId="9" xfId="1" applyNumberFormat="1" applyFill="1" applyBorder="1">
      <alignment vertical="center"/>
    </xf>
    <xf numFmtId="178" fontId="2" fillId="0" borderId="9" xfId="1" applyNumberFormat="1" applyFill="1" applyBorder="1" applyAlignment="1">
      <alignment horizontal="right" vertical="center"/>
    </xf>
    <xf numFmtId="179" fontId="8" fillId="0" borderId="9" xfId="3" applyNumberFormat="1" applyFont="1" applyFill="1" applyBorder="1">
      <alignment vertical="center"/>
    </xf>
    <xf numFmtId="179" fontId="0" fillId="0" borderId="9" xfId="0" applyNumberFormat="1" applyBorder="1">
      <alignment vertical="center"/>
    </xf>
    <xf numFmtId="38" fontId="0" fillId="0" borderId="0" xfId="0" applyNumberFormat="1" applyAlignment="1">
      <alignment horizontal="left" vertical="center"/>
    </xf>
    <xf numFmtId="0" fontId="0" fillId="2" borderId="6" xfId="0" applyFill="1" applyBorder="1">
      <alignment vertical="center"/>
    </xf>
    <xf numFmtId="0" fontId="0" fillId="3" borderId="6" xfId="0" applyFill="1" applyBorder="1">
      <alignment vertical="center"/>
    </xf>
    <xf numFmtId="0" fontId="13" fillId="0" borderId="9" xfId="0" applyFont="1" applyBorder="1" applyAlignment="1">
      <alignment vertical="center" wrapText="1"/>
    </xf>
    <xf numFmtId="180" fontId="2" fillId="0" borderId="9" xfId="1" applyNumberFormat="1" applyBorder="1">
      <alignment vertical="center"/>
    </xf>
    <xf numFmtId="180" fontId="2" fillId="0" borderId="9" xfId="1" applyNumberFormat="1" applyBorder="1" applyAlignment="1">
      <alignment horizontal="right" vertical="center"/>
    </xf>
    <xf numFmtId="38" fontId="2" fillId="0" borderId="9" xfId="3" applyFont="1" applyBorder="1">
      <alignment vertical="center"/>
    </xf>
    <xf numFmtId="177" fontId="2" fillId="0" borderId="9" xfId="1" applyNumberFormat="1" applyBorder="1">
      <alignment vertical="center"/>
    </xf>
    <xf numFmtId="0" fontId="0" fillId="0" borderId="9" xfId="0" applyFill="1" applyBorder="1" applyAlignment="1">
      <alignment horizontal="center" vertical="center"/>
    </xf>
    <xf numFmtId="0" fontId="0" fillId="0" borderId="9" xfId="0" applyBorder="1" applyAlignment="1">
      <alignment horizontal="center" vertical="center"/>
    </xf>
    <xf numFmtId="0" fontId="0" fillId="0" borderId="9" xfId="0" applyBorder="1">
      <alignment vertical="center"/>
    </xf>
    <xf numFmtId="0" fontId="0" fillId="0" borderId="11" xfId="0" applyBorder="1" applyAlignment="1">
      <alignment horizontal="center" vertical="center"/>
    </xf>
    <xf numFmtId="184" fontId="17" fillId="0" borderId="9" xfId="5" applyNumberFormat="1" applyFont="1" applyFill="1" applyBorder="1" applyAlignment="1">
      <alignment horizontal="right" vertical="center"/>
    </xf>
    <xf numFmtId="0" fontId="33" fillId="0" borderId="0" xfId="0" applyFont="1">
      <alignment vertical="center"/>
    </xf>
    <xf numFmtId="0" fontId="34" fillId="0" borderId="0" xfId="0" applyFont="1">
      <alignment vertical="center"/>
    </xf>
    <xf numFmtId="189" fontId="2" fillId="0" borderId="9" xfId="3" applyNumberFormat="1" applyBorder="1">
      <alignment vertical="center"/>
    </xf>
    <xf numFmtId="10" fontId="2" fillId="0" borderId="9" xfId="3" applyNumberFormat="1" applyBorder="1">
      <alignment vertical="center"/>
    </xf>
    <xf numFmtId="0" fontId="0" fillId="0" borderId="6" xfId="0" applyFill="1" applyBorder="1" applyAlignment="1">
      <alignment vertical="center"/>
    </xf>
    <xf numFmtId="38" fontId="0" fillId="0" borderId="6" xfId="0" applyNumberFormat="1" applyFill="1" applyBorder="1" applyAlignment="1">
      <alignment vertical="center"/>
    </xf>
    <xf numFmtId="38" fontId="0" fillId="0" borderId="9" xfId="12" applyFont="1" applyBorder="1" applyAlignment="1">
      <alignment vertical="center" shrinkToFit="1"/>
    </xf>
    <xf numFmtId="0" fontId="2" fillId="0" borderId="9" xfId="3" applyNumberFormat="1" applyBorder="1">
      <alignment vertical="center"/>
    </xf>
    <xf numFmtId="179" fontId="25" fillId="0" borderId="9" xfId="0" applyNumberFormat="1" applyFont="1" applyBorder="1" applyAlignment="1">
      <alignment horizontal="center" vertical="center"/>
    </xf>
    <xf numFmtId="179" fontId="19" fillId="0" borderId="9" xfId="0" applyNumberFormat="1" applyFont="1" applyBorder="1" applyAlignment="1">
      <alignment horizontal="center" vertical="center"/>
    </xf>
    <xf numFmtId="0" fontId="0" fillId="0" borderId="6" xfId="0" applyFill="1" applyBorder="1" applyAlignment="1">
      <alignment vertical="center" wrapText="1"/>
    </xf>
    <xf numFmtId="179" fontId="2" fillId="0" borderId="9" xfId="3" applyNumberFormat="1" applyBorder="1" applyAlignment="1">
      <alignment horizontal="right" vertical="center"/>
    </xf>
    <xf numFmtId="179" fontId="2" fillId="0" borderId="9" xfId="3" applyNumberFormat="1" applyBorder="1">
      <alignment vertical="center"/>
    </xf>
    <xf numFmtId="0" fontId="0" fillId="0" borderId="4" xfId="0" applyFill="1" applyBorder="1" applyAlignment="1">
      <alignment horizontal="center" vertical="center"/>
    </xf>
    <xf numFmtId="0" fontId="0" fillId="0" borderId="4" xfId="0" applyBorder="1" applyAlignment="1">
      <alignment horizontal="center" vertical="center"/>
    </xf>
    <xf numFmtId="182" fontId="0" fillId="0" borderId="14" xfId="0" applyNumberFormat="1" applyFill="1" applyBorder="1">
      <alignment vertical="center"/>
    </xf>
    <xf numFmtId="182" fontId="0" fillId="0" borderId="4" xfId="0" applyNumberFormat="1" applyFill="1" applyBorder="1">
      <alignment vertical="center"/>
    </xf>
    <xf numFmtId="0" fontId="8" fillId="0" borderId="9" xfId="15" applyFont="1" applyBorder="1" applyAlignment="1">
      <alignment horizontal="center" vertical="center"/>
    </xf>
    <xf numFmtId="183" fontId="2" fillId="0" borderId="9" xfId="15" applyNumberFormat="1" applyFont="1" applyBorder="1" applyAlignment="1">
      <alignment horizontal="right" vertical="center"/>
    </xf>
    <xf numFmtId="0" fontId="8" fillId="0" borderId="9" xfId="15" applyFont="1" applyBorder="1" applyAlignment="1">
      <alignment horizontal="right" vertical="center"/>
    </xf>
    <xf numFmtId="180" fontId="0" fillId="0" borderId="9" xfId="0" applyNumberFormat="1" applyBorder="1">
      <alignment vertical="center"/>
    </xf>
    <xf numFmtId="182" fontId="0" fillId="0" borderId="9" xfId="0" applyNumberFormat="1" applyBorder="1">
      <alignment vertical="center"/>
    </xf>
    <xf numFmtId="179" fontId="9" fillId="0" borderId="9" xfId="0" applyNumberFormat="1" applyFont="1" applyBorder="1">
      <alignment vertical="center"/>
    </xf>
    <xf numFmtId="0" fontId="9" fillId="0" borderId="9" xfId="0" applyFont="1" applyBorder="1" applyAlignment="1">
      <alignment horizontal="center" vertical="center"/>
    </xf>
    <xf numFmtId="0" fontId="24" fillId="0" borderId="0" xfId="0" applyFont="1">
      <alignment vertical="center"/>
    </xf>
    <xf numFmtId="0" fontId="12" fillId="0" borderId="0" xfId="0" applyFont="1" applyAlignment="1">
      <alignment horizontal="right"/>
    </xf>
    <xf numFmtId="0" fontId="0" fillId="0" borderId="0" xfId="0" applyAlignment="1"/>
    <xf numFmtId="0" fontId="0" fillId="0" borderId="0" xfId="0" applyAlignment="1">
      <alignment horizontal="right"/>
    </xf>
    <xf numFmtId="179" fontId="8" fillId="0" borderId="0" xfId="3" applyNumberFormat="1" applyFont="1" applyFill="1" applyBorder="1" applyAlignment="1">
      <alignment horizontal="right"/>
    </xf>
    <xf numFmtId="38" fontId="2" fillId="0" borderId="2" xfId="3" applyFont="1" applyFill="1" applyBorder="1">
      <alignment vertical="center"/>
    </xf>
    <xf numFmtId="0" fontId="22" fillId="0" borderId="0" xfId="13" applyAlignment="1">
      <alignment vertical="center"/>
    </xf>
    <xf numFmtId="0" fontId="9" fillId="0" borderId="2" xfId="0" applyFont="1" applyBorder="1">
      <alignment vertical="center"/>
    </xf>
    <xf numFmtId="179" fontId="9" fillId="0" borderId="2" xfId="0" applyNumberFormat="1" applyFont="1" applyBorder="1" applyAlignment="1">
      <alignment horizontal="center" vertical="center"/>
    </xf>
    <xf numFmtId="179" fontId="9" fillId="0" borderId="2" xfId="0" applyNumberFormat="1" applyFont="1" applyBorder="1">
      <alignment vertical="center"/>
    </xf>
    <xf numFmtId="189" fontId="9" fillId="0" borderId="2" xfId="14" applyNumberFormat="1" applyFont="1" applyBorder="1">
      <alignment vertical="center"/>
    </xf>
    <xf numFmtId="179" fontId="9" fillId="2" borderId="2" xfId="0" applyNumberFormat="1" applyFont="1" applyFill="1" applyBorder="1">
      <alignment vertical="center"/>
    </xf>
    <xf numFmtId="0" fontId="9" fillId="0" borderId="6" xfId="0" applyFont="1" applyBorder="1" applyAlignment="1">
      <alignment horizontal="center" vertical="center"/>
    </xf>
    <xf numFmtId="189" fontId="9" fillId="0" borderId="9" xfId="14" applyNumberFormat="1" applyFont="1" applyBorder="1">
      <alignment vertical="center"/>
    </xf>
    <xf numFmtId="0" fontId="22" fillId="0" borderId="0" xfId="13" applyFont="1">
      <alignment vertical="center"/>
    </xf>
    <xf numFmtId="0" fontId="22" fillId="0" borderId="0" xfId="13" applyFont="1" applyAlignment="1">
      <alignment horizontal="center" vertical="center"/>
    </xf>
    <xf numFmtId="0" fontId="32" fillId="0" borderId="0" xfId="0" applyFont="1">
      <alignment vertical="center"/>
    </xf>
    <xf numFmtId="182" fontId="2" fillId="0" borderId="0" xfId="3" applyNumberFormat="1" applyFill="1" applyBorder="1">
      <alignment vertical="center"/>
    </xf>
    <xf numFmtId="0" fontId="0" fillId="0" borderId="6" xfId="0" applyFill="1" applyBorder="1">
      <alignment vertical="center"/>
    </xf>
    <xf numFmtId="38" fontId="8" fillId="0" borderId="0" xfId="0" applyNumberFormat="1" applyFont="1" applyAlignment="1">
      <alignment horizontal="left" vertical="center"/>
    </xf>
    <xf numFmtId="0" fontId="0" fillId="0" borderId="11" xfId="0" applyBorder="1">
      <alignment vertical="center"/>
    </xf>
    <xf numFmtId="178" fontId="2" fillId="0" borderId="2" xfId="1" applyNumberFormat="1" applyFont="1" applyFill="1" applyBorder="1">
      <alignment vertical="center"/>
    </xf>
    <xf numFmtId="178" fontId="2" fillId="0" borderId="2" xfId="1" applyNumberFormat="1" applyFont="1" applyFill="1" applyBorder="1" applyAlignment="1">
      <alignment horizontal="right" vertical="center"/>
    </xf>
    <xf numFmtId="179" fontId="2" fillId="0" borderId="2" xfId="3" applyNumberFormat="1" applyFont="1" applyFill="1" applyBorder="1">
      <alignment vertical="center"/>
    </xf>
    <xf numFmtId="179" fontId="11" fillId="0" borderId="2" xfId="0" applyNumberFormat="1" applyFont="1" applyBorder="1">
      <alignment vertical="center"/>
    </xf>
    <xf numFmtId="0" fontId="16" fillId="0" borderId="0" xfId="0" applyFont="1" applyFill="1" applyAlignment="1">
      <alignment horizontal="right" vertical="center"/>
    </xf>
    <xf numFmtId="38" fontId="0" fillId="2" borderId="2" xfId="12" applyFont="1" applyFill="1" applyBorder="1">
      <alignment vertical="center"/>
    </xf>
    <xf numFmtId="38" fontId="0" fillId="3" borderId="2" xfId="12" applyFont="1" applyFill="1" applyBorder="1">
      <alignment vertical="center"/>
    </xf>
    <xf numFmtId="180" fontId="2" fillId="0" borderId="2" xfId="1" applyNumberFormat="1" applyFont="1" applyBorder="1">
      <alignment vertical="center"/>
    </xf>
    <xf numFmtId="180" fontId="2" fillId="0" borderId="2" xfId="1" applyNumberFormat="1" applyFont="1" applyBorder="1" applyAlignment="1">
      <alignment horizontal="right" vertical="center"/>
    </xf>
    <xf numFmtId="177" fontId="2" fillId="0" borderId="2" xfId="1" applyNumberFormat="1" applyFont="1" applyBorder="1">
      <alignment vertical="center"/>
    </xf>
    <xf numFmtId="179" fontId="2" fillId="0" borderId="2" xfId="3" applyNumberFormat="1" applyFont="1" applyBorder="1">
      <alignment vertical="center"/>
    </xf>
    <xf numFmtId="189" fontId="2" fillId="0" borderId="2" xfId="3" applyNumberFormat="1" applyFont="1" applyBorder="1">
      <alignment vertical="center"/>
    </xf>
    <xf numFmtId="10" fontId="2" fillId="0" borderId="2" xfId="3" applyNumberFormat="1" applyFont="1" applyBorder="1">
      <alignment vertical="center"/>
    </xf>
    <xf numFmtId="0" fontId="11" fillId="0" borderId="2" xfId="0" applyFont="1" applyBorder="1">
      <alignment vertical="center"/>
    </xf>
    <xf numFmtId="0" fontId="20" fillId="0" borderId="0" xfId="0" applyFont="1" applyAlignment="1">
      <alignment horizontal="right" vertical="center"/>
    </xf>
    <xf numFmtId="179" fontId="0" fillId="0" borderId="2" xfId="0" applyNumberFormat="1" applyFill="1" applyBorder="1" applyAlignment="1">
      <alignment vertical="center"/>
    </xf>
    <xf numFmtId="179" fontId="11" fillId="0" borderId="2" xfId="0" applyNumberFormat="1" applyFont="1" applyBorder="1" applyAlignment="1">
      <alignment horizontal="right" vertical="center"/>
    </xf>
    <xf numFmtId="0" fontId="20" fillId="0" borderId="2" xfId="0" applyFont="1" applyFill="1" applyBorder="1" applyAlignment="1">
      <alignment horizontal="center" vertical="center"/>
    </xf>
    <xf numFmtId="182" fontId="11" fillId="0" borderId="2" xfId="0" applyNumberFormat="1" applyFont="1" applyBorder="1">
      <alignment vertical="center"/>
    </xf>
    <xf numFmtId="40" fontId="0" fillId="0" borderId="2" xfId="0" applyNumberFormat="1" applyFill="1" applyBorder="1" applyAlignment="1">
      <alignment vertical="center"/>
    </xf>
    <xf numFmtId="0" fontId="36" fillId="0" borderId="0" xfId="0" applyFont="1">
      <alignment vertical="center"/>
    </xf>
    <xf numFmtId="1" fontId="0" fillId="0" borderId="2" xfId="0" applyNumberFormat="1" applyBorder="1">
      <alignment vertical="center"/>
    </xf>
    <xf numFmtId="0" fontId="22" fillId="0" borderId="0" xfId="13" applyAlignment="1">
      <alignment horizontal="right" vertical="center"/>
    </xf>
    <xf numFmtId="0" fontId="37" fillId="0" borderId="0" xfId="5" applyFont="1" applyFill="1" applyBorder="1">
      <alignment vertical="center"/>
    </xf>
    <xf numFmtId="0" fontId="0" fillId="0" borderId="9" xfId="0" applyBorder="1" applyAlignment="1">
      <alignment horizontal="center" vertical="center" shrinkToFit="1"/>
    </xf>
    <xf numFmtId="0" fontId="20" fillId="0" borderId="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Fill="1" applyBorder="1" applyAlignment="1">
      <alignment horizontal="center" vertical="center"/>
    </xf>
    <xf numFmtId="179" fontId="2" fillId="0" borderId="2" xfId="3" applyNumberFormat="1" applyFont="1" applyBorder="1" applyAlignment="1">
      <alignment horizontal="right" vertical="center"/>
    </xf>
    <xf numFmtId="179" fontId="11" fillId="0" borderId="2" xfId="0" applyNumberFormat="1" applyFont="1" applyFill="1" applyBorder="1" applyAlignment="1">
      <alignment horizontal="right" vertical="center"/>
    </xf>
    <xf numFmtId="179" fontId="11" fillId="0" borderId="2" xfId="0" applyNumberFormat="1" applyFont="1" applyFill="1" applyBorder="1">
      <alignment vertical="center"/>
    </xf>
    <xf numFmtId="182" fontId="2" fillId="0" borderId="2" xfId="3" applyNumberFormat="1" applyFont="1" applyBorder="1">
      <alignment vertical="center"/>
    </xf>
    <xf numFmtId="182" fontId="11" fillId="0" borderId="2" xfId="0" applyNumberFormat="1" applyFont="1" applyFill="1" applyBorder="1">
      <alignment vertical="center"/>
    </xf>
    <xf numFmtId="179" fontId="38" fillId="0" borderId="9" xfId="0" applyNumberFormat="1" applyFont="1" applyBorder="1" applyAlignment="1">
      <alignment horizontal="center" vertical="center"/>
    </xf>
    <xf numFmtId="179" fontId="20" fillId="0" borderId="2" xfId="12" applyNumberFormat="1" applyFont="1" applyBorder="1">
      <alignment vertical="center"/>
    </xf>
    <xf numFmtId="179" fontId="11" fillId="0" borderId="2" xfId="12" applyNumberFormat="1" applyFont="1" applyBorder="1">
      <alignment vertical="center"/>
    </xf>
    <xf numFmtId="0" fontId="20" fillId="0" borderId="0" xfId="0" applyFont="1" applyFill="1">
      <alignment vertical="center"/>
    </xf>
    <xf numFmtId="0" fontId="20" fillId="0" borderId="0" xfId="0" applyFont="1" applyFill="1" applyAlignment="1">
      <alignment horizontal="right" vertical="center"/>
    </xf>
    <xf numFmtId="0" fontId="11" fillId="0" borderId="2" xfId="0" applyFont="1" applyFill="1" applyBorder="1">
      <alignment vertical="center"/>
    </xf>
    <xf numFmtId="0" fontId="11" fillId="0" borderId="2" xfId="0" applyFont="1" applyFill="1" applyBorder="1" applyAlignment="1">
      <alignment vertical="center"/>
    </xf>
    <xf numFmtId="38" fontId="11" fillId="0" borderId="0" xfId="0" applyNumberFormat="1" applyFont="1" applyFill="1">
      <alignment vertical="center"/>
    </xf>
    <xf numFmtId="38" fontId="11" fillId="0" borderId="2" xfId="0" applyNumberFormat="1" applyFont="1" applyFill="1" applyBorder="1" applyAlignment="1">
      <alignment vertical="center"/>
    </xf>
    <xf numFmtId="38" fontId="11" fillId="0" borderId="0" xfId="0" applyNumberFormat="1" applyFont="1" applyBorder="1">
      <alignment vertical="center"/>
    </xf>
    <xf numFmtId="40" fontId="11" fillId="0" borderId="2" xfId="0" applyNumberFormat="1" applyFont="1" applyFill="1" applyBorder="1" applyAlignment="1">
      <alignment vertical="center"/>
    </xf>
    <xf numFmtId="40" fontId="11" fillId="0" borderId="2" xfId="0" applyNumberFormat="1" applyFont="1" applyFill="1" applyBorder="1" applyAlignment="1">
      <alignment vertical="center" wrapText="1"/>
    </xf>
    <xf numFmtId="0" fontId="0" fillId="0" borderId="0" xfId="0" applyFill="1">
      <alignment vertical="center"/>
    </xf>
    <xf numFmtId="3" fontId="0" fillId="0" borderId="0" xfId="0" applyNumberFormat="1" applyFill="1">
      <alignment vertical="center"/>
    </xf>
    <xf numFmtId="0" fontId="0" fillId="0" borderId="14" xfId="0" applyFill="1" applyBorder="1">
      <alignment vertical="center"/>
    </xf>
    <xf numFmtId="0" fontId="39" fillId="0" borderId="0" xfId="21" applyFont="1" applyAlignment="1">
      <alignment vertical="center"/>
    </xf>
    <xf numFmtId="0" fontId="2" fillId="0" borderId="0" xfId="21" applyAlignment="1">
      <alignment vertical="center"/>
    </xf>
    <xf numFmtId="184" fontId="40" fillId="0" borderId="15" xfId="21" applyNumberFormat="1" applyFont="1" applyFill="1" applyBorder="1" applyAlignment="1">
      <alignment vertical="top" wrapText="1"/>
    </xf>
    <xf numFmtId="184" fontId="40" fillId="0" borderId="0" xfId="21" applyNumberFormat="1" applyFont="1" applyFill="1" applyBorder="1" applyAlignment="1">
      <alignment vertical="top" wrapText="1"/>
    </xf>
    <xf numFmtId="0" fontId="2" fillId="0" borderId="0" xfId="21"/>
    <xf numFmtId="189" fontId="39" fillId="0" borderId="0" xfId="21" applyNumberFormat="1" applyFont="1" applyAlignment="1">
      <alignment vertical="center"/>
    </xf>
    <xf numFmtId="0" fontId="0" fillId="0" borderId="0" xfId="0" applyFill="1" applyAlignment="1">
      <alignment horizontal="right" vertical="center"/>
    </xf>
    <xf numFmtId="182" fontId="11" fillId="0" borderId="9" xfId="0" applyNumberFormat="1" applyFont="1" applyBorder="1">
      <alignment vertical="center"/>
    </xf>
    <xf numFmtId="0" fontId="40" fillId="0" borderId="19" xfId="21" applyFont="1" applyBorder="1" applyAlignment="1">
      <alignment horizontal="center" vertical="center"/>
    </xf>
    <xf numFmtId="0" fontId="40" fillId="0" borderId="20" xfId="21" applyFont="1" applyBorder="1" applyAlignment="1">
      <alignment horizontal="center" vertical="center"/>
    </xf>
    <xf numFmtId="0" fontId="40" fillId="0" borderId="21" xfId="21" applyFont="1" applyBorder="1" applyAlignment="1">
      <alignment horizontal="center" vertical="center"/>
    </xf>
    <xf numFmtId="184" fontId="40" fillId="0" borderId="2" xfId="21" applyNumberFormat="1" applyFont="1" applyBorder="1" applyAlignment="1">
      <alignment horizontal="center" vertical="center"/>
    </xf>
    <xf numFmtId="184" fontId="40" fillId="0" borderId="25" xfId="21" applyNumberFormat="1" applyFont="1" applyBorder="1" applyAlignment="1">
      <alignment horizontal="center" vertical="center"/>
    </xf>
    <xf numFmtId="184" fontId="40" fillId="0" borderId="29" xfId="21" applyNumberFormat="1" applyFont="1" applyBorder="1" applyAlignment="1">
      <alignment horizontal="center" vertical="center"/>
    </xf>
    <xf numFmtId="184" fontId="40" fillId="0" borderId="33" xfId="21" applyNumberFormat="1" applyFont="1" applyBorder="1" applyAlignment="1">
      <alignment horizontal="center" vertical="center"/>
    </xf>
    <xf numFmtId="0" fontId="39" fillId="0" borderId="10" xfId="21" applyFont="1" applyBorder="1" applyAlignment="1">
      <alignment vertical="center"/>
    </xf>
    <xf numFmtId="184" fontId="40" fillId="0" borderId="2" xfId="21" applyNumberFormat="1" applyFont="1" applyBorder="1" applyAlignment="1">
      <alignment vertical="center"/>
    </xf>
    <xf numFmtId="184" fontId="40" fillId="0" borderId="25" xfId="21" applyNumberFormat="1" applyFont="1" applyBorder="1" applyAlignment="1">
      <alignment vertical="center"/>
    </xf>
    <xf numFmtId="184" fontId="40" fillId="0" borderId="29" xfId="21" applyNumberFormat="1" applyFont="1" applyBorder="1" applyAlignment="1">
      <alignment vertical="center"/>
    </xf>
    <xf numFmtId="184" fontId="40" fillId="0" borderId="33" xfId="21" applyNumberFormat="1" applyFont="1" applyBorder="1" applyAlignment="1">
      <alignment vertical="center"/>
    </xf>
    <xf numFmtId="0" fontId="11" fillId="0" borderId="2" xfId="0" applyFont="1" applyBorder="1" applyAlignment="1">
      <alignment horizontal="center" vertical="center"/>
    </xf>
    <xf numFmtId="2" fontId="11" fillId="0" borderId="2" xfId="0" applyNumberFormat="1" applyFont="1" applyBorder="1">
      <alignment vertical="center"/>
    </xf>
    <xf numFmtId="189" fontId="11" fillId="0" borderId="2" xfId="14" applyNumberFormat="1" applyFont="1" applyBorder="1">
      <alignment vertical="center"/>
    </xf>
    <xf numFmtId="0" fontId="11" fillId="0" borderId="2" xfId="0" applyFont="1" applyBorder="1" applyAlignment="1">
      <alignment horizontal="center" vertical="center"/>
    </xf>
    <xf numFmtId="0" fontId="20" fillId="0" borderId="2" xfId="0" applyFont="1" applyBorder="1" applyAlignment="1">
      <alignment horizontal="center" vertical="center"/>
    </xf>
    <xf numFmtId="189" fontId="9" fillId="0" borderId="2" xfId="14" applyNumberFormat="1" applyFont="1" applyFill="1" applyBorder="1">
      <alignment vertical="center"/>
    </xf>
    <xf numFmtId="0" fontId="20" fillId="0" borderId="2" xfId="0" applyFont="1" applyBorder="1" applyAlignment="1">
      <alignment horizontal="center" vertical="center"/>
    </xf>
    <xf numFmtId="0" fontId="11" fillId="0" borderId="2" xfId="0" applyFont="1" applyBorder="1" applyAlignment="1">
      <alignment horizontal="center" vertical="center"/>
    </xf>
    <xf numFmtId="0" fontId="22" fillId="0" borderId="0" xfId="13" quotePrefix="1" applyAlignment="1">
      <alignment horizontal="right" vertical="center"/>
    </xf>
    <xf numFmtId="0" fontId="45" fillId="0" borderId="0" xfId="13" applyFont="1">
      <alignment vertical="center"/>
    </xf>
    <xf numFmtId="0" fontId="46" fillId="0" borderId="0" xfId="13" applyFont="1">
      <alignment vertical="center"/>
    </xf>
    <xf numFmtId="0" fontId="47" fillId="0" borderId="0" xfId="13" applyFont="1">
      <alignment vertical="center"/>
    </xf>
    <xf numFmtId="49" fontId="47" fillId="0" borderId="0" xfId="13" applyNumberFormat="1" applyFont="1" applyAlignment="1">
      <alignment horizontal="right" vertical="center"/>
    </xf>
    <xf numFmtId="179" fontId="11" fillId="0" borderId="2" xfId="3" applyNumberFormat="1" applyFont="1" applyBorder="1">
      <alignment vertical="center"/>
    </xf>
    <xf numFmtId="179" fontId="0" fillId="0" borderId="9" xfId="3" applyNumberFormat="1" applyFont="1" applyBorder="1">
      <alignment vertical="center"/>
    </xf>
    <xf numFmtId="179" fontId="0" fillId="0" borderId="2" xfId="3" applyNumberFormat="1" applyFont="1" applyBorder="1">
      <alignment vertical="center"/>
    </xf>
    <xf numFmtId="191" fontId="2" fillId="0" borderId="2" xfId="3" applyNumberFormat="1" applyFont="1" applyFill="1" applyBorder="1" applyAlignment="1">
      <alignment horizontal="right" vertical="center"/>
    </xf>
    <xf numFmtId="192" fontId="11" fillId="0" borderId="2" xfId="0" applyNumberFormat="1" applyFont="1" applyBorder="1">
      <alignment vertical="center"/>
    </xf>
    <xf numFmtId="191" fontId="2" fillId="0" borderId="9" xfId="3" applyNumberFormat="1" applyFill="1" applyBorder="1">
      <alignment vertical="center"/>
    </xf>
    <xf numFmtId="192" fontId="0" fillId="0" borderId="9" xfId="0" applyNumberFormat="1" applyBorder="1">
      <alignment vertical="center"/>
    </xf>
    <xf numFmtId="191" fontId="2" fillId="0" borderId="2" xfId="3" applyNumberFormat="1" applyFill="1" applyBorder="1">
      <alignment vertical="center"/>
    </xf>
    <xf numFmtId="179" fontId="2" fillId="0" borderId="2" xfId="3" applyNumberFormat="1" applyFill="1" applyBorder="1">
      <alignment vertical="center"/>
    </xf>
    <xf numFmtId="40" fontId="2" fillId="0" borderId="0" xfId="3" applyNumberFormat="1" applyFill="1" applyBorder="1">
      <alignment vertical="center"/>
    </xf>
    <xf numFmtId="0" fontId="0" fillId="0" borderId="0" xfId="0" applyFill="1" applyBorder="1" applyAlignment="1">
      <alignment horizontal="center" vertical="center"/>
    </xf>
    <xf numFmtId="179" fontId="2" fillId="0" borderId="2" xfId="3" applyNumberFormat="1" applyFill="1" applyBorder="1" applyAlignment="1">
      <alignment vertical="center" shrinkToFit="1"/>
    </xf>
    <xf numFmtId="38" fontId="2" fillId="0" borderId="0" xfId="3" applyFill="1" applyBorder="1" applyAlignment="1">
      <alignment vertical="center" shrinkToFit="1"/>
    </xf>
    <xf numFmtId="0" fontId="0" fillId="0" borderId="0" xfId="0" applyFill="1" applyBorder="1" applyAlignment="1">
      <alignment vertical="center" shrinkToFit="1"/>
    </xf>
    <xf numFmtId="0" fontId="0" fillId="0" borderId="2" xfId="0" applyFill="1" applyBorder="1" applyAlignment="1">
      <alignment horizontal="center" vertical="center" shrinkToFit="1"/>
    </xf>
    <xf numFmtId="38" fontId="0" fillId="0" borderId="0" xfId="3" applyFont="1" applyFill="1">
      <alignment vertical="center"/>
    </xf>
    <xf numFmtId="0" fontId="48" fillId="0" borderId="0" xfId="0" applyFont="1">
      <alignment vertical="center"/>
    </xf>
    <xf numFmtId="179" fontId="48" fillId="0" borderId="0" xfId="0" applyNumberFormat="1" applyFont="1">
      <alignment vertical="center"/>
    </xf>
    <xf numFmtId="0" fontId="48" fillId="0" borderId="0" xfId="0" applyFont="1" applyAlignment="1">
      <alignment horizontal="center" vertical="center"/>
    </xf>
    <xf numFmtId="179" fontId="4" fillId="0" borderId="2" xfId="0" applyNumberFormat="1" applyFont="1" applyBorder="1">
      <alignment vertical="center"/>
    </xf>
    <xf numFmtId="0" fontId="4" fillId="0" borderId="2" xfId="0" applyFont="1" applyBorder="1" applyAlignment="1">
      <alignment horizontal="center" vertical="center"/>
    </xf>
    <xf numFmtId="193" fontId="48" fillId="0" borderId="9" xfId="0" applyNumberFormat="1" applyFont="1" applyBorder="1">
      <alignment vertical="center"/>
    </xf>
    <xf numFmtId="179" fontId="48" fillId="0" borderId="9" xfId="0" applyNumberFormat="1" applyFont="1" applyBorder="1">
      <alignment vertical="center"/>
    </xf>
    <xf numFmtId="0" fontId="48" fillId="0" borderId="9" xfId="0" applyFont="1" applyBorder="1" applyAlignment="1">
      <alignment horizontal="center" vertical="center"/>
    </xf>
    <xf numFmtId="193" fontId="48" fillId="0" borderId="2" xfId="0" applyNumberFormat="1" applyFont="1" applyBorder="1">
      <alignment vertical="center"/>
    </xf>
    <xf numFmtId="179" fontId="48" fillId="0" borderId="2" xfId="0" applyNumberFormat="1" applyFont="1" applyBorder="1">
      <alignment vertical="center"/>
    </xf>
    <xf numFmtId="0" fontId="48" fillId="0" borderId="2" xfId="0" applyFont="1" applyFill="1" applyBorder="1" applyAlignment="1">
      <alignment horizontal="center" vertical="center"/>
    </xf>
    <xf numFmtId="179" fontId="48" fillId="0" borderId="2" xfId="3" applyNumberFormat="1" applyFont="1" applyFill="1" applyBorder="1">
      <alignment vertical="center"/>
    </xf>
    <xf numFmtId="0" fontId="48" fillId="0" borderId="2" xfId="0" applyFont="1" applyBorder="1" applyAlignment="1">
      <alignment horizontal="center" vertical="center"/>
    </xf>
    <xf numFmtId="179" fontId="48" fillId="0" borderId="2" xfId="3" applyNumberFormat="1" applyFont="1" applyBorder="1">
      <alignment vertical="center"/>
    </xf>
    <xf numFmtId="179" fontId="4" fillId="0" borderId="2" xfId="3" applyNumberFormat="1" applyFont="1" applyBorder="1">
      <alignment vertical="center"/>
    </xf>
    <xf numFmtId="177" fontId="48" fillId="0" borderId="2" xfId="0" applyNumberFormat="1" applyFont="1" applyBorder="1">
      <alignment vertical="center"/>
    </xf>
    <xf numFmtId="0" fontId="4" fillId="0" borderId="2" xfId="0" applyFont="1" applyBorder="1" applyAlignment="1">
      <alignment horizontal="center" vertical="center" wrapText="1" shrinkToFit="1"/>
    </xf>
    <xf numFmtId="179" fontId="4" fillId="0" borderId="2" xfId="0" applyNumberFormat="1" applyFont="1" applyBorder="1" applyAlignment="1">
      <alignment horizontal="center" vertical="center" wrapText="1"/>
    </xf>
    <xf numFmtId="179" fontId="48" fillId="0" borderId="2" xfId="0" applyNumberFormat="1" applyFont="1" applyBorder="1" applyAlignment="1">
      <alignment horizontal="center" vertical="center" shrinkToFit="1"/>
    </xf>
    <xf numFmtId="0" fontId="48" fillId="0" borderId="2" xfId="0" applyFont="1" applyBorder="1" applyAlignment="1">
      <alignment horizontal="center" vertical="center" shrinkToFit="1"/>
    </xf>
    <xf numFmtId="0" fontId="49" fillId="0" borderId="0" xfId="13" applyFont="1">
      <alignment vertical="center"/>
    </xf>
    <xf numFmtId="0" fontId="8" fillId="0" borderId="0" xfId="0" applyFont="1" applyAlignment="1">
      <alignment horizontal="center" vertical="center"/>
    </xf>
    <xf numFmtId="0" fontId="8" fillId="0" borderId="9" xfId="0" applyFont="1" applyBorder="1" applyAlignment="1">
      <alignment horizontal="right" vertical="center"/>
    </xf>
    <xf numFmtId="179" fontId="8" fillId="0" borderId="9" xfId="0" applyNumberFormat="1" applyFont="1" applyBorder="1" applyAlignment="1">
      <alignment horizontal="right" vertical="center" wrapText="1"/>
    </xf>
    <xf numFmtId="0" fontId="8" fillId="0" borderId="9" xfId="0" applyFont="1" applyBorder="1" applyAlignment="1">
      <alignment horizontal="center" vertical="center"/>
    </xf>
    <xf numFmtId="0" fontId="8" fillId="0" borderId="2" xfId="0" applyFont="1" applyBorder="1" applyAlignment="1">
      <alignment horizontal="right" vertical="center"/>
    </xf>
    <xf numFmtId="179" fontId="8" fillId="0" borderId="2" xfId="0" applyNumberFormat="1" applyFont="1" applyBorder="1" applyAlignment="1">
      <alignment horizontal="right" vertical="center" wrapText="1"/>
    </xf>
    <xf numFmtId="0" fontId="8" fillId="0" borderId="0" xfId="0" applyFont="1" applyBorder="1">
      <alignment vertical="center"/>
    </xf>
    <xf numFmtId="0" fontId="8" fillId="0" borderId="0" xfId="0" applyFont="1" applyAlignment="1">
      <alignment horizontal="left" vertical="center"/>
    </xf>
    <xf numFmtId="0" fontId="4" fillId="0" borderId="2" xfId="0" applyFont="1" applyBorder="1">
      <alignment vertical="center"/>
    </xf>
    <xf numFmtId="0" fontId="4" fillId="0" borderId="2" xfId="0" applyFont="1" applyFill="1" applyBorder="1" applyAlignment="1">
      <alignment horizontal="center" vertical="center"/>
    </xf>
    <xf numFmtId="0" fontId="48" fillId="0" borderId="9" xfId="0" applyFont="1" applyBorder="1">
      <alignment vertical="center"/>
    </xf>
    <xf numFmtId="0" fontId="48" fillId="0" borderId="9" xfId="0" applyFont="1" applyFill="1" applyBorder="1" applyAlignment="1">
      <alignment horizontal="center" vertical="center"/>
    </xf>
    <xf numFmtId="2" fontId="48" fillId="0" borderId="2" xfId="0" applyNumberFormat="1" applyFont="1" applyBorder="1">
      <alignment vertical="center"/>
    </xf>
    <xf numFmtId="0" fontId="48" fillId="0" borderId="2" xfId="0" applyFont="1" applyBorder="1">
      <alignment vertical="center"/>
    </xf>
    <xf numFmtId="0" fontId="48" fillId="0" borderId="2" xfId="0" applyFont="1" applyFill="1" applyBorder="1" applyAlignment="1">
      <alignment horizontal="center" vertical="center" wrapText="1"/>
    </xf>
    <xf numFmtId="0" fontId="48" fillId="0" borderId="2" xfId="0" applyFont="1" applyBorder="1" applyAlignment="1">
      <alignment horizontal="center" vertical="center" wrapText="1"/>
    </xf>
    <xf numFmtId="10" fontId="8" fillId="0" borderId="0" xfId="14" applyNumberFormat="1" applyFont="1">
      <alignment vertical="center"/>
    </xf>
    <xf numFmtId="194" fontId="50" fillId="0" borderId="0" xfId="0" applyNumberFormat="1" applyFont="1" applyBorder="1">
      <alignment vertical="center"/>
    </xf>
    <xf numFmtId="10" fontId="48" fillId="0" borderId="0" xfId="14" applyNumberFormat="1" applyFont="1">
      <alignment vertical="center"/>
    </xf>
    <xf numFmtId="38" fontId="4" fillId="0" borderId="2" xfId="0" applyNumberFormat="1" applyFont="1" applyFill="1" applyBorder="1">
      <alignment vertical="center"/>
    </xf>
    <xf numFmtId="0" fontId="8" fillId="0" borderId="0" xfId="0" applyFont="1" applyAlignment="1">
      <alignment vertical="center" shrinkToFit="1"/>
    </xf>
    <xf numFmtId="0" fontId="4" fillId="0" borderId="2" xfId="0" applyFont="1" applyFill="1" applyBorder="1" applyAlignment="1">
      <alignment horizontal="center" vertical="center" wrapText="1" shrinkToFit="1"/>
    </xf>
    <xf numFmtId="0" fontId="2" fillId="0" borderId="0" xfId="0" applyFont="1" applyAlignment="1">
      <alignment vertical="center"/>
    </xf>
    <xf numFmtId="0" fontId="4" fillId="0" borderId="0" xfId="0" applyFont="1" applyAlignment="1">
      <alignment vertical="center"/>
    </xf>
    <xf numFmtId="194" fontId="51" fillId="0" borderId="0" xfId="0" applyNumberFormat="1" applyFont="1" applyBorder="1">
      <alignment vertical="center"/>
    </xf>
    <xf numFmtId="0" fontId="51" fillId="0" borderId="0" xfId="0" applyFont="1" applyAlignment="1">
      <alignment vertical="center"/>
    </xf>
    <xf numFmtId="194" fontId="4" fillId="0" borderId="2" xfId="0" applyNumberFormat="1" applyFont="1" applyFill="1" applyBorder="1">
      <alignment vertical="center"/>
    </xf>
    <xf numFmtId="0" fontId="48" fillId="0" borderId="0" xfId="0" applyFont="1" applyAlignment="1">
      <alignment vertical="center" shrinkToFit="1"/>
    </xf>
    <xf numFmtId="0" fontId="2" fillId="0" borderId="0" xfId="0" applyFont="1">
      <alignment vertical="center"/>
    </xf>
    <xf numFmtId="0" fontId="4" fillId="0" borderId="0" xfId="0" applyFont="1">
      <alignment vertical="center"/>
    </xf>
    <xf numFmtId="0" fontId="14" fillId="0" borderId="2" xfId="0" applyFont="1" applyFill="1" applyBorder="1" applyAlignment="1">
      <alignment horizontal="center" vertical="center"/>
    </xf>
    <xf numFmtId="0" fontId="14" fillId="0" borderId="9" xfId="0" applyFont="1" applyFill="1" applyBorder="1" applyAlignment="1">
      <alignment horizontal="center" vertical="center"/>
    </xf>
    <xf numFmtId="0" fontId="18" fillId="0" borderId="9" xfId="0" applyFont="1" applyBorder="1" applyAlignment="1">
      <alignment horizontal="center" vertical="center"/>
    </xf>
    <xf numFmtId="0" fontId="18" fillId="0" borderId="2" xfId="0" applyFont="1" applyBorder="1" applyAlignment="1">
      <alignment vertical="center"/>
    </xf>
    <xf numFmtId="0" fontId="18" fillId="0" borderId="2" xfId="0" applyFont="1" applyBorder="1">
      <alignment vertical="center"/>
    </xf>
    <xf numFmtId="38" fontId="4" fillId="0" borderId="2" xfId="3" applyFont="1" applyFill="1" applyBorder="1">
      <alignment vertical="center"/>
    </xf>
    <xf numFmtId="0" fontId="18" fillId="0" borderId="2" xfId="0" applyFont="1" applyFill="1" applyBorder="1" applyAlignment="1">
      <alignment horizontal="center" vertical="center"/>
    </xf>
    <xf numFmtId="0" fontId="18" fillId="0" borderId="2" xfId="0" applyFont="1" applyBorder="1" applyAlignment="1">
      <alignment horizontal="center" vertical="center"/>
    </xf>
    <xf numFmtId="179" fontId="18" fillId="0" borderId="2" xfId="0" applyNumberFormat="1" applyFont="1" applyBorder="1">
      <alignment vertical="center"/>
    </xf>
    <xf numFmtId="193" fontId="18" fillId="0" borderId="2" xfId="0" applyNumberFormat="1" applyFont="1" applyBorder="1">
      <alignment vertical="center"/>
    </xf>
    <xf numFmtId="38" fontId="4" fillId="0" borderId="2" xfId="3" applyFont="1" applyBorder="1">
      <alignment vertical="center"/>
    </xf>
    <xf numFmtId="177" fontId="18" fillId="0" borderId="2" xfId="0" applyNumberFormat="1" applyFont="1" applyBorder="1">
      <alignment vertical="center"/>
    </xf>
    <xf numFmtId="0" fontId="12" fillId="0" borderId="2" xfId="0" applyFont="1" applyBorder="1" applyAlignment="1">
      <alignment horizontal="center" vertical="center" shrinkToFit="1"/>
    </xf>
    <xf numFmtId="0" fontId="18" fillId="0" borderId="9" xfId="0" applyFont="1" applyFill="1" applyBorder="1" applyAlignment="1">
      <alignment horizontal="center" vertical="center"/>
    </xf>
    <xf numFmtId="38" fontId="18" fillId="0" borderId="2" xfId="12" applyFont="1" applyBorder="1">
      <alignment vertical="center"/>
    </xf>
    <xf numFmtId="38" fontId="18" fillId="0" borderId="2" xfId="3" applyFont="1" applyFill="1" applyBorder="1">
      <alignment vertical="center"/>
    </xf>
    <xf numFmtId="0" fontId="18" fillId="0" borderId="2" xfId="0" applyFont="1" applyFill="1" applyBorder="1">
      <alignment vertical="center"/>
    </xf>
    <xf numFmtId="0" fontId="4" fillId="0" borderId="2" xfId="0" applyFont="1" applyBorder="1" applyAlignment="1">
      <alignment horizontal="center" vertical="center" wrapText="1"/>
    </xf>
    <xf numFmtId="0" fontId="52" fillId="0" borderId="0" xfId="0" applyFont="1" applyBorder="1">
      <alignment vertical="center"/>
    </xf>
    <xf numFmtId="0" fontId="53" fillId="0" borderId="0" xfId="0" applyFont="1" applyFill="1" applyBorder="1" applyAlignment="1">
      <alignment vertical="center"/>
    </xf>
    <xf numFmtId="0" fontId="53" fillId="0" borderId="0" xfId="0" applyFont="1" applyFill="1" applyBorder="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11" fillId="0" borderId="0" xfId="0" applyFont="1" applyFill="1" applyAlignment="1">
      <alignment vertical="center"/>
    </xf>
    <xf numFmtId="189" fontId="0" fillId="0" borderId="2" xfId="0" applyNumberFormat="1" applyFill="1" applyBorder="1" applyAlignment="1">
      <alignment horizontal="center" vertical="center"/>
    </xf>
    <xf numFmtId="0" fontId="12" fillId="0" borderId="0" xfId="0" applyFont="1" applyFill="1" applyAlignment="1">
      <alignment vertical="center"/>
    </xf>
    <xf numFmtId="183" fontId="0" fillId="0" borderId="9" xfId="0" applyNumberFormat="1" applyFill="1" applyBorder="1" applyAlignment="1">
      <alignment vertical="center"/>
    </xf>
    <xf numFmtId="183" fontId="0" fillId="0" borderId="2" xfId="0" applyNumberFormat="1" applyFill="1" applyBorder="1" applyAlignment="1">
      <alignment vertical="center"/>
    </xf>
    <xf numFmtId="0" fontId="54" fillId="0" borderId="0" xfId="16" applyFont="1">
      <alignment vertical="center"/>
    </xf>
    <xf numFmtId="191" fontId="54" fillId="0" borderId="0" xfId="16" applyNumberFormat="1" applyFont="1">
      <alignment vertical="center"/>
    </xf>
    <xf numFmtId="177" fontId="55" fillId="0" borderId="2" xfId="16" applyNumberFormat="1" applyFont="1" applyBorder="1" applyAlignment="1">
      <alignment horizontal="right" vertical="center"/>
    </xf>
    <xf numFmtId="0" fontId="55" fillId="0" borderId="2" xfId="16" applyFont="1" applyBorder="1" applyAlignment="1">
      <alignment horizontal="left" vertical="center"/>
    </xf>
    <xf numFmtId="177" fontId="54" fillId="0" borderId="2" xfId="16" applyNumberFormat="1" applyFont="1" applyBorder="1">
      <alignment vertical="center"/>
    </xf>
    <xf numFmtId="38" fontId="54" fillId="0" borderId="2" xfId="16" applyNumberFormat="1" applyFont="1" applyBorder="1">
      <alignment vertical="center"/>
    </xf>
    <xf numFmtId="0" fontId="54" fillId="0" borderId="2" xfId="16" applyFont="1" applyBorder="1" applyAlignment="1">
      <alignment horizontal="left" vertical="center"/>
    </xf>
    <xf numFmtId="191" fontId="54" fillId="0" borderId="2" xfId="16" applyNumberFormat="1" applyFont="1" applyBorder="1">
      <alignment vertical="center"/>
    </xf>
    <xf numFmtId="0" fontId="54" fillId="0" borderId="2" xfId="16" applyFont="1" applyBorder="1">
      <alignment vertical="center"/>
    </xf>
    <xf numFmtId="38" fontId="54" fillId="0" borderId="0" xfId="16" applyNumberFormat="1" applyFont="1">
      <alignment vertical="center"/>
    </xf>
    <xf numFmtId="0" fontId="54" fillId="0" borderId="2" xfId="16" applyFont="1" applyBorder="1" applyAlignment="1">
      <alignment vertical="center" wrapText="1"/>
    </xf>
    <xf numFmtId="191" fontId="54" fillId="0" borderId="2" xfId="16" applyNumberFormat="1" applyFont="1" applyBorder="1" applyAlignment="1">
      <alignment vertical="center" wrapText="1"/>
    </xf>
    <xf numFmtId="0" fontId="9" fillId="0" borderId="0" xfId="16" applyFont="1">
      <alignment vertical="center"/>
    </xf>
    <xf numFmtId="0" fontId="14" fillId="0" borderId="2" xfId="0" applyFont="1" applyBorder="1" applyAlignment="1">
      <alignment horizontal="center" vertical="center"/>
    </xf>
    <xf numFmtId="3" fontId="12" fillId="0" borderId="9" xfId="0" applyNumberFormat="1" applyFont="1" applyBorder="1">
      <alignment vertical="center"/>
    </xf>
    <xf numFmtId="3" fontId="12" fillId="0" borderId="2" xfId="0" applyNumberFormat="1" applyFont="1" applyBorder="1">
      <alignment vertical="center"/>
    </xf>
    <xf numFmtId="0" fontId="12" fillId="0" borderId="2" xfId="0" applyFont="1" applyBorder="1" applyAlignment="1">
      <alignment horizontal="center" vertical="center"/>
    </xf>
    <xf numFmtId="38" fontId="18" fillId="0" borderId="2" xfId="3" applyFont="1" applyBorder="1">
      <alignment vertical="center"/>
    </xf>
    <xf numFmtId="0" fontId="18" fillId="0" borderId="2" xfId="0" applyFont="1" applyBorder="1" applyAlignment="1">
      <alignment horizontal="center" vertical="center" wrapText="1" shrinkToFit="1"/>
    </xf>
    <xf numFmtId="182" fontId="12" fillId="0" borderId="9" xfId="0" applyNumberFormat="1" applyFont="1" applyBorder="1">
      <alignment vertical="center"/>
    </xf>
    <xf numFmtId="197" fontId="12" fillId="0" borderId="9" xfId="0" applyNumberFormat="1" applyFont="1" applyBorder="1">
      <alignment vertical="center"/>
    </xf>
    <xf numFmtId="182" fontId="12" fillId="0" borderId="2" xfId="0" applyNumberFormat="1" applyFont="1" applyBorder="1">
      <alignment vertical="center"/>
    </xf>
    <xf numFmtId="197" fontId="12" fillId="0" borderId="2" xfId="0" applyNumberFormat="1" applyFont="1" applyBorder="1">
      <alignment vertical="center"/>
    </xf>
    <xf numFmtId="182" fontId="18" fillId="0" borderId="2" xfId="12" applyNumberFormat="1" applyFont="1" applyBorder="1">
      <alignment vertical="center"/>
    </xf>
    <xf numFmtId="197" fontId="18" fillId="0" borderId="2" xfId="12" applyNumberFormat="1" applyFont="1" applyBorder="1">
      <alignment vertical="center"/>
    </xf>
    <xf numFmtId="182" fontId="18" fillId="0" borderId="2" xfId="0" applyNumberFormat="1" applyFont="1" applyBorder="1">
      <alignment vertical="center"/>
    </xf>
    <xf numFmtId="182" fontId="18" fillId="0" borderId="2" xfId="3" applyNumberFormat="1" applyFont="1" applyFill="1" applyBorder="1">
      <alignment vertical="center"/>
    </xf>
    <xf numFmtId="197" fontId="18" fillId="0" borderId="2" xfId="0" applyNumberFormat="1" applyFont="1" applyBorder="1">
      <alignment vertical="center"/>
    </xf>
    <xf numFmtId="182" fontId="18" fillId="0" borderId="2" xfId="3" applyNumberFormat="1" applyFont="1" applyBorder="1">
      <alignment vertical="center"/>
    </xf>
    <xf numFmtId="197" fontId="18" fillId="0" borderId="2" xfId="0" applyNumberFormat="1" applyFont="1" applyFill="1" applyBorder="1">
      <alignment vertical="center"/>
    </xf>
    <xf numFmtId="179" fontId="4" fillId="0" borderId="2" xfId="0" applyNumberFormat="1" applyFont="1" applyBorder="1" applyAlignment="1">
      <alignment horizontal="center" vertical="center" wrapText="1" shrinkToFit="1"/>
    </xf>
    <xf numFmtId="0" fontId="42" fillId="0" borderId="2" xfId="0" applyFont="1" applyBorder="1" applyAlignment="1">
      <alignment horizontal="center" vertical="center" shrinkToFit="1"/>
    </xf>
    <xf numFmtId="179" fontId="0" fillId="0" borderId="9" xfId="0" applyNumberFormat="1" applyFill="1" applyBorder="1">
      <alignment vertical="center"/>
    </xf>
    <xf numFmtId="179" fontId="2" fillId="0" borderId="9" xfId="3" applyNumberFormat="1" applyFill="1" applyBorder="1">
      <alignment vertical="center"/>
    </xf>
    <xf numFmtId="197" fontId="11" fillId="0" borderId="2" xfId="0" applyNumberFormat="1" applyFont="1" applyBorder="1">
      <alignment vertical="center"/>
    </xf>
    <xf numFmtId="197" fontId="0" fillId="0" borderId="9" xfId="0" applyNumberFormat="1" applyBorder="1">
      <alignment vertical="center"/>
    </xf>
    <xf numFmtId="197" fontId="0" fillId="0" borderId="2" xfId="0" applyNumberFormat="1" applyBorder="1">
      <alignment vertical="center"/>
    </xf>
    <xf numFmtId="182" fontId="0" fillId="0" borderId="2" xfId="3" applyNumberFormat="1" applyFont="1" applyFill="1" applyBorder="1">
      <alignment vertical="center"/>
    </xf>
    <xf numFmtId="179" fontId="0" fillId="0" borderId="2" xfId="3" applyNumberFormat="1" applyFont="1" applyFill="1" applyBorder="1">
      <alignment vertical="center"/>
    </xf>
    <xf numFmtId="197" fontId="0" fillId="0" borderId="2" xfId="0" applyNumberFormat="1" applyFill="1" applyBorder="1">
      <alignment vertical="center"/>
    </xf>
    <xf numFmtId="197" fontId="0" fillId="0" borderId="2" xfId="3" applyNumberFormat="1" applyFont="1" applyFill="1" applyBorder="1">
      <alignment vertical="center"/>
    </xf>
    <xf numFmtId="0" fontId="0" fillId="0" borderId="2" xfId="0" applyFill="1" applyBorder="1" applyAlignment="1">
      <alignment horizontal="center" vertical="center" wrapText="1" shrinkToFit="1"/>
    </xf>
    <xf numFmtId="0" fontId="0" fillId="0" borderId="0" xfId="0" applyFill="1" applyBorder="1" applyAlignment="1">
      <alignment horizontal="left" vertical="center"/>
    </xf>
    <xf numFmtId="3" fontId="11" fillId="0" borderId="2" xfId="0" applyNumberFormat="1" applyFont="1" applyBorder="1">
      <alignment vertical="center"/>
    </xf>
    <xf numFmtId="0" fontId="20" fillId="0" borderId="2" xfId="5" applyFont="1" applyFill="1" applyBorder="1" applyAlignment="1">
      <alignment horizontal="center" vertical="center"/>
    </xf>
    <xf numFmtId="3" fontId="0" fillId="0" borderId="9" xfId="0" applyNumberFormat="1" applyBorder="1">
      <alignment vertical="center"/>
    </xf>
    <xf numFmtId="0" fontId="0" fillId="0" borderId="9" xfId="5" applyFont="1" applyFill="1" applyBorder="1" applyAlignment="1">
      <alignment horizontal="center" vertical="center"/>
    </xf>
    <xf numFmtId="0" fontId="1" fillId="0" borderId="9" xfId="5" applyFill="1" applyBorder="1" applyAlignment="1">
      <alignment horizontal="center" vertical="center"/>
    </xf>
    <xf numFmtId="38" fontId="0" fillId="0" borderId="0" xfId="4" applyFont="1" applyFill="1" applyBorder="1" applyAlignment="1">
      <alignment vertical="center"/>
    </xf>
    <xf numFmtId="38" fontId="0" fillId="0" borderId="2" xfId="4" applyFont="1" applyFill="1" applyBorder="1" applyAlignment="1">
      <alignment vertical="center"/>
    </xf>
    <xf numFmtId="0" fontId="0" fillId="0" borderId="2" xfId="5" applyFont="1" applyFill="1" applyBorder="1" applyAlignment="1">
      <alignment horizontal="center" vertical="center"/>
    </xf>
    <xf numFmtId="0" fontId="1" fillId="0" borderId="2" xfId="5" applyFill="1" applyBorder="1" applyAlignment="1">
      <alignment horizontal="center" vertical="center"/>
    </xf>
    <xf numFmtId="0" fontId="0" fillId="0" borderId="2" xfId="5" applyFont="1" applyBorder="1" applyAlignment="1">
      <alignment horizontal="center" vertical="center"/>
    </xf>
    <xf numFmtId="38" fontId="2" fillId="0" borderId="0" xfId="12" applyFont="1" applyBorder="1">
      <alignment vertical="center"/>
    </xf>
    <xf numFmtId="38" fontId="2" fillId="0" borderId="2" xfId="12" applyFont="1" applyBorder="1">
      <alignment vertical="center"/>
    </xf>
    <xf numFmtId="0" fontId="1" fillId="0" borderId="2" xfId="5" applyBorder="1" applyAlignment="1">
      <alignment horizontal="center" vertical="center"/>
    </xf>
    <xf numFmtId="38" fontId="0" fillId="0" borderId="0" xfId="4" applyFont="1" applyBorder="1" applyAlignment="1">
      <alignment vertical="center"/>
    </xf>
    <xf numFmtId="38" fontId="0" fillId="0" borderId="2" xfId="4" applyFont="1" applyBorder="1" applyAlignment="1">
      <alignment vertical="center"/>
    </xf>
    <xf numFmtId="0" fontId="1" fillId="0" borderId="0" xfId="5" applyBorder="1">
      <alignment vertical="center"/>
    </xf>
    <xf numFmtId="179" fontId="8" fillId="0" borderId="2" xfId="5" applyNumberFormat="1" applyFont="1" applyFill="1" applyBorder="1">
      <alignment vertical="center"/>
    </xf>
    <xf numFmtId="182" fontId="2" fillId="0" borderId="2" xfId="4" applyNumberFormat="1" applyFont="1" applyFill="1" applyBorder="1" applyAlignment="1">
      <alignment vertical="center"/>
    </xf>
    <xf numFmtId="179" fontId="8" fillId="0" borderId="2" xfId="5" applyNumberFormat="1" applyFont="1" applyBorder="1">
      <alignment vertical="center"/>
    </xf>
    <xf numFmtId="182" fontId="2" fillId="0" borderId="2" xfId="12" applyNumberFormat="1" applyFont="1" applyBorder="1">
      <alignment vertical="center"/>
    </xf>
    <xf numFmtId="182" fontId="2" fillId="0" borderId="2" xfId="4" applyNumberFormat="1" applyFont="1" applyBorder="1" applyAlignment="1">
      <alignment vertical="center"/>
    </xf>
    <xf numFmtId="1" fontId="1" fillId="0" borderId="0" xfId="5" applyNumberFormat="1" applyBorder="1">
      <alignment vertical="center"/>
    </xf>
    <xf numFmtId="38" fontId="6" fillId="0" borderId="0" xfId="4" applyBorder="1" applyAlignment="1">
      <alignment vertical="center"/>
    </xf>
    <xf numFmtId="0" fontId="0" fillId="0" borderId="0" xfId="5" applyFont="1" applyBorder="1" applyAlignment="1">
      <alignment horizontal="center" vertical="center"/>
    </xf>
    <xf numFmtId="0" fontId="1" fillId="0" borderId="0" xfId="5" applyBorder="1" applyAlignment="1">
      <alignment vertical="center" shrinkToFit="1"/>
    </xf>
    <xf numFmtId="0" fontId="1" fillId="0" borderId="2" xfId="5" applyBorder="1" applyAlignment="1">
      <alignment horizontal="center" vertical="center" shrinkToFit="1"/>
    </xf>
    <xf numFmtId="38" fontId="0" fillId="0" borderId="0" xfId="0" applyNumberFormat="1" applyFill="1">
      <alignment vertical="center"/>
    </xf>
    <xf numFmtId="38" fontId="0" fillId="0" borderId="0" xfId="3" applyFont="1">
      <alignment vertical="center"/>
    </xf>
    <xf numFmtId="0" fontId="11" fillId="0" borderId="2" xfId="5" applyFont="1" applyFill="1" applyBorder="1" applyAlignment="1">
      <alignment horizontal="center" vertical="center"/>
    </xf>
    <xf numFmtId="182" fontId="9" fillId="0" borderId="2" xfId="12" applyNumberFormat="1" applyFont="1" applyFill="1" applyBorder="1">
      <alignment vertical="center"/>
    </xf>
    <xf numFmtId="182" fontId="11" fillId="0" borderId="2" xfId="4" applyNumberFormat="1" applyFont="1" applyFill="1" applyBorder="1" applyAlignment="1">
      <alignment vertical="center"/>
    </xf>
    <xf numFmtId="182" fontId="9" fillId="0" borderId="2" xfId="4" applyNumberFormat="1" applyFont="1" applyFill="1" applyBorder="1" applyAlignment="1">
      <alignment vertical="center"/>
    </xf>
    <xf numFmtId="182" fontId="11" fillId="0" borderId="2" xfId="12" applyNumberFormat="1" applyFont="1" applyBorder="1">
      <alignment vertical="center"/>
    </xf>
    <xf numFmtId="182" fontId="11" fillId="0" borderId="2" xfId="4" applyNumberFormat="1" applyFont="1" applyBorder="1" applyAlignment="1">
      <alignment vertical="center"/>
    </xf>
    <xf numFmtId="182" fontId="9" fillId="0" borderId="2" xfId="4" applyNumberFormat="1" applyFont="1" applyBorder="1" applyAlignment="1">
      <alignment vertical="center"/>
    </xf>
    <xf numFmtId="38" fontId="1" fillId="0" borderId="0" xfId="12" applyFill="1" applyBorder="1">
      <alignment vertical="center"/>
    </xf>
    <xf numFmtId="38" fontId="6" fillId="0" borderId="0" xfId="4" applyFill="1" applyBorder="1" applyAlignment="1">
      <alignment vertical="center"/>
    </xf>
    <xf numFmtId="0" fontId="1" fillId="0" borderId="0" xfId="5" applyFill="1" applyBorder="1">
      <alignment vertical="center"/>
    </xf>
    <xf numFmtId="38" fontId="2" fillId="0" borderId="0" xfId="3" applyNumberFormat="1" applyFill="1" applyBorder="1">
      <alignment vertical="center"/>
    </xf>
    <xf numFmtId="38" fontId="2" fillId="0" borderId="0" xfId="3" applyFill="1">
      <alignment vertical="center"/>
    </xf>
    <xf numFmtId="38" fontId="22" fillId="0" borderId="0" xfId="13" applyNumberFormat="1" applyFont="1" applyFill="1">
      <alignment vertical="center"/>
    </xf>
    <xf numFmtId="176" fontId="2" fillId="0" borderId="0" xfId="3" applyNumberFormat="1" applyFill="1" applyBorder="1">
      <alignment vertical="center"/>
    </xf>
    <xf numFmtId="176" fontId="2" fillId="0" borderId="2" xfId="3" applyNumberFormat="1" applyFill="1" applyBorder="1">
      <alignment vertical="center"/>
    </xf>
    <xf numFmtId="176" fontId="2" fillId="0" borderId="0" xfId="3" applyNumberFormat="1" applyBorder="1">
      <alignment vertical="center"/>
    </xf>
    <xf numFmtId="176" fontId="2" fillId="0" borderId="2" xfId="3" applyNumberFormat="1" applyBorder="1">
      <alignment vertical="center"/>
    </xf>
    <xf numFmtId="0" fontId="0" fillId="0" borderId="0" xfId="0" applyBorder="1" applyAlignment="1">
      <alignment horizontal="left" vertical="center"/>
    </xf>
    <xf numFmtId="38" fontId="11" fillId="0" borderId="2" xfId="12" applyFont="1" applyBorder="1">
      <alignment vertical="center"/>
    </xf>
    <xf numFmtId="178" fontId="0" fillId="0" borderId="0" xfId="0" applyNumberFormat="1">
      <alignment vertical="center"/>
    </xf>
    <xf numFmtId="181" fontId="11" fillId="0" borderId="2" xfId="0" applyNumberFormat="1" applyFont="1" applyFill="1" applyBorder="1">
      <alignment vertical="center"/>
    </xf>
    <xf numFmtId="181" fontId="11" fillId="0" borderId="2" xfId="0" applyNumberFormat="1" applyFont="1" applyBorder="1">
      <alignment vertical="center"/>
    </xf>
    <xf numFmtId="181" fontId="0" fillId="0" borderId="9" xfId="0" applyNumberFormat="1" applyBorder="1">
      <alignment vertical="center"/>
    </xf>
    <xf numFmtId="181" fontId="0" fillId="0" borderId="2" xfId="0" applyNumberFormat="1" applyFill="1" applyBorder="1">
      <alignment vertical="center"/>
    </xf>
    <xf numFmtId="38" fontId="0" fillId="0" borderId="0" xfId="3" applyFont="1" applyFill="1" applyBorder="1">
      <alignment vertical="center"/>
    </xf>
    <xf numFmtId="38" fontId="0" fillId="0" borderId="0" xfId="0" applyNumberFormat="1" applyFill="1" applyBorder="1">
      <alignment vertical="center"/>
    </xf>
    <xf numFmtId="0" fontId="0" fillId="0" borderId="0" xfId="0" applyFill="1" applyBorder="1" applyAlignment="1">
      <alignment horizontal="center" vertical="center" wrapText="1"/>
    </xf>
    <xf numFmtId="183" fontId="0" fillId="0" borderId="0" xfId="0" applyNumberFormat="1" applyFill="1" applyBorder="1">
      <alignment vertical="center"/>
    </xf>
    <xf numFmtId="0" fontId="0" fillId="0" borderId="0" xfId="0" applyNumberFormat="1">
      <alignment vertical="center"/>
    </xf>
    <xf numFmtId="0" fontId="0" fillId="0" borderId="2" xfId="0" applyNumberFormat="1" applyFill="1" applyBorder="1" applyAlignment="1">
      <alignment horizontal="center" vertical="center"/>
    </xf>
    <xf numFmtId="179" fontId="20" fillId="0" borderId="2" xfId="0" applyNumberFormat="1" applyFont="1" applyFill="1" applyBorder="1" applyAlignment="1">
      <alignment horizontal="right" vertical="center"/>
    </xf>
    <xf numFmtId="179" fontId="20" fillId="0" borderId="2" xfId="3" applyNumberFormat="1" applyFont="1" applyFill="1" applyBorder="1" applyAlignment="1">
      <alignment horizontal="right" vertical="center"/>
    </xf>
    <xf numFmtId="0" fontId="11" fillId="0" borderId="9" xfId="0" applyFont="1" applyFill="1" applyBorder="1" applyAlignment="1">
      <alignment horizontal="center" vertical="center"/>
    </xf>
    <xf numFmtId="181" fontId="2" fillId="0" borderId="2" xfId="0" applyNumberFormat="1" applyFont="1" applyFill="1" applyBorder="1">
      <alignment vertical="center"/>
    </xf>
    <xf numFmtId="0" fontId="2" fillId="0" borderId="2" xfId="0" applyFont="1" applyFill="1" applyBorder="1" applyAlignment="1">
      <alignment horizontal="center" vertical="center"/>
    </xf>
    <xf numFmtId="179" fontId="11" fillId="0" borderId="2" xfId="3" applyNumberFormat="1" applyFont="1" applyFill="1" applyBorder="1">
      <alignment vertical="center"/>
    </xf>
    <xf numFmtId="181" fontId="20" fillId="0" borderId="2" xfId="0" applyNumberFormat="1" applyFont="1" applyFill="1" applyBorder="1">
      <alignment vertical="center"/>
    </xf>
    <xf numFmtId="179" fontId="11" fillId="0" borderId="0" xfId="0" applyNumberFormat="1" applyFont="1" applyFill="1" applyBorder="1">
      <alignment vertical="center"/>
    </xf>
    <xf numFmtId="0" fontId="20" fillId="0" borderId="0" xfId="0" applyFont="1" applyFill="1" applyBorder="1">
      <alignment vertical="center"/>
    </xf>
    <xf numFmtId="0" fontId="20" fillId="0" borderId="0" xfId="0" applyFont="1" applyFill="1" applyBorder="1" applyAlignment="1">
      <alignment horizontal="center" vertical="center"/>
    </xf>
    <xf numFmtId="179" fontId="0" fillId="0" borderId="2" xfId="0" applyNumberFormat="1" applyBorder="1" applyAlignment="1">
      <alignment horizontal="center" vertical="center" shrinkToFit="1"/>
    </xf>
    <xf numFmtId="0" fontId="24" fillId="0" borderId="0" xfId="0" applyFont="1" applyFill="1" applyBorder="1" applyAlignment="1">
      <alignment vertical="center"/>
    </xf>
    <xf numFmtId="190" fontId="2" fillId="0" borderId="2" xfId="3" applyNumberFormat="1" applyFont="1" applyBorder="1" applyAlignment="1">
      <alignment vertical="center" shrinkToFit="1"/>
    </xf>
    <xf numFmtId="179" fontId="2" fillId="0" borderId="2" xfId="3" applyNumberFormat="1" applyFont="1" applyBorder="1" applyAlignment="1">
      <alignment vertical="center" shrinkToFit="1"/>
    </xf>
    <xf numFmtId="179" fontId="2" fillId="0" borderId="2" xfId="3" applyNumberFormat="1" applyFont="1" applyFill="1" applyBorder="1" applyAlignment="1">
      <alignment vertical="center" shrinkToFit="1"/>
    </xf>
    <xf numFmtId="0" fontId="11" fillId="0" borderId="2" xfId="0" applyFont="1" applyBorder="1" applyAlignment="1">
      <alignment horizontal="center" vertical="center" shrinkToFit="1"/>
    </xf>
    <xf numFmtId="179" fontId="9" fillId="0" borderId="2" xfId="3" applyNumberFormat="1" applyFont="1" applyBorder="1" applyAlignment="1">
      <alignment vertical="center" shrinkToFit="1"/>
    </xf>
    <xf numFmtId="179" fontId="9" fillId="0" borderId="2" xfId="0" applyNumberFormat="1" applyFont="1" applyBorder="1" applyAlignment="1">
      <alignment vertical="center" shrinkToFit="1"/>
    </xf>
    <xf numFmtId="190" fontId="9" fillId="0" borderId="2" xfId="3" applyNumberFormat="1" applyFont="1" applyBorder="1" applyAlignment="1">
      <alignment vertical="center" shrinkToFit="1"/>
    </xf>
    <xf numFmtId="0" fontId="9" fillId="0" borderId="2" xfId="0" applyFont="1" applyBorder="1" applyAlignment="1">
      <alignment horizontal="center" vertical="center" shrinkToFit="1"/>
    </xf>
    <xf numFmtId="0" fontId="9" fillId="0" borderId="2" xfId="0" applyFont="1" applyFill="1" applyBorder="1" applyAlignment="1">
      <alignment horizontal="center" vertical="center" shrinkToFit="1"/>
    </xf>
    <xf numFmtId="179" fontId="9" fillId="0" borderId="2" xfId="0" applyNumberFormat="1" applyFont="1" applyBorder="1" applyAlignment="1">
      <alignment horizontal="center" vertical="center" shrinkToFit="1"/>
    </xf>
    <xf numFmtId="179" fontId="9" fillId="0" borderId="0" xfId="0" applyNumberFormat="1" applyFont="1" applyAlignment="1">
      <alignment horizontal="right" vertical="center"/>
    </xf>
    <xf numFmtId="0" fontId="1" fillId="0" borderId="0" xfId="5">
      <alignment vertical="center"/>
    </xf>
    <xf numFmtId="38" fontId="6" fillId="0" borderId="0" xfId="4" applyAlignment="1">
      <alignment vertical="center"/>
    </xf>
    <xf numFmtId="38" fontId="0" fillId="0" borderId="0" xfId="4" applyFont="1" applyAlignment="1">
      <alignment vertical="center"/>
    </xf>
    <xf numFmtId="177" fontId="0" fillId="0" borderId="9" xfId="0" applyNumberFormat="1" applyFill="1" applyBorder="1">
      <alignment vertical="center"/>
    </xf>
    <xf numFmtId="38" fontId="0" fillId="0" borderId="9" xfId="3" applyFont="1" applyFill="1" applyBorder="1">
      <alignment vertical="center"/>
    </xf>
    <xf numFmtId="177" fontId="0" fillId="0" borderId="2" xfId="0" applyNumberFormat="1" applyFill="1" applyBorder="1">
      <alignment vertical="center"/>
    </xf>
    <xf numFmtId="38" fontId="0" fillId="0" borderId="2" xfId="3" applyFont="1" applyFill="1" applyBorder="1">
      <alignment vertical="center"/>
    </xf>
    <xf numFmtId="176" fontId="0" fillId="0" borderId="0" xfId="3" applyNumberFormat="1" applyFont="1" applyFill="1" applyBorder="1">
      <alignment vertical="center"/>
    </xf>
    <xf numFmtId="176" fontId="0" fillId="0" borderId="2" xfId="3" applyNumberFormat="1" applyFont="1" applyFill="1" applyBorder="1">
      <alignment vertical="center"/>
    </xf>
    <xf numFmtId="179" fontId="0" fillId="0" borderId="9" xfId="3" applyNumberFormat="1" applyFont="1" applyFill="1" applyBorder="1">
      <alignment vertical="center"/>
    </xf>
    <xf numFmtId="40" fontId="2" fillId="0" borderId="0" xfId="3" applyNumberFormat="1" applyFill="1">
      <alignment vertical="center"/>
    </xf>
    <xf numFmtId="179" fontId="0" fillId="0" borderId="2" xfId="0" applyNumberFormat="1" applyFill="1" applyBorder="1" applyAlignment="1">
      <alignment horizontal="center" vertical="center"/>
    </xf>
    <xf numFmtId="179" fontId="0" fillId="0" borderId="0" xfId="0" applyNumberFormat="1" applyAlignment="1">
      <alignment horizontal="right" vertical="center"/>
    </xf>
    <xf numFmtId="181" fontId="0" fillId="0" borderId="0" xfId="0" applyNumberFormat="1" applyFill="1" applyBorder="1">
      <alignment vertical="center"/>
    </xf>
    <xf numFmtId="0" fontId="9" fillId="0" borderId="0" xfId="0" applyFont="1" applyFill="1" applyBorder="1" applyAlignment="1">
      <alignment horizontal="right" vertical="center" shrinkToFit="1"/>
    </xf>
    <xf numFmtId="179" fontId="0" fillId="0" borderId="0" xfId="0" applyNumberFormat="1" applyBorder="1" applyAlignment="1">
      <alignment horizontal="center" vertical="center"/>
    </xf>
    <xf numFmtId="179" fontId="11" fillId="0" borderId="9" xfId="0" applyNumberFormat="1" applyFont="1" applyBorder="1">
      <alignment vertical="center"/>
    </xf>
    <xf numFmtId="0" fontId="24" fillId="0" borderId="0" xfId="0" applyFont="1" applyAlignment="1">
      <alignment horizontal="right" vertical="top"/>
    </xf>
    <xf numFmtId="0" fontId="24" fillId="0" borderId="0" xfId="0" applyFont="1" applyAlignment="1">
      <alignment horizontal="right"/>
    </xf>
    <xf numFmtId="177" fontId="0" fillId="0" borderId="0" xfId="0" applyNumberFormat="1" applyBorder="1">
      <alignment vertical="center"/>
    </xf>
    <xf numFmtId="177" fontId="0" fillId="0" borderId="0" xfId="0" applyNumberFormat="1" applyFill="1" applyBorder="1">
      <alignment vertical="center"/>
    </xf>
    <xf numFmtId="0" fontId="59" fillId="0" borderId="2" xfId="0" applyFont="1" applyBorder="1" applyAlignment="1">
      <alignment horizontal="center" vertical="center" wrapText="1"/>
    </xf>
    <xf numFmtId="190" fontId="0" fillId="0" borderId="0" xfId="3" applyNumberFormat="1" applyFont="1" applyFill="1" applyBorder="1">
      <alignment vertical="center"/>
    </xf>
    <xf numFmtId="179" fontId="0" fillId="0" borderId="2" xfId="3" applyNumberFormat="1" applyFont="1" applyBorder="1" applyAlignment="1">
      <alignment vertical="center" shrinkToFit="1"/>
    </xf>
    <xf numFmtId="179" fontId="0" fillId="0" borderId="2" xfId="3" applyNumberFormat="1" applyFont="1" applyFill="1" applyBorder="1" applyAlignment="1">
      <alignment vertical="center" shrinkToFit="1"/>
    </xf>
    <xf numFmtId="38" fontId="0" fillId="0" borderId="0" xfId="3" applyFont="1" applyBorder="1" applyAlignment="1">
      <alignment vertical="center" shrinkToFit="1"/>
    </xf>
    <xf numFmtId="38" fontId="5" fillId="0" borderId="0" xfId="3" applyFont="1" applyFill="1" applyBorder="1">
      <alignment vertical="center"/>
    </xf>
    <xf numFmtId="38" fontId="26" fillId="0" borderId="0" xfId="12" applyFont="1">
      <alignment vertical="center"/>
    </xf>
    <xf numFmtId="0" fontId="26" fillId="0" borderId="0" xfId="0" applyFont="1" applyFill="1" applyBorder="1">
      <alignment vertical="center"/>
    </xf>
    <xf numFmtId="0" fontId="26" fillId="0" borderId="0" xfId="0" applyFont="1" applyBorder="1">
      <alignment vertical="center"/>
    </xf>
    <xf numFmtId="179" fontId="26" fillId="0" borderId="0" xfId="0" applyNumberFormat="1" applyFont="1" applyBorder="1">
      <alignment vertical="center"/>
    </xf>
    <xf numFmtId="38" fontId="5" fillId="0" borderId="0" xfId="3" applyFont="1" applyBorder="1">
      <alignment vertical="center"/>
    </xf>
    <xf numFmtId="183" fontId="0" fillId="0" borderId="0" xfId="0" applyNumberFormat="1" applyBorder="1">
      <alignment vertical="center"/>
    </xf>
    <xf numFmtId="0" fontId="0" fillId="0" borderId="0" xfId="0" applyBorder="1" applyAlignment="1">
      <alignment horizontal="center" vertical="center" shrinkToFit="1"/>
    </xf>
    <xf numFmtId="38" fontId="26" fillId="0" borderId="0" xfId="3" applyFont="1" applyFill="1" applyBorder="1">
      <alignment vertical="center"/>
    </xf>
    <xf numFmtId="0" fontId="60" fillId="0" borderId="0" xfId="0" applyFont="1">
      <alignment vertical="center"/>
    </xf>
    <xf numFmtId="0" fontId="20" fillId="0" borderId="9" xfId="0" applyFont="1" applyFill="1" applyBorder="1" applyAlignment="1">
      <alignment horizontal="center" vertical="center"/>
    </xf>
    <xf numFmtId="0" fontId="0" fillId="0" borderId="2" xfId="0" applyBorder="1" applyAlignment="1">
      <alignment horizontal="center" vertical="center" wrapText="1" shrinkToFit="1"/>
    </xf>
    <xf numFmtId="2" fontId="11" fillId="0" borderId="2" xfId="0" applyNumberFormat="1" applyFont="1" applyFill="1" applyBorder="1">
      <alignment vertical="center"/>
    </xf>
    <xf numFmtId="2" fontId="0" fillId="0" borderId="0" xfId="0" applyNumberFormat="1" applyFill="1" applyBorder="1">
      <alignment vertical="center"/>
    </xf>
    <xf numFmtId="182" fontId="0" fillId="0" borderId="0" xfId="0" applyNumberFormat="1" applyFill="1" applyBorder="1">
      <alignment vertical="center"/>
    </xf>
    <xf numFmtId="0" fontId="11" fillId="0" borderId="2" xfId="0" applyFont="1" applyFill="1" applyBorder="1" applyAlignment="1">
      <alignment horizontal="center" vertical="center" wrapText="1"/>
    </xf>
    <xf numFmtId="192" fontId="2" fillId="0" borderId="2" xfId="3" applyNumberFormat="1" applyFont="1" applyFill="1" applyBorder="1" applyAlignment="1">
      <alignment horizontal="right" vertical="center"/>
    </xf>
    <xf numFmtId="192" fontId="2" fillId="0" borderId="2" xfId="3" applyNumberFormat="1" applyFont="1" applyBorder="1" applyAlignment="1">
      <alignment horizontal="right" vertical="center"/>
    </xf>
    <xf numFmtId="0" fontId="8" fillId="0" borderId="0" xfId="0" applyFont="1" applyAlignment="1">
      <alignment horizontal="right" vertical="center"/>
    </xf>
    <xf numFmtId="190" fontId="8" fillId="0" borderId="0" xfId="0" applyNumberFormat="1" applyFont="1" applyFill="1" applyBorder="1" applyAlignment="1">
      <alignment horizontal="right" vertical="center"/>
    </xf>
    <xf numFmtId="192" fontId="2" fillId="0" borderId="0" xfId="3" applyNumberFormat="1" applyFont="1" applyFill="1" applyBorder="1" applyAlignment="1">
      <alignment horizontal="right" vertical="center"/>
    </xf>
    <xf numFmtId="0" fontId="8" fillId="0" borderId="0" xfId="0" applyFont="1" applyFill="1" applyBorder="1" applyAlignment="1">
      <alignment horizontal="center" vertical="center"/>
    </xf>
    <xf numFmtId="179" fontId="8" fillId="0" borderId="2" xfId="3" applyNumberFormat="1" applyFont="1" applyBorder="1">
      <alignment vertical="center"/>
    </xf>
    <xf numFmtId="179" fontId="8" fillId="0" borderId="2" xfId="3" applyNumberFormat="1" applyFont="1" applyBorder="1" applyAlignment="1">
      <alignment vertical="center" shrinkToFit="1"/>
    </xf>
    <xf numFmtId="179" fontId="2" fillId="0" borderId="2" xfId="3" applyNumberFormat="1" applyBorder="1" applyAlignment="1">
      <alignment vertical="center" shrinkToFit="1"/>
    </xf>
    <xf numFmtId="0" fontId="17" fillId="0" borderId="0" xfId="0" applyFont="1" applyAlignment="1">
      <alignment horizontal="right" vertical="center"/>
    </xf>
    <xf numFmtId="0" fontId="17" fillId="0" borderId="0" xfId="0" applyFont="1" applyFill="1" applyAlignment="1">
      <alignment horizontal="center" vertical="center"/>
    </xf>
    <xf numFmtId="0" fontId="21" fillId="0" borderId="2" xfId="0" applyFont="1" applyFill="1" applyBorder="1" applyAlignment="1">
      <alignment horizontal="center" vertical="center"/>
    </xf>
    <xf numFmtId="0" fontId="17" fillId="0" borderId="0" xfId="0" applyFont="1" applyAlignment="1">
      <alignment horizontal="left" vertical="center"/>
    </xf>
    <xf numFmtId="189" fontId="0" fillId="0" borderId="0" xfId="0" applyNumberFormat="1">
      <alignment vertical="center"/>
    </xf>
    <xf numFmtId="0" fontId="0" fillId="0" borderId="0" xfId="0" applyFill="1" applyAlignment="1">
      <alignment vertical="center" wrapText="1"/>
    </xf>
    <xf numFmtId="179" fontId="11" fillId="4" borderId="2" xfId="0" applyNumberFormat="1" applyFont="1" applyFill="1" applyBorder="1">
      <alignment vertical="center"/>
    </xf>
    <xf numFmtId="179" fontId="0" fillId="4" borderId="9" xfId="0" applyNumberFormat="1" applyFill="1" applyBorder="1">
      <alignment vertical="center"/>
    </xf>
    <xf numFmtId="179" fontId="0" fillId="4" borderId="2" xfId="0" applyNumberFormat="1" applyFill="1" applyBorder="1">
      <alignment vertical="center"/>
    </xf>
    <xf numFmtId="179" fontId="0" fillId="0" borderId="9" xfId="3" applyNumberFormat="1" applyFont="1" applyFill="1" applyBorder="1" applyAlignment="1">
      <alignment vertical="center" shrinkToFit="1"/>
    </xf>
    <xf numFmtId="0" fontId="2" fillId="0" borderId="0" xfId="0" applyFont="1" applyAlignment="1">
      <alignment horizontal="center" vertical="center"/>
    </xf>
    <xf numFmtId="181" fontId="8" fillId="0" borderId="9" xfId="0" applyNumberFormat="1" applyFont="1" applyFill="1" applyBorder="1" applyAlignment="1">
      <alignment vertical="center"/>
    </xf>
    <xf numFmtId="181" fontId="8" fillId="0" borderId="9" xfId="0" applyNumberFormat="1" applyFont="1" applyFill="1" applyBorder="1">
      <alignment vertical="center"/>
    </xf>
    <xf numFmtId="181" fontId="8" fillId="4" borderId="9" xfId="0" applyNumberFormat="1" applyFont="1" applyFill="1" applyBorder="1" applyAlignment="1">
      <alignment horizontal="right" vertical="center"/>
    </xf>
    <xf numFmtId="181" fontId="8" fillId="0" borderId="2" xfId="0" applyNumberFormat="1" applyFont="1" applyFill="1" applyBorder="1" applyAlignment="1">
      <alignment vertical="center"/>
    </xf>
    <xf numFmtId="181" fontId="8" fillId="0" borderId="2" xfId="0" applyNumberFormat="1" applyFont="1" applyFill="1" applyBorder="1">
      <alignment vertical="center"/>
    </xf>
    <xf numFmtId="181" fontId="8" fillId="4" borderId="2" xfId="0" applyNumberFormat="1" applyFont="1" applyFill="1" applyBorder="1" applyAlignment="1">
      <alignment horizontal="right" vertical="center"/>
    </xf>
    <xf numFmtId="181" fontId="8" fillId="0" borderId="2" xfId="0" applyNumberFormat="1" applyFont="1" applyBorder="1" applyAlignment="1">
      <alignment vertical="center"/>
    </xf>
    <xf numFmtId="181" fontId="8" fillId="0" borderId="2" xfId="0" applyNumberFormat="1" applyFont="1" applyBorder="1">
      <alignment vertical="center"/>
    </xf>
    <xf numFmtId="0" fontId="8" fillId="0" borderId="0" xfId="0" applyFont="1" applyAlignment="1">
      <alignment vertical="center"/>
    </xf>
    <xf numFmtId="179" fontId="2" fillId="0" borderId="2" xfId="3" applyNumberFormat="1" applyFont="1" applyFill="1" applyBorder="1" applyAlignment="1">
      <alignment horizontal="right" vertical="center"/>
    </xf>
    <xf numFmtId="179" fontId="11" fillId="0" borderId="2" xfId="3" applyNumberFormat="1" applyFont="1" applyFill="1" applyBorder="1" applyAlignment="1">
      <alignment vertical="center"/>
    </xf>
    <xf numFmtId="184" fontId="4" fillId="0" borderId="0" xfId="3" applyNumberFormat="1" applyFont="1" applyFill="1" applyBorder="1" applyAlignment="1">
      <alignment horizontal="right"/>
    </xf>
    <xf numFmtId="179" fontId="11" fillId="0" borderId="2" xfId="3" applyNumberFormat="1" applyFont="1" applyBorder="1" applyAlignment="1">
      <alignment vertical="center"/>
    </xf>
    <xf numFmtId="202" fontId="4" fillId="0" borderId="0" xfId="3" applyNumberFormat="1" applyFont="1" applyFill="1" applyBorder="1" applyAlignment="1">
      <alignment horizontal="right"/>
    </xf>
    <xf numFmtId="0" fontId="9" fillId="0" borderId="9" xfId="0" applyFont="1" applyFill="1" applyBorder="1" applyAlignment="1">
      <alignment horizontal="center" vertical="center"/>
    </xf>
    <xf numFmtId="184" fontId="2" fillId="0" borderId="2" xfId="5" applyNumberFormat="1" applyFont="1" applyFill="1" applyBorder="1" applyAlignment="1">
      <alignment horizontal="right" vertical="center"/>
    </xf>
    <xf numFmtId="0" fontId="0" fillId="0" borderId="9" xfId="0" applyBorder="1" applyAlignment="1">
      <alignment horizontal="center" vertical="center" wrapText="1"/>
    </xf>
    <xf numFmtId="179" fontId="11" fillId="0" borderId="2" xfId="5" applyNumberFormat="1" applyFont="1" applyFill="1" applyBorder="1">
      <alignment vertical="center"/>
    </xf>
    <xf numFmtId="179" fontId="1" fillId="0" borderId="9" xfId="5" applyNumberFormat="1" applyFill="1" applyBorder="1">
      <alignment vertical="center"/>
    </xf>
    <xf numFmtId="9" fontId="1" fillId="0" borderId="0" xfId="5" applyNumberFormat="1">
      <alignment vertical="center"/>
    </xf>
    <xf numFmtId="0" fontId="0" fillId="0" borderId="0" xfId="5" applyFont="1">
      <alignment vertical="center"/>
    </xf>
    <xf numFmtId="179" fontId="0" fillId="0" borderId="0" xfId="3" applyNumberFormat="1" applyFont="1" applyFill="1" applyBorder="1">
      <alignment vertical="center"/>
    </xf>
    <xf numFmtId="0" fontId="0" fillId="0" borderId="0" xfId="0" applyAlignment="1">
      <alignment horizontal="center" vertical="center" wrapText="1"/>
    </xf>
    <xf numFmtId="192" fontId="2" fillId="0" borderId="2" xfId="3" applyNumberFormat="1" applyFont="1" applyFill="1" applyBorder="1">
      <alignment vertical="center"/>
    </xf>
    <xf numFmtId="192" fontId="11" fillId="0" borderId="2" xfId="3" applyNumberFormat="1" applyFont="1" applyFill="1" applyBorder="1">
      <alignment vertical="center"/>
    </xf>
    <xf numFmtId="192" fontId="2" fillId="0" borderId="9" xfId="3" applyNumberFormat="1" applyFill="1" applyBorder="1">
      <alignment vertical="center"/>
    </xf>
    <xf numFmtId="192" fontId="0" fillId="0" borderId="9" xfId="3" applyNumberFormat="1" applyFont="1" applyFill="1" applyBorder="1">
      <alignment vertical="center"/>
    </xf>
    <xf numFmtId="192" fontId="2" fillId="0" borderId="2" xfId="3" applyNumberFormat="1" applyFill="1" applyBorder="1">
      <alignment vertical="center"/>
    </xf>
    <xf numFmtId="192" fontId="0" fillId="0" borderId="2" xfId="3" applyNumberFormat="1" applyFont="1" applyFill="1" applyBorder="1">
      <alignment vertical="center"/>
    </xf>
    <xf numFmtId="192" fontId="2" fillId="0" borderId="2" xfId="3" applyNumberFormat="1" applyBorder="1">
      <alignment vertical="center"/>
    </xf>
    <xf numFmtId="192" fontId="0" fillId="0" borderId="2" xfId="3" applyNumberFormat="1" applyFont="1" applyBorder="1">
      <alignment vertical="center"/>
    </xf>
    <xf numFmtId="181" fontId="11" fillId="0" borderId="2" xfId="3" applyNumberFormat="1" applyFont="1" applyFill="1" applyBorder="1">
      <alignment vertical="center"/>
    </xf>
    <xf numFmtId="181" fontId="0" fillId="0" borderId="9" xfId="3" applyNumberFormat="1" applyFont="1" applyFill="1" applyBorder="1">
      <alignment vertical="center"/>
    </xf>
    <xf numFmtId="181" fontId="0" fillId="0" borderId="2" xfId="3" applyNumberFormat="1" applyFont="1" applyFill="1" applyBorder="1">
      <alignment vertical="center"/>
    </xf>
    <xf numFmtId="181" fontId="0" fillId="0" borderId="2" xfId="0" applyNumberFormat="1" applyFont="1" applyFill="1" applyBorder="1">
      <alignment vertical="center"/>
    </xf>
    <xf numFmtId="179" fontId="0" fillId="0" borderId="2" xfId="0" applyNumberFormat="1" applyFont="1" applyFill="1" applyBorder="1">
      <alignment vertical="center"/>
    </xf>
    <xf numFmtId="193" fontId="26" fillId="0" borderId="0" xfId="0" applyNumberFormat="1" applyFont="1" applyBorder="1">
      <alignment vertical="center"/>
    </xf>
    <xf numFmtId="38" fontId="18" fillId="0" borderId="0" xfId="12" applyFont="1">
      <alignment vertical="center"/>
    </xf>
    <xf numFmtId="38" fontId="18" fillId="0" borderId="0" xfId="3" applyFont="1" applyFill="1" applyBorder="1">
      <alignment vertical="center"/>
    </xf>
    <xf numFmtId="38" fontId="18" fillId="0" borderId="0" xfId="3" applyFont="1" applyBorder="1">
      <alignment vertical="center"/>
    </xf>
    <xf numFmtId="179" fontId="18" fillId="0" borderId="0" xfId="0" applyNumberFormat="1" applyFont="1" applyBorder="1">
      <alignment vertical="center"/>
    </xf>
    <xf numFmtId="0" fontId="18" fillId="0" borderId="0" xfId="0" applyFont="1">
      <alignment vertical="center"/>
    </xf>
    <xf numFmtId="0" fontId="18" fillId="0" borderId="0" xfId="0" applyFont="1" applyBorder="1">
      <alignment vertical="center"/>
    </xf>
    <xf numFmtId="0" fontId="12" fillId="0" borderId="0" xfId="0" applyFont="1" applyBorder="1" applyAlignment="1">
      <alignment horizontal="center" vertical="center" shrinkToFit="1"/>
    </xf>
    <xf numFmtId="0" fontId="25" fillId="15" borderId="39" xfId="0" applyFont="1" applyFill="1" applyBorder="1" applyAlignment="1">
      <alignment horizontal="center" vertical="center"/>
    </xf>
    <xf numFmtId="179" fontId="15" fillId="0" borderId="0" xfId="12" applyNumberFormat="1" applyFont="1" applyBorder="1" applyAlignment="1">
      <alignment horizontal="right" vertical="center" shrinkToFit="1"/>
    </xf>
    <xf numFmtId="179" fontId="8" fillId="0" borderId="0" xfId="12" applyNumberFormat="1" applyFont="1" applyBorder="1" applyAlignment="1">
      <alignment horizontal="right" vertical="center" shrinkToFit="1"/>
    </xf>
    <xf numFmtId="179" fontId="8" fillId="0" borderId="2" xfId="12" applyNumberFormat="1" applyFont="1" applyBorder="1" applyAlignment="1">
      <alignment horizontal="right" vertical="center" shrinkToFit="1"/>
    </xf>
    <xf numFmtId="179" fontId="2" fillId="0" borderId="0" xfId="4" applyNumberFormat="1" applyFont="1" applyFill="1" applyBorder="1" applyAlignment="1">
      <alignment horizontal="right" vertical="center" shrinkToFit="1"/>
    </xf>
    <xf numFmtId="179" fontId="2" fillId="0" borderId="2" xfId="4" applyNumberFormat="1" applyFont="1" applyFill="1" applyBorder="1" applyAlignment="1">
      <alignment horizontal="right" vertical="center" shrinkToFit="1"/>
    </xf>
    <xf numFmtId="179" fontId="2" fillId="0" borderId="0" xfId="4" applyNumberFormat="1" applyFont="1" applyBorder="1" applyAlignment="1">
      <alignment horizontal="right" vertical="center" shrinkToFit="1"/>
    </xf>
    <xf numFmtId="179" fontId="2" fillId="0" borderId="2" xfId="4" applyNumberFormat="1" applyFont="1" applyBorder="1" applyAlignment="1">
      <alignment horizontal="right" vertical="center" shrinkToFit="1"/>
    </xf>
    <xf numFmtId="179" fontId="8" fillId="0" borderId="0" xfId="5" applyNumberFormat="1" applyFont="1" applyBorder="1" applyAlignment="1">
      <alignment horizontal="right" vertical="center" shrinkToFit="1"/>
    </xf>
    <xf numFmtId="179" fontId="8" fillId="0" borderId="2" xfId="5" applyNumberFormat="1" applyFont="1" applyBorder="1" applyAlignment="1">
      <alignment horizontal="right" vertical="center" shrinkToFit="1"/>
    </xf>
    <xf numFmtId="0" fontId="0" fillId="0" borderId="0" xfId="5" applyFont="1" applyBorder="1" applyAlignment="1">
      <alignment horizontal="center" vertical="center" wrapText="1"/>
    </xf>
    <xf numFmtId="0" fontId="0" fillId="0" borderId="2" xfId="5" applyFont="1" applyBorder="1" applyAlignment="1">
      <alignment horizontal="center" vertical="center" wrapText="1"/>
    </xf>
    <xf numFmtId="179" fontId="8" fillId="0" borderId="2" xfId="12" applyNumberFormat="1" applyFont="1" applyFill="1" applyBorder="1" applyAlignment="1">
      <alignment vertical="center" shrinkToFit="1"/>
    </xf>
    <xf numFmtId="179" fontId="2" fillId="0" borderId="2" xfId="4" applyNumberFormat="1" applyFont="1" applyFill="1" applyBorder="1" applyAlignment="1">
      <alignment vertical="center" shrinkToFit="1"/>
    </xf>
    <xf numFmtId="179" fontId="2" fillId="0" borderId="2" xfId="4" applyNumberFormat="1" applyFont="1" applyBorder="1" applyAlignment="1">
      <alignment vertical="center" shrinkToFit="1"/>
    </xf>
    <xf numFmtId="179" fontId="11" fillId="0" borderId="2" xfId="4" applyNumberFormat="1" applyFont="1" applyFill="1" applyBorder="1" applyAlignment="1">
      <alignment vertical="center"/>
    </xf>
    <xf numFmtId="181" fontId="0" fillId="0" borderId="2" xfId="4" applyNumberFormat="1" applyFont="1" applyFill="1" applyBorder="1" applyAlignment="1">
      <alignment vertical="center"/>
    </xf>
    <xf numFmtId="179" fontId="0" fillId="0" borderId="2" xfId="4" applyNumberFormat="1" applyFont="1" applyFill="1" applyBorder="1" applyAlignment="1">
      <alignment vertical="center"/>
    </xf>
    <xf numFmtId="199" fontId="0" fillId="0" borderId="0" xfId="4" applyNumberFormat="1" applyFont="1" applyFill="1" applyBorder="1" applyAlignment="1">
      <alignment vertical="center"/>
    </xf>
    <xf numFmtId="0" fontId="0" fillId="0" borderId="0" xfId="5" applyFont="1" applyFill="1" applyBorder="1" applyAlignment="1">
      <alignment vertical="center" shrinkToFit="1"/>
    </xf>
    <xf numFmtId="0" fontId="0" fillId="0" borderId="2" xfId="5" applyFont="1" applyFill="1" applyBorder="1" applyAlignment="1">
      <alignment horizontal="center" vertical="center" wrapText="1" shrinkToFit="1"/>
    </xf>
    <xf numFmtId="0" fontId="1" fillId="0" borderId="2" xfId="5" applyNumberFormat="1" applyFill="1" applyBorder="1">
      <alignment vertical="center"/>
    </xf>
    <xf numFmtId="189" fontId="0" fillId="0" borderId="0" xfId="14" applyNumberFormat="1" applyFont="1">
      <alignment vertical="center"/>
    </xf>
    <xf numFmtId="0" fontId="0" fillId="0" borderId="2" xfId="6" applyNumberFormat="1" applyFont="1" applyFill="1" applyBorder="1">
      <alignment vertical="center"/>
    </xf>
    <xf numFmtId="182" fontId="1" fillId="0" borderId="2" xfId="5" applyNumberFormat="1" applyFill="1" applyBorder="1">
      <alignment vertical="center"/>
    </xf>
    <xf numFmtId="2" fontId="0" fillId="0" borderId="2" xfId="6" applyNumberFormat="1" applyFont="1" applyFill="1" applyBorder="1">
      <alignment vertical="center"/>
    </xf>
    <xf numFmtId="0" fontId="1" fillId="0" borderId="0" xfId="5" applyNumberFormat="1" applyFill="1" applyBorder="1">
      <alignment vertical="center"/>
    </xf>
    <xf numFmtId="2" fontId="1" fillId="0" borderId="2" xfId="5" applyNumberFormat="1" applyFill="1" applyBorder="1">
      <alignment vertical="center"/>
    </xf>
    <xf numFmtId="182" fontId="1" fillId="0" borderId="0" xfId="5" applyNumberFormat="1" applyFill="1" applyBorder="1">
      <alignment vertical="center"/>
    </xf>
    <xf numFmtId="0" fontId="0" fillId="0" borderId="0" xfId="5" applyFont="1" applyFill="1" applyBorder="1" applyAlignment="1">
      <alignment horizontal="center" vertical="center"/>
    </xf>
    <xf numFmtId="0" fontId="1" fillId="0" borderId="0" xfId="5" applyFill="1" applyBorder="1" applyAlignment="1">
      <alignment vertical="center" shrinkToFit="1"/>
    </xf>
    <xf numFmtId="0" fontId="12" fillId="0" borderId="2" xfId="5" applyFont="1" applyFill="1" applyBorder="1" applyAlignment="1">
      <alignment horizontal="center" vertical="center" wrapText="1" shrinkToFit="1"/>
    </xf>
    <xf numFmtId="0" fontId="1" fillId="0" borderId="2" xfId="5" applyFill="1" applyBorder="1" applyAlignment="1">
      <alignment horizontal="center" vertical="center" wrapText="1"/>
    </xf>
    <xf numFmtId="0" fontId="0" fillId="0" borderId="2" xfId="5" applyFont="1" applyFill="1" applyBorder="1" applyAlignment="1">
      <alignment horizontal="center" vertical="center" wrapText="1"/>
    </xf>
    <xf numFmtId="181" fontId="2" fillId="0" borderId="2" xfId="4" applyNumberFormat="1" applyFont="1" applyFill="1" applyBorder="1" applyAlignment="1">
      <alignment vertical="center"/>
    </xf>
    <xf numFmtId="181" fontId="2" fillId="0" borderId="2" xfId="5" applyNumberFormat="1" applyFont="1" applyFill="1" applyBorder="1">
      <alignment vertical="center"/>
    </xf>
    <xf numFmtId="0" fontId="0" fillId="0" borderId="0" xfId="5" applyFont="1" applyFill="1" applyBorder="1">
      <alignment vertical="center"/>
    </xf>
    <xf numFmtId="0" fontId="1" fillId="0" borderId="2" xfId="5" applyFont="1" applyFill="1" applyBorder="1" applyAlignment="1">
      <alignment horizontal="center" vertical="center"/>
    </xf>
    <xf numFmtId="179" fontId="11" fillId="0" borderId="2" xfId="4" applyNumberFormat="1" applyFont="1" applyBorder="1" applyAlignment="1">
      <alignment vertical="center"/>
    </xf>
    <xf numFmtId="38" fontId="1" fillId="0" borderId="0" xfId="4" applyFont="1" applyBorder="1" applyAlignment="1">
      <alignment vertical="center"/>
    </xf>
    <xf numFmtId="38" fontId="62" fillId="0" borderId="0" xfId="4" applyFont="1" applyBorder="1" applyAlignment="1">
      <alignment vertical="center"/>
    </xf>
    <xf numFmtId="0" fontId="1" fillId="0" borderId="0" xfId="5" applyFont="1" applyBorder="1" applyAlignment="1">
      <alignment vertical="center" shrinkToFit="1"/>
    </xf>
    <xf numFmtId="0" fontId="1" fillId="0" borderId="2" xfId="5" applyFont="1" applyBorder="1" applyAlignment="1">
      <alignment horizontal="center" vertical="center" shrinkToFit="1"/>
    </xf>
    <xf numFmtId="38" fontId="9" fillId="0" borderId="2" xfId="4" applyFont="1" applyFill="1" applyBorder="1" applyAlignment="1">
      <alignment vertical="center"/>
    </xf>
    <xf numFmtId="38" fontId="11" fillId="0" borderId="2" xfId="4" applyFont="1" applyFill="1" applyBorder="1" applyAlignment="1">
      <alignment vertical="center"/>
    </xf>
    <xf numFmtId="0" fontId="24" fillId="0" borderId="0" xfId="0" applyFont="1" applyAlignment="1">
      <alignment vertical="center"/>
    </xf>
    <xf numFmtId="182" fontId="2" fillId="0" borderId="2" xfId="3" applyNumberFormat="1" applyFont="1" applyFill="1" applyBorder="1">
      <alignment vertical="center"/>
    </xf>
    <xf numFmtId="38" fontId="0" fillId="0" borderId="0" xfId="3" applyFont="1" applyFill="1" applyBorder="1" applyAlignment="1">
      <alignment vertical="center" shrinkToFit="1"/>
    </xf>
    <xf numFmtId="38" fontId="0" fillId="0" borderId="2" xfId="3" applyFont="1" applyFill="1" applyBorder="1" applyAlignment="1">
      <alignment vertical="center" shrinkToFit="1"/>
    </xf>
    <xf numFmtId="179" fontId="0" fillId="0" borderId="0" xfId="0" applyNumberFormat="1" applyFill="1" applyBorder="1" applyAlignment="1">
      <alignment vertical="center" shrinkToFit="1"/>
    </xf>
    <xf numFmtId="181" fontId="0" fillId="0" borderId="0" xfId="0" applyNumberFormat="1">
      <alignment vertical="center"/>
    </xf>
    <xf numFmtId="3" fontId="0" fillId="0" borderId="0" xfId="0" applyNumberFormat="1" applyBorder="1">
      <alignment vertical="center"/>
    </xf>
    <xf numFmtId="38" fontId="11" fillId="0" borderId="0" xfId="3" applyFont="1" applyFill="1" applyBorder="1">
      <alignment vertical="center"/>
    </xf>
    <xf numFmtId="3" fontId="0" fillId="0" borderId="0" xfId="0" applyNumberFormat="1">
      <alignment vertical="center"/>
    </xf>
    <xf numFmtId="182" fontId="0" fillId="0" borderId="2" xfId="0" applyNumberFormat="1" applyFill="1" applyBorder="1" applyAlignment="1">
      <alignment horizontal="center" vertical="center"/>
    </xf>
    <xf numFmtId="0" fontId="24" fillId="0" borderId="0" xfId="0" applyFont="1" applyFill="1" applyBorder="1">
      <alignment vertical="center"/>
    </xf>
    <xf numFmtId="179" fontId="0" fillId="0" borderId="0" xfId="0" applyNumberFormat="1" applyFill="1" applyBorder="1">
      <alignment vertical="center"/>
    </xf>
    <xf numFmtId="183" fontId="11" fillId="0" borderId="9" xfId="0" applyNumberFormat="1" applyFont="1" applyFill="1" applyBorder="1" applyAlignment="1">
      <alignment vertical="center"/>
    </xf>
    <xf numFmtId="179" fontId="4" fillId="0" borderId="9" xfId="0" applyNumberFormat="1" applyFont="1" applyBorder="1">
      <alignment vertical="center"/>
    </xf>
    <xf numFmtId="0" fontId="14" fillId="0" borderId="9" xfId="0" applyFont="1" applyBorder="1" applyAlignment="1">
      <alignment horizontal="center" vertical="center"/>
    </xf>
    <xf numFmtId="3" fontId="14" fillId="0" borderId="9" xfId="0" applyNumberFormat="1" applyFont="1" applyBorder="1">
      <alignment vertical="center"/>
    </xf>
    <xf numFmtId="182" fontId="14" fillId="0" borderId="9" xfId="0" applyNumberFormat="1" applyFont="1" applyBorder="1">
      <alignment vertical="center"/>
    </xf>
    <xf numFmtId="197" fontId="14" fillId="0" borderId="9" xfId="0" applyNumberFormat="1" applyFont="1" applyBorder="1">
      <alignment vertical="center"/>
    </xf>
    <xf numFmtId="38" fontId="11" fillId="0" borderId="9" xfId="3" applyFont="1" applyFill="1" applyBorder="1">
      <alignment vertical="center"/>
    </xf>
    <xf numFmtId="177" fontId="11" fillId="0" borderId="9" xfId="0" applyNumberFormat="1" applyFont="1" applyFill="1" applyBorder="1">
      <alignment vertical="center"/>
    </xf>
    <xf numFmtId="179" fontId="11" fillId="0" borderId="9" xfId="3" applyNumberFormat="1" applyFont="1" applyFill="1" applyBorder="1">
      <alignment vertical="center"/>
    </xf>
    <xf numFmtId="0" fontId="2" fillId="0" borderId="9" xfId="0" applyFont="1" applyBorder="1" applyAlignment="1">
      <alignment horizontal="center" vertical="center"/>
    </xf>
    <xf numFmtId="179" fontId="2" fillId="0" borderId="9" xfId="0" applyNumberFormat="1" applyFont="1" applyBorder="1" applyAlignment="1">
      <alignment horizontal="right" vertical="center" wrapText="1"/>
    </xf>
    <xf numFmtId="0" fontId="2" fillId="0" borderId="9" xfId="0" applyFont="1" applyBorder="1" applyAlignment="1">
      <alignment horizontal="right" vertical="center"/>
    </xf>
    <xf numFmtId="0" fontId="4" fillId="0" borderId="9" xfId="0" applyFont="1" applyFill="1" applyBorder="1" applyAlignment="1">
      <alignment horizontal="center" vertical="center"/>
    </xf>
    <xf numFmtId="0" fontId="4" fillId="0" borderId="9" xfId="0" applyFont="1" applyBorder="1">
      <alignment vertical="center"/>
    </xf>
    <xf numFmtId="0" fontId="11" fillId="0" borderId="9" xfId="5" applyFont="1" applyFill="1" applyBorder="1" applyAlignment="1">
      <alignment horizontal="center" vertical="center"/>
    </xf>
    <xf numFmtId="0" fontId="20" fillId="0" borderId="9" xfId="0" applyFont="1" applyBorder="1" applyAlignment="1">
      <alignment horizontal="center" vertical="center"/>
    </xf>
    <xf numFmtId="179" fontId="11" fillId="0" borderId="9" xfId="3" applyNumberFormat="1" applyFont="1" applyFill="1" applyBorder="1" applyAlignment="1">
      <alignment vertical="center" shrinkToFit="1"/>
    </xf>
    <xf numFmtId="179" fontId="11" fillId="0" borderId="9" xfId="0" applyNumberFormat="1" applyFont="1" applyFill="1" applyBorder="1">
      <alignment vertical="center"/>
    </xf>
    <xf numFmtId="0" fontId="11" fillId="0" borderId="9" xfId="0" applyFont="1" applyBorder="1" applyAlignment="1">
      <alignment horizontal="center" vertical="center"/>
    </xf>
    <xf numFmtId="181" fontId="2" fillId="4" borderId="9" xfId="0" applyNumberFormat="1" applyFont="1" applyFill="1" applyBorder="1" applyAlignment="1">
      <alignment horizontal="right" vertical="center"/>
    </xf>
    <xf numFmtId="181" fontId="2" fillId="0" borderId="9" xfId="0" applyNumberFormat="1" applyFont="1" applyFill="1" applyBorder="1">
      <alignment vertical="center"/>
    </xf>
    <xf numFmtId="181" fontId="2" fillId="0" borderId="9" xfId="0" applyNumberFormat="1" applyFont="1" applyFill="1" applyBorder="1" applyAlignment="1">
      <alignment vertical="center"/>
    </xf>
    <xf numFmtId="38" fontId="11" fillId="0" borderId="9" xfId="12" applyFont="1" applyBorder="1" applyAlignment="1">
      <alignment vertical="center" shrinkToFit="1"/>
    </xf>
    <xf numFmtId="0" fontId="2" fillId="0" borderId="9" xfId="3" applyNumberFormat="1" applyFont="1" applyBorder="1">
      <alignment vertical="center"/>
    </xf>
    <xf numFmtId="181" fontId="11" fillId="0" borderId="9" xfId="4" applyNumberFormat="1" applyFont="1" applyFill="1" applyBorder="1" applyAlignment="1">
      <alignment vertical="center"/>
    </xf>
    <xf numFmtId="184" fontId="11" fillId="0" borderId="9" xfId="0" applyNumberFormat="1" applyFont="1" applyBorder="1">
      <alignment vertical="center"/>
    </xf>
    <xf numFmtId="184" fontId="16" fillId="0" borderId="9" xfId="5" applyNumberFormat="1" applyFont="1" applyFill="1" applyBorder="1" applyAlignment="1">
      <alignment horizontal="right" vertical="center"/>
    </xf>
    <xf numFmtId="0" fontId="2" fillId="0" borderId="9" xfId="15" applyFont="1" applyBorder="1" applyAlignment="1">
      <alignment horizontal="center" vertical="center"/>
    </xf>
    <xf numFmtId="0" fontId="2" fillId="0" borderId="9" xfId="15" applyFont="1" applyBorder="1" applyAlignment="1">
      <alignment horizontal="right" vertical="center"/>
    </xf>
    <xf numFmtId="180" fontId="11" fillId="0" borderId="9" xfId="0" applyNumberFormat="1" applyFont="1" applyBorder="1">
      <alignment vertical="center"/>
    </xf>
    <xf numFmtId="179" fontId="11" fillId="4" borderId="9" xfId="0" applyNumberFormat="1" applyFont="1" applyFill="1" applyBorder="1">
      <alignment vertical="center"/>
    </xf>
    <xf numFmtId="0" fontId="9" fillId="0" borderId="0" xfId="0" applyFont="1" applyAlignment="1">
      <alignment horizontal="right" vertical="center"/>
    </xf>
    <xf numFmtId="0" fontId="9" fillId="0" borderId="14" xfId="5" applyFont="1" applyFill="1" applyBorder="1" applyAlignment="1">
      <alignment horizontal="left" vertical="center" wrapText="1" shrinkToFit="1"/>
    </xf>
    <xf numFmtId="0" fontId="9" fillId="0" borderId="14" xfId="5" applyFont="1" applyFill="1" applyBorder="1" applyAlignment="1">
      <alignment horizontal="center" vertical="center" shrinkToFit="1"/>
    </xf>
    <xf numFmtId="0" fontId="9" fillId="0" borderId="4" xfId="5" applyFont="1" applyFill="1" applyBorder="1" applyAlignment="1">
      <alignment horizontal="right" vertical="center" wrapText="1" shrinkToFit="1"/>
    </xf>
    <xf numFmtId="0" fontId="9" fillId="0" borderId="4" xfId="5" applyFont="1" applyFill="1" applyBorder="1" applyAlignment="1">
      <alignment horizontal="center" vertical="center" shrinkToFit="1"/>
    </xf>
    <xf numFmtId="181" fontId="11" fillId="0" borderId="2" xfId="4" applyNumberFormat="1" applyFont="1" applyFill="1" applyBorder="1" applyAlignment="1">
      <alignment vertical="center"/>
    </xf>
    <xf numFmtId="0" fontId="19" fillId="0" borderId="9" xfId="5" applyFont="1" applyFill="1" applyBorder="1" applyAlignment="1">
      <alignment horizontal="center" vertical="center" wrapText="1"/>
    </xf>
    <xf numFmtId="38" fontId="11" fillId="0" borderId="2" xfId="12" applyFont="1" applyFill="1" applyBorder="1" applyAlignment="1">
      <alignment horizontal="right" vertical="center"/>
    </xf>
    <xf numFmtId="38" fontId="11" fillId="0" borderId="2" xfId="12" applyFont="1" applyFill="1" applyBorder="1" applyAlignment="1">
      <alignment vertical="center"/>
    </xf>
    <xf numFmtId="177" fontId="11" fillId="0" borderId="2" xfId="4" applyNumberFormat="1" applyFont="1" applyFill="1" applyBorder="1" applyAlignment="1">
      <alignment horizontal="right" vertical="center"/>
    </xf>
    <xf numFmtId="0" fontId="52" fillId="0" borderId="0" xfId="0" applyFont="1">
      <alignment vertical="center"/>
    </xf>
    <xf numFmtId="0" fontId="2" fillId="0" borderId="0" xfId="0" applyFont="1" applyFill="1" applyBorder="1">
      <alignment vertical="center"/>
    </xf>
    <xf numFmtId="0" fontId="52" fillId="0" borderId="0" xfId="0" applyFont="1" applyFill="1" applyBorder="1">
      <alignment vertical="center"/>
    </xf>
    <xf numFmtId="0" fontId="52" fillId="0" borderId="0" xfId="0" applyFont="1" applyBorder="1" applyAlignment="1">
      <alignment horizontal="center" vertical="center"/>
    </xf>
    <xf numFmtId="0" fontId="52" fillId="0" borderId="2" xfId="0" applyFont="1" applyBorder="1">
      <alignment vertical="center"/>
    </xf>
    <xf numFmtId="0" fontId="64" fillId="0" borderId="0" xfId="0" applyFont="1" applyFill="1" applyBorder="1">
      <alignment vertical="center"/>
    </xf>
    <xf numFmtId="0" fontId="52" fillId="0" borderId="2" xfId="0" applyFont="1" applyBorder="1" applyAlignment="1">
      <alignment horizontal="center" vertical="center"/>
    </xf>
    <xf numFmtId="203" fontId="52" fillId="0" borderId="2" xfId="0" applyNumberFormat="1" applyFont="1" applyBorder="1">
      <alignment vertical="center"/>
    </xf>
    <xf numFmtId="0" fontId="65" fillId="0" borderId="0" xfId="0" applyFont="1" applyBorder="1" applyAlignment="1">
      <alignment vertical="center"/>
    </xf>
    <xf numFmtId="0" fontId="65" fillId="0" borderId="0" xfId="0" applyFont="1" applyFill="1" applyBorder="1">
      <alignment vertical="center"/>
    </xf>
    <xf numFmtId="0" fontId="52" fillId="0" borderId="0" xfId="0" applyFont="1" applyFill="1" applyBorder="1" applyAlignment="1">
      <alignment horizontal="center" vertical="center"/>
    </xf>
    <xf numFmtId="0" fontId="65" fillId="0" borderId="0" xfId="0" applyFont="1" applyBorder="1">
      <alignment vertical="center"/>
    </xf>
    <xf numFmtId="0" fontId="52" fillId="0" borderId="0" xfId="0" applyFont="1" applyFill="1">
      <alignment vertical="center"/>
    </xf>
    <xf numFmtId="38" fontId="52" fillId="0" borderId="0" xfId="0" applyNumberFormat="1" applyFont="1" applyFill="1" applyBorder="1">
      <alignment vertical="center"/>
    </xf>
    <xf numFmtId="203" fontId="52" fillId="0" borderId="0" xfId="0" applyNumberFormat="1" applyFont="1" applyFill="1" applyBorder="1">
      <alignment vertical="center"/>
    </xf>
    <xf numFmtId="0" fontId="65" fillId="0" borderId="0" xfId="0" applyFont="1" applyFill="1">
      <alignment vertical="center"/>
    </xf>
    <xf numFmtId="0" fontId="52" fillId="0" borderId="0" xfId="0" applyFont="1" applyFill="1" applyAlignment="1">
      <alignment vertical="center"/>
    </xf>
    <xf numFmtId="0" fontId="63" fillId="0" borderId="0" xfId="0" applyFont="1" applyBorder="1">
      <alignment vertical="center"/>
    </xf>
    <xf numFmtId="38" fontId="0" fillId="0" borderId="0" xfId="4" applyFont="1" applyFill="1" applyBorder="1" applyAlignment="1" applyProtection="1">
      <alignment vertical="center"/>
    </xf>
    <xf numFmtId="0" fontId="9" fillId="0" borderId="0" xfId="0" applyFont="1" applyFill="1">
      <alignment vertical="center"/>
    </xf>
    <xf numFmtId="38" fontId="37" fillId="0" borderId="0" xfId="4" applyFont="1" applyFill="1" applyBorder="1" applyAlignment="1">
      <alignment vertical="center"/>
    </xf>
    <xf numFmtId="0" fontId="68" fillId="0" borderId="7" xfId="19" applyFont="1" applyBorder="1" applyAlignment="1">
      <alignment horizontal="center" vertical="center"/>
    </xf>
    <xf numFmtId="49" fontId="69" fillId="0" borderId="2" xfId="19" applyNumberFormat="1" applyFont="1" applyBorder="1" applyAlignment="1">
      <alignment horizontal="center" vertical="center" wrapText="1"/>
    </xf>
    <xf numFmtId="49" fontId="69" fillId="0" borderId="7" xfId="19" applyNumberFormat="1" applyFont="1" applyBorder="1" applyAlignment="1">
      <alignment horizontal="center" vertical="center" wrapText="1"/>
    </xf>
    <xf numFmtId="49" fontId="71" fillId="0" borderId="0" xfId="19" applyNumberFormat="1" applyFont="1" applyBorder="1" applyAlignment="1">
      <alignment horizontal="center" vertical="center" wrapText="1"/>
    </xf>
    <xf numFmtId="49" fontId="69" fillId="0" borderId="0" xfId="19" applyNumberFormat="1" applyFont="1" applyFill="1" applyBorder="1" applyAlignment="1">
      <alignment horizontal="center" vertical="center" wrapText="1"/>
    </xf>
    <xf numFmtId="0" fontId="9" fillId="0" borderId="0" xfId="19">
      <alignment vertical="center"/>
    </xf>
    <xf numFmtId="180" fontId="72" fillId="0" borderId="0" xfId="19" applyNumberFormat="1" applyFont="1" applyBorder="1">
      <alignment vertical="center"/>
    </xf>
    <xf numFmtId="49" fontId="69" fillId="0" borderId="10" xfId="19" applyNumberFormat="1" applyFont="1" applyBorder="1" applyAlignment="1">
      <alignment horizontal="center" vertical="center" wrapText="1"/>
    </xf>
    <xf numFmtId="49" fontId="69" fillId="0" borderId="0" xfId="19" applyNumberFormat="1" applyFont="1" applyBorder="1" applyAlignment="1">
      <alignment horizontal="center" vertical="center" wrapText="1"/>
    </xf>
    <xf numFmtId="182" fontId="71" fillId="0" borderId="10" xfId="19" applyNumberFormat="1" applyFont="1" applyBorder="1" applyAlignment="1">
      <alignment horizontal="right" vertical="center"/>
    </xf>
    <xf numFmtId="183" fontId="71" fillId="0" borderId="0" xfId="19" applyNumberFormat="1" applyFont="1" applyBorder="1" applyAlignment="1">
      <alignment horizontal="right" vertical="center"/>
    </xf>
    <xf numFmtId="195" fontId="71" fillId="0" borderId="0" xfId="19" applyNumberFormat="1" applyFont="1" applyBorder="1" applyAlignment="1">
      <alignment horizontal="right" vertical="center"/>
    </xf>
    <xf numFmtId="195" fontId="72" fillId="0" borderId="0" xfId="19" applyNumberFormat="1" applyFont="1" applyBorder="1" applyAlignment="1">
      <alignment vertical="center"/>
    </xf>
    <xf numFmtId="195" fontId="72" fillId="0" borderId="0" xfId="19" applyNumberFormat="1" applyFont="1" applyBorder="1">
      <alignment vertical="center"/>
    </xf>
    <xf numFmtId="0" fontId="8" fillId="0" borderId="0" xfId="19" applyFont="1">
      <alignment vertical="center"/>
    </xf>
    <xf numFmtId="49" fontId="72" fillId="0" borderId="0" xfId="19" applyNumberFormat="1" applyFont="1" applyBorder="1" applyAlignment="1">
      <alignment horizontal="right" vertical="center"/>
    </xf>
    <xf numFmtId="182" fontId="71" fillId="0" borderId="10" xfId="19" applyNumberFormat="1" applyFont="1" applyFill="1" applyBorder="1" applyAlignment="1">
      <alignment horizontal="right" vertical="center"/>
    </xf>
    <xf numFmtId="0" fontId="72" fillId="0" borderId="0" xfId="19" applyFont="1" applyBorder="1">
      <alignment vertical="center"/>
    </xf>
    <xf numFmtId="0" fontId="73" fillId="0" borderId="0" xfId="19" applyNumberFormat="1" applyFont="1" applyAlignment="1">
      <alignment vertical="top"/>
    </xf>
    <xf numFmtId="0" fontId="22" fillId="0" borderId="0" xfId="13" quotePrefix="1">
      <alignment vertical="center"/>
    </xf>
    <xf numFmtId="0" fontId="28" fillId="0" borderId="0" xfId="15"/>
    <xf numFmtId="0" fontId="28" fillId="16" borderId="2" xfId="15" applyFill="1" applyBorder="1" applyAlignment="1">
      <alignment horizontal="center"/>
    </xf>
    <xf numFmtId="0" fontId="28" fillId="0" borderId="2" xfId="15" applyBorder="1" applyAlignment="1">
      <alignment horizontal="center"/>
    </xf>
    <xf numFmtId="0" fontId="28" fillId="0" borderId="2" xfId="15" applyBorder="1"/>
    <xf numFmtId="38" fontId="11" fillId="0" borderId="2" xfId="12" applyFont="1" applyBorder="1" applyAlignment="1">
      <alignment vertical="center" shrinkToFit="1"/>
    </xf>
    <xf numFmtId="0" fontId="2" fillId="0" borderId="2" xfId="3" applyNumberFormat="1" applyFont="1" applyBorder="1">
      <alignment vertical="center"/>
    </xf>
    <xf numFmtId="0" fontId="74" fillId="4" borderId="0" xfId="23" applyFont="1" applyFill="1" applyAlignment="1">
      <alignment vertical="center" shrinkToFit="1"/>
    </xf>
    <xf numFmtId="0" fontId="74" fillId="4" borderId="0" xfId="23" applyFont="1" applyFill="1" applyBorder="1" applyAlignment="1">
      <alignment vertical="center"/>
    </xf>
    <xf numFmtId="0" fontId="74" fillId="4" borderId="0" xfId="23" applyFont="1" applyFill="1" applyBorder="1" applyAlignment="1">
      <alignment vertical="center" shrinkToFit="1"/>
    </xf>
    <xf numFmtId="0" fontId="74" fillId="0" borderId="0" xfId="23" applyFont="1" applyAlignment="1">
      <alignment vertical="center" shrinkToFit="1"/>
    </xf>
    <xf numFmtId="0" fontId="74" fillId="4" borderId="0" xfId="23" applyFont="1" applyFill="1" applyBorder="1" applyAlignment="1">
      <alignment horizontal="center" vertical="center" shrinkToFit="1"/>
    </xf>
    <xf numFmtId="0" fontId="74" fillId="4" borderId="0" xfId="23" applyFont="1" applyFill="1" applyAlignment="1">
      <alignment horizontal="center" vertical="center" shrinkToFit="1"/>
    </xf>
    <xf numFmtId="0" fontId="74" fillId="0" borderId="40" xfId="23" applyFont="1" applyBorder="1" applyAlignment="1">
      <alignment horizontal="center" vertical="center" shrinkToFit="1"/>
    </xf>
    <xf numFmtId="0" fontId="74" fillId="0" borderId="0" xfId="23" applyFont="1" applyAlignment="1">
      <alignment horizontal="center" vertical="center" shrinkToFit="1"/>
    </xf>
    <xf numFmtId="3" fontId="74" fillId="0" borderId="4" xfId="23" applyNumberFormat="1" applyFont="1" applyBorder="1" applyAlignment="1">
      <alignment vertical="center" shrinkToFit="1"/>
    </xf>
    <xf numFmtId="38" fontId="74" fillId="0" borderId="4" xfId="24" applyFont="1" applyBorder="1" applyAlignment="1">
      <alignment vertical="center" shrinkToFit="1"/>
    </xf>
    <xf numFmtId="38" fontId="74" fillId="4" borderId="0" xfId="24" applyFont="1" applyFill="1" applyBorder="1" applyAlignment="1">
      <alignment vertical="center" shrinkToFit="1"/>
    </xf>
    <xf numFmtId="0" fontId="74" fillId="0" borderId="2" xfId="23" applyFont="1" applyBorder="1" applyAlignment="1">
      <alignment horizontal="center" vertical="center" shrinkToFit="1"/>
    </xf>
    <xf numFmtId="3" fontId="74" fillId="0" borderId="2" xfId="23" applyNumberFormat="1" applyFont="1" applyBorder="1" applyAlignment="1">
      <alignment vertical="center" shrinkToFit="1"/>
    </xf>
    <xf numFmtId="0" fontId="74" fillId="0" borderId="2" xfId="23" applyFont="1" applyBorder="1" applyAlignment="1">
      <alignment vertical="center" shrinkToFit="1"/>
    </xf>
    <xf numFmtId="38" fontId="74" fillId="0" borderId="2" xfId="24" applyFont="1" applyBorder="1" applyAlignment="1">
      <alignment vertical="center" shrinkToFit="1"/>
    </xf>
    <xf numFmtId="0" fontId="74" fillId="0" borderId="11" xfId="23" applyFont="1" applyBorder="1" applyAlignment="1">
      <alignment vertical="center" shrinkToFit="1"/>
    </xf>
    <xf numFmtId="0" fontId="74" fillId="0" borderId="15" xfId="23" applyFont="1" applyBorder="1" applyAlignment="1">
      <alignment vertical="center" shrinkToFit="1"/>
    </xf>
    <xf numFmtId="0" fontId="74" fillId="0" borderId="13" xfId="23" applyFont="1" applyBorder="1" applyAlignment="1">
      <alignment vertical="center" shrinkToFit="1"/>
    </xf>
    <xf numFmtId="0" fontId="74" fillId="0" borderId="10" xfId="23" applyFont="1" applyBorder="1" applyAlignment="1">
      <alignment vertical="center" shrinkToFit="1"/>
    </xf>
    <xf numFmtId="0" fontId="74" fillId="0" borderId="8" xfId="23" applyFont="1" applyBorder="1" applyAlignment="1">
      <alignment vertical="center" shrinkToFit="1"/>
    </xf>
    <xf numFmtId="0" fontId="74" fillId="0" borderId="11" xfId="23" applyFont="1" applyBorder="1" applyAlignment="1">
      <alignment horizontal="center" vertical="center" shrinkToFit="1"/>
    </xf>
    <xf numFmtId="38" fontId="74" fillId="0" borderId="15" xfId="24" applyFont="1" applyBorder="1" applyAlignment="1">
      <alignment vertical="center" shrinkToFit="1"/>
    </xf>
    <xf numFmtId="38" fontId="74" fillId="0" borderId="13" xfId="24" applyFont="1" applyBorder="1" applyAlignment="1">
      <alignment vertical="center" shrinkToFit="1"/>
    </xf>
    <xf numFmtId="38" fontId="74" fillId="0" borderId="0" xfId="24" applyFont="1" applyBorder="1" applyAlignment="1">
      <alignment vertical="center" shrinkToFit="1"/>
    </xf>
    <xf numFmtId="38" fontId="74" fillId="0" borderId="8" xfId="24" applyFont="1" applyBorder="1" applyAlignment="1">
      <alignment vertical="center" shrinkToFit="1"/>
    </xf>
    <xf numFmtId="0" fontId="74" fillId="0" borderId="41" xfId="23" applyFont="1" applyBorder="1" applyAlignment="1">
      <alignment vertical="center" shrinkToFit="1"/>
    </xf>
    <xf numFmtId="0" fontId="74" fillId="0" borderId="42" xfId="23" applyFont="1" applyBorder="1" applyAlignment="1">
      <alignment vertical="center" shrinkToFit="1"/>
    </xf>
    <xf numFmtId="0" fontId="74" fillId="0" borderId="43" xfId="23" applyFont="1" applyBorder="1" applyAlignment="1">
      <alignment vertical="center" shrinkToFit="1"/>
    </xf>
    <xf numFmtId="38" fontId="74" fillId="0" borderId="40" xfId="24" applyFont="1" applyBorder="1" applyAlignment="1">
      <alignment vertical="center" shrinkToFit="1"/>
    </xf>
    <xf numFmtId="38" fontId="74" fillId="0" borderId="42" xfId="24" applyFont="1" applyBorder="1" applyAlignment="1">
      <alignment vertical="center" shrinkToFit="1"/>
    </xf>
    <xf numFmtId="38" fontId="74" fillId="0" borderId="43" xfId="24" applyFont="1" applyBorder="1" applyAlignment="1">
      <alignment vertical="center" shrinkToFit="1"/>
    </xf>
    <xf numFmtId="0" fontId="74" fillId="4" borderId="4" xfId="23" applyFont="1" applyFill="1" applyBorder="1" applyAlignment="1">
      <alignment horizontal="center" vertical="center" shrinkToFit="1"/>
    </xf>
    <xf numFmtId="3" fontId="74" fillId="4" borderId="4" xfId="23" applyNumberFormat="1" applyFont="1" applyFill="1" applyBorder="1" applyAlignment="1">
      <alignment vertical="center" shrinkToFit="1"/>
    </xf>
    <xf numFmtId="38" fontId="74" fillId="4" borderId="4" xfId="24" applyFont="1" applyFill="1" applyBorder="1" applyAlignment="1">
      <alignment vertical="center" shrinkToFit="1"/>
    </xf>
    <xf numFmtId="3" fontId="74" fillId="5" borderId="2" xfId="23" applyNumberFormat="1" applyFont="1" applyFill="1" applyBorder="1" applyAlignment="1">
      <alignment vertical="center"/>
    </xf>
    <xf numFmtId="0" fontId="74" fillId="5" borderId="7" xfId="23" applyFont="1" applyFill="1" applyBorder="1" applyAlignment="1">
      <alignment vertical="center"/>
    </xf>
    <xf numFmtId="0" fontId="74" fillId="5" borderId="3" xfId="23" applyFont="1" applyFill="1" applyBorder="1" applyAlignment="1">
      <alignment vertical="center"/>
    </xf>
    <xf numFmtId="0" fontId="74" fillId="4" borderId="0" xfId="23" applyFont="1" applyFill="1" applyAlignment="1">
      <alignment horizontal="right" vertical="center" shrinkToFit="1"/>
    </xf>
    <xf numFmtId="2" fontId="74" fillId="4" borderId="4" xfId="23" applyNumberFormat="1" applyFont="1" applyFill="1" applyBorder="1" applyAlignment="1">
      <alignment vertical="center" shrinkToFit="1"/>
    </xf>
    <xf numFmtId="0" fontId="74" fillId="4" borderId="2" xfId="23" applyFont="1" applyFill="1" applyBorder="1" applyAlignment="1">
      <alignment horizontal="center" vertical="center" shrinkToFit="1"/>
    </xf>
    <xf numFmtId="2" fontId="74" fillId="4" borderId="2" xfId="23" applyNumberFormat="1" applyFont="1" applyFill="1" applyBorder="1" applyAlignment="1">
      <alignment vertical="center" shrinkToFit="1"/>
    </xf>
    <xf numFmtId="0" fontId="74" fillId="4" borderId="11" xfId="23" applyFont="1" applyFill="1" applyBorder="1" applyAlignment="1">
      <alignment vertical="center" shrinkToFit="1"/>
    </xf>
    <xf numFmtId="0" fontId="74" fillId="4" borderId="15" xfId="23" applyFont="1" applyFill="1" applyBorder="1" applyAlignment="1">
      <alignment vertical="center" shrinkToFit="1"/>
    </xf>
    <xf numFmtId="0" fontId="74" fillId="4" borderId="15" xfId="23" applyFont="1" applyFill="1" applyBorder="1" applyAlignment="1">
      <alignment horizontal="center" vertical="center" shrinkToFit="1"/>
    </xf>
    <xf numFmtId="0" fontId="74" fillId="4" borderId="10" xfId="23" applyFont="1" applyFill="1" applyBorder="1" applyAlignment="1">
      <alignment vertical="center" shrinkToFit="1"/>
    </xf>
    <xf numFmtId="0" fontId="74" fillId="4" borderId="8" xfId="23" applyFont="1" applyFill="1" applyBorder="1" applyAlignment="1">
      <alignment vertical="center" shrinkToFit="1"/>
    </xf>
    <xf numFmtId="0" fontId="74" fillId="4" borderId="40" xfId="23" applyFont="1" applyFill="1" applyBorder="1" applyAlignment="1">
      <alignment horizontal="center" vertical="center" shrinkToFit="1"/>
    </xf>
    <xf numFmtId="2" fontId="74" fillId="4" borderId="40" xfId="23" applyNumberFormat="1" applyFont="1" applyFill="1" applyBorder="1" applyAlignment="1">
      <alignment vertical="center" shrinkToFit="1"/>
    </xf>
    <xf numFmtId="0" fontId="74" fillId="4" borderId="41" xfId="23" applyFont="1" applyFill="1" applyBorder="1" applyAlignment="1">
      <alignment vertical="center" shrinkToFit="1"/>
    </xf>
    <xf numFmtId="0" fontId="74" fillId="4" borderId="42" xfId="23" applyFont="1" applyFill="1" applyBorder="1" applyAlignment="1">
      <alignment vertical="center" shrinkToFit="1"/>
    </xf>
    <xf numFmtId="0" fontId="74" fillId="4" borderId="42" xfId="23" applyFont="1" applyFill="1" applyBorder="1" applyAlignment="1">
      <alignment horizontal="center" vertical="center" shrinkToFit="1"/>
    </xf>
    <xf numFmtId="0" fontId="74" fillId="5" borderId="6" xfId="23" applyFont="1" applyFill="1" applyBorder="1" applyAlignment="1">
      <alignment vertical="center" shrinkToFit="1"/>
    </xf>
    <xf numFmtId="0" fontId="74" fillId="5" borderId="7" xfId="23" applyFont="1" applyFill="1" applyBorder="1" applyAlignment="1">
      <alignment vertical="center" shrinkToFit="1"/>
    </xf>
    <xf numFmtId="0" fontId="74" fillId="5" borderId="2" xfId="23" applyFont="1" applyFill="1" applyBorder="1" applyAlignment="1">
      <alignment vertical="center" shrinkToFit="1"/>
    </xf>
    <xf numFmtId="0" fontId="74" fillId="5" borderId="7" xfId="23" applyFont="1" applyFill="1" applyBorder="1" applyAlignment="1">
      <alignment horizontal="center" vertical="center" shrinkToFit="1"/>
    </xf>
    <xf numFmtId="0" fontId="74" fillId="5" borderId="2" xfId="23" applyFont="1" applyFill="1" applyBorder="1" applyAlignment="1">
      <alignment horizontal="center" vertical="center" shrinkToFit="1"/>
    </xf>
    <xf numFmtId="0" fontId="74" fillId="5" borderId="3" xfId="23" applyFont="1" applyFill="1" applyBorder="1" applyAlignment="1">
      <alignment vertical="center" shrinkToFit="1"/>
    </xf>
    <xf numFmtId="0" fontId="74" fillId="4" borderId="15" xfId="23" applyFont="1" applyFill="1" applyBorder="1" applyAlignment="1">
      <alignment horizontal="right" vertical="center" shrinkToFit="1"/>
    </xf>
    <xf numFmtId="0" fontId="74" fillId="4" borderId="0" xfId="23" applyFont="1" applyFill="1" applyBorder="1" applyAlignment="1">
      <alignment horizontal="right" vertical="center"/>
    </xf>
    <xf numFmtId="38" fontId="74" fillId="4" borderId="0" xfId="23" applyNumberFormat="1" applyFont="1" applyFill="1" applyAlignment="1">
      <alignment vertical="center" shrinkToFit="1"/>
    </xf>
    <xf numFmtId="38" fontId="74" fillId="4" borderId="0" xfId="23" applyNumberFormat="1" applyFont="1" applyFill="1" applyAlignment="1">
      <alignment horizontal="center" vertical="center" shrinkToFit="1"/>
    </xf>
    <xf numFmtId="0" fontId="8" fillId="0" borderId="0" xfId="23" applyFont="1"/>
    <xf numFmtId="0" fontId="52" fillId="0" borderId="0" xfId="23" applyFont="1" applyAlignment="1">
      <alignment vertical="center"/>
    </xf>
    <xf numFmtId="0" fontId="52" fillId="0" borderId="0" xfId="23" applyFont="1"/>
    <xf numFmtId="0" fontId="52" fillId="0" borderId="0" xfId="23" applyFont="1" applyAlignment="1">
      <alignment horizontal="right" vertical="center"/>
    </xf>
    <xf numFmtId="0" fontId="8" fillId="0" borderId="2" xfId="23" applyFont="1" applyBorder="1" applyAlignment="1">
      <alignment horizontal="center"/>
    </xf>
    <xf numFmtId="0" fontId="8" fillId="0" borderId="2" xfId="23" applyFont="1" applyFill="1" applyBorder="1" applyAlignment="1">
      <alignment horizontal="center" vertical="center" wrapText="1"/>
    </xf>
    <xf numFmtId="0" fontId="8" fillId="0" borderId="2" xfId="23" applyFont="1" applyBorder="1"/>
    <xf numFmtId="0" fontId="8" fillId="0" borderId="0" xfId="23" applyFont="1" applyBorder="1" applyAlignment="1">
      <alignment horizontal="center"/>
    </xf>
    <xf numFmtId="0" fontId="8" fillId="0" borderId="0" xfId="23" applyFont="1" applyBorder="1"/>
    <xf numFmtId="38" fontId="52" fillId="0" borderId="2" xfId="12" applyFont="1" applyBorder="1">
      <alignment vertical="center"/>
    </xf>
    <xf numFmtId="38" fontId="52" fillId="0" borderId="2" xfId="12" applyFont="1" applyFill="1" applyBorder="1">
      <alignment vertical="center"/>
    </xf>
    <xf numFmtId="38" fontId="52" fillId="0" borderId="0" xfId="12" applyFont="1" applyFill="1">
      <alignment vertical="center"/>
    </xf>
    <xf numFmtId="0" fontId="63" fillId="0" borderId="0" xfId="0" applyFont="1" applyAlignment="1">
      <alignment vertical="center" wrapText="1"/>
    </xf>
    <xf numFmtId="0" fontId="76" fillId="0" borderId="0" xfId="0" applyFont="1">
      <alignment vertical="center"/>
    </xf>
    <xf numFmtId="0" fontId="11" fillId="0" borderId="2" xfId="0" applyFont="1" applyBorder="1" applyAlignment="1">
      <alignment horizontal="center" vertical="center"/>
    </xf>
    <xf numFmtId="0" fontId="20" fillId="0" borderId="2" xfId="0" applyFont="1" applyBorder="1">
      <alignment vertical="center"/>
    </xf>
    <xf numFmtId="179" fontId="20" fillId="0" borderId="2" xfId="0" applyNumberFormat="1" applyFont="1" applyBorder="1" applyAlignment="1">
      <alignment vertical="center"/>
    </xf>
    <xf numFmtId="179" fontId="11" fillId="0" borderId="2" xfId="0" applyNumberFormat="1" applyFont="1" applyBorder="1" applyAlignment="1">
      <alignment horizontal="center" vertical="center"/>
    </xf>
    <xf numFmtId="0" fontId="11" fillId="0" borderId="2" xfId="0" applyFont="1" applyBorder="1" applyAlignment="1">
      <alignment horizontal="right"/>
    </xf>
    <xf numFmtId="186" fontId="11" fillId="0" borderId="2" xfId="12" applyNumberFormat="1" applyFont="1" applyBorder="1" applyAlignment="1">
      <alignment horizontal="center" vertical="center" wrapText="1"/>
    </xf>
    <xf numFmtId="0" fontId="2" fillId="0" borderId="2" xfId="0" applyFont="1" applyBorder="1" applyAlignment="1">
      <alignment horizontal="center" vertical="center"/>
    </xf>
    <xf numFmtId="0" fontId="53" fillId="0" borderId="2" xfId="0" applyFont="1" applyFill="1" applyBorder="1" applyAlignment="1">
      <alignment vertical="center"/>
    </xf>
    <xf numFmtId="0" fontId="53" fillId="0" borderId="2" xfId="0" applyFont="1" applyFill="1" applyBorder="1">
      <alignment vertical="center"/>
    </xf>
    <xf numFmtId="0" fontId="53" fillId="0" borderId="2" xfId="0" applyFont="1" applyFill="1" applyBorder="1" applyAlignment="1">
      <alignment horizontal="right" vertical="center"/>
    </xf>
    <xf numFmtId="3" fontId="14" fillId="0" borderId="2" xfId="0" applyNumberFormat="1" applyFont="1" applyBorder="1">
      <alignment vertical="center"/>
    </xf>
    <xf numFmtId="0" fontId="11" fillId="0" borderId="0" xfId="0" applyFont="1" applyAlignment="1">
      <alignment horizontal="right" vertical="top"/>
    </xf>
    <xf numFmtId="0" fontId="11" fillId="0" borderId="2" xfId="0" applyFont="1" applyBorder="1" applyAlignment="1">
      <alignment horizontal="center" vertical="center" wrapText="1"/>
    </xf>
    <xf numFmtId="0" fontId="11" fillId="0" borderId="2" xfId="0" applyFont="1" applyBorder="1" applyAlignment="1">
      <alignment horizontal="right" vertical="top"/>
    </xf>
    <xf numFmtId="0" fontId="11" fillId="15" borderId="2" xfId="0" applyFont="1" applyFill="1" applyBorder="1" applyAlignment="1">
      <alignment horizontal="center" vertical="center"/>
    </xf>
    <xf numFmtId="38" fontId="11" fillId="0" borderId="2" xfId="3" applyFont="1" applyFill="1" applyBorder="1">
      <alignment vertical="center"/>
    </xf>
    <xf numFmtId="177" fontId="11" fillId="0" borderId="2" xfId="0" applyNumberFormat="1" applyFont="1" applyFill="1" applyBorder="1">
      <alignment vertical="center"/>
    </xf>
    <xf numFmtId="38" fontId="2" fillId="0" borderId="2" xfId="3" applyNumberFormat="1" applyFont="1" applyFill="1" applyBorder="1">
      <alignment vertical="center"/>
    </xf>
    <xf numFmtId="190" fontId="2" fillId="0" borderId="2" xfId="0" applyNumberFormat="1" applyFont="1" applyFill="1" applyBorder="1" applyAlignment="1">
      <alignment horizontal="right" vertical="center"/>
    </xf>
    <xf numFmtId="190" fontId="2" fillId="0" borderId="2" xfId="2" applyNumberFormat="1" applyFont="1" applyBorder="1" applyAlignment="1">
      <alignment horizontal="right" vertical="center"/>
    </xf>
    <xf numFmtId="0" fontId="20" fillId="0" borderId="2" xfId="0" applyFont="1" applyBorder="1" applyAlignment="1">
      <alignment vertical="center" wrapText="1"/>
    </xf>
    <xf numFmtId="0" fontId="11" fillId="0" borderId="2" xfId="0" applyFont="1" applyFill="1" applyBorder="1" applyAlignment="1">
      <alignment vertical="center" wrapText="1"/>
    </xf>
    <xf numFmtId="38" fontId="11" fillId="0" borderId="2" xfId="12" applyFont="1" applyFill="1" applyBorder="1">
      <alignment vertical="center"/>
    </xf>
    <xf numFmtId="181" fontId="2" fillId="4" borderId="2" xfId="0" applyNumberFormat="1" applyFont="1" applyFill="1" applyBorder="1" applyAlignment="1">
      <alignment horizontal="right" vertical="center"/>
    </xf>
    <xf numFmtId="181" fontId="2" fillId="0" borderId="2" xfId="0" applyNumberFormat="1" applyFont="1" applyFill="1" applyBorder="1" applyAlignment="1">
      <alignment vertical="center"/>
    </xf>
    <xf numFmtId="0" fontId="79" fillId="0" borderId="0" xfId="5" applyFont="1" applyFill="1" applyBorder="1">
      <alignment vertical="center"/>
    </xf>
    <xf numFmtId="0" fontId="79" fillId="0" borderId="0" xfId="0" applyFont="1" applyFill="1">
      <alignment vertical="center"/>
    </xf>
    <xf numFmtId="0" fontId="24" fillId="0" borderId="0" xfId="0" applyFont="1" applyAlignment="1">
      <alignment horizontal="left" vertical="center"/>
    </xf>
    <xf numFmtId="0" fontId="24" fillId="0" borderId="0" xfId="0" applyFont="1" applyBorder="1">
      <alignment vertical="center"/>
    </xf>
    <xf numFmtId="0" fontId="20" fillId="0" borderId="2" xfId="0" applyFont="1" applyBorder="1" applyAlignment="1">
      <alignment horizontal="center" vertical="center"/>
    </xf>
    <xf numFmtId="0" fontId="11" fillId="0" borderId="2" xfId="0" applyFont="1" applyBorder="1" applyAlignment="1">
      <alignment horizontal="center" vertical="center"/>
    </xf>
    <xf numFmtId="0" fontId="0" fillId="0" borderId="6" xfId="0" applyBorder="1" applyAlignment="1">
      <alignment horizontal="center" vertical="center"/>
    </xf>
    <xf numFmtId="203" fontId="53" fillId="0" borderId="2" xfId="0" applyNumberFormat="1" applyFont="1" applyBorder="1" applyAlignment="1">
      <alignment horizontal="center" vertical="center"/>
    </xf>
    <xf numFmtId="203" fontId="53" fillId="0" borderId="2" xfId="0" applyNumberFormat="1" applyFont="1" applyBorder="1" applyAlignment="1">
      <alignment horizontal="center" vertical="top"/>
    </xf>
    <xf numFmtId="0" fontId="80" fillId="0" borderId="2" xfId="23" applyFont="1" applyBorder="1" applyAlignment="1">
      <alignment horizontal="center" vertical="center" shrinkToFit="1"/>
    </xf>
    <xf numFmtId="38" fontId="80" fillId="0" borderId="2" xfId="24" applyFont="1" applyBorder="1" applyAlignment="1">
      <alignment vertical="center" shrinkToFit="1"/>
    </xf>
    <xf numFmtId="0" fontId="80" fillId="0" borderId="3" xfId="23" applyFont="1" applyBorder="1" applyAlignment="1">
      <alignment vertical="center" shrinkToFit="1"/>
    </xf>
    <xf numFmtId="0" fontId="2" fillId="0" borderId="2" xfId="23" applyFont="1" applyBorder="1" applyAlignment="1">
      <alignment horizontal="center"/>
    </xf>
    <xf numFmtId="0" fontId="2" fillId="0" borderId="2" xfId="23" applyFont="1" applyBorder="1"/>
    <xf numFmtId="0" fontId="81" fillId="0" borderId="0" xfId="0" applyFont="1" applyBorder="1" applyAlignment="1">
      <alignment vertical="center"/>
    </xf>
    <xf numFmtId="0" fontId="9" fillId="0" borderId="2" xfId="0" applyFont="1" applyFill="1" applyBorder="1">
      <alignment vertical="center"/>
    </xf>
    <xf numFmtId="0" fontId="82" fillId="0" borderId="2" xfId="0" applyFont="1" applyFill="1" applyBorder="1" applyAlignment="1">
      <alignment horizontal="center" vertical="center"/>
    </xf>
    <xf numFmtId="200" fontId="82" fillId="0" borderId="2" xfId="0" applyNumberFormat="1" applyFont="1" applyFill="1" applyBorder="1" applyAlignment="1">
      <alignment vertical="center" shrinkToFit="1"/>
    </xf>
    <xf numFmtId="190" fontId="9" fillId="0" borderId="2" xfId="0" applyNumberFormat="1" applyFont="1" applyFill="1" applyBorder="1">
      <alignment vertical="center"/>
    </xf>
    <xf numFmtId="49" fontId="82" fillId="0" borderId="2" xfId="0" applyNumberFormat="1" applyFont="1" applyFill="1" applyBorder="1" applyAlignment="1">
      <alignment horizontal="center" vertical="center"/>
    </xf>
    <xf numFmtId="184" fontId="80" fillId="4" borderId="0" xfId="25" applyNumberFormat="1" applyFont="1" applyFill="1" applyBorder="1" applyAlignment="1">
      <alignment vertical="center" shrinkToFit="1"/>
    </xf>
    <xf numFmtId="38" fontId="11" fillId="0" borderId="2" xfId="0" applyNumberFormat="1" applyFont="1" applyBorder="1" applyAlignment="1">
      <alignment horizontal="center" vertical="center"/>
    </xf>
    <xf numFmtId="183" fontId="11" fillId="0" borderId="2" xfId="0" applyNumberFormat="1" applyFont="1" applyBorder="1">
      <alignment vertical="center"/>
    </xf>
    <xf numFmtId="183" fontId="11" fillId="0" borderId="2" xfId="12" applyNumberFormat="1" applyFont="1" applyBorder="1">
      <alignment vertical="center"/>
    </xf>
    <xf numFmtId="183" fontId="11" fillId="0" borderId="2" xfId="0" applyNumberFormat="1" applyFont="1" applyBorder="1" applyAlignment="1">
      <alignment horizontal="center" vertical="center"/>
    </xf>
    <xf numFmtId="0" fontId="9" fillId="0" borderId="0" xfId="23" applyFont="1" applyAlignment="1">
      <alignment vertical="center"/>
    </xf>
    <xf numFmtId="0" fontId="18" fillId="0" borderId="0" xfId="23" applyFont="1" applyAlignment="1">
      <alignment horizontal="left" vertical="center"/>
    </xf>
    <xf numFmtId="0" fontId="18" fillId="0" borderId="0" xfId="23" applyFont="1" applyAlignment="1">
      <alignment horizontal="right" vertical="center"/>
    </xf>
    <xf numFmtId="0" fontId="18" fillId="0" borderId="0" xfId="23" applyFont="1" applyAlignment="1">
      <alignment vertical="center"/>
    </xf>
    <xf numFmtId="0" fontId="22" fillId="0" borderId="0" xfId="13" applyAlignment="1">
      <alignment horizontal="left" vertical="center"/>
    </xf>
    <xf numFmtId="189" fontId="0" fillId="0" borderId="0" xfId="14" applyNumberFormat="1" applyFont="1" applyBorder="1">
      <alignment vertical="center"/>
    </xf>
    <xf numFmtId="0" fontId="4" fillId="0" borderId="0" xfId="0" applyFont="1" applyFill="1" applyBorder="1" applyAlignment="1">
      <alignment horizontal="center" vertical="center" wrapText="1" shrinkToFit="1"/>
    </xf>
    <xf numFmtId="10" fontId="4" fillId="4" borderId="0" xfId="14" applyNumberFormat="1" applyFont="1" applyFill="1" applyBorder="1" applyAlignment="1">
      <alignment vertical="center"/>
    </xf>
    <xf numFmtId="10" fontId="4" fillId="0" borderId="0" xfId="14" applyNumberFormat="1" applyFont="1" applyBorder="1">
      <alignment vertical="center"/>
    </xf>
    <xf numFmtId="10" fontId="4" fillId="0" borderId="0" xfId="14" applyNumberFormat="1" applyFont="1" applyFill="1" applyBorder="1">
      <alignment vertical="center"/>
    </xf>
    <xf numFmtId="0" fontId="74" fillId="4" borderId="2" xfId="23" applyFont="1" applyFill="1" applyBorder="1" applyAlignment="1">
      <alignment horizontal="center" vertical="center" shrinkToFit="1"/>
    </xf>
    <xf numFmtId="0" fontId="11" fillId="0" borderId="9" xfId="0" applyFont="1" applyBorder="1" applyAlignment="1">
      <alignment horizontal="center" vertical="center" wrapText="1"/>
    </xf>
    <xf numFmtId="0" fontId="52" fillId="0" borderId="9" xfId="0" applyFont="1" applyBorder="1" applyAlignment="1">
      <alignment horizontal="center" vertical="center"/>
    </xf>
    <xf numFmtId="203" fontId="52" fillId="0" borderId="9" xfId="0" applyNumberFormat="1" applyFont="1" applyBorder="1">
      <alignment vertical="center"/>
    </xf>
    <xf numFmtId="203" fontId="53" fillId="0" borderId="9" xfId="0" applyNumberFormat="1" applyFont="1" applyBorder="1" applyAlignment="1">
      <alignment horizontal="center" vertical="top"/>
    </xf>
    <xf numFmtId="0" fontId="2" fillId="0" borderId="9" xfId="0" applyFont="1" applyFill="1" applyBorder="1" applyAlignment="1">
      <alignment horizontal="center" vertical="center"/>
    </xf>
    <xf numFmtId="192" fontId="2" fillId="0" borderId="9" xfId="3" applyNumberFormat="1" applyFont="1" applyFill="1" applyBorder="1" applyAlignment="1">
      <alignment horizontal="right" vertical="center"/>
    </xf>
    <xf numFmtId="190" fontId="2" fillId="0" borderId="9" xfId="2" applyNumberFormat="1" applyFont="1" applyBorder="1" applyAlignment="1">
      <alignment horizontal="right" vertical="center"/>
    </xf>
    <xf numFmtId="0" fontId="8" fillId="0" borderId="6" xfId="23" applyFont="1" applyBorder="1"/>
    <xf numFmtId="0" fontId="8" fillId="0" borderId="6" xfId="23" applyFont="1" applyBorder="1" applyAlignment="1"/>
    <xf numFmtId="38" fontId="52" fillId="0" borderId="9" xfId="12" applyFont="1" applyFill="1" applyBorder="1">
      <alignment vertical="center"/>
    </xf>
    <xf numFmtId="0" fontId="19" fillId="15" borderId="48" xfId="0" applyFont="1" applyFill="1" applyBorder="1" applyAlignment="1">
      <alignment horizontal="center" vertical="center"/>
    </xf>
    <xf numFmtId="0" fontId="19" fillId="15" borderId="49" xfId="0" applyFont="1" applyFill="1" applyBorder="1" applyAlignment="1">
      <alignment horizontal="center" vertical="center"/>
    </xf>
    <xf numFmtId="0" fontId="19" fillId="15" borderId="20" xfId="0" applyFont="1" applyFill="1" applyBorder="1" applyAlignment="1">
      <alignment horizontal="center" vertical="center"/>
    </xf>
    <xf numFmtId="0" fontId="19" fillId="15" borderId="21" xfId="0" applyFont="1" applyFill="1" applyBorder="1" applyAlignment="1">
      <alignment horizontal="center" vertical="center"/>
    </xf>
    <xf numFmtId="0" fontId="61" fillId="15" borderId="20" xfId="0" applyFont="1" applyFill="1" applyBorder="1" applyAlignment="1">
      <alignment horizontal="center" vertical="center"/>
    </xf>
    <xf numFmtId="0" fontId="26" fillId="15" borderId="20" xfId="0" applyFont="1" applyFill="1" applyBorder="1" applyAlignment="1">
      <alignment horizontal="center" vertical="center"/>
    </xf>
    <xf numFmtId="0" fontId="19" fillId="15" borderId="50" xfId="0" applyFont="1" applyFill="1" applyBorder="1" applyAlignment="1">
      <alignment horizontal="center" vertical="center"/>
    </xf>
    <xf numFmtId="0" fontId="19" fillId="15" borderId="51" xfId="0" applyFont="1" applyFill="1" applyBorder="1" applyAlignment="1">
      <alignment horizontal="center" vertical="center"/>
    </xf>
    <xf numFmtId="38" fontId="11" fillId="0" borderId="2" xfId="0" applyNumberFormat="1" applyFont="1" applyBorder="1" applyAlignment="1">
      <alignment vertical="center" shrinkToFit="1"/>
    </xf>
    <xf numFmtId="0" fontId="2" fillId="0" borderId="2" xfId="0" applyFont="1" applyBorder="1">
      <alignment vertical="center"/>
    </xf>
    <xf numFmtId="0" fontId="11" fillId="0" borderId="2" xfId="0" applyFont="1" applyBorder="1" applyAlignment="1">
      <alignment horizontal="center" vertical="center"/>
    </xf>
    <xf numFmtId="0" fontId="20" fillId="0" borderId="2" xfId="0" applyFont="1" applyBorder="1" applyAlignment="1">
      <alignment horizontal="center" vertical="center"/>
    </xf>
    <xf numFmtId="184" fontId="40" fillId="0" borderId="22" xfId="0" applyNumberFormat="1" applyFont="1" applyFill="1" applyBorder="1" applyAlignment="1">
      <alignment vertical="center"/>
    </xf>
    <xf numFmtId="184" fontId="40" fillId="0" borderId="23" xfId="0" applyNumberFormat="1" applyFont="1" applyBorder="1" applyAlignment="1">
      <alignment vertical="center"/>
    </xf>
    <xf numFmtId="184" fontId="40" fillId="0" borderId="24" xfId="0" applyNumberFormat="1" applyFont="1" applyBorder="1" applyAlignment="1">
      <alignment vertical="center"/>
    </xf>
    <xf numFmtId="184" fontId="40" fillId="0" borderId="26" xfId="0" applyNumberFormat="1" applyFont="1" applyFill="1" applyBorder="1" applyAlignment="1">
      <alignment vertical="center"/>
    </xf>
    <xf numFmtId="184" fontId="40" fillId="0" borderId="27" xfId="0" applyNumberFormat="1" applyFont="1" applyBorder="1" applyAlignment="1">
      <alignment vertical="center"/>
    </xf>
    <xf numFmtId="184" fontId="40" fillId="0" borderId="28" xfId="0" applyNumberFormat="1" applyFont="1" applyBorder="1" applyAlignment="1">
      <alignment vertical="center"/>
    </xf>
    <xf numFmtId="184" fontId="40" fillId="0" borderId="30" xfId="0" applyNumberFormat="1" applyFont="1" applyFill="1" applyBorder="1" applyAlignment="1">
      <alignment vertical="center"/>
    </xf>
    <xf numFmtId="184" fontId="40" fillId="0" borderId="31" xfId="0" applyNumberFormat="1" applyFont="1" applyBorder="1" applyAlignment="1">
      <alignment vertical="center"/>
    </xf>
    <xf numFmtId="184" fontId="40" fillId="0" borderId="32" xfId="0" applyNumberFormat="1" applyFont="1" applyBorder="1" applyAlignment="1">
      <alignment vertical="center"/>
    </xf>
    <xf numFmtId="184" fontId="40" fillId="0" borderId="34" xfId="0" applyNumberFormat="1" applyFont="1" applyFill="1" applyBorder="1" applyAlignment="1">
      <alignment vertical="center"/>
    </xf>
    <xf numFmtId="184" fontId="40" fillId="0" borderId="35" xfId="0" applyNumberFormat="1" applyFont="1" applyBorder="1" applyAlignment="1">
      <alignment vertical="center"/>
    </xf>
    <xf numFmtId="0" fontId="85" fillId="0" borderId="0" xfId="19" applyFont="1" applyFill="1" applyBorder="1" applyAlignment="1">
      <alignment horizontal="center" vertical="center"/>
    </xf>
    <xf numFmtId="0" fontId="85" fillId="0" borderId="0" xfId="19" applyFont="1" applyFill="1" applyBorder="1" applyAlignment="1">
      <alignment horizontal="distributed" vertical="center" indent="2"/>
    </xf>
    <xf numFmtId="0" fontId="85" fillId="0" borderId="3" xfId="19" applyFont="1" applyFill="1" applyBorder="1" applyAlignment="1">
      <alignment horizontal="center" vertical="center"/>
    </xf>
    <xf numFmtId="0" fontId="85" fillId="0" borderId="2" xfId="19" applyFont="1" applyFill="1" applyBorder="1" applyAlignment="1">
      <alignment horizontal="center" vertical="center"/>
    </xf>
    <xf numFmtId="0" fontId="85" fillId="0" borderId="6" xfId="19" applyFont="1" applyFill="1" applyBorder="1" applyAlignment="1">
      <alignment horizontal="center" vertical="center"/>
    </xf>
    <xf numFmtId="0" fontId="85" fillId="0" borderId="8" xfId="19" applyFont="1" applyFill="1" applyBorder="1" applyAlignment="1">
      <alignment horizontal="distributed" vertical="center"/>
    </xf>
    <xf numFmtId="184" fontId="85" fillId="0" borderId="0" xfId="19" applyNumberFormat="1" applyFont="1" applyFill="1" applyBorder="1" applyAlignment="1">
      <alignment horizontal="right" vertical="center"/>
    </xf>
    <xf numFmtId="0" fontId="85" fillId="0" borderId="0" xfId="19" applyFont="1" applyFill="1" applyBorder="1" applyAlignment="1">
      <alignment horizontal="right" vertical="center"/>
    </xf>
    <xf numFmtId="0" fontId="86" fillId="0" borderId="8" xfId="19" applyFont="1" applyFill="1" applyBorder="1" applyAlignment="1">
      <alignment horizontal="distributed" vertical="center"/>
    </xf>
    <xf numFmtId="184" fontId="86" fillId="0" borderId="0" xfId="19" applyNumberFormat="1" applyFont="1" applyFill="1" applyBorder="1" applyAlignment="1">
      <alignment horizontal="right" vertical="center"/>
    </xf>
    <xf numFmtId="0" fontId="86" fillId="0" borderId="5" xfId="19" applyFont="1" applyFill="1" applyBorder="1" applyAlignment="1">
      <alignment horizontal="distributed" vertical="center"/>
    </xf>
    <xf numFmtId="184" fontId="86" fillId="0" borderId="1" xfId="19" applyNumberFormat="1" applyFont="1" applyFill="1" applyBorder="1" applyAlignment="1">
      <alignment horizontal="right" vertical="center"/>
    </xf>
    <xf numFmtId="0" fontId="85" fillId="0" borderId="0" xfId="19" applyFont="1" applyFill="1" applyBorder="1" applyAlignment="1">
      <alignment horizontal="distributed" vertical="center"/>
    </xf>
    <xf numFmtId="0" fontId="85" fillId="0" borderId="0" xfId="19" applyFont="1" applyFill="1" applyAlignment="1">
      <alignment horizontal="right" vertical="center"/>
    </xf>
    <xf numFmtId="0" fontId="86" fillId="0" borderId="8" xfId="19" applyFont="1" applyFill="1" applyBorder="1" applyAlignment="1">
      <alignment horizontal="distributed" vertical="center" wrapText="1"/>
    </xf>
    <xf numFmtId="0" fontId="86" fillId="0" borderId="0" xfId="19" applyFont="1" applyFill="1" applyBorder="1" applyAlignment="1">
      <alignment horizontal="right" vertical="center"/>
    </xf>
    <xf numFmtId="0" fontId="85" fillId="0" borderId="0" xfId="19" applyFont="1" applyFill="1">
      <alignment vertical="center"/>
    </xf>
    <xf numFmtId="0" fontId="85" fillId="0" borderId="0" xfId="19" applyFont="1" applyFill="1" applyBorder="1" applyAlignment="1">
      <alignment vertical="center"/>
    </xf>
    <xf numFmtId="0" fontId="85" fillId="0" borderId="0" xfId="19" applyFont="1" applyFill="1" applyBorder="1">
      <alignment vertical="center"/>
    </xf>
    <xf numFmtId="184" fontId="85" fillId="2" borderId="0" xfId="19" applyNumberFormat="1" applyFont="1" applyFill="1" applyBorder="1" applyAlignment="1">
      <alignment horizontal="right" vertical="center"/>
    </xf>
    <xf numFmtId="184" fontId="17" fillId="0" borderId="0" xfId="0" applyNumberFormat="1" applyFont="1">
      <alignment vertical="center"/>
    </xf>
    <xf numFmtId="0" fontId="9" fillId="0" borderId="4" xfId="5" applyFont="1" applyFill="1" applyBorder="1" applyAlignment="1">
      <alignment horizontal="center" vertical="center"/>
    </xf>
    <xf numFmtId="0" fontId="24" fillId="0" borderId="0" xfId="0" applyFont="1" applyFill="1">
      <alignment vertical="center"/>
    </xf>
    <xf numFmtId="0" fontId="32" fillId="0" borderId="0" xfId="0" applyFont="1" applyFill="1">
      <alignment vertical="center"/>
    </xf>
    <xf numFmtId="179" fontId="26" fillId="0" borderId="0" xfId="0" applyNumberFormat="1" applyFont="1" applyFill="1" applyBorder="1">
      <alignment vertical="center"/>
    </xf>
    <xf numFmtId="184" fontId="0" fillId="0" borderId="0" xfId="0" applyNumberFormat="1">
      <alignment vertical="center"/>
    </xf>
    <xf numFmtId="0" fontId="0" fillId="19" borderId="2" xfId="0" applyFill="1" applyBorder="1">
      <alignment vertical="center"/>
    </xf>
    <xf numFmtId="179" fontId="0" fillId="19" borderId="2" xfId="0" applyNumberFormat="1" applyFill="1" applyBorder="1">
      <alignment vertical="center"/>
    </xf>
    <xf numFmtId="0" fontId="9" fillId="0" borderId="2" xfId="5" applyFont="1" applyFill="1" applyBorder="1" applyAlignment="1">
      <alignment horizontal="center" vertical="center"/>
    </xf>
    <xf numFmtId="0" fontId="9" fillId="0" borderId="2" xfId="5" applyFont="1" applyFill="1" applyBorder="1" applyAlignment="1">
      <alignment horizontal="center" vertical="center" shrinkToFit="1"/>
    </xf>
    <xf numFmtId="0" fontId="26" fillId="0" borderId="2" xfId="0" applyFont="1" applyBorder="1">
      <alignment vertical="center"/>
    </xf>
    <xf numFmtId="38" fontId="5" fillId="0" borderId="2" xfId="3" applyFont="1" applyBorder="1">
      <alignment vertical="center"/>
    </xf>
    <xf numFmtId="177" fontId="26" fillId="0" borderId="2" xfId="0" applyNumberFormat="1" applyFont="1" applyBorder="1">
      <alignment vertical="center"/>
    </xf>
    <xf numFmtId="178" fontId="26" fillId="0" borderId="2" xfId="0" applyNumberFormat="1" applyFont="1" applyBorder="1">
      <alignment vertical="center"/>
    </xf>
    <xf numFmtId="0" fontId="52" fillId="19" borderId="2" xfId="0" applyFont="1" applyFill="1" applyBorder="1">
      <alignment vertical="center"/>
    </xf>
    <xf numFmtId="0" fontId="0" fillId="19" borderId="2" xfId="5" applyFont="1" applyFill="1" applyBorder="1" applyAlignment="1">
      <alignment horizontal="center" vertical="center" wrapText="1"/>
    </xf>
    <xf numFmtId="0" fontId="1" fillId="19" borderId="2" xfId="5" applyFill="1" applyBorder="1" applyAlignment="1">
      <alignment horizontal="center" vertical="center"/>
    </xf>
    <xf numFmtId="0" fontId="42" fillId="19" borderId="2" xfId="0" applyFont="1" applyFill="1" applyBorder="1" applyAlignment="1">
      <alignment horizontal="center" vertical="center" shrinkToFit="1"/>
    </xf>
    <xf numFmtId="0" fontId="11" fillId="19" borderId="2" xfId="0" applyFont="1" applyFill="1" applyBorder="1" applyAlignment="1">
      <alignment horizontal="center" vertical="center"/>
    </xf>
    <xf numFmtId="0" fontId="12" fillId="19" borderId="2" xfId="0" applyFont="1" applyFill="1" applyBorder="1" applyAlignment="1">
      <alignment horizontal="center" vertical="center" shrinkToFit="1"/>
    </xf>
    <xf numFmtId="0" fontId="87" fillId="0" borderId="0" xfId="0" applyFont="1" applyAlignment="1">
      <alignment horizontal="left"/>
    </xf>
    <xf numFmtId="0" fontId="88" fillId="0" borderId="2" xfId="0" applyFont="1" applyBorder="1">
      <alignment vertical="center"/>
    </xf>
    <xf numFmtId="0" fontId="88" fillId="0" borderId="6" xfId="0" applyFont="1" applyBorder="1">
      <alignment vertical="center"/>
    </xf>
    <xf numFmtId="0" fontId="88" fillId="0" borderId="0" xfId="0" applyFont="1">
      <alignment vertical="center"/>
    </xf>
    <xf numFmtId="0" fontId="88" fillId="20" borderId="2" xfId="0" applyFont="1" applyFill="1" applyBorder="1" applyAlignment="1">
      <alignment horizontal="center" vertical="center" shrinkToFit="1"/>
    </xf>
    <xf numFmtId="0" fontId="88" fillId="20" borderId="2" xfId="0" applyFont="1" applyFill="1" applyBorder="1" applyAlignment="1">
      <alignment horizontal="center" vertical="center"/>
    </xf>
    <xf numFmtId="0" fontId="88" fillId="20" borderId="2" xfId="0" applyFont="1" applyFill="1" applyBorder="1">
      <alignment vertical="center"/>
    </xf>
    <xf numFmtId="0" fontId="52" fillId="0" borderId="0" xfId="0" applyFont="1" applyFill="1" applyBorder="1" applyAlignment="1">
      <alignment horizontal="center" vertical="center"/>
    </xf>
    <xf numFmtId="0" fontId="52" fillId="0" borderId="2" xfId="0" applyFont="1" applyBorder="1" applyAlignment="1">
      <alignment horizontal="center" vertical="center"/>
    </xf>
    <xf numFmtId="180" fontId="24" fillId="19" borderId="2" xfId="0" applyNumberFormat="1" applyFont="1" applyFill="1" applyBorder="1" applyAlignment="1">
      <alignment horizontal="right" vertical="center"/>
    </xf>
    <xf numFmtId="180" fontId="24" fillId="0" borderId="2" xfId="0" applyNumberFormat="1" applyFont="1" applyBorder="1" applyAlignment="1">
      <alignment horizontal="right" vertical="center"/>
    </xf>
    <xf numFmtId="179" fontId="24" fillId="19" borderId="2" xfId="0" applyNumberFormat="1" applyFont="1" applyFill="1" applyBorder="1">
      <alignment vertical="center"/>
    </xf>
    <xf numFmtId="0" fontId="11" fillId="0" borderId="2" xfId="5" applyFont="1" applyBorder="1" applyAlignment="1">
      <alignment horizontal="center" vertical="center" shrinkToFit="1"/>
    </xf>
    <xf numFmtId="179" fontId="11" fillId="0" borderId="2" xfId="5" applyNumberFormat="1" applyFont="1" applyBorder="1">
      <alignment vertical="center"/>
    </xf>
    <xf numFmtId="181" fontId="11" fillId="0" borderId="2" xfId="5" applyNumberFormat="1" applyFont="1" applyBorder="1">
      <alignment vertical="center"/>
    </xf>
    <xf numFmtId="0" fontId="11" fillId="0" borderId="2" xfId="5" applyFont="1" applyFill="1" applyBorder="1" applyAlignment="1">
      <alignment horizontal="center" vertical="center" shrinkToFit="1"/>
    </xf>
    <xf numFmtId="177" fontId="9" fillId="19" borderId="4" xfId="5" applyNumberFormat="1" applyFont="1" applyFill="1" applyBorder="1" applyAlignment="1">
      <alignment horizontal="right" vertical="center" wrapText="1" shrinkToFit="1"/>
    </xf>
    <xf numFmtId="177" fontId="9" fillId="19" borderId="4" xfId="5" applyNumberFormat="1" applyFont="1" applyFill="1" applyBorder="1" applyAlignment="1">
      <alignment horizontal="right" vertical="center" shrinkToFit="1"/>
    </xf>
    <xf numFmtId="180" fontId="62" fillId="0" borderId="0" xfId="19" applyNumberFormat="1" applyFont="1" applyBorder="1">
      <alignment vertical="center"/>
    </xf>
    <xf numFmtId="182" fontId="62" fillId="0" borderId="10" xfId="19" applyNumberFormat="1" applyFont="1" applyFill="1" applyBorder="1" applyAlignment="1">
      <alignment horizontal="right" vertical="center"/>
    </xf>
    <xf numFmtId="195" fontId="62" fillId="0" borderId="0" xfId="19" applyNumberFormat="1" applyFont="1" applyBorder="1">
      <alignment vertical="center"/>
    </xf>
    <xf numFmtId="195" fontId="62" fillId="0" borderId="0" xfId="19" applyNumberFormat="1" applyFont="1" applyBorder="1" applyAlignment="1">
      <alignment vertical="center"/>
    </xf>
    <xf numFmtId="0" fontId="11" fillId="0" borderId="0" xfId="19" applyFont="1">
      <alignment vertical="center"/>
    </xf>
    <xf numFmtId="0" fontId="62" fillId="0" borderId="0" xfId="19" applyFont="1" applyBorder="1">
      <alignment vertical="center"/>
    </xf>
    <xf numFmtId="0" fontId="62" fillId="0" borderId="1" xfId="19" applyFont="1" applyBorder="1">
      <alignment vertical="center"/>
    </xf>
    <xf numFmtId="0" fontId="62" fillId="0" borderId="12" xfId="19" applyFont="1" applyBorder="1">
      <alignment vertical="center"/>
    </xf>
    <xf numFmtId="0" fontId="11" fillId="0" borderId="44" xfId="0" applyFont="1" applyBorder="1" applyAlignment="1">
      <alignment horizontal="center" vertical="center"/>
    </xf>
    <xf numFmtId="181" fontId="11" fillId="0" borderId="2" xfId="0" applyNumberFormat="1" applyFont="1" applyBorder="1" applyAlignment="1">
      <alignment horizontal="right" vertical="center"/>
    </xf>
    <xf numFmtId="0" fontId="2" fillId="0" borderId="44" xfId="15" applyFont="1" applyBorder="1" applyAlignment="1">
      <alignment horizontal="center" vertical="center"/>
    </xf>
    <xf numFmtId="183" fontId="2" fillId="0" borderId="44" xfId="15" applyNumberFormat="1" applyFont="1" applyBorder="1" applyAlignment="1">
      <alignment horizontal="right" vertical="center"/>
    </xf>
    <xf numFmtId="0" fontId="2" fillId="0" borderId="45" xfId="15" applyFont="1" applyBorder="1" applyAlignment="1">
      <alignment horizontal="right" vertical="center"/>
    </xf>
    <xf numFmtId="180" fontId="11" fillId="0" borderId="44" xfId="0" applyNumberFormat="1" applyFont="1" applyBorder="1">
      <alignment vertical="center"/>
    </xf>
    <xf numFmtId="179" fontId="11" fillId="0" borderId="45" xfId="0" applyNumberFormat="1" applyFont="1" applyBorder="1">
      <alignment vertical="center"/>
    </xf>
    <xf numFmtId="0" fontId="11" fillId="0" borderId="45" xfId="0" applyFont="1" applyBorder="1" applyAlignment="1">
      <alignment horizontal="center" vertical="center"/>
    </xf>
    <xf numFmtId="0" fontId="53" fillId="0" borderId="46" xfId="0" applyFont="1" applyBorder="1" applyAlignment="1">
      <alignment horizontal="center" vertical="center"/>
    </xf>
    <xf numFmtId="203" fontId="53" fillId="0" borderId="44" xfId="0" applyNumberFormat="1" applyFont="1" applyBorder="1">
      <alignment vertical="center"/>
    </xf>
    <xf numFmtId="203" fontId="53" fillId="0" borderId="47" xfId="0" applyNumberFormat="1" applyFont="1" applyBorder="1">
      <alignment vertical="center"/>
    </xf>
    <xf numFmtId="203" fontId="53" fillId="0" borderId="44" xfId="0" applyNumberFormat="1" applyFont="1" applyBorder="1" applyAlignment="1">
      <alignment horizontal="center" vertical="top"/>
    </xf>
    <xf numFmtId="179" fontId="4" fillId="0" borderId="45" xfId="0" applyNumberFormat="1" applyFont="1" applyBorder="1">
      <alignment vertical="center"/>
    </xf>
    <xf numFmtId="0" fontId="4" fillId="0" borderId="44"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45" xfId="0" applyFont="1" applyBorder="1">
      <alignment vertical="center"/>
    </xf>
    <xf numFmtId="0" fontId="14" fillId="0" borderId="44" xfId="0" applyFont="1" applyFill="1" applyBorder="1" applyAlignment="1">
      <alignment horizontal="center" vertical="center"/>
    </xf>
    <xf numFmtId="0" fontId="53" fillId="0" borderId="0" xfId="0" applyFont="1" applyBorder="1">
      <alignment vertical="center"/>
    </xf>
    <xf numFmtId="0" fontId="11" fillId="0" borderId="44" xfId="0" applyFont="1" applyFill="1" applyBorder="1" applyAlignment="1">
      <alignment horizontal="center" vertical="center"/>
    </xf>
    <xf numFmtId="183" fontId="11" fillId="0" borderId="44" xfId="0" applyNumberFormat="1" applyFont="1" applyFill="1" applyBorder="1" applyAlignment="1">
      <alignment vertical="center"/>
    </xf>
    <xf numFmtId="0" fontId="14" fillId="0" borderId="44" xfId="0" applyFont="1" applyBorder="1" applyAlignment="1">
      <alignment horizontal="center" vertical="center"/>
    </xf>
    <xf numFmtId="182" fontId="14" fillId="0" borderId="44" xfId="0" applyNumberFormat="1" applyFont="1" applyBorder="1">
      <alignment vertical="center"/>
    </xf>
    <xf numFmtId="197" fontId="14" fillId="0" borderId="44" xfId="0" applyNumberFormat="1" applyFont="1" applyBorder="1">
      <alignment vertical="center"/>
    </xf>
    <xf numFmtId="0" fontId="14" fillId="0" borderId="2" xfId="0" applyFont="1" applyBorder="1" applyAlignment="1">
      <alignment horizontal="center" vertical="center" shrinkToFit="1"/>
    </xf>
    <xf numFmtId="179" fontId="14" fillId="0" borderId="2" xfId="0" applyNumberFormat="1" applyFont="1" applyBorder="1" applyAlignment="1">
      <alignment horizontal="center" vertical="center" shrinkToFit="1"/>
    </xf>
    <xf numFmtId="179" fontId="14" fillId="0" borderId="2" xfId="0" applyNumberFormat="1" applyFont="1" applyBorder="1" applyAlignment="1">
      <alignment horizontal="center" vertical="center" wrapText="1" shrinkToFit="1"/>
    </xf>
    <xf numFmtId="179" fontId="14" fillId="0" borderId="2" xfId="3" applyNumberFormat="1" applyFont="1" applyBorder="1">
      <alignment vertical="center"/>
    </xf>
    <xf numFmtId="198" fontId="14" fillId="0" borderId="2" xfId="0" applyNumberFormat="1" applyFont="1" applyBorder="1">
      <alignment vertical="center"/>
    </xf>
    <xf numFmtId="179" fontId="14" fillId="0" borderId="2" xfId="0" applyNumberFormat="1" applyFont="1" applyBorder="1">
      <alignment vertical="center"/>
    </xf>
    <xf numFmtId="179" fontId="14" fillId="0" borderId="2" xfId="3" applyNumberFormat="1" applyFont="1" applyFill="1" applyBorder="1">
      <alignment vertical="center"/>
    </xf>
    <xf numFmtId="179" fontId="14" fillId="0" borderId="2" xfId="12" applyNumberFormat="1" applyFont="1" applyBorder="1">
      <alignment vertical="center"/>
    </xf>
    <xf numFmtId="0" fontId="11" fillId="0" borderId="2" xfId="5" applyFont="1" applyBorder="1" applyAlignment="1">
      <alignment horizontal="center" vertical="center"/>
    </xf>
    <xf numFmtId="179" fontId="11" fillId="0" borderId="2" xfId="5" applyNumberFormat="1" applyFont="1" applyBorder="1" applyAlignment="1">
      <alignment horizontal="right" vertical="center"/>
    </xf>
    <xf numFmtId="179" fontId="11" fillId="0" borderId="2" xfId="5" applyNumberFormat="1" applyFont="1" applyFill="1" applyBorder="1" applyAlignment="1">
      <alignment horizontal="right" vertical="center"/>
    </xf>
    <xf numFmtId="38" fontId="9" fillId="0" borderId="2" xfId="3" applyFont="1" applyFill="1" applyBorder="1">
      <alignment vertical="center"/>
    </xf>
    <xf numFmtId="0" fontId="2" fillId="0" borderId="44" xfId="0" applyFont="1" applyFill="1" applyBorder="1" applyAlignment="1">
      <alignment horizontal="center" vertical="center"/>
    </xf>
    <xf numFmtId="192" fontId="2" fillId="0" borderId="44" xfId="3" applyNumberFormat="1" applyFont="1" applyFill="1" applyBorder="1" applyAlignment="1">
      <alignment horizontal="right" vertical="center"/>
    </xf>
    <xf numFmtId="190" fontId="2" fillId="0" borderId="44" xfId="2" applyNumberFormat="1" applyFont="1" applyBorder="1" applyAlignment="1">
      <alignment horizontal="right" vertical="center"/>
    </xf>
    <xf numFmtId="0" fontId="16" fillId="0" borderId="0" xfId="0" applyFont="1" applyAlignment="1">
      <alignment horizontal="right" vertical="center"/>
    </xf>
    <xf numFmtId="179" fontId="11" fillId="0" borderId="2" xfId="12" applyNumberFormat="1" applyFont="1" applyFill="1" applyBorder="1" applyAlignment="1">
      <alignment vertical="center"/>
    </xf>
    <xf numFmtId="179" fontId="11" fillId="0" borderId="2" xfId="12" applyNumberFormat="1" applyFont="1" applyFill="1" applyBorder="1">
      <alignment vertical="center"/>
    </xf>
    <xf numFmtId="0" fontId="11" fillId="0" borderId="0" xfId="0" applyFont="1" applyFill="1" applyAlignment="1">
      <alignment horizontal="center" vertical="center"/>
    </xf>
    <xf numFmtId="0" fontId="11" fillId="4" borderId="0" xfId="0" applyFont="1" applyFill="1" applyAlignment="1">
      <alignment vertical="center"/>
    </xf>
    <xf numFmtId="0" fontId="11" fillId="4" borderId="0" xfId="0" applyFont="1" applyFill="1">
      <alignment vertical="center"/>
    </xf>
    <xf numFmtId="38" fontId="22" fillId="0" borderId="0" xfId="13" applyNumberFormat="1" applyFill="1">
      <alignment vertical="center"/>
    </xf>
    <xf numFmtId="0" fontId="2" fillId="0" borderId="0" xfId="22" applyAlignment="1">
      <alignment vertical="center" shrinkToFit="1"/>
    </xf>
    <xf numFmtId="0" fontId="0" fillId="0" borderId="0" xfId="22" applyFont="1" applyAlignment="1">
      <alignment horizontal="center" vertical="center"/>
    </xf>
    <xf numFmtId="0" fontId="24" fillId="0" borderId="2" xfId="0" applyFont="1" applyBorder="1" applyAlignment="1">
      <alignment horizontal="center" vertical="center"/>
    </xf>
    <xf numFmtId="0" fontId="20" fillId="0" borderId="2" xfId="0" applyFont="1" applyBorder="1" applyAlignment="1">
      <alignment horizontal="right" vertical="center"/>
    </xf>
    <xf numFmtId="0" fontId="20" fillId="0" borderId="2" xfId="0" applyFont="1" applyBorder="1" applyAlignment="1">
      <alignment horizontal="center" vertical="center"/>
    </xf>
    <xf numFmtId="0" fontId="88" fillId="0" borderId="0" xfId="0" applyFont="1" applyAlignment="1">
      <alignment vertical="center" wrapText="1"/>
    </xf>
    <xf numFmtId="0" fontId="88" fillId="0" borderId="0" xfId="0" applyFont="1" applyAlignment="1">
      <alignment vertical="center" shrinkToFit="1"/>
    </xf>
    <xf numFmtId="0" fontId="88" fillId="0" borderId="2" xfId="0" applyFont="1" applyBorder="1" applyAlignment="1">
      <alignment vertical="center" shrinkToFit="1"/>
    </xf>
    <xf numFmtId="0" fontId="88" fillId="0" borderId="2" xfId="0" applyFont="1" applyBorder="1" applyAlignment="1">
      <alignment horizontal="left" vertical="center"/>
    </xf>
    <xf numFmtId="0" fontId="88" fillId="0" borderId="2" xfId="0" applyFont="1" applyBorder="1" applyAlignment="1">
      <alignment vertical="center" wrapText="1"/>
    </xf>
    <xf numFmtId="0" fontId="88" fillId="0" borderId="15" xfId="0" applyFont="1" applyBorder="1">
      <alignment vertical="center"/>
    </xf>
    <xf numFmtId="0" fontId="88" fillId="0" borderId="6" xfId="0" applyFont="1" applyBorder="1" applyAlignment="1">
      <alignment vertical="center" wrapText="1"/>
    </xf>
    <xf numFmtId="49" fontId="88" fillId="0" borderId="2" xfId="0" applyNumberFormat="1" applyFont="1" applyBorder="1">
      <alignment vertical="center"/>
    </xf>
    <xf numFmtId="55" fontId="88" fillId="0" borderId="2" xfId="0" applyNumberFormat="1" applyFont="1" applyBorder="1" applyAlignment="1">
      <alignment horizontal="left" vertical="center"/>
    </xf>
    <xf numFmtId="190" fontId="22" fillId="0" borderId="0" xfId="13" applyNumberFormat="1" applyFill="1" applyBorder="1">
      <alignment vertical="center"/>
    </xf>
    <xf numFmtId="177" fontId="0" fillId="0" borderId="0" xfId="0" applyNumberFormat="1">
      <alignment vertical="center"/>
    </xf>
    <xf numFmtId="182" fontId="0" fillId="0" borderId="0" xfId="0" applyNumberFormat="1" applyAlignment="1">
      <alignment vertical="center" shrinkToFit="1"/>
    </xf>
    <xf numFmtId="0" fontId="8" fillId="0" borderId="0" xfId="23" applyFont="1" applyAlignment="1">
      <alignment horizontal="right"/>
    </xf>
    <xf numFmtId="0" fontId="8" fillId="4" borderId="0" xfId="23" applyFont="1" applyFill="1"/>
    <xf numFmtId="38" fontId="52" fillId="0" borderId="2" xfId="0" applyNumberFormat="1" applyFont="1" applyBorder="1">
      <alignment vertical="center"/>
    </xf>
    <xf numFmtId="0" fontId="52" fillId="0" borderId="9" xfId="0" applyFont="1" applyBorder="1">
      <alignment vertical="center"/>
    </xf>
    <xf numFmtId="177" fontId="52" fillId="0" borderId="2" xfId="0" applyNumberFormat="1" applyFont="1" applyBorder="1">
      <alignment vertical="center"/>
    </xf>
    <xf numFmtId="189" fontId="0" fillId="0" borderId="2" xfId="0" applyNumberFormat="1" applyBorder="1" applyAlignment="1">
      <alignment horizontal="center" vertical="center"/>
    </xf>
    <xf numFmtId="0" fontId="11" fillId="0" borderId="0" xfId="0" applyFont="1" applyAlignment="1">
      <alignment horizontal="center" vertical="center"/>
    </xf>
    <xf numFmtId="0" fontId="14" fillId="0" borderId="0" xfId="0" applyFont="1">
      <alignment vertical="center"/>
    </xf>
    <xf numFmtId="0" fontId="11" fillId="0" borderId="0" xfId="0" applyFont="1" applyAlignment="1">
      <alignment horizontal="left" vertical="center"/>
    </xf>
    <xf numFmtId="196" fontId="0" fillId="0" borderId="2" xfId="0" applyNumberFormat="1" applyBorder="1">
      <alignment vertical="center"/>
    </xf>
    <xf numFmtId="0" fontId="12" fillId="0" borderId="0" xfId="0" applyFont="1">
      <alignment vertical="center"/>
    </xf>
    <xf numFmtId="38" fontId="55" fillId="0" borderId="2" xfId="16" applyNumberFormat="1" applyFont="1" applyBorder="1">
      <alignment vertical="center"/>
    </xf>
    <xf numFmtId="0" fontId="74" fillId="5" borderId="2" xfId="23" applyFont="1" applyFill="1" applyBorder="1" applyAlignment="1">
      <alignment horizontal="center" vertical="center"/>
    </xf>
    <xf numFmtId="0" fontId="74" fillId="4" borderId="4" xfId="23" applyFont="1" applyFill="1" applyBorder="1" applyAlignment="1">
      <alignment horizontal="center" vertical="center" shrinkToFit="1"/>
    </xf>
    <xf numFmtId="0" fontId="74" fillId="0" borderId="4" xfId="23" applyFont="1" applyBorder="1" applyAlignment="1">
      <alignment horizontal="center" vertical="center" shrinkToFit="1"/>
    </xf>
    <xf numFmtId="0" fontId="74" fillId="0" borderId="40" xfId="23" applyFont="1" applyBorder="1" applyAlignment="1">
      <alignment horizontal="center" vertical="center" shrinkToFit="1"/>
    </xf>
    <xf numFmtId="0" fontId="2" fillId="0" borderId="0" xfId="21" applyFont="1" applyAlignment="1">
      <alignment vertical="center"/>
    </xf>
    <xf numFmtId="0" fontId="8" fillId="0" borderId="2" xfId="0" applyFont="1" applyBorder="1">
      <alignment vertical="center"/>
    </xf>
    <xf numFmtId="190" fontId="8" fillId="0" borderId="2" xfId="0" applyNumberFormat="1" applyFont="1" applyBorder="1" applyAlignment="1">
      <alignment horizontal="right" vertical="center"/>
    </xf>
    <xf numFmtId="190" fontId="8" fillId="0" borderId="2" xfId="0" applyNumberFormat="1" applyFont="1" applyBorder="1">
      <alignment vertical="center"/>
    </xf>
    <xf numFmtId="0" fontId="74" fillId="4" borderId="0" xfId="23" applyFont="1" applyFill="1" applyAlignment="1">
      <alignment vertical="center"/>
    </xf>
    <xf numFmtId="0" fontId="80" fillId="4" borderId="0" xfId="23" applyFont="1" applyFill="1" applyAlignment="1">
      <alignment horizontal="right" vertical="center"/>
    </xf>
    <xf numFmtId="0" fontId="74" fillId="4" borderId="0" xfId="23" applyFont="1" applyFill="1" applyAlignment="1">
      <alignment horizontal="left" vertical="center" wrapText="1" shrinkToFit="1"/>
    </xf>
    <xf numFmtId="0" fontId="20" fillId="0" borderId="2" xfId="0" applyFont="1" applyBorder="1" applyAlignment="1">
      <alignment horizontal="center" vertical="center"/>
    </xf>
    <xf numFmtId="0" fontId="11" fillId="0" borderId="2" xfId="0" applyFont="1" applyBorder="1" applyAlignment="1">
      <alignment horizontal="center" vertical="center"/>
    </xf>
    <xf numFmtId="0" fontId="74" fillId="5" borderId="2" xfId="23" applyFont="1" applyFill="1" applyBorder="1" applyAlignment="1">
      <alignment horizontal="center" vertical="center"/>
    </xf>
    <xf numFmtId="0" fontId="9" fillId="0" borderId="2" xfId="5" applyFont="1" applyFill="1" applyBorder="1" applyAlignment="1">
      <alignment horizontal="center" vertical="center" wrapText="1"/>
    </xf>
    <xf numFmtId="182" fontId="92" fillId="0" borderId="2" xfId="15" applyNumberFormat="1" applyFont="1" applyBorder="1"/>
    <xf numFmtId="0" fontId="92" fillId="0" borderId="2" xfId="15" applyFont="1" applyBorder="1"/>
    <xf numFmtId="189" fontId="11" fillId="0" borderId="2" xfId="0" applyNumberFormat="1" applyFont="1" applyBorder="1" applyAlignment="1">
      <alignment horizontal="center" vertical="center"/>
    </xf>
    <xf numFmtId="195" fontId="11" fillId="0" borderId="2" xfId="0" applyNumberFormat="1" applyFont="1" applyBorder="1">
      <alignment vertical="center"/>
    </xf>
    <xf numFmtId="196" fontId="11" fillId="0" borderId="2" xfId="0" applyNumberFormat="1" applyFont="1" applyBorder="1">
      <alignment vertical="center"/>
    </xf>
    <xf numFmtId="196" fontId="9" fillId="0" borderId="2" xfId="0" applyNumberFormat="1" applyFont="1" applyBorder="1">
      <alignment vertical="center"/>
    </xf>
    <xf numFmtId="189" fontId="9" fillId="0" borderId="2" xfId="0" applyNumberFormat="1" applyFont="1" applyBorder="1" applyAlignment="1">
      <alignment horizontal="center" vertical="center"/>
    </xf>
    <xf numFmtId="195" fontId="9" fillId="0" borderId="2" xfId="0" applyNumberFormat="1" applyFont="1" applyBorder="1">
      <alignment vertical="center"/>
    </xf>
    <xf numFmtId="0" fontId="52" fillId="0" borderId="2" xfId="17" applyFont="1" applyBorder="1" applyAlignment="1">
      <alignment horizontal="left" vertical="center" wrapText="1"/>
    </xf>
    <xf numFmtId="191" fontId="54" fillId="0" borderId="2" xfId="16" applyNumberFormat="1" applyFont="1" applyBorder="1" applyAlignment="1">
      <alignment horizontal="right" vertical="center"/>
    </xf>
    <xf numFmtId="0" fontId="20" fillId="0" borderId="2" xfId="0" applyFont="1" applyFill="1" applyBorder="1">
      <alignment vertical="center"/>
    </xf>
    <xf numFmtId="189" fontId="11" fillId="0" borderId="2" xfId="0" applyNumberFormat="1" applyFont="1" applyFill="1" applyBorder="1">
      <alignment vertical="center"/>
    </xf>
    <xf numFmtId="10" fontId="11" fillId="0" borderId="2" xfId="0" applyNumberFormat="1" applyFont="1" applyFill="1" applyBorder="1">
      <alignment vertical="center"/>
    </xf>
    <xf numFmtId="178" fontId="9" fillId="0" borderId="2" xfId="0" applyNumberFormat="1" applyFont="1" applyBorder="1">
      <alignment vertical="center"/>
    </xf>
    <xf numFmtId="38" fontId="9" fillId="0" borderId="2" xfId="12" applyFont="1" applyBorder="1">
      <alignment vertical="center"/>
    </xf>
    <xf numFmtId="0" fontId="8" fillId="0" borderId="2" xfId="0" applyFont="1" applyBorder="1" applyAlignment="1">
      <alignment horizontal="center" vertical="center" wrapText="1"/>
    </xf>
    <xf numFmtId="0" fontId="9" fillId="0" borderId="2" xfId="0" applyFont="1" applyBorder="1" applyAlignment="1">
      <alignment horizontal="right" vertical="center"/>
    </xf>
    <xf numFmtId="190" fontId="9" fillId="0" borderId="2" xfId="0" applyNumberFormat="1" applyFont="1" applyBorder="1" applyAlignment="1">
      <alignment horizontal="right" vertical="center"/>
    </xf>
    <xf numFmtId="0" fontId="9" fillId="0" borderId="2" xfId="3" applyNumberFormat="1" applyFont="1" applyFill="1" applyBorder="1">
      <alignment vertical="center"/>
    </xf>
    <xf numFmtId="190" fontId="9" fillId="0" borderId="2" xfId="3" applyNumberFormat="1" applyFont="1" applyFill="1" applyBorder="1">
      <alignment vertical="center"/>
    </xf>
    <xf numFmtId="0" fontId="74" fillId="5" borderId="52" xfId="23" applyFont="1" applyFill="1" applyBorder="1" applyAlignment="1">
      <alignment horizontal="center" vertical="center" shrinkToFit="1"/>
    </xf>
    <xf numFmtId="0" fontId="74" fillId="5" borderId="4" xfId="23" applyFont="1" applyFill="1" applyBorder="1" applyAlignment="1">
      <alignment horizontal="center" vertical="center" shrinkToFit="1"/>
    </xf>
    <xf numFmtId="38" fontId="74" fillId="5" borderId="4" xfId="12" applyFont="1" applyFill="1" applyBorder="1" applyAlignment="1">
      <alignment vertical="center" shrinkToFit="1"/>
    </xf>
    <xf numFmtId="0" fontId="8" fillId="0" borderId="2" xfId="3" applyNumberFormat="1" applyFont="1" applyFill="1" applyBorder="1" applyAlignment="1">
      <alignment horizontal="right" vertical="center"/>
    </xf>
    <xf numFmtId="0" fontId="11" fillId="0" borderId="2" xfId="0" applyFont="1" applyBorder="1" applyAlignment="1">
      <alignment vertical="center"/>
    </xf>
    <xf numFmtId="200" fontId="11" fillId="0" borderId="2" xfId="0" applyNumberFormat="1" applyFont="1" applyBorder="1">
      <alignment vertical="center"/>
    </xf>
    <xf numFmtId="0" fontId="11" fillId="0" borderId="2" xfId="0" applyFont="1" applyBorder="1" applyAlignment="1">
      <alignment vertical="center" shrinkToFit="1"/>
    </xf>
    <xf numFmtId="0" fontId="11" fillId="0" borderId="2" xfId="0" applyFont="1" applyFill="1" applyBorder="1" applyAlignment="1">
      <alignment horizontal="center" vertical="center" shrinkToFit="1"/>
    </xf>
    <xf numFmtId="179" fontId="11" fillId="0" borderId="2" xfId="0" applyNumberFormat="1" applyFont="1" applyBorder="1" applyAlignment="1">
      <alignment vertical="center" shrinkToFit="1"/>
    </xf>
    <xf numFmtId="190" fontId="11" fillId="0" borderId="2" xfId="3" applyNumberFormat="1" applyFont="1" applyBorder="1" applyAlignment="1">
      <alignment vertical="center" shrinkToFit="1"/>
    </xf>
    <xf numFmtId="179" fontId="11" fillId="0" borderId="2" xfId="3" applyNumberFormat="1" applyFont="1" applyBorder="1" applyAlignment="1">
      <alignment vertical="center" shrinkToFit="1"/>
    </xf>
    <xf numFmtId="179" fontId="11" fillId="5" borderId="2" xfId="5" applyNumberFormat="1" applyFont="1" applyFill="1" applyBorder="1" applyAlignment="1">
      <alignment horizontal="center" vertical="center"/>
    </xf>
    <xf numFmtId="0" fontId="11" fillId="5" borderId="2" xfId="5" applyFont="1" applyFill="1" applyBorder="1" applyAlignment="1">
      <alignment horizontal="center" vertical="center"/>
    </xf>
    <xf numFmtId="0" fontId="11" fillId="0" borderId="2" xfId="5" applyFont="1" applyFill="1" applyBorder="1" applyAlignment="1">
      <alignment horizontal="right" vertical="center" shrinkToFit="1"/>
    </xf>
    <xf numFmtId="0" fontId="11" fillId="5" borderId="2" xfId="5" applyFont="1" applyFill="1" applyBorder="1" applyAlignment="1">
      <alignment horizontal="right" vertical="center" shrinkToFit="1"/>
    </xf>
    <xf numFmtId="181" fontId="11" fillId="5" borderId="2" xfId="5" applyNumberFormat="1" applyFont="1" applyFill="1" applyBorder="1">
      <alignment vertical="center"/>
    </xf>
    <xf numFmtId="181" fontId="11" fillId="0" borderId="2" xfId="5" applyNumberFormat="1" applyFont="1" applyFill="1" applyBorder="1">
      <alignment vertical="center"/>
    </xf>
    <xf numFmtId="0" fontId="20" fillId="0" borderId="2" xfId="0" applyFont="1" applyBorder="1" applyAlignment="1">
      <alignment horizontal="center" vertical="center" shrinkToFit="1"/>
    </xf>
    <xf numFmtId="179" fontId="15" fillId="0" borderId="2" xfId="3" applyNumberFormat="1" applyFont="1" applyFill="1" applyBorder="1">
      <alignment vertical="center"/>
    </xf>
    <xf numFmtId="179" fontId="9" fillId="0" borderId="2" xfId="3" applyNumberFormat="1" applyFont="1" applyFill="1" applyBorder="1">
      <alignment vertical="center"/>
    </xf>
    <xf numFmtId="0" fontId="8" fillId="0" borderId="2" xfId="0" applyFont="1" applyFill="1" applyBorder="1" applyAlignment="1">
      <alignment horizontal="center" vertical="center"/>
    </xf>
    <xf numFmtId="192" fontId="8" fillId="0" borderId="2" xfId="3" applyNumberFormat="1" applyFont="1" applyFill="1" applyBorder="1" applyAlignment="1">
      <alignment horizontal="right" vertical="center"/>
    </xf>
    <xf numFmtId="190" fontId="8" fillId="0" borderId="2" xfId="0" applyNumberFormat="1" applyFont="1" applyFill="1" applyBorder="1" applyAlignment="1">
      <alignment horizontal="right" vertical="center"/>
    </xf>
    <xf numFmtId="181" fontId="11" fillId="19" borderId="2" xfId="4" applyNumberFormat="1" applyFont="1" applyFill="1" applyBorder="1" applyAlignment="1">
      <alignment vertical="center"/>
    </xf>
    <xf numFmtId="201" fontId="21" fillId="0" borderId="2" xfId="0" applyNumberFormat="1" applyFont="1" applyBorder="1" applyAlignment="1">
      <alignment horizontal="right" vertical="center"/>
    </xf>
    <xf numFmtId="0" fontId="16" fillId="0" borderId="2" xfId="0" applyFont="1" applyBorder="1">
      <alignment vertical="center"/>
    </xf>
    <xf numFmtId="0" fontId="21" fillId="4" borderId="2" xfId="0" applyFont="1" applyFill="1" applyBorder="1" applyAlignment="1">
      <alignment horizontal="right" vertical="center"/>
    </xf>
    <xf numFmtId="38" fontId="16" fillId="0" borderId="2" xfId="12" applyFont="1" applyBorder="1">
      <alignment vertical="center"/>
    </xf>
    <xf numFmtId="179" fontId="9" fillId="0" borderId="2" xfId="3" applyNumberFormat="1" applyFont="1" applyBorder="1">
      <alignment vertical="center"/>
    </xf>
    <xf numFmtId="3" fontId="9" fillId="0" borderId="2" xfId="0" applyNumberFormat="1" applyFont="1" applyBorder="1">
      <alignment vertical="center"/>
    </xf>
    <xf numFmtId="182" fontId="9" fillId="0" borderId="2" xfId="0" applyNumberFormat="1" applyFont="1" applyBorder="1">
      <alignment vertical="center"/>
    </xf>
    <xf numFmtId="38" fontId="1" fillId="19" borderId="2" xfId="12" applyFont="1" applyFill="1" applyBorder="1">
      <alignment vertical="center"/>
    </xf>
    <xf numFmtId="179" fontId="11" fillId="0" borderId="2" xfId="3" applyNumberFormat="1" applyFont="1" applyFill="1" applyBorder="1" applyAlignment="1">
      <alignment vertical="center" shrinkToFit="1"/>
    </xf>
    <xf numFmtId="38" fontId="8" fillId="0" borderId="2" xfId="3" applyFont="1" applyFill="1" applyBorder="1">
      <alignment vertical="center"/>
    </xf>
    <xf numFmtId="0" fontId="0" fillId="0" borderId="3" xfId="0" applyFill="1" applyBorder="1" applyAlignment="1">
      <alignment horizontal="center" vertical="center" wrapText="1"/>
    </xf>
    <xf numFmtId="179" fontId="0" fillId="0" borderId="3" xfId="3" applyNumberFormat="1" applyFont="1" applyFill="1" applyBorder="1">
      <alignment vertical="center"/>
    </xf>
    <xf numFmtId="0" fontId="8" fillId="0" borderId="2" xfId="23" applyFont="1" applyBorder="1" applyAlignment="1">
      <alignment horizontal="center" vertical="center" wrapText="1"/>
    </xf>
    <xf numFmtId="0" fontId="8" fillId="0" borderId="2" xfId="23" applyFont="1" applyBorder="1" applyAlignment="1">
      <alignment horizontal="right"/>
    </xf>
    <xf numFmtId="3" fontId="8" fillId="0" borderId="2" xfId="23" applyNumberFormat="1" applyFont="1" applyBorder="1"/>
    <xf numFmtId="0" fontId="8" fillId="0" borderId="2" xfId="23" applyFont="1" applyFill="1" applyBorder="1"/>
    <xf numFmtId="0" fontId="2" fillId="0" borderId="2" xfId="23" applyFont="1" applyFill="1" applyBorder="1"/>
    <xf numFmtId="190" fontId="8" fillId="0" borderId="2" xfId="23" applyNumberFormat="1" applyFont="1" applyBorder="1"/>
    <xf numFmtId="0" fontId="38" fillId="0" borderId="2" xfId="0" applyFont="1" applyFill="1" applyBorder="1">
      <alignment vertical="center"/>
    </xf>
    <xf numFmtId="0" fontId="19" fillId="0" borderId="2" xfId="0" applyFont="1" applyBorder="1">
      <alignment vertical="center"/>
    </xf>
    <xf numFmtId="179" fontId="2" fillId="0" borderId="2" xfId="12" applyNumberFormat="1" applyFont="1" applyBorder="1" applyAlignment="1">
      <alignment horizontal="right" vertical="center" shrinkToFit="1"/>
    </xf>
    <xf numFmtId="0" fontId="9" fillId="0" borderId="2" xfId="5" applyFont="1" applyBorder="1" applyAlignment="1">
      <alignment horizontal="center" vertical="center"/>
    </xf>
    <xf numFmtId="0" fontId="9" fillId="0" borderId="2" xfId="5" applyFont="1" applyBorder="1">
      <alignment vertical="center"/>
    </xf>
    <xf numFmtId="190" fontId="9" fillId="0" borderId="2" xfId="5" applyNumberFormat="1" applyFont="1" applyBorder="1">
      <alignment vertical="center"/>
    </xf>
    <xf numFmtId="182" fontId="11" fillId="0" borderId="2" xfId="5" applyNumberFormat="1" applyFont="1" applyFill="1" applyBorder="1">
      <alignment vertical="center"/>
    </xf>
    <xf numFmtId="0" fontId="11" fillId="0" borderId="2" xfId="6" applyNumberFormat="1" applyFont="1" applyFill="1" applyBorder="1">
      <alignment vertical="center"/>
    </xf>
    <xf numFmtId="2" fontId="11" fillId="0" borderId="2" xfId="6" applyNumberFormat="1" applyFont="1" applyFill="1" applyBorder="1">
      <alignment vertical="center"/>
    </xf>
    <xf numFmtId="182" fontId="11" fillId="0" borderId="2" xfId="3" applyNumberFormat="1" applyFont="1" applyFill="1" applyBorder="1">
      <alignment vertical="center"/>
    </xf>
    <xf numFmtId="38" fontId="11" fillId="0" borderId="2" xfId="3" applyFont="1" applyFill="1" applyBorder="1" applyAlignment="1">
      <alignment vertical="center" shrinkToFit="1"/>
    </xf>
    <xf numFmtId="182" fontId="0" fillId="0" borderId="2" xfId="0" applyNumberFormat="1" applyBorder="1">
      <alignment vertical="center"/>
    </xf>
    <xf numFmtId="182" fontId="0" fillId="0" borderId="2" xfId="0" applyNumberFormat="1" applyBorder="1" applyAlignment="1">
      <alignment horizontal="center" vertical="center"/>
    </xf>
    <xf numFmtId="182" fontId="11" fillId="0" borderId="2" xfId="0" applyNumberFormat="1" applyFont="1" applyBorder="1" applyAlignment="1">
      <alignment horizontal="right" vertical="center"/>
    </xf>
    <xf numFmtId="182" fontId="11" fillId="0" borderId="2" xfId="0" applyNumberFormat="1" applyFont="1" applyFill="1" applyBorder="1" applyAlignment="1">
      <alignment horizontal="right" vertical="center"/>
    </xf>
    <xf numFmtId="182" fontId="11" fillId="0" borderId="2" xfId="0" applyNumberFormat="1" applyFont="1" applyFill="1" applyBorder="1" applyAlignment="1">
      <alignment horizontal="center" vertical="center"/>
    </xf>
    <xf numFmtId="0" fontId="0" fillId="0" borderId="2" xfId="22" applyFont="1" applyBorder="1" applyAlignment="1">
      <alignment horizontal="left" vertical="center" wrapText="1" shrinkToFit="1"/>
    </xf>
    <xf numFmtId="0" fontId="2" fillId="0" borderId="2" xfId="22" applyBorder="1" applyAlignment="1">
      <alignment horizontal="left" vertical="center" wrapText="1" shrinkToFit="1"/>
    </xf>
    <xf numFmtId="0" fontId="0" fillId="0" borderId="2" xfId="22" applyFont="1" applyBorder="1" applyAlignment="1">
      <alignment horizontal="center" vertical="center"/>
    </xf>
    <xf numFmtId="181" fontId="0" fillId="0" borderId="2" xfId="0" applyNumberFormat="1" applyBorder="1">
      <alignment vertical="center"/>
    </xf>
    <xf numFmtId="0" fontId="2" fillId="0" borderId="2" xfId="22" applyBorder="1" applyAlignment="1">
      <alignment horizontal="center" vertical="center"/>
    </xf>
    <xf numFmtId="0" fontId="2" fillId="0" borderId="9" xfId="22" applyBorder="1" applyAlignment="1">
      <alignment horizontal="center" vertical="center"/>
    </xf>
    <xf numFmtId="0" fontId="9" fillId="0" borderId="0" xfId="0" applyFont="1" applyAlignment="1">
      <alignment horizontal="left" vertical="center"/>
    </xf>
    <xf numFmtId="182" fontId="11" fillId="0" borderId="14" xfId="0" applyNumberFormat="1" applyFont="1" applyFill="1" applyBorder="1">
      <alignment vertical="center"/>
    </xf>
    <xf numFmtId="0" fontId="11" fillId="0" borderId="2" xfId="0" applyFont="1" applyBorder="1" applyAlignment="1">
      <alignment horizontal="center" vertical="center"/>
    </xf>
    <xf numFmtId="0" fontId="20" fillId="0" borderId="2" xfId="0" applyFont="1" applyBorder="1" applyAlignment="1">
      <alignment horizontal="center" vertical="center"/>
    </xf>
    <xf numFmtId="0" fontId="11" fillId="0" borderId="2" xfId="0" applyFont="1" applyBorder="1" applyAlignment="1">
      <alignment horizontal="center" vertical="center"/>
    </xf>
    <xf numFmtId="0" fontId="14" fillId="0" borderId="2" xfId="5" applyFont="1" applyFill="1" applyBorder="1">
      <alignment vertical="center"/>
    </xf>
    <xf numFmtId="38" fontId="14" fillId="0" borderId="2" xfId="4" applyFont="1" applyFill="1" applyBorder="1" applyAlignment="1">
      <alignment vertical="center"/>
    </xf>
    <xf numFmtId="38" fontId="53" fillId="0" borderId="2" xfId="12" applyFont="1" applyFill="1" applyBorder="1" applyAlignment="1">
      <alignment horizontal="right" vertical="center"/>
    </xf>
    <xf numFmtId="189" fontId="53" fillId="0" borderId="2" xfId="0" applyNumberFormat="1" applyFont="1" applyFill="1" applyBorder="1" applyAlignment="1">
      <alignment vertical="center"/>
    </xf>
    <xf numFmtId="0" fontId="2" fillId="0" borderId="2" xfId="22" applyFont="1" applyBorder="1" applyAlignment="1">
      <alignment horizontal="center" vertical="center"/>
    </xf>
    <xf numFmtId="38" fontId="9" fillId="0" borderId="2" xfId="12" applyFont="1" applyFill="1" applyBorder="1">
      <alignment vertical="center"/>
    </xf>
    <xf numFmtId="0" fontId="88" fillId="20" borderId="6" xfId="0" applyFont="1" applyFill="1" applyBorder="1" applyAlignment="1">
      <alignment horizontal="center" vertical="center"/>
    </xf>
    <xf numFmtId="0" fontId="88" fillId="0" borderId="2" xfId="0" applyFont="1" applyBorder="1" applyAlignment="1">
      <alignment horizontal="left" vertical="center" shrinkToFit="1"/>
    </xf>
    <xf numFmtId="0" fontId="93" fillId="0" borderId="0" xfId="0" applyFont="1">
      <alignment vertical="center"/>
    </xf>
    <xf numFmtId="0" fontId="93" fillId="0" borderId="1" xfId="0" applyFont="1" applyBorder="1">
      <alignment vertical="center"/>
    </xf>
    <xf numFmtId="0" fontId="88" fillId="0" borderId="1" xfId="0" applyFont="1" applyBorder="1">
      <alignment vertical="center"/>
    </xf>
    <xf numFmtId="0" fontId="88" fillId="0" borderId="2" xfId="0" applyFont="1" applyFill="1" applyBorder="1" applyAlignment="1">
      <alignment vertical="center" shrinkToFit="1"/>
    </xf>
    <xf numFmtId="0" fontId="88" fillId="0" borderId="2" xfId="0" applyFont="1" applyBorder="1" applyAlignment="1">
      <alignment vertical="center" wrapText="1" shrinkToFit="1"/>
    </xf>
    <xf numFmtId="0" fontId="11" fillId="0" borderId="2" xfId="0" applyFont="1" applyBorder="1" applyAlignment="1">
      <alignment horizontal="center" vertical="center"/>
    </xf>
    <xf numFmtId="0" fontId="76" fillId="0" borderId="0" xfId="0" applyFont="1" applyBorder="1">
      <alignment vertical="center"/>
    </xf>
    <xf numFmtId="0" fontId="96" fillId="0" borderId="0" xfId="0" applyFont="1" applyBorder="1">
      <alignment vertical="center"/>
    </xf>
    <xf numFmtId="184" fontId="11" fillId="0" borderId="2" xfId="0" applyNumberFormat="1" applyFont="1" applyBorder="1">
      <alignment vertical="center"/>
    </xf>
    <xf numFmtId="184" fontId="16" fillId="0" borderId="2" xfId="5" applyNumberFormat="1" applyFont="1" applyFill="1" applyBorder="1" applyAlignment="1">
      <alignment horizontal="right" vertical="center"/>
    </xf>
    <xf numFmtId="186" fontId="9" fillId="4" borderId="2" xfId="12" applyNumberFormat="1" applyFont="1" applyFill="1" applyBorder="1" applyAlignment="1">
      <alignment horizontal="center" vertical="center" wrapText="1"/>
    </xf>
    <xf numFmtId="186" fontId="11" fillId="4" borderId="2" xfId="12" applyNumberFormat="1" applyFont="1" applyFill="1" applyBorder="1" applyAlignment="1">
      <alignment horizontal="center" vertical="center" wrapText="1"/>
    </xf>
    <xf numFmtId="193" fontId="4" fillId="0" borderId="2" xfId="0" applyNumberFormat="1" applyFont="1" applyBorder="1">
      <alignment vertical="center"/>
    </xf>
    <xf numFmtId="179" fontId="2" fillId="0" borderId="2" xfId="0" applyNumberFormat="1" applyFont="1" applyBorder="1" applyAlignment="1">
      <alignment horizontal="right" vertical="center" wrapText="1"/>
    </xf>
    <xf numFmtId="0" fontId="2" fillId="0" borderId="2" xfId="0" applyFont="1" applyBorder="1" applyAlignment="1">
      <alignment horizontal="right" vertical="center"/>
    </xf>
    <xf numFmtId="0" fontId="48" fillId="0" borderId="2" xfId="0" applyFont="1" applyFill="1" applyBorder="1" applyAlignment="1">
      <alignment horizontal="center" vertical="center" wrapText="1" shrinkToFit="1"/>
    </xf>
    <xf numFmtId="0" fontId="48" fillId="4" borderId="2" xfId="0" applyFont="1" applyFill="1" applyBorder="1" applyAlignment="1">
      <alignment horizontal="center" vertical="center"/>
    </xf>
    <xf numFmtId="0" fontId="4" fillId="4" borderId="2" xfId="0" applyFont="1" applyFill="1" applyBorder="1" applyAlignment="1">
      <alignment horizontal="center" vertical="center"/>
    </xf>
    <xf numFmtId="10" fontId="4" fillId="4" borderId="2" xfId="14" applyNumberFormat="1" applyFont="1" applyFill="1" applyBorder="1" applyAlignment="1">
      <alignment vertical="center"/>
    </xf>
    <xf numFmtId="38" fontId="4" fillId="0" borderId="2" xfId="0" applyNumberFormat="1" applyFont="1" applyBorder="1">
      <alignment vertical="center"/>
    </xf>
    <xf numFmtId="10" fontId="4" fillId="0" borderId="2" xfId="14" applyNumberFormat="1" applyFont="1" applyBorder="1">
      <alignment vertical="center"/>
    </xf>
    <xf numFmtId="10" fontId="4" fillId="0" borderId="2" xfId="14" applyNumberFormat="1" applyFont="1" applyFill="1" applyBorder="1">
      <alignment vertical="center"/>
    </xf>
    <xf numFmtId="38" fontId="14" fillId="0" borderId="2" xfId="12" applyFont="1" applyBorder="1">
      <alignment vertical="center"/>
    </xf>
    <xf numFmtId="0" fontId="14" fillId="0" borderId="2" xfId="0" applyFont="1" applyBorder="1">
      <alignment vertical="center"/>
    </xf>
    <xf numFmtId="0" fontId="14" fillId="0" borderId="2" xfId="0" applyFont="1" applyBorder="1" applyAlignment="1">
      <alignment vertical="center"/>
    </xf>
    <xf numFmtId="0" fontId="84" fillId="0" borderId="2" xfId="0" applyFont="1" applyBorder="1">
      <alignment vertical="center"/>
    </xf>
    <xf numFmtId="0" fontId="84" fillId="0" borderId="2" xfId="0" applyFont="1" applyBorder="1" applyAlignment="1">
      <alignment vertical="center"/>
    </xf>
    <xf numFmtId="185" fontId="12" fillId="0" borderId="2" xfId="0" applyNumberFormat="1" applyFont="1" applyBorder="1">
      <alignment vertical="center"/>
    </xf>
    <xf numFmtId="185" fontId="14" fillId="0" borderId="2" xfId="0" applyNumberFormat="1" applyFont="1" applyBorder="1">
      <alignment vertical="center"/>
    </xf>
    <xf numFmtId="178" fontId="0" fillId="0" borderId="2" xfId="0" applyNumberFormat="1" applyBorder="1">
      <alignment vertical="center"/>
    </xf>
    <xf numFmtId="178" fontId="11" fillId="0" borderId="2" xfId="0" applyNumberFormat="1" applyFont="1" applyBorder="1">
      <alignment vertical="center"/>
    </xf>
    <xf numFmtId="0" fontId="8" fillId="0" borderId="2" xfId="23" applyFont="1" applyFill="1" applyBorder="1" applyAlignment="1">
      <alignment horizontal="right"/>
    </xf>
    <xf numFmtId="0" fontId="8" fillId="0" borderId="2" xfId="23" applyFont="1" applyFill="1" applyBorder="1" applyAlignment="1">
      <alignment horizontal="center"/>
    </xf>
    <xf numFmtId="0" fontId="76" fillId="2" borderId="0" xfId="0" applyFont="1" applyFill="1">
      <alignment vertical="center"/>
    </xf>
    <xf numFmtId="0" fontId="95" fillId="0" borderId="53" xfId="0" applyFont="1" applyFill="1" applyBorder="1">
      <alignment vertical="center"/>
    </xf>
    <xf numFmtId="0" fontId="76" fillId="0" borderId="0" xfId="0" applyFont="1" applyFill="1" applyBorder="1">
      <alignment vertical="center"/>
    </xf>
    <xf numFmtId="0" fontId="88" fillId="0" borderId="2" xfId="0" applyFont="1" applyFill="1" applyBorder="1">
      <alignment vertical="center"/>
    </xf>
    <xf numFmtId="49" fontId="88" fillId="0" borderId="6" xfId="0" applyNumberFormat="1" applyFont="1" applyFill="1" applyBorder="1">
      <alignment vertical="center"/>
    </xf>
    <xf numFmtId="0" fontId="88" fillId="0" borderId="6" xfId="0" applyFont="1" applyFill="1" applyBorder="1">
      <alignment vertical="center"/>
    </xf>
    <xf numFmtId="0" fontId="88" fillId="0" borderId="2" xfId="0" applyFont="1" applyFill="1" applyBorder="1" applyAlignment="1">
      <alignment vertical="center" wrapText="1"/>
    </xf>
    <xf numFmtId="10" fontId="88" fillId="0" borderId="2" xfId="0" applyNumberFormat="1" applyFont="1" applyFill="1" applyBorder="1" applyAlignment="1">
      <alignment horizontal="left" vertical="center" shrinkToFit="1"/>
    </xf>
    <xf numFmtId="49" fontId="88" fillId="0" borderId="2" xfId="0" applyNumberFormat="1" applyFont="1" applyFill="1" applyBorder="1" applyAlignment="1">
      <alignment vertical="center" wrapText="1"/>
    </xf>
    <xf numFmtId="0" fontId="88" fillId="0" borderId="2" xfId="0" applyFont="1" applyFill="1" applyBorder="1" applyAlignment="1">
      <alignment horizontal="center" vertical="center"/>
    </xf>
    <xf numFmtId="49" fontId="88" fillId="0" borderId="2" xfId="0" applyNumberFormat="1" applyFont="1" applyFill="1" applyBorder="1">
      <alignment vertical="center"/>
    </xf>
    <xf numFmtId="0" fontId="11" fillId="0" borderId="0" xfId="26" applyFont="1" applyAlignment="1">
      <alignment vertical="center"/>
    </xf>
    <xf numFmtId="0" fontId="14" fillId="0" borderId="0" xfId="26" applyFont="1"/>
    <xf numFmtId="0" fontId="11" fillId="0" borderId="0" xfId="1" applyFont="1">
      <alignment vertical="center"/>
    </xf>
    <xf numFmtId="0" fontId="11" fillId="0" borderId="0" xfId="27" applyFont="1"/>
    <xf numFmtId="0" fontId="14" fillId="0" borderId="54" xfId="26" applyFont="1" applyBorder="1" applyAlignment="1">
      <alignment horizontal="center"/>
    </xf>
    <xf numFmtId="0" fontId="14" fillId="0" borderId="54" xfId="26" applyFont="1" applyBorder="1"/>
    <xf numFmtId="0" fontId="14" fillId="0" borderId="55" xfId="26" applyFont="1" applyBorder="1" applyAlignment="1">
      <alignment horizontal="center"/>
    </xf>
    <xf numFmtId="0" fontId="14" fillId="0" borderId="56" xfId="26" applyFont="1" applyBorder="1"/>
    <xf numFmtId="0" fontId="14" fillId="0" borderId="53" xfId="26" applyFont="1" applyBorder="1" applyAlignment="1">
      <alignment horizontal="center"/>
    </xf>
    <xf numFmtId="0" fontId="14" fillId="0" borderId="57" xfId="26" applyFont="1" applyBorder="1" applyAlignment="1">
      <alignment horizontal="center"/>
    </xf>
    <xf numFmtId="0" fontId="14" fillId="0" borderId="58" xfId="26" applyFont="1" applyBorder="1" applyAlignment="1">
      <alignment horizontal="center"/>
    </xf>
    <xf numFmtId="0" fontId="14" fillId="0" borderId="59" xfId="26" applyFont="1" applyBorder="1" applyAlignment="1">
      <alignment horizontal="center"/>
    </xf>
    <xf numFmtId="0" fontId="14" fillId="0" borderId="60" xfId="26" applyFont="1" applyBorder="1" applyAlignment="1">
      <alignment horizontal="center"/>
    </xf>
    <xf numFmtId="0" fontId="14" fillId="0" borderId="0" xfId="26" applyFont="1" applyAlignment="1">
      <alignment horizontal="center"/>
    </xf>
    <xf numFmtId="0" fontId="14" fillId="0" borderId="61" xfId="26" applyFont="1" applyBorder="1"/>
    <xf numFmtId="204" fontId="14" fillId="0" borderId="62" xfId="26" applyNumberFormat="1" applyFont="1" applyBorder="1"/>
    <xf numFmtId="204" fontId="14" fillId="0" borderId="62" xfId="26" applyNumberFormat="1" applyFont="1" applyBorder="1" applyProtection="1">
      <protection locked="0"/>
    </xf>
    <xf numFmtId="204" fontId="14" fillId="0" borderId="0" xfId="26" applyNumberFormat="1" applyFont="1" applyProtection="1">
      <protection locked="0"/>
    </xf>
    <xf numFmtId="0" fontId="14" fillId="0" borderId="63" xfId="26" applyFont="1" applyBorder="1"/>
    <xf numFmtId="204" fontId="14" fillId="0" borderId="63" xfId="26" applyNumberFormat="1" applyFont="1" applyBorder="1" applyProtection="1">
      <protection locked="0"/>
    </xf>
    <xf numFmtId="0" fontId="14" fillId="0" borderId="64" xfId="26" applyFont="1" applyBorder="1"/>
    <xf numFmtId="204" fontId="14" fillId="0" borderId="65" xfId="26" applyNumberFormat="1" applyFont="1" applyBorder="1"/>
    <xf numFmtId="204" fontId="14" fillId="0" borderId="64" xfId="26" applyNumberFormat="1" applyFont="1" applyBorder="1" applyProtection="1">
      <protection locked="0"/>
    </xf>
    <xf numFmtId="204" fontId="14" fillId="0" borderId="65" xfId="26" applyNumberFormat="1" applyFont="1" applyBorder="1" applyProtection="1">
      <protection locked="0"/>
    </xf>
    <xf numFmtId="0" fontId="14" fillId="0" borderId="66" xfId="26" applyFont="1" applyBorder="1"/>
    <xf numFmtId="204" fontId="14" fillId="0" borderId="66" xfId="26" applyNumberFormat="1" applyFont="1" applyBorder="1"/>
    <xf numFmtId="204" fontId="14" fillId="0" borderId="67" xfId="26" applyNumberFormat="1" applyFont="1" applyBorder="1" applyProtection="1">
      <protection locked="0"/>
    </xf>
    <xf numFmtId="204" fontId="14" fillId="0" borderId="68" xfId="26" applyNumberFormat="1" applyFont="1" applyBorder="1" applyProtection="1">
      <protection locked="0"/>
    </xf>
    <xf numFmtId="0" fontId="14" fillId="0" borderId="69" xfId="26" applyFont="1" applyBorder="1"/>
    <xf numFmtId="204" fontId="14" fillId="0" borderId="69" xfId="26" applyNumberFormat="1" applyFont="1" applyBorder="1"/>
    <xf numFmtId="204" fontId="14" fillId="0" borderId="70" xfId="26" applyNumberFormat="1" applyFont="1" applyBorder="1"/>
    <xf numFmtId="204" fontId="14" fillId="0" borderId="59" xfId="26" applyNumberFormat="1" applyFont="1" applyBorder="1"/>
    <xf numFmtId="204" fontId="14" fillId="0" borderId="60" xfId="26" applyNumberFormat="1" applyFont="1" applyBorder="1"/>
    <xf numFmtId="204" fontId="14" fillId="0" borderId="0" xfId="26" applyNumberFormat="1" applyFont="1"/>
    <xf numFmtId="204" fontId="21" fillId="0" borderId="62" xfId="0" applyNumberFormat="1" applyFont="1" applyBorder="1" applyAlignment="1">
      <alignment horizontal="right" vertical="top"/>
    </xf>
    <xf numFmtId="204" fontId="21" fillId="0" borderId="63" xfId="0" applyNumberFormat="1" applyFont="1" applyBorder="1" applyAlignment="1">
      <alignment horizontal="right" vertical="top"/>
    </xf>
    <xf numFmtId="204" fontId="14" fillId="0" borderId="63" xfId="26" applyNumberFormat="1" applyFont="1" applyBorder="1"/>
    <xf numFmtId="204" fontId="14" fillId="0" borderId="64" xfId="26" applyNumberFormat="1" applyFont="1" applyBorder="1"/>
    <xf numFmtId="204" fontId="14" fillId="0" borderId="58" xfId="26" applyNumberFormat="1" applyFont="1" applyBorder="1"/>
    <xf numFmtId="0" fontId="2" fillId="0" borderId="3" xfId="1" applyFill="1" applyBorder="1" applyAlignment="1">
      <alignment horizontal="center" vertical="center"/>
    </xf>
    <xf numFmtId="0" fontId="2" fillId="0" borderId="2" xfId="1" applyFill="1" applyBorder="1" applyAlignment="1">
      <alignment horizontal="center" vertical="center"/>
    </xf>
    <xf numFmtId="0" fontId="40" fillId="0" borderId="9" xfId="21" applyFont="1" applyBorder="1" applyAlignment="1">
      <alignment horizontal="center" vertical="center"/>
    </xf>
    <xf numFmtId="0" fontId="40" fillId="0" borderId="14" xfId="21" applyFont="1" applyBorder="1" applyAlignment="1">
      <alignment horizontal="center" vertical="center"/>
    </xf>
    <xf numFmtId="0" fontId="40" fillId="0" borderId="16" xfId="21" applyFont="1" applyBorder="1" applyAlignment="1">
      <alignment horizontal="center" vertical="center"/>
    </xf>
    <xf numFmtId="0" fontId="40" fillId="0" borderId="17" xfId="21" applyFont="1" applyBorder="1" applyAlignment="1">
      <alignment horizontal="center" vertical="center"/>
    </xf>
    <xf numFmtId="0" fontId="40" fillId="0" borderId="18" xfId="21" applyFont="1" applyBorder="1" applyAlignment="1">
      <alignment horizontal="center" vertical="center"/>
    </xf>
    <xf numFmtId="0" fontId="85" fillId="0" borderId="3" xfId="19" applyFont="1" applyFill="1" applyBorder="1" applyAlignment="1">
      <alignment horizontal="distributed" vertical="center" wrapText="1" indent="1"/>
    </xf>
    <xf numFmtId="0" fontId="85" fillId="0" borderId="7" xfId="19" applyFont="1" applyFill="1" applyBorder="1" applyAlignment="1">
      <alignment horizontal="center" vertical="center"/>
    </xf>
    <xf numFmtId="0" fontId="85" fillId="0" borderId="3" xfId="19" applyFont="1" applyFill="1" applyBorder="1" applyAlignment="1">
      <alignment horizontal="distributed" vertical="center" indent="1"/>
    </xf>
    <xf numFmtId="0" fontId="85" fillId="0" borderId="3" xfId="19" applyFont="1" applyFill="1" applyBorder="1" applyAlignment="1">
      <alignment horizontal="center" vertical="center"/>
    </xf>
    <xf numFmtId="0" fontId="85" fillId="0" borderId="2" xfId="19" applyFont="1" applyFill="1" applyBorder="1" applyAlignment="1">
      <alignment horizontal="center" vertical="center"/>
    </xf>
    <xf numFmtId="0" fontId="85" fillId="0" borderId="6" xfId="19" applyFont="1" applyFill="1" applyBorder="1" applyAlignment="1">
      <alignment horizontal="center" vertical="center"/>
    </xf>
    <xf numFmtId="0" fontId="72" fillId="0" borderId="0" xfId="19" applyFont="1" applyBorder="1" applyAlignment="1">
      <alignment horizontal="left" vertical="top"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179" fontId="9" fillId="0" borderId="6" xfId="0" applyNumberFormat="1" applyFont="1" applyBorder="1" applyAlignment="1">
      <alignment horizontal="center" vertical="center"/>
    </xf>
    <xf numFmtId="179" fontId="9" fillId="0" borderId="3" xfId="0" applyNumberFormat="1" applyFont="1"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20" fillId="0" borderId="2" xfId="0" applyFont="1" applyBorder="1" applyAlignment="1">
      <alignment horizontal="center" vertical="center"/>
    </xf>
    <xf numFmtId="0" fontId="11" fillId="0" borderId="2" xfId="0" applyFont="1" applyBorder="1" applyAlignment="1">
      <alignment horizontal="center" vertical="center"/>
    </xf>
    <xf numFmtId="0" fontId="0" fillId="0" borderId="13" xfId="0" applyBorder="1" applyAlignment="1">
      <alignment horizontal="center" vertical="center"/>
    </xf>
    <xf numFmtId="0" fontId="52" fillId="0" borderId="0" xfId="0" applyFont="1" applyFill="1" applyBorder="1" applyAlignment="1">
      <alignment horizontal="center" vertical="center"/>
    </xf>
    <xf numFmtId="0" fontId="52" fillId="0" borderId="2" xfId="0" applyFont="1" applyBorder="1" applyAlignment="1">
      <alignment horizontal="center" vertical="center"/>
    </xf>
    <xf numFmtId="0" fontId="66" fillId="0" borderId="0" xfId="0" applyFont="1" applyFill="1" applyAlignment="1">
      <alignment horizontal="center" vertical="center" wrapText="1"/>
    </xf>
    <xf numFmtId="0" fontId="53" fillId="0" borderId="9" xfId="0" applyFont="1" applyFill="1" applyBorder="1" applyAlignment="1">
      <alignment horizontal="center" vertical="center"/>
    </xf>
    <xf numFmtId="0" fontId="13" fillId="0" borderId="0" xfId="0" applyFont="1" applyAlignment="1">
      <alignment horizontal="right" vertical="center"/>
    </xf>
    <xf numFmtId="0" fontId="26" fillId="0" borderId="0" xfId="0" applyFont="1" applyAlignment="1">
      <alignment horizontal="right" vertical="center"/>
    </xf>
    <xf numFmtId="0" fontId="26" fillId="0" borderId="0" xfId="0" applyFont="1" applyAlignment="1">
      <alignment horizontal="center" vertical="center"/>
    </xf>
    <xf numFmtId="0" fontId="26" fillId="0" borderId="0" xfId="0" applyFont="1" applyBorder="1" applyAlignment="1">
      <alignment horizontal="center" vertical="center"/>
    </xf>
    <xf numFmtId="0" fontId="26" fillId="0" borderId="0" xfId="0" applyFont="1" applyAlignment="1">
      <alignment horizontal="left" vertical="center"/>
    </xf>
    <xf numFmtId="0" fontId="74" fillId="5" borderId="2" xfId="23" applyFont="1" applyFill="1" applyBorder="1" applyAlignment="1">
      <alignment horizontal="center" vertical="center"/>
    </xf>
    <xf numFmtId="0" fontId="74" fillId="4" borderId="0" xfId="23" applyFont="1" applyFill="1" applyAlignment="1">
      <alignment horizontal="center" vertical="center" shrinkToFit="1"/>
    </xf>
    <xf numFmtId="0" fontId="74" fillId="4" borderId="2" xfId="23" applyFont="1" applyFill="1" applyBorder="1" applyAlignment="1">
      <alignment horizontal="center" vertical="center" shrinkToFit="1"/>
    </xf>
    <xf numFmtId="0" fontId="74" fillId="4" borderId="2" xfId="23" applyFont="1" applyFill="1" applyBorder="1" applyAlignment="1">
      <alignment horizontal="center" vertical="distributed" shrinkToFit="1"/>
    </xf>
    <xf numFmtId="0" fontId="74" fillId="4" borderId="4" xfId="23" applyFont="1" applyFill="1" applyBorder="1" applyAlignment="1">
      <alignment horizontal="center" vertical="center" shrinkToFit="1"/>
    </xf>
    <xf numFmtId="0" fontId="74" fillId="0" borderId="4" xfId="23" applyFont="1" applyBorder="1" applyAlignment="1">
      <alignment horizontal="center" vertical="center" shrinkToFit="1"/>
    </xf>
    <xf numFmtId="0" fontId="74" fillId="3" borderId="2" xfId="23" applyFont="1" applyFill="1" applyBorder="1" applyAlignment="1">
      <alignment horizontal="center" vertical="center" shrinkToFit="1"/>
    </xf>
    <xf numFmtId="0" fontId="74" fillId="17" borderId="2" xfId="23" applyFont="1" applyFill="1" applyBorder="1" applyAlignment="1">
      <alignment horizontal="center" vertical="center" shrinkToFit="1"/>
    </xf>
    <xf numFmtId="0" fontId="74" fillId="18" borderId="2" xfId="23" applyFont="1" applyFill="1" applyBorder="1" applyAlignment="1">
      <alignment horizontal="center" vertical="center" shrinkToFit="1"/>
    </xf>
    <xf numFmtId="0" fontId="74" fillId="5" borderId="3" xfId="23" applyFont="1" applyFill="1" applyBorder="1" applyAlignment="1">
      <alignment horizontal="center" vertical="center" shrinkToFit="1"/>
    </xf>
    <xf numFmtId="0" fontId="74" fillId="5" borderId="2" xfId="23" applyFont="1" applyFill="1" applyBorder="1" applyAlignment="1">
      <alignment horizontal="center" vertical="center" shrinkToFit="1"/>
    </xf>
    <xf numFmtId="0" fontId="74" fillId="4" borderId="2" xfId="23" applyFont="1" applyFill="1" applyBorder="1" applyAlignment="1">
      <alignment horizontal="center" vertical="center" textRotation="255" shrinkToFit="1"/>
    </xf>
    <xf numFmtId="0" fontId="74" fillId="4" borderId="40" xfId="23" applyFont="1" applyFill="1" applyBorder="1" applyAlignment="1">
      <alignment horizontal="center" vertical="center" textRotation="255" shrinkToFit="1"/>
    </xf>
    <xf numFmtId="0" fontId="74" fillId="4" borderId="40" xfId="23" applyFont="1" applyFill="1" applyBorder="1" applyAlignment="1">
      <alignment horizontal="center" vertical="center" shrinkToFit="1"/>
    </xf>
    <xf numFmtId="0" fontId="74" fillId="4" borderId="15" xfId="23" applyFont="1" applyFill="1" applyBorder="1" applyAlignment="1">
      <alignment horizontal="center" vertical="center" shrinkToFit="1"/>
    </xf>
    <xf numFmtId="0" fontId="74" fillId="4" borderId="13" xfId="23" applyFont="1" applyFill="1" applyBorder="1" applyAlignment="1">
      <alignment horizontal="center" vertical="center" shrinkToFit="1"/>
    </xf>
    <xf numFmtId="0" fontId="74" fillId="4" borderId="2" xfId="23" applyFont="1" applyFill="1" applyBorder="1" applyAlignment="1">
      <alignment horizontal="center" vertical="center"/>
    </xf>
    <xf numFmtId="0" fontId="74" fillId="4" borderId="9" xfId="23" applyFont="1" applyFill="1" applyBorder="1" applyAlignment="1">
      <alignment horizontal="center" vertical="center" shrinkToFit="1"/>
    </xf>
    <xf numFmtId="0" fontId="74" fillId="4" borderId="14" xfId="23" applyFont="1" applyFill="1" applyBorder="1" applyAlignment="1">
      <alignment horizontal="center" vertical="center" shrinkToFit="1"/>
    </xf>
    <xf numFmtId="0" fontId="74" fillId="0" borderId="40" xfId="23" applyFont="1" applyBorder="1" applyAlignment="1">
      <alignment horizontal="center" vertical="center" shrinkToFit="1"/>
    </xf>
    <xf numFmtId="0" fontId="74" fillId="4" borderId="4" xfId="23" applyFont="1" applyFill="1" applyBorder="1" applyAlignment="1">
      <alignment horizontal="center" vertical="center" textRotation="255" shrinkToFit="1"/>
    </xf>
    <xf numFmtId="0" fontId="58" fillId="7" borderId="30" xfId="0" applyFont="1" applyFill="1" applyBorder="1" applyAlignment="1">
      <alignment vertical="center" wrapText="1"/>
    </xf>
    <xf numFmtId="0" fontId="58" fillId="7" borderId="31" xfId="0" applyFont="1" applyFill="1" applyBorder="1" applyAlignment="1">
      <alignment vertical="center" wrapText="1"/>
    </xf>
    <xf numFmtId="0" fontId="26" fillId="0" borderId="31" xfId="0" applyFont="1" applyBorder="1" applyAlignment="1">
      <alignment vertical="center" wrapText="1"/>
    </xf>
    <xf numFmtId="0" fontId="26" fillId="0" borderId="32" xfId="0" applyFont="1" applyBorder="1" applyAlignment="1">
      <alignment vertical="center" wrapText="1"/>
    </xf>
    <xf numFmtId="0" fontId="57" fillId="6" borderId="30" xfId="0" applyFont="1" applyFill="1" applyBorder="1" applyAlignment="1">
      <alignment vertical="center" wrapText="1"/>
    </xf>
    <xf numFmtId="0" fontId="57" fillId="6" borderId="31" xfId="0" applyFont="1" applyFill="1" applyBorder="1" applyAlignment="1">
      <alignment vertical="center" wrapText="1"/>
    </xf>
    <xf numFmtId="0" fontId="57" fillId="6" borderId="34" xfId="0" applyFont="1" applyFill="1" applyBorder="1" applyAlignment="1">
      <alignment vertical="center" wrapText="1"/>
    </xf>
    <xf numFmtId="0" fontId="57" fillId="6" borderId="36" xfId="0" applyFont="1" applyFill="1" applyBorder="1" applyAlignment="1">
      <alignment vertical="center" wrapText="1"/>
    </xf>
    <xf numFmtId="0" fontId="26" fillId="0" borderId="36" xfId="0" applyFont="1" applyBorder="1" applyAlignment="1">
      <alignment vertical="center" wrapText="1"/>
    </xf>
    <xf numFmtId="0" fontId="26" fillId="0" borderId="35" xfId="0" applyFont="1" applyBorder="1" applyAlignment="1">
      <alignment vertical="center" wrapText="1"/>
    </xf>
    <xf numFmtId="0" fontId="26" fillId="3" borderId="30" xfId="0" applyFont="1" applyFill="1" applyBorder="1" applyAlignment="1">
      <alignment vertical="center" wrapText="1"/>
    </xf>
    <xf numFmtId="0" fontId="26" fillId="3" borderId="31" xfId="0" applyFont="1" applyFill="1" applyBorder="1" applyAlignment="1">
      <alignment vertical="center" wrapText="1"/>
    </xf>
    <xf numFmtId="0" fontId="58" fillId="9" borderId="30" xfId="0" applyFont="1" applyFill="1" applyBorder="1" applyAlignment="1">
      <alignment vertical="center" wrapText="1"/>
    </xf>
    <xf numFmtId="0" fontId="58" fillId="9" borderId="31" xfId="0" applyFont="1" applyFill="1" applyBorder="1" applyAlignment="1">
      <alignment vertical="center" wrapText="1"/>
    </xf>
    <xf numFmtId="0" fontId="57" fillId="8" borderId="30" xfId="0" applyFont="1" applyFill="1" applyBorder="1" applyAlignment="1">
      <alignment vertical="center" wrapText="1"/>
    </xf>
    <xf numFmtId="0" fontId="57" fillId="8" borderId="31" xfId="0" applyFont="1" applyFill="1" applyBorder="1" applyAlignment="1">
      <alignment vertical="center" wrapText="1"/>
    </xf>
    <xf numFmtId="0" fontId="26" fillId="12" borderId="30" xfId="0" applyFont="1" applyFill="1" applyBorder="1" applyAlignment="1">
      <alignment vertical="center" wrapText="1"/>
    </xf>
    <xf numFmtId="0" fontId="26" fillId="12" borderId="31" xfId="0" applyFont="1" applyFill="1" applyBorder="1" applyAlignment="1">
      <alignment vertical="center" wrapText="1"/>
    </xf>
    <xf numFmtId="0" fontId="26" fillId="11" borderId="30" xfId="0" applyFont="1" applyFill="1" applyBorder="1" applyAlignment="1">
      <alignment vertical="center" wrapText="1"/>
    </xf>
    <xf numFmtId="0" fontId="26" fillId="11" borderId="31" xfId="0" applyFont="1" applyFill="1" applyBorder="1" applyAlignment="1">
      <alignment vertical="center" wrapText="1"/>
    </xf>
    <xf numFmtId="0" fontId="26" fillId="10" borderId="30" xfId="0" applyFont="1" applyFill="1" applyBorder="1" applyAlignment="1">
      <alignment vertical="center" wrapText="1"/>
    </xf>
    <xf numFmtId="0" fontId="26" fillId="10" borderId="31" xfId="0" applyFont="1" applyFill="1" applyBorder="1" applyAlignment="1">
      <alignment vertical="center" wrapText="1"/>
    </xf>
    <xf numFmtId="0" fontId="13" fillId="15" borderId="39" xfId="0" applyFont="1" applyFill="1" applyBorder="1" applyAlignment="1">
      <alignment horizontal="center" vertical="center"/>
    </xf>
    <xf numFmtId="0" fontId="26" fillId="15" borderId="38" xfId="0" applyFont="1" applyFill="1" applyBorder="1" applyAlignment="1">
      <alignment horizontal="center" vertical="center"/>
    </xf>
    <xf numFmtId="0" fontId="26" fillId="15" borderId="37" xfId="0" applyFont="1" applyFill="1" applyBorder="1" applyAlignment="1">
      <alignment horizontal="center" vertical="center"/>
    </xf>
    <xf numFmtId="0" fontId="57" fillId="14" borderId="30" xfId="0" applyFont="1" applyFill="1" applyBorder="1" applyAlignment="1">
      <alignment vertical="center" wrapText="1"/>
    </xf>
    <xf numFmtId="0" fontId="57" fillId="14" borderId="31" xfId="0" applyFont="1" applyFill="1" applyBorder="1" applyAlignment="1">
      <alignment vertical="center" wrapText="1"/>
    </xf>
    <xf numFmtId="0" fontId="26" fillId="13" borderId="30" xfId="0" applyFont="1" applyFill="1" applyBorder="1" applyAlignment="1">
      <alignment vertical="center" wrapText="1"/>
    </xf>
    <xf numFmtId="0" fontId="26" fillId="13" borderId="31" xfId="0" applyFont="1" applyFill="1" applyBorder="1" applyAlignment="1">
      <alignment vertical="center" wrapText="1"/>
    </xf>
    <xf numFmtId="179" fontId="11" fillId="5" borderId="2" xfId="5" applyNumberFormat="1" applyFont="1" applyFill="1" applyBorder="1" applyAlignment="1">
      <alignment horizontal="center" vertical="center"/>
    </xf>
    <xf numFmtId="0" fontId="11" fillId="5" borderId="2" xfId="5" applyFont="1" applyFill="1" applyBorder="1" applyAlignment="1">
      <alignment horizontal="center" vertical="center"/>
    </xf>
    <xf numFmtId="0" fontId="11" fillId="5" borderId="2" xfId="5" applyFont="1" applyFill="1" applyBorder="1" applyAlignment="1">
      <alignment horizontal="center" vertical="center" wrapText="1"/>
    </xf>
    <xf numFmtId="0" fontId="9" fillId="0" borderId="9" xfId="5" applyFont="1" applyFill="1" applyBorder="1" applyAlignment="1">
      <alignment horizontal="center" vertical="center"/>
    </xf>
    <xf numFmtId="0" fontId="9" fillId="0" borderId="14" xfId="5" applyFont="1" applyFill="1" applyBorder="1" applyAlignment="1">
      <alignment horizontal="center" vertical="center"/>
    </xf>
    <xf numFmtId="0" fontId="9" fillId="0" borderId="4" xfId="5" applyFont="1" applyFill="1" applyBorder="1" applyAlignment="1">
      <alignment horizontal="center" vertical="center"/>
    </xf>
    <xf numFmtId="0" fontId="9" fillId="0" borderId="2" xfId="5" applyFont="1" applyFill="1" applyBorder="1" applyAlignment="1">
      <alignment horizontal="center" vertical="center" wrapText="1"/>
    </xf>
    <xf numFmtId="0" fontId="0" fillId="0" borderId="0" xfId="0" applyFont="1" applyAlignment="1">
      <alignment horizontal="left" vertical="center" wrapText="1"/>
    </xf>
    <xf numFmtId="0" fontId="9" fillId="0" borderId="0" xfId="0" applyFont="1" applyAlignment="1">
      <alignment horizontal="left" vertical="center" wrapText="1"/>
    </xf>
    <xf numFmtId="0" fontId="8" fillId="0" borderId="0" xfId="0" applyFont="1" applyAlignment="1">
      <alignment horizontal="left" vertical="center" wrapText="1"/>
    </xf>
    <xf numFmtId="0" fontId="9" fillId="0" borderId="2" xfId="5" applyFont="1" applyFill="1" applyBorder="1" applyAlignment="1">
      <alignment horizontal="center" vertical="center"/>
    </xf>
    <xf numFmtId="0" fontId="75" fillId="4" borderId="0" xfId="23" applyFont="1" applyFill="1" applyAlignment="1">
      <alignment horizontal="center" vertical="center"/>
    </xf>
    <xf numFmtId="14" fontId="52" fillId="0" borderId="0" xfId="23" applyNumberFormat="1" applyFont="1" applyAlignment="1">
      <alignment horizontal="center" vertical="center"/>
    </xf>
    <xf numFmtId="0" fontId="9" fillId="0" borderId="0" xfId="0" applyFont="1" applyAlignment="1">
      <alignment horizontal="left" vertical="center"/>
    </xf>
    <xf numFmtId="0" fontId="25" fillId="15" borderId="39" xfId="0" applyFont="1" applyFill="1" applyBorder="1" applyAlignment="1">
      <alignment horizontal="center" vertical="center"/>
    </xf>
    <xf numFmtId="0" fontId="25" fillId="15" borderId="30" xfId="0" applyFont="1" applyFill="1" applyBorder="1" applyAlignment="1">
      <alignment horizontal="center" vertical="center"/>
    </xf>
    <xf numFmtId="0" fontId="19" fillId="15" borderId="38" xfId="0" applyFont="1" applyFill="1" applyBorder="1" applyAlignment="1">
      <alignment horizontal="center" vertical="center"/>
    </xf>
    <xf numFmtId="0" fontId="19" fillId="15" borderId="37" xfId="0" applyFont="1" applyFill="1" applyBorder="1" applyAlignment="1">
      <alignment horizontal="center" vertical="center"/>
    </xf>
  </cellXfs>
  <cellStyles count="28">
    <cellStyle name="パーセント" xfId="14" builtinId="5"/>
    <cellStyle name="パーセント 2" xfId="6"/>
    <cellStyle name="パーセント 3" xfId="9"/>
    <cellStyle name="パーセント 4" xfId="2"/>
    <cellStyle name="ハイパーリンク" xfId="13" builtinId="8"/>
    <cellStyle name="桁区切り" xfId="12" builtinId="6"/>
    <cellStyle name="桁区切り 2" xfId="4"/>
    <cellStyle name="桁区切り 2 2" xfId="20"/>
    <cellStyle name="桁区切り 2 3" xfId="24"/>
    <cellStyle name="桁区切り 3" xfId="8"/>
    <cellStyle name="桁区切り 4" xfId="3"/>
    <cellStyle name="桁区切り 5" xfId="18"/>
    <cellStyle name="標準" xfId="0" builtinId="0"/>
    <cellStyle name="標準 2" xfId="5"/>
    <cellStyle name="標準 2 2" xfId="19"/>
    <cellStyle name="標準 2 3" xfId="21"/>
    <cellStyle name="標準 2 4" xfId="23"/>
    <cellStyle name="標準 3" xfId="7"/>
    <cellStyle name="標準 3 2" xfId="17"/>
    <cellStyle name="標準 4" xfId="1"/>
    <cellStyle name="標準 5" xfId="11"/>
    <cellStyle name="標準 6" xfId="15"/>
    <cellStyle name="標準 7" xfId="16"/>
    <cellStyle name="標準_■主要系列表" xfId="25"/>
    <cellStyle name="標準_Sheet1" xfId="22"/>
    <cellStyle name="標準_人口ピラミッド（S50～H17）上野さん" xfId="27"/>
    <cellStyle name="標準_趨勢将来人口" xfId="10"/>
    <cellStyle name="標準_要因法_1" xfId="26"/>
  </cellStyles>
  <dxfs count="0"/>
  <tableStyles count="0" defaultTableStyle="TableStyleMedium2" defaultPivotStyle="PivotStyleLight16"/>
  <colors>
    <mruColors>
      <color rgb="FFD5848B"/>
      <color rgb="FFB1D7E4"/>
      <color rgb="FF51A1A2"/>
      <color rgb="FF7B9AD0"/>
      <color rgb="FFAE8DBC"/>
      <color rgb="FFE5AB47"/>
      <color rgb="FF7CAFDD"/>
      <color rgb="FFF8E352"/>
      <color rgb="FFF1975A"/>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80.xml"/><Relationship Id="rId1" Type="http://schemas.microsoft.com/office/2011/relationships/chartStyle" Target="style80.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84.xml"/><Relationship Id="rId1" Type="http://schemas.microsoft.com/office/2011/relationships/chartStyle" Target="style84.xml"/></Relationships>
</file>

<file path=xl/charts/_rels/chart10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86.xml"/><Relationship Id="rId1" Type="http://schemas.microsoft.com/office/2011/relationships/chartStyle" Target="style86.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87.xml"/><Relationship Id="rId1" Type="http://schemas.microsoft.com/office/2011/relationships/chartStyle" Target="style87.xml"/></Relationships>
</file>

<file path=xl/charts/_rels/chart10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89.xml"/><Relationship Id="rId1" Type="http://schemas.microsoft.com/office/2011/relationships/chartStyle" Target="style89.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90.xml"/><Relationship Id="rId1" Type="http://schemas.microsoft.com/office/2011/relationships/chartStyle" Target="style90.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91.xml"/><Relationship Id="rId1" Type="http://schemas.microsoft.com/office/2011/relationships/chartStyle" Target="style91.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92.xml"/><Relationship Id="rId1" Type="http://schemas.microsoft.com/office/2011/relationships/chartStyle" Target="style92.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93.xml"/><Relationship Id="rId1" Type="http://schemas.microsoft.com/office/2011/relationships/chartStyle" Target="style93.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78.xml"/><Relationship Id="rId2" Type="http://schemas.microsoft.com/office/2011/relationships/chartColorStyle" Target="colors94.xml"/><Relationship Id="rId1" Type="http://schemas.microsoft.com/office/2011/relationships/chartStyle" Target="style94.xml"/></Relationships>
</file>

<file path=xl/charts/_rels/chart11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96.xml"/><Relationship Id="rId1" Type="http://schemas.microsoft.com/office/2011/relationships/chartStyle" Target="style96.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97.xml"/><Relationship Id="rId1" Type="http://schemas.microsoft.com/office/2011/relationships/chartStyle" Target="style97.xml"/></Relationships>
</file>

<file path=xl/charts/_rels/chart121.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01.xml"/><Relationship Id="rId1" Type="http://schemas.microsoft.com/office/2011/relationships/chartStyle" Target="style101.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02.xml"/><Relationship Id="rId1" Type="http://schemas.microsoft.com/office/2011/relationships/chartStyle" Target="style102.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03.xml"/><Relationship Id="rId1" Type="http://schemas.microsoft.com/office/2011/relationships/chartStyle" Target="style103.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04.xml"/><Relationship Id="rId1" Type="http://schemas.microsoft.com/office/2011/relationships/chartStyle" Target="style104.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05.xml"/><Relationship Id="rId1" Type="http://schemas.microsoft.com/office/2011/relationships/chartStyle" Target="style105.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106.xml"/><Relationship Id="rId1" Type="http://schemas.microsoft.com/office/2011/relationships/chartStyle" Target="style10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107.xml"/><Relationship Id="rId1" Type="http://schemas.microsoft.com/office/2011/relationships/chartStyle" Target="style107.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108.xml"/><Relationship Id="rId1" Type="http://schemas.microsoft.com/office/2011/relationships/chartStyle" Target="style108.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205.xml"/><Relationship Id="rId2" Type="http://schemas.microsoft.com/office/2011/relationships/chartColorStyle" Target="colors109.xml"/><Relationship Id="rId1" Type="http://schemas.microsoft.com/office/2011/relationships/chartStyle" Target="style109.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206.xml"/><Relationship Id="rId2" Type="http://schemas.microsoft.com/office/2011/relationships/chartColorStyle" Target="colors110.xml"/><Relationship Id="rId1" Type="http://schemas.microsoft.com/office/2011/relationships/chartStyle" Target="style110.xml"/></Relationships>
</file>

<file path=xl/charts/_rels/chart134.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112.xml"/><Relationship Id="rId1" Type="http://schemas.microsoft.com/office/2011/relationships/chartStyle" Target="style112.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113.xml"/><Relationship Id="rId1" Type="http://schemas.microsoft.com/office/2011/relationships/chartStyle" Target="style113.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14.xml"/><Relationship Id="rId1" Type="http://schemas.microsoft.com/office/2011/relationships/chartStyle" Target="style114.xml"/></Relationships>
</file>

<file path=xl/charts/_rels/chart138.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216.xml"/><Relationship Id="rId2" Type="http://schemas.microsoft.com/office/2011/relationships/chartColorStyle" Target="colors116.xml"/><Relationship Id="rId1" Type="http://schemas.microsoft.com/office/2011/relationships/chartStyle" Target="style1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218.xml"/><Relationship Id="rId2" Type="http://schemas.microsoft.com/office/2011/relationships/chartColorStyle" Target="colors117.xml"/><Relationship Id="rId1" Type="http://schemas.microsoft.com/office/2011/relationships/chartStyle" Target="style117.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220.xml"/><Relationship Id="rId2" Type="http://schemas.microsoft.com/office/2011/relationships/chartColorStyle" Target="colors118.xml"/><Relationship Id="rId1" Type="http://schemas.microsoft.com/office/2011/relationships/chartStyle" Target="style118.xml"/></Relationships>
</file>

<file path=xl/charts/_rels/chart142.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223.xml"/><Relationship Id="rId2" Type="http://schemas.microsoft.com/office/2011/relationships/chartColorStyle" Target="colors120.xml"/><Relationship Id="rId1" Type="http://schemas.microsoft.com/office/2011/relationships/chartStyle" Target="style120.xml"/></Relationships>
</file>

<file path=xl/charts/_rels/chart144.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227.xml"/><Relationship Id="rId2" Type="http://schemas.microsoft.com/office/2011/relationships/chartColorStyle" Target="colors122.xml"/><Relationship Id="rId1" Type="http://schemas.microsoft.com/office/2011/relationships/chartStyle" Target="style122.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123.xml"/><Relationship Id="rId1" Type="http://schemas.microsoft.com/office/2011/relationships/chartStyle" Target="style123.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231.xml"/><Relationship Id="rId2" Type="http://schemas.microsoft.com/office/2011/relationships/chartColorStyle" Target="colors124.xml"/><Relationship Id="rId1" Type="http://schemas.microsoft.com/office/2011/relationships/chartStyle" Target="style124.xml"/></Relationships>
</file>

<file path=xl/charts/_rels/chart149.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0.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1.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2.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53.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54.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238.xml"/><Relationship Id="rId2" Type="http://schemas.microsoft.com/office/2011/relationships/chartColorStyle" Target="colors131.xml"/><Relationship Id="rId1" Type="http://schemas.microsoft.com/office/2011/relationships/chartStyle" Target="style131.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240.xml"/><Relationship Id="rId2" Type="http://schemas.microsoft.com/office/2011/relationships/chartColorStyle" Target="colors132.xml"/><Relationship Id="rId1" Type="http://schemas.microsoft.com/office/2011/relationships/chartStyle" Target="style132.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242.xml"/><Relationship Id="rId2" Type="http://schemas.microsoft.com/office/2011/relationships/chartColorStyle" Target="colors133.xml"/><Relationship Id="rId1" Type="http://schemas.microsoft.com/office/2011/relationships/chartStyle" Target="style133.xml"/></Relationships>
</file>

<file path=xl/charts/_rels/chart158.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244.xml"/><Relationship Id="rId2" Type="http://schemas.microsoft.com/office/2011/relationships/chartColorStyle" Target="colors135.xml"/><Relationship Id="rId1" Type="http://schemas.microsoft.com/office/2011/relationships/chartStyle" Target="style13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160.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61.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247.xml"/><Relationship Id="rId2" Type="http://schemas.microsoft.com/office/2011/relationships/chartColorStyle" Target="colors138.xml"/><Relationship Id="rId1" Type="http://schemas.microsoft.com/office/2011/relationships/chartStyle" Target="style138.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248.xml"/><Relationship Id="rId2" Type="http://schemas.microsoft.com/office/2011/relationships/chartColorStyle" Target="colors139.xml"/><Relationship Id="rId1" Type="http://schemas.microsoft.com/office/2011/relationships/chartStyle" Target="style139.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250.xml"/><Relationship Id="rId2" Type="http://schemas.microsoft.com/office/2011/relationships/chartColorStyle" Target="colors140.xml"/><Relationship Id="rId1" Type="http://schemas.microsoft.com/office/2011/relationships/chartStyle" Target="style140.xml"/></Relationships>
</file>

<file path=xl/charts/_rels/chart165.xml.rels><?xml version="1.0" encoding="UTF-8" standalone="yes"?>
<Relationships xmlns="http://schemas.openxmlformats.org/package/2006/relationships"><Relationship Id="rId3" Type="http://schemas.openxmlformats.org/officeDocument/2006/relationships/chartUserShapes" Target="../drawings/drawing251.xml"/><Relationship Id="rId2" Type="http://schemas.microsoft.com/office/2011/relationships/chartColorStyle" Target="colors141.xml"/><Relationship Id="rId1" Type="http://schemas.microsoft.com/office/2011/relationships/chartStyle" Target="style141.xml"/></Relationships>
</file>

<file path=xl/charts/_rels/chart166.xml.rels><?xml version="1.0" encoding="UTF-8" standalone="yes"?>
<Relationships xmlns="http://schemas.openxmlformats.org/package/2006/relationships"><Relationship Id="rId3" Type="http://schemas.openxmlformats.org/officeDocument/2006/relationships/chartUserShapes" Target="../drawings/drawing253.xml"/><Relationship Id="rId2" Type="http://schemas.microsoft.com/office/2011/relationships/chartColorStyle" Target="colors142.xml"/><Relationship Id="rId1" Type="http://schemas.microsoft.com/office/2011/relationships/chartStyle" Target="style142.xml"/></Relationships>
</file>

<file path=xl/charts/_rels/chart167.xml.rels><?xml version="1.0" encoding="UTF-8" standalone="yes"?>
<Relationships xmlns="http://schemas.openxmlformats.org/package/2006/relationships"><Relationship Id="rId3" Type="http://schemas.openxmlformats.org/officeDocument/2006/relationships/chartUserShapes" Target="../drawings/drawing255.xml"/><Relationship Id="rId2" Type="http://schemas.microsoft.com/office/2011/relationships/chartColorStyle" Target="colors143.xml"/><Relationship Id="rId1" Type="http://schemas.microsoft.com/office/2011/relationships/chartStyle" Target="style143.xml"/></Relationships>
</file>

<file path=xl/charts/_rels/chart168.xml.rels><?xml version="1.0" encoding="UTF-8" standalone="yes"?>
<Relationships xmlns="http://schemas.openxmlformats.org/package/2006/relationships"><Relationship Id="rId3" Type="http://schemas.openxmlformats.org/officeDocument/2006/relationships/chartUserShapes" Target="../drawings/drawing257.xml"/><Relationship Id="rId2" Type="http://schemas.microsoft.com/office/2011/relationships/chartColorStyle" Target="colors144.xml"/><Relationship Id="rId1" Type="http://schemas.microsoft.com/office/2011/relationships/chartStyle" Target="style144.xml"/></Relationships>
</file>

<file path=xl/charts/_rels/chart169.xml.rels><?xml version="1.0" encoding="UTF-8" standalone="yes"?>
<Relationships xmlns="http://schemas.openxmlformats.org/package/2006/relationships"><Relationship Id="rId3" Type="http://schemas.openxmlformats.org/officeDocument/2006/relationships/chartUserShapes" Target="../drawings/drawing259.xml"/><Relationship Id="rId2" Type="http://schemas.microsoft.com/office/2011/relationships/chartColorStyle" Target="colors145.xml"/><Relationship Id="rId1" Type="http://schemas.microsoft.com/office/2011/relationships/chartStyle" Target="style14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5.xml"/><Relationship Id="rId1" Type="http://schemas.microsoft.com/office/2011/relationships/chartStyle" Target="style15.xml"/></Relationships>
</file>

<file path=xl/charts/_rels/chart170.xml.rels><?xml version="1.0" encoding="UTF-8" standalone="yes"?>
<Relationships xmlns="http://schemas.openxmlformats.org/package/2006/relationships"><Relationship Id="rId3" Type="http://schemas.openxmlformats.org/officeDocument/2006/relationships/chartUserShapes" Target="../drawings/drawing261.xml"/><Relationship Id="rId2" Type="http://schemas.microsoft.com/office/2011/relationships/chartColorStyle" Target="colors146.xml"/><Relationship Id="rId1" Type="http://schemas.microsoft.com/office/2011/relationships/chartStyle" Target="style146.xml"/></Relationships>
</file>

<file path=xl/charts/_rels/chart171.xml.rels><?xml version="1.0" encoding="UTF-8" standalone="yes"?>
<Relationships xmlns="http://schemas.openxmlformats.org/package/2006/relationships"><Relationship Id="rId3" Type="http://schemas.openxmlformats.org/officeDocument/2006/relationships/chartUserShapes" Target="../drawings/drawing263.xml"/><Relationship Id="rId2" Type="http://schemas.microsoft.com/office/2011/relationships/chartColorStyle" Target="colors147.xml"/><Relationship Id="rId1" Type="http://schemas.microsoft.com/office/2011/relationships/chartStyle" Target="style147.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173.xml.rels><?xml version="1.0" encoding="UTF-8" standalone="yes"?>
<Relationships xmlns="http://schemas.openxmlformats.org/package/2006/relationships"><Relationship Id="rId3" Type="http://schemas.openxmlformats.org/officeDocument/2006/relationships/chartUserShapes" Target="../drawings/drawing267.xml"/><Relationship Id="rId2" Type="http://schemas.microsoft.com/office/2011/relationships/chartColorStyle" Target="colors148.xml"/><Relationship Id="rId1" Type="http://schemas.microsoft.com/office/2011/relationships/chartStyle" Target="style148.xml"/></Relationships>
</file>

<file path=xl/charts/_rels/chart174.xml.rels><?xml version="1.0" encoding="UTF-8" standalone="yes"?>
<Relationships xmlns="http://schemas.openxmlformats.org/package/2006/relationships"><Relationship Id="rId3" Type="http://schemas.openxmlformats.org/officeDocument/2006/relationships/chartUserShapes" Target="../drawings/drawing269.xml"/><Relationship Id="rId2" Type="http://schemas.microsoft.com/office/2011/relationships/chartColorStyle" Target="colors149.xml"/><Relationship Id="rId1" Type="http://schemas.microsoft.com/office/2011/relationships/chartStyle" Target="style149.xml"/></Relationships>
</file>

<file path=xl/charts/_rels/chart175.xml.rels><?xml version="1.0" encoding="UTF-8" standalone="yes"?>
<Relationships xmlns="http://schemas.openxmlformats.org/package/2006/relationships"><Relationship Id="rId3" Type="http://schemas.openxmlformats.org/officeDocument/2006/relationships/chartUserShapes" Target="../drawings/drawing271.xml"/><Relationship Id="rId2" Type="http://schemas.microsoft.com/office/2011/relationships/chartColorStyle" Target="colors150.xml"/><Relationship Id="rId1" Type="http://schemas.microsoft.com/office/2011/relationships/chartStyle" Target="style150.xml"/></Relationships>
</file>

<file path=xl/charts/_rels/chart176.xml.rels><?xml version="1.0" encoding="UTF-8" standalone="yes"?>
<Relationships xmlns="http://schemas.openxmlformats.org/package/2006/relationships"><Relationship Id="rId3" Type="http://schemas.openxmlformats.org/officeDocument/2006/relationships/chartUserShapes" Target="../drawings/drawing273.xml"/><Relationship Id="rId2" Type="http://schemas.microsoft.com/office/2011/relationships/chartColorStyle" Target="colors151.xml"/><Relationship Id="rId1" Type="http://schemas.microsoft.com/office/2011/relationships/chartStyle" Target="style151.xml"/></Relationships>
</file>

<file path=xl/charts/_rels/chart177.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78.xml.rels><?xml version="1.0" encoding="UTF-8" standalone="yes"?>
<Relationships xmlns="http://schemas.openxmlformats.org/package/2006/relationships"><Relationship Id="rId3" Type="http://schemas.openxmlformats.org/officeDocument/2006/relationships/chartUserShapes" Target="../drawings/drawing276.xml"/><Relationship Id="rId2" Type="http://schemas.microsoft.com/office/2011/relationships/chartColorStyle" Target="colors153.xml"/><Relationship Id="rId1" Type="http://schemas.microsoft.com/office/2011/relationships/chartStyle" Target="style153.xml"/></Relationships>
</file>

<file path=xl/charts/_rels/chart179.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6.xml"/><Relationship Id="rId1" Type="http://schemas.microsoft.com/office/2011/relationships/chartStyle" Target="style16.xml"/></Relationships>
</file>

<file path=xl/charts/_rels/chart180.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81.xml.rels><?xml version="1.0" encoding="UTF-8" standalone="yes"?>
<Relationships xmlns="http://schemas.openxmlformats.org/package/2006/relationships"><Relationship Id="rId3" Type="http://schemas.openxmlformats.org/officeDocument/2006/relationships/chartUserShapes" Target="../drawings/drawing279.xml"/><Relationship Id="rId2" Type="http://schemas.microsoft.com/office/2011/relationships/chartColorStyle" Target="colors156.xml"/><Relationship Id="rId1" Type="http://schemas.microsoft.com/office/2011/relationships/chartStyle" Target="style156.xml"/></Relationships>
</file>

<file path=xl/charts/_rels/chart182.xml.rels><?xml version="1.0" encoding="UTF-8" standalone="yes"?>
<Relationships xmlns="http://schemas.openxmlformats.org/package/2006/relationships"><Relationship Id="rId3" Type="http://schemas.openxmlformats.org/officeDocument/2006/relationships/chartUserShapes" Target="../drawings/drawing281.xml"/><Relationship Id="rId2" Type="http://schemas.microsoft.com/office/2011/relationships/chartColorStyle" Target="colors157.xml"/><Relationship Id="rId1" Type="http://schemas.microsoft.com/office/2011/relationships/chartStyle" Target="style157.xml"/></Relationships>
</file>

<file path=xl/charts/_rels/chart183.xml.rels><?xml version="1.0" encoding="UTF-8" standalone="yes"?>
<Relationships xmlns="http://schemas.openxmlformats.org/package/2006/relationships"><Relationship Id="rId3" Type="http://schemas.openxmlformats.org/officeDocument/2006/relationships/chartUserShapes" Target="../drawings/drawing284.xml"/><Relationship Id="rId2" Type="http://schemas.microsoft.com/office/2011/relationships/chartColorStyle" Target="colors158.xml"/><Relationship Id="rId1" Type="http://schemas.microsoft.com/office/2011/relationships/chartStyle" Target="style158.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7.xml"/><Relationship Id="rId1" Type="http://schemas.microsoft.com/office/2011/relationships/chartStyle" Target="style4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6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61.xml"/><Relationship Id="rId1" Type="http://schemas.microsoft.com/office/2011/relationships/chartStyle" Target="style61.xml"/></Relationships>
</file>

<file path=xl/charts/_rels/chart7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63.xml"/><Relationship Id="rId1" Type="http://schemas.microsoft.com/office/2011/relationships/chartStyle" Target="style63.xml"/></Relationships>
</file>

<file path=xl/charts/_rels/chart7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1.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2.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3.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70.xml"/><Relationship Id="rId1" Type="http://schemas.microsoft.com/office/2011/relationships/chartStyle" Target="style70.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71.xml"/><Relationship Id="rId1" Type="http://schemas.microsoft.com/office/2011/relationships/chartStyle" Target="style71.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72.xml"/><Relationship Id="rId1" Type="http://schemas.microsoft.com/office/2011/relationships/chartStyle" Target="style72.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73.xml"/><Relationship Id="rId1" Type="http://schemas.microsoft.com/office/2011/relationships/chartStyle" Target="style7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9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76.xml"/><Relationship Id="rId1" Type="http://schemas.microsoft.com/office/2011/relationships/chartStyle" Target="style76.xml"/></Relationships>
</file>

<file path=xl/charts/_rels/chart9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73586668133778E-2"/>
          <c:y val="0.18454983545457396"/>
          <c:w val="0.90665104133604091"/>
          <c:h val="0.65921381448940508"/>
        </c:manualLayout>
      </c:layout>
      <c:barChart>
        <c:barDir val="col"/>
        <c:grouping val="clustered"/>
        <c:varyColors val="0"/>
        <c:ser>
          <c:idx val="0"/>
          <c:order val="0"/>
          <c:tx>
            <c:strRef>
              <c:f>'1-1'!$C$3</c:f>
              <c:strCache>
                <c:ptCount val="1"/>
                <c:pt idx="0">
                  <c:v>人口</c:v>
                </c:pt>
              </c:strCache>
            </c:strRef>
          </c:tx>
          <c:spPr>
            <a:solidFill>
              <a:srgbClr val="B1D7E4"/>
            </a:solidFill>
            <a:ln>
              <a:solidFill>
                <a:srgbClr val="B1D7E4"/>
              </a:solidFill>
            </a:ln>
            <a:effectLst/>
          </c:spPr>
          <c:invertIfNegative val="0"/>
          <c:dLbls>
            <c:dLbl>
              <c:idx val="11"/>
              <c:layout>
                <c:manualLayout>
                  <c:x val="-2.0941078894278825E-3"/>
                  <c:y val="0.2823494360502233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4D-4DFB-B3A1-F38A4E4EBDF0}"/>
                </c:ext>
              </c:extLst>
            </c:dLbl>
            <c:dLbl>
              <c:idx val="12"/>
              <c:layout>
                <c:manualLayout>
                  <c:x val="0"/>
                  <c:y val="0.3103366673760374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4D-4DFB-B3A1-F38A4E4EBDF0}"/>
                </c:ext>
              </c:extLst>
            </c:dLbl>
            <c:dLbl>
              <c:idx val="13"/>
              <c:layout>
                <c:manualLayout>
                  <c:x val="-2.0941078894277289E-3"/>
                  <c:y val="0.32411224272641598"/>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4D-4DFB-B3A1-F38A4E4EBDF0}"/>
                </c:ext>
              </c:extLst>
            </c:dLbl>
            <c:dLbl>
              <c:idx val="14"/>
              <c:layout>
                <c:manualLayout>
                  <c:x val="0"/>
                  <c:y val="0.34818812513300701"/>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4D-4DFB-B3A1-F38A4E4EBDF0}"/>
                </c:ext>
              </c:extLst>
            </c:dLbl>
            <c:dLbl>
              <c:idx val="15"/>
              <c:layout>
                <c:manualLayout>
                  <c:x val="0"/>
                  <c:y val="0.2100118566260299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4D-4DFB-B3A1-F38A4E4EBDF0}"/>
                </c:ext>
              </c:extLst>
            </c:dLbl>
            <c:dLbl>
              <c:idx val="16"/>
              <c:layout>
                <c:manualLayout>
                  <c:x val="0"/>
                  <c:y val="0.2198807041011764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4D-4DFB-B3A1-F38A4E4EBDF0}"/>
                </c:ext>
              </c:extLst>
            </c:dLbl>
            <c:dLbl>
              <c:idx val="17"/>
              <c:layout>
                <c:manualLayout>
                  <c:x val="0"/>
                  <c:y val="0.219790715349770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04D-4DFB-B3A1-F38A4E4EBDF0}"/>
                </c:ext>
              </c:extLst>
            </c:dLbl>
            <c:dLbl>
              <c:idx val="18"/>
              <c:layout>
                <c:manualLayout>
                  <c:x val="-1.535661378822433E-16"/>
                  <c:y val="0.2072027483051104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04D-4DFB-B3A1-F38A4E4EBDF0}"/>
                </c:ext>
              </c:extLst>
            </c:dLbl>
            <c:dLbl>
              <c:idx val="19"/>
              <c:layout>
                <c:manualLayout>
                  <c:x val="4.2213306830910773E-3"/>
                  <c:y val="0.1950657545354218"/>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9B-4C67-B677-75C4C743193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'1-1'!$A$4:$A$23</c:f>
              <c:strCache>
                <c:ptCount val="20"/>
                <c:pt idx="0">
                  <c:v>1925年</c:v>
                </c:pt>
                <c:pt idx="1">
                  <c:v>1930 </c:v>
                </c:pt>
                <c:pt idx="2">
                  <c:v>1935 </c:v>
                </c:pt>
                <c:pt idx="3">
                  <c:v>1940 </c:v>
                </c:pt>
                <c:pt idx="4">
                  <c:v>1947 </c:v>
                </c:pt>
                <c:pt idx="5">
                  <c:v>1950 </c:v>
                </c:pt>
                <c:pt idx="6">
                  <c:v>1955 </c:v>
                </c:pt>
                <c:pt idx="7">
                  <c:v>1960 </c:v>
                </c:pt>
                <c:pt idx="8">
                  <c:v>1965 </c:v>
                </c:pt>
                <c:pt idx="9">
                  <c:v>1970 </c:v>
                </c:pt>
                <c:pt idx="10">
                  <c:v>1975 </c:v>
                </c:pt>
                <c:pt idx="11">
                  <c:v>1980 </c:v>
                </c:pt>
                <c:pt idx="12">
                  <c:v>1985 </c:v>
                </c:pt>
                <c:pt idx="13">
                  <c:v>1990 </c:v>
                </c:pt>
                <c:pt idx="14">
                  <c:v>1995 </c:v>
                </c:pt>
                <c:pt idx="15">
                  <c:v>2000 </c:v>
                </c:pt>
                <c:pt idx="16">
                  <c:v>2005 </c:v>
                </c:pt>
                <c:pt idx="17">
                  <c:v>2010 </c:v>
                </c:pt>
                <c:pt idx="18">
                  <c:v>2015 </c:v>
                </c:pt>
                <c:pt idx="19">
                  <c:v>2020 </c:v>
                </c:pt>
              </c:strCache>
            </c:strRef>
          </c:cat>
          <c:val>
            <c:numRef>
              <c:f>'1-1'!$C$4:$C$23</c:f>
              <c:numCache>
                <c:formatCode>#,##0_);[Red]\(#,##0\)</c:formatCode>
                <c:ptCount val="20"/>
                <c:pt idx="0">
                  <c:v>42984</c:v>
                </c:pt>
                <c:pt idx="1">
                  <c:v>51367</c:v>
                </c:pt>
                <c:pt idx="2">
                  <c:v>54709</c:v>
                </c:pt>
                <c:pt idx="3">
                  <c:v>57402</c:v>
                </c:pt>
                <c:pt idx="4">
                  <c:v>64741</c:v>
                </c:pt>
                <c:pt idx="5">
                  <c:v>70866</c:v>
                </c:pt>
                <c:pt idx="6">
                  <c:v>91119</c:v>
                </c:pt>
                <c:pt idx="7">
                  <c:v>102636</c:v>
                </c:pt>
                <c:pt idx="8">
                  <c:v>223183</c:v>
                </c:pt>
                <c:pt idx="9">
                  <c:v>241726</c:v>
                </c:pt>
                <c:pt idx="10" formatCode="#,##0">
                  <c:v>264628</c:v>
                </c:pt>
                <c:pt idx="11" formatCode="#,##0">
                  <c:v>286451</c:v>
                </c:pt>
                <c:pt idx="12" formatCode="#,##0">
                  <c:v>301673</c:v>
                </c:pt>
                <c:pt idx="13" formatCode="#,##0">
                  <c:v>314642</c:v>
                </c:pt>
                <c:pt idx="14" formatCode="#,##0">
                  <c:v>326833</c:v>
                </c:pt>
                <c:pt idx="15" formatCode="#,##0">
                  <c:v>334824</c:v>
                </c:pt>
                <c:pt idx="16" formatCode="#,##0">
                  <c:v>338834</c:v>
                </c:pt>
                <c:pt idx="17" formatCode="#,##0">
                  <c:v>338712</c:v>
                </c:pt>
                <c:pt idx="18">
                  <c:v>335444</c:v>
                </c:pt>
                <c:pt idx="19" formatCode="#,##0">
                  <c:v>327692</c:v>
                </c:pt>
              </c:numCache>
            </c:numRef>
          </c:val>
          <c:extLst>
            <c:ext xmlns:c16="http://schemas.microsoft.com/office/drawing/2014/chart" uri="{C3380CC4-5D6E-409C-BE32-E72D297353CC}">
              <c16:uniqueId val="{00000008-B04D-4DFB-B3A1-F38A4E4EBDF0}"/>
            </c:ext>
          </c:extLst>
        </c:ser>
        <c:ser>
          <c:idx val="1"/>
          <c:order val="1"/>
          <c:tx>
            <c:strRef>
              <c:f>'1-1'!$D$3</c:f>
              <c:strCache>
                <c:ptCount val="1"/>
                <c:pt idx="0">
                  <c:v>世帯数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'1-1'!$A$4:$A$23</c:f>
              <c:strCache>
                <c:ptCount val="20"/>
                <c:pt idx="0">
                  <c:v>1925年</c:v>
                </c:pt>
                <c:pt idx="1">
                  <c:v>1930 </c:v>
                </c:pt>
                <c:pt idx="2">
                  <c:v>1935 </c:v>
                </c:pt>
                <c:pt idx="3">
                  <c:v>1940 </c:v>
                </c:pt>
                <c:pt idx="4">
                  <c:v>1947 </c:v>
                </c:pt>
                <c:pt idx="5">
                  <c:v>1950 </c:v>
                </c:pt>
                <c:pt idx="6">
                  <c:v>1955 </c:v>
                </c:pt>
                <c:pt idx="7">
                  <c:v>1960 </c:v>
                </c:pt>
                <c:pt idx="8">
                  <c:v>1965 </c:v>
                </c:pt>
                <c:pt idx="9">
                  <c:v>1970 </c:v>
                </c:pt>
                <c:pt idx="10">
                  <c:v>1975 </c:v>
                </c:pt>
                <c:pt idx="11">
                  <c:v>1980 </c:v>
                </c:pt>
                <c:pt idx="12">
                  <c:v>1985 </c:v>
                </c:pt>
                <c:pt idx="13">
                  <c:v>1990 </c:v>
                </c:pt>
                <c:pt idx="14">
                  <c:v>1995 </c:v>
                </c:pt>
                <c:pt idx="15">
                  <c:v>2000 </c:v>
                </c:pt>
                <c:pt idx="16">
                  <c:v>2005 </c:v>
                </c:pt>
                <c:pt idx="17">
                  <c:v>2010 </c:v>
                </c:pt>
                <c:pt idx="18">
                  <c:v>2015 </c:v>
                </c:pt>
                <c:pt idx="19">
                  <c:v>2020 </c:v>
                </c:pt>
              </c:strCache>
            </c:strRef>
          </c:cat>
          <c:val>
            <c:numRef>
              <c:f>'1-1'!$D$4:$D$23</c:f>
              <c:numCache>
                <c:formatCode>#,##0_);[Red]\(#,##0\)</c:formatCode>
                <c:ptCount val="20"/>
                <c:pt idx="0">
                  <c:v>8091</c:v>
                </c:pt>
                <c:pt idx="1">
                  <c:v>9393</c:v>
                </c:pt>
                <c:pt idx="2">
                  <c:v>10178</c:v>
                </c:pt>
                <c:pt idx="3">
                  <c:v>10478</c:v>
                </c:pt>
                <c:pt idx="4">
                  <c:v>13110</c:v>
                </c:pt>
                <c:pt idx="5">
                  <c:v>14079</c:v>
                </c:pt>
                <c:pt idx="6">
                  <c:v>17792</c:v>
                </c:pt>
                <c:pt idx="7">
                  <c:v>23325</c:v>
                </c:pt>
                <c:pt idx="8" formatCode="#,##0">
                  <c:v>50391</c:v>
                </c:pt>
                <c:pt idx="9">
                  <c:v>61119</c:v>
                </c:pt>
                <c:pt idx="10" formatCode="#,##0">
                  <c:v>73054</c:v>
                </c:pt>
                <c:pt idx="11" formatCode="#,##0">
                  <c:v>85116</c:v>
                </c:pt>
                <c:pt idx="12" formatCode="#,##0">
                  <c:v>91658</c:v>
                </c:pt>
                <c:pt idx="13" formatCode="#,##0">
                  <c:v>99931</c:v>
                </c:pt>
                <c:pt idx="14" formatCode="#,##0">
                  <c:v>110964</c:v>
                </c:pt>
                <c:pt idx="15" formatCode="#,##0">
                  <c:v>120229</c:v>
                </c:pt>
                <c:pt idx="16" formatCode="#,##0">
                  <c:v>126382</c:v>
                </c:pt>
                <c:pt idx="17" formatCode="#,##0">
                  <c:v>131740</c:v>
                </c:pt>
                <c:pt idx="18">
                  <c:v>138310</c:v>
                </c:pt>
                <c:pt idx="19" formatCode="#,##0">
                  <c:v>140441</c:v>
                </c:pt>
              </c:numCache>
            </c:numRef>
          </c:val>
          <c:extLst>
            <c:ext xmlns:c16="http://schemas.microsoft.com/office/drawing/2014/chart" uri="{C3380CC4-5D6E-409C-BE32-E72D297353CC}">
              <c16:uniqueId val="{00000009-B04D-4DFB-B3A1-F38A4E4EBDF0}"/>
            </c:ext>
          </c:extLst>
        </c:ser>
        <c:dLbls>
          <c:showLegendKey val="0"/>
          <c:showVal val="0"/>
          <c:showCatName val="0"/>
          <c:showSerName val="0"/>
          <c:showPercent val="0"/>
          <c:showBubbleSize val="0"/>
        </c:dLbls>
        <c:gapWidth val="50"/>
        <c:axId val="294253704"/>
        <c:axId val="294253312"/>
      </c:barChart>
      <c:lineChart>
        <c:grouping val="standard"/>
        <c:varyColors val="0"/>
        <c:ser>
          <c:idx val="2"/>
          <c:order val="2"/>
          <c:tx>
            <c:strRef>
              <c:f>'1-1'!$E$3</c:f>
              <c:strCache>
                <c:ptCount val="1"/>
                <c:pt idx="0">
                  <c:v>１世帯あたりの人員</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'1-1'!$A$4:$A$23</c:f>
              <c:strCache>
                <c:ptCount val="20"/>
                <c:pt idx="0">
                  <c:v>1925年</c:v>
                </c:pt>
                <c:pt idx="1">
                  <c:v>1930 </c:v>
                </c:pt>
                <c:pt idx="2">
                  <c:v>1935 </c:v>
                </c:pt>
                <c:pt idx="3">
                  <c:v>1940 </c:v>
                </c:pt>
                <c:pt idx="4">
                  <c:v>1947 </c:v>
                </c:pt>
                <c:pt idx="5">
                  <c:v>1950 </c:v>
                </c:pt>
                <c:pt idx="6">
                  <c:v>1955 </c:v>
                </c:pt>
                <c:pt idx="7">
                  <c:v>1960 </c:v>
                </c:pt>
                <c:pt idx="8">
                  <c:v>1965 </c:v>
                </c:pt>
                <c:pt idx="9">
                  <c:v>1970 </c:v>
                </c:pt>
                <c:pt idx="10">
                  <c:v>1975 </c:v>
                </c:pt>
                <c:pt idx="11">
                  <c:v>1980 </c:v>
                </c:pt>
                <c:pt idx="12">
                  <c:v>1985 </c:v>
                </c:pt>
                <c:pt idx="13">
                  <c:v>1990 </c:v>
                </c:pt>
                <c:pt idx="14">
                  <c:v>1995 </c:v>
                </c:pt>
                <c:pt idx="15">
                  <c:v>2000 </c:v>
                </c:pt>
                <c:pt idx="16">
                  <c:v>2005 </c:v>
                </c:pt>
                <c:pt idx="17">
                  <c:v>2010 </c:v>
                </c:pt>
                <c:pt idx="18">
                  <c:v>2015 </c:v>
                </c:pt>
                <c:pt idx="19">
                  <c:v>2020 </c:v>
                </c:pt>
              </c:strCache>
            </c:strRef>
          </c:cat>
          <c:val>
            <c:numRef>
              <c:f>'1-1'!$E$4:$E$23</c:f>
              <c:numCache>
                <c:formatCode>#,##0.0;[Red]\-#,##0.0</c:formatCode>
                <c:ptCount val="20"/>
                <c:pt idx="0">
                  <c:v>5.3</c:v>
                </c:pt>
                <c:pt idx="1">
                  <c:v>5.5</c:v>
                </c:pt>
                <c:pt idx="2">
                  <c:v>5.4</c:v>
                </c:pt>
                <c:pt idx="3">
                  <c:v>5.5</c:v>
                </c:pt>
                <c:pt idx="4">
                  <c:v>4.9000000000000004</c:v>
                </c:pt>
                <c:pt idx="5">
                  <c:v>5</c:v>
                </c:pt>
                <c:pt idx="6">
                  <c:v>5.0999999999999996</c:v>
                </c:pt>
                <c:pt idx="7">
                  <c:v>4.4000000000000004</c:v>
                </c:pt>
                <c:pt idx="8">
                  <c:v>4.4000000000000004</c:v>
                </c:pt>
                <c:pt idx="9">
                  <c:v>4</c:v>
                </c:pt>
                <c:pt idx="10">
                  <c:v>3.6</c:v>
                </c:pt>
                <c:pt idx="11">
                  <c:v>3.4</c:v>
                </c:pt>
                <c:pt idx="12">
                  <c:v>3.3</c:v>
                </c:pt>
                <c:pt idx="13">
                  <c:v>3.1</c:v>
                </c:pt>
                <c:pt idx="14">
                  <c:v>2.9</c:v>
                </c:pt>
                <c:pt idx="15">
                  <c:v>2.8</c:v>
                </c:pt>
                <c:pt idx="16">
                  <c:v>2.7</c:v>
                </c:pt>
                <c:pt idx="17">
                  <c:v>2.6</c:v>
                </c:pt>
                <c:pt idx="18">
                  <c:v>2.38</c:v>
                </c:pt>
                <c:pt idx="19" formatCode="General">
                  <c:v>2.2999999999999998</c:v>
                </c:pt>
              </c:numCache>
            </c:numRef>
          </c:val>
          <c:smooth val="0"/>
          <c:extLst>
            <c:ext xmlns:c16="http://schemas.microsoft.com/office/drawing/2014/chart" uri="{C3380CC4-5D6E-409C-BE32-E72D297353CC}">
              <c16:uniqueId val="{0000000A-B04D-4DFB-B3A1-F38A4E4EBDF0}"/>
            </c:ext>
          </c:extLst>
        </c:ser>
        <c:dLbls>
          <c:showLegendKey val="0"/>
          <c:showVal val="0"/>
          <c:showCatName val="0"/>
          <c:showSerName val="0"/>
          <c:showPercent val="0"/>
          <c:showBubbleSize val="0"/>
        </c:dLbls>
        <c:marker val="1"/>
        <c:smooth val="0"/>
        <c:axId val="294254096"/>
        <c:axId val="294256840"/>
      </c:lineChart>
      <c:catAx>
        <c:axId val="29425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294253312"/>
        <c:crosses val="autoZero"/>
        <c:auto val="1"/>
        <c:lblAlgn val="ctr"/>
        <c:lblOffset val="100"/>
        <c:noMultiLvlLbl val="0"/>
      </c:catAx>
      <c:valAx>
        <c:axId val="294253312"/>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294253704"/>
        <c:crosses val="autoZero"/>
        <c:crossBetween val="between"/>
        <c:dispUnits>
          <c:builtInUnit val="thousands"/>
          <c:dispUnitsLbl>
            <c:layout>
              <c:manualLayout>
                <c:xMode val="edge"/>
                <c:yMode val="edge"/>
                <c:x val="3.1547931858721084E-3"/>
                <c:y val="9.1302793575761154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solidFill>
                        <a:schemeClr val="tx1">
                          <a:lumMod val="65000"/>
                          <a:lumOff val="35000"/>
                        </a:schemeClr>
                      </a:solidFill>
                    </a:rPr>
                    <a:t>千人・千世帯</a:t>
                  </a:r>
                  <a:endParaRPr lang="en-US" altLang="ja-JP" sz="800">
                    <a:solidFill>
                      <a:schemeClr val="tx1">
                        <a:lumMod val="65000"/>
                        <a:lumOff val="35000"/>
                      </a:schemeClr>
                    </a:solidFill>
                  </a:endParaRP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294256840"/>
        <c:scaling>
          <c:orientation val="minMax"/>
          <c:max val="7"/>
        </c:scaling>
        <c:delete val="0"/>
        <c:axPos val="r"/>
        <c:numFmt formatCode="#,##0.0;[Red]\-#,##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294254096"/>
        <c:crosses val="max"/>
        <c:crossBetween val="between"/>
      </c:valAx>
      <c:catAx>
        <c:axId val="294254096"/>
        <c:scaling>
          <c:orientation val="minMax"/>
        </c:scaling>
        <c:delete val="1"/>
        <c:axPos val="b"/>
        <c:numFmt formatCode="General" sourceLinked="1"/>
        <c:majorTickMark val="out"/>
        <c:minorTickMark val="none"/>
        <c:tickLblPos val="nextTo"/>
        <c:crossAx val="294256840"/>
        <c:crosses val="autoZero"/>
        <c:auto val="1"/>
        <c:lblAlgn val="ctr"/>
        <c:lblOffset val="100"/>
        <c:noMultiLvlLbl val="0"/>
      </c:catAx>
      <c:spPr>
        <a:noFill/>
        <a:ln>
          <a:noFill/>
        </a:ln>
        <a:effectLst/>
      </c:spPr>
    </c:plotArea>
    <c:legend>
      <c:legendPos val="t"/>
      <c:layout>
        <c:manualLayout>
          <c:xMode val="edge"/>
          <c:yMode val="edge"/>
          <c:x val="0.17241779595969089"/>
          <c:y val="9.9264889186149036E-3"/>
          <c:w val="0.56665083095215429"/>
          <c:h val="5.7692711487987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en-US" altLang="ja-JP" sz="1100">
                <a:latin typeface="ＭＳ Ｐゴシック" panose="020B0600070205080204" pitchFamily="50" charset="-128"/>
                <a:ea typeface="ＭＳ Ｐゴシック" panose="020B0600070205080204" pitchFamily="50" charset="-128"/>
              </a:rPr>
              <a:t>2015</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ja-JP" sz="1100" b="0" i="0" u="none" strike="noStrike" baseline="0">
                <a:effectLst/>
                <a:latin typeface="ＭＳ Ｐゴシック" panose="020B0600070205080204" pitchFamily="50" charset="-128"/>
                <a:ea typeface="ＭＳ Ｐゴシック" panose="020B0600070205080204" pitchFamily="50" charset="-128"/>
              </a:rPr>
              <a:t>平成</a:t>
            </a:r>
            <a:r>
              <a:rPr lang="en-US" altLang="ja-JP" sz="1100" b="0" i="0" u="none" strike="noStrike" baseline="0">
                <a:effectLst/>
                <a:latin typeface="ＭＳ Ｐゴシック" panose="020B0600070205080204" pitchFamily="50" charset="-128"/>
                <a:ea typeface="ＭＳ Ｐゴシック" panose="020B0600070205080204" pitchFamily="50" charset="-128"/>
              </a:rPr>
              <a:t>27</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en-US" sz="1100">
                <a:latin typeface="ＭＳ Ｐゴシック" panose="020B0600070205080204" pitchFamily="50" charset="-128"/>
                <a:ea typeface="ＭＳ Ｐゴシック" panose="020B0600070205080204" pitchFamily="50" charset="-128"/>
              </a:rPr>
              <a:t>　</a:t>
            </a:r>
            <a:r>
              <a:rPr lang="en-US" altLang="ja-JP" sz="1100">
                <a:latin typeface="ＭＳ Ｐゴシック" panose="020B0600070205080204" pitchFamily="50" charset="-128"/>
                <a:ea typeface="ＭＳ Ｐゴシック" panose="020B0600070205080204" pitchFamily="50" charset="-128"/>
              </a:rPr>
              <a:t>335,444</a:t>
            </a:r>
            <a:r>
              <a:rPr lang="ja-JP" altLang="en-US" sz="1100">
                <a:latin typeface="ＭＳ Ｐゴシック" panose="020B0600070205080204" pitchFamily="50" charset="-128"/>
                <a:ea typeface="ＭＳ Ｐゴシック" panose="020B0600070205080204" pitchFamily="50" charset="-128"/>
              </a:rPr>
              <a:t>人</a:t>
            </a:r>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7.8310341436698946E-2"/>
          <c:y val="0.1583407350010613"/>
          <c:w val="0.84337931712660208"/>
          <c:h val="0.75729055684583857"/>
        </c:manualLayout>
      </c:layout>
      <c:barChart>
        <c:barDir val="bar"/>
        <c:grouping val="clustered"/>
        <c:varyColors val="0"/>
        <c:ser>
          <c:idx val="3"/>
          <c:order val="2"/>
          <c:tx>
            <c:strRef>
              <c:f>'1-4'!$K$53</c:f>
              <c:strCache>
                <c:ptCount val="1"/>
                <c:pt idx="0">
                  <c:v>女</c:v>
                </c:pt>
              </c:strCache>
            </c:strRef>
          </c:tx>
          <c:spPr>
            <a:pattFill prst="dkUpDiag">
              <a:fgClr>
                <a:srgbClr val="F8E352"/>
              </a:fgClr>
              <a:bgClr>
                <a:schemeClr val="bg1"/>
              </a:bgClr>
            </a:pattFill>
            <a:ln>
              <a:solidFill>
                <a:srgbClr val="F8E352"/>
              </a:solidFill>
            </a:ln>
            <a:effectLst/>
          </c:spPr>
          <c:invertIfNegative val="0"/>
          <c:cat>
            <c:strRef>
              <c:f>'1-4'!$G$54:$G$72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'1-4'!$K$54:$K$72</c:f>
              <c:numCache>
                <c:formatCode>#,###"人";#,###"人"</c:formatCode>
                <c:ptCount val="19"/>
                <c:pt idx="0">
                  <c:v>6316</c:v>
                </c:pt>
                <c:pt idx="1">
                  <c:v>6613</c:v>
                </c:pt>
                <c:pt idx="2">
                  <c:v>7469</c:v>
                </c:pt>
                <c:pt idx="3">
                  <c:v>7829</c:v>
                </c:pt>
                <c:pt idx="4">
                  <c:v>7416</c:v>
                </c:pt>
                <c:pt idx="5">
                  <c:v>8475</c:v>
                </c:pt>
                <c:pt idx="6">
                  <c:v>9398</c:v>
                </c:pt>
                <c:pt idx="7">
                  <c:v>10724</c:v>
                </c:pt>
                <c:pt idx="8">
                  <c:v>11668</c:v>
                </c:pt>
                <c:pt idx="9">
                  <c:v>10692</c:v>
                </c:pt>
                <c:pt idx="10">
                  <c:v>10750</c:v>
                </c:pt>
                <c:pt idx="11">
                  <c:v>11125</c:v>
                </c:pt>
                <c:pt idx="12">
                  <c:v>12133</c:v>
                </c:pt>
                <c:pt idx="13">
                  <c:v>12063</c:v>
                </c:pt>
                <c:pt idx="14">
                  <c:v>9135</c:v>
                </c:pt>
                <c:pt idx="15">
                  <c:v>8164</c:v>
                </c:pt>
                <c:pt idx="16">
                  <c:v>7485</c:v>
                </c:pt>
                <c:pt idx="17">
                  <c:v>5430</c:v>
                </c:pt>
                <c:pt idx="18">
                  <c:v>3236</c:v>
                </c:pt>
              </c:numCache>
            </c:numRef>
          </c:val>
          <c:extLst>
            <c:ext xmlns:c16="http://schemas.microsoft.com/office/drawing/2014/chart" uri="{C3380CC4-5D6E-409C-BE32-E72D297353CC}">
              <c16:uniqueId val="{00000000-BB8F-4EB9-8309-078DE9BC436F}"/>
            </c:ext>
          </c:extLst>
        </c:ser>
        <c:ser>
          <c:idx val="2"/>
          <c:order val="3"/>
          <c:tx>
            <c:strRef>
              <c:f>'1-4'!$I$53</c:f>
              <c:strCache>
                <c:ptCount val="1"/>
                <c:pt idx="0">
                  <c:v>男</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'1-4'!$G$54:$G$72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'1-4'!$J$54:$J$72</c:f>
              <c:numCache>
                <c:formatCode>#,###"人";#,###"人"</c:formatCode>
                <c:ptCount val="19"/>
                <c:pt idx="0">
                  <c:v>-6652</c:v>
                </c:pt>
                <c:pt idx="1">
                  <c:v>-6983</c:v>
                </c:pt>
                <c:pt idx="2">
                  <c:v>-7832</c:v>
                </c:pt>
                <c:pt idx="3">
                  <c:v>-8785</c:v>
                </c:pt>
                <c:pt idx="4">
                  <c:v>-8387</c:v>
                </c:pt>
                <c:pt idx="5">
                  <c:v>-8975</c:v>
                </c:pt>
                <c:pt idx="6">
                  <c:v>-10005</c:v>
                </c:pt>
                <c:pt idx="7">
                  <c:v>-11041</c:v>
                </c:pt>
                <c:pt idx="8">
                  <c:v>-12503</c:v>
                </c:pt>
                <c:pt idx="9">
                  <c:v>-10865</c:v>
                </c:pt>
                <c:pt idx="10">
                  <c:v>-10903</c:v>
                </c:pt>
                <c:pt idx="11">
                  <c:v>-11219</c:v>
                </c:pt>
                <c:pt idx="12">
                  <c:v>-11892</c:v>
                </c:pt>
                <c:pt idx="13">
                  <c:v>-12074</c:v>
                </c:pt>
                <c:pt idx="14">
                  <c:v>-8698</c:v>
                </c:pt>
                <c:pt idx="15">
                  <c:v>-6804</c:v>
                </c:pt>
                <c:pt idx="16">
                  <c:v>-5128</c:v>
                </c:pt>
                <c:pt idx="17">
                  <c:v>-2644</c:v>
                </c:pt>
                <c:pt idx="18">
                  <c:v>-992</c:v>
                </c:pt>
              </c:numCache>
            </c:numRef>
          </c:val>
          <c:extLst>
            <c:ext xmlns:c16="http://schemas.microsoft.com/office/drawing/2014/chart" uri="{C3380CC4-5D6E-409C-BE32-E72D297353CC}">
              <c16:uniqueId val="{00000001-BB8F-4EB9-8309-078DE9BC436F}"/>
            </c:ext>
          </c:extLst>
        </c:ser>
        <c:dLbls>
          <c:showLegendKey val="0"/>
          <c:showVal val="0"/>
          <c:showCatName val="0"/>
          <c:showSerName val="0"/>
          <c:showPercent val="0"/>
          <c:showBubbleSize val="0"/>
        </c:dLbls>
        <c:gapWidth val="30"/>
        <c:overlap val="100"/>
        <c:axId val="294255664"/>
        <c:axId val="294258800"/>
        <c:extLst>
          <c:ext xmlns:c15="http://schemas.microsoft.com/office/drawing/2012/chart" uri="{02D57815-91ED-43cb-92C2-25804820EDAC}">
            <c15:filteredBarSeries>
              <c15:ser>
                <c:idx val="0"/>
                <c:order val="0"/>
                <c:tx>
                  <c:strRef>
                    <c:extLst>
                      <c:ext uri="{02D57815-91ED-43cb-92C2-25804820EDAC}">
                        <c15:formulaRef>
                          <c15:sqref>'1-4'!$H$53</c15:sqref>
                        </c15:formulaRef>
                      </c:ext>
                    </c:extLst>
                    <c:strCache>
                      <c:ptCount val="1"/>
                      <c:pt idx="0">
                        <c:v>総数</c:v>
                      </c:pt>
                    </c:strCache>
                  </c:strRef>
                </c:tx>
                <c:spPr>
                  <a:solidFill>
                    <a:schemeClr val="accent1"/>
                  </a:solidFill>
                  <a:ln>
                    <a:noFill/>
                  </a:ln>
                  <a:effectLst/>
                </c:spPr>
                <c:invertIfNegative val="0"/>
                <c:cat>
                  <c:strRef>
                    <c:extLst>
                      <c:ext uri="{02D57815-91ED-43cb-92C2-25804820EDAC}">
                        <c15:formulaRef>
                          <c15:sqref>'1-4'!$G$54:$G$72</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'1-4'!$H$54:$H$72</c15:sqref>
                        </c15:formulaRef>
                      </c:ext>
                    </c:extLst>
                    <c:numCache>
                      <c:formatCode>#,###"人";#,###"人"</c:formatCode>
                      <c:ptCount val="19"/>
                      <c:pt idx="0">
                        <c:v>12968</c:v>
                      </c:pt>
                      <c:pt idx="1">
                        <c:v>13596</c:v>
                      </c:pt>
                      <c:pt idx="2">
                        <c:v>15301</c:v>
                      </c:pt>
                      <c:pt idx="3">
                        <c:v>16614</c:v>
                      </c:pt>
                      <c:pt idx="4">
                        <c:v>15803</c:v>
                      </c:pt>
                      <c:pt idx="5">
                        <c:v>17450</c:v>
                      </c:pt>
                      <c:pt idx="6">
                        <c:v>19403</c:v>
                      </c:pt>
                      <c:pt idx="7">
                        <c:v>21765</c:v>
                      </c:pt>
                      <c:pt idx="8">
                        <c:v>24171</c:v>
                      </c:pt>
                      <c:pt idx="9">
                        <c:v>21557</c:v>
                      </c:pt>
                      <c:pt idx="10">
                        <c:v>21653</c:v>
                      </c:pt>
                      <c:pt idx="11">
                        <c:v>22344</c:v>
                      </c:pt>
                      <c:pt idx="12">
                        <c:v>24025</c:v>
                      </c:pt>
                      <c:pt idx="13">
                        <c:v>24137</c:v>
                      </c:pt>
                      <c:pt idx="14">
                        <c:v>17833</c:v>
                      </c:pt>
                      <c:pt idx="15">
                        <c:v>14968</c:v>
                      </c:pt>
                      <c:pt idx="16">
                        <c:v>12613</c:v>
                      </c:pt>
                      <c:pt idx="17">
                        <c:v>8074</c:v>
                      </c:pt>
                      <c:pt idx="18">
                        <c:v>4228</c:v>
                      </c:pt>
                    </c:numCache>
                  </c:numRef>
                </c:val>
                <c:extLst>
                  <c:ext xmlns:c16="http://schemas.microsoft.com/office/drawing/2014/chart" uri="{C3380CC4-5D6E-409C-BE32-E72D297353CC}">
                    <c16:uniqueId val="{00000002-BB8F-4EB9-8309-078DE9BC436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'1-4'!$I$53</c15:sqref>
                        </c15:formulaRef>
                      </c:ext>
                    </c:extLst>
                    <c:strCache>
                      <c:ptCount val="1"/>
                      <c:pt idx="0">
                        <c:v>男</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'1-4'!$G$54:$G$72</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xmlns:c15="http://schemas.microsoft.com/office/drawing/2012/chart">
                      <c:ext xmlns:c15="http://schemas.microsoft.com/office/drawing/2012/chart" uri="{02D57815-91ED-43cb-92C2-25804820EDAC}">
                        <c15:formulaRef>
                          <c15:sqref>'1-4'!$I$54:$I$72</c15:sqref>
                        </c15:formulaRef>
                      </c:ext>
                    </c:extLst>
                    <c:numCache>
                      <c:formatCode>#,###"人";#,###"人"</c:formatCode>
                      <c:ptCount val="19"/>
                      <c:pt idx="0">
                        <c:v>6652</c:v>
                      </c:pt>
                      <c:pt idx="1">
                        <c:v>6983</c:v>
                      </c:pt>
                      <c:pt idx="2">
                        <c:v>7832</c:v>
                      </c:pt>
                      <c:pt idx="3">
                        <c:v>8785</c:v>
                      </c:pt>
                      <c:pt idx="4">
                        <c:v>8387</c:v>
                      </c:pt>
                      <c:pt idx="5">
                        <c:v>8975</c:v>
                      </c:pt>
                      <c:pt idx="6">
                        <c:v>10005</c:v>
                      </c:pt>
                      <c:pt idx="7">
                        <c:v>11041</c:v>
                      </c:pt>
                      <c:pt idx="8">
                        <c:v>12503</c:v>
                      </c:pt>
                      <c:pt idx="9">
                        <c:v>10865</c:v>
                      </c:pt>
                      <c:pt idx="10">
                        <c:v>10903</c:v>
                      </c:pt>
                      <c:pt idx="11">
                        <c:v>11219</c:v>
                      </c:pt>
                      <c:pt idx="12">
                        <c:v>11892</c:v>
                      </c:pt>
                      <c:pt idx="13">
                        <c:v>12074</c:v>
                      </c:pt>
                      <c:pt idx="14">
                        <c:v>8698</c:v>
                      </c:pt>
                      <c:pt idx="15">
                        <c:v>6804</c:v>
                      </c:pt>
                      <c:pt idx="16">
                        <c:v>5128</c:v>
                      </c:pt>
                      <c:pt idx="17">
                        <c:v>2644</c:v>
                      </c:pt>
                      <c:pt idx="18">
                        <c:v>992</c:v>
                      </c:pt>
                    </c:numCache>
                  </c:numRef>
                </c:val>
                <c:extLst xmlns:c15="http://schemas.microsoft.com/office/drawing/2012/chart">
                  <c:ext xmlns:c16="http://schemas.microsoft.com/office/drawing/2014/chart" uri="{C3380CC4-5D6E-409C-BE32-E72D297353CC}">
                    <c16:uniqueId val="{00000003-BB8F-4EB9-8309-078DE9BC436F}"/>
                  </c:ext>
                </c:extLst>
              </c15:ser>
            </c15:filteredBarSeries>
          </c:ext>
        </c:extLst>
      </c:barChart>
      <c:catAx>
        <c:axId val="294255664"/>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94258800"/>
        <c:crosses val="autoZero"/>
        <c:auto val="1"/>
        <c:lblAlgn val="ctr"/>
        <c:lblOffset val="100"/>
        <c:noMultiLvlLbl val="0"/>
      </c:catAx>
      <c:valAx>
        <c:axId val="294258800"/>
        <c:scaling>
          <c:orientation val="minMax"/>
          <c:max val="20000"/>
          <c:min val="-20000"/>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294255664"/>
        <c:crosses val="autoZero"/>
        <c:crossBetween val="between"/>
        <c:maj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92324026561832"/>
          <c:y val="0.13547935241474882"/>
          <c:w val="0.73501137394693061"/>
          <c:h val="0.78958898054699778"/>
        </c:manualLayout>
      </c:layout>
      <c:doughnutChart>
        <c:varyColors val="1"/>
        <c:ser>
          <c:idx val="0"/>
          <c:order val="0"/>
          <c:dPt>
            <c:idx val="0"/>
            <c:bubble3D val="0"/>
            <c:spPr>
              <a:solidFill>
                <a:srgbClr val="7B9AD0"/>
              </a:solidFill>
              <a:ln w="19050">
                <a:solidFill>
                  <a:schemeClr val="lt1"/>
                </a:solidFill>
              </a:ln>
              <a:effectLst/>
            </c:spPr>
            <c:extLst>
              <c:ext xmlns:c16="http://schemas.microsoft.com/office/drawing/2014/chart" uri="{C3380CC4-5D6E-409C-BE32-E72D297353CC}">
                <c16:uniqueId val="{00000001-C67E-4C48-B653-2D874FA9ECA8}"/>
              </c:ext>
            </c:extLst>
          </c:dPt>
          <c:dPt>
            <c:idx val="1"/>
            <c:bubble3D val="0"/>
            <c:spPr>
              <a:solidFill>
                <a:srgbClr val="F8E352"/>
              </a:solidFill>
              <a:ln w="19050">
                <a:solidFill>
                  <a:schemeClr val="lt1"/>
                </a:solidFill>
              </a:ln>
              <a:effectLst/>
            </c:spPr>
            <c:extLst>
              <c:ext xmlns:c16="http://schemas.microsoft.com/office/drawing/2014/chart" uri="{C3380CC4-5D6E-409C-BE32-E72D297353CC}">
                <c16:uniqueId val="{00000003-C67E-4C48-B653-2D874FA9ECA8}"/>
              </c:ext>
            </c:extLst>
          </c:dPt>
          <c:dPt>
            <c:idx val="2"/>
            <c:bubble3D val="0"/>
            <c:spPr>
              <a:solidFill>
                <a:srgbClr val="C8D627"/>
              </a:solidFill>
              <a:ln w="19050">
                <a:solidFill>
                  <a:schemeClr val="lt1"/>
                </a:solidFill>
              </a:ln>
              <a:effectLst/>
            </c:spPr>
            <c:extLst>
              <c:ext xmlns:c16="http://schemas.microsoft.com/office/drawing/2014/chart" uri="{C3380CC4-5D6E-409C-BE32-E72D297353CC}">
                <c16:uniqueId val="{00000005-C67E-4C48-B653-2D874FA9ECA8}"/>
              </c:ext>
            </c:extLst>
          </c:dPt>
          <c:dPt>
            <c:idx val="3"/>
            <c:bubble3D val="0"/>
            <c:spPr>
              <a:solidFill>
                <a:srgbClr val="D5848B"/>
              </a:solidFill>
              <a:ln w="19050">
                <a:solidFill>
                  <a:schemeClr val="lt1"/>
                </a:solidFill>
              </a:ln>
              <a:effectLst/>
            </c:spPr>
            <c:extLst>
              <c:ext xmlns:c16="http://schemas.microsoft.com/office/drawing/2014/chart" uri="{C3380CC4-5D6E-409C-BE32-E72D297353CC}">
                <c16:uniqueId val="{00000007-C67E-4C48-B653-2D874FA9ECA8}"/>
              </c:ext>
            </c:extLst>
          </c:dPt>
          <c:dPt>
            <c:idx val="4"/>
            <c:bubble3D val="0"/>
            <c:spPr>
              <a:solidFill>
                <a:srgbClr val="E5AB47"/>
              </a:solidFill>
              <a:ln w="19050">
                <a:solidFill>
                  <a:schemeClr val="lt1"/>
                </a:solidFill>
              </a:ln>
              <a:effectLst/>
            </c:spPr>
            <c:extLst>
              <c:ext xmlns:c16="http://schemas.microsoft.com/office/drawing/2014/chart" uri="{C3380CC4-5D6E-409C-BE32-E72D297353CC}">
                <c16:uniqueId val="{00000009-C67E-4C48-B653-2D874FA9ECA8}"/>
              </c:ext>
            </c:extLst>
          </c:dPt>
          <c:dPt>
            <c:idx val="5"/>
            <c:bubble3D val="0"/>
            <c:spPr>
              <a:solidFill>
                <a:srgbClr val="E1CEA3"/>
              </a:solidFill>
              <a:ln w="19050">
                <a:solidFill>
                  <a:schemeClr val="lt1"/>
                </a:solidFill>
              </a:ln>
              <a:effectLst/>
            </c:spPr>
            <c:extLst>
              <c:ext xmlns:c16="http://schemas.microsoft.com/office/drawing/2014/chart" uri="{C3380CC4-5D6E-409C-BE32-E72D297353CC}">
                <c16:uniqueId val="{0000000B-C67E-4C48-B653-2D874FA9ECA8}"/>
              </c:ext>
            </c:extLst>
          </c:dPt>
          <c:dPt>
            <c:idx val="6"/>
            <c:bubble3D val="0"/>
            <c:spPr>
              <a:solidFill>
                <a:srgbClr val="51A1A2"/>
              </a:solidFill>
              <a:ln w="19050">
                <a:solidFill>
                  <a:schemeClr val="lt1"/>
                </a:solidFill>
              </a:ln>
              <a:effectLst/>
            </c:spPr>
            <c:extLst>
              <c:ext xmlns:c16="http://schemas.microsoft.com/office/drawing/2014/chart" uri="{C3380CC4-5D6E-409C-BE32-E72D297353CC}">
                <c16:uniqueId val="{0000000D-C67E-4C48-B653-2D874FA9ECA8}"/>
              </c:ext>
            </c:extLst>
          </c:dPt>
          <c:dPt>
            <c:idx val="7"/>
            <c:bubble3D val="0"/>
            <c:spPr>
              <a:solidFill>
                <a:srgbClr val="B1D7E4"/>
              </a:solidFill>
              <a:ln w="19050">
                <a:solidFill>
                  <a:schemeClr val="lt1"/>
                </a:solidFill>
              </a:ln>
              <a:effectLst/>
            </c:spPr>
            <c:extLst>
              <c:ext xmlns:c16="http://schemas.microsoft.com/office/drawing/2014/chart" uri="{C3380CC4-5D6E-409C-BE32-E72D297353CC}">
                <c16:uniqueId val="{0000000F-C67E-4C48-B653-2D874FA9ECA8}"/>
              </c:ext>
            </c:extLst>
          </c:dPt>
          <c:dPt>
            <c:idx val="8"/>
            <c:bubble3D val="0"/>
            <c:spPr>
              <a:solidFill>
                <a:srgbClr val="66B7EC"/>
              </a:solidFill>
              <a:ln w="19050">
                <a:solidFill>
                  <a:schemeClr val="lt1"/>
                </a:solidFill>
              </a:ln>
              <a:effectLst/>
            </c:spPr>
            <c:extLst>
              <c:ext xmlns:c16="http://schemas.microsoft.com/office/drawing/2014/chart" uri="{C3380CC4-5D6E-409C-BE32-E72D297353CC}">
                <c16:uniqueId val="{00000011-C67E-4C48-B653-2D874FA9ECA8}"/>
              </c:ext>
            </c:extLst>
          </c:dPt>
          <c:dPt>
            <c:idx val="9"/>
            <c:bubble3D val="0"/>
            <c:spPr>
              <a:solidFill>
                <a:srgbClr val="C08E47"/>
              </a:solidFill>
              <a:ln w="19050">
                <a:solidFill>
                  <a:schemeClr val="lt1"/>
                </a:solidFill>
              </a:ln>
              <a:effectLst/>
            </c:spPr>
            <c:extLst>
              <c:ext xmlns:c16="http://schemas.microsoft.com/office/drawing/2014/chart" uri="{C3380CC4-5D6E-409C-BE32-E72D297353CC}">
                <c16:uniqueId val="{00000013-C67E-4C48-B653-2D874FA9ECA8}"/>
              </c:ext>
            </c:extLst>
          </c:dPt>
          <c:dPt>
            <c:idx val="10"/>
            <c:bubble3D val="0"/>
            <c:spPr>
              <a:solidFill>
                <a:srgbClr val="AE8DBC"/>
              </a:solidFill>
              <a:ln w="19050">
                <a:solidFill>
                  <a:schemeClr val="lt1"/>
                </a:solidFill>
              </a:ln>
              <a:effectLst/>
            </c:spPr>
            <c:extLst>
              <c:ext xmlns:c16="http://schemas.microsoft.com/office/drawing/2014/chart" uri="{C3380CC4-5D6E-409C-BE32-E72D297353CC}">
                <c16:uniqueId val="{00000015-C67E-4C48-B653-2D874FA9ECA8}"/>
              </c:ext>
            </c:extLst>
          </c:dPt>
          <c:dPt>
            <c:idx val="11"/>
            <c:bubble3D val="0"/>
            <c:spPr>
              <a:solidFill>
                <a:srgbClr val="C3CFA9"/>
              </a:solidFill>
              <a:ln w="19050">
                <a:solidFill>
                  <a:schemeClr val="lt1"/>
                </a:solidFill>
              </a:ln>
              <a:effectLst/>
            </c:spPr>
            <c:extLst>
              <c:ext xmlns:c16="http://schemas.microsoft.com/office/drawing/2014/chart" uri="{C3380CC4-5D6E-409C-BE32-E72D297353CC}">
                <c16:uniqueId val="{00000017-C67E-4C48-B653-2D874FA9ECA8}"/>
              </c:ext>
            </c:extLst>
          </c:dPt>
          <c:dPt>
            <c:idx val="12"/>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19-C67E-4C48-B653-2D874FA9ECA8}"/>
              </c:ext>
            </c:extLst>
          </c:dPt>
          <c:dPt>
            <c:idx val="13"/>
            <c:bubble3D val="0"/>
            <c:spPr>
              <a:solidFill>
                <a:schemeClr val="tx2"/>
              </a:solidFill>
              <a:ln w="19050">
                <a:solidFill>
                  <a:schemeClr val="lt1"/>
                </a:solidFill>
              </a:ln>
              <a:effectLst/>
            </c:spPr>
            <c:extLst>
              <c:ext xmlns:c16="http://schemas.microsoft.com/office/drawing/2014/chart" uri="{C3380CC4-5D6E-409C-BE32-E72D297353CC}">
                <c16:uniqueId val="{0000001B-C67E-4C48-B653-2D874FA9ECA8}"/>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C67E-4C48-B653-2D874FA9ECA8}"/>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C67E-4C48-B653-2D874FA9ECA8}"/>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extLst>
                <c:ext xmlns:c16="http://schemas.microsoft.com/office/drawing/2014/chart" uri="{C3380CC4-5D6E-409C-BE32-E72D297353CC}">
                  <c16:uniqueId val="{00000001-C67E-4C48-B653-2D874FA9ECA8}"/>
                </c:ext>
              </c:extLst>
            </c:dLbl>
            <c:dLbl>
              <c:idx val="2"/>
              <c:layout>
                <c:manualLayout>
                  <c:x val="-4.3658768599213381E-2"/>
                  <c:y val="1.65373422726593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7E-4C48-B653-2D874FA9ECA8}"/>
                </c:ext>
              </c:extLst>
            </c:dLbl>
            <c:dLbl>
              <c:idx val="3"/>
              <c:layout>
                <c:manualLayout>
                  <c:x val="-3.9040821425535679E-2"/>
                  <c:y val="7.3118926132689057E-3"/>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32D44EAD-2F7B-4174-BD1A-51EB83D813A2}" type="CATEGORYNAME">
                      <a:rPr lang="ja-JP" altLang="en-US" sz="800">
                        <a:solidFill>
                          <a:sysClr val="windowText" lastClr="000000"/>
                        </a:solidFill>
                      </a:rPr>
                      <a:pPr>
                        <a:defRPr sz="800">
                          <a:solidFill>
                            <a:sysClr val="windowText" lastClr="000000"/>
                          </a:solidFill>
                        </a:defRPr>
                      </a:pPr>
                      <a:t>[分類名]</a:t>
                    </a:fld>
                    <a:r>
                      <a:rPr lang="en-US" altLang="ja-JP" sz="800" baseline="0">
                        <a:solidFill>
                          <a:sysClr val="windowText" lastClr="000000"/>
                        </a:solidFill>
                      </a:rPr>
                      <a:t>, </a:t>
                    </a:r>
                  </a:p>
                  <a:p>
                    <a:pPr>
                      <a:defRPr sz="800">
                        <a:solidFill>
                          <a:sysClr val="windowText" lastClr="000000"/>
                        </a:solidFill>
                      </a:defRPr>
                    </a:pPr>
                    <a:fld id="{28C9E40F-CA6F-4F2C-BAA0-63986FF95283}" type="VALUE">
                      <a:rPr lang="en-US" altLang="ja-JP" sz="800" baseline="0">
                        <a:solidFill>
                          <a:sysClr val="windowText" lastClr="000000"/>
                        </a:solidFill>
                      </a:rPr>
                      <a:pPr>
                        <a:defRPr sz="800">
                          <a:solidFill>
                            <a:sysClr val="windowText" lastClr="000000"/>
                          </a:solidFill>
                        </a:defRPr>
                      </a:pPr>
                      <a:t>[値]</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67E-4C48-B653-2D874FA9ECA8}"/>
                </c:ext>
              </c:extLst>
            </c:dLbl>
            <c:dLbl>
              <c:idx val="4"/>
              <c:layout>
                <c:manualLayout>
                  <c:x val="-4.3539599821647533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7E-4C48-B653-2D874FA9ECA8}"/>
                </c:ext>
              </c:extLst>
            </c:dLbl>
            <c:dLbl>
              <c:idx val="5"/>
              <c:layout>
                <c:manualLayout>
                  <c:x val="-0.19329997973948904"/>
                  <c:y val="-1.6754299572953622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25369323410303585"/>
                      <c:h val="4.2375159685217954E-2"/>
                    </c:manualLayout>
                  </c15:layout>
                </c:ext>
                <c:ext xmlns:c16="http://schemas.microsoft.com/office/drawing/2014/chart" uri="{C3380CC4-5D6E-409C-BE32-E72D297353CC}">
                  <c16:uniqueId val="{0000000B-C67E-4C48-B653-2D874FA9ECA8}"/>
                </c:ext>
              </c:extLst>
            </c:dLbl>
            <c:dLbl>
              <c:idx val="6"/>
              <c:layout>
                <c:manualLayout>
                  <c:x val="-0.25354910428863808"/>
                  <c:y val="-1.61078312754989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7E-4C48-B653-2D874FA9ECA8}"/>
                </c:ext>
              </c:extLst>
            </c:dLbl>
            <c:dLbl>
              <c:idx val="7"/>
              <c:layout>
                <c:manualLayout>
                  <c:x val="-0.30028402812527022"/>
                  <c:y val="-3.1103843262702401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25519514068178573"/>
                      <c:h val="5.0431944396921703E-2"/>
                    </c:manualLayout>
                  </c15:layout>
                </c:ext>
                <c:ext xmlns:c16="http://schemas.microsoft.com/office/drawing/2014/chart" uri="{C3380CC4-5D6E-409C-BE32-E72D297353CC}">
                  <c16:uniqueId val="{0000000F-C67E-4C48-B653-2D874FA9ECA8}"/>
                </c:ext>
              </c:extLst>
            </c:dLbl>
            <c:dLbl>
              <c:idx val="8"/>
              <c:layout>
                <c:manualLayout>
                  <c:x val="-0.22497916463465614"/>
                  <c:y val="-4.96693653891953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7E-4C48-B653-2D874FA9ECA8}"/>
                </c:ext>
              </c:extLst>
            </c:dLbl>
            <c:dLbl>
              <c:idx val="9"/>
              <c:layout>
                <c:manualLayout>
                  <c:x val="-0.23317364633262735"/>
                  <c:y val="-8.189570880280470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7E-4C48-B653-2D874FA9ECA8}"/>
                </c:ext>
              </c:extLst>
            </c:dLbl>
            <c:dLbl>
              <c:idx val="10"/>
              <c:layout>
                <c:manualLayout>
                  <c:x val="-0.24428159573208116"/>
                  <c:y val="-0.1131340921639299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67E-4C48-B653-2D874FA9ECA8}"/>
                </c:ext>
              </c:extLst>
            </c:dLbl>
            <c:dLbl>
              <c:idx val="11"/>
              <c:layout>
                <c:manualLayout>
                  <c:x val="-0.29848530900417536"/>
                  <c:y val="-0.14801494174062196"/>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32160032116372533"/>
                      <c:h val="5.3130995459943028E-2"/>
                    </c:manualLayout>
                  </c15:layout>
                </c:ext>
                <c:ext xmlns:c16="http://schemas.microsoft.com/office/drawing/2014/chart" uri="{C3380CC4-5D6E-409C-BE32-E72D297353CC}">
                  <c16:uniqueId val="{00000017-C67E-4C48-B653-2D874FA9ECA8}"/>
                </c:ext>
              </c:extLst>
            </c:dLbl>
            <c:dLbl>
              <c:idx val="12"/>
              <c:layout>
                <c:manualLayout>
                  <c:x val="-0.21383967738573648"/>
                  <c:y val="-0.190522237342123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67E-4C48-B653-2D874FA9ECA8}"/>
                </c:ext>
              </c:extLst>
            </c:dLbl>
            <c:dLbl>
              <c:idx val="13"/>
              <c:layout>
                <c:manualLayout>
                  <c:x val="-0.25413772433716747"/>
                  <c:y val="-0.2290570135120228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3228729434648076"/>
                      <c:h val="5.3130995459943028E-2"/>
                    </c:manualLayout>
                  </c15:layout>
                </c:ext>
                <c:ext xmlns:c16="http://schemas.microsoft.com/office/drawing/2014/chart" uri="{C3380CC4-5D6E-409C-BE32-E72D297353CC}">
                  <c16:uniqueId val="{0000001B-C67E-4C48-B653-2D874FA9ECA8}"/>
                </c:ext>
              </c:extLst>
            </c:dLbl>
            <c:dLbl>
              <c:idx val="14"/>
              <c:layout>
                <c:manualLayout>
                  <c:x val="-0.15507388685587836"/>
                  <c:y val="-0.2733606908390043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67E-4C48-B653-2D874FA9ECA8}"/>
                </c:ext>
              </c:extLst>
            </c:dLbl>
            <c:dLbl>
              <c:idx val="15"/>
              <c:layout>
                <c:manualLayout>
                  <c:x val="1.3536481798795057E-3"/>
                  <c:y val="-4.958920368701162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67E-4C48-B653-2D874FA9ECA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'8-14'!$A$5:$A$21</c15:sqref>
                  </c15:fullRef>
                </c:ext>
              </c:extLst>
              <c:f>'8-14'!$A$5:$A$20</c:f>
              <c:strCache>
                <c:ptCount val="16"/>
                <c:pt idx="0">
                  <c:v>学校</c:v>
                </c:pt>
                <c:pt idx="1">
                  <c:v>市営住宅</c:v>
                </c:pt>
                <c:pt idx="2">
                  <c:v>集会施設</c:v>
                </c:pt>
                <c:pt idx="3">
                  <c:v>スポーツ施設</c:v>
                </c:pt>
                <c:pt idx="4">
                  <c:v>集客施設</c:v>
                </c:pt>
                <c:pt idx="5">
                  <c:v>清掃関係施設</c:v>
                </c:pt>
                <c:pt idx="6">
                  <c:v>庁舎等</c:v>
                </c:pt>
                <c:pt idx="7">
                  <c:v>福祉・医療施設</c:v>
                </c:pt>
                <c:pt idx="8">
                  <c:v>保育所</c:v>
                </c:pt>
                <c:pt idx="9">
                  <c:v>図書館</c:v>
                </c:pt>
                <c:pt idx="10">
                  <c:v>防災施設</c:v>
                </c:pt>
                <c:pt idx="11">
                  <c:v>放課後児童クラブ等</c:v>
                </c:pt>
                <c:pt idx="12">
                  <c:v>歴史・シンボル施設</c:v>
                </c:pt>
                <c:pt idx="13">
                  <c:v>子育て施設</c:v>
                </c:pt>
                <c:pt idx="14">
                  <c:v>公衆便所</c:v>
                </c:pt>
                <c:pt idx="15">
                  <c:v>その他施設</c:v>
                </c:pt>
              </c:strCache>
            </c:strRef>
          </c:cat>
          <c:val>
            <c:numRef>
              <c:extLst>
                <c:ext xmlns:c15="http://schemas.microsoft.com/office/drawing/2012/chart" uri="{02D57815-91ED-43cb-92C2-25804820EDAC}">
                  <c15:fullRef>
                    <c15:sqref>'8-14'!$B$5:$B$21</c15:sqref>
                  </c15:fullRef>
                </c:ext>
              </c:extLst>
              <c:f>'8-14'!$B$5:$B$20</c:f>
              <c:numCache>
                <c:formatCode>0.0%</c:formatCode>
                <c:ptCount val="16"/>
                <c:pt idx="0">
                  <c:v>0.38972204662784338</c:v>
                </c:pt>
                <c:pt idx="1">
                  <c:v>0.19971827508369144</c:v>
                </c:pt>
                <c:pt idx="2">
                  <c:v>7.604962820085906E-2</c:v>
                </c:pt>
                <c:pt idx="3">
                  <c:v>5.4875351176156717E-2</c:v>
                </c:pt>
                <c:pt idx="4">
                  <c:v>4.3692353878511829E-2</c:v>
                </c:pt>
                <c:pt idx="5">
                  <c:v>3.6717188263422934E-2</c:v>
                </c:pt>
                <c:pt idx="6">
                  <c:v>3.5727776300614834E-2</c:v>
                </c:pt>
                <c:pt idx="7">
                  <c:v>1.4223752347329617E-2</c:v>
                </c:pt>
                <c:pt idx="8">
                  <c:v>1.3373156420929384E-2</c:v>
                </c:pt>
                <c:pt idx="9">
                  <c:v>9.992058582678251E-3</c:v>
                </c:pt>
                <c:pt idx="10">
                  <c:v>9.748242537968306E-3</c:v>
                </c:pt>
                <c:pt idx="11">
                  <c:v>5.9532385698273047E-3</c:v>
                </c:pt>
                <c:pt idx="12">
                  <c:v>5.9495069099300361E-3</c:v>
                </c:pt>
                <c:pt idx="13">
                  <c:v>5.2947118630478065E-3</c:v>
                </c:pt>
                <c:pt idx="14" formatCode="0.00%">
                  <c:v>4.3382258076360463E-4</c:v>
                </c:pt>
                <c:pt idx="15">
                  <c:v>9.8528890656425117E-2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0-C67E-4C48-B653-2D874FA9ECA8}"/>
            </c:ext>
          </c:extLst>
        </c:ser>
        <c:dLbls>
          <c:showLegendKey val="0"/>
          <c:showVal val="1"/>
          <c:showCatName val="1"/>
          <c:showSerName val="0"/>
          <c:showPercent val="0"/>
          <c:showBubbleSize val="0"/>
          <c:showLeaderLines val="1"/>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75922721634387E-2"/>
          <c:y val="0.20979513979879078"/>
          <c:w val="0.83526859142607179"/>
          <c:h val="0.65838728492271803"/>
        </c:manualLayout>
      </c:layout>
      <c:barChart>
        <c:barDir val="col"/>
        <c:grouping val="clustered"/>
        <c:varyColors val="0"/>
        <c:ser>
          <c:idx val="1"/>
          <c:order val="0"/>
          <c:tx>
            <c:strRef>
              <c:f>'9-1'!$C$4</c:f>
              <c:strCache>
                <c:ptCount val="1"/>
                <c:pt idx="0">
                  <c:v>交通事故件数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'9-1'!$A$5:$A$18</c15:sqref>
                  </c15:fullRef>
                </c:ext>
              </c:extLst>
              <c:f>('9-1'!$A$5,'9-1'!$A$8:$A$18)</c:f>
              <c:numCache>
                <c:formatCode>General</c:formatCode>
                <c:ptCount val="12"/>
                <c:pt idx="0">
                  <c:v>2010</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extLst>
                <c:ext xmlns:c15="http://schemas.microsoft.com/office/drawing/2012/chart" uri="{02D57815-91ED-43cb-92C2-25804820EDAC}">
                  <c15:fullRef>
                    <c15:sqref>'9-1'!$C$5:$C$18</c15:sqref>
                  </c15:fullRef>
                </c:ext>
              </c:extLst>
              <c:f>('9-1'!$C$5,'9-1'!$C$8:$C$18)</c:f>
              <c:numCache>
                <c:formatCode>#,##0_ </c:formatCode>
                <c:ptCount val="12"/>
                <c:pt idx="0">
                  <c:v>2174</c:v>
                </c:pt>
                <c:pt idx="1">
                  <c:v>1889</c:v>
                </c:pt>
                <c:pt idx="2">
                  <c:v>1589</c:v>
                </c:pt>
                <c:pt idx="3">
                  <c:v>1301</c:v>
                </c:pt>
                <c:pt idx="4">
                  <c:v>1128</c:v>
                </c:pt>
                <c:pt idx="5">
                  <c:v>1190</c:v>
                </c:pt>
                <c:pt idx="6">
                  <c:v>1008</c:v>
                </c:pt>
                <c:pt idx="7">
                  <c:v>920</c:v>
                </c:pt>
                <c:pt idx="8">
                  <c:v>679</c:v>
                </c:pt>
                <c:pt idx="9">
                  <c:v>620</c:v>
                </c:pt>
                <c:pt idx="10">
                  <c:v>561</c:v>
                </c:pt>
                <c:pt idx="11">
                  <c:v>601</c:v>
                </c:pt>
              </c:numCache>
            </c:numRef>
          </c:val>
          <c:extLst>
            <c:ext xmlns:c16="http://schemas.microsoft.com/office/drawing/2014/chart" uri="{C3380CC4-5D6E-409C-BE32-E72D297353CC}">
              <c16:uniqueId val="{00000000-F803-4DF1-9078-AE62C8B5234E}"/>
            </c:ext>
          </c:extLst>
        </c:ser>
        <c:dLbls>
          <c:showLegendKey val="0"/>
          <c:showVal val="0"/>
          <c:showCatName val="0"/>
          <c:showSerName val="0"/>
          <c:showPercent val="0"/>
          <c:showBubbleSize val="0"/>
        </c:dLbls>
        <c:gapWidth val="50"/>
        <c:axId val="588285648"/>
        <c:axId val="588290744"/>
      </c:barChart>
      <c:lineChart>
        <c:grouping val="standard"/>
        <c:varyColors val="0"/>
        <c:ser>
          <c:idx val="2"/>
          <c:order val="1"/>
          <c:tx>
            <c:strRef>
              <c:f>'9-1'!$D$4</c:f>
              <c:strCache>
                <c:ptCount val="1"/>
                <c:pt idx="0">
                  <c:v>死亡者数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'9-1'!$A$5:$A$18</c15:sqref>
                  </c15:fullRef>
                </c:ext>
              </c:extLst>
              <c:f>('9-1'!$A$5,'9-1'!$A$8:$A$18)</c:f>
              <c:numCache>
                <c:formatCode>General</c:formatCode>
                <c:ptCount val="12"/>
                <c:pt idx="0">
                  <c:v>2010</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extLst>
                <c:ext xmlns:c15="http://schemas.microsoft.com/office/drawing/2012/chart" uri="{02D57815-91ED-43cb-92C2-25804820EDAC}">
                  <c15:fullRef>
                    <c15:sqref>'9-1'!$D$5:$D$18</c15:sqref>
                  </c15:fullRef>
                </c:ext>
              </c:extLst>
              <c:f>('9-1'!$D$5,'9-1'!$D$8:$D$18)</c:f>
              <c:numCache>
                <c:formatCode>#,##0_ </c:formatCode>
                <c:ptCount val="12"/>
                <c:pt idx="0">
                  <c:v>14</c:v>
                </c:pt>
                <c:pt idx="1">
                  <c:v>13</c:v>
                </c:pt>
                <c:pt idx="2">
                  <c:v>11</c:v>
                </c:pt>
                <c:pt idx="3">
                  <c:v>5</c:v>
                </c:pt>
                <c:pt idx="4">
                  <c:v>9</c:v>
                </c:pt>
                <c:pt idx="5">
                  <c:v>8</c:v>
                </c:pt>
                <c:pt idx="6">
                  <c:v>9</c:v>
                </c:pt>
                <c:pt idx="7">
                  <c:v>9</c:v>
                </c:pt>
                <c:pt idx="8">
                  <c:v>9</c:v>
                </c:pt>
                <c:pt idx="9">
                  <c:v>7</c:v>
                </c:pt>
                <c:pt idx="10">
                  <c:v>5</c:v>
                </c:pt>
                <c:pt idx="11">
                  <c:v>8</c:v>
                </c:pt>
              </c:numCache>
            </c:numRef>
          </c:val>
          <c:smooth val="0"/>
          <c:extLst>
            <c:ext xmlns:c16="http://schemas.microsoft.com/office/drawing/2014/chart" uri="{C3380CC4-5D6E-409C-BE32-E72D297353CC}">
              <c16:uniqueId val="{00000001-F803-4DF1-9078-AE62C8B5234E}"/>
            </c:ext>
          </c:extLst>
        </c:ser>
        <c:dLbls>
          <c:showLegendKey val="0"/>
          <c:showVal val="0"/>
          <c:showCatName val="0"/>
          <c:showSerName val="0"/>
          <c:showPercent val="0"/>
          <c:showBubbleSize val="0"/>
        </c:dLbls>
        <c:marker val="1"/>
        <c:smooth val="0"/>
        <c:axId val="588285256"/>
        <c:axId val="588289568"/>
      </c:lineChart>
      <c:catAx>
        <c:axId val="58828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90744"/>
        <c:crosses val="autoZero"/>
        <c:auto val="1"/>
        <c:lblAlgn val="ctr"/>
        <c:lblOffset val="100"/>
        <c:noMultiLvlLbl val="0"/>
      </c:catAx>
      <c:valAx>
        <c:axId val="58829074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5648"/>
        <c:crosses val="autoZero"/>
        <c:crossBetween val="between"/>
      </c:valAx>
      <c:valAx>
        <c:axId val="588289568"/>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8285256"/>
        <c:crosses val="max"/>
        <c:crossBetween val="between"/>
        <c:majorUnit val="4"/>
      </c:valAx>
      <c:catAx>
        <c:axId val="588285256"/>
        <c:scaling>
          <c:orientation val="minMax"/>
        </c:scaling>
        <c:delete val="1"/>
        <c:axPos val="b"/>
        <c:numFmt formatCode="General" sourceLinked="1"/>
        <c:majorTickMark val="out"/>
        <c:minorTickMark val="none"/>
        <c:tickLblPos val="nextTo"/>
        <c:crossAx val="588289568"/>
        <c:crosses val="autoZero"/>
        <c:auto val="1"/>
        <c:lblAlgn val="ctr"/>
        <c:lblOffset val="100"/>
        <c:noMultiLvlLbl val="0"/>
      </c:catAx>
      <c:spPr>
        <a:noFill/>
        <a:ln>
          <a:noFill/>
        </a:ln>
        <a:effectLst/>
      </c:spPr>
    </c:plotArea>
    <c:legend>
      <c:legendPos val="t"/>
      <c:layout>
        <c:manualLayout>
          <c:xMode val="edge"/>
          <c:yMode val="edge"/>
          <c:x val="0.32294228248645046"/>
          <c:y val="0.12304742361025313"/>
          <c:w val="0.35187248052430858"/>
          <c:h val="5.93671865780750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0603674540683"/>
          <c:y val="0.21875109361329839"/>
          <c:w val="0.80508792650918637"/>
          <c:h val="0.67053951589384664"/>
        </c:manualLayout>
      </c:layout>
      <c:barChart>
        <c:barDir val="col"/>
        <c:grouping val="clustered"/>
        <c:varyColors val="0"/>
        <c:ser>
          <c:idx val="1"/>
          <c:order val="0"/>
          <c:tx>
            <c:strRef>
              <c:f>'9-2'!$C$4</c:f>
              <c:strCache>
                <c:ptCount val="1"/>
                <c:pt idx="0">
                  <c:v>免許者数（市内）</c:v>
                </c:pt>
              </c:strCache>
            </c:strRef>
          </c:tx>
          <c:spPr>
            <a:solidFill>
              <a:srgbClr val="B1D7E4"/>
            </a:solidFill>
            <a:ln>
              <a:solidFill>
                <a:srgbClr val="B1D7E4"/>
              </a:solidFill>
            </a:ln>
            <a:effectLst/>
          </c:spPr>
          <c:invertIfNegative val="0"/>
          <c:dLbls>
            <c:dLbl>
              <c:idx val="1"/>
              <c:layout>
                <c:manualLayout>
                  <c:x val="-1.8161987007297664E-17"/>
                  <c:y val="0.161876126179215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E9-4AB9-B90E-AEDC63D289D5}"/>
                </c:ext>
              </c:extLst>
            </c:dLbl>
            <c:dLbl>
              <c:idx val="3"/>
              <c:layout>
                <c:manualLayout>
                  <c:x val="7.9253222470347905E-3"/>
                  <c:y val="0.176598812215424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E9-4AB9-B90E-AEDC63D289D5}"/>
                </c:ext>
              </c:extLst>
            </c:dLbl>
            <c:dLbl>
              <c:idx val="5"/>
              <c:layout>
                <c:manualLayout>
                  <c:x val="1.9813305617586976E-3"/>
                  <c:y val="0.181506374227493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E9-4AB9-B90E-AEDC63D289D5}"/>
                </c:ext>
              </c:extLst>
            </c:dLbl>
            <c:dLbl>
              <c:idx val="7"/>
              <c:layout>
                <c:manualLayout>
                  <c:x val="-3.9626611235173952E-3"/>
                  <c:y val="0.186413936239563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E9-4AB9-B90E-AEDC63D289D5}"/>
                </c:ext>
              </c:extLst>
            </c:dLbl>
            <c:dLbl>
              <c:idx val="9"/>
              <c:layout>
                <c:manualLayout>
                  <c:x val="-1.4529589605838131E-16"/>
                  <c:y val="0.1765988122154242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E9-4AB9-B90E-AEDC63D289D5}"/>
                </c:ext>
              </c:extLst>
            </c:dLbl>
            <c:dLbl>
              <c:idx val="11"/>
              <c:layout>
                <c:manualLayout>
                  <c:x val="0"/>
                  <c:y val="0.1765988122154241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E9-4AB9-B90E-AEDC63D289D5}"/>
                </c:ext>
              </c:extLst>
            </c:dLbl>
            <c:dLbl>
              <c:idx val="13"/>
              <c:layout>
                <c:manualLayout>
                  <c:x val="0"/>
                  <c:y val="0.161876126179215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E9-4AB9-B90E-AEDC63D289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'9-2'!$C$5:$C$18</c:f>
              <c:numCache>
                <c:formatCode>#,##0_ </c:formatCode>
                <c:ptCount val="14"/>
                <c:pt idx="0">
                  <c:v>218374</c:v>
                </c:pt>
                <c:pt idx="1">
                  <c:v>217106</c:v>
                </c:pt>
                <c:pt idx="2">
                  <c:v>216407</c:v>
                </c:pt>
                <c:pt idx="3">
                  <c:v>217671</c:v>
                </c:pt>
                <c:pt idx="4">
                  <c:v>219349</c:v>
                </c:pt>
                <c:pt idx="5">
                  <c:v>220961</c:v>
                </c:pt>
                <c:pt idx="6">
                  <c:v>221891</c:v>
                </c:pt>
                <c:pt idx="7">
                  <c:v>222102</c:v>
                </c:pt>
                <c:pt idx="8">
                  <c:v>222161</c:v>
                </c:pt>
                <c:pt idx="9" formatCode="#,##0_);[Red]\(#,##0\)">
                  <c:v>221901</c:v>
                </c:pt>
                <c:pt idx="10" formatCode="#,##0_);[Red]\(#,##0\)">
                  <c:v>221921</c:v>
                </c:pt>
                <c:pt idx="11" formatCode="#,##0_);[Red]\(#,##0\)">
                  <c:v>222099</c:v>
                </c:pt>
                <c:pt idx="12" formatCode="#,##0_);[Red]\(#,##0\)">
                  <c:v>221709</c:v>
                </c:pt>
                <c:pt idx="13" formatCode="General">
                  <c:v>221686</c:v>
                </c:pt>
              </c:numCache>
            </c:numRef>
          </c:val>
          <c:extLst xmlns:c15="http://schemas.microsoft.com/office/drawing/2012/chart">
            <c:ext xmlns:c16="http://schemas.microsoft.com/office/drawing/2014/chart" uri="{C3380CC4-5D6E-409C-BE32-E72D297353CC}">
              <c16:uniqueId val="{00000000-A76E-4267-B11B-E137527EBC00}"/>
            </c:ext>
          </c:extLst>
        </c:ser>
        <c:dLbls>
          <c:showLegendKey val="0"/>
          <c:showVal val="0"/>
          <c:showCatName val="0"/>
          <c:showSerName val="0"/>
          <c:showPercent val="0"/>
          <c:showBubbleSize val="0"/>
        </c:dLbls>
        <c:gapWidth val="50"/>
        <c:axId val="588286040"/>
        <c:axId val="588284472"/>
        <c:extLst/>
      </c:barChart>
      <c:lineChart>
        <c:grouping val="standard"/>
        <c:varyColors val="0"/>
        <c:ser>
          <c:idx val="3"/>
          <c:order val="2"/>
          <c:tx>
            <c:strRef>
              <c:f>'9-2'!$E$4</c:f>
              <c:strCache>
                <c:ptCount val="1"/>
                <c:pt idx="0">
                  <c:v>推計人口に占める割合（市内）</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'9-2'!$E$5:$E$18</c:f>
              <c:numCache>
                <c:formatCode>#,##0.0_);[Red]\(#,##0.0\)</c:formatCode>
                <c:ptCount val="14"/>
                <c:pt idx="0">
                  <c:v>64.471881716620601</c:v>
                </c:pt>
                <c:pt idx="1">
                  <c:v>65.298572554303689</c:v>
                </c:pt>
                <c:pt idx="2">
                  <c:v>65.939949053591235</c:v>
                </c:pt>
                <c:pt idx="3">
                  <c:v>66.31539502065587</c:v>
                </c:pt>
                <c:pt idx="4">
                  <c:v>66.65076480847884</c:v>
                </c:pt>
                <c:pt idx="5">
                  <c:v>65.87120353918985</c:v>
                </c:pt>
                <c:pt idx="6">
                  <c:v>66.117108607491588</c:v>
                </c:pt>
                <c:pt idx="7">
                  <c:v>66.348023766777303</c:v>
                </c:pt>
                <c:pt idx="8">
                  <c:v>66.7144139842584</c:v>
                </c:pt>
                <c:pt idx="9">
                  <c:v>66.832014167479841</c:v>
                </c:pt>
                <c:pt idx="10">
                  <c:v>67.722434481159127</c:v>
                </c:pt>
                <c:pt idx="11">
                  <c:v>68.097403334058967</c:v>
                </c:pt>
                <c:pt idx="12">
                  <c:v>68.408645613168986</c:v>
                </c:pt>
                <c:pt idx="13" formatCode="General">
                  <c:v>68.400000000000006</c:v>
                </c:pt>
              </c:numCache>
            </c:numRef>
          </c:val>
          <c:smooth val="0"/>
          <c:extLst xmlns:c15="http://schemas.microsoft.com/office/drawing/2012/chart">
            <c:ext xmlns:c16="http://schemas.microsoft.com/office/drawing/2014/chart" uri="{C3380CC4-5D6E-409C-BE32-E72D297353CC}">
              <c16:uniqueId val="{00000001-A76E-4267-B11B-E137527EBC00}"/>
            </c:ext>
          </c:extLst>
        </c:ser>
        <c:dLbls>
          <c:showLegendKey val="0"/>
          <c:showVal val="0"/>
          <c:showCatName val="0"/>
          <c:showSerName val="0"/>
          <c:showPercent val="0"/>
          <c:showBubbleSize val="0"/>
        </c:dLbls>
        <c:marker val="1"/>
        <c:smooth val="0"/>
        <c:axId val="588289960"/>
        <c:axId val="588284864"/>
        <c:extLst>
          <c:ext xmlns:c15="http://schemas.microsoft.com/office/drawing/2012/chart" uri="{02D57815-91ED-43cb-92C2-25804820EDAC}">
            <c15:filteredLineSeries>
              <c15:ser>
                <c:idx val="2"/>
                <c:order val="1"/>
                <c:tx>
                  <c:strRef>
                    <c:extLst>
                      <c:ext uri="{02D57815-91ED-43cb-92C2-25804820EDAC}">
                        <c15:formulaRef>
                          <c15:sqref>'9-2'!$D$4</c15:sqref>
                        </c15:formulaRef>
                      </c:ext>
                    </c:extLst>
                    <c:strCache>
                      <c:ptCount val="1"/>
                      <c:pt idx="0">
                        <c:v>免許者数（県内）</c:v>
                      </c:pt>
                    </c:strCache>
                  </c:strRef>
                </c:tx>
                <c:spPr>
                  <a:ln w="28575" cap="rnd">
                    <a:solidFill>
                      <a:schemeClr val="accent3"/>
                    </a:solidFill>
                    <a:round/>
                  </a:ln>
                  <a:effectLst/>
                </c:spPr>
                <c:marker>
                  <c:symbol val="none"/>
                </c:marker>
                <c:cat>
                  <c:numRef>
                    <c:extLst>
                      <c:ext uri="{02D57815-91ED-43cb-92C2-25804820EDAC}">
                        <c15:formulaRef>
                          <c15:sqref>'9-2'!$A$5:$A$17</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uri="{02D57815-91ED-43cb-92C2-25804820EDAC}">
                        <c15:formulaRef>
                          <c15:sqref>'9-2'!$D$6:$D$14</c15:sqref>
                        </c15:formulaRef>
                      </c:ext>
                    </c:extLst>
                    <c:numCache>
                      <c:formatCode>#,##0_ </c:formatCode>
                      <c:ptCount val="9"/>
                      <c:pt idx="0">
                        <c:v>1310410</c:v>
                      </c:pt>
                      <c:pt idx="1">
                        <c:v>1305412</c:v>
                      </c:pt>
                      <c:pt idx="2">
                        <c:v>1306025</c:v>
                      </c:pt>
                      <c:pt idx="3">
                        <c:v>1308015</c:v>
                      </c:pt>
                      <c:pt idx="4">
                        <c:v>1308583</c:v>
                      </c:pt>
                      <c:pt idx="5">
                        <c:v>1307658</c:v>
                      </c:pt>
                      <c:pt idx="6">
                        <c:v>1303412</c:v>
                      </c:pt>
                      <c:pt idx="7">
                        <c:v>1298162</c:v>
                      </c:pt>
                      <c:pt idx="8" formatCode="#,##0_);[Red]\(#,##0\)">
                        <c:v>1289837</c:v>
                      </c:pt>
                    </c:numCache>
                  </c:numRef>
                </c:val>
                <c:smooth val="0"/>
                <c:extLst>
                  <c:ext xmlns:c16="http://schemas.microsoft.com/office/drawing/2014/chart" uri="{C3380CC4-5D6E-409C-BE32-E72D297353CC}">
                    <c16:uniqueId val="{00000002-A76E-4267-B11B-E137527EBC00}"/>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'9-2'!$F$4</c15:sqref>
                        </c15:formulaRef>
                      </c:ext>
                    </c:extLst>
                    <c:strCache>
                      <c:ptCount val="1"/>
                      <c:pt idx="0">
                        <c:v>推計人口に占める割合（県内）</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'9-2'!$A$5:$A$17</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xmlns:c15="http://schemas.microsoft.com/office/drawing/2012/chart">
                      <c:ext xmlns:c15="http://schemas.microsoft.com/office/drawing/2012/chart" uri="{02D57815-91ED-43cb-92C2-25804820EDAC}">
                        <c15:formulaRef>
                          <c15:sqref>'9-2'!$F$6:$F$14</c15:sqref>
                        </c15:formulaRef>
                      </c:ext>
                    </c:extLst>
                    <c:numCache>
                      <c:formatCode>#,##0.0_);[Red]\(#,##0.0\)</c:formatCode>
                      <c:ptCount val="9"/>
                      <c:pt idx="0">
                        <c:v>65.88302132483993</c:v>
                      </c:pt>
                      <c:pt idx="1">
                        <c:v>66.523469767873252</c:v>
                      </c:pt>
                      <c:pt idx="2">
                        <c:v>67.058862793826179</c:v>
                      </c:pt>
                      <c:pt idx="3">
                        <c:v>67.540779601679205</c:v>
                      </c:pt>
                      <c:pt idx="4">
                        <c:v>68.367624693122764</c:v>
                      </c:pt>
                      <c:pt idx="5">
                        <c:v>68.814942010353349</c:v>
                      </c:pt>
                      <c:pt idx="6">
                        <c:v>69.279497730923339</c:v>
                      </c:pt>
                      <c:pt idx="7">
                        <c:v>69.692302323771074</c:v>
                      </c:pt>
                      <c:pt idx="8">
                        <c:v>69.941214842642211</c:v>
                      </c:pt>
                    </c:numCache>
                  </c:numRef>
                </c:val>
                <c:smooth val="0"/>
                <c:extLst xmlns:c15="http://schemas.microsoft.com/office/drawing/2012/chart">
                  <c:ext xmlns:c16="http://schemas.microsoft.com/office/drawing/2014/chart" uri="{C3380CC4-5D6E-409C-BE32-E72D297353CC}">
                    <c16:uniqueId val="{00000003-A76E-4267-B11B-E137527EBC00}"/>
                  </c:ext>
                </c:extLst>
              </c15:ser>
            </c15:filteredLineSeries>
          </c:ext>
        </c:extLst>
      </c:lineChart>
      <c:catAx>
        <c:axId val="58828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4472"/>
        <c:crosses val="autoZero"/>
        <c:auto val="1"/>
        <c:lblAlgn val="ctr"/>
        <c:lblOffset val="100"/>
        <c:noMultiLvlLbl val="0"/>
      </c:catAx>
      <c:valAx>
        <c:axId val="588284472"/>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6040"/>
        <c:crosses val="autoZero"/>
        <c:crossBetween val="between"/>
      </c:valAx>
      <c:valAx>
        <c:axId val="588284864"/>
        <c:scaling>
          <c:orientation val="minMax"/>
          <c:max val="100"/>
          <c:min val="50"/>
        </c:scaling>
        <c:delete val="0"/>
        <c:axPos val="r"/>
        <c:numFmt formatCode="#,##0_ ;[Red]\-#,##0\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9960"/>
        <c:crosses val="max"/>
        <c:crossBetween val="between"/>
        <c:majorUnit val="10"/>
      </c:valAx>
      <c:catAx>
        <c:axId val="588289960"/>
        <c:scaling>
          <c:orientation val="minMax"/>
        </c:scaling>
        <c:delete val="1"/>
        <c:axPos val="b"/>
        <c:numFmt formatCode="General" sourceLinked="1"/>
        <c:majorTickMark val="out"/>
        <c:minorTickMark val="none"/>
        <c:tickLblPos val="nextTo"/>
        <c:crossAx val="588284864"/>
        <c:crosses val="autoZero"/>
        <c:auto val="1"/>
        <c:lblAlgn val="ctr"/>
        <c:lblOffset val="100"/>
        <c:noMultiLvlLbl val="0"/>
      </c:catAx>
      <c:spPr>
        <a:noFill/>
        <a:ln>
          <a:noFill/>
        </a:ln>
        <a:effectLst/>
      </c:spPr>
    </c:plotArea>
    <c:legend>
      <c:legendPos val="t"/>
      <c:layout>
        <c:manualLayout>
          <c:xMode val="edge"/>
          <c:yMode val="edge"/>
          <c:x val="0.23020842415745138"/>
          <c:y val="6.0274979861245553E-2"/>
          <c:w val="0.53547273380323313"/>
          <c:h val="8.36437407502232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838145231846"/>
          <c:y val="0.12037037037037036"/>
          <c:w val="0.84596062992125987"/>
          <c:h val="0.76892023913677454"/>
        </c:manualLayout>
      </c:layout>
      <c:barChart>
        <c:barDir val="col"/>
        <c:grouping val="clustered"/>
        <c:varyColors val="0"/>
        <c:ser>
          <c:idx val="1"/>
          <c:order val="0"/>
          <c:tx>
            <c:strRef>
              <c:f>'9-3'!$C$4</c:f>
              <c:strCache>
                <c:ptCount val="1"/>
                <c:pt idx="0">
                  <c:v>自動車保有台数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'9-3'!$A$5:$A$18</c15:sqref>
                  </c15:fullRef>
                </c:ext>
              </c:extLst>
              <c:f>'9-3'!$A$8:$A$18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'9-3'!$C$5:$C$18</c15:sqref>
                  </c15:fullRef>
                </c:ext>
              </c:extLst>
              <c:f>'9-3'!$C$8:$C$18</c:f>
              <c:numCache>
                <c:formatCode>#,##0_ </c:formatCode>
                <c:ptCount val="11"/>
                <c:pt idx="0">
                  <c:v>263714</c:v>
                </c:pt>
                <c:pt idx="1">
                  <c:v>268023</c:v>
                </c:pt>
                <c:pt idx="2">
                  <c:v>271004</c:v>
                </c:pt>
                <c:pt idx="3">
                  <c:v>273420</c:v>
                </c:pt>
                <c:pt idx="4">
                  <c:v>274347</c:v>
                </c:pt>
                <c:pt idx="5">
                  <c:v>275414</c:v>
                </c:pt>
                <c:pt idx="6">
                  <c:v>270276</c:v>
                </c:pt>
                <c:pt idx="7">
                  <c:v>271800</c:v>
                </c:pt>
                <c:pt idx="8">
                  <c:v>272597</c:v>
                </c:pt>
                <c:pt idx="9">
                  <c:v>273616</c:v>
                </c:pt>
                <c:pt idx="10" formatCode="#,##0_);[Red]\(#,##0\)">
                  <c:v>274153</c:v>
                </c:pt>
              </c:numCache>
            </c:numRef>
          </c:val>
          <c:extLst>
            <c:ext xmlns:c16="http://schemas.microsoft.com/office/drawing/2014/chart" uri="{C3380CC4-5D6E-409C-BE32-E72D297353CC}">
              <c16:uniqueId val="{00000000-0B18-414C-B5C2-D1D6685F9A90}"/>
            </c:ext>
          </c:extLst>
        </c:ser>
        <c:dLbls>
          <c:showLegendKey val="0"/>
          <c:showVal val="0"/>
          <c:showCatName val="0"/>
          <c:showSerName val="0"/>
          <c:showPercent val="0"/>
          <c:showBubbleSize val="0"/>
        </c:dLbls>
        <c:gapWidth val="50"/>
        <c:overlap val="-27"/>
        <c:axId val="588291528"/>
        <c:axId val="588287216"/>
      </c:barChart>
      <c:catAx>
        <c:axId val="588291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7216"/>
        <c:crosses val="autoZero"/>
        <c:auto val="1"/>
        <c:lblAlgn val="ctr"/>
        <c:lblOffset val="100"/>
        <c:noMultiLvlLbl val="0"/>
      </c:catAx>
      <c:valAx>
        <c:axId val="588287216"/>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915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50481189851271E-2"/>
          <c:y val="0.14814814814814814"/>
          <c:w val="0.87407174103237095"/>
          <c:h val="0.74114246135899675"/>
        </c:manualLayout>
      </c:layout>
      <c:barChart>
        <c:barDir val="col"/>
        <c:grouping val="clustered"/>
        <c:varyColors val="0"/>
        <c:ser>
          <c:idx val="1"/>
          <c:order val="0"/>
          <c:tx>
            <c:strRef>
              <c:f>'9-4'!$C$4</c:f>
              <c:strCache>
                <c:ptCount val="1"/>
                <c:pt idx="0">
                  <c:v>定期＋定期外</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'9-4'!$A$5:$A$18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'9-4'!$C$5:$C$18</c:f>
              <c:numCache>
                <c:formatCode>#,##0_);[Red]\(#,##0\)</c:formatCode>
                <c:ptCount val="14"/>
                <c:pt idx="0">
                  <c:v>5992205</c:v>
                </c:pt>
                <c:pt idx="1">
                  <c:v>5820864</c:v>
                </c:pt>
                <c:pt idx="2">
                  <c:v>6344430</c:v>
                </c:pt>
                <c:pt idx="3">
                  <c:v>6544815</c:v>
                </c:pt>
                <c:pt idx="4">
                  <c:v>6477655</c:v>
                </c:pt>
                <c:pt idx="5">
                  <c:v>6639972</c:v>
                </c:pt>
                <c:pt idx="6">
                  <c:v>6610150</c:v>
                </c:pt>
                <c:pt idx="7">
                  <c:v>6595915</c:v>
                </c:pt>
                <c:pt idx="8">
                  <c:v>6573285</c:v>
                </c:pt>
                <c:pt idx="9">
                  <c:v>6407928</c:v>
                </c:pt>
                <c:pt idx="10" formatCode="#,##0">
                  <c:v>4174870</c:v>
                </c:pt>
                <c:pt idx="11" formatCode="#,##0">
                  <c:v>4536585</c:v>
                </c:pt>
                <c:pt idx="12" formatCode="#,##0">
                  <c:v>5223150</c:v>
                </c:pt>
                <c:pt idx="13">
                  <c:v>5871755</c:v>
                </c:pt>
              </c:numCache>
            </c:numRef>
          </c:val>
          <c:extLst>
            <c:ext xmlns:c16="http://schemas.microsoft.com/office/drawing/2014/chart" uri="{C3380CC4-5D6E-409C-BE32-E72D297353CC}">
              <c16:uniqueId val="{00000000-EC12-4CF6-AE16-15561153BA70}"/>
            </c:ext>
          </c:extLst>
        </c:ser>
        <c:dLbls>
          <c:showLegendKey val="0"/>
          <c:showVal val="0"/>
          <c:showCatName val="0"/>
          <c:showSerName val="0"/>
          <c:showPercent val="0"/>
          <c:showBubbleSize val="0"/>
        </c:dLbls>
        <c:gapWidth val="50"/>
        <c:axId val="588287608"/>
        <c:axId val="588291136"/>
      </c:barChart>
      <c:catAx>
        <c:axId val="58828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91136"/>
        <c:crosses val="autoZero"/>
        <c:auto val="1"/>
        <c:lblAlgn val="ctr"/>
        <c:lblOffset val="100"/>
        <c:noMultiLvlLbl val="0"/>
      </c:catAx>
      <c:valAx>
        <c:axId val="588291136"/>
        <c:scaling>
          <c:orientation val="minMax"/>
          <c:max val="8000000"/>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7608"/>
        <c:crosses val="autoZero"/>
        <c:crossBetween val="between"/>
        <c:majorUnit val="2000000"/>
        <c:dispUnits>
          <c:builtInUnit val="thousands"/>
          <c:dispUnitsLbl>
            <c:layout>
              <c:manualLayout>
                <c:xMode val="edge"/>
                <c:yMode val="edge"/>
                <c:x val="4.4091895965456741E-2"/>
                <c:y val="1.7245844269466317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81714785651793"/>
          <c:y val="0.22195173721637018"/>
          <c:w val="0.79760192475940506"/>
          <c:h val="0.6522317277565356"/>
        </c:manualLayout>
      </c:layout>
      <c:barChart>
        <c:barDir val="col"/>
        <c:grouping val="stacked"/>
        <c:varyColors val="0"/>
        <c:ser>
          <c:idx val="1"/>
          <c:order val="0"/>
          <c:tx>
            <c:strRef>
              <c:f>'9-5'!$C$4</c:f>
              <c:strCache>
                <c:ptCount val="1"/>
                <c:pt idx="0">
                  <c:v>定期</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'9-5'!$A$6:$A$18</c15:sqref>
                  </c15:fullRef>
                </c:ext>
              </c:extLst>
              <c:f>'9-5'!$A$8:$A$18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'9-5'!$C$6:$C$18</c15:sqref>
                  </c15:fullRef>
                </c:ext>
              </c:extLst>
              <c:f>'9-5'!$C$8:$C$18</c:f>
              <c:numCache>
                <c:formatCode>#,##0_);[Red]\(#,##0\)</c:formatCode>
                <c:ptCount val="11"/>
                <c:pt idx="0">
                  <c:v>1811252</c:v>
                </c:pt>
                <c:pt idx="1">
                  <c:v>1582034</c:v>
                </c:pt>
                <c:pt idx="2">
                  <c:v>1515279</c:v>
                </c:pt>
                <c:pt idx="3">
                  <c:v>1629383</c:v>
                </c:pt>
                <c:pt idx="4">
                  <c:v>1581545</c:v>
                </c:pt>
                <c:pt idx="5">
                  <c:v>1591922</c:v>
                </c:pt>
                <c:pt idx="6">
                  <c:v>1479857</c:v>
                </c:pt>
                <c:pt idx="7">
                  <c:v>944568</c:v>
                </c:pt>
                <c:pt idx="8">
                  <c:v>1244438</c:v>
                </c:pt>
                <c:pt idx="9">
                  <c:v>1277749</c:v>
                </c:pt>
                <c:pt idx="10">
                  <c:v>1370336</c:v>
                </c:pt>
              </c:numCache>
            </c:numRef>
          </c:val>
          <c:extLst>
            <c:ext xmlns:c16="http://schemas.microsoft.com/office/drawing/2014/chart" uri="{C3380CC4-5D6E-409C-BE32-E72D297353CC}">
              <c16:uniqueId val="{00000000-2CAA-4A34-84B7-210A86E1BB66}"/>
            </c:ext>
          </c:extLst>
        </c:ser>
        <c:ser>
          <c:idx val="2"/>
          <c:order val="1"/>
          <c:tx>
            <c:strRef>
              <c:f>'9-5'!$D$4</c:f>
              <c:strCache>
                <c:ptCount val="1"/>
                <c:pt idx="0">
                  <c:v>定期外</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'9-5'!$A$6:$A$18</c15:sqref>
                  </c15:fullRef>
                </c:ext>
              </c:extLst>
              <c:f>'9-5'!$A$8:$A$18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'9-5'!$D$6:$D$18</c15:sqref>
                  </c15:fullRef>
                </c:ext>
              </c:extLst>
              <c:f>'9-5'!$D$8:$D$18</c:f>
              <c:numCache>
                <c:formatCode>#,##0_);[Red]\(#,##0\)</c:formatCode>
                <c:ptCount val="11"/>
                <c:pt idx="0">
                  <c:v>3864033</c:v>
                </c:pt>
                <c:pt idx="1">
                  <c:v>3871816</c:v>
                </c:pt>
                <c:pt idx="2">
                  <c:v>3861257</c:v>
                </c:pt>
                <c:pt idx="3">
                  <c:v>3801239</c:v>
                </c:pt>
                <c:pt idx="4">
                  <c:v>3312973</c:v>
                </c:pt>
                <c:pt idx="5">
                  <c:v>3294123</c:v>
                </c:pt>
                <c:pt idx="6">
                  <c:v>2836984</c:v>
                </c:pt>
                <c:pt idx="7">
                  <c:v>2246212</c:v>
                </c:pt>
                <c:pt idx="8">
                  <c:v>2128549</c:v>
                </c:pt>
                <c:pt idx="9">
                  <c:v>2611351</c:v>
                </c:pt>
                <c:pt idx="10">
                  <c:v>2845900</c:v>
                </c:pt>
              </c:numCache>
            </c:numRef>
          </c:val>
          <c:extLst>
            <c:ext xmlns:c16="http://schemas.microsoft.com/office/drawing/2014/chart" uri="{C3380CC4-5D6E-409C-BE32-E72D297353CC}">
              <c16:uniqueId val="{00000001-2CAA-4A34-84B7-210A86E1BB66}"/>
            </c:ext>
          </c:extLst>
        </c:ser>
        <c:dLbls>
          <c:showLegendKey val="0"/>
          <c:showVal val="0"/>
          <c:showCatName val="0"/>
          <c:showSerName val="0"/>
          <c:showPercent val="0"/>
          <c:showBubbleSize val="0"/>
        </c:dLbls>
        <c:gapWidth val="50"/>
        <c:overlap val="100"/>
        <c:axId val="588288000"/>
        <c:axId val="588288392"/>
      </c:barChart>
      <c:lineChart>
        <c:grouping val="standard"/>
        <c:varyColors val="0"/>
        <c:ser>
          <c:idx val="3"/>
          <c:order val="2"/>
          <c:tx>
            <c:strRef>
              <c:f>'9-5'!$E$4</c:f>
              <c:strCache>
                <c:ptCount val="1"/>
                <c:pt idx="0">
                  <c:v>営業キロ数</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'9-5'!$A$6:$A$18</c15:sqref>
                  </c15:fullRef>
                </c:ext>
              </c:extLst>
              <c:f>'9-5'!$A$8:$A$18</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'9-5'!$E$6:$E$18</c15:sqref>
                  </c15:fullRef>
                </c:ext>
              </c:extLst>
              <c:f>'9-5'!$E$8:$E$18</c:f>
              <c:numCache>
                <c:formatCode>#,##0_ </c:formatCode>
                <c:ptCount val="11"/>
                <c:pt idx="0">
                  <c:v>400.5</c:v>
                </c:pt>
                <c:pt idx="1">
                  <c:v>402.7</c:v>
                </c:pt>
                <c:pt idx="2">
                  <c:v>402.9</c:v>
                </c:pt>
                <c:pt idx="3">
                  <c:v>426.6</c:v>
                </c:pt>
                <c:pt idx="4">
                  <c:v>426.6</c:v>
                </c:pt>
                <c:pt idx="5">
                  <c:v>472.2</c:v>
                </c:pt>
                <c:pt idx="6">
                  <c:v>410.7</c:v>
                </c:pt>
                <c:pt idx="7" formatCode="0_ ">
                  <c:v>409.4</c:v>
                </c:pt>
                <c:pt idx="8" formatCode="0_ ">
                  <c:v>342.4</c:v>
                </c:pt>
                <c:pt idx="9" formatCode="0_ ">
                  <c:v>339.7</c:v>
                </c:pt>
                <c:pt idx="10" formatCode="0_ ">
                  <c:v>341.3</c:v>
                </c:pt>
              </c:numCache>
            </c:numRef>
          </c:val>
          <c:smooth val="0"/>
          <c:extLst>
            <c:ext xmlns:c16="http://schemas.microsoft.com/office/drawing/2014/chart" uri="{C3380CC4-5D6E-409C-BE32-E72D297353CC}">
              <c16:uniqueId val="{00000002-2CAA-4A34-84B7-210A86E1BB66}"/>
            </c:ext>
          </c:extLst>
        </c:ser>
        <c:dLbls>
          <c:showLegendKey val="0"/>
          <c:showVal val="0"/>
          <c:showCatName val="0"/>
          <c:showSerName val="0"/>
          <c:showPercent val="0"/>
          <c:showBubbleSize val="0"/>
        </c:dLbls>
        <c:marker val="1"/>
        <c:smooth val="0"/>
        <c:axId val="600670712"/>
        <c:axId val="588288784"/>
      </c:lineChart>
      <c:catAx>
        <c:axId val="58828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8392"/>
        <c:crosses val="autoZero"/>
        <c:auto val="1"/>
        <c:lblAlgn val="ctr"/>
        <c:lblOffset val="100"/>
        <c:noMultiLvlLbl val="0"/>
      </c:catAx>
      <c:valAx>
        <c:axId val="588288392"/>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8000"/>
        <c:crosses val="autoZero"/>
        <c:crossBetween val="between"/>
        <c:dispUnits>
          <c:builtInUnit val="thousands"/>
          <c:dispUnitsLbl>
            <c:layout>
              <c:manualLayout>
                <c:xMode val="edge"/>
                <c:yMode val="edge"/>
                <c:x val="6.6827551411573885E-2"/>
                <c:y val="9.1556872222655336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8288784"/>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0712"/>
        <c:crosses val="max"/>
        <c:crossBetween val="between"/>
        <c:majorUnit val="100"/>
      </c:valAx>
      <c:catAx>
        <c:axId val="600670712"/>
        <c:scaling>
          <c:orientation val="minMax"/>
        </c:scaling>
        <c:delete val="1"/>
        <c:axPos val="b"/>
        <c:numFmt formatCode="General" sourceLinked="1"/>
        <c:majorTickMark val="out"/>
        <c:minorTickMark val="none"/>
        <c:tickLblPos val="nextTo"/>
        <c:crossAx val="588288784"/>
        <c:crosses val="autoZero"/>
        <c:auto val="1"/>
        <c:lblAlgn val="ctr"/>
        <c:lblOffset val="100"/>
        <c:noMultiLvlLbl val="0"/>
      </c:catAx>
      <c:spPr>
        <a:noFill/>
        <a:ln>
          <a:noFill/>
        </a:ln>
        <a:effectLst/>
      </c:spPr>
    </c:plotArea>
    <c:legend>
      <c:legendPos val="t"/>
      <c:layout>
        <c:manualLayout>
          <c:xMode val="edge"/>
          <c:yMode val="edge"/>
          <c:x val="0.29797233556301261"/>
          <c:y val="8.6879585596354919E-2"/>
          <c:w val="0.38984837883159024"/>
          <c:h val="7.4257945479587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80747869751105E-2"/>
          <c:y val="0.24245386461236851"/>
          <c:w val="0.87950596931395963"/>
          <c:h val="0.66477597286855683"/>
        </c:manualLayout>
      </c:layout>
      <c:barChart>
        <c:barDir val="col"/>
        <c:grouping val="stacked"/>
        <c:varyColors val="0"/>
        <c:ser>
          <c:idx val="1"/>
          <c:order val="0"/>
          <c:tx>
            <c:strRef>
              <c:f>'9-6'!$C$4</c:f>
              <c:strCache>
                <c:ptCount val="1"/>
                <c:pt idx="0">
                  <c:v>郡山IC</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'9-6'!$A$5:$A$18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'9-6'!$C$5:$C$18</c:f>
              <c:numCache>
                <c:formatCode>#,##0_);[Red]\(#,##0\)</c:formatCode>
                <c:ptCount val="14"/>
                <c:pt idx="0">
                  <c:v>4654725</c:v>
                </c:pt>
                <c:pt idx="1">
                  <c:v>8026419</c:v>
                </c:pt>
                <c:pt idx="2">
                  <c:v>5597944</c:v>
                </c:pt>
                <c:pt idx="3">
                  <c:v>5913291</c:v>
                </c:pt>
                <c:pt idx="4">
                  <c:v>5630016</c:v>
                </c:pt>
                <c:pt idx="5">
                  <c:v>5682351</c:v>
                </c:pt>
                <c:pt idx="6">
                  <c:v>5684836</c:v>
                </c:pt>
                <c:pt idx="7">
                  <c:v>5546311</c:v>
                </c:pt>
                <c:pt idx="8">
                  <c:v>5424151</c:v>
                </c:pt>
                <c:pt idx="9">
                  <c:v>5087234</c:v>
                </c:pt>
                <c:pt idx="10">
                  <c:v>4220936</c:v>
                </c:pt>
                <c:pt idx="11">
                  <c:v>4389967</c:v>
                </c:pt>
                <c:pt idx="12">
                  <c:v>4410394</c:v>
                </c:pt>
                <c:pt idx="13">
                  <c:v>4496755</c:v>
                </c:pt>
              </c:numCache>
            </c:numRef>
          </c:val>
          <c:extLst>
            <c:ext xmlns:c16="http://schemas.microsoft.com/office/drawing/2014/chart" uri="{C3380CC4-5D6E-409C-BE32-E72D297353CC}">
              <c16:uniqueId val="{00000000-9ACA-442B-A41C-752C8E2EFA75}"/>
            </c:ext>
          </c:extLst>
        </c:ser>
        <c:ser>
          <c:idx val="2"/>
          <c:order val="1"/>
          <c:tx>
            <c:strRef>
              <c:f>'9-6'!$D$4</c:f>
              <c:strCache>
                <c:ptCount val="1"/>
                <c:pt idx="0">
                  <c:v>郡山南IC</c:v>
                </c:pt>
              </c:strCache>
            </c:strRef>
          </c:tx>
          <c:spPr>
            <a:pattFill prst="dkUpDiag">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'9-6'!$A$5:$A$18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'9-6'!$D$5:$D$18</c:f>
              <c:numCache>
                <c:formatCode>#,##0_);[Red]\(#,##0\)</c:formatCode>
                <c:ptCount val="14"/>
                <c:pt idx="0">
                  <c:v>1932471</c:v>
                </c:pt>
                <c:pt idx="1">
                  <c:v>3730869</c:v>
                </c:pt>
                <c:pt idx="2">
                  <c:v>2386997</c:v>
                </c:pt>
                <c:pt idx="3">
                  <c:v>2497407</c:v>
                </c:pt>
                <c:pt idx="4">
                  <c:v>2346649</c:v>
                </c:pt>
                <c:pt idx="5">
                  <c:v>2371971</c:v>
                </c:pt>
                <c:pt idx="6">
                  <c:v>2342720</c:v>
                </c:pt>
                <c:pt idx="7">
                  <c:v>2331022</c:v>
                </c:pt>
                <c:pt idx="8">
                  <c:v>2269466</c:v>
                </c:pt>
                <c:pt idx="9">
                  <c:v>2118111</c:v>
                </c:pt>
                <c:pt idx="10">
                  <c:v>1771231</c:v>
                </c:pt>
                <c:pt idx="11">
                  <c:v>1845574</c:v>
                </c:pt>
                <c:pt idx="12">
                  <c:v>1850706</c:v>
                </c:pt>
                <c:pt idx="13" formatCode="#,##0_);[Red]\(#,##0\)">
                  <c:v>1908731</c:v>
                </c:pt>
              </c:numCache>
            </c:numRef>
          </c:val>
          <c:extLst>
            <c:ext xmlns:c16="http://schemas.microsoft.com/office/drawing/2014/chart" uri="{C3380CC4-5D6E-409C-BE32-E72D297353CC}">
              <c16:uniqueId val="{00000001-9ACA-442B-A41C-752C8E2EFA75}"/>
            </c:ext>
          </c:extLst>
        </c:ser>
        <c:ser>
          <c:idx val="3"/>
          <c:order val="2"/>
          <c:tx>
            <c:strRef>
              <c:f>'9-6'!$E$4</c:f>
              <c:strCache>
                <c:ptCount val="1"/>
                <c:pt idx="0">
                  <c:v>磐梯熱海IC</c:v>
                </c:pt>
              </c:strCache>
            </c:strRef>
          </c:tx>
          <c:spPr>
            <a:pattFill prst="pct40">
              <a:fgClr>
                <a:srgbClr val="51A1A2"/>
              </a:fgClr>
              <a:bgClr>
                <a:schemeClr val="bg1"/>
              </a:bgClr>
            </a:pattFill>
            <a:ln>
              <a:solidFill>
                <a:srgbClr val="51A1A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'9-6'!$A$5:$A$18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'9-6'!$E$5:$E$18</c:f>
              <c:numCache>
                <c:formatCode>#,##0_);[Red]\(#,##0\)</c:formatCode>
                <c:ptCount val="14"/>
                <c:pt idx="0">
                  <c:v>578887</c:v>
                </c:pt>
                <c:pt idx="1">
                  <c:v>1110666</c:v>
                </c:pt>
                <c:pt idx="2">
                  <c:v>753904</c:v>
                </c:pt>
                <c:pt idx="3">
                  <c:v>747706</c:v>
                </c:pt>
                <c:pt idx="4">
                  <c:v>708466</c:v>
                </c:pt>
                <c:pt idx="5">
                  <c:v>687262</c:v>
                </c:pt>
                <c:pt idx="6">
                  <c:v>659529</c:v>
                </c:pt>
                <c:pt idx="7">
                  <c:v>641765</c:v>
                </c:pt>
                <c:pt idx="8">
                  <c:v>637032</c:v>
                </c:pt>
                <c:pt idx="9">
                  <c:v>606435</c:v>
                </c:pt>
                <c:pt idx="10">
                  <c:v>499746</c:v>
                </c:pt>
                <c:pt idx="11">
                  <c:v>504984</c:v>
                </c:pt>
                <c:pt idx="12">
                  <c:v>533783</c:v>
                </c:pt>
                <c:pt idx="13" formatCode="#,##0_);[Red]\(#,##0\)">
                  <c:v>534182</c:v>
                </c:pt>
              </c:numCache>
            </c:numRef>
          </c:val>
          <c:extLst>
            <c:ext xmlns:c16="http://schemas.microsoft.com/office/drawing/2014/chart" uri="{C3380CC4-5D6E-409C-BE32-E72D297353CC}">
              <c16:uniqueId val="{00000002-9ACA-442B-A41C-752C8E2EFA75}"/>
            </c:ext>
          </c:extLst>
        </c:ser>
        <c:ser>
          <c:idx val="4"/>
          <c:order val="3"/>
          <c:tx>
            <c:strRef>
              <c:f>'9-6'!$F$4</c:f>
              <c:strCache>
                <c:ptCount val="1"/>
                <c:pt idx="0">
                  <c:v>郡山東IC</c:v>
                </c:pt>
              </c:strCache>
            </c:strRef>
          </c:tx>
          <c:spPr>
            <a:pattFill prst="lgCheck">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'9-6'!$A$5:$A$18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'9-6'!$F$5:$F$18</c:f>
              <c:numCache>
                <c:formatCode>#,##0_);[Red]\(#,##0\)</c:formatCode>
                <c:ptCount val="14"/>
                <c:pt idx="0">
                  <c:v>1119087</c:v>
                </c:pt>
                <c:pt idx="1">
                  <c:v>2425452</c:v>
                </c:pt>
                <c:pt idx="2">
                  <c:v>1864552</c:v>
                </c:pt>
                <c:pt idx="3">
                  <c:v>1851193</c:v>
                </c:pt>
                <c:pt idx="4">
                  <c:v>1790416</c:v>
                </c:pt>
                <c:pt idx="5">
                  <c:v>1808358</c:v>
                </c:pt>
                <c:pt idx="6">
                  <c:v>1800792</c:v>
                </c:pt>
                <c:pt idx="7">
                  <c:v>1860595</c:v>
                </c:pt>
                <c:pt idx="8">
                  <c:v>1863888</c:v>
                </c:pt>
                <c:pt idx="9">
                  <c:v>1854890</c:v>
                </c:pt>
                <c:pt idx="10">
                  <c:v>1482276</c:v>
                </c:pt>
                <c:pt idx="11">
                  <c:v>1510388</c:v>
                </c:pt>
                <c:pt idx="12">
                  <c:v>1385845</c:v>
                </c:pt>
                <c:pt idx="13" formatCode="#,##0_);[Red]\(#,##0\)">
                  <c:v>1429325</c:v>
                </c:pt>
              </c:numCache>
            </c:numRef>
          </c:val>
          <c:extLst>
            <c:ext xmlns:c16="http://schemas.microsoft.com/office/drawing/2014/chart" uri="{C3380CC4-5D6E-409C-BE32-E72D297353CC}">
              <c16:uniqueId val="{00000003-9ACA-442B-A41C-752C8E2EFA75}"/>
            </c:ext>
          </c:extLst>
        </c:ser>
        <c:dLbls>
          <c:dLblPos val="ctr"/>
          <c:showLegendKey val="0"/>
          <c:showVal val="1"/>
          <c:showCatName val="0"/>
          <c:showSerName val="0"/>
          <c:showPercent val="0"/>
          <c:showBubbleSize val="0"/>
        </c:dLbls>
        <c:gapWidth val="50"/>
        <c:overlap val="100"/>
        <c:axId val="600662872"/>
        <c:axId val="600667576"/>
      </c:barChart>
      <c:catAx>
        <c:axId val="60066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67576"/>
        <c:crosses val="autoZero"/>
        <c:auto val="1"/>
        <c:lblAlgn val="ctr"/>
        <c:lblOffset val="100"/>
        <c:noMultiLvlLbl val="0"/>
      </c:catAx>
      <c:valAx>
        <c:axId val="600667576"/>
        <c:scaling>
          <c:orientation val="minMax"/>
          <c:max val="16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62872"/>
        <c:crosses val="autoZero"/>
        <c:crossBetween val="between"/>
        <c:majorUnit val="4000000"/>
        <c:dispUnits>
          <c:builtInUnit val="thousands"/>
          <c:dispUnitsLbl>
            <c:layout>
              <c:manualLayout>
                <c:xMode val="edge"/>
                <c:yMode val="edge"/>
                <c:x val="4.093058715618187E-2"/>
                <c:y val="0.13686075424782429"/>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r>
                    <a:rPr lang="ja-JP" altLang="en-US" sz="800">
                      <a:latin typeface="+mn-ea"/>
                      <a:ea typeface="+mn-ea"/>
                    </a:rPr>
                    <a:t>千台</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dispUnitsLbl>
        </c:dispUnits>
      </c:valAx>
      <c:spPr>
        <a:noFill/>
        <a:ln>
          <a:noFill/>
        </a:ln>
        <a:effectLst/>
      </c:spPr>
    </c:plotArea>
    <c:legend>
      <c:legendPos val="t"/>
      <c:layout>
        <c:manualLayout>
          <c:xMode val="edge"/>
          <c:yMode val="edge"/>
          <c:x val="0.20768691356848171"/>
          <c:y val="0.15929893631717087"/>
          <c:w val="0.60109195881528421"/>
          <c:h val="7.56582400884100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29277453044368E-2"/>
          <c:y val="0.14840712031618616"/>
          <c:w val="0.83560801491651393"/>
          <c:h val="0.75867438749144689"/>
        </c:manualLayout>
      </c:layout>
      <c:barChart>
        <c:barDir val="col"/>
        <c:grouping val="stacked"/>
        <c:varyColors val="0"/>
        <c:ser>
          <c:idx val="1"/>
          <c:order val="0"/>
          <c:tx>
            <c:strRef>
              <c:f>'10-1'!$C$4</c:f>
              <c:strCache>
                <c:ptCount val="1"/>
                <c:pt idx="0">
                  <c:v>可燃</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'10-1'!$C$5:$C$18</c:f>
              <c:numCache>
                <c:formatCode>#,##0_ </c:formatCode>
                <c:ptCount val="14"/>
                <c:pt idx="0">
                  <c:v>127058</c:v>
                </c:pt>
                <c:pt idx="1">
                  <c:v>149265</c:v>
                </c:pt>
                <c:pt idx="2">
                  <c:v>159799</c:v>
                </c:pt>
                <c:pt idx="3">
                  <c:v>156384</c:v>
                </c:pt>
                <c:pt idx="4">
                  <c:v>159741</c:v>
                </c:pt>
                <c:pt idx="5">
                  <c:v>144359</c:v>
                </c:pt>
                <c:pt idx="6">
                  <c:v>137920</c:v>
                </c:pt>
                <c:pt idx="7">
                  <c:v>134750</c:v>
                </c:pt>
                <c:pt idx="8">
                  <c:v>135958</c:v>
                </c:pt>
                <c:pt idx="9">
                  <c:v>142924</c:v>
                </c:pt>
                <c:pt idx="10">
                  <c:v>135229</c:v>
                </c:pt>
                <c:pt idx="11">
                  <c:v>133867</c:v>
                </c:pt>
                <c:pt idx="12">
                  <c:v>128156</c:v>
                </c:pt>
                <c:pt idx="13">
                  <c:v>119277</c:v>
                </c:pt>
              </c:numCache>
            </c:numRef>
          </c:val>
          <c:extLst>
            <c:ext xmlns:c16="http://schemas.microsoft.com/office/drawing/2014/chart" uri="{C3380CC4-5D6E-409C-BE32-E72D297353CC}">
              <c16:uniqueId val="{00000000-86B6-4207-981E-F7EAE59DBC7D}"/>
            </c:ext>
          </c:extLst>
        </c:ser>
        <c:ser>
          <c:idx val="2"/>
          <c:order val="1"/>
          <c:tx>
            <c:strRef>
              <c:f>'10-1'!$D$4</c:f>
              <c:strCache>
                <c:ptCount val="1"/>
                <c:pt idx="0">
                  <c:v>不燃</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'10-1'!$D$5:$D$18</c:f>
              <c:numCache>
                <c:formatCode>#,##0_ </c:formatCode>
                <c:ptCount val="14"/>
                <c:pt idx="0">
                  <c:v>4835</c:v>
                </c:pt>
                <c:pt idx="1">
                  <c:v>8573</c:v>
                </c:pt>
                <c:pt idx="2">
                  <c:v>7149</c:v>
                </c:pt>
                <c:pt idx="3">
                  <c:v>5832</c:v>
                </c:pt>
                <c:pt idx="4">
                  <c:v>4312</c:v>
                </c:pt>
                <c:pt idx="5">
                  <c:v>4411</c:v>
                </c:pt>
                <c:pt idx="6">
                  <c:v>4162</c:v>
                </c:pt>
                <c:pt idx="7">
                  <c:v>4049</c:v>
                </c:pt>
                <c:pt idx="8">
                  <c:v>4048</c:v>
                </c:pt>
                <c:pt idx="9">
                  <c:v>6440</c:v>
                </c:pt>
                <c:pt idx="10">
                  <c:v>6487</c:v>
                </c:pt>
                <c:pt idx="11">
                  <c:v>4843</c:v>
                </c:pt>
                <c:pt idx="12">
                  <c:v>4744</c:v>
                </c:pt>
                <c:pt idx="13">
                  <c:v>3298</c:v>
                </c:pt>
              </c:numCache>
            </c:numRef>
          </c:val>
          <c:extLst>
            <c:ext xmlns:c16="http://schemas.microsoft.com/office/drawing/2014/chart" uri="{C3380CC4-5D6E-409C-BE32-E72D297353CC}">
              <c16:uniqueId val="{00000001-86B6-4207-981E-F7EAE59DBC7D}"/>
            </c:ext>
          </c:extLst>
        </c:ser>
        <c:ser>
          <c:idx val="3"/>
          <c:order val="2"/>
          <c:tx>
            <c:strRef>
              <c:f>'10-1'!$E$4</c:f>
              <c:strCache>
                <c:ptCount val="1"/>
                <c:pt idx="0">
                  <c:v>資源</c:v>
                </c:pt>
              </c:strCache>
            </c:strRef>
          </c:tx>
          <c:spPr>
            <a:pattFill prst="pct40">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'10-1'!$E$5:$E$18</c:f>
              <c:numCache>
                <c:formatCode>#,##0_ </c:formatCode>
                <c:ptCount val="14"/>
                <c:pt idx="0">
                  <c:v>9118</c:v>
                </c:pt>
                <c:pt idx="1">
                  <c:v>10661</c:v>
                </c:pt>
                <c:pt idx="2">
                  <c:v>10285</c:v>
                </c:pt>
                <c:pt idx="3">
                  <c:v>10412</c:v>
                </c:pt>
                <c:pt idx="4">
                  <c:v>9825</c:v>
                </c:pt>
                <c:pt idx="5">
                  <c:v>9203</c:v>
                </c:pt>
                <c:pt idx="6">
                  <c:v>8625</c:v>
                </c:pt>
                <c:pt idx="7">
                  <c:v>8337</c:v>
                </c:pt>
                <c:pt idx="8">
                  <c:v>8028</c:v>
                </c:pt>
                <c:pt idx="9">
                  <c:v>7200</c:v>
                </c:pt>
                <c:pt idx="10">
                  <c:v>8751</c:v>
                </c:pt>
                <c:pt idx="11">
                  <c:v>8293</c:v>
                </c:pt>
                <c:pt idx="12">
                  <c:v>8640</c:v>
                </c:pt>
                <c:pt idx="13">
                  <c:v>8094</c:v>
                </c:pt>
              </c:numCache>
            </c:numRef>
          </c:val>
          <c:extLst>
            <c:ext xmlns:c16="http://schemas.microsoft.com/office/drawing/2014/chart" uri="{C3380CC4-5D6E-409C-BE32-E72D297353CC}">
              <c16:uniqueId val="{00000002-86B6-4207-981E-F7EAE59DBC7D}"/>
            </c:ext>
          </c:extLst>
        </c:ser>
        <c:ser>
          <c:idx val="4"/>
          <c:order val="3"/>
          <c:tx>
            <c:strRef>
              <c:f>'10-1'!$F$4</c:f>
              <c:strCache>
                <c:ptCount val="1"/>
                <c:pt idx="0">
                  <c:v>粗大</c:v>
                </c:pt>
              </c:strCache>
            </c:strRef>
          </c:tx>
          <c:spPr>
            <a:pattFill prst="lgCheck">
              <a:fgClr>
                <a:srgbClr val="51A1A2"/>
              </a:fgClr>
              <a:bgClr>
                <a:schemeClr val="bg1"/>
              </a:bgClr>
            </a:pattFill>
            <a:ln>
              <a:solidFill>
                <a:srgbClr val="51A1A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'10-1'!$F$5:$F$18</c:f>
              <c:numCache>
                <c:formatCode>#,##0_ </c:formatCode>
                <c:ptCount val="14"/>
                <c:pt idx="0">
                  <c:v>687</c:v>
                </c:pt>
                <c:pt idx="1">
                  <c:v>938</c:v>
                </c:pt>
                <c:pt idx="2">
                  <c:v>1028</c:v>
                </c:pt>
                <c:pt idx="3">
                  <c:v>934</c:v>
                </c:pt>
                <c:pt idx="4">
                  <c:v>875</c:v>
                </c:pt>
                <c:pt idx="5">
                  <c:v>949</c:v>
                </c:pt>
                <c:pt idx="6">
                  <c:v>901</c:v>
                </c:pt>
                <c:pt idx="7">
                  <c:v>949</c:v>
                </c:pt>
                <c:pt idx="8">
                  <c:v>1009</c:v>
                </c:pt>
                <c:pt idx="9">
                  <c:v>683</c:v>
                </c:pt>
                <c:pt idx="10">
                  <c:v>1214</c:v>
                </c:pt>
                <c:pt idx="11">
                  <c:v>1276</c:v>
                </c:pt>
                <c:pt idx="12">
                  <c:v>1135</c:v>
                </c:pt>
                <c:pt idx="13">
                  <c:v>1003</c:v>
                </c:pt>
              </c:numCache>
            </c:numRef>
          </c:val>
          <c:extLst>
            <c:ext xmlns:c16="http://schemas.microsoft.com/office/drawing/2014/chart" uri="{C3380CC4-5D6E-409C-BE32-E72D297353CC}">
              <c16:uniqueId val="{00000003-86B6-4207-981E-F7EAE59DBC7D}"/>
            </c:ext>
          </c:extLst>
        </c:ser>
        <c:dLbls>
          <c:showLegendKey val="0"/>
          <c:showVal val="0"/>
          <c:showCatName val="0"/>
          <c:showSerName val="0"/>
          <c:showPercent val="0"/>
          <c:showBubbleSize val="0"/>
        </c:dLbls>
        <c:gapWidth val="50"/>
        <c:overlap val="100"/>
        <c:axId val="600671888"/>
        <c:axId val="600668752"/>
      </c:barChart>
      <c:lineChart>
        <c:grouping val="standard"/>
        <c:varyColors val="0"/>
        <c:ser>
          <c:idx val="5"/>
          <c:order val="4"/>
          <c:tx>
            <c:strRef>
              <c:f>'10-1'!$G$4</c:f>
              <c:strCache>
                <c:ptCount val="1"/>
                <c:pt idx="0">
                  <c:v>１人１日当たり
ごみ排出量</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'10-1'!$A$6:$A$18</c:f>
              <c:strCache>
                <c:ptCount val="13"/>
                <c:pt idx="0">
                  <c:v>2011年</c:v>
                </c:pt>
                <c:pt idx="1">
                  <c:v>2012年</c:v>
                </c:pt>
                <c:pt idx="2">
                  <c:v>2013年</c:v>
                </c:pt>
                <c:pt idx="3">
                  <c:v>2014</c:v>
                </c:pt>
                <c:pt idx="4">
                  <c:v>2015</c:v>
                </c:pt>
                <c:pt idx="5">
                  <c:v>2016</c:v>
                </c:pt>
                <c:pt idx="6">
                  <c:v>2017</c:v>
                </c:pt>
                <c:pt idx="7">
                  <c:v>2018</c:v>
                </c:pt>
                <c:pt idx="8">
                  <c:v>2019</c:v>
                </c:pt>
                <c:pt idx="9">
                  <c:v>2020</c:v>
                </c:pt>
                <c:pt idx="10">
                  <c:v>2021</c:v>
                </c:pt>
                <c:pt idx="11">
                  <c:v>2022</c:v>
                </c:pt>
                <c:pt idx="12">
                  <c:v>2023</c:v>
                </c:pt>
              </c:strCache>
            </c:strRef>
          </c:cat>
          <c:val>
            <c:numRef>
              <c:f>'10-1'!$G$5:$G$18</c:f>
              <c:numCache>
                <c:formatCode>#,##0_ </c:formatCode>
                <c:ptCount val="14"/>
                <c:pt idx="0">
                  <c:v>1145</c:v>
                </c:pt>
                <c:pt idx="1">
                  <c:v>1360</c:v>
                </c:pt>
                <c:pt idx="2">
                  <c:v>1380</c:v>
                </c:pt>
                <c:pt idx="3">
                  <c:v>1447</c:v>
                </c:pt>
                <c:pt idx="4">
                  <c:v>1454</c:v>
                </c:pt>
                <c:pt idx="5">
                  <c:v>1328</c:v>
                </c:pt>
                <c:pt idx="6">
                  <c:v>1237</c:v>
                </c:pt>
                <c:pt idx="7">
                  <c:v>1212</c:v>
                </c:pt>
                <c:pt idx="8">
                  <c:v>1226</c:v>
                </c:pt>
                <c:pt idx="9">
                  <c:v>1294</c:v>
                </c:pt>
                <c:pt idx="10">
                  <c:v>1257</c:v>
                </c:pt>
                <c:pt idx="11">
                  <c:v>1246</c:v>
                </c:pt>
                <c:pt idx="12">
                  <c:v>1206</c:v>
                </c:pt>
                <c:pt idx="13">
                  <c:v>1140</c:v>
                </c:pt>
              </c:numCache>
            </c:numRef>
          </c:val>
          <c:smooth val="0"/>
          <c:extLst>
            <c:ext xmlns:c16="http://schemas.microsoft.com/office/drawing/2014/chart" uri="{C3380CC4-5D6E-409C-BE32-E72D297353CC}">
              <c16:uniqueId val="{00000004-86B6-4207-981E-F7EAE59DBC7D}"/>
            </c:ext>
          </c:extLst>
        </c:ser>
        <c:dLbls>
          <c:showLegendKey val="0"/>
          <c:showVal val="0"/>
          <c:showCatName val="0"/>
          <c:showSerName val="0"/>
          <c:showPercent val="0"/>
          <c:showBubbleSize val="0"/>
        </c:dLbls>
        <c:marker val="1"/>
        <c:smooth val="0"/>
        <c:axId val="600673064"/>
        <c:axId val="600670320"/>
      </c:lineChart>
      <c:catAx>
        <c:axId val="60067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68752"/>
        <c:crosses val="autoZero"/>
        <c:auto val="1"/>
        <c:lblAlgn val="ctr"/>
        <c:lblOffset val="100"/>
        <c:noMultiLvlLbl val="0"/>
      </c:catAx>
      <c:valAx>
        <c:axId val="600668752"/>
        <c:scaling>
          <c:orientation val="minMax"/>
          <c:max val="2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71888"/>
        <c:crosses val="autoZero"/>
        <c:crossBetween val="between"/>
        <c:majorUnit val="40000"/>
      </c:valAx>
      <c:valAx>
        <c:axId val="600670320"/>
        <c:scaling>
          <c:orientation val="minMax"/>
          <c:max val="3000"/>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73064"/>
        <c:crosses val="max"/>
        <c:crossBetween val="between"/>
        <c:majorUnit val="400"/>
      </c:valAx>
      <c:catAx>
        <c:axId val="600673064"/>
        <c:scaling>
          <c:orientation val="minMax"/>
        </c:scaling>
        <c:delete val="1"/>
        <c:axPos val="b"/>
        <c:numFmt formatCode="General" sourceLinked="1"/>
        <c:majorTickMark val="out"/>
        <c:minorTickMark val="none"/>
        <c:tickLblPos val="nextTo"/>
        <c:crossAx val="600670320"/>
        <c:crosses val="autoZero"/>
        <c:auto val="1"/>
        <c:lblAlgn val="ctr"/>
        <c:lblOffset val="100"/>
        <c:noMultiLvlLbl val="0"/>
      </c:catAx>
      <c:spPr>
        <a:noFill/>
        <a:ln>
          <a:noFill/>
        </a:ln>
        <a:effectLst/>
      </c:spPr>
    </c:plotArea>
    <c:legend>
      <c:legendPos val="t"/>
      <c:layout>
        <c:manualLayout>
          <c:xMode val="edge"/>
          <c:yMode val="edge"/>
          <c:x val="4.6093937017751989E-2"/>
          <c:y val="2.7348283590524436E-2"/>
          <c:w val="0.90084990038349444"/>
          <c:h val="8.94904206919302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53138690099187E-2"/>
          <c:y val="0.1157405756644088"/>
          <c:w val="0.88389129483814521"/>
          <c:h val="0.77354986876640419"/>
        </c:manualLayout>
      </c:layout>
      <c:lineChart>
        <c:grouping val="standard"/>
        <c:varyColors val="0"/>
        <c:ser>
          <c:idx val="1"/>
          <c:order val="0"/>
          <c:tx>
            <c:strRef>
              <c:f>'10-2'!$C$4</c:f>
              <c:strCache>
                <c:ptCount val="1"/>
                <c:pt idx="0">
                  <c:v>リサイクル率</c:v>
                </c:pt>
              </c:strCache>
            </c:strRef>
          </c:tx>
          <c:spPr>
            <a:ln w="28575" cap="rnd">
              <a:solidFill>
                <a:srgbClr val="D5848B"/>
              </a:solidFill>
              <a:round/>
            </a:ln>
            <a:effectLst/>
          </c:spPr>
          <c:marker>
            <c:symbol val="circle"/>
            <c:size val="5"/>
            <c:spPr>
              <a:solidFill>
                <a:srgbClr val="D5848B"/>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'10-2'!$C$5:$C$18</c:f>
              <c:numCache>
                <c:formatCode>#,##0.0;[Red]\-#,##0.0</c:formatCode>
                <c:ptCount val="14"/>
                <c:pt idx="0">
                  <c:v>12.8</c:v>
                </c:pt>
                <c:pt idx="1">
                  <c:v>12.2</c:v>
                </c:pt>
                <c:pt idx="2">
                  <c:v>11.7</c:v>
                </c:pt>
                <c:pt idx="3">
                  <c:v>12.16</c:v>
                </c:pt>
                <c:pt idx="4">
                  <c:v>10.9</c:v>
                </c:pt>
                <c:pt idx="5">
                  <c:v>10.98</c:v>
                </c:pt>
                <c:pt idx="6">
                  <c:v>10.9</c:v>
                </c:pt>
                <c:pt idx="7">
                  <c:v>10.77</c:v>
                </c:pt>
                <c:pt idx="8">
                  <c:v>10.4</c:v>
                </c:pt>
                <c:pt idx="9" formatCode="General">
                  <c:v>9.1</c:v>
                </c:pt>
                <c:pt idx="10" formatCode="General">
                  <c:v>9.8000000000000007</c:v>
                </c:pt>
                <c:pt idx="11" formatCode="General">
                  <c:v>10.1</c:v>
                </c:pt>
                <c:pt idx="12" formatCode="General">
                  <c:v>10.199999999999999</c:v>
                </c:pt>
                <c:pt idx="13" formatCode="General">
                  <c:v>9.1999999999999993</c:v>
                </c:pt>
              </c:numCache>
            </c:numRef>
          </c:val>
          <c:smooth val="0"/>
          <c:extLst>
            <c:ext xmlns:c16="http://schemas.microsoft.com/office/drawing/2014/chart" uri="{C3380CC4-5D6E-409C-BE32-E72D297353CC}">
              <c16:uniqueId val="{00000000-2ED9-45A9-9118-FE58600B2266}"/>
            </c:ext>
          </c:extLst>
        </c:ser>
        <c:dLbls>
          <c:showLegendKey val="0"/>
          <c:showVal val="0"/>
          <c:showCatName val="0"/>
          <c:showSerName val="0"/>
          <c:showPercent val="0"/>
          <c:showBubbleSize val="0"/>
        </c:dLbls>
        <c:marker val="1"/>
        <c:smooth val="0"/>
        <c:axId val="600673848"/>
        <c:axId val="600673456"/>
      </c:lineChart>
      <c:catAx>
        <c:axId val="6006738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3456"/>
        <c:crosses val="autoZero"/>
        <c:auto val="1"/>
        <c:lblAlgn val="ctr"/>
        <c:lblOffset val="100"/>
        <c:noMultiLvlLbl val="0"/>
      </c:catAx>
      <c:valAx>
        <c:axId val="600673456"/>
        <c:scaling>
          <c:orientation val="minMax"/>
          <c:max val="15"/>
          <c:min val="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3848"/>
        <c:crosses val="autoZero"/>
        <c:crossBetween val="between"/>
        <c:majorUnit val="3"/>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9606010787114"/>
          <c:y val="0.21508799105029905"/>
          <c:w val="0.83929993366213829"/>
          <c:h val="0.69332193107009166"/>
        </c:manualLayout>
      </c:layout>
      <c:barChart>
        <c:barDir val="col"/>
        <c:grouping val="stacked"/>
        <c:varyColors val="0"/>
        <c:ser>
          <c:idx val="1"/>
          <c:order val="0"/>
          <c:tx>
            <c:strRef>
              <c:f>'10-3'!$C$4</c:f>
              <c:strCache>
                <c:ptCount val="1"/>
                <c:pt idx="0">
                  <c:v>産業部門</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'10-3'!$A$5:$A$19</c15:sqref>
                  </c15:fullRef>
                </c:ext>
              </c:extLst>
              <c:f>'10-3'!$A$8:$A$19</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c:ext xmlns:c15="http://schemas.microsoft.com/office/drawing/2012/chart" uri="{02D57815-91ED-43cb-92C2-25804820EDAC}">
                  <c15:fullRef>
                    <c15:sqref>'10-3'!$C$5:$C$19</c15:sqref>
                  </c15:fullRef>
                </c:ext>
              </c:extLst>
              <c:f>'10-3'!$C$8:$C$19</c:f>
              <c:numCache>
                <c:formatCode>0_ </c:formatCode>
                <c:ptCount val="12"/>
                <c:pt idx="0">
                  <c:v>718.12010697324001</c:v>
                </c:pt>
                <c:pt idx="1">
                  <c:v>909.34965299478154</c:v>
                </c:pt>
                <c:pt idx="2">
                  <c:v>924.35562463394763</c:v>
                </c:pt>
                <c:pt idx="3">
                  <c:v>848.00615590690643</c:v>
                </c:pt>
                <c:pt idx="4">
                  <c:v>820.74982820336413</c:v>
                </c:pt>
                <c:pt idx="5">
                  <c:v>711.26132523226897</c:v>
                </c:pt>
                <c:pt idx="6">
                  <c:v>674.43682329191347</c:v>
                </c:pt>
                <c:pt idx="7">
                  <c:v>708.33212609856264</c:v>
                </c:pt>
                <c:pt idx="8">
                  <c:v>701.75900000000001</c:v>
                </c:pt>
                <c:pt idx="9">
                  <c:v>689.327</c:v>
                </c:pt>
                <c:pt idx="10">
                  <c:v>659.72598789773326</c:v>
                </c:pt>
                <c:pt idx="11">
                  <c:v>682.06496305073074</c:v>
                </c:pt>
              </c:numCache>
            </c:numRef>
          </c:val>
          <c:extLst>
            <c:ext xmlns:c16="http://schemas.microsoft.com/office/drawing/2014/chart" uri="{C3380CC4-5D6E-409C-BE32-E72D297353CC}">
              <c16:uniqueId val="{00000000-0C38-49D1-93FB-A1EC8474D88E}"/>
            </c:ext>
          </c:extLst>
        </c:ser>
        <c:ser>
          <c:idx val="3"/>
          <c:order val="1"/>
          <c:tx>
            <c:strRef>
              <c:f>'10-3'!$D$4</c:f>
              <c:strCache>
                <c:ptCount val="1"/>
                <c:pt idx="0">
                  <c:v>業務部門</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'10-3'!$A$5:$A$19</c15:sqref>
                  </c15:fullRef>
                </c:ext>
              </c:extLst>
              <c:f>'10-3'!$A$8:$A$19</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c:ext xmlns:c15="http://schemas.microsoft.com/office/drawing/2012/chart" uri="{02D57815-91ED-43cb-92C2-25804820EDAC}">
                  <c15:fullRef>
                    <c15:sqref>'10-3'!$D$5:$D$19</c15:sqref>
                  </c15:fullRef>
                </c:ext>
              </c:extLst>
              <c:f>'10-3'!$D$8:$D$19</c:f>
              <c:numCache>
                <c:formatCode>0_ </c:formatCode>
                <c:ptCount val="12"/>
                <c:pt idx="0">
                  <c:v>636.10309412473953</c:v>
                </c:pt>
                <c:pt idx="1">
                  <c:v>765.65318968262716</c:v>
                </c:pt>
                <c:pt idx="2">
                  <c:v>888.66214018757103</c:v>
                </c:pt>
                <c:pt idx="3">
                  <c:v>755.13282097307695</c:v>
                </c:pt>
                <c:pt idx="4">
                  <c:v>792.58491200374033</c:v>
                </c:pt>
                <c:pt idx="5">
                  <c:v>773.55190713007278</c:v>
                </c:pt>
                <c:pt idx="6">
                  <c:v>635.14990396190217</c:v>
                </c:pt>
                <c:pt idx="7">
                  <c:v>580.06587366484587</c:v>
                </c:pt>
                <c:pt idx="8">
                  <c:v>609.34799999999996</c:v>
                </c:pt>
                <c:pt idx="9">
                  <c:v>627.82399999999996</c:v>
                </c:pt>
                <c:pt idx="10">
                  <c:v>522.8829840166751</c:v>
                </c:pt>
                <c:pt idx="11">
                  <c:v>571.32649986958836</c:v>
                </c:pt>
              </c:numCache>
            </c:numRef>
          </c:val>
          <c:extLst>
            <c:ext xmlns:c16="http://schemas.microsoft.com/office/drawing/2014/chart" uri="{C3380CC4-5D6E-409C-BE32-E72D297353CC}">
              <c16:uniqueId val="{00000001-0C38-49D1-93FB-A1EC8474D88E}"/>
            </c:ext>
          </c:extLst>
        </c:ser>
        <c:ser>
          <c:idx val="2"/>
          <c:order val="2"/>
          <c:tx>
            <c:strRef>
              <c:f>'10-3'!$E$4</c:f>
              <c:strCache>
                <c:ptCount val="1"/>
                <c:pt idx="0">
                  <c:v>運輸部門</c:v>
                </c:pt>
              </c:strCache>
            </c:strRef>
          </c:tx>
          <c:spPr>
            <a:pattFill prst="pct40">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'10-3'!$A$5:$A$19</c15:sqref>
                  </c15:fullRef>
                </c:ext>
              </c:extLst>
              <c:f>'10-3'!$A$8:$A$19</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c:ext xmlns:c15="http://schemas.microsoft.com/office/drawing/2012/chart" uri="{02D57815-91ED-43cb-92C2-25804820EDAC}">
                  <c15:fullRef>
                    <c15:sqref>'10-3'!$E$5:$E$19</c15:sqref>
                  </c15:fullRef>
                </c:ext>
              </c:extLst>
              <c:f>'10-3'!$E$8:$E$19</c:f>
              <c:numCache>
                <c:formatCode>0_ </c:formatCode>
                <c:ptCount val="12"/>
                <c:pt idx="0">
                  <c:v>796.62912946897177</c:v>
                </c:pt>
                <c:pt idx="1">
                  <c:v>766.04037185293294</c:v>
                </c:pt>
                <c:pt idx="2">
                  <c:v>771.09287121108923</c:v>
                </c:pt>
                <c:pt idx="3">
                  <c:v>786.03188229769091</c:v>
                </c:pt>
                <c:pt idx="4">
                  <c:v>788.73985423241788</c:v>
                </c:pt>
                <c:pt idx="5">
                  <c:v>976.84441347895552</c:v>
                </c:pt>
                <c:pt idx="6">
                  <c:v>972.06626344853896</c:v>
                </c:pt>
                <c:pt idx="7">
                  <c:v>959.69010246618029</c:v>
                </c:pt>
                <c:pt idx="8">
                  <c:v>896.89013416617036</c:v>
                </c:pt>
                <c:pt idx="9">
                  <c:v>894.24</c:v>
                </c:pt>
                <c:pt idx="10">
                  <c:v>890.30880177384779</c:v>
                </c:pt>
                <c:pt idx="11">
                  <c:v>892.48524471707526</c:v>
                </c:pt>
              </c:numCache>
            </c:numRef>
          </c:val>
          <c:extLst>
            <c:ext xmlns:c16="http://schemas.microsoft.com/office/drawing/2014/chart" uri="{C3380CC4-5D6E-409C-BE32-E72D297353CC}">
              <c16:uniqueId val="{00000002-0C38-49D1-93FB-A1EC8474D88E}"/>
            </c:ext>
          </c:extLst>
        </c:ser>
        <c:ser>
          <c:idx val="5"/>
          <c:order val="3"/>
          <c:tx>
            <c:strRef>
              <c:f>'10-3'!$F$4</c:f>
              <c:strCache>
                <c:ptCount val="1"/>
                <c:pt idx="0">
                  <c:v>家庭部門</c:v>
                </c:pt>
              </c:strCache>
            </c:strRef>
          </c:tx>
          <c:spPr>
            <a:pattFill prst="lgCheck">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'10-3'!$A$5:$A$19</c15:sqref>
                  </c15:fullRef>
                </c:ext>
              </c:extLst>
              <c:f>'10-3'!$A$8:$A$19</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c:ext xmlns:c15="http://schemas.microsoft.com/office/drawing/2012/chart" uri="{02D57815-91ED-43cb-92C2-25804820EDAC}">
                  <c15:fullRef>
                    <c15:sqref>'10-3'!$F$5:$F$19</c15:sqref>
                  </c15:fullRef>
                </c:ext>
              </c:extLst>
              <c:f>'10-3'!$F$8:$F$19</c:f>
              <c:numCache>
                <c:formatCode>0_ </c:formatCode>
                <c:ptCount val="12"/>
                <c:pt idx="0">
                  <c:v>525.96648105045028</c:v>
                </c:pt>
                <c:pt idx="1">
                  <c:v>614.29861636247483</c:v>
                </c:pt>
                <c:pt idx="2">
                  <c:v>658.91958858391467</c:v>
                </c:pt>
                <c:pt idx="3">
                  <c:v>658.2121361654024</c:v>
                </c:pt>
                <c:pt idx="4">
                  <c:v>649.30394939522751</c:v>
                </c:pt>
                <c:pt idx="5">
                  <c:v>592.3900291569114</c:v>
                </c:pt>
                <c:pt idx="6">
                  <c:v>557.81716101173799</c:v>
                </c:pt>
                <c:pt idx="7">
                  <c:v>591.82102567687218</c:v>
                </c:pt>
                <c:pt idx="8">
                  <c:v>551.02499999999998</c:v>
                </c:pt>
                <c:pt idx="9">
                  <c:v>540.04785727257399</c:v>
                </c:pt>
                <c:pt idx="10">
                  <c:v>485.88245760145799</c:v>
                </c:pt>
                <c:pt idx="11">
                  <c:v>520.89595862367014</c:v>
                </c:pt>
              </c:numCache>
            </c:numRef>
          </c:val>
          <c:extLst>
            <c:ext xmlns:c16="http://schemas.microsoft.com/office/drawing/2014/chart" uri="{C3380CC4-5D6E-409C-BE32-E72D297353CC}">
              <c16:uniqueId val="{00000003-0C38-49D1-93FB-A1EC8474D88E}"/>
            </c:ext>
          </c:extLst>
        </c:ser>
        <c:ser>
          <c:idx val="4"/>
          <c:order val="4"/>
          <c:tx>
            <c:strRef>
              <c:f>'10-3'!$G$4</c:f>
              <c:strCache>
                <c:ptCount val="1"/>
                <c:pt idx="0">
                  <c:v>エネルギー転換部門</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'10-3'!$A$5:$A$19</c15:sqref>
                  </c15:fullRef>
                </c:ext>
              </c:extLst>
              <c:f>'10-3'!$A$8:$A$19</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c:ext xmlns:c15="http://schemas.microsoft.com/office/drawing/2012/chart" uri="{02D57815-91ED-43cb-92C2-25804820EDAC}">
                  <c15:fullRef>
                    <c15:sqref>'10-3'!$G$5:$G$19</c15:sqref>
                  </c15:fullRef>
                </c:ext>
              </c:extLst>
              <c:f>'10-3'!$G$8:$G$19</c:f>
              <c:numCache>
                <c:formatCode>0_ </c:formatCode>
                <c:ptCount val="12"/>
                <c:pt idx="0">
                  <c:v>1.92</c:v>
                </c:pt>
                <c:pt idx="1">
                  <c:v>1.4710000000000001</c:v>
                </c:pt>
                <c:pt idx="2">
                  <c:v>1.518</c:v>
                </c:pt>
                <c:pt idx="3">
                  <c:v>1.655</c:v>
                </c:pt>
                <c:pt idx="4">
                  <c:v>1.83</c:v>
                </c:pt>
                <c:pt idx="5">
                  <c:v>1.5189999999999999</c:v>
                </c:pt>
                <c:pt idx="6">
                  <c:v>1.2243999493810611</c:v>
                </c:pt>
                <c:pt idx="7">
                  <c:v>1.129306800315123</c:v>
                </c:pt>
                <c:pt idx="8">
                  <c:v>0.77800000000000002</c:v>
                </c:pt>
                <c:pt idx="9">
                  <c:v>0</c:v>
                </c:pt>
                <c:pt idx="10">
                  <c:v>0</c:v>
                </c:pt>
                <c:pt idx="11">
                  <c:v>0</c:v>
                </c:pt>
              </c:numCache>
            </c:numRef>
          </c:val>
          <c:extLst>
            <c:ext xmlns:c16="http://schemas.microsoft.com/office/drawing/2014/chart" uri="{C3380CC4-5D6E-409C-BE32-E72D297353CC}">
              <c16:uniqueId val="{00000004-0C38-49D1-93FB-A1EC8474D88E}"/>
            </c:ext>
          </c:extLst>
        </c:ser>
        <c:ser>
          <c:idx val="6"/>
          <c:order val="5"/>
          <c:tx>
            <c:strRef>
              <c:f>'10-3'!$H$4</c:f>
              <c:strCache>
                <c:ptCount val="1"/>
                <c:pt idx="0">
                  <c:v>その他の分野</c:v>
                </c:pt>
              </c:strCache>
            </c:strRef>
          </c:tx>
          <c:spPr>
            <a:pattFill prst="openDmnd">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'10-3'!$A$5:$A$19</c15:sqref>
                  </c15:fullRef>
                </c:ext>
              </c:extLst>
              <c:f>'10-3'!$A$8:$A$19</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extLst>
                <c:ext xmlns:c15="http://schemas.microsoft.com/office/drawing/2012/chart" uri="{02D57815-91ED-43cb-92C2-25804820EDAC}">
                  <c15:fullRef>
                    <c15:sqref>'10-3'!$H$5:$H$19</c15:sqref>
                  </c15:fullRef>
                </c:ext>
              </c:extLst>
              <c:f>'10-3'!$H$8:$H$19</c:f>
              <c:numCache>
                <c:formatCode>0_ </c:formatCode>
                <c:ptCount val="12"/>
                <c:pt idx="0">
                  <c:v>124.74826942875781</c:v>
                </c:pt>
                <c:pt idx="1">
                  <c:v>133.88860970853884</c:v>
                </c:pt>
                <c:pt idx="2">
                  <c:v>128.487179285623</c:v>
                </c:pt>
                <c:pt idx="3">
                  <c:v>120.04788683949394</c:v>
                </c:pt>
                <c:pt idx="4">
                  <c:v>117.190071227679</c:v>
                </c:pt>
                <c:pt idx="5">
                  <c:v>121.92110117361301</c:v>
                </c:pt>
                <c:pt idx="6">
                  <c:v>120.64439056525001</c:v>
                </c:pt>
                <c:pt idx="7">
                  <c:v>120.35971524370305</c:v>
                </c:pt>
                <c:pt idx="8">
                  <c:v>118.435</c:v>
                </c:pt>
                <c:pt idx="9">
                  <c:v>117.011214175909</c:v>
                </c:pt>
                <c:pt idx="10">
                  <c:v>116.62756380679124</c:v>
                </c:pt>
                <c:pt idx="11">
                  <c:v>112.80943453131977</c:v>
                </c:pt>
              </c:numCache>
            </c:numRef>
          </c:val>
          <c:extLst>
            <c:ext xmlns:c16="http://schemas.microsoft.com/office/drawing/2014/chart" uri="{C3380CC4-5D6E-409C-BE32-E72D297353CC}">
              <c16:uniqueId val="{00000005-0C38-49D1-93FB-A1EC8474D88E}"/>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prstDash val="dash"/>
              <a:round/>
            </a:ln>
            <a:effectLst/>
          </c:spPr>
        </c:serLines>
        <c:axId val="600667184"/>
        <c:axId val="600665616"/>
        <c:extLst/>
      </c:barChart>
      <c:barChart>
        <c:barDir val="col"/>
        <c:grouping val="stacked"/>
        <c:varyColors val="0"/>
        <c:ser>
          <c:idx val="7"/>
          <c:order val="6"/>
          <c:tx>
            <c:strRef>
              <c:f>'10-3'!$I$4</c:f>
              <c:strCache>
                <c:ptCount val="1"/>
                <c:pt idx="0">
                  <c:v>合計</c:v>
                </c:pt>
              </c:strCache>
            </c:strRef>
          </c:tx>
          <c:spPr>
            <a:noFill/>
            <a:ln>
              <a:noFill/>
            </a:ln>
            <a:effectLst/>
          </c:spPr>
          <c:invertIfNegative val="0"/>
          <c:dLbls>
            <c:dLbl>
              <c:idx val="1"/>
              <c:layout>
                <c:manualLayout>
                  <c:x val="0"/>
                  <c:y val="-0.34928847382274653"/>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96F4-42AE-A99A-E72F1A0636B7}"/>
                </c:ext>
              </c:extLst>
            </c:dLbl>
            <c:dLbl>
              <c:idx val="2"/>
              <c:layout>
                <c:manualLayout>
                  <c:x val="0"/>
                  <c:y val="-0.3342308880903873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8-49D1-93FB-A1EC8474D88E}"/>
                </c:ext>
              </c:extLst>
            </c:dLbl>
            <c:dLbl>
              <c:idx val="3"/>
              <c:layout>
                <c:manualLayout>
                  <c:x val="-1.4618487967200792E-3"/>
                  <c:y val="-0.326481607446003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8-49D1-93FB-A1EC8474D88E}"/>
                </c:ext>
              </c:extLst>
            </c:dLbl>
            <c:dLbl>
              <c:idx val="4"/>
              <c:layout>
                <c:manualLayout>
                  <c:x val="0"/>
                  <c:y val="-0.321806520887203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8-49D1-93FB-A1EC8474D88E}"/>
                </c:ext>
              </c:extLst>
            </c:dLbl>
            <c:dLbl>
              <c:idx val="5"/>
              <c:layout>
                <c:manualLayout>
                  <c:x val="-1.4618487967200256E-3"/>
                  <c:y val="-0.310999823526926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8-49D1-93FB-A1EC8474D88E}"/>
                </c:ext>
              </c:extLst>
            </c:dLbl>
            <c:dLbl>
              <c:idx val="6"/>
              <c:layout>
                <c:manualLayout>
                  <c:x val="-1.4618487967200256E-3"/>
                  <c:y val="-0.303079040881271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8-49D1-93FB-A1EC8474D88E}"/>
                </c:ext>
              </c:extLst>
            </c:dLbl>
            <c:dLbl>
              <c:idx val="7"/>
              <c:layout>
                <c:manualLayout>
                  <c:x val="0"/>
                  <c:y val="-0.294416739920943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8-49D1-93FB-A1EC8474D88E}"/>
                </c:ext>
              </c:extLst>
            </c:dLbl>
            <c:dLbl>
              <c:idx val="8"/>
              <c:layout>
                <c:manualLayout>
                  <c:x val="0"/>
                  <c:y val="-0.294416739920943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8-49D1-93FB-A1EC8474D88E}"/>
                </c:ext>
              </c:extLst>
            </c:dLbl>
            <c:dLbl>
              <c:idx val="9"/>
              <c:layout>
                <c:manualLayout>
                  <c:x val="0"/>
                  <c:y val="-0.30161931837832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28-48BF-99C3-AB581C0A42C3}"/>
                </c:ext>
              </c:extLst>
            </c:dLbl>
            <c:dLbl>
              <c:idx val="10"/>
              <c:layout>
                <c:manualLayout>
                  <c:x val="1.4618489649878043E-3"/>
                  <c:y val="-0.2649349930679695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FC-4BB6-B863-0791EE4A267F}"/>
                </c:ext>
              </c:extLst>
            </c:dLbl>
            <c:spPr>
              <a:noFill/>
              <a:ln w="9525">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'10-3'!$A$6:$A$19</c15:sqref>
                  </c15:fullRef>
                </c:ext>
              </c:extLst>
              <c:f>'10-3'!$A$9:$A$19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'10-3'!$I$6:$I$19</c15:sqref>
                  </c15:fullRef>
                </c:ext>
              </c:extLst>
              <c:f>'10-3'!$I$9:$I$19</c:f>
              <c:numCache>
                <c:formatCode>#,##0_);[Red]\(#,##0\)</c:formatCode>
                <c:ptCount val="11"/>
                <c:pt idx="0">
                  <c:v>3190.7014406013554</c:v>
                </c:pt>
                <c:pt idx="1">
                  <c:v>3373.0354039021449</c:v>
                </c:pt>
                <c:pt idx="2">
                  <c:v>3169.0858821825709</c:v>
                </c:pt>
                <c:pt idx="3">
                  <c:v>3170.3986150624282</c:v>
                </c:pt>
                <c:pt idx="4">
                  <c:v>3177.4877761718217</c:v>
                </c:pt>
                <c:pt idx="5">
                  <c:v>2961.3389422287237</c:v>
                </c:pt>
                <c:pt idx="6">
                  <c:v>2961.3981499504794</c:v>
                </c:pt>
                <c:pt idx="7">
                  <c:v>2878.2351341661702</c:v>
                </c:pt>
                <c:pt idx="8">
                  <c:v>2868.450071448483</c:v>
                </c:pt>
                <c:pt idx="9">
                  <c:v>2675.4277950965056</c:v>
                </c:pt>
                <c:pt idx="10">
                  <c:v>2779.5821007923842</c:v>
                </c:pt>
              </c:numCache>
            </c:numRef>
          </c:val>
          <c:extLst xmlns:c15="http://schemas.microsoft.com/office/drawing/2012/chart">
            <c:ext xmlns:c16="http://schemas.microsoft.com/office/drawing/2014/chart" uri="{C3380CC4-5D6E-409C-BE32-E72D297353CC}">
              <c16:uniqueId val="{0000000E-0C38-49D1-93FB-A1EC8474D88E}"/>
            </c:ext>
          </c:extLst>
        </c:ser>
        <c:dLbls>
          <c:showLegendKey val="0"/>
          <c:showVal val="0"/>
          <c:showCatName val="0"/>
          <c:showSerName val="0"/>
          <c:showPercent val="0"/>
          <c:showBubbleSize val="0"/>
        </c:dLbls>
        <c:gapWidth val="50"/>
        <c:overlap val="100"/>
        <c:axId val="600668360"/>
        <c:axId val="600669144"/>
      </c:barChart>
      <c:catAx>
        <c:axId val="60066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600665616"/>
        <c:crosses val="autoZero"/>
        <c:auto val="1"/>
        <c:lblAlgn val="ctr"/>
        <c:lblOffset val="100"/>
        <c:noMultiLvlLbl val="0"/>
      </c:catAx>
      <c:valAx>
        <c:axId val="600665616"/>
        <c:scaling>
          <c:orientation val="minMax"/>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sz="900">
                    <a:latin typeface="+mn-ea"/>
                    <a:ea typeface="+mn-ea"/>
                  </a:rPr>
                  <a:t>千</a:t>
                </a:r>
                <a:r>
                  <a:rPr lang="en-US" sz="900">
                    <a:latin typeface="+mn-ea"/>
                    <a:ea typeface="+mn-ea"/>
                  </a:rPr>
                  <a:t>t-CO</a:t>
                </a:r>
                <a:r>
                  <a:rPr lang="en-US" sz="900" baseline="-14000">
                    <a:latin typeface="+mn-ea"/>
                    <a:ea typeface="+mn-ea"/>
                  </a:rPr>
                  <a:t>2</a:t>
                </a:r>
                <a:endParaRPr lang="ja-JP" sz="900" baseline="-14000">
                  <a:latin typeface="+mn-ea"/>
                  <a:ea typeface="+mn-ea"/>
                </a:endParaRPr>
              </a:p>
            </c:rich>
          </c:tx>
          <c:layout>
            <c:manualLayout>
              <c:xMode val="edge"/>
              <c:yMode val="edge"/>
              <c:x val="4.8761789391710657E-2"/>
              <c:y val="0.12120627339615335"/>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600667184"/>
        <c:crosses val="autoZero"/>
        <c:crossBetween val="between"/>
        <c:majorUnit val="1000"/>
      </c:valAx>
      <c:valAx>
        <c:axId val="600669144"/>
        <c:scaling>
          <c:orientation val="minMax"/>
          <c:min val="0"/>
        </c:scaling>
        <c:delete val="1"/>
        <c:axPos val="r"/>
        <c:numFmt formatCode="#,##0_);[Red]\(#,##0\)" sourceLinked="1"/>
        <c:majorTickMark val="out"/>
        <c:minorTickMark val="none"/>
        <c:tickLblPos val="nextTo"/>
        <c:crossAx val="600668360"/>
        <c:crosses val="max"/>
        <c:crossBetween val="between"/>
      </c:valAx>
      <c:catAx>
        <c:axId val="600668360"/>
        <c:scaling>
          <c:orientation val="minMax"/>
        </c:scaling>
        <c:delete val="1"/>
        <c:axPos val="b"/>
        <c:numFmt formatCode="General" sourceLinked="1"/>
        <c:majorTickMark val="out"/>
        <c:minorTickMark val="none"/>
        <c:tickLblPos val="nextTo"/>
        <c:crossAx val="600669144"/>
        <c:crosses val="autoZero"/>
        <c:auto val="1"/>
        <c:lblAlgn val="ctr"/>
        <c:lblOffset val="100"/>
        <c:noMultiLvlLbl val="0"/>
      </c:catAx>
      <c:spPr>
        <a:noFill/>
        <a:ln>
          <a:noFill/>
        </a:ln>
        <a:effectLst/>
      </c:spPr>
    </c:plotArea>
    <c:legend>
      <c:legendPos val="t"/>
      <c:legendEntry>
        <c:idx val="6"/>
        <c:delete val="1"/>
      </c:legendEntry>
      <c:layout>
        <c:manualLayout>
          <c:xMode val="edge"/>
          <c:yMode val="edge"/>
          <c:x val="0.22602324709411326"/>
          <c:y val="7.4666666666666673E-2"/>
          <c:w val="0.54502310288137057"/>
          <c:h val="7.719874015748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j-ea"/>
          <a:ea typeface="+mj-ea"/>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en-US" altLang="ja-JP" sz="1100">
                <a:latin typeface="ＭＳ Ｐゴシック" panose="020B0600070205080204" pitchFamily="50" charset="-128"/>
                <a:ea typeface="ＭＳ Ｐゴシック" panose="020B0600070205080204" pitchFamily="50" charset="-128"/>
              </a:rPr>
              <a:t>2020</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en-US" sz="1100">
                <a:latin typeface="ＭＳ Ｐゴシック" panose="020B0600070205080204" pitchFamily="50" charset="-128"/>
                <a:ea typeface="ＭＳ Ｐゴシック" panose="020B0600070205080204" pitchFamily="50" charset="-128"/>
              </a:rPr>
              <a:t>令和</a:t>
            </a:r>
            <a:r>
              <a:rPr lang="en-US" altLang="ja-JP" sz="1100" b="0" i="0" u="none" strike="noStrike" baseline="0">
                <a:effectLst/>
                <a:latin typeface="ＭＳ Ｐゴシック" panose="020B0600070205080204" pitchFamily="50" charset="-128"/>
                <a:ea typeface="ＭＳ Ｐゴシック" panose="020B0600070205080204" pitchFamily="50" charset="-128"/>
              </a:rPr>
              <a:t>2</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en-US" sz="1100">
                <a:latin typeface="ＭＳ Ｐゴシック" panose="020B0600070205080204" pitchFamily="50" charset="-128"/>
                <a:ea typeface="ＭＳ Ｐゴシック" panose="020B0600070205080204" pitchFamily="50" charset="-128"/>
              </a:rPr>
              <a:t>　</a:t>
            </a:r>
            <a:r>
              <a:rPr lang="en-US" altLang="ja-JP" sz="1100">
                <a:latin typeface="ＭＳ Ｐゴシック" panose="020B0600070205080204" pitchFamily="50" charset="-128"/>
                <a:ea typeface="ＭＳ Ｐゴシック" panose="020B0600070205080204" pitchFamily="50" charset="-128"/>
              </a:rPr>
              <a:t>327,692</a:t>
            </a:r>
            <a:r>
              <a:rPr lang="ja-JP" altLang="en-US" sz="1100">
                <a:latin typeface="ＭＳ Ｐゴシック" panose="020B0600070205080204" pitchFamily="50" charset="-128"/>
                <a:ea typeface="ＭＳ Ｐゴシック" panose="020B0600070205080204" pitchFamily="50" charset="-128"/>
              </a:rPr>
              <a:t>人</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bar"/>
        <c:grouping val="clustered"/>
        <c:varyColors val="0"/>
        <c:ser>
          <c:idx val="3"/>
          <c:order val="2"/>
          <c:tx>
            <c:strRef>
              <c:f>'1-4'!$E$77</c:f>
              <c:strCache>
                <c:ptCount val="1"/>
                <c:pt idx="0">
                  <c:v>女</c:v>
                </c:pt>
              </c:strCache>
            </c:strRef>
          </c:tx>
          <c:spPr>
            <a:pattFill prst="dkUpDiag">
              <a:fgClr>
                <a:srgbClr val="F8E352"/>
              </a:fgClr>
              <a:bgClr>
                <a:schemeClr val="bg1"/>
              </a:bgClr>
            </a:pattFill>
            <a:ln>
              <a:solidFill>
                <a:srgbClr val="F8E352"/>
              </a:solidFill>
            </a:ln>
            <a:effectLst/>
          </c:spPr>
          <c:invertIfNegative val="0"/>
          <c:dLbls>
            <c:delete val="1"/>
          </c:dLbls>
          <c:cat>
            <c:strRef>
              <c:f>'1-4'!$A$78:$A$96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'1-4'!$E$78:$E$96</c:f>
              <c:numCache>
                <c:formatCode>#,###"人";#,###"人"</c:formatCode>
                <c:ptCount val="19"/>
                <c:pt idx="0">
                  <c:v>5973</c:v>
                </c:pt>
                <c:pt idx="1">
                  <c:v>6400</c:v>
                </c:pt>
                <c:pt idx="2">
                  <c:v>6781</c:v>
                </c:pt>
                <c:pt idx="3">
                  <c:v>7211</c:v>
                </c:pt>
                <c:pt idx="4">
                  <c:v>6820</c:v>
                </c:pt>
                <c:pt idx="5">
                  <c:v>7817</c:v>
                </c:pt>
                <c:pt idx="6">
                  <c:v>8601</c:v>
                </c:pt>
                <c:pt idx="7">
                  <c:v>9533</c:v>
                </c:pt>
                <c:pt idx="8">
                  <c:v>10901</c:v>
                </c:pt>
                <c:pt idx="9">
                  <c:v>11645</c:v>
                </c:pt>
                <c:pt idx="10">
                  <c:v>10540</c:v>
                </c:pt>
                <c:pt idx="11">
                  <c:v>10601</c:v>
                </c:pt>
                <c:pt idx="12">
                  <c:v>10988</c:v>
                </c:pt>
                <c:pt idx="13">
                  <c:v>11712</c:v>
                </c:pt>
                <c:pt idx="14">
                  <c:v>11352</c:v>
                </c:pt>
                <c:pt idx="15">
                  <c:v>8357</c:v>
                </c:pt>
                <c:pt idx="16">
                  <c:v>7198</c:v>
                </c:pt>
                <c:pt idx="17">
                  <c:v>5890</c:v>
                </c:pt>
                <c:pt idx="18">
                  <c:v>4320</c:v>
                </c:pt>
              </c:numCache>
            </c:numRef>
          </c:val>
          <c:extLst>
            <c:ext xmlns:c16="http://schemas.microsoft.com/office/drawing/2014/chart" uri="{C3380CC4-5D6E-409C-BE32-E72D297353CC}">
              <c16:uniqueId val="{00000000-85A0-4BF4-834D-2F800CBF9833}"/>
            </c:ext>
          </c:extLst>
        </c:ser>
        <c:ser>
          <c:idx val="2"/>
          <c:order val="3"/>
          <c:tx>
            <c:strRef>
              <c:f>'1-4'!$C$77</c:f>
              <c:strCache>
                <c:ptCount val="1"/>
                <c:pt idx="0">
                  <c:v>男</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'1-4'!$A$78:$A$96</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'1-4'!$D$78:$D$96</c:f>
              <c:numCache>
                <c:formatCode>#,###"人";#,###"人"</c:formatCode>
                <c:ptCount val="19"/>
                <c:pt idx="0">
                  <c:v>-6123</c:v>
                </c:pt>
                <c:pt idx="1">
                  <c:v>-6827</c:v>
                </c:pt>
                <c:pt idx="2">
                  <c:v>-7073</c:v>
                </c:pt>
                <c:pt idx="3">
                  <c:v>-8114</c:v>
                </c:pt>
                <c:pt idx="4">
                  <c:v>-7947</c:v>
                </c:pt>
                <c:pt idx="5">
                  <c:v>-8183</c:v>
                </c:pt>
                <c:pt idx="6">
                  <c:v>-8984</c:v>
                </c:pt>
                <c:pt idx="7">
                  <c:v>-10139</c:v>
                </c:pt>
                <c:pt idx="8">
                  <c:v>-11219</c:v>
                </c:pt>
                <c:pt idx="9">
                  <c:v>-12271</c:v>
                </c:pt>
                <c:pt idx="10">
                  <c:v>-10634</c:v>
                </c:pt>
                <c:pt idx="11">
                  <c:v>-10532</c:v>
                </c:pt>
                <c:pt idx="12">
                  <c:v>-10737</c:v>
                </c:pt>
                <c:pt idx="13">
                  <c:v>-10928</c:v>
                </c:pt>
                <c:pt idx="14">
                  <c:v>-10503</c:v>
                </c:pt>
                <c:pt idx="15">
                  <c:v>-6988</c:v>
                </c:pt>
                <c:pt idx="16">
                  <c:v>-4819</c:v>
                </c:pt>
                <c:pt idx="17">
                  <c:v>-2999</c:v>
                </c:pt>
                <c:pt idx="18">
                  <c:v>-1413</c:v>
                </c:pt>
              </c:numCache>
            </c:numRef>
          </c:val>
          <c:extLst>
            <c:ext xmlns:c16="http://schemas.microsoft.com/office/drawing/2014/chart" uri="{C3380CC4-5D6E-409C-BE32-E72D297353CC}">
              <c16:uniqueId val="{00000001-85A0-4BF4-834D-2F800CBF9833}"/>
            </c:ext>
          </c:extLst>
        </c:ser>
        <c:dLbls>
          <c:dLblPos val="outEnd"/>
          <c:showLegendKey val="0"/>
          <c:showVal val="1"/>
          <c:showCatName val="0"/>
          <c:showSerName val="0"/>
          <c:showPercent val="0"/>
          <c:showBubbleSize val="0"/>
        </c:dLbls>
        <c:gapWidth val="30"/>
        <c:overlap val="100"/>
        <c:axId val="486075912"/>
        <c:axId val="486073560"/>
        <c:extLst>
          <c:ext xmlns:c15="http://schemas.microsoft.com/office/drawing/2012/chart" uri="{02D57815-91ED-43cb-92C2-25804820EDAC}">
            <c15:filteredBarSeries>
              <c15:ser>
                <c:idx val="0"/>
                <c:order val="0"/>
                <c:tx>
                  <c:strRef>
                    <c:extLst>
                      <c:ext uri="{02D57815-91ED-43cb-92C2-25804820EDAC}">
                        <c15:formulaRef>
                          <c15:sqref>'1-4'!$B$77</c15:sqref>
                        </c15:formulaRef>
                      </c:ext>
                    </c:extLst>
                    <c:strCache>
                      <c:ptCount val="1"/>
                      <c:pt idx="0">
                        <c:v>総数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'1-4'!$A$78:$A$96</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'1-4'!$B$78:$B$96</c15:sqref>
                        </c15:formulaRef>
                      </c:ext>
                    </c:extLst>
                    <c:numCache>
                      <c:formatCode>#,###"人";#,###"人"</c:formatCode>
                      <c:ptCount val="19"/>
                      <c:pt idx="0">
                        <c:v>12096</c:v>
                      </c:pt>
                      <c:pt idx="1">
                        <c:v>13227</c:v>
                      </c:pt>
                      <c:pt idx="2">
                        <c:v>13854</c:v>
                      </c:pt>
                      <c:pt idx="3">
                        <c:v>15325</c:v>
                      </c:pt>
                      <c:pt idx="4">
                        <c:v>14767</c:v>
                      </c:pt>
                      <c:pt idx="5">
                        <c:v>16000</c:v>
                      </c:pt>
                      <c:pt idx="6">
                        <c:v>17585</c:v>
                      </c:pt>
                      <c:pt idx="7">
                        <c:v>19672</c:v>
                      </c:pt>
                      <c:pt idx="8">
                        <c:v>22120</c:v>
                      </c:pt>
                      <c:pt idx="9">
                        <c:v>23916</c:v>
                      </c:pt>
                      <c:pt idx="10">
                        <c:v>21174</c:v>
                      </c:pt>
                      <c:pt idx="11">
                        <c:v>21133</c:v>
                      </c:pt>
                      <c:pt idx="12">
                        <c:v>21725</c:v>
                      </c:pt>
                      <c:pt idx="13">
                        <c:v>22640</c:v>
                      </c:pt>
                      <c:pt idx="14">
                        <c:v>21855</c:v>
                      </c:pt>
                      <c:pt idx="15">
                        <c:v>15345</c:v>
                      </c:pt>
                      <c:pt idx="16">
                        <c:v>12017</c:v>
                      </c:pt>
                      <c:pt idx="17">
                        <c:v>8889</c:v>
                      </c:pt>
                      <c:pt idx="18">
                        <c:v>5733</c:v>
                      </c:pt>
                    </c:numCache>
                  </c:numRef>
                </c:val>
                <c:extLst>
                  <c:ext xmlns:c16="http://schemas.microsoft.com/office/drawing/2014/chart" uri="{C3380CC4-5D6E-409C-BE32-E72D297353CC}">
                    <c16:uniqueId val="{00000002-85A0-4BF4-834D-2F800CBF983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'1-4'!$C$77</c15:sqref>
                        </c15:formulaRef>
                      </c:ext>
                    </c:extLst>
                    <c:strCache>
                      <c:ptCount val="1"/>
                      <c:pt idx="0">
                        <c:v>男</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'1-4'!$A$78:$A$96</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xmlns:c15="http://schemas.microsoft.com/office/drawing/2012/chart">
                      <c:ext xmlns:c15="http://schemas.microsoft.com/office/drawing/2012/chart" uri="{02D57815-91ED-43cb-92C2-25804820EDAC}">
                        <c15:formulaRef>
                          <c15:sqref>'1-4'!$C$78:$C$96</c15:sqref>
                        </c15:formulaRef>
                      </c:ext>
                    </c:extLst>
                    <c:numCache>
                      <c:formatCode>#,###"人";#,###"人"</c:formatCode>
                      <c:ptCount val="19"/>
                      <c:pt idx="0">
                        <c:v>6123</c:v>
                      </c:pt>
                      <c:pt idx="1">
                        <c:v>6827</c:v>
                      </c:pt>
                      <c:pt idx="2">
                        <c:v>7073</c:v>
                      </c:pt>
                      <c:pt idx="3">
                        <c:v>8114</c:v>
                      </c:pt>
                      <c:pt idx="4">
                        <c:v>7947</c:v>
                      </c:pt>
                      <c:pt idx="5">
                        <c:v>8183</c:v>
                      </c:pt>
                      <c:pt idx="6">
                        <c:v>8984</c:v>
                      </c:pt>
                      <c:pt idx="7">
                        <c:v>10139</c:v>
                      </c:pt>
                      <c:pt idx="8">
                        <c:v>11219</c:v>
                      </c:pt>
                      <c:pt idx="9">
                        <c:v>12271</c:v>
                      </c:pt>
                      <c:pt idx="10">
                        <c:v>10634</c:v>
                      </c:pt>
                      <c:pt idx="11">
                        <c:v>10532</c:v>
                      </c:pt>
                      <c:pt idx="12">
                        <c:v>10737</c:v>
                      </c:pt>
                      <c:pt idx="13">
                        <c:v>10928</c:v>
                      </c:pt>
                      <c:pt idx="14">
                        <c:v>10503</c:v>
                      </c:pt>
                      <c:pt idx="15">
                        <c:v>6988</c:v>
                      </c:pt>
                      <c:pt idx="16">
                        <c:v>4819</c:v>
                      </c:pt>
                      <c:pt idx="17">
                        <c:v>2999</c:v>
                      </c:pt>
                      <c:pt idx="18">
                        <c:v>1413</c:v>
                      </c:pt>
                    </c:numCache>
                  </c:numRef>
                </c:val>
                <c:extLst xmlns:c15="http://schemas.microsoft.com/office/drawing/2012/chart">
                  <c:ext xmlns:c16="http://schemas.microsoft.com/office/drawing/2014/chart" uri="{C3380CC4-5D6E-409C-BE32-E72D297353CC}">
                    <c16:uniqueId val="{00000003-85A0-4BF4-834D-2F800CBF9833}"/>
                  </c:ext>
                </c:extLst>
              </c15:ser>
            </c15:filteredBarSeries>
          </c:ext>
        </c:extLst>
      </c:barChart>
      <c:catAx>
        <c:axId val="486075912"/>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073560"/>
        <c:crosses val="autoZero"/>
        <c:auto val="1"/>
        <c:lblAlgn val="ctr"/>
        <c:lblOffset val="100"/>
        <c:noMultiLvlLbl val="0"/>
      </c:catAx>
      <c:valAx>
        <c:axId val="486073560"/>
        <c:scaling>
          <c:orientation val="minMax"/>
          <c:max val="20000"/>
          <c:min val="-20000"/>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6075912"/>
        <c:crosses val="autoZero"/>
        <c:crossBetween val="between"/>
        <c:maj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749371754054E-2"/>
          <c:y val="0.11934825741881934"/>
          <c:w val="0.90712171191156177"/>
          <c:h val="0.80090985688051286"/>
        </c:manualLayout>
      </c:layout>
      <c:lineChart>
        <c:grouping val="standard"/>
        <c:varyColors val="0"/>
        <c:ser>
          <c:idx val="1"/>
          <c:order val="0"/>
          <c:tx>
            <c:strRef>
              <c:f>'10-4'!$C$4</c:f>
              <c:strCache>
                <c:ptCount val="1"/>
                <c:pt idx="0">
                  <c:v>①逢瀬川（馬場川合流点前）</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00-7E5F-47EA-AC07-214DA9935C65}"/>
                </c:ext>
              </c:extLst>
            </c:dLbl>
            <c:dLbl>
              <c:idx val="4"/>
              <c:delete val="1"/>
              <c:extLst>
                <c:ext xmlns:c15="http://schemas.microsoft.com/office/drawing/2012/chart" uri="{CE6537A1-D6FC-4f65-9D91-7224C49458BB}"/>
                <c:ext xmlns:c16="http://schemas.microsoft.com/office/drawing/2014/chart" uri="{C3380CC4-5D6E-409C-BE32-E72D297353CC}">
                  <c16:uniqueId val="{00000001-7E5F-47EA-AC07-214DA9935C65}"/>
                </c:ext>
              </c:extLst>
            </c:dLbl>
            <c:dLbl>
              <c:idx val="5"/>
              <c:delete val="1"/>
              <c:extLst>
                <c:ext xmlns:c15="http://schemas.microsoft.com/office/drawing/2012/chart" uri="{CE6537A1-D6FC-4f65-9D91-7224C49458BB}"/>
                <c:ext xmlns:c16="http://schemas.microsoft.com/office/drawing/2014/chart" uri="{C3380CC4-5D6E-409C-BE32-E72D297353CC}">
                  <c16:uniqueId val="{00000002-7E5F-47EA-AC07-214DA9935C65}"/>
                </c:ext>
              </c:extLst>
            </c:dLbl>
            <c:dLbl>
              <c:idx val="6"/>
              <c:delete val="1"/>
              <c:extLst>
                <c:ext xmlns:c15="http://schemas.microsoft.com/office/drawing/2012/chart" uri="{CE6537A1-D6FC-4f65-9D91-7224C49458BB}"/>
                <c:ext xmlns:c16="http://schemas.microsoft.com/office/drawing/2014/chart" uri="{C3380CC4-5D6E-409C-BE32-E72D297353CC}">
                  <c16:uniqueId val="{00000003-7E5F-47EA-AC07-214DA9935C65}"/>
                </c:ext>
              </c:extLst>
            </c:dLbl>
            <c:dLbl>
              <c:idx val="7"/>
              <c:delete val="1"/>
              <c:extLst>
                <c:ext xmlns:c15="http://schemas.microsoft.com/office/drawing/2012/chart" uri="{CE6537A1-D6FC-4f65-9D91-7224C49458BB}"/>
                <c:ext xmlns:c16="http://schemas.microsoft.com/office/drawing/2014/chart" uri="{C3380CC4-5D6E-409C-BE32-E72D297353CC}">
                  <c16:uniqueId val="{00000004-7E5F-47EA-AC07-214DA9935C65}"/>
                </c:ext>
              </c:extLst>
            </c:dLbl>
            <c:dLbl>
              <c:idx val="8"/>
              <c:delete val="1"/>
              <c:extLst>
                <c:ext xmlns:c15="http://schemas.microsoft.com/office/drawing/2012/chart" uri="{CE6537A1-D6FC-4f65-9D91-7224C49458BB}"/>
                <c:ext xmlns:c16="http://schemas.microsoft.com/office/drawing/2014/chart" uri="{C3380CC4-5D6E-409C-BE32-E72D297353CC}">
                  <c16:uniqueId val="{00000005-7E5F-47EA-AC07-214DA9935C65}"/>
                </c:ext>
              </c:extLst>
            </c:dLbl>
            <c:dLbl>
              <c:idx val="9"/>
              <c:delete val="1"/>
              <c:extLst>
                <c:ext xmlns:c15="http://schemas.microsoft.com/office/drawing/2012/chart" uri="{CE6537A1-D6FC-4f65-9D91-7224C49458BB}"/>
                <c:ext xmlns:c16="http://schemas.microsoft.com/office/drawing/2014/chart" uri="{C3380CC4-5D6E-409C-BE32-E72D297353CC}">
                  <c16:uniqueId val="{00000006-7E5F-47EA-AC07-214DA9935C65}"/>
                </c:ext>
              </c:extLst>
            </c:dLbl>
            <c:dLbl>
              <c:idx val="10"/>
              <c:delete val="1"/>
              <c:extLst>
                <c:ext xmlns:c15="http://schemas.microsoft.com/office/drawing/2012/chart" uri="{CE6537A1-D6FC-4f65-9D91-7224C49458BB}"/>
                <c:ext xmlns:c16="http://schemas.microsoft.com/office/drawing/2014/chart" uri="{C3380CC4-5D6E-409C-BE32-E72D297353CC}">
                  <c16:uniqueId val="{00000007-7E5F-47EA-AC07-214DA9935C65}"/>
                </c:ext>
              </c:extLst>
            </c:dLbl>
            <c:dLbl>
              <c:idx val="11"/>
              <c:delete val="1"/>
              <c:extLst>
                <c:ext xmlns:c15="http://schemas.microsoft.com/office/drawing/2012/chart" uri="{CE6537A1-D6FC-4f65-9D91-7224C49458BB}"/>
                <c:ext xmlns:c16="http://schemas.microsoft.com/office/drawing/2014/chart" uri="{C3380CC4-5D6E-409C-BE32-E72D297353CC}">
                  <c16:uniqueId val="{00000008-7E5F-47EA-AC07-214DA9935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B9AD0"/>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'10-4'!$A$5:$A$19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'10-4'!$C$5:$C$19</c:f>
              <c:numCache>
                <c:formatCode>#,##0.0_ </c:formatCode>
                <c:ptCount val="15"/>
                <c:pt idx="0">
                  <c:v>0.8</c:v>
                </c:pt>
                <c:pt idx="1">
                  <c:v>1.2</c:v>
                </c:pt>
                <c:pt idx="2">
                  <c:v>0.9</c:v>
                </c:pt>
                <c:pt idx="3">
                  <c:v>0.9</c:v>
                </c:pt>
                <c:pt idx="4">
                  <c:v>1</c:v>
                </c:pt>
                <c:pt idx="5">
                  <c:v>1.2</c:v>
                </c:pt>
                <c:pt idx="6">
                  <c:v>1.3</c:v>
                </c:pt>
                <c:pt idx="7">
                  <c:v>1.1000000000000001</c:v>
                </c:pt>
                <c:pt idx="8">
                  <c:v>1.5</c:v>
                </c:pt>
                <c:pt idx="9">
                  <c:v>1.3</c:v>
                </c:pt>
                <c:pt idx="10">
                  <c:v>1.4</c:v>
                </c:pt>
                <c:pt idx="11">
                  <c:v>1.2</c:v>
                </c:pt>
                <c:pt idx="12">
                  <c:v>1.1000000000000001</c:v>
                </c:pt>
                <c:pt idx="13">
                  <c:v>1.3</c:v>
                </c:pt>
                <c:pt idx="14">
                  <c:v>1</c:v>
                </c:pt>
              </c:numCache>
            </c:numRef>
          </c:val>
          <c:smooth val="0"/>
          <c:extLst>
            <c:ext xmlns:c16="http://schemas.microsoft.com/office/drawing/2014/chart" uri="{C3380CC4-5D6E-409C-BE32-E72D297353CC}">
              <c16:uniqueId val="{00000009-7E5F-47EA-AC07-214DA9935C65}"/>
            </c:ext>
          </c:extLst>
        </c:ser>
        <c:ser>
          <c:idx val="2"/>
          <c:order val="1"/>
          <c:tx>
            <c:strRef>
              <c:f>'10-4'!$D$4</c:f>
              <c:strCache>
                <c:ptCount val="1"/>
                <c:pt idx="0">
                  <c:v>②逢瀬川（幕ノ内橋上流）</c:v>
                </c:pt>
              </c:strCache>
            </c:strRef>
          </c:tx>
          <c:spPr>
            <a:ln w="28575" cap="rnd">
              <a:solidFill>
                <a:srgbClr val="D5848B"/>
              </a:solidFill>
              <a:prstDash val="sysDot"/>
              <a:round/>
            </a:ln>
            <a:effectLst/>
          </c:spPr>
          <c:marker>
            <c:symbol val="square"/>
            <c:size val="5"/>
            <c:spPr>
              <a:solidFill>
                <a:schemeClr val="bg1"/>
              </a:solidFill>
              <a:ln w="9525">
                <a:solidFill>
                  <a:srgbClr val="D5848B"/>
                </a:solid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0A-7E5F-47EA-AC07-214DA9935C65}"/>
                </c:ext>
              </c:extLst>
            </c:dLbl>
            <c:dLbl>
              <c:idx val="4"/>
              <c:delete val="1"/>
              <c:extLst>
                <c:ext xmlns:c15="http://schemas.microsoft.com/office/drawing/2012/chart" uri="{CE6537A1-D6FC-4f65-9D91-7224C49458BB}"/>
                <c:ext xmlns:c16="http://schemas.microsoft.com/office/drawing/2014/chart" uri="{C3380CC4-5D6E-409C-BE32-E72D297353CC}">
                  <c16:uniqueId val="{0000000B-7E5F-47EA-AC07-214DA9935C65}"/>
                </c:ext>
              </c:extLst>
            </c:dLbl>
            <c:dLbl>
              <c:idx val="5"/>
              <c:delete val="1"/>
              <c:extLst>
                <c:ext xmlns:c15="http://schemas.microsoft.com/office/drawing/2012/chart" uri="{CE6537A1-D6FC-4f65-9D91-7224C49458BB}"/>
                <c:ext xmlns:c16="http://schemas.microsoft.com/office/drawing/2014/chart" uri="{C3380CC4-5D6E-409C-BE32-E72D297353CC}">
                  <c16:uniqueId val="{0000000C-7E5F-47EA-AC07-214DA9935C65}"/>
                </c:ext>
              </c:extLst>
            </c:dLbl>
            <c:dLbl>
              <c:idx val="6"/>
              <c:delete val="1"/>
              <c:extLst>
                <c:ext xmlns:c15="http://schemas.microsoft.com/office/drawing/2012/chart" uri="{CE6537A1-D6FC-4f65-9D91-7224C49458BB}"/>
                <c:ext xmlns:c16="http://schemas.microsoft.com/office/drawing/2014/chart" uri="{C3380CC4-5D6E-409C-BE32-E72D297353CC}">
                  <c16:uniqueId val="{0000000D-7E5F-47EA-AC07-214DA9935C65}"/>
                </c:ext>
              </c:extLst>
            </c:dLbl>
            <c:dLbl>
              <c:idx val="7"/>
              <c:delete val="1"/>
              <c:extLst>
                <c:ext xmlns:c15="http://schemas.microsoft.com/office/drawing/2012/chart" uri="{CE6537A1-D6FC-4f65-9D91-7224C49458BB}"/>
                <c:ext xmlns:c16="http://schemas.microsoft.com/office/drawing/2014/chart" uri="{C3380CC4-5D6E-409C-BE32-E72D297353CC}">
                  <c16:uniqueId val="{0000000E-7E5F-47EA-AC07-214DA9935C65}"/>
                </c:ext>
              </c:extLst>
            </c:dLbl>
            <c:dLbl>
              <c:idx val="8"/>
              <c:delete val="1"/>
              <c:extLst>
                <c:ext xmlns:c15="http://schemas.microsoft.com/office/drawing/2012/chart" uri="{CE6537A1-D6FC-4f65-9D91-7224C49458BB}"/>
                <c:ext xmlns:c16="http://schemas.microsoft.com/office/drawing/2014/chart" uri="{C3380CC4-5D6E-409C-BE32-E72D297353CC}">
                  <c16:uniqueId val="{0000000F-7E5F-47EA-AC07-214DA9935C65}"/>
                </c:ext>
              </c:extLst>
            </c:dLbl>
            <c:dLbl>
              <c:idx val="9"/>
              <c:delete val="1"/>
              <c:extLst>
                <c:ext xmlns:c15="http://schemas.microsoft.com/office/drawing/2012/chart" uri="{CE6537A1-D6FC-4f65-9D91-7224C49458BB}"/>
                <c:ext xmlns:c16="http://schemas.microsoft.com/office/drawing/2014/chart" uri="{C3380CC4-5D6E-409C-BE32-E72D297353CC}">
                  <c16:uniqueId val="{00000010-7E5F-47EA-AC07-214DA9935C65}"/>
                </c:ext>
              </c:extLst>
            </c:dLbl>
            <c:dLbl>
              <c:idx val="10"/>
              <c:delete val="1"/>
              <c:extLst>
                <c:ext xmlns:c15="http://schemas.microsoft.com/office/drawing/2012/chart" uri="{CE6537A1-D6FC-4f65-9D91-7224C49458BB}"/>
                <c:ext xmlns:c16="http://schemas.microsoft.com/office/drawing/2014/chart" uri="{C3380CC4-5D6E-409C-BE32-E72D297353CC}">
                  <c16:uniqueId val="{00000011-7E5F-47EA-AC07-214DA9935C65}"/>
                </c:ext>
              </c:extLst>
            </c:dLbl>
            <c:dLbl>
              <c:idx val="11"/>
              <c:delete val="1"/>
              <c:extLst>
                <c:ext xmlns:c15="http://schemas.microsoft.com/office/drawing/2012/chart" uri="{CE6537A1-D6FC-4f65-9D91-7224C49458BB}"/>
                <c:ext xmlns:c16="http://schemas.microsoft.com/office/drawing/2014/chart" uri="{C3380CC4-5D6E-409C-BE32-E72D297353CC}">
                  <c16:uniqueId val="{00000012-7E5F-47EA-AC07-214DA9935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'10-4'!$D$5:$D$19</c:f>
              <c:numCache>
                <c:formatCode>#,##0.0_ </c:formatCode>
                <c:ptCount val="15"/>
                <c:pt idx="0">
                  <c:v>2.4</c:v>
                </c:pt>
                <c:pt idx="1">
                  <c:v>3</c:v>
                </c:pt>
                <c:pt idx="2">
                  <c:v>3.1</c:v>
                </c:pt>
                <c:pt idx="3">
                  <c:v>2.1</c:v>
                </c:pt>
                <c:pt idx="4">
                  <c:v>2.2999999999999998</c:v>
                </c:pt>
                <c:pt idx="5">
                  <c:v>2.1</c:v>
                </c:pt>
                <c:pt idx="6">
                  <c:v>3.9</c:v>
                </c:pt>
                <c:pt idx="7">
                  <c:v>1.5</c:v>
                </c:pt>
                <c:pt idx="8">
                  <c:v>3</c:v>
                </c:pt>
                <c:pt idx="9">
                  <c:v>2</c:v>
                </c:pt>
                <c:pt idx="10">
                  <c:v>2.5</c:v>
                </c:pt>
                <c:pt idx="11">
                  <c:v>2.2000000000000002</c:v>
                </c:pt>
                <c:pt idx="12">
                  <c:v>2.1</c:v>
                </c:pt>
                <c:pt idx="13">
                  <c:v>1.8</c:v>
                </c:pt>
                <c:pt idx="14">
                  <c:v>1.5</c:v>
                </c:pt>
              </c:numCache>
            </c:numRef>
          </c:val>
          <c:smooth val="0"/>
          <c:extLst>
            <c:ext xmlns:c16="http://schemas.microsoft.com/office/drawing/2014/chart" uri="{C3380CC4-5D6E-409C-BE32-E72D297353CC}">
              <c16:uniqueId val="{00000013-7E5F-47EA-AC07-214DA9935C65}"/>
            </c:ext>
          </c:extLst>
        </c:ser>
        <c:ser>
          <c:idx val="3"/>
          <c:order val="2"/>
          <c:tx>
            <c:strRef>
              <c:f>'10-4'!$E$4</c:f>
              <c:strCache>
                <c:ptCount val="1"/>
                <c:pt idx="0">
                  <c:v>③逢瀬川（阿武隈川合流前）</c:v>
                </c:pt>
              </c:strCache>
            </c:strRef>
          </c:tx>
          <c:spPr>
            <a:ln w="28575" cap="rnd">
              <a:solidFill>
                <a:schemeClr val="accent4"/>
              </a:solidFill>
              <a:prstDash val="lgDash"/>
              <a:round/>
            </a:ln>
            <a:effectLst/>
          </c:spPr>
          <c:marker>
            <c:symbol val="triangle"/>
            <c:size val="5"/>
            <c:spPr>
              <a:solidFill>
                <a:srgbClr val="E5AB47"/>
              </a:solidFill>
              <a:ln w="9525">
                <a:solidFill>
                  <a:srgbClr val="E5AB47"/>
                </a:solid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14-7E5F-47EA-AC07-214DA9935C65}"/>
                </c:ext>
              </c:extLst>
            </c:dLbl>
            <c:dLbl>
              <c:idx val="4"/>
              <c:delete val="1"/>
              <c:extLst>
                <c:ext xmlns:c15="http://schemas.microsoft.com/office/drawing/2012/chart" uri="{CE6537A1-D6FC-4f65-9D91-7224C49458BB}"/>
                <c:ext xmlns:c16="http://schemas.microsoft.com/office/drawing/2014/chart" uri="{C3380CC4-5D6E-409C-BE32-E72D297353CC}">
                  <c16:uniqueId val="{00000015-7E5F-47EA-AC07-214DA9935C65}"/>
                </c:ext>
              </c:extLst>
            </c:dLbl>
            <c:dLbl>
              <c:idx val="5"/>
              <c:delete val="1"/>
              <c:extLst>
                <c:ext xmlns:c15="http://schemas.microsoft.com/office/drawing/2012/chart" uri="{CE6537A1-D6FC-4f65-9D91-7224C49458BB}"/>
                <c:ext xmlns:c16="http://schemas.microsoft.com/office/drawing/2014/chart" uri="{C3380CC4-5D6E-409C-BE32-E72D297353CC}">
                  <c16:uniqueId val="{00000016-7E5F-47EA-AC07-214DA9935C65}"/>
                </c:ext>
              </c:extLst>
            </c:dLbl>
            <c:dLbl>
              <c:idx val="6"/>
              <c:delete val="1"/>
              <c:extLst>
                <c:ext xmlns:c15="http://schemas.microsoft.com/office/drawing/2012/chart" uri="{CE6537A1-D6FC-4f65-9D91-7224C49458BB}"/>
                <c:ext xmlns:c16="http://schemas.microsoft.com/office/drawing/2014/chart" uri="{C3380CC4-5D6E-409C-BE32-E72D297353CC}">
                  <c16:uniqueId val="{00000017-7E5F-47EA-AC07-214DA9935C65}"/>
                </c:ext>
              </c:extLst>
            </c:dLbl>
            <c:dLbl>
              <c:idx val="7"/>
              <c:delete val="1"/>
              <c:extLst>
                <c:ext xmlns:c15="http://schemas.microsoft.com/office/drawing/2012/chart" uri="{CE6537A1-D6FC-4f65-9D91-7224C49458BB}"/>
                <c:ext xmlns:c16="http://schemas.microsoft.com/office/drawing/2014/chart" uri="{C3380CC4-5D6E-409C-BE32-E72D297353CC}">
                  <c16:uniqueId val="{00000018-7E5F-47EA-AC07-214DA9935C65}"/>
                </c:ext>
              </c:extLst>
            </c:dLbl>
            <c:dLbl>
              <c:idx val="8"/>
              <c:delete val="1"/>
              <c:extLst>
                <c:ext xmlns:c15="http://schemas.microsoft.com/office/drawing/2012/chart" uri="{CE6537A1-D6FC-4f65-9D91-7224C49458BB}"/>
                <c:ext xmlns:c16="http://schemas.microsoft.com/office/drawing/2014/chart" uri="{C3380CC4-5D6E-409C-BE32-E72D297353CC}">
                  <c16:uniqueId val="{00000019-7E5F-47EA-AC07-214DA9935C65}"/>
                </c:ext>
              </c:extLst>
            </c:dLbl>
            <c:dLbl>
              <c:idx val="9"/>
              <c:delete val="1"/>
              <c:extLst>
                <c:ext xmlns:c15="http://schemas.microsoft.com/office/drawing/2012/chart" uri="{CE6537A1-D6FC-4f65-9D91-7224C49458BB}"/>
                <c:ext xmlns:c16="http://schemas.microsoft.com/office/drawing/2014/chart" uri="{C3380CC4-5D6E-409C-BE32-E72D297353CC}">
                  <c16:uniqueId val="{0000001A-7E5F-47EA-AC07-214DA9935C65}"/>
                </c:ext>
              </c:extLst>
            </c:dLbl>
            <c:dLbl>
              <c:idx val="10"/>
              <c:delete val="1"/>
              <c:extLst>
                <c:ext xmlns:c15="http://schemas.microsoft.com/office/drawing/2012/chart" uri="{CE6537A1-D6FC-4f65-9D91-7224C49458BB}"/>
                <c:ext xmlns:c16="http://schemas.microsoft.com/office/drawing/2014/chart" uri="{C3380CC4-5D6E-409C-BE32-E72D297353CC}">
                  <c16:uniqueId val="{0000001B-7E5F-47EA-AC07-214DA9935C65}"/>
                </c:ext>
              </c:extLst>
            </c:dLbl>
            <c:dLbl>
              <c:idx val="11"/>
              <c:delete val="1"/>
              <c:extLst>
                <c:ext xmlns:c15="http://schemas.microsoft.com/office/drawing/2012/chart" uri="{CE6537A1-D6FC-4f65-9D91-7224C49458BB}"/>
                <c:ext xmlns:c16="http://schemas.microsoft.com/office/drawing/2014/chart" uri="{C3380CC4-5D6E-409C-BE32-E72D297353CC}">
                  <c16:uniqueId val="{0000001C-7E5F-47EA-AC07-214DA9935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'10-4'!$E$5:$E$19</c:f>
              <c:numCache>
                <c:formatCode>#,##0.0_ </c:formatCode>
                <c:ptCount val="15"/>
                <c:pt idx="0">
                  <c:v>2.7</c:v>
                </c:pt>
                <c:pt idx="1">
                  <c:v>3.7</c:v>
                </c:pt>
                <c:pt idx="2">
                  <c:v>2.6</c:v>
                </c:pt>
                <c:pt idx="3">
                  <c:v>2.6</c:v>
                </c:pt>
                <c:pt idx="4">
                  <c:v>2.5</c:v>
                </c:pt>
                <c:pt idx="5">
                  <c:v>2.5</c:v>
                </c:pt>
                <c:pt idx="6">
                  <c:v>3.8</c:v>
                </c:pt>
                <c:pt idx="7">
                  <c:v>2.4</c:v>
                </c:pt>
                <c:pt idx="8">
                  <c:v>3.7</c:v>
                </c:pt>
                <c:pt idx="9">
                  <c:v>2.7</c:v>
                </c:pt>
                <c:pt idx="10">
                  <c:v>3.4</c:v>
                </c:pt>
                <c:pt idx="11">
                  <c:v>2.9</c:v>
                </c:pt>
                <c:pt idx="12">
                  <c:v>3.4</c:v>
                </c:pt>
                <c:pt idx="13">
                  <c:v>2.5</c:v>
                </c:pt>
                <c:pt idx="14">
                  <c:v>1.7</c:v>
                </c:pt>
              </c:numCache>
            </c:numRef>
          </c:val>
          <c:smooth val="0"/>
          <c:extLst>
            <c:ext xmlns:c16="http://schemas.microsoft.com/office/drawing/2014/chart" uri="{C3380CC4-5D6E-409C-BE32-E72D297353CC}">
              <c16:uniqueId val="{0000001D-7E5F-47EA-AC07-214DA9935C65}"/>
            </c:ext>
          </c:extLst>
        </c:ser>
        <c:ser>
          <c:idx val="4"/>
          <c:order val="3"/>
          <c:tx>
            <c:strRef>
              <c:f>'10-4'!$F$4</c:f>
              <c:strCache>
                <c:ptCount val="1"/>
                <c:pt idx="0">
                  <c:v>④五百川（石筵川合流後）</c:v>
                </c:pt>
              </c:strCache>
            </c:strRef>
          </c:tx>
          <c:spPr>
            <a:ln w="28575" cap="rnd">
              <a:solidFill>
                <a:srgbClr val="51A1A2"/>
              </a:solidFill>
              <a:prstDash val="sysDash"/>
              <a:round/>
            </a:ln>
            <a:effectLst/>
          </c:spPr>
          <c:marker>
            <c:symbol val="star"/>
            <c:size val="5"/>
            <c:spPr>
              <a:noFill/>
              <a:ln w="9525">
                <a:solidFill>
                  <a:srgbClr val="51A1A2"/>
                </a:solid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1E-7E5F-47EA-AC07-214DA9935C65}"/>
                </c:ext>
              </c:extLst>
            </c:dLbl>
            <c:dLbl>
              <c:idx val="4"/>
              <c:delete val="1"/>
              <c:extLst>
                <c:ext xmlns:c15="http://schemas.microsoft.com/office/drawing/2012/chart" uri="{CE6537A1-D6FC-4f65-9D91-7224C49458BB}"/>
                <c:ext xmlns:c16="http://schemas.microsoft.com/office/drawing/2014/chart" uri="{C3380CC4-5D6E-409C-BE32-E72D297353CC}">
                  <c16:uniqueId val="{0000001F-7E5F-47EA-AC07-214DA9935C65}"/>
                </c:ext>
              </c:extLst>
            </c:dLbl>
            <c:dLbl>
              <c:idx val="5"/>
              <c:delete val="1"/>
              <c:extLst>
                <c:ext xmlns:c15="http://schemas.microsoft.com/office/drawing/2012/chart" uri="{CE6537A1-D6FC-4f65-9D91-7224C49458BB}"/>
                <c:ext xmlns:c16="http://schemas.microsoft.com/office/drawing/2014/chart" uri="{C3380CC4-5D6E-409C-BE32-E72D297353CC}">
                  <c16:uniqueId val="{00000020-7E5F-47EA-AC07-214DA9935C65}"/>
                </c:ext>
              </c:extLst>
            </c:dLbl>
            <c:dLbl>
              <c:idx val="6"/>
              <c:delete val="1"/>
              <c:extLst>
                <c:ext xmlns:c15="http://schemas.microsoft.com/office/drawing/2012/chart" uri="{CE6537A1-D6FC-4f65-9D91-7224C49458BB}"/>
                <c:ext xmlns:c16="http://schemas.microsoft.com/office/drawing/2014/chart" uri="{C3380CC4-5D6E-409C-BE32-E72D297353CC}">
                  <c16:uniqueId val="{00000021-7E5F-47EA-AC07-214DA9935C65}"/>
                </c:ext>
              </c:extLst>
            </c:dLbl>
            <c:dLbl>
              <c:idx val="7"/>
              <c:delete val="1"/>
              <c:extLst>
                <c:ext xmlns:c15="http://schemas.microsoft.com/office/drawing/2012/chart" uri="{CE6537A1-D6FC-4f65-9D91-7224C49458BB}"/>
                <c:ext xmlns:c16="http://schemas.microsoft.com/office/drawing/2014/chart" uri="{C3380CC4-5D6E-409C-BE32-E72D297353CC}">
                  <c16:uniqueId val="{00000022-7E5F-47EA-AC07-214DA9935C65}"/>
                </c:ext>
              </c:extLst>
            </c:dLbl>
            <c:dLbl>
              <c:idx val="8"/>
              <c:delete val="1"/>
              <c:extLst>
                <c:ext xmlns:c15="http://schemas.microsoft.com/office/drawing/2012/chart" uri="{CE6537A1-D6FC-4f65-9D91-7224C49458BB}"/>
                <c:ext xmlns:c16="http://schemas.microsoft.com/office/drawing/2014/chart" uri="{C3380CC4-5D6E-409C-BE32-E72D297353CC}">
                  <c16:uniqueId val="{00000023-7E5F-47EA-AC07-214DA9935C65}"/>
                </c:ext>
              </c:extLst>
            </c:dLbl>
            <c:dLbl>
              <c:idx val="9"/>
              <c:delete val="1"/>
              <c:extLst>
                <c:ext xmlns:c15="http://schemas.microsoft.com/office/drawing/2012/chart" uri="{CE6537A1-D6FC-4f65-9D91-7224C49458BB}"/>
                <c:ext xmlns:c16="http://schemas.microsoft.com/office/drawing/2014/chart" uri="{C3380CC4-5D6E-409C-BE32-E72D297353CC}">
                  <c16:uniqueId val="{00000024-7E5F-47EA-AC07-214DA9935C65}"/>
                </c:ext>
              </c:extLst>
            </c:dLbl>
            <c:dLbl>
              <c:idx val="10"/>
              <c:delete val="1"/>
              <c:extLst>
                <c:ext xmlns:c15="http://schemas.microsoft.com/office/drawing/2012/chart" uri="{CE6537A1-D6FC-4f65-9D91-7224C49458BB}"/>
                <c:ext xmlns:c16="http://schemas.microsoft.com/office/drawing/2014/chart" uri="{C3380CC4-5D6E-409C-BE32-E72D297353CC}">
                  <c16:uniqueId val="{00000025-7E5F-47EA-AC07-214DA9935C65}"/>
                </c:ext>
              </c:extLst>
            </c:dLbl>
            <c:dLbl>
              <c:idx val="11"/>
              <c:delete val="1"/>
              <c:extLst>
                <c:ext xmlns:c15="http://schemas.microsoft.com/office/drawing/2012/chart" uri="{CE6537A1-D6FC-4f65-9D91-7224C49458BB}"/>
                <c:ext xmlns:c16="http://schemas.microsoft.com/office/drawing/2014/chart" uri="{C3380CC4-5D6E-409C-BE32-E72D297353CC}">
                  <c16:uniqueId val="{00000026-7E5F-47EA-AC07-214DA9935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'10-4'!$F$5:$F$19</c:f>
              <c:numCache>
                <c:formatCode>#,##0.0_ </c:formatCode>
                <c:ptCount val="15"/>
                <c:pt idx="0">
                  <c:v>0.7</c:v>
                </c:pt>
                <c:pt idx="1">
                  <c:v>1.2</c:v>
                </c:pt>
                <c:pt idx="2">
                  <c:v>0.8</c:v>
                </c:pt>
                <c:pt idx="3">
                  <c:v>0.9</c:v>
                </c:pt>
                <c:pt idx="4">
                  <c:v>0.8</c:v>
                </c:pt>
                <c:pt idx="5">
                  <c:v>1.2</c:v>
                </c:pt>
                <c:pt idx="6">
                  <c:v>1.2</c:v>
                </c:pt>
                <c:pt idx="7">
                  <c:v>1</c:v>
                </c:pt>
                <c:pt idx="8">
                  <c:v>1.7</c:v>
                </c:pt>
                <c:pt idx="9">
                  <c:v>0.9</c:v>
                </c:pt>
                <c:pt idx="10">
                  <c:v>1.3</c:v>
                </c:pt>
                <c:pt idx="11">
                  <c:v>0.9</c:v>
                </c:pt>
                <c:pt idx="12">
                  <c:v>0.9</c:v>
                </c:pt>
                <c:pt idx="13">
                  <c:v>0.6</c:v>
                </c:pt>
                <c:pt idx="14">
                  <c:v>0.9</c:v>
                </c:pt>
              </c:numCache>
            </c:numRef>
          </c:val>
          <c:smooth val="0"/>
          <c:extLst>
            <c:ext xmlns:c16="http://schemas.microsoft.com/office/drawing/2014/chart" uri="{C3380CC4-5D6E-409C-BE32-E72D297353CC}">
              <c16:uniqueId val="{00000027-7E5F-47EA-AC07-214DA9935C65}"/>
            </c:ext>
          </c:extLst>
        </c:ser>
        <c:ser>
          <c:idx val="5"/>
          <c:order val="4"/>
          <c:tx>
            <c:strRef>
              <c:f>'10-4'!$G$4</c:f>
              <c:strCache>
                <c:ptCount val="1"/>
                <c:pt idx="0">
                  <c:v>⑤大滝根川（阿武隈川合流前）</c:v>
                </c:pt>
              </c:strCache>
            </c:strRef>
          </c:tx>
          <c:spPr>
            <a:ln w="41275" cap="rnd" cmpd="dbl">
              <a:solidFill>
                <a:srgbClr val="B1D7E4"/>
              </a:solidFill>
              <a:prstDash val="solid"/>
              <a:round/>
            </a:ln>
            <a:effectLst/>
          </c:spPr>
          <c:marker>
            <c:symbol val="circle"/>
            <c:size val="5"/>
            <c:spPr>
              <a:solidFill>
                <a:srgbClr val="B1D7E4"/>
              </a:solidFill>
              <a:ln w="9525">
                <a:solidFill>
                  <a:srgbClr val="66B7EC"/>
                </a:solid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28-7E5F-47EA-AC07-214DA9935C65}"/>
                </c:ext>
              </c:extLst>
            </c:dLbl>
            <c:dLbl>
              <c:idx val="4"/>
              <c:delete val="1"/>
              <c:extLst>
                <c:ext xmlns:c15="http://schemas.microsoft.com/office/drawing/2012/chart" uri="{CE6537A1-D6FC-4f65-9D91-7224C49458BB}"/>
                <c:ext xmlns:c16="http://schemas.microsoft.com/office/drawing/2014/chart" uri="{C3380CC4-5D6E-409C-BE32-E72D297353CC}">
                  <c16:uniqueId val="{00000029-7E5F-47EA-AC07-214DA9935C65}"/>
                </c:ext>
              </c:extLst>
            </c:dLbl>
            <c:dLbl>
              <c:idx val="5"/>
              <c:delete val="1"/>
              <c:extLst>
                <c:ext xmlns:c15="http://schemas.microsoft.com/office/drawing/2012/chart" uri="{CE6537A1-D6FC-4f65-9D91-7224C49458BB}"/>
                <c:ext xmlns:c16="http://schemas.microsoft.com/office/drawing/2014/chart" uri="{C3380CC4-5D6E-409C-BE32-E72D297353CC}">
                  <c16:uniqueId val="{0000002A-7E5F-47EA-AC07-214DA9935C65}"/>
                </c:ext>
              </c:extLst>
            </c:dLbl>
            <c:dLbl>
              <c:idx val="6"/>
              <c:delete val="1"/>
              <c:extLst>
                <c:ext xmlns:c15="http://schemas.microsoft.com/office/drawing/2012/chart" uri="{CE6537A1-D6FC-4f65-9D91-7224C49458BB}"/>
                <c:ext xmlns:c16="http://schemas.microsoft.com/office/drawing/2014/chart" uri="{C3380CC4-5D6E-409C-BE32-E72D297353CC}">
                  <c16:uniqueId val="{0000002B-7E5F-47EA-AC07-214DA9935C65}"/>
                </c:ext>
              </c:extLst>
            </c:dLbl>
            <c:dLbl>
              <c:idx val="7"/>
              <c:delete val="1"/>
              <c:extLst>
                <c:ext xmlns:c15="http://schemas.microsoft.com/office/drawing/2012/chart" uri="{CE6537A1-D6FC-4f65-9D91-7224C49458BB}"/>
                <c:ext xmlns:c16="http://schemas.microsoft.com/office/drawing/2014/chart" uri="{C3380CC4-5D6E-409C-BE32-E72D297353CC}">
                  <c16:uniqueId val="{0000002C-7E5F-47EA-AC07-214DA9935C65}"/>
                </c:ext>
              </c:extLst>
            </c:dLbl>
            <c:dLbl>
              <c:idx val="8"/>
              <c:delete val="1"/>
              <c:extLst>
                <c:ext xmlns:c15="http://schemas.microsoft.com/office/drawing/2012/chart" uri="{CE6537A1-D6FC-4f65-9D91-7224C49458BB}"/>
                <c:ext xmlns:c16="http://schemas.microsoft.com/office/drawing/2014/chart" uri="{C3380CC4-5D6E-409C-BE32-E72D297353CC}">
                  <c16:uniqueId val="{0000002D-7E5F-47EA-AC07-214DA9935C65}"/>
                </c:ext>
              </c:extLst>
            </c:dLbl>
            <c:dLbl>
              <c:idx val="9"/>
              <c:delete val="1"/>
              <c:extLst>
                <c:ext xmlns:c15="http://schemas.microsoft.com/office/drawing/2012/chart" uri="{CE6537A1-D6FC-4f65-9D91-7224C49458BB}"/>
                <c:ext xmlns:c16="http://schemas.microsoft.com/office/drawing/2014/chart" uri="{C3380CC4-5D6E-409C-BE32-E72D297353CC}">
                  <c16:uniqueId val="{0000002E-7E5F-47EA-AC07-214DA9935C65}"/>
                </c:ext>
              </c:extLst>
            </c:dLbl>
            <c:dLbl>
              <c:idx val="10"/>
              <c:delete val="1"/>
              <c:extLst>
                <c:ext xmlns:c15="http://schemas.microsoft.com/office/drawing/2012/chart" uri="{CE6537A1-D6FC-4f65-9D91-7224C49458BB}"/>
                <c:ext xmlns:c16="http://schemas.microsoft.com/office/drawing/2014/chart" uri="{C3380CC4-5D6E-409C-BE32-E72D297353CC}">
                  <c16:uniqueId val="{0000002F-7E5F-47EA-AC07-214DA9935C65}"/>
                </c:ext>
              </c:extLst>
            </c:dLbl>
            <c:dLbl>
              <c:idx val="11"/>
              <c:delete val="1"/>
              <c:extLst>
                <c:ext xmlns:c15="http://schemas.microsoft.com/office/drawing/2012/chart" uri="{CE6537A1-D6FC-4f65-9D91-7224C49458BB}"/>
                <c:ext xmlns:c16="http://schemas.microsoft.com/office/drawing/2014/chart" uri="{C3380CC4-5D6E-409C-BE32-E72D297353CC}">
                  <c16:uniqueId val="{00000030-7E5F-47EA-AC07-214DA9935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1D7E4"/>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'10-4'!$G$5:$G$19</c:f>
              <c:numCache>
                <c:formatCode>#,##0.0_ </c:formatCode>
                <c:ptCount val="15"/>
                <c:pt idx="0">
                  <c:v>1.2</c:v>
                </c:pt>
                <c:pt idx="1">
                  <c:v>1.3</c:v>
                </c:pt>
                <c:pt idx="2">
                  <c:v>1.6</c:v>
                </c:pt>
                <c:pt idx="3">
                  <c:v>1.5</c:v>
                </c:pt>
                <c:pt idx="4">
                  <c:v>1.5</c:v>
                </c:pt>
                <c:pt idx="5">
                  <c:v>1.6</c:v>
                </c:pt>
                <c:pt idx="6">
                  <c:v>1.5</c:v>
                </c:pt>
                <c:pt idx="7">
                  <c:v>1.7</c:v>
                </c:pt>
                <c:pt idx="8">
                  <c:v>1.5</c:v>
                </c:pt>
                <c:pt idx="9">
                  <c:v>1.5</c:v>
                </c:pt>
                <c:pt idx="10">
                  <c:v>1.6</c:v>
                </c:pt>
                <c:pt idx="11">
                  <c:v>1.3</c:v>
                </c:pt>
                <c:pt idx="12">
                  <c:v>1.2</c:v>
                </c:pt>
                <c:pt idx="13">
                  <c:v>1.4</c:v>
                </c:pt>
                <c:pt idx="14">
                  <c:v>1.3</c:v>
                </c:pt>
              </c:numCache>
            </c:numRef>
          </c:val>
          <c:smooth val="0"/>
          <c:extLst>
            <c:ext xmlns:c16="http://schemas.microsoft.com/office/drawing/2014/chart" uri="{C3380CC4-5D6E-409C-BE32-E72D297353CC}">
              <c16:uniqueId val="{00000031-7E5F-47EA-AC07-214DA9935C65}"/>
            </c:ext>
          </c:extLst>
        </c:ser>
        <c:ser>
          <c:idx val="6"/>
          <c:order val="5"/>
          <c:tx>
            <c:strRef>
              <c:f>'10-4'!$H$4</c:f>
              <c:strCache>
                <c:ptCount val="1"/>
                <c:pt idx="0">
                  <c:v>⑥谷田川（谷田川橋）</c:v>
                </c:pt>
              </c:strCache>
            </c:strRef>
          </c:tx>
          <c:spPr>
            <a:ln w="47625" cap="rnd">
              <a:solidFill>
                <a:srgbClr val="E5AB47"/>
              </a:solidFill>
              <a:prstDash val="solid"/>
              <a:round/>
            </a:ln>
            <a:effectLst/>
          </c:spPr>
          <c:marker>
            <c:symbol val="square"/>
            <c:size val="5"/>
            <c:spPr>
              <a:solidFill>
                <a:srgbClr val="C08E47"/>
              </a:solidFill>
              <a:ln w="9525">
                <a:solidFill>
                  <a:srgbClr val="C08E47"/>
                </a:solid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32-7E5F-47EA-AC07-214DA9935C65}"/>
                </c:ext>
              </c:extLst>
            </c:dLbl>
            <c:dLbl>
              <c:idx val="4"/>
              <c:delete val="1"/>
              <c:extLst>
                <c:ext xmlns:c15="http://schemas.microsoft.com/office/drawing/2012/chart" uri="{CE6537A1-D6FC-4f65-9D91-7224C49458BB}"/>
                <c:ext xmlns:c16="http://schemas.microsoft.com/office/drawing/2014/chart" uri="{C3380CC4-5D6E-409C-BE32-E72D297353CC}">
                  <c16:uniqueId val="{00000033-7E5F-47EA-AC07-214DA9935C65}"/>
                </c:ext>
              </c:extLst>
            </c:dLbl>
            <c:dLbl>
              <c:idx val="5"/>
              <c:delete val="1"/>
              <c:extLst>
                <c:ext xmlns:c15="http://schemas.microsoft.com/office/drawing/2012/chart" uri="{CE6537A1-D6FC-4f65-9D91-7224C49458BB}"/>
                <c:ext xmlns:c16="http://schemas.microsoft.com/office/drawing/2014/chart" uri="{C3380CC4-5D6E-409C-BE32-E72D297353CC}">
                  <c16:uniqueId val="{00000034-7E5F-47EA-AC07-214DA9935C65}"/>
                </c:ext>
              </c:extLst>
            </c:dLbl>
            <c:dLbl>
              <c:idx val="6"/>
              <c:delete val="1"/>
              <c:extLst>
                <c:ext xmlns:c15="http://schemas.microsoft.com/office/drawing/2012/chart" uri="{CE6537A1-D6FC-4f65-9D91-7224C49458BB}"/>
                <c:ext xmlns:c16="http://schemas.microsoft.com/office/drawing/2014/chart" uri="{C3380CC4-5D6E-409C-BE32-E72D297353CC}">
                  <c16:uniqueId val="{00000035-7E5F-47EA-AC07-214DA9935C65}"/>
                </c:ext>
              </c:extLst>
            </c:dLbl>
            <c:dLbl>
              <c:idx val="7"/>
              <c:delete val="1"/>
              <c:extLst>
                <c:ext xmlns:c15="http://schemas.microsoft.com/office/drawing/2012/chart" uri="{CE6537A1-D6FC-4f65-9D91-7224C49458BB}"/>
                <c:ext xmlns:c16="http://schemas.microsoft.com/office/drawing/2014/chart" uri="{C3380CC4-5D6E-409C-BE32-E72D297353CC}">
                  <c16:uniqueId val="{00000036-7E5F-47EA-AC07-214DA9935C65}"/>
                </c:ext>
              </c:extLst>
            </c:dLbl>
            <c:dLbl>
              <c:idx val="8"/>
              <c:delete val="1"/>
              <c:extLst>
                <c:ext xmlns:c15="http://schemas.microsoft.com/office/drawing/2012/chart" uri="{CE6537A1-D6FC-4f65-9D91-7224C49458BB}"/>
                <c:ext xmlns:c16="http://schemas.microsoft.com/office/drawing/2014/chart" uri="{C3380CC4-5D6E-409C-BE32-E72D297353CC}">
                  <c16:uniqueId val="{00000037-7E5F-47EA-AC07-214DA9935C65}"/>
                </c:ext>
              </c:extLst>
            </c:dLbl>
            <c:dLbl>
              <c:idx val="9"/>
              <c:delete val="1"/>
              <c:extLst>
                <c:ext xmlns:c15="http://schemas.microsoft.com/office/drawing/2012/chart" uri="{CE6537A1-D6FC-4f65-9D91-7224C49458BB}"/>
                <c:ext xmlns:c16="http://schemas.microsoft.com/office/drawing/2014/chart" uri="{C3380CC4-5D6E-409C-BE32-E72D297353CC}">
                  <c16:uniqueId val="{00000038-7E5F-47EA-AC07-214DA9935C65}"/>
                </c:ext>
              </c:extLst>
            </c:dLbl>
            <c:dLbl>
              <c:idx val="10"/>
              <c:delete val="1"/>
              <c:extLst>
                <c:ext xmlns:c15="http://schemas.microsoft.com/office/drawing/2012/chart" uri="{CE6537A1-D6FC-4f65-9D91-7224C49458BB}"/>
                <c:ext xmlns:c16="http://schemas.microsoft.com/office/drawing/2014/chart" uri="{C3380CC4-5D6E-409C-BE32-E72D297353CC}">
                  <c16:uniqueId val="{00000039-7E5F-47EA-AC07-214DA9935C65}"/>
                </c:ext>
              </c:extLst>
            </c:dLbl>
            <c:dLbl>
              <c:idx val="11"/>
              <c:delete val="1"/>
              <c:extLst>
                <c:ext xmlns:c15="http://schemas.microsoft.com/office/drawing/2012/chart" uri="{CE6537A1-D6FC-4f65-9D91-7224C49458BB}"/>
                <c:ext xmlns:c16="http://schemas.microsoft.com/office/drawing/2014/chart" uri="{C3380CC4-5D6E-409C-BE32-E72D297353CC}">
                  <c16:uniqueId val="{0000003A-7E5F-47EA-AC07-214DA9935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E5AB47"/>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'10-4'!$H$5:$H$19</c:f>
              <c:numCache>
                <c:formatCode>#,##0.0_ </c:formatCode>
                <c:ptCount val="15"/>
                <c:pt idx="0">
                  <c:v>1.2</c:v>
                </c:pt>
                <c:pt idx="1">
                  <c:v>1.9</c:v>
                </c:pt>
                <c:pt idx="2">
                  <c:v>1.6</c:v>
                </c:pt>
                <c:pt idx="3">
                  <c:v>2.1</c:v>
                </c:pt>
                <c:pt idx="4">
                  <c:v>1.6</c:v>
                </c:pt>
                <c:pt idx="5">
                  <c:v>1.8</c:v>
                </c:pt>
                <c:pt idx="6">
                  <c:v>1.8</c:v>
                </c:pt>
                <c:pt idx="7">
                  <c:v>1.7</c:v>
                </c:pt>
                <c:pt idx="8">
                  <c:v>1.7</c:v>
                </c:pt>
                <c:pt idx="9">
                  <c:v>2</c:v>
                </c:pt>
                <c:pt idx="10">
                  <c:v>2</c:v>
                </c:pt>
                <c:pt idx="11">
                  <c:v>1.6</c:v>
                </c:pt>
                <c:pt idx="12">
                  <c:v>1.5</c:v>
                </c:pt>
                <c:pt idx="13">
                  <c:v>1.4</c:v>
                </c:pt>
                <c:pt idx="14">
                  <c:v>1.5</c:v>
                </c:pt>
              </c:numCache>
            </c:numRef>
          </c:val>
          <c:smooth val="0"/>
          <c:extLst>
            <c:ext xmlns:c16="http://schemas.microsoft.com/office/drawing/2014/chart" uri="{C3380CC4-5D6E-409C-BE32-E72D297353CC}">
              <c16:uniqueId val="{0000003B-7E5F-47EA-AC07-214DA9935C65}"/>
            </c:ext>
          </c:extLst>
        </c:ser>
        <c:ser>
          <c:idx val="7"/>
          <c:order val="6"/>
          <c:tx>
            <c:strRef>
              <c:f>'10-4'!$I$4</c:f>
              <c:strCache>
                <c:ptCount val="1"/>
                <c:pt idx="0">
                  <c:v>⑦阿武隈川（阿久津橋）</c:v>
                </c:pt>
              </c:strCache>
            </c:strRef>
          </c:tx>
          <c:spPr>
            <a:ln w="28575" cap="rnd">
              <a:solidFill>
                <a:srgbClr val="AE8DBC"/>
              </a:solidFill>
              <a:prstDash val="lgDashDotDot"/>
              <a:round/>
            </a:ln>
            <a:effectLst/>
          </c:spPr>
          <c:marker>
            <c:symbol val="triangle"/>
            <c:size val="5"/>
            <c:spPr>
              <a:solidFill>
                <a:schemeClr val="bg1"/>
              </a:solidFill>
              <a:ln w="9525">
                <a:solidFill>
                  <a:srgbClr val="AE8DBC"/>
                </a:solidFill>
              </a:ln>
              <a:effectLst/>
            </c:spPr>
          </c:marker>
          <c:dLbls>
            <c:dLbl>
              <c:idx val="3"/>
              <c:delete val="1"/>
              <c:extLst>
                <c:ext xmlns:c15="http://schemas.microsoft.com/office/drawing/2012/chart" uri="{CE6537A1-D6FC-4f65-9D91-7224C49458BB}"/>
                <c:ext xmlns:c16="http://schemas.microsoft.com/office/drawing/2014/chart" uri="{C3380CC4-5D6E-409C-BE32-E72D297353CC}">
                  <c16:uniqueId val="{0000003C-7E5F-47EA-AC07-214DA9935C65}"/>
                </c:ext>
              </c:extLst>
            </c:dLbl>
            <c:dLbl>
              <c:idx val="4"/>
              <c:delete val="1"/>
              <c:extLst>
                <c:ext xmlns:c15="http://schemas.microsoft.com/office/drawing/2012/chart" uri="{CE6537A1-D6FC-4f65-9D91-7224C49458BB}"/>
                <c:ext xmlns:c16="http://schemas.microsoft.com/office/drawing/2014/chart" uri="{C3380CC4-5D6E-409C-BE32-E72D297353CC}">
                  <c16:uniqueId val="{0000003D-7E5F-47EA-AC07-214DA9935C65}"/>
                </c:ext>
              </c:extLst>
            </c:dLbl>
            <c:dLbl>
              <c:idx val="5"/>
              <c:delete val="1"/>
              <c:extLst>
                <c:ext xmlns:c15="http://schemas.microsoft.com/office/drawing/2012/chart" uri="{CE6537A1-D6FC-4f65-9D91-7224C49458BB}"/>
                <c:ext xmlns:c16="http://schemas.microsoft.com/office/drawing/2014/chart" uri="{C3380CC4-5D6E-409C-BE32-E72D297353CC}">
                  <c16:uniqueId val="{0000003E-7E5F-47EA-AC07-214DA9935C65}"/>
                </c:ext>
              </c:extLst>
            </c:dLbl>
            <c:dLbl>
              <c:idx val="6"/>
              <c:delete val="1"/>
              <c:extLst>
                <c:ext xmlns:c15="http://schemas.microsoft.com/office/drawing/2012/chart" uri="{CE6537A1-D6FC-4f65-9D91-7224C49458BB}"/>
                <c:ext xmlns:c16="http://schemas.microsoft.com/office/drawing/2014/chart" uri="{C3380CC4-5D6E-409C-BE32-E72D297353CC}">
                  <c16:uniqueId val="{0000003F-7E5F-47EA-AC07-214DA9935C65}"/>
                </c:ext>
              </c:extLst>
            </c:dLbl>
            <c:dLbl>
              <c:idx val="7"/>
              <c:delete val="1"/>
              <c:extLst>
                <c:ext xmlns:c15="http://schemas.microsoft.com/office/drawing/2012/chart" uri="{CE6537A1-D6FC-4f65-9D91-7224C49458BB}"/>
                <c:ext xmlns:c16="http://schemas.microsoft.com/office/drawing/2014/chart" uri="{C3380CC4-5D6E-409C-BE32-E72D297353CC}">
                  <c16:uniqueId val="{00000040-7E5F-47EA-AC07-214DA9935C65}"/>
                </c:ext>
              </c:extLst>
            </c:dLbl>
            <c:dLbl>
              <c:idx val="8"/>
              <c:delete val="1"/>
              <c:extLst>
                <c:ext xmlns:c15="http://schemas.microsoft.com/office/drawing/2012/chart" uri="{CE6537A1-D6FC-4f65-9D91-7224C49458BB}"/>
                <c:ext xmlns:c16="http://schemas.microsoft.com/office/drawing/2014/chart" uri="{C3380CC4-5D6E-409C-BE32-E72D297353CC}">
                  <c16:uniqueId val="{00000041-7E5F-47EA-AC07-214DA9935C65}"/>
                </c:ext>
              </c:extLst>
            </c:dLbl>
            <c:dLbl>
              <c:idx val="9"/>
              <c:delete val="1"/>
              <c:extLst>
                <c:ext xmlns:c15="http://schemas.microsoft.com/office/drawing/2012/chart" uri="{CE6537A1-D6FC-4f65-9D91-7224C49458BB}"/>
                <c:ext xmlns:c16="http://schemas.microsoft.com/office/drawing/2014/chart" uri="{C3380CC4-5D6E-409C-BE32-E72D297353CC}">
                  <c16:uniqueId val="{00000042-7E5F-47EA-AC07-214DA9935C65}"/>
                </c:ext>
              </c:extLst>
            </c:dLbl>
            <c:dLbl>
              <c:idx val="10"/>
              <c:delete val="1"/>
              <c:extLst>
                <c:ext xmlns:c15="http://schemas.microsoft.com/office/drawing/2012/chart" uri="{CE6537A1-D6FC-4f65-9D91-7224C49458BB}"/>
                <c:ext xmlns:c16="http://schemas.microsoft.com/office/drawing/2014/chart" uri="{C3380CC4-5D6E-409C-BE32-E72D297353CC}">
                  <c16:uniqueId val="{00000043-7E5F-47EA-AC07-214DA9935C65}"/>
                </c:ext>
              </c:extLst>
            </c:dLbl>
            <c:dLbl>
              <c:idx val="11"/>
              <c:delete val="1"/>
              <c:extLst>
                <c:ext xmlns:c15="http://schemas.microsoft.com/office/drawing/2012/chart" uri="{CE6537A1-D6FC-4f65-9D91-7224C49458BB}"/>
                <c:ext xmlns:c16="http://schemas.microsoft.com/office/drawing/2014/chart" uri="{C3380CC4-5D6E-409C-BE32-E72D297353CC}">
                  <c16:uniqueId val="{00000044-7E5F-47EA-AC07-214DA9935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AE8DBC"/>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'10-4'!$I$5:$I$19</c:f>
              <c:numCache>
                <c:formatCode>#,##0.0_ </c:formatCode>
                <c:ptCount val="15"/>
                <c:pt idx="0">
                  <c:v>1.2</c:v>
                </c:pt>
                <c:pt idx="1">
                  <c:v>1</c:v>
                </c:pt>
                <c:pt idx="2">
                  <c:v>1.4</c:v>
                </c:pt>
                <c:pt idx="3">
                  <c:v>1.3</c:v>
                </c:pt>
                <c:pt idx="4">
                  <c:v>1.5</c:v>
                </c:pt>
                <c:pt idx="5">
                  <c:v>1.1000000000000001</c:v>
                </c:pt>
                <c:pt idx="6">
                  <c:v>1.2</c:v>
                </c:pt>
                <c:pt idx="7">
                  <c:v>1.3</c:v>
                </c:pt>
                <c:pt idx="8">
                  <c:v>1.3</c:v>
                </c:pt>
                <c:pt idx="9">
                  <c:v>1.3</c:v>
                </c:pt>
                <c:pt idx="10">
                  <c:v>1.4</c:v>
                </c:pt>
                <c:pt idx="11">
                  <c:v>1.2</c:v>
                </c:pt>
                <c:pt idx="12">
                  <c:v>1.4</c:v>
                </c:pt>
                <c:pt idx="13">
                  <c:v>1.1000000000000001</c:v>
                </c:pt>
              </c:numCache>
            </c:numRef>
          </c:val>
          <c:smooth val="0"/>
          <c:extLst>
            <c:ext xmlns:c16="http://schemas.microsoft.com/office/drawing/2014/chart" uri="{C3380CC4-5D6E-409C-BE32-E72D297353CC}">
              <c16:uniqueId val="{00000045-7E5F-47EA-AC07-214DA9935C65}"/>
            </c:ext>
          </c:extLst>
        </c:ser>
        <c:dLbls>
          <c:showLegendKey val="0"/>
          <c:showVal val="0"/>
          <c:showCatName val="0"/>
          <c:showSerName val="0"/>
          <c:showPercent val="0"/>
          <c:showBubbleSize val="0"/>
        </c:dLbls>
        <c:marker val="1"/>
        <c:smooth val="0"/>
        <c:axId val="600669536"/>
        <c:axId val="600667968"/>
      </c:lineChart>
      <c:catAx>
        <c:axId val="600669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67968"/>
        <c:crosses val="autoZero"/>
        <c:auto val="1"/>
        <c:lblAlgn val="ctr"/>
        <c:lblOffset val="100"/>
        <c:noMultiLvlLbl val="0"/>
      </c:catAx>
      <c:valAx>
        <c:axId val="600667968"/>
        <c:scaling>
          <c:orientation val="minMax"/>
        </c:scaling>
        <c:delete val="0"/>
        <c:axPos val="l"/>
        <c:majorGridlines>
          <c:spPr>
            <a:ln w="9525" cap="flat" cmpd="sng" algn="ctr">
              <a:noFill/>
              <a:round/>
            </a:ln>
            <a:effectLst/>
          </c:spPr>
        </c:majorGridlines>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69536"/>
        <c:crosses val="autoZero"/>
        <c:crossBetween val="between"/>
      </c:valAx>
      <c:spPr>
        <a:noFill/>
        <a:ln>
          <a:noFill/>
        </a:ln>
        <a:effectLst/>
      </c:spPr>
    </c:plotArea>
    <c:legend>
      <c:legendPos val="t"/>
      <c:layout>
        <c:manualLayout>
          <c:xMode val="edge"/>
          <c:yMode val="edge"/>
          <c:x val="0.12226699056234992"/>
          <c:y val="4.1529193944135213E-2"/>
          <c:w val="0.75"/>
          <c:h val="0.146480136869791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0.2476489093027415"/>
          <c:w val="0.86053258967629043"/>
          <c:h val="0.6416417782381576"/>
        </c:manualLayout>
      </c:layout>
      <c:lineChart>
        <c:grouping val="standard"/>
        <c:varyColors val="0"/>
        <c:ser>
          <c:idx val="0"/>
          <c:order val="0"/>
          <c:tx>
            <c:strRef>
              <c:f>'10-5'!$C$4</c:f>
              <c:strCache>
                <c:ptCount val="1"/>
                <c:pt idx="0">
                  <c:v>COD</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dLbl>
              <c:idx val="10"/>
              <c:layout>
                <c:manualLayout>
                  <c:x val="-3.1750069883800552E-2"/>
                  <c:y val="4.09347656369490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7A-4AA2-ADC4-72EF6E79FB38}"/>
                </c:ext>
              </c:extLst>
            </c:dLbl>
            <c:dLbl>
              <c:idx val="11"/>
              <c:layout>
                <c:manualLayout>
                  <c:x val="-2.9578756692389033E-2"/>
                  <c:y val="2.74221327882173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7A-4AA2-ADC4-72EF6E79FB38}"/>
                </c:ext>
              </c:extLst>
            </c:dLbl>
            <c:dLbl>
              <c:idx val="12"/>
              <c:layout>
                <c:manualLayout>
                  <c:x val="-3.109303518003196E-2"/>
                  <c:y val="3.884381540914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7A-4AA2-ADC4-72EF6E79FB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'10-5'!$A$5:$A$19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'10-5'!$C$5:$C$19</c:f>
              <c:numCache>
                <c:formatCode>General</c:formatCode>
                <c:ptCount val="15"/>
                <c:pt idx="0">
                  <c:v>1.2</c:v>
                </c:pt>
                <c:pt idx="1">
                  <c:v>1.1000000000000001</c:v>
                </c:pt>
                <c:pt idx="2">
                  <c:v>1.3</c:v>
                </c:pt>
                <c:pt idx="3">
                  <c:v>1.2</c:v>
                </c:pt>
                <c:pt idx="4">
                  <c:v>1.1000000000000001</c:v>
                </c:pt>
                <c:pt idx="5">
                  <c:v>1.2</c:v>
                </c:pt>
                <c:pt idx="6">
                  <c:v>1.3</c:v>
                </c:pt>
                <c:pt idx="7">
                  <c:v>1.3</c:v>
                </c:pt>
                <c:pt idx="8">
                  <c:v>1.2</c:v>
                </c:pt>
                <c:pt idx="9">
                  <c:v>1.3</c:v>
                </c:pt>
                <c:pt idx="10">
                  <c:v>1.1000000000000001</c:v>
                </c:pt>
                <c:pt idx="11">
                  <c:v>1.1000000000000001</c:v>
                </c:pt>
                <c:pt idx="12">
                  <c:v>1.1000000000000001</c:v>
                </c:pt>
                <c:pt idx="13">
                  <c:v>1.2</c:v>
                </c:pt>
                <c:pt idx="14">
                  <c:v>1.3</c:v>
                </c:pt>
              </c:numCache>
            </c:numRef>
          </c:val>
          <c:smooth val="0"/>
          <c:extLst>
            <c:ext xmlns:c16="http://schemas.microsoft.com/office/drawing/2014/chart" uri="{C3380CC4-5D6E-409C-BE32-E72D297353CC}">
              <c16:uniqueId val="{00000003-017A-4AA2-ADC4-72EF6E79FB38}"/>
            </c:ext>
          </c:extLst>
        </c:ser>
        <c:dLbls>
          <c:showLegendKey val="0"/>
          <c:showVal val="0"/>
          <c:showCatName val="0"/>
          <c:showSerName val="0"/>
          <c:showPercent val="0"/>
          <c:showBubbleSize val="0"/>
        </c:dLbls>
        <c:marker val="1"/>
        <c:smooth val="0"/>
        <c:axId val="600662480"/>
        <c:axId val="600671104"/>
      </c:lineChart>
      <c:lineChart>
        <c:grouping val="standard"/>
        <c:varyColors val="0"/>
        <c:ser>
          <c:idx val="1"/>
          <c:order val="1"/>
          <c:tx>
            <c:strRef>
              <c:f>'10-5'!$D$4</c:f>
              <c:strCache>
                <c:ptCount val="1"/>
                <c:pt idx="0">
                  <c:v>透明度</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dLbl>
              <c:idx val="10"/>
              <c:layout>
                <c:manualLayout>
                  <c:x val="-3.3981051445590223E-2"/>
                  <c:y val="-4.09347656369490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7A-4AA2-ADC4-72EF6E79FB38}"/>
                </c:ext>
              </c:extLst>
            </c:dLbl>
            <c:dLbl>
              <c:idx val="11"/>
              <c:layout>
                <c:manualLayout>
                  <c:x val="-3.3981051445590223E-2"/>
                  <c:y val="-2.742213278821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7A-4AA2-ADC4-72EF6E79FB38}"/>
                </c:ext>
              </c:extLst>
            </c:dLbl>
            <c:dLbl>
              <c:idx val="12"/>
              <c:layout>
                <c:manualLayout>
                  <c:x val="-3.6063553838445096E-2"/>
                  <c:y val="-2.8717233130668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7A-4AA2-ADC4-72EF6E79FB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'10-5'!$D$5:$D$19</c:f>
              <c:numCache>
                <c:formatCode>General</c:formatCode>
                <c:ptCount val="15"/>
                <c:pt idx="0">
                  <c:v>9.1999999999999993</c:v>
                </c:pt>
                <c:pt idx="1">
                  <c:v>9.4</c:v>
                </c:pt>
                <c:pt idx="2">
                  <c:v>9.6999999999999993</c:v>
                </c:pt>
                <c:pt idx="3" formatCode="0.0">
                  <c:v>10</c:v>
                </c:pt>
                <c:pt idx="4">
                  <c:v>9.5</c:v>
                </c:pt>
                <c:pt idx="5">
                  <c:v>9.9</c:v>
                </c:pt>
                <c:pt idx="6">
                  <c:v>11.5</c:v>
                </c:pt>
                <c:pt idx="7">
                  <c:v>10.9</c:v>
                </c:pt>
                <c:pt idx="8">
                  <c:v>10.8</c:v>
                </c:pt>
                <c:pt idx="9">
                  <c:v>10.5</c:v>
                </c:pt>
                <c:pt idx="10">
                  <c:v>10.1</c:v>
                </c:pt>
                <c:pt idx="11">
                  <c:v>10.8</c:v>
                </c:pt>
                <c:pt idx="12">
                  <c:v>10.3</c:v>
                </c:pt>
                <c:pt idx="13">
                  <c:v>11.5</c:v>
                </c:pt>
                <c:pt idx="14">
                  <c:v>10.3</c:v>
                </c:pt>
              </c:numCache>
            </c:numRef>
          </c:val>
          <c:smooth val="0"/>
          <c:extLst>
            <c:ext xmlns:c16="http://schemas.microsoft.com/office/drawing/2014/chart" uri="{C3380CC4-5D6E-409C-BE32-E72D297353CC}">
              <c16:uniqueId val="{00000007-017A-4AA2-ADC4-72EF6E79FB38}"/>
            </c:ext>
          </c:extLst>
        </c:ser>
        <c:ser>
          <c:idx val="2"/>
          <c:order val="2"/>
          <c:tx>
            <c:strRef>
              <c:f>'10-5'!$E$4</c:f>
              <c:strCache>
                <c:ptCount val="1"/>
                <c:pt idx="0">
                  <c:v>pH</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'10-5'!$E$5:$E$19</c:f>
              <c:numCache>
                <c:formatCode>General</c:formatCode>
                <c:ptCount val="15"/>
                <c:pt idx="0">
                  <c:v>6.8</c:v>
                </c:pt>
                <c:pt idx="1">
                  <c:v>6.8</c:v>
                </c:pt>
                <c:pt idx="2">
                  <c:v>6.9</c:v>
                </c:pt>
                <c:pt idx="3">
                  <c:v>6.8</c:v>
                </c:pt>
                <c:pt idx="4">
                  <c:v>6.9</c:v>
                </c:pt>
                <c:pt idx="5" formatCode="0.0">
                  <c:v>7</c:v>
                </c:pt>
                <c:pt idx="6">
                  <c:v>6.9</c:v>
                </c:pt>
                <c:pt idx="7">
                  <c:v>6.9</c:v>
                </c:pt>
                <c:pt idx="8">
                  <c:v>6.8</c:v>
                </c:pt>
                <c:pt idx="9">
                  <c:v>6.8</c:v>
                </c:pt>
                <c:pt idx="10">
                  <c:v>6.8</c:v>
                </c:pt>
                <c:pt idx="11">
                  <c:v>6.9</c:v>
                </c:pt>
                <c:pt idx="12">
                  <c:v>6.9</c:v>
                </c:pt>
                <c:pt idx="13">
                  <c:v>6.9</c:v>
                </c:pt>
                <c:pt idx="14" formatCode="0.0">
                  <c:v>7</c:v>
                </c:pt>
              </c:numCache>
            </c:numRef>
          </c:val>
          <c:smooth val="0"/>
          <c:extLst>
            <c:ext xmlns:c16="http://schemas.microsoft.com/office/drawing/2014/chart" uri="{C3380CC4-5D6E-409C-BE32-E72D297353CC}">
              <c16:uniqueId val="{00000008-017A-4AA2-ADC4-72EF6E79FB38}"/>
            </c:ext>
          </c:extLst>
        </c:ser>
        <c:dLbls>
          <c:showLegendKey val="0"/>
          <c:showVal val="0"/>
          <c:showCatName val="0"/>
          <c:showSerName val="0"/>
          <c:showPercent val="0"/>
          <c:showBubbleSize val="0"/>
        </c:dLbls>
        <c:marker val="1"/>
        <c:smooth val="0"/>
        <c:axId val="600663264"/>
        <c:axId val="600672672"/>
      </c:lineChart>
      <c:catAx>
        <c:axId val="60066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1104"/>
        <c:crosses val="autoZero"/>
        <c:auto val="1"/>
        <c:lblAlgn val="ctr"/>
        <c:lblOffset val="100"/>
        <c:noMultiLvlLbl val="0"/>
      </c:catAx>
      <c:valAx>
        <c:axId val="600671104"/>
        <c:scaling>
          <c:orientation val="minMax"/>
          <c:max val="1.6"/>
          <c:min val="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62480"/>
        <c:crosses val="autoZero"/>
        <c:crossBetween val="between"/>
      </c:valAx>
      <c:valAx>
        <c:axId val="600672672"/>
        <c:scaling>
          <c:orientation val="minMax"/>
          <c:max val="14"/>
          <c:min val="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63264"/>
        <c:crosses val="max"/>
        <c:crossBetween val="between"/>
      </c:valAx>
      <c:catAx>
        <c:axId val="600663264"/>
        <c:scaling>
          <c:orientation val="minMax"/>
        </c:scaling>
        <c:delete val="1"/>
        <c:axPos val="b"/>
        <c:numFmt formatCode="General" sourceLinked="1"/>
        <c:majorTickMark val="out"/>
        <c:minorTickMark val="none"/>
        <c:tickLblPos val="nextTo"/>
        <c:crossAx val="600672672"/>
        <c:crosses val="autoZero"/>
        <c:auto val="1"/>
        <c:lblAlgn val="ctr"/>
        <c:lblOffset val="100"/>
        <c:noMultiLvlLbl val="0"/>
      </c:catAx>
      <c:spPr>
        <a:noFill/>
        <a:ln>
          <a:noFill/>
        </a:ln>
        <a:effectLst/>
      </c:spPr>
    </c:plotArea>
    <c:legend>
      <c:legendPos val="t"/>
      <c:layout>
        <c:manualLayout>
          <c:xMode val="edge"/>
          <c:yMode val="edge"/>
          <c:x val="0.2700372102268816"/>
          <c:y val="0.12591727299910296"/>
          <c:w val="0.46533437877748374"/>
          <c:h val="7.7473411148718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'10-6'!$C$2</c:f>
              <c:strCache>
                <c:ptCount val="1"/>
                <c:pt idx="0">
                  <c:v>降水量（総量）</c:v>
                </c:pt>
              </c:strCache>
            </c:strRef>
          </c:tx>
          <c:spPr>
            <a:solidFill>
              <a:srgbClr val="B1D7E4"/>
            </a:solidFill>
            <a:ln>
              <a:noFill/>
            </a:ln>
            <a:effectLst/>
          </c:spPr>
          <c:invertIfNegative val="0"/>
          <c:cat>
            <c:strRef>
              <c:f>'10-6'!$B$3:$B$42</c:f>
              <c:strCache>
                <c:ptCount val="40"/>
                <c:pt idx="0">
                  <c:v>1985年</c:v>
                </c:pt>
                <c:pt idx="5">
                  <c:v>1990年</c:v>
                </c:pt>
                <c:pt idx="15">
                  <c:v>2000年</c:v>
                </c:pt>
                <c:pt idx="25">
                  <c:v>2010年</c:v>
                </c:pt>
                <c:pt idx="35">
                  <c:v>2020年</c:v>
                </c:pt>
                <c:pt idx="39">
                  <c:v>2024年</c:v>
                </c:pt>
              </c:strCache>
            </c:strRef>
          </c:cat>
          <c:val>
            <c:numRef>
              <c:f>'10-6'!$C$3:$C$42</c:f>
              <c:numCache>
                <c:formatCode>#,##0.0</c:formatCode>
                <c:ptCount val="40"/>
                <c:pt idx="0">
                  <c:v>1192</c:v>
                </c:pt>
                <c:pt idx="1">
                  <c:v>1122</c:v>
                </c:pt>
                <c:pt idx="2">
                  <c:v>831</c:v>
                </c:pt>
                <c:pt idx="3">
                  <c:v>1310</c:v>
                </c:pt>
                <c:pt idx="4">
                  <c:v>1077</c:v>
                </c:pt>
                <c:pt idx="5">
                  <c:v>1119</c:v>
                </c:pt>
                <c:pt idx="6">
                  <c:v>1494</c:v>
                </c:pt>
                <c:pt idx="7">
                  <c:v>996</c:v>
                </c:pt>
                <c:pt idx="8">
                  <c:v>1132</c:v>
                </c:pt>
                <c:pt idx="9">
                  <c:v>984</c:v>
                </c:pt>
                <c:pt idx="10">
                  <c:v>1146</c:v>
                </c:pt>
                <c:pt idx="11">
                  <c:v>846</c:v>
                </c:pt>
                <c:pt idx="12">
                  <c:v>1029</c:v>
                </c:pt>
                <c:pt idx="13">
                  <c:v>1536</c:v>
                </c:pt>
                <c:pt idx="14">
                  <c:v>1229</c:v>
                </c:pt>
                <c:pt idx="15">
                  <c:v>1146</c:v>
                </c:pt>
                <c:pt idx="16">
                  <c:v>969</c:v>
                </c:pt>
                <c:pt idx="17">
                  <c:v>1193</c:v>
                </c:pt>
                <c:pt idx="18">
                  <c:v>1131</c:v>
                </c:pt>
                <c:pt idx="19">
                  <c:v>1442</c:v>
                </c:pt>
                <c:pt idx="20">
                  <c:v>1040</c:v>
                </c:pt>
                <c:pt idx="21">
                  <c:v>1436</c:v>
                </c:pt>
                <c:pt idx="22">
                  <c:v>1126</c:v>
                </c:pt>
                <c:pt idx="23">
                  <c:v>1090.5</c:v>
                </c:pt>
                <c:pt idx="24">
                  <c:v>1015.5</c:v>
                </c:pt>
                <c:pt idx="25">
                  <c:v>1455</c:v>
                </c:pt>
                <c:pt idx="26">
                  <c:v>1033.5</c:v>
                </c:pt>
                <c:pt idx="27">
                  <c:v>1078</c:v>
                </c:pt>
                <c:pt idx="28">
                  <c:v>1231.5</c:v>
                </c:pt>
                <c:pt idx="29">
                  <c:v>1190.5</c:v>
                </c:pt>
                <c:pt idx="30">
                  <c:v>1018.5</c:v>
                </c:pt>
                <c:pt idx="31">
                  <c:v>1055.5</c:v>
                </c:pt>
                <c:pt idx="32">
                  <c:v>1056</c:v>
                </c:pt>
                <c:pt idx="33">
                  <c:v>836.5</c:v>
                </c:pt>
                <c:pt idx="34">
                  <c:v>1321</c:v>
                </c:pt>
                <c:pt idx="35">
                  <c:v>1043</c:v>
                </c:pt>
                <c:pt idx="36">
                  <c:v>1271</c:v>
                </c:pt>
                <c:pt idx="37" formatCode="0.0">
                  <c:v>979</c:v>
                </c:pt>
                <c:pt idx="38" formatCode="0.0">
                  <c:v>939</c:v>
                </c:pt>
                <c:pt idx="39" formatCode="General">
                  <c:v>1220</c:v>
                </c:pt>
              </c:numCache>
            </c:numRef>
          </c:val>
          <c:extLst>
            <c:ext xmlns:c16="http://schemas.microsoft.com/office/drawing/2014/chart" uri="{C3380CC4-5D6E-409C-BE32-E72D297353CC}">
              <c16:uniqueId val="{00000000-42DD-4FA2-805A-6344ED613FB1}"/>
            </c:ext>
          </c:extLst>
        </c:ser>
        <c:dLbls>
          <c:showLegendKey val="0"/>
          <c:showVal val="0"/>
          <c:showCatName val="0"/>
          <c:showSerName val="0"/>
          <c:showPercent val="0"/>
          <c:showBubbleSize val="0"/>
        </c:dLbls>
        <c:gapWidth val="50"/>
        <c:axId val="600663656"/>
        <c:axId val="600665224"/>
      </c:barChart>
      <c:lineChart>
        <c:grouping val="standard"/>
        <c:varyColors val="0"/>
        <c:ser>
          <c:idx val="2"/>
          <c:order val="1"/>
          <c:tx>
            <c:strRef>
              <c:f>'10-6'!$D$2</c:f>
              <c:strCache>
                <c:ptCount val="1"/>
                <c:pt idx="0">
                  <c:v>気温（平均）</c:v>
                </c:pt>
              </c:strCache>
            </c:strRef>
          </c:tx>
          <c:spPr>
            <a:ln w="28575" cap="rnd">
              <a:solidFill>
                <a:srgbClr val="D5848B"/>
              </a:solidFill>
              <a:round/>
            </a:ln>
            <a:effectLst/>
          </c:spPr>
          <c:marker>
            <c:symbol val="circle"/>
            <c:size val="5"/>
            <c:spPr>
              <a:solidFill>
                <a:srgbClr val="D5848B"/>
              </a:solidFill>
              <a:ln w="9525">
                <a:noFill/>
              </a:ln>
              <a:effectLst/>
            </c:spPr>
          </c:marker>
          <c:cat>
            <c:strRef>
              <c:f>'10-6'!$B$3:$B$42</c:f>
              <c:strCache>
                <c:ptCount val="40"/>
                <c:pt idx="0">
                  <c:v>1985年</c:v>
                </c:pt>
                <c:pt idx="5">
                  <c:v>1990年</c:v>
                </c:pt>
                <c:pt idx="15">
                  <c:v>2000年</c:v>
                </c:pt>
                <c:pt idx="25">
                  <c:v>2010年</c:v>
                </c:pt>
                <c:pt idx="35">
                  <c:v>2020年</c:v>
                </c:pt>
                <c:pt idx="39">
                  <c:v>2024年</c:v>
                </c:pt>
              </c:strCache>
            </c:strRef>
          </c:cat>
          <c:val>
            <c:numRef>
              <c:f>'10-6'!$D$3:$D$42</c:f>
              <c:numCache>
                <c:formatCode>0.0</c:formatCode>
                <c:ptCount val="40"/>
                <c:pt idx="0" formatCode="General">
                  <c:v>11.6</c:v>
                </c:pt>
                <c:pt idx="1">
                  <c:v>11</c:v>
                </c:pt>
                <c:pt idx="2" formatCode="General">
                  <c:v>12.1</c:v>
                </c:pt>
                <c:pt idx="3">
                  <c:v>11</c:v>
                </c:pt>
                <c:pt idx="4" formatCode="General">
                  <c:v>12.2</c:v>
                </c:pt>
                <c:pt idx="5" formatCode="General">
                  <c:v>12.9</c:v>
                </c:pt>
                <c:pt idx="6" formatCode="General">
                  <c:v>12.2</c:v>
                </c:pt>
                <c:pt idx="7">
                  <c:v>12</c:v>
                </c:pt>
                <c:pt idx="8" formatCode="General">
                  <c:v>11.4</c:v>
                </c:pt>
                <c:pt idx="9" formatCode="General">
                  <c:v>12.9</c:v>
                </c:pt>
                <c:pt idx="10">
                  <c:v>12</c:v>
                </c:pt>
                <c:pt idx="11" formatCode="General">
                  <c:v>11.6</c:v>
                </c:pt>
                <c:pt idx="12" formatCode="General">
                  <c:v>12.4</c:v>
                </c:pt>
                <c:pt idx="13" formatCode="General">
                  <c:v>12.8</c:v>
                </c:pt>
                <c:pt idx="14" formatCode="General">
                  <c:v>12.9</c:v>
                </c:pt>
                <c:pt idx="15" formatCode="General">
                  <c:v>12.6</c:v>
                </c:pt>
                <c:pt idx="16" formatCode="General">
                  <c:v>12.1</c:v>
                </c:pt>
                <c:pt idx="17" formatCode="General">
                  <c:v>12.5</c:v>
                </c:pt>
                <c:pt idx="18" formatCode="General">
                  <c:v>12.1</c:v>
                </c:pt>
                <c:pt idx="19">
                  <c:v>13</c:v>
                </c:pt>
                <c:pt idx="20" formatCode="General">
                  <c:v>12.1</c:v>
                </c:pt>
                <c:pt idx="21" formatCode="General">
                  <c:v>12.1</c:v>
                </c:pt>
                <c:pt idx="22" formatCode="General">
                  <c:v>12.6</c:v>
                </c:pt>
                <c:pt idx="23" formatCode="General">
                  <c:v>12.3</c:v>
                </c:pt>
                <c:pt idx="24" formatCode="General">
                  <c:v>12.4</c:v>
                </c:pt>
                <c:pt idx="25" formatCode="General">
                  <c:v>12.6</c:v>
                </c:pt>
                <c:pt idx="26">
                  <c:v>12</c:v>
                </c:pt>
                <c:pt idx="27" formatCode="General">
                  <c:v>11.8</c:v>
                </c:pt>
                <c:pt idx="28" formatCode="General">
                  <c:v>12.1</c:v>
                </c:pt>
                <c:pt idx="29" formatCode="General">
                  <c:v>11.9</c:v>
                </c:pt>
                <c:pt idx="30" formatCode="General">
                  <c:v>12.8</c:v>
                </c:pt>
                <c:pt idx="31" formatCode="General">
                  <c:v>12.9</c:v>
                </c:pt>
                <c:pt idx="32">
                  <c:v>12</c:v>
                </c:pt>
                <c:pt idx="33">
                  <c:v>13</c:v>
                </c:pt>
                <c:pt idx="34" formatCode="General">
                  <c:v>12.8</c:v>
                </c:pt>
                <c:pt idx="35">
                  <c:v>13</c:v>
                </c:pt>
                <c:pt idx="36" formatCode="General">
                  <c:v>12.7</c:v>
                </c:pt>
                <c:pt idx="37" formatCode="General">
                  <c:v>12.7</c:v>
                </c:pt>
                <c:pt idx="38" formatCode="General">
                  <c:v>13.8</c:v>
                </c:pt>
                <c:pt idx="39" formatCode="General">
                  <c:v>14</c:v>
                </c:pt>
              </c:numCache>
            </c:numRef>
          </c:val>
          <c:smooth val="0"/>
          <c:extLst>
            <c:ext xmlns:c16="http://schemas.microsoft.com/office/drawing/2014/chart" uri="{C3380CC4-5D6E-409C-BE32-E72D297353CC}">
              <c16:uniqueId val="{00000001-42DD-4FA2-805A-6344ED613FB1}"/>
            </c:ext>
          </c:extLst>
        </c:ser>
        <c:dLbls>
          <c:showLegendKey val="0"/>
          <c:showVal val="0"/>
          <c:showCatName val="0"/>
          <c:showSerName val="0"/>
          <c:showPercent val="0"/>
          <c:showBubbleSize val="0"/>
        </c:dLbls>
        <c:marker val="1"/>
        <c:smooth val="0"/>
        <c:axId val="600664440"/>
        <c:axId val="600664048"/>
      </c:lineChart>
      <c:catAx>
        <c:axId val="60066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00665224"/>
        <c:crosses val="autoZero"/>
        <c:auto val="1"/>
        <c:lblAlgn val="ctr"/>
        <c:lblOffset val="100"/>
        <c:noMultiLvlLbl val="0"/>
      </c:catAx>
      <c:valAx>
        <c:axId val="600665224"/>
        <c:scaling>
          <c:orientation val="minMax"/>
          <c:max val="1600"/>
        </c:scaling>
        <c:delete val="0"/>
        <c:axPos val="l"/>
        <c:majorGridlines>
          <c:spPr>
            <a:ln w="9525" cap="flat" cmpd="sng" algn="ctr">
              <a:noFill/>
              <a:round/>
            </a:ln>
            <a:effectLst/>
          </c:spPr>
        </c:majorGridlines>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00663656"/>
        <c:crosses val="autoZero"/>
        <c:crossBetween val="between"/>
      </c:valAx>
      <c:valAx>
        <c:axId val="600664048"/>
        <c:scaling>
          <c:orientation val="minMax"/>
          <c:max val="16"/>
          <c:min val="0"/>
        </c:scaling>
        <c:delete val="0"/>
        <c:axPos val="r"/>
        <c:numFmt formatCode="#,##0.0_);[Red]\(#,##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00664440"/>
        <c:crosses val="max"/>
        <c:crossBetween val="between"/>
      </c:valAx>
      <c:catAx>
        <c:axId val="600664440"/>
        <c:scaling>
          <c:orientation val="minMax"/>
        </c:scaling>
        <c:delete val="1"/>
        <c:axPos val="b"/>
        <c:numFmt formatCode="General" sourceLinked="1"/>
        <c:majorTickMark val="out"/>
        <c:minorTickMark val="none"/>
        <c:tickLblPos val="nextTo"/>
        <c:crossAx val="60066404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50800" cap="flat" cmpd="sng" algn="ctr">
      <a:no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8923665791776031"/>
          <c:w val="0.85077878112206073"/>
          <c:h val="0.71276547188233019"/>
        </c:manualLayout>
      </c:layout>
      <c:lineChart>
        <c:grouping val="standard"/>
        <c:varyColors val="0"/>
        <c:ser>
          <c:idx val="1"/>
          <c:order val="0"/>
          <c:tx>
            <c:strRef>
              <c:f>'11-2'!$C$4</c:f>
              <c:strCache>
                <c:ptCount val="1"/>
                <c:pt idx="0">
                  <c:v>舗装整備率</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'11-2'!$C$5:$C$19</c:f>
              <c:numCache>
                <c:formatCode>General</c:formatCode>
                <c:ptCount val="15"/>
                <c:pt idx="0">
                  <c:v>73.2</c:v>
                </c:pt>
                <c:pt idx="1">
                  <c:v>75.7</c:v>
                </c:pt>
                <c:pt idx="2">
                  <c:v>76.2</c:v>
                </c:pt>
                <c:pt idx="3">
                  <c:v>77.5</c:v>
                </c:pt>
                <c:pt idx="4">
                  <c:v>78.7</c:v>
                </c:pt>
                <c:pt idx="5">
                  <c:v>79.7</c:v>
                </c:pt>
                <c:pt idx="6">
                  <c:v>80.400000000000006</c:v>
                </c:pt>
                <c:pt idx="7">
                  <c:v>80.900000000000006</c:v>
                </c:pt>
                <c:pt idx="8">
                  <c:v>81.599999999999994</c:v>
                </c:pt>
                <c:pt idx="9" formatCode="0.0">
                  <c:v>82.01</c:v>
                </c:pt>
                <c:pt idx="10">
                  <c:v>82.4</c:v>
                </c:pt>
                <c:pt idx="11">
                  <c:v>82.8</c:v>
                </c:pt>
                <c:pt idx="12" formatCode="0.0">
                  <c:v>83</c:v>
                </c:pt>
                <c:pt idx="13" formatCode="0.0">
                  <c:v>83</c:v>
                </c:pt>
                <c:pt idx="14" formatCode="0.0">
                  <c:v>83.3</c:v>
                </c:pt>
              </c:numCache>
            </c:numRef>
          </c:val>
          <c:smooth val="0"/>
          <c:extLst>
            <c:ext xmlns:c16="http://schemas.microsoft.com/office/drawing/2014/chart" uri="{C3380CC4-5D6E-409C-BE32-E72D297353CC}">
              <c16:uniqueId val="{00000000-3D53-48DD-9099-390112CAEB2F}"/>
            </c:ext>
          </c:extLst>
        </c:ser>
        <c:ser>
          <c:idx val="2"/>
          <c:order val="1"/>
          <c:tx>
            <c:strRef>
              <c:f>'11-2'!$D$4</c:f>
              <c:strCache>
                <c:ptCount val="1"/>
                <c:pt idx="0">
                  <c:v>改良整備率</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'11-2'!$D$5:$D$19</c:f>
              <c:numCache>
                <c:formatCode>General</c:formatCode>
                <c:ptCount val="15"/>
                <c:pt idx="0">
                  <c:v>58.7</c:v>
                </c:pt>
                <c:pt idx="1">
                  <c:v>60.6</c:v>
                </c:pt>
                <c:pt idx="2">
                  <c:v>60.8</c:v>
                </c:pt>
                <c:pt idx="3">
                  <c:v>61.9</c:v>
                </c:pt>
                <c:pt idx="4">
                  <c:v>62.7</c:v>
                </c:pt>
                <c:pt idx="5">
                  <c:v>63.5</c:v>
                </c:pt>
                <c:pt idx="6">
                  <c:v>64.2</c:v>
                </c:pt>
                <c:pt idx="7">
                  <c:v>64.7</c:v>
                </c:pt>
                <c:pt idx="8">
                  <c:v>65.400000000000006</c:v>
                </c:pt>
                <c:pt idx="9" formatCode="0.0">
                  <c:v>65.930000000000007</c:v>
                </c:pt>
                <c:pt idx="10">
                  <c:v>66.5</c:v>
                </c:pt>
                <c:pt idx="11">
                  <c:v>66.900000000000006</c:v>
                </c:pt>
                <c:pt idx="12">
                  <c:v>67.099999999999994</c:v>
                </c:pt>
                <c:pt idx="13">
                  <c:v>67.2</c:v>
                </c:pt>
                <c:pt idx="14">
                  <c:v>67.5</c:v>
                </c:pt>
              </c:numCache>
            </c:numRef>
          </c:val>
          <c:smooth val="0"/>
          <c:extLst>
            <c:ext xmlns:c16="http://schemas.microsoft.com/office/drawing/2014/chart" uri="{C3380CC4-5D6E-409C-BE32-E72D297353CC}">
              <c16:uniqueId val="{00000001-3D53-48DD-9099-390112CAEB2F}"/>
            </c:ext>
          </c:extLst>
        </c:ser>
        <c:dLbls>
          <c:showLegendKey val="0"/>
          <c:showVal val="0"/>
          <c:showCatName val="0"/>
          <c:showSerName val="0"/>
          <c:showPercent val="0"/>
          <c:showBubbleSize val="0"/>
        </c:dLbls>
        <c:marker val="1"/>
        <c:smooth val="0"/>
        <c:axId val="600675024"/>
        <c:axId val="600674632"/>
      </c:lineChart>
      <c:catAx>
        <c:axId val="600675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4632"/>
        <c:crosses val="autoZero"/>
        <c:auto val="1"/>
        <c:lblAlgn val="ctr"/>
        <c:lblOffset val="100"/>
        <c:noMultiLvlLbl val="0"/>
      </c:catAx>
      <c:valAx>
        <c:axId val="600674632"/>
        <c:scaling>
          <c:orientation val="minMax"/>
          <c:max val="100"/>
          <c:min val="4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5024"/>
        <c:crosses val="autoZero"/>
        <c:crossBetween val="between"/>
      </c:valAx>
      <c:spPr>
        <a:noFill/>
        <a:ln>
          <a:noFill/>
        </a:ln>
        <a:effectLst/>
      </c:spPr>
    </c:plotArea>
    <c:legend>
      <c:legendPos val="t"/>
      <c:layout>
        <c:manualLayout>
          <c:xMode val="edge"/>
          <c:yMode val="edge"/>
          <c:x val="0.33554322073443638"/>
          <c:y val="6.7752271737545139E-2"/>
          <c:w val="0.4196128701076996"/>
          <c:h val="4.55327203353946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53607667000274E-2"/>
          <c:y val="0.1820293679506278"/>
          <c:w val="0.85077878112206073"/>
          <c:h val="0.71276547188233019"/>
        </c:manualLayout>
      </c:layout>
      <c:barChart>
        <c:barDir val="col"/>
        <c:grouping val="clustered"/>
        <c:varyColors val="0"/>
        <c:ser>
          <c:idx val="0"/>
          <c:order val="0"/>
          <c:tx>
            <c:strRef>
              <c:f>'11-3'!$C$4</c:f>
              <c:strCache>
                <c:ptCount val="1"/>
                <c:pt idx="0">
                  <c:v>件数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'11-3'!$C$5:$C$18</c:f>
              <c:numCache>
                <c:formatCode>#,##0_ </c:formatCode>
                <c:ptCount val="14"/>
                <c:pt idx="0">
                  <c:v>1526</c:v>
                </c:pt>
                <c:pt idx="1">
                  <c:v>1488</c:v>
                </c:pt>
                <c:pt idx="2">
                  <c:v>1851</c:v>
                </c:pt>
                <c:pt idx="3">
                  <c:v>2053</c:v>
                </c:pt>
                <c:pt idx="4">
                  <c:v>1922</c:v>
                </c:pt>
                <c:pt idx="5">
                  <c:v>1894</c:v>
                </c:pt>
                <c:pt idx="6">
                  <c:v>1950</c:v>
                </c:pt>
                <c:pt idx="7">
                  <c:v>1676</c:v>
                </c:pt>
                <c:pt idx="8">
                  <c:v>1796</c:v>
                </c:pt>
                <c:pt idx="9">
                  <c:v>1631</c:v>
                </c:pt>
                <c:pt idx="10">
                  <c:v>1524</c:v>
                </c:pt>
                <c:pt idx="11">
                  <c:v>1572</c:v>
                </c:pt>
                <c:pt idx="12">
                  <c:v>1466</c:v>
                </c:pt>
                <c:pt idx="13">
                  <c:v>1263</c:v>
                </c:pt>
              </c:numCache>
            </c:numRef>
          </c:val>
          <c:extLst>
            <c:ext xmlns:c16="http://schemas.microsoft.com/office/drawing/2014/chart" uri="{C3380CC4-5D6E-409C-BE32-E72D297353CC}">
              <c16:uniqueId val="{00000000-4FDA-49F3-82BF-C925AD7B15E1}"/>
            </c:ext>
          </c:extLst>
        </c:ser>
        <c:dLbls>
          <c:showLegendKey val="0"/>
          <c:showVal val="1"/>
          <c:showCatName val="0"/>
          <c:showSerName val="0"/>
          <c:showPercent val="0"/>
          <c:showBubbleSize val="0"/>
        </c:dLbls>
        <c:gapWidth val="50"/>
        <c:axId val="600677376"/>
        <c:axId val="600686392"/>
      </c:barChart>
      <c:catAx>
        <c:axId val="60067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6392"/>
        <c:crosses val="autoZero"/>
        <c:auto val="1"/>
        <c:lblAlgn val="ctr"/>
        <c:lblOffset val="100"/>
        <c:noMultiLvlLbl val="0"/>
      </c:catAx>
      <c:valAx>
        <c:axId val="600686392"/>
        <c:scaling>
          <c:orientation val="minMax"/>
          <c:max val="2500"/>
          <c:min val="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773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50481189851271E-2"/>
          <c:y val="0.18366831489291655"/>
          <c:w val="0.82260192475940508"/>
          <c:h val="0.70562248051568643"/>
        </c:manualLayout>
      </c:layout>
      <c:barChart>
        <c:barDir val="col"/>
        <c:grouping val="clustered"/>
        <c:varyColors val="0"/>
        <c:ser>
          <c:idx val="1"/>
          <c:order val="0"/>
          <c:tx>
            <c:strRef>
              <c:f>'11-4'!$C$4</c:f>
              <c:strCache>
                <c:ptCount val="1"/>
                <c:pt idx="0">
                  <c:v>新設住宅着工戸数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'11-4'!$A$5:$A$17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'11-4'!$C$5:$C$17</c:f>
              <c:numCache>
                <c:formatCode>#,##0_ </c:formatCode>
                <c:ptCount val="13"/>
                <c:pt idx="0">
                  <c:v>1940</c:v>
                </c:pt>
                <c:pt idx="1">
                  <c:v>1678</c:v>
                </c:pt>
                <c:pt idx="2">
                  <c:v>2301</c:v>
                </c:pt>
                <c:pt idx="3">
                  <c:v>2608</c:v>
                </c:pt>
                <c:pt idx="4">
                  <c:v>3111</c:v>
                </c:pt>
                <c:pt idx="5">
                  <c:v>3107</c:v>
                </c:pt>
                <c:pt idx="6">
                  <c:v>2968</c:v>
                </c:pt>
                <c:pt idx="7">
                  <c:v>2855</c:v>
                </c:pt>
                <c:pt idx="8">
                  <c:v>2363</c:v>
                </c:pt>
                <c:pt idx="9">
                  <c:v>2265</c:v>
                </c:pt>
                <c:pt idx="10">
                  <c:v>1867</c:v>
                </c:pt>
                <c:pt idx="11">
                  <c:v>1724</c:v>
                </c:pt>
                <c:pt idx="12">
                  <c:v>1799</c:v>
                </c:pt>
              </c:numCache>
            </c:numRef>
          </c:val>
          <c:extLst>
            <c:ext xmlns:c16="http://schemas.microsoft.com/office/drawing/2014/chart" uri="{C3380CC4-5D6E-409C-BE32-E72D297353CC}">
              <c16:uniqueId val="{00000000-B4C4-4658-B5D7-6DC9316ACA36}"/>
            </c:ext>
          </c:extLst>
        </c:ser>
        <c:ser>
          <c:idx val="3"/>
          <c:order val="2"/>
          <c:tx>
            <c:strRef>
              <c:f>'11-4'!$E$4</c:f>
              <c:strCache>
                <c:ptCount val="1"/>
                <c:pt idx="0">
                  <c:v>公共賃貸住宅数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'11-4'!$A$5:$A$17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'11-4'!$E$5:$E$17</c:f>
              <c:numCache>
                <c:formatCode>#,##0_ </c:formatCode>
                <c:ptCount val="13"/>
                <c:pt idx="0">
                  <c:v>5870</c:v>
                </c:pt>
                <c:pt idx="1">
                  <c:v>5854</c:v>
                </c:pt>
                <c:pt idx="2">
                  <c:v>5782</c:v>
                </c:pt>
                <c:pt idx="3">
                  <c:v>5825</c:v>
                </c:pt>
                <c:pt idx="4">
                  <c:v>5810</c:v>
                </c:pt>
                <c:pt idx="5">
                  <c:v>6250</c:v>
                </c:pt>
                <c:pt idx="6">
                  <c:v>6151</c:v>
                </c:pt>
                <c:pt idx="7">
                  <c:v>6138</c:v>
                </c:pt>
                <c:pt idx="8">
                  <c:v>3784</c:v>
                </c:pt>
                <c:pt idx="9">
                  <c:v>6088</c:v>
                </c:pt>
                <c:pt idx="10">
                  <c:v>6049</c:v>
                </c:pt>
                <c:pt idx="11">
                  <c:v>6024</c:v>
                </c:pt>
                <c:pt idx="12">
                  <c:v>5994</c:v>
                </c:pt>
              </c:numCache>
            </c:numRef>
          </c:val>
          <c:extLst>
            <c:ext xmlns:c16="http://schemas.microsoft.com/office/drawing/2014/chart" uri="{C3380CC4-5D6E-409C-BE32-E72D297353CC}">
              <c16:uniqueId val="{00000001-B4C4-4658-B5D7-6DC9316ACA36}"/>
            </c:ext>
          </c:extLst>
        </c:ser>
        <c:dLbls>
          <c:showLegendKey val="0"/>
          <c:showVal val="0"/>
          <c:showCatName val="0"/>
          <c:showSerName val="0"/>
          <c:showPercent val="0"/>
          <c:showBubbleSize val="0"/>
        </c:dLbls>
        <c:gapWidth val="50"/>
        <c:axId val="600682080"/>
        <c:axId val="600684432"/>
      </c:barChart>
      <c:lineChart>
        <c:grouping val="standard"/>
        <c:varyColors val="0"/>
        <c:ser>
          <c:idx val="2"/>
          <c:order val="1"/>
          <c:tx>
            <c:strRef>
              <c:f>'11-4'!$D$4</c:f>
              <c:strCache>
                <c:ptCount val="1"/>
                <c:pt idx="0">
                  <c:v>１新設住宅当たり延床面積</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1"/>
              <c:layout>
                <c:manualLayout>
                  <c:x val="-3.2246627066353582E-2"/>
                  <c:y val="-1.8644296977387641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C701-420F-B3A2-660289404FBD}"/>
                </c:ext>
              </c:extLst>
            </c:dLbl>
            <c:dLbl>
              <c:idx val="7"/>
              <c:layout>
                <c:manualLayout>
                  <c:x val="-3.8094517846286161E-2"/>
                  <c:y val="-3.8745903930146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C4-4658-B5D7-6DC9316ACA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'11-4'!$A$5:$A$16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'11-4'!$D$5:$D$17</c:f>
              <c:numCache>
                <c:formatCode>#,##0.0_ </c:formatCode>
                <c:ptCount val="13"/>
                <c:pt idx="0">
                  <c:v>96.4</c:v>
                </c:pt>
                <c:pt idx="1">
                  <c:v>98.3</c:v>
                </c:pt>
                <c:pt idx="2">
                  <c:v>94.8</c:v>
                </c:pt>
                <c:pt idx="3">
                  <c:v>96.3</c:v>
                </c:pt>
                <c:pt idx="4">
                  <c:v>92.2</c:v>
                </c:pt>
                <c:pt idx="5">
                  <c:v>91.9</c:v>
                </c:pt>
                <c:pt idx="6">
                  <c:v>87.9</c:v>
                </c:pt>
                <c:pt idx="7">
                  <c:v>83.7</c:v>
                </c:pt>
                <c:pt idx="8">
                  <c:v>91.2</c:v>
                </c:pt>
                <c:pt idx="9">
                  <c:v>94</c:v>
                </c:pt>
                <c:pt idx="10">
                  <c:v>95.45</c:v>
                </c:pt>
                <c:pt idx="11">
                  <c:v>99.4</c:v>
                </c:pt>
                <c:pt idx="12" formatCode="#,##0_ ">
                  <c:v>94.1</c:v>
                </c:pt>
              </c:numCache>
            </c:numRef>
          </c:val>
          <c:smooth val="0"/>
          <c:extLst>
            <c:ext xmlns:c16="http://schemas.microsoft.com/office/drawing/2014/chart" uri="{C3380CC4-5D6E-409C-BE32-E72D297353CC}">
              <c16:uniqueId val="{00000003-B4C4-4658-B5D7-6DC9316ACA36}"/>
            </c:ext>
          </c:extLst>
        </c:ser>
        <c:dLbls>
          <c:showLegendKey val="0"/>
          <c:showVal val="0"/>
          <c:showCatName val="0"/>
          <c:showSerName val="0"/>
          <c:showPercent val="0"/>
          <c:showBubbleSize val="0"/>
        </c:dLbls>
        <c:marker val="1"/>
        <c:smooth val="0"/>
        <c:axId val="600682472"/>
        <c:axId val="600684824"/>
      </c:lineChart>
      <c:catAx>
        <c:axId val="6006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4432"/>
        <c:crosses val="autoZero"/>
        <c:auto val="1"/>
        <c:lblAlgn val="ctr"/>
        <c:lblOffset val="100"/>
        <c:noMultiLvlLbl val="0"/>
      </c:catAx>
      <c:valAx>
        <c:axId val="60068443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2080"/>
        <c:crosses val="autoZero"/>
        <c:crossBetween val="between"/>
      </c:valAx>
      <c:valAx>
        <c:axId val="600684824"/>
        <c:scaling>
          <c:orientation val="minMax"/>
        </c:scaling>
        <c:delete val="0"/>
        <c:axPos val="r"/>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2472"/>
        <c:crosses val="max"/>
        <c:crossBetween val="between"/>
      </c:valAx>
      <c:catAx>
        <c:axId val="600682472"/>
        <c:scaling>
          <c:orientation val="minMax"/>
        </c:scaling>
        <c:delete val="1"/>
        <c:axPos val="b"/>
        <c:numFmt formatCode="General" sourceLinked="1"/>
        <c:majorTickMark val="out"/>
        <c:minorTickMark val="none"/>
        <c:tickLblPos val="nextTo"/>
        <c:crossAx val="600684824"/>
        <c:crosses val="autoZero"/>
        <c:auto val="1"/>
        <c:lblAlgn val="ctr"/>
        <c:lblOffset val="100"/>
        <c:noMultiLvlLbl val="0"/>
      </c:catAx>
      <c:spPr>
        <a:noFill/>
        <a:ln>
          <a:noFill/>
        </a:ln>
        <a:effectLst/>
      </c:spPr>
    </c:plotArea>
    <c:legend>
      <c:legendPos val="t"/>
      <c:layout>
        <c:manualLayout>
          <c:xMode val="edge"/>
          <c:yMode val="edge"/>
          <c:x val="0.1544256120527307"/>
          <c:y val="5.1564804957883847E-2"/>
          <c:w val="0.69866660735204711"/>
          <c:h val="4.84595702190509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04508109894992"/>
          <c:y val="5.4742468639492586E-2"/>
          <c:w val="0.68891283962068395"/>
          <c:h val="0.73468007285061343"/>
        </c:manualLayout>
      </c:layout>
      <c:ofPieChart>
        <c:ofPieType val="pie"/>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1-1C50-4944-AA73-0167BCF7EB61}"/>
              </c:ext>
            </c:extLst>
          </c:dPt>
          <c:dPt>
            <c:idx val="1"/>
            <c:bubble3D val="0"/>
            <c:spPr>
              <a:noFill/>
              <a:ln w="19050">
                <a:noFill/>
              </a:ln>
              <a:effectLst/>
            </c:spPr>
            <c:extLst>
              <c:ext xmlns:c16="http://schemas.microsoft.com/office/drawing/2014/chart" uri="{C3380CC4-5D6E-409C-BE32-E72D297353CC}">
                <c16:uniqueId val="{00000003-1C50-4944-AA73-0167BCF7EB61}"/>
              </c:ext>
            </c:extLst>
          </c:dPt>
          <c:dPt>
            <c:idx val="2"/>
            <c:bubble3D val="0"/>
            <c:spPr>
              <a:noFill/>
              <a:ln w="19050">
                <a:noFill/>
              </a:ln>
              <a:effectLst/>
            </c:spPr>
            <c:extLst>
              <c:ext xmlns:c16="http://schemas.microsoft.com/office/drawing/2014/chart" uri="{C3380CC4-5D6E-409C-BE32-E72D297353CC}">
                <c16:uniqueId val="{00000005-1C50-4944-AA73-0167BCF7EB61}"/>
              </c:ext>
            </c:extLst>
          </c:dPt>
          <c:dPt>
            <c:idx val="3"/>
            <c:bubble3D val="0"/>
            <c:spPr>
              <a:noFill/>
              <a:ln w="19050">
                <a:noFill/>
              </a:ln>
              <a:effectLst/>
            </c:spPr>
            <c:extLst>
              <c:ext xmlns:c16="http://schemas.microsoft.com/office/drawing/2014/chart" uri="{C3380CC4-5D6E-409C-BE32-E72D297353CC}">
                <c16:uniqueId val="{00000007-1C50-4944-AA73-0167BCF7EB61}"/>
              </c:ext>
            </c:extLst>
          </c:dPt>
          <c:dPt>
            <c:idx val="4"/>
            <c:bubble3D val="0"/>
            <c:spPr>
              <a:noFill/>
              <a:ln w="19050">
                <a:noFill/>
              </a:ln>
              <a:effectLst/>
            </c:spPr>
            <c:extLst>
              <c:ext xmlns:c16="http://schemas.microsoft.com/office/drawing/2014/chart" uri="{C3380CC4-5D6E-409C-BE32-E72D297353CC}">
                <c16:uniqueId val="{00000009-1C50-4944-AA73-0167BCF7EB61}"/>
              </c:ext>
            </c:extLst>
          </c:dPt>
          <c:dPt>
            <c:idx val="5"/>
            <c:bubble3D val="0"/>
            <c:spPr>
              <a:noFill/>
              <a:ln w="19050">
                <a:noFill/>
              </a:ln>
              <a:effectLst/>
            </c:spPr>
            <c:extLst>
              <c:ext xmlns:c16="http://schemas.microsoft.com/office/drawing/2014/chart" uri="{C3380CC4-5D6E-409C-BE32-E72D297353CC}">
                <c16:uniqueId val="{0000000B-1C50-4944-AA73-0167BCF7EB61}"/>
              </c:ext>
            </c:extLst>
          </c:dPt>
          <c:dPt>
            <c:idx val="6"/>
            <c:bubble3D val="0"/>
            <c:spPr>
              <a:noFill/>
              <a:ln w="19050">
                <a:noFill/>
              </a:ln>
              <a:effectLst/>
            </c:spPr>
            <c:extLst>
              <c:ext xmlns:c16="http://schemas.microsoft.com/office/drawing/2014/chart" uri="{C3380CC4-5D6E-409C-BE32-E72D297353CC}">
                <c16:uniqueId val="{0000000D-1C50-4944-AA73-0167BCF7EB61}"/>
              </c:ext>
            </c:extLst>
          </c:dPt>
          <c:dPt>
            <c:idx val="7"/>
            <c:bubble3D val="0"/>
            <c:spPr>
              <a:noFill/>
              <a:ln w="19050">
                <a:noFill/>
              </a:ln>
              <a:effectLst/>
            </c:spPr>
            <c:extLst>
              <c:ext xmlns:c16="http://schemas.microsoft.com/office/drawing/2014/chart" uri="{C3380CC4-5D6E-409C-BE32-E72D297353CC}">
                <c16:uniqueId val="{0000000F-1C50-4944-AA73-0167BCF7EB61}"/>
              </c:ext>
            </c:extLst>
          </c:dPt>
          <c:dPt>
            <c:idx val="8"/>
            <c:bubble3D val="0"/>
            <c:spPr>
              <a:noFill/>
              <a:ln w="19050">
                <a:noFill/>
              </a:ln>
              <a:effectLst/>
            </c:spPr>
            <c:extLst>
              <c:ext xmlns:c16="http://schemas.microsoft.com/office/drawing/2014/chart" uri="{C3380CC4-5D6E-409C-BE32-E72D297353CC}">
                <c16:uniqueId val="{00000011-1C50-4944-AA73-0167BCF7EB61}"/>
              </c:ext>
            </c:extLst>
          </c:dPt>
          <c:dPt>
            <c:idx val="9"/>
            <c:bubble3D val="0"/>
            <c:spPr>
              <a:noFill/>
              <a:ln w="19050">
                <a:noFill/>
              </a:ln>
              <a:effectLst/>
            </c:spPr>
            <c:extLst>
              <c:ext xmlns:c16="http://schemas.microsoft.com/office/drawing/2014/chart" uri="{C3380CC4-5D6E-409C-BE32-E72D297353CC}">
                <c16:uniqueId val="{00000013-1C50-4944-AA73-0167BCF7EB61}"/>
              </c:ext>
            </c:extLst>
          </c:dPt>
          <c:dPt>
            <c:idx val="10"/>
            <c:bubble3D val="0"/>
            <c:spPr>
              <a:noFill/>
              <a:ln>
                <a:solidFill>
                  <a:schemeClr val="lt1"/>
                </a:solidFill>
              </a:ln>
            </c:spPr>
            <c:extLst>
              <c:ext xmlns:c16="http://schemas.microsoft.com/office/drawing/2014/chart" uri="{C3380CC4-5D6E-409C-BE32-E72D297353CC}">
                <c16:uniqueId val="{00000015-1C50-4944-AA73-0167BCF7EB61}"/>
              </c:ext>
            </c:extLst>
          </c:dPt>
          <c:dPt>
            <c:idx val="11"/>
            <c:bubble3D val="0"/>
            <c:spPr>
              <a:solidFill>
                <a:schemeClr val="accent2">
                  <a:lumMod val="40000"/>
                  <a:lumOff val="60000"/>
                </a:schemeClr>
              </a:solidFill>
            </c:spPr>
            <c:extLst>
              <c:ext xmlns:c16="http://schemas.microsoft.com/office/drawing/2014/chart" uri="{C3380CC4-5D6E-409C-BE32-E72D297353CC}">
                <c16:uniqueId val="{00000017-1C50-4944-AA73-0167BCF7EB61}"/>
              </c:ext>
            </c:extLst>
          </c:dPt>
          <c:dLbls>
            <c:dLbl>
              <c:idx val="0"/>
              <c:layout>
                <c:manualLayout>
                  <c:x val="8.1160198455719895E-2"/>
                  <c:y val="0.10596963137187101"/>
                </c:manualLayout>
              </c:layout>
              <c:tx>
                <c:rich>
                  <a:bodyPr/>
                  <a:lstStyle/>
                  <a:p>
                    <a:r>
                      <a:rPr lang="ja-JP" altLang="en-US"/>
                      <a:t>市街化調整区域</a:t>
                    </a:r>
                  </a:p>
                  <a:p>
                    <a:fld id="{13C54AD9-C686-4318-B5FF-FBDF33FBE5A1}" type="VALUE">
                      <a:rPr lang="en-US" altLang="ja-JP"/>
                      <a:pPr/>
                      <a:t>[値]</a:t>
                    </a:fld>
                    <a:r>
                      <a:rPr lang="en-US" altLang="ja-JP" baseline="0"/>
                      <a:t>, </a:t>
                    </a:r>
                  </a:p>
                  <a:p>
                    <a:fld id="{47AD293D-8C95-4530-9235-AFA0328BB77C}" type="PERCENTAGE">
                      <a:rPr lang="en-US" altLang="ja-JP" baseline="0"/>
                      <a:pPr/>
                      <a:t>[パーセンテージ]</a:t>
                    </a:fld>
                    <a:endParaRPr lang="ja-JP" alt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C50-4944-AA73-0167BCF7EB61}"/>
                </c:ext>
              </c:extLst>
            </c:dLbl>
            <c:dLbl>
              <c:idx val="1"/>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03-1C50-4944-AA73-0167BCF7EB61}"/>
                </c:ext>
              </c:extLst>
            </c:dLbl>
            <c:dLbl>
              <c:idx val="2"/>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05-1C50-4944-AA73-0167BCF7EB61}"/>
                </c:ext>
              </c:extLst>
            </c:dLbl>
            <c:dLbl>
              <c:idx val="3"/>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07-1C50-4944-AA73-0167BCF7EB61}"/>
                </c:ext>
              </c:extLst>
            </c:dLbl>
            <c:dLbl>
              <c:idx val="4"/>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09-1C50-4944-AA73-0167BCF7EB61}"/>
                </c:ext>
              </c:extLst>
            </c:dLbl>
            <c:dLbl>
              <c:idx val="5"/>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0B-1C50-4944-AA73-0167BCF7EB61}"/>
                </c:ext>
              </c:extLst>
            </c:dLbl>
            <c:dLbl>
              <c:idx val="6"/>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0D-1C50-4944-AA73-0167BCF7EB61}"/>
                </c:ext>
              </c:extLst>
            </c:dLbl>
            <c:dLbl>
              <c:idx val="7"/>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0F-1C50-4944-AA73-0167BCF7EB61}"/>
                </c:ext>
              </c:extLst>
            </c:dLbl>
            <c:dLbl>
              <c:idx val="8"/>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11-1C50-4944-AA73-0167BCF7EB61}"/>
                </c:ext>
              </c:extLst>
            </c:dLbl>
            <c:dLbl>
              <c:idx val="9"/>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13-1C50-4944-AA73-0167BCF7EB61}"/>
                </c:ext>
              </c:extLst>
            </c:dLbl>
            <c:dLbl>
              <c:idx val="10"/>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extLst>
                <c:ext xmlns:c16="http://schemas.microsoft.com/office/drawing/2014/chart" uri="{C3380CC4-5D6E-409C-BE32-E72D297353CC}">
                  <c16:uniqueId val="{00000015-1C50-4944-AA73-0167BCF7EB61}"/>
                </c:ext>
              </c:extLst>
            </c:dLbl>
            <c:dLbl>
              <c:idx val="11"/>
              <c:layout>
                <c:manualLayout>
                  <c:x val="-7.4321941913933917E-2"/>
                  <c:y val="-1.95338930659309E-2"/>
                </c:manualLayout>
              </c:layout>
              <c:tx>
                <c:rich>
                  <a:bodyPr/>
                  <a:lstStyle/>
                  <a:p>
                    <a:r>
                      <a:rPr lang="ja-JP" altLang="en-US"/>
                      <a:t>市街化区域</a:t>
                    </a:r>
                  </a:p>
                  <a:p>
                    <a:fld id="{BA93CD97-E511-4CE8-9B4C-E24A0F755359}" type="VALUE">
                      <a:rPr lang="en-US" altLang="ja-JP"/>
                      <a:pPr/>
                      <a:t>[値]</a:t>
                    </a:fld>
                    <a:r>
                      <a:rPr lang="en-US" altLang="ja-JP" baseline="0"/>
                      <a:t>, </a:t>
                    </a:r>
                  </a:p>
                  <a:p>
                    <a:fld id="{579F2123-AAB7-43DA-A1C3-31D21FE9AE27}" type="PERCENTAGE">
                      <a:rPr lang="en-US" altLang="ja-JP" baseline="0"/>
                      <a:pPr/>
                      <a:t>[パーセンテージ]</a:t>
                    </a:fld>
                    <a:endParaRPr lang="ja-JP" altLang="en-US"/>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1C50-4944-AA73-0167BCF7EB61}"/>
                </c:ext>
              </c:extLst>
            </c:dLbl>
            <c:numFmt formatCode="0.0%" sourceLinked="0"/>
            <c:spPr>
              <a:noFill/>
              <a:ln>
                <a:noFill/>
              </a:ln>
              <a:effectLst/>
            </c:spPr>
            <c:txPr>
              <a:bodyPr wrap="square" lIns="38100" tIns="19050" rIns="38100" bIns="19050" anchor="ctr">
                <a:spAutoFit/>
              </a:bodyPr>
              <a:lstStyle/>
              <a:p>
                <a:pPr>
                  <a:defRPr sz="800"/>
                </a:pPr>
                <a:endParaRPr lang="ja-JP"/>
              </a:p>
            </c:txPr>
            <c:dLblPos val="bestFit"/>
            <c:showLegendKey val="0"/>
            <c:showVal val="1"/>
            <c:showCatName val="0"/>
            <c:showSerName val="0"/>
            <c:showPercent val="1"/>
            <c:showBubbleSize val="0"/>
            <c:showLeaderLines val="1"/>
            <c:extLst>
              <c:ext xmlns:c15="http://schemas.microsoft.com/office/drawing/2012/chart" uri="{CE6537A1-D6FC-4f65-9D91-7224C49458BB}"/>
            </c:extLst>
          </c:dLbls>
          <c:cat>
            <c:strRef>
              <c:f>('12-1'!$A$7,'12-1'!$A$9:$A$18)</c:f>
              <c:strCache>
                <c:ptCount val="11"/>
                <c:pt idx="0">
                  <c:v>市街化調整区域</c:v>
                </c:pt>
                <c:pt idx="1">
                  <c:v>第一種
低層住居
専用地域</c:v>
                </c:pt>
                <c:pt idx="2">
                  <c:v>第一種
中高層住居
専用地域</c:v>
                </c:pt>
                <c:pt idx="3">
                  <c:v>第二種
中高層住居
専用地域</c:v>
                </c:pt>
                <c:pt idx="4">
                  <c:v>第一種住居地域</c:v>
                </c:pt>
                <c:pt idx="5">
                  <c:v>第二種住居地域</c:v>
                </c:pt>
                <c:pt idx="6">
                  <c:v>近隣商業地域</c:v>
                </c:pt>
                <c:pt idx="7">
                  <c:v>商業地域</c:v>
                </c:pt>
                <c:pt idx="8">
                  <c:v>準工業地域</c:v>
                </c:pt>
                <c:pt idx="9">
                  <c:v>工業地域</c:v>
                </c:pt>
                <c:pt idx="10">
                  <c:v>工業専用地域</c:v>
                </c:pt>
              </c:strCache>
            </c:strRef>
          </c:cat>
          <c:val>
            <c:numRef>
              <c:f>('12-1'!$B$7,'12-1'!$B$9:$B$18)</c:f>
              <c:numCache>
                <c:formatCode>#,##0.0_ </c:formatCode>
                <c:ptCount val="11"/>
                <c:pt idx="0" formatCode="#,##0.0">
                  <c:v>20137.2</c:v>
                </c:pt>
                <c:pt idx="1">
                  <c:v>812.6</c:v>
                </c:pt>
                <c:pt idx="2">
                  <c:v>1305.7</c:v>
                </c:pt>
                <c:pt idx="3">
                  <c:v>246.5</c:v>
                </c:pt>
                <c:pt idx="4">
                  <c:v>1553.6</c:v>
                </c:pt>
                <c:pt idx="5">
                  <c:v>434.5</c:v>
                </c:pt>
                <c:pt idx="6">
                  <c:v>337.6</c:v>
                </c:pt>
                <c:pt idx="7">
                  <c:v>270.5</c:v>
                </c:pt>
                <c:pt idx="8">
                  <c:v>582</c:v>
                </c:pt>
                <c:pt idx="9">
                  <c:v>582.6</c:v>
                </c:pt>
                <c:pt idx="10">
                  <c:v>760.7</c:v>
                </c:pt>
              </c:numCache>
            </c:numRef>
          </c:val>
          <c:extLst>
            <c:ext xmlns:c16="http://schemas.microsoft.com/office/drawing/2014/chart" uri="{C3380CC4-5D6E-409C-BE32-E72D297353CC}">
              <c16:uniqueId val="{00000018-1C50-4944-AA73-0167BCF7EB61}"/>
            </c:ext>
          </c:extLst>
        </c:ser>
        <c:dLbls>
          <c:showLegendKey val="0"/>
          <c:showVal val="1"/>
          <c:showCatName val="1"/>
          <c:showSerName val="0"/>
          <c:showPercent val="0"/>
          <c:showBubbleSize val="0"/>
          <c:showLeaderLines val="1"/>
        </c:dLbls>
        <c:gapWidth val="80"/>
        <c:splitType val="pos"/>
        <c:splitPos val="10"/>
        <c:secondPieSize val="140"/>
        <c:serLines/>
      </c:of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12333337235032"/>
          <c:y val="9.695083531748723E-2"/>
          <c:w val="0.72398651664866143"/>
          <c:h val="0.77791121923431183"/>
        </c:manualLayout>
      </c:layout>
      <c:doughnutChart>
        <c:varyColors val="1"/>
        <c:ser>
          <c:idx val="0"/>
          <c:order val="0"/>
          <c:dPt>
            <c:idx val="0"/>
            <c:bubble3D val="0"/>
            <c:spPr>
              <a:solidFill>
                <a:srgbClr val="51A1A2"/>
              </a:solidFill>
              <a:ln w="19050">
                <a:solidFill>
                  <a:schemeClr val="lt1"/>
                </a:solidFill>
              </a:ln>
              <a:effectLst/>
            </c:spPr>
            <c:extLst>
              <c:ext xmlns:c16="http://schemas.microsoft.com/office/drawing/2014/chart" uri="{C3380CC4-5D6E-409C-BE32-E72D297353CC}">
                <c16:uniqueId val="{00000001-137D-44AD-B393-53854F546562}"/>
              </c:ext>
            </c:extLst>
          </c:dPt>
          <c:dPt>
            <c:idx val="1"/>
            <c:bubble3D val="0"/>
            <c:spPr>
              <a:solidFill>
                <a:srgbClr val="C8D627"/>
              </a:solidFill>
              <a:ln w="19050">
                <a:solidFill>
                  <a:schemeClr val="lt1"/>
                </a:solidFill>
              </a:ln>
              <a:effectLst/>
            </c:spPr>
            <c:extLst>
              <c:ext xmlns:c16="http://schemas.microsoft.com/office/drawing/2014/chart" uri="{C3380CC4-5D6E-409C-BE32-E72D297353CC}">
                <c16:uniqueId val="{00000003-137D-44AD-B393-53854F546562}"/>
              </c:ext>
            </c:extLst>
          </c:dPt>
          <c:dPt>
            <c:idx val="2"/>
            <c:bubble3D val="0"/>
            <c:spPr>
              <a:solidFill>
                <a:srgbClr val="C3CFA9"/>
              </a:solidFill>
              <a:ln w="19050">
                <a:solidFill>
                  <a:schemeClr val="lt1"/>
                </a:solidFill>
              </a:ln>
              <a:effectLst/>
            </c:spPr>
            <c:extLst>
              <c:ext xmlns:c16="http://schemas.microsoft.com/office/drawing/2014/chart" uri="{C3380CC4-5D6E-409C-BE32-E72D297353CC}">
                <c16:uniqueId val="{00000005-137D-44AD-B393-53854F546562}"/>
              </c:ext>
            </c:extLst>
          </c:dPt>
          <c:dPt>
            <c:idx val="3"/>
            <c:bubble3D val="0"/>
            <c:spPr>
              <a:solidFill>
                <a:srgbClr val="F8E352"/>
              </a:solidFill>
              <a:ln w="19050">
                <a:solidFill>
                  <a:schemeClr val="lt1"/>
                </a:solidFill>
              </a:ln>
              <a:effectLst/>
            </c:spPr>
            <c:extLst>
              <c:ext xmlns:c16="http://schemas.microsoft.com/office/drawing/2014/chart" uri="{C3380CC4-5D6E-409C-BE32-E72D297353CC}">
                <c16:uniqueId val="{00000007-137D-44AD-B393-53854F546562}"/>
              </c:ext>
            </c:extLst>
          </c:dPt>
          <c:dPt>
            <c:idx val="4"/>
            <c:bubble3D val="0"/>
            <c:spPr>
              <a:solidFill>
                <a:srgbClr val="E1CEA3"/>
              </a:solidFill>
              <a:ln w="19050">
                <a:solidFill>
                  <a:schemeClr val="lt1"/>
                </a:solidFill>
              </a:ln>
              <a:effectLst/>
            </c:spPr>
            <c:extLst>
              <c:ext xmlns:c16="http://schemas.microsoft.com/office/drawing/2014/chart" uri="{C3380CC4-5D6E-409C-BE32-E72D297353CC}">
                <c16:uniqueId val="{00000009-137D-44AD-B393-53854F546562}"/>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B-137D-44AD-B393-53854F546562}"/>
              </c:ext>
            </c:extLst>
          </c:dPt>
          <c:dPt>
            <c:idx val="6"/>
            <c:bubble3D val="0"/>
            <c:spPr>
              <a:solidFill>
                <a:srgbClr val="D5848B"/>
              </a:solidFill>
              <a:ln w="19050">
                <a:solidFill>
                  <a:schemeClr val="lt1"/>
                </a:solidFill>
              </a:ln>
              <a:effectLst/>
            </c:spPr>
            <c:extLst>
              <c:ext xmlns:c16="http://schemas.microsoft.com/office/drawing/2014/chart" uri="{C3380CC4-5D6E-409C-BE32-E72D297353CC}">
                <c16:uniqueId val="{0000000D-137D-44AD-B393-53854F546562}"/>
              </c:ext>
            </c:extLst>
          </c:dPt>
          <c:dPt>
            <c:idx val="7"/>
            <c:bubble3D val="0"/>
            <c:spPr>
              <a:solidFill>
                <a:srgbClr val="AE8DBC"/>
              </a:solidFill>
              <a:ln w="19050">
                <a:solidFill>
                  <a:schemeClr val="lt1"/>
                </a:solidFill>
              </a:ln>
              <a:effectLst/>
            </c:spPr>
            <c:extLst>
              <c:ext xmlns:c16="http://schemas.microsoft.com/office/drawing/2014/chart" uri="{C3380CC4-5D6E-409C-BE32-E72D297353CC}">
                <c16:uniqueId val="{0000000F-137D-44AD-B393-53854F546562}"/>
              </c:ext>
            </c:extLst>
          </c:dPt>
          <c:dPt>
            <c:idx val="8"/>
            <c:bubble3D val="0"/>
            <c:spPr>
              <a:solidFill>
                <a:srgbClr val="B1D7E4"/>
              </a:solidFill>
              <a:ln w="19050">
                <a:solidFill>
                  <a:schemeClr val="lt1"/>
                </a:solidFill>
              </a:ln>
              <a:effectLst/>
            </c:spPr>
            <c:extLst>
              <c:ext xmlns:c16="http://schemas.microsoft.com/office/drawing/2014/chart" uri="{C3380CC4-5D6E-409C-BE32-E72D297353CC}">
                <c16:uniqueId val="{00000011-137D-44AD-B393-53854F546562}"/>
              </c:ext>
            </c:extLst>
          </c:dPt>
          <c:dPt>
            <c:idx val="9"/>
            <c:bubble3D val="0"/>
            <c:spPr>
              <a:solidFill>
                <a:srgbClr val="7B9AD0"/>
              </a:solidFill>
              <a:ln w="19050">
                <a:solidFill>
                  <a:schemeClr val="lt1"/>
                </a:solidFill>
              </a:ln>
              <a:effectLst/>
            </c:spPr>
            <c:extLst>
              <c:ext xmlns:c16="http://schemas.microsoft.com/office/drawing/2014/chart" uri="{C3380CC4-5D6E-409C-BE32-E72D297353CC}">
                <c16:uniqueId val="{00000013-137D-44AD-B393-53854F546562}"/>
              </c:ext>
            </c:extLst>
          </c:dPt>
          <c:dLbls>
            <c:dLbl>
              <c:idx val="0"/>
              <c:layout>
                <c:manualLayout>
                  <c:x val="3.8213707322085877E-3"/>
                  <c:y val="-2.2929479634560889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fld id="{0F59BB97-6B15-4817-B65B-1DF90E0B0746}" type="CATEGORYNAME">
                      <a:rPr lang="ja-JP" altLang="en-US"/>
                      <a:pPr>
                        <a:defRPr sz="800" b="0" i="0" u="none" strike="noStrike" kern="1200" baseline="0">
                          <a:solidFill>
                            <a:schemeClr val="bg1"/>
                          </a:solidFill>
                          <a:latin typeface="+mn-lt"/>
                          <a:ea typeface="+mn-ea"/>
                          <a:cs typeface="+mn-cs"/>
                        </a:defRPr>
                      </a:pPr>
                      <a:t>[分類名]</a:t>
                    </a:fld>
                    <a:r>
                      <a:rPr lang="en-US" altLang="ja-JP" baseline="0"/>
                      <a:t>, </a:t>
                    </a:r>
                    <a:fld id="{8A1D18A1-64A8-4CCD-90B6-8FEB98249E02}" type="VALUE">
                      <a:rPr lang="en-US" altLang="ja-JP" baseline="0"/>
                      <a:pPr>
                        <a:defRPr sz="800" b="0" i="0" u="none" strike="noStrike" kern="1200" baseline="0">
                          <a:solidFill>
                            <a:schemeClr val="bg1"/>
                          </a:solidFill>
                          <a:latin typeface="+mn-lt"/>
                          <a:ea typeface="+mn-ea"/>
                          <a:cs typeface="+mn-cs"/>
                        </a:defRPr>
                      </a:pPr>
                      <a:t>[値]</a:t>
                    </a:fld>
                    <a:r>
                      <a:rPr lang="en-US" altLang="ja-JP" baseline="0"/>
                      <a:t>, </a:t>
                    </a:r>
                  </a:p>
                  <a:p>
                    <a:pPr>
                      <a:defRPr sz="800" b="0" i="0" u="none" strike="noStrike" kern="1200" baseline="0">
                        <a:solidFill>
                          <a:schemeClr val="bg1"/>
                        </a:solidFill>
                        <a:latin typeface="+mn-lt"/>
                        <a:ea typeface="+mn-ea"/>
                        <a:cs typeface="+mn-cs"/>
                      </a:defRPr>
                    </a:pPr>
                    <a:fld id="{1DC31A8A-A833-4616-A563-312AD663C855}" type="PERCENTAGE">
                      <a:rPr lang="en-US" altLang="ja-JP" baseline="0"/>
                      <a:pPr>
                        <a:defRPr sz="8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1547700442291931"/>
                      <c:h val="0.17875313344241556"/>
                    </c:manualLayout>
                  </c15:layout>
                  <c15:dlblFieldTable/>
                  <c15:showDataLabelsRange val="0"/>
                </c:ext>
                <c:ext xmlns:c16="http://schemas.microsoft.com/office/drawing/2014/chart" uri="{C3380CC4-5D6E-409C-BE32-E72D297353CC}">
                  <c16:uniqueId val="{00000001-137D-44AD-B393-53854F546562}"/>
                </c:ext>
              </c:extLst>
            </c:dLbl>
            <c:dLbl>
              <c:idx val="1"/>
              <c:layout>
                <c:manualLayout>
                  <c:x val="2.7450891212816252E-2"/>
                  <c:y val="6.1369335625004011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66BD53FC-E149-40AC-921E-BF2C62CFF179}" type="CATEGORYNAME">
                      <a:rPr lang="ja-JP" altLang="en-US"/>
                      <a:pPr>
                        <a:defRPr sz="800" b="0" i="0" u="none" strike="noStrike" kern="1200" baseline="0">
                          <a:solidFill>
                            <a:schemeClr val="tx1">
                              <a:lumMod val="75000"/>
                              <a:lumOff val="25000"/>
                            </a:schemeClr>
                          </a:solidFill>
                          <a:latin typeface="+mn-lt"/>
                          <a:ea typeface="+mn-ea"/>
                          <a:cs typeface="+mn-cs"/>
                        </a:defRPr>
                      </a:pPr>
                      <a:t>[分類名]</a:t>
                    </a:fld>
                    <a:r>
                      <a:rPr lang="en-US" altLang="ja-JP" baseline="0"/>
                      <a:t>, 1,305.7, </a:t>
                    </a:r>
                  </a:p>
                  <a:p>
                    <a:pPr>
                      <a:defRPr sz="800" b="0" i="0" u="none" strike="noStrike" kern="1200" baseline="0">
                        <a:solidFill>
                          <a:schemeClr val="tx1">
                            <a:lumMod val="75000"/>
                            <a:lumOff val="25000"/>
                          </a:schemeClr>
                        </a:solidFill>
                        <a:latin typeface="+mn-lt"/>
                        <a:ea typeface="+mn-ea"/>
                        <a:cs typeface="+mn-cs"/>
                      </a:defRPr>
                    </a:pPr>
                    <a:fld id="{9CADA349-43BF-42CD-A2B8-B82FA28F82C1}" type="PERCENTAGE">
                      <a:rPr lang="en-US" altLang="ja-JP" baseline="0"/>
                      <a:pPr>
                        <a:defRPr sz="800" b="0" i="0" u="none" strike="noStrike" kern="1200" baseline="0">
                          <a:solidFill>
                            <a:schemeClr val="tx1">
                              <a:lumMod val="75000"/>
                              <a:lumOff val="25000"/>
                            </a:schemeClr>
                          </a:solidFill>
                          <a:latin typeface="+mn-lt"/>
                          <a:ea typeface="+mn-ea"/>
                          <a:cs typeface="+mn-cs"/>
                        </a:defRPr>
                      </a:pPr>
                      <a:t>[パーセンテージ]</a:t>
                    </a:fld>
                    <a:endParaRPr lang="ja-JP" altLang="en-US"/>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24089528258246104"/>
                      <c:h val="0.13760677560943646"/>
                    </c:manualLayout>
                  </c15:layout>
                  <c15:dlblFieldTable/>
                  <c15:showDataLabelsRange val="0"/>
                </c:ext>
                <c:ext xmlns:c16="http://schemas.microsoft.com/office/drawing/2014/chart" uri="{C3380CC4-5D6E-409C-BE32-E72D297353CC}">
                  <c16:uniqueId val="{00000003-137D-44AD-B393-53854F546562}"/>
                </c:ext>
              </c:extLst>
            </c:dLbl>
            <c:dLbl>
              <c:idx val="2"/>
              <c:layout>
                <c:manualLayout>
                  <c:x val="0.17378694920363169"/>
                  <c:y val="9.111280234439916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1"/>
              <c:showBubbleSize val="0"/>
              <c:extLst>
                <c:ext xmlns:c15="http://schemas.microsoft.com/office/drawing/2012/chart" uri="{CE6537A1-D6FC-4f65-9D91-7224C49458BB}">
                  <c15:layout>
                    <c:manualLayout>
                      <c:w val="0.20757817447119731"/>
                      <c:h val="0.18501788916590123"/>
                    </c:manualLayout>
                  </c15:layout>
                </c:ext>
                <c:ext xmlns:c16="http://schemas.microsoft.com/office/drawing/2014/chart" uri="{C3380CC4-5D6E-409C-BE32-E72D297353CC}">
                  <c16:uniqueId val="{00000005-137D-44AD-B393-53854F546562}"/>
                </c:ext>
              </c:extLst>
            </c:dLbl>
            <c:dLbl>
              <c:idx val="3"/>
              <c:layout>
                <c:manualLayout>
                  <c:x val="3.9874282241620634E-3"/>
                  <c:y val="1.4093102721912106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BB2FFB7C-C4C3-4301-983A-70E7E86E7A03}" type="CATEGORYNAME">
                      <a:rPr lang="ja-JP" altLang="en-US"/>
                      <a:pPr>
                        <a:defRPr sz="800" b="0" i="0" u="none" strike="noStrike" kern="1200" baseline="0">
                          <a:solidFill>
                            <a:sysClr val="windowText" lastClr="000000"/>
                          </a:solidFill>
                          <a:latin typeface="+mn-lt"/>
                          <a:ea typeface="+mn-ea"/>
                          <a:cs typeface="+mn-cs"/>
                        </a:defRPr>
                      </a:pPr>
                      <a:t>[分類名]</a:t>
                    </a:fld>
                    <a:r>
                      <a:rPr lang="en-US" altLang="ja-JP" baseline="0"/>
                      <a:t>, 1,553.6, </a:t>
                    </a:r>
                  </a:p>
                  <a:p>
                    <a:pPr>
                      <a:defRPr sz="800" b="0" i="0" u="none" strike="noStrike" kern="1200" baseline="0">
                        <a:solidFill>
                          <a:sysClr val="windowText" lastClr="000000"/>
                        </a:solidFill>
                        <a:latin typeface="+mn-lt"/>
                        <a:ea typeface="+mn-ea"/>
                        <a:cs typeface="+mn-cs"/>
                      </a:defRPr>
                    </a:pPr>
                    <a:r>
                      <a:rPr lang="en-US" altLang="ja-JP" baseline="0"/>
                      <a:t>22.5%</a:t>
                    </a:r>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3080653039433399"/>
                      <c:h val="0.12368617126483063"/>
                    </c:manualLayout>
                  </c15:layout>
                  <c15:dlblFieldTable/>
                  <c15:showDataLabelsRange val="0"/>
                </c:ext>
                <c:ext xmlns:c16="http://schemas.microsoft.com/office/drawing/2014/chart" uri="{C3380CC4-5D6E-409C-BE32-E72D297353CC}">
                  <c16:uniqueId val="{00000007-137D-44AD-B393-53854F546562}"/>
                </c:ext>
              </c:extLst>
            </c:dLbl>
            <c:dLbl>
              <c:idx val="4"/>
              <c:layout>
                <c:manualLayout>
                  <c:x val="-5.455437850508299E-2"/>
                  <c:y val="7.041562159150111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0D18BC12-BDE9-4AAB-ACBC-2A9B0B689DFD}" type="CATEGORYNAME">
                      <a:rPr lang="ja-JP" altLang="en-US" sz="800" b="0"/>
                      <a:pPr>
                        <a:defRPr sz="800" b="0" i="0" u="none" strike="noStrike" kern="1200" baseline="0">
                          <a:solidFill>
                            <a:schemeClr val="tx1">
                              <a:lumMod val="75000"/>
                              <a:lumOff val="25000"/>
                            </a:schemeClr>
                          </a:solidFill>
                          <a:latin typeface="+mn-lt"/>
                          <a:ea typeface="+mn-ea"/>
                          <a:cs typeface="+mn-cs"/>
                        </a:defRPr>
                      </a:pPr>
                      <a:t>[分類名]</a:t>
                    </a:fld>
                    <a:r>
                      <a:rPr lang="en-US" altLang="ja-JP" sz="800" b="0" baseline="0"/>
                      <a:t>, </a:t>
                    </a:r>
                  </a:p>
                  <a:p>
                    <a:pPr>
                      <a:defRPr sz="800" b="0" i="0" u="none" strike="noStrike" kern="1200" baseline="0">
                        <a:solidFill>
                          <a:schemeClr val="tx1">
                            <a:lumMod val="75000"/>
                            <a:lumOff val="25000"/>
                          </a:schemeClr>
                        </a:solidFill>
                        <a:latin typeface="+mn-lt"/>
                        <a:ea typeface="+mn-ea"/>
                        <a:cs typeface="+mn-cs"/>
                      </a:defRPr>
                    </a:pPr>
                    <a:fld id="{135A6A6F-5B63-4621-9D03-5C53C98E4E3C}" type="VALUE">
                      <a:rPr lang="en-US" altLang="ja-JP" sz="800" b="0" baseline="0"/>
                      <a:pPr>
                        <a:defRPr sz="800" b="0" i="0" u="none" strike="noStrike" kern="1200" baseline="0">
                          <a:solidFill>
                            <a:schemeClr val="tx1">
                              <a:lumMod val="75000"/>
                              <a:lumOff val="25000"/>
                            </a:schemeClr>
                          </a:solidFill>
                          <a:latin typeface="+mn-lt"/>
                          <a:ea typeface="+mn-ea"/>
                          <a:cs typeface="+mn-cs"/>
                        </a:defRPr>
                      </a:pPr>
                      <a:t>[値]</a:t>
                    </a:fld>
                    <a:r>
                      <a:rPr lang="en-US" altLang="ja-JP" sz="800" b="0" baseline="0"/>
                      <a:t>,6.3%</a:t>
                    </a:r>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22144952727677639"/>
                      <c:h val="0.12200780466665714"/>
                    </c:manualLayout>
                  </c15:layout>
                  <c15:dlblFieldTable/>
                  <c15:showDataLabelsRange val="0"/>
                </c:ext>
                <c:ext xmlns:c16="http://schemas.microsoft.com/office/drawing/2014/chart" uri="{C3380CC4-5D6E-409C-BE32-E72D297353CC}">
                  <c16:uniqueId val="{00000009-137D-44AD-B393-53854F546562}"/>
                </c:ext>
              </c:extLst>
            </c:dLbl>
            <c:dLbl>
              <c:idx val="5"/>
              <c:layout>
                <c:manualLayout>
                  <c:x val="-0.11041524528857398"/>
                  <c:y val="4.906921947722286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37D-44AD-B393-53854F546562}"/>
                </c:ext>
              </c:extLst>
            </c:dLbl>
            <c:dLbl>
              <c:idx val="6"/>
              <c:layout>
                <c:manualLayout>
                  <c:x val="-0.11810991392936376"/>
                  <c:y val="1.6954820380875573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D56CAA92-2C60-461E-B032-A129BBFEA0F2}" type="CATEGORYNAME">
                      <a:rPr lang="ja-JP" altLang="en-US" sz="800" b="0">
                        <a:solidFill>
                          <a:sysClr val="windowText" lastClr="000000"/>
                        </a:solidFill>
                      </a:rPr>
                      <a:pPr>
                        <a:defRPr sz="800" b="0" i="0" u="none" strike="noStrike" kern="1200" baseline="0">
                          <a:solidFill>
                            <a:sysClr val="windowText" lastClr="000000"/>
                          </a:solidFill>
                          <a:latin typeface="+mn-lt"/>
                          <a:ea typeface="+mn-ea"/>
                          <a:cs typeface="+mn-cs"/>
                        </a:defRPr>
                      </a:pPr>
                      <a:t>[分類名]</a:t>
                    </a:fld>
                    <a:r>
                      <a:rPr lang="en-US" altLang="ja-JP" sz="800" b="0" baseline="0">
                        <a:solidFill>
                          <a:sysClr val="windowText" lastClr="000000"/>
                        </a:solidFill>
                      </a:rPr>
                      <a:t>,</a:t>
                    </a:r>
                    <a:fld id="{10BE0B82-30FC-454A-A8AD-3FEEB00F7EB2}" type="VALUE">
                      <a:rPr lang="en-US" altLang="ja-JP" sz="800" b="0" baseline="0">
                        <a:solidFill>
                          <a:sysClr val="windowText" lastClr="000000"/>
                        </a:solidFill>
                      </a:rPr>
                      <a:pPr>
                        <a:defRPr sz="800" b="0" i="0" u="none" strike="noStrike" kern="1200" baseline="0">
                          <a:solidFill>
                            <a:sysClr val="windowText" lastClr="000000"/>
                          </a:solidFill>
                          <a:latin typeface="+mn-lt"/>
                          <a:ea typeface="+mn-ea"/>
                          <a:cs typeface="+mn-cs"/>
                        </a:defRPr>
                      </a:pPr>
                      <a:t>[値]</a:t>
                    </a:fld>
                    <a:r>
                      <a:rPr lang="en-US" altLang="ja-JP" sz="800" b="0" baseline="0">
                        <a:solidFill>
                          <a:sysClr val="windowText" lastClr="000000"/>
                        </a:solidFill>
                      </a:rPr>
                      <a:t>,3.9%</a:t>
                    </a:r>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32472433519029509"/>
                      <c:h val="9.9014374606476344E-2"/>
                    </c:manualLayout>
                  </c15:layout>
                  <c15:dlblFieldTable/>
                  <c15:showDataLabelsRange val="0"/>
                </c:ext>
                <c:ext xmlns:c16="http://schemas.microsoft.com/office/drawing/2014/chart" uri="{C3380CC4-5D6E-409C-BE32-E72D297353CC}">
                  <c16:uniqueId val="{0000000D-137D-44AD-B393-53854F546562}"/>
                </c:ext>
              </c:extLst>
            </c:dLbl>
            <c:dLbl>
              <c:idx val="7"/>
              <c:layout>
                <c:manualLayout>
                  <c:x val="-4.1590563373370477E-2"/>
                  <c:y val="1.5389931330096662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fld id="{E5A47AFB-F473-418D-B358-8CD6E2F157E2}" type="CATEGORYNAME">
                      <a:rPr lang="ja-JP" altLang="en-US"/>
                      <a:pPr>
                        <a:defRPr sz="800" b="0" i="0" u="none" strike="noStrike" kern="1200" baseline="0">
                          <a:solidFill>
                            <a:schemeClr val="bg1"/>
                          </a:solidFill>
                          <a:latin typeface="+mn-lt"/>
                          <a:ea typeface="+mn-ea"/>
                          <a:cs typeface="+mn-cs"/>
                        </a:defRPr>
                      </a:pPr>
                      <a:t>[分類名]</a:t>
                    </a:fld>
                    <a:r>
                      <a:rPr lang="en-US" altLang="ja-JP" baseline="0"/>
                      <a:t>, </a:t>
                    </a:r>
                    <a:fld id="{EDE16FA4-B376-4476-90EC-8D5192B69FDF}" type="VALUE">
                      <a:rPr lang="en-US" altLang="ja-JP" baseline="0"/>
                      <a:pPr>
                        <a:defRPr sz="800" b="0" i="0" u="none" strike="noStrike" kern="1200" baseline="0">
                          <a:solidFill>
                            <a:schemeClr val="bg1"/>
                          </a:solidFill>
                          <a:latin typeface="+mn-lt"/>
                          <a:ea typeface="+mn-ea"/>
                          <a:cs typeface="+mn-cs"/>
                        </a:defRPr>
                      </a:pPr>
                      <a:t>[値]</a:t>
                    </a:fld>
                    <a:r>
                      <a:rPr lang="en-US" altLang="ja-JP" baseline="0"/>
                      <a:t>, </a:t>
                    </a:r>
                    <a:fld id="{1ACF9595-D02E-44BA-8C74-55CD4D57B238}" type="PERCENTAGE">
                      <a:rPr lang="en-US" altLang="ja-JP" baseline="0"/>
                      <a:pPr>
                        <a:defRPr sz="800" b="0" i="0" u="none" strike="noStrike" kern="1200" baseline="0">
                          <a:solidFill>
                            <a:schemeClr val="bg1"/>
                          </a:solidFill>
                          <a:latin typeface="+mn-lt"/>
                          <a:ea typeface="+mn-ea"/>
                          <a:cs typeface="+mn-cs"/>
                        </a:defRPr>
                      </a:pPr>
                      <a:t>[パーセンテージ]</a:t>
                    </a:fld>
                    <a:endParaRPr lang="en-US" altLang="ja-JP" baseline="0"/>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16109508645364792"/>
                      <c:h val="9.9743442065029567E-2"/>
                    </c:manualLayout>
                  </c15:layout>
                  <c15:dlblFieldTable/>
                  <c15:showDataLabelsRange val="0"/>
                </c:ext>
                <c:ext xmlns:c16="http://schemas.microsoft.com/office/drawing/2014/chart" uri="{C3380CC4-5D6E-409C-BE32-E72D297353CC}">
                  <c16:uniqueId val="{0000000F-137D-44AD-B393-53854F546562}"/>
                </c:ext>
              </c:extLst>
            </c:dLbl>
            <c:dLbl>
              <c:idx val="8"/>
              <c:layout>
                <c:manualLayout>
                  <c:x val="-4.1788061416391298E-2"/>
                  <c:y val="-1.653809681716907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1"/>
              <c:showBubbleSize val="0"/>
              <c:extLst>
                <c:ext xmlns:c15="http://schemas.microsoft.com/office/drawing/2012/chart" uri="{CE6537A1-D6FC-4f65-9D91-7224C49458BB}">
                  <c15:layout>
                    <c:manualLayout>
                      <c:w val="0.16034891633653978"/>
                      <c:h val="9.7588491156217219E-2"/>
                    </c:manualLayout>
                  </c15:layout>
                </c:ext>
                <c:ext xmlns:c16="http://schemas.microsoft.com/office/drawing/2014/chart" uri="{C3380CC4-5D6E-409C-BE32-E72D297353CC}">
                  <c16:uniqueId val="{00000011-137D-44AD-B393-53854F546562}"/>
                </c:ext>
              </c:extLst>
            </c:dLbl>
            <c:dLbl>
              <c:idx val="9"/>
              <c:layout>
                <c:manualLayout>
                  <c:x val="-9.8486757238530134E-3"/>
                  <c:y val="-3.110331450147813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fld id="{382E43BB-9F9D-4F55-9C97-27305682875C}" type="CATEGORYNAME">
                      <a:rPr lang="ja-JP" altLang="en-US"/>
                      <a:pPr>
                        <a:defRPr sz="800" b="0" i="0" u="none" strike="noStrike" kern="1200" baseline="0">
                          <a:solidFill>
                            <a:schemeClr val="bg1"/>
                          </a:solidFill>
                          <a:latin typeface="+mn-lt"/>
                          <a:ea typeface="+mn-ea"/>
                          <a:cs typeface="+mn-cs"/>
                        </a:defRPr>
                      </a:pPr>
                      <a:t>[分類名]</a:t>
                    </a:fld>
                    <a:r>
                      <a:rPr lang="en-US" altLang="ja-JP" baseline="0"/>
                      <a:t>, </a:t>
                    </a:r>
                    <a:fld id="{4815EBF5-018D-4DDA-AA6C-7F492EEE64EB}" type="VALUE">
                      <a:rPr lang="en-US" altLang="ja-JP" baseline="0"/>
                      <a:pPr>
                        <a:defRPr sz="800" b="0" i="0" u="none" strike="noStrike" kern="1200" baseline="0">
                          <a:solidFill>
                            <a:schemeClr val="bg1"/>
                          </a:solidFill>
                          <a:latin typeface="+mn-lt"/>
                          <a:ea typeface="+mn-ea"/>
                          <a:cs typeface="+mn-cs"/>
                        </a:defRPr>
                      </a:pPr>
                      <a:t>[値]</a:t>
                    </a:fld>
                    <a:r>
                      <a:rPr lang="en-US" altLang="ja-JP" baseline="0"/>
                      <a:t>, </a:t>
                    </a:r>
                  </a:p>
                  <a:p>
                    <a:pPr>
                      <a:defRPr sz="800" b="0" i="0" u="none" strike="noStrike" kern="1200" baseline="0">
                        <a:solidFill>
                          <a:schemeClr val="bg1"/>
                        </a:solidFill>
                        <a:latin typeface="+mn-lt"/>
                        <a:ea typeface="+mn-ea"/>
                        <a:cs typeface="+mn-cs"/>
                      </a:defRPr>
                    </a:pPr>
                    <a:fld id="{12210E24-B028-4DDF-8F75-DCCC3C0CFC74}" type="PERCENTAGE">
                      <a:rPr lang="en-US" altLang="ja-JP" baseline="0"/>
                      <a:pPr>
                        <a:defRPr sz="8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2180770887290285"/>
                      <c:h val="0.13976395894297355"/>
                    </c:manualLayout>
                  </c15:layout>
                  <c15:dlblFieldTable/>
                  <c15:showDataLabelsRange val="0"/>
                </c:ext>
                <c:ext xmlns:c16="http://schemas.microsoft.com/office/drawing/2014/chart" uri="{C3380CC4-5D6E-409C-BE32-E72D297353CC}">
                  <c16:uniqueId val="{00000013-137D-44AD-B393-53854F54656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'12-1'!$A$9:$A$18</c:f>
              <c:strCache>
                <c:ptCount val="10"/>
                <c:pt idx="0">
                  <c:v>第一種
低層住居
専用地域</c:v>
                </c:pt>
                <c:pt idx="1">
                  <c:v>第一種
中高層住居
専用地域</c:v>
                </c:pt>
                <c:pt idx="2">
                  <c:v>第二種
中高層住居
専用地域</c:v>
                </c:pt>
                <c:pt idx="3">
                  <c:v>第一種住居地域</c:v>
                </c:pt>
                <c:pt idx="4">
                  <c:v>第二種住居地域</c:v>
                </c:pt>
                <c:pt idx="5">
                  <c:v>近隣商業地域</c:v>
                </c:pt>
                <c:pt idx="6">
                  <c:v>商業地域</c:v>
                </c:pt>
                <c:pt idx="7">
                  <c:v>準工業地域</c:v>
                </c:pt>
                <c:pt idx="8">
                  <c:v>工業地域</c:v>
                </c:pt>
                <c:pt idx="9">
                  <c:v>工業専用地域</c:v>
                </c:pt>
              </c:strCache>
            </c:strRef>
          </c:cat>
          <c:val>
            <c:numRef>
              <c:f>'12-1'!$B$9:$B$18</c:f>
              <c:numCache>
                <c:formatCode>#,##0.0_ </c:formatCode>
                <c:ptCount val="10"/>
                <c:pt idx="0">
                  <c:v>812.6</c:v>
                </c:pt>
                <c:pt idx="1">
                  <c:v>1305.7</c:v>
                </c:pt>
                <c:pt idx="2">
                  <c:v>246.5</c:v>
                </c:pt>
                <c:pt idx="3">
                  <c:v>1553.6</c:v>
                </c:pt>
                <c:pt idx="4">
                  <c:v>434.5</c:v>
                </c:pt>
                <c:pt idx="5">
                  <c:v>337.6</c:v>
                </c:pt>
                <c:pt idx="6">
                  <c:v>270.5</c:v>
                </c:pt>
                <c:pt idx="7">
                  <c:v>582</c:v>
                </c:pt>
                <c:pt idx="8">
                  <c:v>582.6</c:v>
                </c:pt>
                <c:pt idx="9">
                  <c:v>760.7</c:v>
                </c:pt>
              </c:numCache>
            </c:numRef>
          </c:val>
          <c:extLst>
            <c:ext xmlns:c16="http://schemas.microsoft.com/office/drawing/2014/chart" uri="{C3380CC4-5D6E-409C-BE32-E72D297353CC}">
              <c16:uniqueId val="{00000014-137D-44AD-B393-53854F546562}"/>
            </c:ext>
          </c:extLst>
        </c:ser>
        <c:dLbls>
          <c:showLegendKey val="0"/>
          <c:showVal val="1"/>
          <c:showCatName val="1"/>
          <c:showSerName val="0"/>
          <c:showPercent val="0"/>
          <c:showBubbleSize val="0"/>
          <c:showLeaderLines val="1"/>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825652983833E-2"/>
          <c:y val="0.17547270191115405"/>
          <c:w val="0.90636278168201312"/>
          <c:h val="0.75890682329102122"/>
        </c:manualLayout>
      </c:layout>
      <c:barChart>
        <c:barDir val="col"/>
        <c:grouping val="percentStacked"/>
        <c:varyColors val="0"/>
        <c:ser>
          <c:idx val="2"/>
          <c:order val="1"/>
          <c:tx>
            <c:strRef>
              <c:f>'12-2'!$C$4</c:f>
              <c:strCache>
                <c:ptCount val="1"/>
                <c:pt idx="0">
                  <c:v>宅地</c:v>
                </c:pt>
              </c:strCache>
            </c:strRef>
          </c:tx>
          <c:spPr>
            <a:solidFill>
              <a:srgbClr val="7B9AD0"/>
            </a:solidFill>
            <a:ln>
              <a:solidFill>
                <a:srgbClr val="7B9AD0"/>
              </a:solidFill>
            </a:ln>
            <a:effectLst/>
          </c:spPr>
          <c:invertIfNegative val="0"/>
          <c:dLbls>
            <c:spPr>
              <a:solidFill>
                <a:schemeClr val="bg1"/>
              </a:solidFill>
              <a:ln>
                <a:solidFill>
                  <a:srgbClr val="7B9AD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'12-2'!$D$5:$D$19</c:f>
              <c:numCache>
                <c:formatCode>0.0</c:formatCode>
                <c:ptCount val="15"/>
                <c:pt idx="0">
                  <c:v>7.5251631310596254</c:v>
                </c:pt>
                <c:pt idx="1">
                  <c:v>7.5423348215465094</c:v>
                </c:pt>
                <c:pt idx="2">
                  <c:v>7.5542229149605049</c:v>
                </c:pt>
                <c:pt idx="3">
                  <c:v>7.5779991017884978</c:v>
                </c:pt>
                <c:pt idx="4">
                  <c:v>7.6189469791033737</c:v>
                </c:pt>
                <c:pt idx="5">
                  <c:v>7.6611199154780776</c:v>
                </c:pt>
                <c:pt idx="6">
                  <c:v>7.7033808769149505</c:v>
                </c:pt>
                <c:pt idx="7">
                  <c:v>7.7496038034865293</c:v>
                </c:pt>
                <c:pt idx="8">
                  <c:v>7.8063919704173275</c:v>
                </c:pt>
                <c:pt idx="9">
                  <c:v>7.8658214474379289</c:v>
                </c:pt>
                <c:pt idx="10">
                  <c:v>7.8856312731114642</c:v>
                </c:pt>
                <c:pt idx="11">
                  <c:v>7.913365029054412</c:v>
                </c:pt>
                <c:pt idx="12">
                  <c:v>7.9</c:v>
                </c:pt>
                <c:pt idx="13">
                  <c:v>8</c:v>
                </c:pt>
                <c:pt idx="14">
                  <c:v>8</c:v>
                </c:pt>
              </c:numCache>
            </c:numRef>
          </c:val>
          <c:extLst xmlns:c15="http://schemas.microsoft.com/office/drawing/2012/chart">
            <c:ext xmlns:c16="http://schemas.microsoft.com/office/drawing/2014/chart" uri="{C3380CC4-5D6E-409C-BE32-E72D297353CC}">
              <c16:uniqueId val="{00000000-19A5-4B93-8234-B626203E02BF}"/>
            </c:ext>
          </c:extLst>
        </c:ser>
        <c:ser>
          <c:idx val="4"/>
          <c:order val="3"/>
          <c:tx>
            <c:strRef>
              <c:f>'12-2'!$E$4</c:f>
              <c:strCache>
                <c:ptCount val="1"/>
                <c:pt idx="0">
                  <c:v>田</c:v>
                </c:pt>
              </c:strCache>
            </c:strRef>
          </c:tx>
          <c:spPr>
            <a:pattFill prst="dkUpDiag">
              <a:fgClr>
                <a:srgbClr val="F8E352"/>
              </a:fgClr>
              <a:bgClr>
                <a:schemeClr val="bg1"/>
              </a:bgClr>
            </a:pattFill>
            <a:ln>
              <a:solidFill>
                <a:srgbClr val="F8E352"/>
              </a:solidFill>
            </a:ln>
            <a:effectLst/>
          </c:spPr>
          <c:invertIfNegative val="0"/>
          <c:dLbls>
            <c:spPr>
              <a:solidFill>
                <a:schemeClr val="bg1"/>
              </a:solidFill>
              <a:ln>
                <a:solidFill>
                  <a:srgbClr val="7B9AD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'12-2'!$F$5:$F$19</c:f>
              <c:numCache>
                <c:formatCode>0.0</c:formatCode>
                <c:ptCount val="15"/>
                <c:pt idx="0">
                  <c:v>13.852270625842072</c:v>
                </c:pt>
                <c:pt idx="1">
                  <c:v>14.050405516075342</c:v>
                </c:pt>
                <c:pt idx="2">
                  <c:v>14.034554724856681</c:v>
                </c:pt>
                <c:pt idx="3">
                  <c:v>14.014741235833355</c:v>
                </c:pt>
                <c:pt idx="4">
                  <c:v>14.009457638760466</c:v>
                </c:pt>
                <c:pt idx="5">
                  <c:v>13.984416270470154</c:v>
                </c:pt>
                <c:pt idx="6">
                  <c:v>13.961965134706814</c:v>
                </c:pt>
                <c:pt idx="7">
                  <c:v>13.932910723718964</c:v>
                </c:pt>
                <c:pt idx="8">
                  <c:v>13.915742208135235</c:v>
                </c:pt>
                <c:pt idx="9">
                  <c:v>13.885367142102483</c:v>
                </c:pt>
                <c:pt idx="10">
                  <c:v>13.88272583201268</c:v>
                </c:pt>
                <c:pt idx="11">
                  <c:v>13.888008452192301</c:v>
                </c:pt>
                <c:pt idx="12">
                  <c:v>13.9</c:v>
                </c:pt>
                <c:pt idx="13">
                  <c:v>13.9</c:v>
                </c:pt>
                <c:pt idx="14">
                  <c:v>13.9</c:v>
                </c:pt>
              </c:numCache>
            </c:numRef>
          </c:val>
          <c:extLst xmlns:c15="http://schemas.microsoft.com/office/drawing/2012/chart">
            <c:ext xmlns:c16="http://schemas.microsoft.com/office/drawing/2014/chart" uri="{C3380CC4-5D6E-409C-BE32-E72D297353CC}">
              <c16:uniqueId val="{00000001-19A5-4B93-8234-B626203E02BF}"/>
            </c:ext>
          </c:extLst>
        </c:ser>
        <c:ser>
          <c:idx val="6"/>
          <c:order val="5"/>
          <c:tx>
            <c:strRef>
              <c:f>'12-2'!$G$4</c:f>
              <c:strCache>
                <c:ptCount val="1"/>
                <c:pt idx="0">
                  <c:v>畑</c:v>
                </c:pt>
              </c:strCache>
            </c:strRef>
          </c:tx>
          <c:spPr>
            <a:pattFill prst="pct40">
              <a:fgClr>
                <a:srgbClr val="51A1A2"/>
              </a:fgClr>
              <a:bgClr>
                <a:schemeClr val="bg1"/>
              </a:bgClr>
            </a:pattFill>
            <a:ln>
              <a:solidFill>
                <a:srgbClr val="51A1A2"/>
              </a:solidFill>
            </a:ln>
            <a:effectLst/>
          </c:spPr>
          <c:invertIfNegative val="0"/>
          <c:dLbls>
            <c:spPr>
              <a:solidFill>
                <a:schemeClr val="bg1"/>
              </a:solidFill>
              <a:ln>
                <a:solidFill>
                  <a:srgbClr val="7B9AD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'12-2'!$H$5:$H$19</c:f>
              <c:numCache>
                <c:formatCode>0.0</c:formatCode>
                <c:ptCount val="15"/>
                <c:pt idx="0">
                  <c:v>6.9452883523102527</c:v>
                </c:pt>
                <c:pt idx="1">
                  <c:v>7.0707737827913242</c:v>
                </c:pt>
                <c:pt idx="2">
                  <c:v>7.0509602937679965</c:v>
                </c:pt>
                <c:pt idx="3">
                  <c:v>7.0311468047446706</c:v>
                </c:pt>
                <c:pt idx="4">
                  <c:v>7.0020870208437902</c:v>
                </c:pt>
                <c:pt idx="5">
                  <c:v>6.9519281563655566</c:v>
                </c:pt>
                <c:pt idx="6">
                  <c:v>6.9321183306920231</c:v>
                </c:pt>
                <c:pt idx="7">
                  <c:v>6.8806127839408342</c:v>
                </c:pt>
                <c:pt idx="8">
                  <c:v>6.8304278922345487</c:v>
                </c:pt>
                <c:pt idx="9">
                  <c:v>6.8026941362916009</c:v>
                </c:pt>
                <c:pt idx="10">
                  <c:v>6.7657157950343372</c:v>
                </c:pt>
                <c:pt idx="11">
                  <c:v>6.6970417326994189</c:v>
                </c:pt>
                <c:pt idx="12">
                  <c:v>6.6</c:v>
                </c:pt>
                <c:pt idx="13">
                  <c:v>6.6</c:v>
                </c:pt>
                <c:pt idx="14">
                  <c:v>6.5</c:v>
                </c:pt>
              </c:numCache>
            </c:numRef>
          </c:val>
          <c:extLst xmlns:c15="http://schemas.microsoft.com/office/drawing/2012/chart">
            <c:ext xmlns:c16="http://schemas.microsoft.com/office/drawing/2014/chart" uri="{C3380CC4-5D6E-409C-BE32-E72D297353CC}">
              <c16:uniqueId val="{00000002-19A5-4B93-8234-B626203E02BF}"/>
            </c:ext>
          </c:extLst>
        </c:ser>
        <c:ser>
          <c:idx val="8"/>
          <c:order val="7"/>
          <c:tx>
            <c:strRef>
              <c:f>'12-2'!$I$4</c:f>
              <c:strCache>
                <c:ptCount val="1"/>
                <c:pt idx="0">
                  <c:v>山林</c:v>
                </c:pt>
              </c:strCache>
            </c:strRef>
          </c:tx>
          <c:spPr>
            <a:pattFill prst="lgCheck">
              <a:fgClr>
                <a:srgbClr val="D5848B"/>
              </a:fgClr>
              <a:bgClr>
                <a:schemeClr val="bg1"/>
              </a:bgClr>
            </a:pattFill>
            <a:ln>
              <a:solidFill>
                <a:srgbClr val="D5848B"/>
              </a:solidFill>
            </a:ln>
            <a:effectLst/>
          </c:spPr>
          <c:invertIfNegative val="0"/>
          <c:dLbls>
            <c:spPr>
              <a:solidFill>
                <a:schemeClr val="bg1"/>
              </a:solidFill>
              <a:ln>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'12-2'!$J$5:$J$19</c:f>
              <c:numCache>
                <c:formatCode>0.0</c:formatCode>
                <c:ptCount val="15"/>
                <c:pt idx="0">
                  <c:v>41.834200723852803</c:v>
                </c:pt>
                <c:pt idx="1">
                  <c:v>41.847409716535019</c:v>
                </c:pt>
                <c:pt idx="2">
                  <c:v>41.838163421657462</c:v>
                </c:pt>
                <c:pt idx="3">
                  <c:v>41.802499141415481</c:v>
                </c:pt>
                <c:pt idx="4">
                  <c:v>41.794573745806147</c:v>
                </c:pt>
                <c:pt idx="5">
                  <c:v>41.792128895932386</c:v>
                </c:pt>
                <c:pt idx="6">
                  <c:v>41.777601690438459</c:v>
                </c:pt>
                <c:pt idx="7">
                  <c:v>41.763074484944532</c:v>
                </c:pt>
                <c:pt idx="8">
                  <c:v>41.830427892234553</c:v>
                </c:pt>
                <c:pt idx="9">
                  <c:v>41.781563655573159</c:v>
                </c:pt>
                <c:pt idx="10">
                  <c:v>41.770998415213946</c:v>
                </c:pt>
                <c:pt idx="11">
                  <c:v>41.759112519809825</c:v>
                </c:pt>
                <c:pt idx="12">
                  <c:v>41.8</c:v>
                </c:pt>
                <c:pt idx="13">
                  <c:v>41.7</c:v>
                </c:pt>
                <c:pt idx="14">
                  <c:v>41.7</c:v>
                </c:pt>
              </c:numCache>
            </c:numRef>
          </c:val>
          <c:extLst xmlns:c15="http://schemas.microsoft.com/office/drawing/2012/chart">
            <c:ext xmlns:c16="http://schemas.microsoft.com/office/drawing/2014/chart" uri="{C3380CC4-5D6E-409C-BE32-E72D297353CC}">
              <c16:uniqueId val="{00000003-19A5-4B93-8234-B626203E02BF}"/>
            </c:ext>
          </c:extLst>
        </c:ser>
        <c:ser>
          <c:idx val="10"/>
          <c:order val="9"/>
          <c:tx>
            <c:strRef>
              <c:f>'12-2'!$K$4</c:f>
              <c:strCache>
                <c:ptCount val="1"/>
                <c:pt idx="0">
                  <c:v>原野</c:v>
                </c:pt>
              </c:strCache>
            </c:strRef>
          </c:tx>
          <c:spPr>
            <a:pattFill prst="dkVert">
              <a:fgClr>
                <a:srgbClr val="E5AB47"/>
              </a:fgClr>
              <a:bgClr>
                <a:schemeClr val="bg1"/>
              </a:bgClr>
            </a:pattFill>
            <a:ln>
              <a:solidFill>
                <a:srgbClr val="D5848B"/>
              </a:solidFill>
            </a:ln>
            <a:effectLst/>
          </c:spPr>
          <c:invertIfNegative val="0"/>
          <c:dLbls>
            <c:dLbl>
              <c:idx val="2"/>
              <c:layout>
                <c:manualLayout>
                  <c:x val="0"/>
                  <c:y val="4.7988198681723059E-3"/>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89D2-4E7C-8914-19662F59E5AD}"/>
                </c:ext>
              </c:extLst>
            </c:dLbl>
            <c:dLbl>
              <c:idx val="3"/>
              <c:layout>
                <c:manualLayout>
                  <c:x val="0"/>
                  <c:y val="4.7988198681722175E-3"/>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89D2-4E7C-8914-19662F59E5AD}"/>
                </c:ext>
              </c:extLst>
            </c:dLbl>
            <c:dLbl>
              <c:idx val="4"/>
              <c:layout>
                <c:manualLayout>
                  <c:x val="-3.0078008267763118E-17"/>
                  <c:y val="4.7988198681722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A5-4B93-8234-B626203E02BF}"/>
                </c:ext>
              </c:extLst>
            </c:dLbl>
            <c:dLbl>
              <c:idx val="5"/>
              <c:layout>
                <c:manualLayout>
                  <c:x val="0"/>
                  <c:y val="7.198229802258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A5-4B93-8234-B626203E02BF}"/>
                </c:ext>
              </c:extLst>
            </c:dLbl>
            <c:dLbl>
              <c:idx val="6"/>
              <c:layout>
                <c:manualLayout>
                  <c:x val="0"/>
                  <c:y val="4.79881986817226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A5-4B93-8234-B626203E02BF}"/>
                </c:ext>
              </c:extLst>
            </c:dLbl>
            <c:dLbl>
              <c:idx val="7"/>
              <c:layout>
                <c:manualLayout>
                  <c:x val="-6.0156016535526235E-17"/>
                  <c:y val="4.79881986817217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A5-4B93-8234-B626203E02BF}"/>
                </c:ext>
              </c:extLst>
            </c:dLbl>
            <c:dLbl>
              <c:idx val="8"/>
              <c:layout>
                <c:manualLayout>
                  <c:x val="0"/>
                  <c:y val="7.198229802258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A5-4B93-8234-B626203E02BF}"/>
                </c:ext>
              </c:extLst>
            </c:dLbl>
            <c:dLbl>
              <c:idx val="9"/>
              <c:layout>
                <c:manualLayout>
                  <c:x val="-1.2031203307105247E-16"/>
                  <c:y val="7.198229802258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A5-4B93-8234-B626203E02BF}"/>
                </c:ext>
              </c:extLst>
            </c:dLbl>
            <c:dLbl>
              <c:idx val="10"/>
              <c:layout>
                <c:manualLayout>
                  <c:x val="0"/>
                  <c:y val="4.7988198681722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A5-4B93-8234-B626203E02BF}"/>
                </c:ext>
              </c:extLst>
            </c:dLbl>
            <c:dLbl>
              <c:idx val="11"/>
              <c:layout>
                <c:manualLayout>
                  <c:x val="-1.2031203307105247E-16"/>
                  <c:y val="4.7988198681722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A5-4B93-8234-B626203E02BF}"/>
                </c:ext>
              </c:extLst>
            </c:dLbl>
            <c:dLbl>
              <c:idx val="12"/>
              <c:layout>
                <c:manualLayout>
                  <c:x val="-1.2031203307105247E-16"/>
                  <c:y val="4.79881986817221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A5-4B93-8234-B626203E02BF}"/>
                </c:ext>
              </c:extLst>
            </c:dLbl>
            <c:spPr>
              <a:solidFill>
                <a:schemeClr val="bg1"/>
              </a:solidFill>
              <a:ln>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'12-2'!$L$5:$L$19</c:f>
              <c:numCache>
                <c:formatCode>0.0</c:formatCode>
                <c:ptCount val="15"/>
                <c:pt idx="0">
                  <c:v>6.32842839405067</c:v>
                </c:pt>
                <c:pt idx="1">
                  <c:v>6.3218238977095611</c:v>
                </c:pt>
                <c:pt idx="2">
                  <c:v>6.3086149050273432</c:v>
                </c:pt>
                <c:pt idx="3">
                  <c:v>6.2914432145404593</c:v>
                </c:pt>
                <c:pt idx="4">
                  <c:v>6.25577893429847</c:v>
                </c:pt>
                <c:pt idx="5">
                  <c:v>6.2559429477020601</c:v>
                </c:pt>
                <c:pt idx="6">
                  <c:v>6.2480190174326466</c:v>
                </c:pt>
                <c:pt idx="7">
                  <c:v>6.2282091917591123</c:v>
                </c:pt>
                <c:pt idx="8">
                  <c:v>6.1727416798732175</c:v>
                </c:pt>
                <c:pt idx="9">
                  <c:v>6.1661384046487058</c:v>
                </c:pt>
                <c:pt idx="10">
                  <c:v>6.1648177496038032</c:v>
                </c:pt>
                <c:pt idx="11">
                  <c:v>6.1661384046487058</c:v>
                </c:pt>
                <c:pt idx="12">
                  <c:v>6.2</c:v>
                </c:pt>
                <c:pt idx="13">
                  <c:v>6.1</c:v>
                </c:pt>
                <c:pt idx="14">
                  <c:v>6.2</c:v>
                </c:pt>
              </c:numCache>
            </c:numRef>
          </c:val>
          <c:extLst xmlns:c15="http://schemas.microsoft.com/office/drawing/2012/chart">
            <c:ext xmlns:c16="http://schemas.microsoft.com/office/drawing/2014/chart" uri="{C3380CC4-5D6E-409C-BE32-E72D297353CC}">
              <c16:uniqueId val="{0000000F-19A5-4B93-8234-B626203E02BF}"/>
            </c:ext>
          </c:extLst>
        </c:ser>
        <c:ser>
          <c:idx val="12"/>
          <c:order val="11"/>
          <c:tx>
            <c:strRef>
              <c:f>'12-2'!$M$4</c:f>
              <c:strCache>
                <c:ptCount val="1"/>
                <c:pt idx="0">
                  <c:v>雑種地</c:v>
                </c:pt>
              </c:strCache>
            </c:strRef>
          </c:tx>
          <c:spPr>
            <a:pattFill prst="wave">
              <a:fgClr>
                <a:srgbClr val="E1CEA3"/>
              </a:fgClr>
              <a:bgClr>
                <a:schemeClr val="bg1"/>
              </a:bgClr>
            </a:pattFill>
            <a:ln>
              <a:solidFill>
                <a:srgbClr val="E1CEA3"/>
              </a:solidFill>
            </a:ln>
            <a:effectLst/>
          </c:spPr>
          <c:invertIfNegative val="0"/>
          <c:dLbls>
            <c:spPr>
              <a:solidFill>
                <a:schemeClr val="bg1"/>
              </a:solidFill>
              <a:ln>
                <a:solidFill>
                  <a:srgbClr val="E1CEA3"/>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'12-2'!$N$5:$N$19</c:f>
              <c:numCache>
                <c:formatCode>0.0</c:formatCode>
                <c:ptCount val="15"/>
                <c:pt idx="0">
                  <c:v>1.6365941933268169</c:v>
                </c:pt>
                <c:pt idx="1">
                  <c:v>1.7647214223443322</c:v>
                </c:pt>
                <c:pt idx="2">
                  <c:v>1.7752886164901065</c:v>
                </c:pt>
                <c:pt idx="3">
                  <c:v>1.8017066018545427</c:v>
                </c:pt>
                <c:pt idx="4">
                  <c:v>1.8175573930732043</c:v>
                </c:pt>
                <c:pt idx="5">
                  <c:v>1.8409931325937667</c:v>
                </c:pt>
                <c:pt idx="6">
                  <c:v>1.8687268885367141</c:v>
                </c:pt>
                <c:pt idx="7">
                  <c:v>1.9149498151082938</c:v>
                </c:pt>
                <c:pt idx="8">
                  <c:v>1.9598520866349709</c:v>
                </c:pt>
                <c:pt idx="9">
                  <c:v>2.0179609086106711</c:v>
                </c:pt>
                <c:pt idx="10">
                  <c:v>2.0430533544638143</c:v>
                </c:pt>
                <c:pt idx="11">
                  <c:v>2.0879556259904914</c:v>
                </c:pt>
                <c:pt idx="12">
                  <c:v>2.1</c:v>
                </c:pt>
                <c:pt idx="13">
                  <c:v>2.2999999999999998</c:v>
                </c:pt>
                <c:pt idx="14">
                  <c:v>2.2999999999999998</c:v>
                </c:pt>
              </c:numCache>
            </c:numRef>
          </c:val>
          <c:extLst>
            <c:ext xmlns:c16="http://schemas.microsoft.com/office/drawing/2014/chart" uri="{C3380CC4-5D6E-409C-BE32-E72D297353CC}">
              <c16:uniqueId val="{00000010-19A5-4B93-8234-B626203E02BF}"/>
            </c:ext>
          </c:extLst>
        </c:ser>
        <c:ser>
          <c:idx val="14"/>
          <c:order val="13"/>
          <c:tx>
            <c:strRef>
              <c:f>'12-2'!$O$4</c:f>
              <c:strCache>
                <c:ptCount val="1"/>
                <c:pt idx="0">
                  <c:v>鉱泉地、池沼、牧場等</c:v>
                </c:pt>
              </c:strCache>
            </c:strRef>
          </c:tx>
          <c:spPr>
            <a:pattFill prst="openDmnd">
              <a:fgClr>
                <a:srgbClr val="B1D7E4"/>
              </a:fgClr>
              <a:bgClr>
                <a:schemeClr val="bg1"/>
              </a:bgClr>
            </a:pattFill>
            <a:ln>
              <a:solidFill>
                <a:srgbClr val="B1D7E4"/>
              </a:solidFill>
            </a:ln>
            <a:effectLst/>
          </c:spPr>
          <c:invertIfNegative val="0"/>
          <c:dLbls>
            <c:spPr>
              <a:solidFill>
                <a:schemeClr val="bg1"/>
              </a:solidFill>
              <a:ln>
                <a:solidFill>
                  <a:srgbClr val="B1D7E4"/>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'12-2'!$P$5:$P$19</c:f>
              <c:numCache>
                <c:formatCode>0.0</c:formatCode>
                <c:ptCount val="15"/>
                <c:pt idx="0">
                  <c:v>21.878054579557762</c:v>
                </c:pt>
                <c:pt idx="1">
                  <c:v>21.402530842997912</c:v>
                </c:pt>
                <c:pt idx="2">
                  <c:v>21.4381951232399</c:v>
                </c:pt>
                <c:pt idx="3">
                  <c:v>21.480463899823</c:v>
                </c:pt>
                <c:pt idx="4">
                  <c:v>21.501598288114547</c:v>
                </c:pt>
                <c:pt idx="5">
                  <c:v>21.513470681458003</c:v>
                </c:pt>
                <c:pt idx="6">
                  <c:v>21.508188061278393</c:v>
                </c:pt>
                <c:pt idx="7">
                  <c:v>21.530639197041733</c:v>
                </c:pt>
                <c:pt idx="8">
                  <c:v>21.484416270470152</c:v>
                </c:pt>
                <c:pt idx="9">
                  <c:v>21.480454305335446</c:v>
                </c:pt>
                <c:pt idx="10">
                  <c:v>21.487057580559956</c:v>
                </c:pt>
                <c:pt idx="11">
                  <c:v>21.488378235604898</c:v>
                </c:pt>
                <c:pt idx="12">
                  <c:v>21.4</c:v>
                </c:pt>
                <c:pt idx="13">
                  <c:v>21.4</c:v>
                </c:pt>
                <c:pt idx="14">
                  <c:v>21.4</c:v>
                </c:pt>
              </c:numCache>
            </c:numRef>
          </c:val>
          <c:extLst>
            <c:ext xmlns:c16="http://schemas.microsoft.com/office/drawing/2014/chart" uri="{C3380CC4-5D6E-409C-BE32-E72D297353CC}">
              <c16:uniqueId val="{00000011-19A5-4B93-8234-B626203E02BF}"/>
            </c:ext>
          </c:extLst>
        </c:ser>
        <c:dLbls>
          <c:dLblPos val="ctr"/>
          <c:showLegendKey val="0"/>
          <c:showVal val="1"/>
          <c:showCatName val="0"/>
          <c:showSerName val="0"/>
          <c:showPercent val="0"/>
          <c:showBubbleSize val="0"/>
        </c:dLbls>
        <c:gapWidth val="50"/>
        <c:overlap val="100"/>
        <c:axId val="600679728"/>
        <c:axId val="600683256"/>
        <c:extLst>
          <c:ext xmlns:c15="http://schemas.microsoft.com/office/drawing/2012/chart" uri="{02D57815-91ED-43cb-92C2-25804820EDAC}">
            <c15:filteredBarSeries>
              <c15:ser>
                <c:idx val="1"/>
                <c:order val="0"/>
                <c:tx>
                  <c:strRef>
                    <c:extLst>
                      <c:ext uri="{02D57815-91ED-43cb-92C2-25804820EDAC}">
                        <c15:formulaRef>
                          <c15:sqref>'12-2'!$C$4</c15:sqref>
                        </c15:formulaRef>
                      </c:ext>
                    </c:extLst>
                    <c:strCache>
                      <c:ptCount val="1"/>
                      <c:pt idx="0">
                        <c:v>宅地</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uri="{02D57815-91ED-43cb-92C2-25804820EDAC}">
                        <c15:formulaRef>
                          <c15:sqref>'12-2'!$C$5:$C$16</c15:sqref>
                        </c15:formulaRef>
                      </c:ext>
                    </c:extLst>
                    <c:numCache>
                      <c:formatCode>#,##0_ </c:formatCode>
                      <c:ptCount val="12"/>
                      <c:pt idx="0">
                        <c:v>5697</c:v>
                      </c:pt>
                      <c:pt idx="1">
                        <c:v>5710</c:v>
                      </c:pt>
                      <c:pt idx="2">
                        <c:v>5719</c:v>
                      </c:pt>
                      <c:pt idx="3">
                        <c:v>5737</c:v>
                      </c:pt>
                      <c:pt idx="4">
                        <c:v>5768</c:v>
                      </c:pt>
                      <c:pt idx="5">
                        <c:v>5801</c:v>
                      </c:pt>
                      <c:pt idx="6">
                        <c:v>5833</c:v>
                      </c:pt>
                      <c:pt idx="7">
                        <c:v>5868</c:v>
                      </c:pt>
                      <c:pt idx="8">
                        <c:v>5911</c:v>
                      </c:pt>
                      <c:pt idx="9">
                        <c:v>5956</c:v>
                      </c:pt>
                      <c:pt idx="10">
                        <c:v>5971</c:v>
                      </c:pt>
                      <c:pt idx="11">
                        <c:v>5992</c:v>
                      </c:pt>
                    </c:numCache>
                  </c:numRef>
                </c:val>
                <c:extLst>
                  <c:ext xmlns:c16="http://schemas.microsoft.com/office/drawing/2014/chart" uri="{C3380CC4-5D6E-409C-BE32-E72D297353CC}">
                    <c16:uniqueId val="{00000012-19A5-4B93-8234-B626203E02BF}"/>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'12-2'!$E$4</c15:sqref>
                        </c15:formulaRef>
                      </c:ext>
                    </c:extLst>
                    <c:strCache>
                      <c:ptCount val="1"/>
                      <c:pt idx="0">
                        <c:v>田</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'12-2'!$E$5:$E$16</c15:sqref>
                        </c15:formulaRef>
                      </c:ext>
                    </c:extLst>
                    <c:numCache>
                      <c:formatCode>#,##0_ </c:formatCode>
                      <c:ptCount val="12"/>
                      <c:pt idx="0">
                        <c:v>10487</c:v>
                      </c:pt>
                      <c:pt idx="1">
                        <c:v>10637</c:v>
                      </c:pt>
                      <c:pt idx="2">
                        <c:v>10625</c:v>
                      </c:pt>
                      <c:pt idx="3">
                        <c:v>10610</c:v>
                      </c:pt>
                      <c:pt idx="4">
                        <c:v>10606</c:v>
                      </c:pt>
                      <c:pt idx="5">
                        <c:v>10589</c:v>
                      </c:pt>
                      <c:pt idx="6">
                        <c:v>10572</c:v>
                      </c:pt>
                      <c:pt idx="7">
                        <c:v>10550</c:v>
                      </c:pt>
                      <c:pt idx="8">
                        <c:v>10537</c:v>
                      </c:pt>
                      <c:pt idx="9">
                        <c:v>10514</c:v>
                      </c:pt>
                      <c:pt idx="10">
                        <c:v>10512</c:v>
                      </c:pt>
                      <c:pt idx="11">
                        <c:v>10516</c:v>
                      </c:pt>
                    </c:numCache>
                  </c:numRef>
                </c:val>
                <c:extLst xmlns:c15="http://schemas.microsoft.com/office/drawing/2012/chart">
                  <c:ext xmlns:c16="http://schemas.microsoft.com/office/drawing/2014/chart" uri="{C3380CC4-5D6E-409C-BE32-E72D297353CC}">
                    <c16:uniqueId val="{00000013-19A5-4B93-8234-B626203E02BF}"/>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'12-2'!$G$4</c15:sqref>
                        </c15:formulaRef>
                      </c:ext>
                    </c:extLst>
                    <c:strCache>
                      <c:ptCount val="1"/>
                      <c:pt idx="0">
                        <c:v>畑</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'12-2'!$G$5:$G$16</c15:sqref>
                        </c15:formulaRef>
                      </c:ext>
                    </c:extLst>
                    <c:numCache>
                      <c:formatCode>#,##0_ </c:formatCode>
                      <c:ptCount val="12"/>
                      <c:pt idx="0">
                        <c:v>5258</c:v>
                      </c:pt>
                      <c:pt idx="1">
                        <c:v>5353</c:v>
                      </c:pt>
                      <c:pt idx="2">
                        <c:v>5338</c:v>
                      </c:pt>
                      <c:pt idx="3">
                        <c:v>5323</c:v>
                      </c:pt>
                      <c:pt idx="4">
                        <c:v>5301</c:v>
                      </c:pt>
                      <c:pt idx="5">
                        <c:v>5264</c:v>
                      </c:pt>
                      <c:pt idx="6">
                        <c:v>5249</c:v>
                      </c:pt>
                      <c:pt idx="7">
                        <c:v>5210</c:v>
                      </c:pt>
                      <c:pt idx="8">
                        <c:v>5172</c:v>
                      </c:pt>
                      <c:pt idx="9">
                        <c:v>5151</c:v>
                      </c:pt>
                      <c:pt idx="10">
                        <c:v>5123</c:v>
                      </c:pt>
                      <c:pt idx="11">
                        <c:v>5071</c:v>
                      </c:pt>
                    </c:numCache>
                  </c:numRef>
                </c:val>
                <c:extLst xmlns:c15="http://schemas.microsoft.com/office/drawing/2012/chart">
                  <c:ext xmlns:c16="http://schemas.microsoft.com/office/drawing/2014/chart" uri="{C3380CC4-5D6E-409C-BE32-E72D297353CC}">
                    <c16:uniqueId val="{00000014-19A5-4B93-8234-B626203E02BF}"/>
                  </c:ext>
                </c:extLst>
              </c15:ser>
            </c15:filteredBarSeries>
            <c15:filteredBarSeries>
              <c15:ser>
                <c:idx val="7"/>
                <c:order val="6"/>
                <c:tx>
                  <c:strRef>
                    <c:extLst xmlns:c15="http://schemas.microsoft.com/office/drawing/2012/chart">
                      <c:ext xmlns:c15="http://schemas.microsoft.com/office/drawing/2012/chart" uri="{02D57815-91ED-43cb-92C2-25804820EDAC}">
                        <c15:formulaRef>
                          <c15:sqref>'12-2'!$I$4</c15:sqref>
                        </c15:formulaRef>
                      </c:ext>
                    </c:extLst>
                    <c:strCache>
                      <c:ptCount val="1"/>
                      <c:pt idx="0">
                        <c:v>山林</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'12-2'!$I$5:$I$16</c15:sqref>
                        </c15:formulaRef>
                      </c:ext>
                    </c:extLst>
                    <c:numCache>
                      <c:formatCode>#,##0_ </c:formatCode>
                      <c:ptCount val="12"/>
                      <c:pt idx="0">
                        <c:v>31671</c:v>
                      </c:pt>
                      <c:pt idx="1">
                        <c:v>31681</c:v>
                      </c:pt>
                      <c:pt idx="2">
                        <c:v>31674</c:v>
                      </c:pt>
                      <c:pt idx="3">
                        <c:v>31647</c:v>
                      </c:pt>
                      <c:pt idx="4">
                        <c:v>31641</c:v>
                      </c:pt>
                      <c:pt idx="5">
                        <c:v>31645</c:v>
                      </c:pt>
                      <c:pt idx="6">
                        <c:v>31634</c:v>
                      </c:pt>
                      <c:pt idx="7">
                        <c:v>31623</c:v>
                      </c:pt>
                      <c:pt idx="8">
                        <c:v>31674</c:v>
                      </c:pt>
                      <c:pt idx="9">
                        <c:v>31637</c:v>
                      </c:pt>
                      <c:pt idx="10">
                        <c:v>31629</c:v>
                      </c:pt>
                      <c:pt idx="11">
                        <c:v>31620</c:v>
                      </c:pt>
                    </c:numCache>
                  </c:numRef>
                </c:val>
                <c:extLst xmlns:c15="http://schemas.microsoft.com/office/drawing/2012/chart">
                  <c:ext xmlns:c16="http://schemas.microsoft.com/office/drawing/2014/chart" uri="{C3380CC4-5D6E-409C-BE32-E72D297353CC}">
                    <c16:uniqueId val="{00000015-19A5-4B93-8234-B626203E02BF}"/>
                  </c:ext>
                </c:extLst>
              </c15:ser>
            </c15:filteredBarSeries>
            <c15:filteredBarSeries>
              <c15:ser>
                <c:idx val="9"/>
                <c:order val="8"/>
                <c:tx>
                  <c:strRef>
                    <c:extLst xmlns:c15="http://schemas.microsoft.com/office/drawing/2012/chart">
                      <c:ext xmlns:c15="http://schemas.microsoft.com/office/drawing/2012/chart" uri="{02D57815-91ED-43cb-92C2-25804820EDAC}">
                        <c15:formulaRef>
                          <c15:sqref>'12-2'!$K$4</c15:sqref>
                        </c15:formulaRef>
                      </c:ext>
                    </c:extLst>
                    <c:strCache>
                      <c:ptCount val="1"/>
                      <c:pt idx="0">
                        <c:v>原野</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'12-2'!$K$5:$K$16</c15:sqref>
                        </c15:formulaRef>
                      </c:ext>
                    </c:extLst>
                    <c:numCache>
                      <c:formatCode>#,##0_ </c:formatCode>
                      <c:ptCount val="12"/>
                      <c:pt idx="0">
                        <c:v>4791</c:v>
                      </c:pt>
                      <c:pt idx="1">
                        <c:v>4786</c:v>
                      </c:pt>
                      <c:pt idx="2">
                        <c:v>4776</c:v>
                      </c:pt>
                      <c:pt idx="3">
                        <c:v>4763</c:v>
                      </c:pt>
                      <c:pt idx="4">
                        <c:v>4736</c:v>
                      </c:pt>
                      <c:pt idx="5">
                        <c:v>4737</c:v>
                      </c:pt>
                      <c:pt idx="6">
                        <c:v>4731</c:v>
                      </c:pt>
                      <c:pt idx="7">
                        <c:v>4716</c:v>
                      </c:pt>
                      <c:pt idx="8">
                        <c:v>4674</c:v>
                      </c:pt>
                      <c:pt idx="9">
                        <c:v>4669</c:v>
                      </c:pt>
                      <c:pt idx="10">
                        <c:v>4668</c:v>
                      </c:pt>
                      <c:pt idx="11">
                        <c:v>4669</c:v>
                      </c:pt>
                    </c:numCache>
                  </c:numRef>
                </c:val>
                <c:extLst xmlns:c15="http://schemas.microsoft.com/office/drawing/2012/chart">
                  <c:ext xmlns:c16="http://schemas.microsoft.com/office/drawing/2014/chart" uri="{C3380CC4-5D6E-409C-BE32-E72D297353CC}">
                    <c16:uniqueId val="{00000016-19A5-4B93-8234-B626203E02BF}"/>
                  </c:ext>
                </c:extLst>
              </c15:ser>
            </c15:filteredBarSeries>
            <c15:filteredBarSeries>
              <c15:ser>
                <c:idx val="11"/>
                <c:order val="10"/>
                <c:tx>
                  <c:strRef>
                    <c:extLst xmlns:c15="http://schemas.microsoft.com/office/drawing/2012/chart">
                      <c:ext xmlns:c15="http://schemas.microsoft.com/office/drawing/2012/chart" uri="{02D57815-91ED-43cb-92C2-25804820EDAC}">
                        <c15:formulaRef>
                          <c15:sqref>'12-2'!$M$4</c15:sqref>
                        </c15:formulaRef>
                      </c:ext>
                    </c:extLst>
                    <c:strCache>
                      <c:ptCount val="1"/>
                      <c:pt idx="0">
                        <c:v>雑種地</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'12-2'!$M$5:$M$16</c15:sqref>
                        </c15:formulaRef>
                      </c:ext>
                    </c:extLst>
                    <c:numCache>
                      <c:formatCode>#,##0_ </c:formatCode>
                      <c:ptCount val="12"/>
                      <c:pt idx="0">
                        <c:v>1239</c:v>
                      </c:pt>
                      <c:pt idx="1">
                        <c:v>1336</c:v>
                      </c:pt>
                      <c:pt idx="2">
                        <c:v>1344</c:v>
                      </c:pt>
                      <c:pt idx="3">
                        <c:v>1364</c:v>
                      </c:pt>
                      <c:pt idx="4">
                        <c:v>1376</c:v>
                      </c:pt>
                      <c:pt idx="5">
                        <c:v>1394</c:v>
                      </c:pt>
                      <c:pt idx="6">
                        <c:v>1415</c:v>
                      </c:pt>
                      <c:pt idx="7">
                        <c:v>1450</c:v>
                      </c:pt>
                      <c:pt idx="8">
                        <c:v>1484</c:v>
                      </c:pt>
                      <c:pt idx="9">
                        <c:v>1528</c:v>
                      </c:pt>
                      <c:pt idx="10">
                        <c:v>1547</c:v>
                      </c:pt>
                      <c:pt idx="11">
                        <c:v>1581</c:v>
                      </c:pt>
                    </c:numCache>
                  </c:numRef>
                </c:val>
                <c:extLst xmlns:c15="http://schemas.microsoft.com/office/drawing/2012/chart">
                  <c:ext xmlns:c16="http://schemas.microsoft.com/office/drawing/2014/chart" uri="{C3380CC4-5D6E-409C-BE32-E72D297353CC}">
                    <c16:uniqueId val="{00000017-19A5-4B93-8234-B626203E02BF}"/>
                  </c:ext>
                </c:extLst>
              </c15:ser>
            </c15:filteredBarSeries>
            <c15:filteredBarSeries>
              <c15:ser>
                <c:idx val="13"/>
                <c:order val="12"/>
                <c:tx>
                  <c:strRef>
                    <c:extLst xmlns:c15="http://schemas.microsoft.com/office/drawing/2012/chart">
                      <c:ext xmlns:c15="http://schemas.microsoft.com/office/drawing/2012/chart" uri="{02D57815-91ED-43cb-92C2-25804820EDAC}">
                        <c15:formulaRef>
                          <c15:sqref>'12-2'!$O$4</c15:sqref>
                        </c15:formulaRef>
                      </c:ext>
                    </c:extLst>
                    <c:strCache>
                      <c:ptCount val="1"/>
                      <c:pt idx="0">
                        <c:v>鉱泉地、池沼、牧場等</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'12-2'!$O$5:$O$16</c15:sqref>
                        </c15:formulaRef>
                      </c:ext>
                    </c:extLst>
                    <c:numCache>
                      <c:formatCode>#,##0_ </c:formatCode>
                      <c:ptCount val="12"/>
                      <c:pt idx="0">
                        <c:v>16563</c:v>
                      </c:pt>
                      <c:pt idx="1">
                        <c:v>16203</c:v>
                      </c:pt>
                      <c:pt idx="2">
                        <c:v>16230</c:v>
                      </c:pt>
                      <c:pt idx="3">
                        <c:v>16262</c:v>
                      </c:pt>
                      <c:pt idx="4">
                        <c:v>16278</c:v>
                      </c:pt>
                      <c:pt idx="5">
                        <c:v>16290</c:v>
                      </c:pt>
                      <c:pt idx="6">
                        <c:v>16286</c:v>
                      </c:pt>
                      <c:pt idx="7">
                        <c:v>16303</c:v>
                      </c:pt>
                      <c:pt idx="8">
                        <c:v>16268</c:v>
                      </c:pt>
                      <c:pt idx="9">
                        <c:v>16265</c:v>
                      </c:pt>
                      <c:pt idx="10">
                        <c:v>16270</c:v>
                      </c:pt>
                      <c:pt idx="11">
                        <c:v>16271</c:v>
                      </c:pt>
                    </c:numCache>
                  </c:numRef>
                </c:val>
                <c:extLst xmlns:c15="http://schemas.microsoft.com/office/drawing/2012/chart">
                  <c:ext xmlns:c16="http://schemas.microsoft.com/office/drawing/2014/chart" uri="{C3380CC4-5D6E-409C-BE32-E72D297353CC}">
                    <c16:uniqueId val="{00000018-19A5-4B93-8234-B626203E02BF}"/>
                  </c:ext>
                </c:extLst>
              </c15:ser>
            </c15:filteredBarSeries>
            <c15:filteredBarSeries>
              <c15:ser>
                <c:idx val="15"/>
                <c:order val="14"/>
                <c:tx>
                  <c:strRef>
                    <c:extLst xmlns:c15="http://schemas.microsoft.com/office/drawing/2012/chart">
                      <c:ext xmlns:c15="http://schemas.microsoft.com/office/drawing/2012/chart" uri="{02D57815-91ED-43cb-92C2-25804820EDAC}">
                        <c15:formulaRef>
                          <c15:sqref>'12-2'!$Q$4</c15:sqref>
                        </c15:formulaRef>
                      </c:ext>
                    </c:extLst>
                    <c:strCache>
                      <c:ptCount val="1"/>
                      <c:pt idx="0">
                        <c:v>合計</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'12-2'!$A$5:$A$19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'12-2'!$Q$5:$Q$16</c15:sqref>
                        </c15:formulaRef>
                      </c:ext>
                    </c:extLst>
                    <c:numCache>
                      <c:formatCode>#,##0_ </c:formatCode>
                      <c:ptCount val="12"/>
                      <c:pt idx="0">
                        <c:v>75706</c:v>
                      </c:pt>
                      <c:pt idx="1">
                        <c:v>75706</c:v>
                      </c:pt>
                      <c:pt idx="2">
                        <c:v>75706</c:v>
                      </c:pt>
                      <c:pt idx="3">
                        <c:v>75706</c:v>
                      </c:pt>
                      <c:pt idx="4">
                        <c:v>75706</c:v>
                      </c:pt>
                      <c:pt idx="5">
                        <c:v>75720</c:v>
                      </c:pt>
                      <c:pt idx="6">
                        <c:v>75720</c:v>
                      </c:pt>
                      <c:pt idx="7">
                        <c:v>75720</c:v>
                      </c:pt>
                      <c:pt idx="8">
                        <c:v>75720</c:v>
                      </c:pt>
                      <c:pt idx="9">
                        <c:v>75720</c:v>
                      </c:pt>
                      <c:pt idx="10">
                        <c:v>75720</c:v>
                      </c:pt>
                      <c:pt idx="11">
                        <c:v>75720</c:v>
                      </c:pt>
                    </c:numCache>
                  </c:numRef>
                </c:val>
                <c:extLst xmlns:c15="http://schemas.microsoft.com/office/drawing/2012/chart">
                  <c:ext xmlns:c16="http://schemas.microsoft.com/office/drawing/2014/chart" uri="{C3380CC4-5D6E-409C-BE32-E72D297353CC}">
                    <c16:uniqueId val="{00000019-19A5-4B93-8234-B626203E02BF}"/>
                  </c:ext>
                </c:extLst>
              </c15:ser>
            </c15:filteredBarSeries>
          </c:ext>
        </c:extLst>
      </c:barChart>
      <c:catAx>
        <c:axId val="60067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83256"/>
        <c:crosses val="autoZero"/>
        <c:auto val="1"/>
        <c:lblAlgn val="ctr"/>
        <c:lblOffset val="100"/>
        <c:noMultiLvlLbl val="0"/>
      </c:catAx>
      <c:valAx>
        <c:axId val="600683256"/>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9728"/>
        <c:crosses val="autoZero"/>
        <c:crossBetween val="between"/>
        <c:majorUnit val="0.2"/>
      </c:valAx>
      <c:spPr>
        <a:noFill/>
        <a:ln>
          <a:noFill/>
        </a:ln>
        <a:effectLst/>
      </c:spPr>
    </c:plotArea>
    <c:legend>
      <c:legendPos val="t"/>
      <c:layout>
        <c:manualLayout>
          <c:xMode val="edge"/>
          <c:yMode val="edge"/>
          <c:x val="5.3611794129275241E-2"/>
          <c:y val="5.3015672342878482E-2"/>
          <c:w val="0.89072006169766993"/>
          <c:h val="5.26967528893780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22627369495479732"/>
          <c:w val="0.84150481189851267"/>
          <c:h val="0.66301691455234757"/>
        </c:manualLayout>
      </c:layout>
      <c:barChart>
        <c:barDir val="col"/>
        <c:grouping val="clustered"/>
        <c:varyColors val="0"/>
        <c:ser>
          <c:idx val="2"/>
          <c:order val="1"/>
          <c:tx>
            <c:strRef>
              <c:f>'12-3'!$D$4</c:f>
              <c:strCache>
                <c:ptCount val="1"/>
                <c:pt idx="0">
                  <c:v>公園面積(ha)</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'12-3'!$A$6:$A$19</c15:sqref>
                  </c15:fullRef>
                </c:ext>
              </c:extLst>
              <c:f>'12-3'!$A$7:$A$19</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'12-3'!$D$6:$D$19</c15:sqref>
                  </c15:fullRef>
                </c:ext>
              </c:extLst>
              <c:f>'12-3'!$D$7:$D$19</c:f>
              <c:numCache>
                <c:formatCode>General</c:formatCode>
                <c:ptCount val="13"/>
                <c:pt idx="0">
                  <c:v>338.32</c:v>
                </c:pt>
                <c:pt idx="1">
                  <c:v>338.42</c:v>
                </c:pt>
                <c:pt idx="2">
                  <c:v>338.42</c:v>
                </c:pt>
                <c:pt idx="3">
                  <c:v>338.66</c:v>
                </c:pt>
                <c:pt idx="4">
                  <c:v>339.44</c:v>
                </c:pt>
                <c:pt idx="5">
                  <c:v>339.44</c:v>
                </c:pt>
                <c:pt idx="6">
                  <c:v>340.24</c:v>
                </c:pt>
                <c:pt idx="7">
                  <c:v>340.24</c:v>
                </c:pt>
                <c:pt idx="8">
                  <c:v>340.24</c:v>
                </c:pt>
                <c:pt idx="9">
                  <c:v>340.24</c:v>
                </c:pt>
                <c:pt idx="10">
                  <c:v>343.74</c:v>
                </c:pt>
                <c:pt idx="11">
                  <c:v>343.99</c:v>
                </c:pt>
                <c:pt idx="12">
                  <c:v>347.98</c:v>
                </c:pt>
              </c:numCache>
            </c:numRef>
          </c:val>
          <c:extLst>
            <c:ext xmlns:c16="http://schemas.microsoft.com/office/drawing/2014/chart" uri="{C3380CC4-5D6E-409C-BE32-E72D297353CC}">
              <c16:uniqueId val="{00000000-A61C-4BD4-80A1-B9BF7C0C9EBD}"/>
            </c:ext>
          </c:extLst>
        </c:ser>
        <c:dLbls>
          <c:showLegendKey val="0"/>
          <c:showVal val="0"/>
          <c:showCatName val="0"/>
          <c:showSerName val="0"/>
          <c:showPercent val="0"/>
          <c:showBubbleSize val="0"/>
        </c:dLbls>
        <c:gapWidth val="50"/>
        <c:axId val="600680120"/>
        <c:axId val="600677768"/>
      </c:barChart>
      <c:lineChart>
        <c:grouping val="standard"/>
        <c:varyColors val="0"/>
        <c:ser>
          <c:idx val="1"/>
          <c:order val="0"/>
          <c:tx>
            <c:strRef>
              <c:f>'12-3'!$C$4</c:f>
              <c:strCache>
                <c:ptCount val="1"/>
                <c:pt idx="0">
                  <c:v>公園数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'12-3'!$A$6:$A$18</c15:sqref>
                  </c15:fullRef>
                </c:ext>
              </c:extLst>
              <c:f>'12-3'!$A$7:$A$18</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extLst>
                <c:ext xmlns:c15="http://schemas.microsoft.com/office/drawing/2012/chart" uri="{02D57815-91ED-43cb-92C2-25804820EDAC}">
                  <c15:fullRef>
                    <c15:sqref>'12-3'!$C$6:$C$19</c15:sqref>
                  </c15:fullRef>
                </c:ext>
              </c:extLst>
              <c:f>'12-3'!$C$7:$C$19</c:f>
              <c:numCache>
                <c:formatCode>General</c:formatCode>
                <c:ptCount val="13"/>
                <c:pt idx="0">
                  <c:v>318</c:v>
                </c:pt>
                <c:pt idx="1">
                  <c:v>319</c:v>
                </c:pt>
                <c:pt idx="2">
                  <c:v>319</c:v>
                </c:pt>
                <c:pt idx="3">
                  <c:v>319</c:v>
                </c:pt>
                <c:pt idx="4">
                  <c:v>320</c:v>
                </c:pt>
                <c:pt idx="5">
                  <c:v>320</c:v>
                </c:pt>
                <c:pt idx="6">
                  <c:v>320</c:v>
                </c:pt>
                <c:pt idx="7">
                  <c:v>320</c:v>
                </c:pt>
                <c:pt idx="8">
                  <c:v>320</c:v>
                </c:pt>
                <c:pt idx="9">
                  <c:v>320</c:v>
                </c:pt>
                <c:pt idx="10">
                  <c:v>331</c:v>
                </c:pt>
                <c:pt idx="11">
                  <c:v>332</c:v>
                </c:pt>
                <c:pt idx="12">
                  <c:v>334</c:v>
                </c:pt>
              </c:numCache>
            </c:numRef>
          </c:val>
          <c:smooth val="0"/>
          <c:extLst>
            <c:ext xmlns:c16="http://schemas.microsoft.com/office/drawing/2014/chart" uri="{C3380CC4-5D6E-409C-BE32-E72D297353CC}">
              <c16:uniqueId val="{00000001-A61C-4BD4-80A1-B9BF7C0C9EBD}"/>
            </c:ext>
          </c:extLst>
        </c:ser>
        <c:dLbls>
          <c:showLegendKey val="0"/>
          <c:showVal val="0"/>
          <c:showCatName val="0"/>
          <c:showSerName val="0"/>
          <c:showPercent val="0"/>
          <c:showBubbleSize val="0"/>
        </c:dLbls>
        <c:marker val="1"/>
        <c:smooth val="0"/>
        <c:axId val="600683648"/>
        <c:axId val="600676200"/>
      </c:lineChart>
      <c:valAx>
        <c:axId val="600677768"/>
        <c:scaling>
          <c:orientation val="minMax"/>
          <c:max val="350"/>
          <c:min val="300"/>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80120"/>
        <c:crosses val="autoZero"/>
        <c:crossBetween val="between"/>
        <c:majorUnit val="10"/>
      </c:valAx>
      <c:catAx>
        <c:axId val="60068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7768"/>
        <c:crosses val="autoZero"/>
        <c:auto val="1"/>
        <c:lblAlgn val="ctr"/>
        <c:lblOffset val="100"/>
        <c:noMultiLvlLbl val="0"/>
      </c:catAx>
      <c:valAx>
        <c:axId val="600676200"/>
        <c:scaling>
          <c:orientation val="minMax"/>
          <c:max val="340"/>
          <c:min val="300"/>
        </c:scaling>
        <c:delete val="0"/>
        <c:axPos val="r"/>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83648"/>
        <c:crosses val="max"/>
        <c:crossBetween val="between"/>
        <c:majorUnit val="10"/>
      </c:valAx>
      <c:catAx>
        <c:axId val="600683648"/>
        <c:scaling>
          <c:orientation val="minMax"/>
        </c:scaling>
        <c:delete val="1"/>
        <c:axPos val="t"/>
        <c:numFmt formatCode="General" sourceLinked="1"/>
        <c:majorTickMark val="out"/>
        <c:minorTickMark val="none"/>
        <c:tickLblPos val="nextTo"/>
        <c:crossAx val="600676200"/>
        <c:crosses val="max"/>
        <c:auto val="1"/>
        <c:lblAlgn val="ctr"/>
        <c:lblOffset val="100"/>
        <c:noMultiLvlLbl val="0"/>
      </c:catAx>
      <c:spPr>
        <a:noFill/>
        <a:ln>
          <a:noFill/>
        </a:ln>
        <a:effectLst/>
      </c:spPr>
    </c:plotArea>
    <c:legend>
      <c:legendPos val="t"/>
      <c:layout>
        <c:manualLayout>
          <c:xMode val="edge"/>
          <c:yMode val="edge"/>
          <c:x val="0.32633112260264674"/>
          <c:y val="7.505909485172288E-2"/>
          <c:w val="0.34479064349818006"/>
          <c:h val="4.83714467760381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94081660845036E-2"/>
          <c:y val="0.21741773314648322"/>
          <c:w val="0.86234910109920471"/>
          <c:h val="0.6985556005926451"/>
        </c:manualLayout>
      </c:layout>
      <c:barChart>
        <c:barDir val="col"/>
        <c:grouping val="clustered"/>
        <c:varyColors val="0"/>
        <c:ser>
          <c:idx val="1"/>
          <c:order val="0"/>
          <c:tx>
            <c:strRef>
              <c:f>'1-5'!$E$4</c:f>
              <c:strCache>
                <c:ptCount val="1"/>
                <c:pt idx="0">
                  <c:v>出生</c:v>
                </c:pt>
              </c:strCache>
            </c:strRef>
          </c:tx>
          <c:spPr>
            <a:solidFill>
              <a:srgbClr val="F8E352"/>
            </a:solidFill>
            <a:ln>
              <a:solidFill>
                <a:srgbClr val="F8E352">
                  <a:alpha val="96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'1-5'!$A$5:$A$18</c:f>
              <c:strCache>
                <c:ptCount val="14"/>
                <c:pt idx="0">
                  <c:v>2010年</c:v>
                </c:pt>
                <c:pt idx="1">
                  <c:v>2011 </c:v>
                </c:pt>
                <c:pt idx="2">
                  <c:v>2012 </c:v>
                </c:pt>
                <c:pt idx="3">
                  <c:v>2013 </c:v>
                </c:pt>
                <c:pt idx="4">
                  <c:v>2014 </c:v>
                </c:pt>
                <c:pt idx="5">
                  <c:v>2015 </c:v>
                </c:pt>
                <c:pt idx="6">
                  <c:v>2016 </c:v>
                </c:pt>
                <c:pt idx="7">
                  <c:v>2017 </c:v>
                </c:pt>
                <c:pt idx="8">
                  <c:v>2018 </c:v>
                </c:pt>
                <c:pt idx="9">
                  <c:v>2019 </c:v>
                </c:pt>
                <c:pt idx="10">
                  <c:v>2020 </c:v>
                </c:pt>
                <c:pt idx="11">
                  <c:v>2021 </c:v>
                </c:pt>
                <c:pt idx="12">
                  <c:v>2022 </c:v>
                </c:pt>
                <c:pt idx="13">
                  <c:v>2023 </c:v>
                </c:pt>
              </c:strCache>
            </c:strRef>
          </c:cat>
          <c:val>
            <c:numRef>
              <c:f>'1-5'!$E$5:$E$18</c:f>
              <c:numCache>
                <c:formatCode>#,##0_ </c:formatCode>
                <c:ptCount val="14"/>
                <c:pt idx="0">
                  <c:v>3079</c:v>
                </c:pt>
                <c:pt idx="1">
                  <c:v>2978</c:v>
                </c:pt>
                <c:pt idx="2">
                  <c:v>2575</c:v>
                </c:pt>
                <c:pt idx="3">
                  <c:v>2656</c:v>
                </c:pt>
                <c:pt idx="4">
                  <c:v>2694</c:v>
                </c:pt>
                <c:pt idx="5">
                  <c:v>2748</c:v>
                </c:pt>
                <c:pt idx="6">
                  <c:v>2699</c:v>
                </c:pt>
                <c:pt idx="7">
                  <c:v>2625</c:v>
                </c:pt>
                <c:pt idx="8">
                  <c:v>2510</c:v>
                </c:pt>
                <c:pt idx="9">
                  <c:v>2311</c:v>
                </c:pt>
                <c:pt idx="10">
                  <c:v>2306</c:v>
                </c:pt>
                <c:pt idx="11">
                  <c:v>2233</c:v>
                </c:pt>
                <c:pt idx="12">
                  <c:v>1978</c:v>
                </c:pt>
                <c:pt idx="13">
                  <c:v>1907</c:v>
                </c:pt>
              </c:numCache>
            </c:numRef>
          </c:val>
          <c:extLst xmlns:c15="http://schemas.microsoft.com/office/drawing/2012/chart">
            <c:ext xmlns:c16="http://schemas.microsoft.com/office/drawing/2014/chart" uri="{C3380CC4-5D6E-409C-BE32-E72D297353CC}">
              <c16:uniqueId val="{0000001C-9C6A-4955-B236-0DF1EC30B2D3}"/>
            </c:ext>
          </c:extLst>
        </c:ser>
        <c:ser>
          <c:idx val="2"/>
          <c:order val="1"/>
          <c:tx>
            <c:strRef>
              <c:f>'1-5'!$F$4</c:f>
              <c:strCache>
                <c:ptCount val="1"/>
                <c:pt idx="0">
                  <c:v>死亡</c:v>
                </c:pt>
              </c:strCache>
            </c:strRef>
          </c:tx>
          <c:spPr>
            <a:pattFill prst="dkUpDiag">
              <a:fgClr>
                <a:srgbClr val="B1D7E4"/>
              </a:fgClr>
              <a:bgClr>
                <a:schemeClr val="bg1"/>
              </a:bgClr>
            </a:pattFill>
            <a:ln>
              <a:solidFill>
                <a:srgbClr val="B1D7E4"/>
              </a:solidFill>
            </a:ln>
            <a:effectLst/>
          </c:spPr>
          <c:invertIfNegative val="0"/>
          <c:dLbls>
            <c:dLbl>
              <c:idx val="8"/>
              <c:layout>
                <c:manualLayout>
                  <c:x val="0"/>
                  <c:y val="3.300288988586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4C-458E-9EFD-49D304B4BA5C}"/>
                </c:ext>
              </c:extLst>
            </c:dLbl>
            <c:dLbl>
              <c:idx val="9"/>
              <c:layout>
                <c:manualLayout>
                  <c:x val="4.2395343589223169E-3"/>
                  <c:y val="0.1101381430227419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71-42AB-885B-BE7E8C1F3FBE}"/>
                </c:ext>
              </c:extLst>
            </c:dLbl>
            <c:dLbl>
              <c:idx val="10"/>
              <c:layout>
                <c:manualLayout>
                  <c:x val="4.2395343589223169E-3"/>
                  <c:y val="8.80995819036226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71-42AB-885B-BE7E8C1F3FBE}"/>
                </c:ext>
              </c:extLst>
            </c:dLbl>
            <c:dLbl>
              <c:idx val="11"/>
              <c:layout>
                <c:manualLayout>
                  <c:x val="-2.1272308496042766E-3"/>
                  <c:y val="4.41903730013431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15-458A-B44C-81B70EC854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'1-5'!$A$5:$A$18</c:f>
              <c:strCache>
                <c:ptCount val="14"/>
                <c:pt idx="0">
                  <c:v>2010年</c:v>
                </c:pt>
                <c:pt idx="1">
                  <c:v>2011 </c:v>
                </c:pt>
                <c:pt idx="2">
                  <c:v>2012 </c:v>
                </c:pt>
                <c:pt idx="3">
                  <c:v>2013 </c:v>
                </c:pt>
                <c:pt idx="4">
                  <c:v>2014 </c:v>
                </c:pt>
                <c:pt idx="5">
                  <c:v>2015 </c:v>
                </c:pt>
                <c:pt idx="6">
                  <c:v>2016 </c:v>
                </c:pt>
                <c:pt idx="7">
                  <c:v>2017 </c:v>
                </c:pt>
                <c:pt idx="8">
                  <c:v>2018 </c:v>
                </c:pt>
                <c:pt idx="9">
                  <c:v>2019 </c:v>
                </c:pt>
                <c:pt idx="10">
                  <c:v>2020 </c:v>
                </c:pt>
                <c:pt idx="11">
                  <c:v>2021 </c:v>
                </c:pt>
                <c:pt idx="12">
                  <c:v>2022 </c:v>
                </c:pt>
                <c:pt idx="13">
                  <c:v>2023 </c:v>
                </c:pt>
              </c:strCache>
            </c:strRef>
          </c:cat>
          <c:val>
            <c:numRef>
              <c:f>'1-5'!$F$5:$F$18</c:f>
              <c:numCache>
                <c:formatCode>#,##0_ </c:formatCode>
                <c:ptCount val="14"/>
                <c:pt idx="0">
                  <c:v>-2921</c:v>
                </c:pt>
                <c:pt idx="1">
                  <c:v>-3033</c:v>
                </c:pt>
                <c:pt idx="2">
                  <c:v>-3057</c:v>
                </c:pt>
                <c:pt idx="3">
                  <c:v>-2991</c:v>
                </c:pt>
                <c:pt idx="4">
                  <c:v>-3039</c:v>
                </c:pt>
                <c:pt idx="5">
                  <c:v>-3263</c:v>
                </c:pt>
                <c:pt idx="6">
                  <c:v>-3239</c:v>
                </c:pt>
                <c:pt idx="7">
                  <c:v>-3370</c:v>
                </c:pt>
                <c:pt idx="8">
                  <c:v>-3350</c:v>
                </c:pt>
                <c:pt idx="9">
                  <c:v>-3361</c:v>
                </c:pt>
                <c:pt idx="10">
                  <c:v>-3473</c:v>
                </c:pt>
                <c:pt idx="11">
                  <c:v>-3524</c:v>
                </c:pt>
                <c:pt idx="12">
                  <c:v>-3708</c:v>
                </c:pt>
                <c:pt idx="13">
                  <c:v>-3880</c:v>
                </c:pt>
              </c:numCache>
            </c:numRef>
          </c:val>
          <c:extLst xmlns:c15="http://schemas.microsoft.com/office/drawing/2012/chart">
            <c:ext xmlns:c16="http://schemas.microsoft.com/office/drawing/2014/chart" uri="{C3380CC4-5D6E-409C-BE32-E72D297353CC}">
              <c16:uniqueId val="{00000000-9C6A-4955-B236-0DF1EC30B2D3}"/>
            </c:ext>
          </c:extLst>
        </c:ser>
        <c:dLbls>
          <c:showLegendKey val="0"/>
          <c:showVal val="0"/>
          <c:showCatName val="0"/>
          <c:showSerName val="0"/>
          <c:showPercent val="0"/>
          <c:showBubbleSize val="0"/>
        </c:dLbls>
        <c:gapWidth val="50"/>
        <c:overlap val="100"/>
        <c:axId val="486079832"/>
        <c:axId val="486074344"/>
        <c:extLst/>
      </c:barChart>
      <c:lineChart>
        <c:grouping val="standard"/>
        <c:varyColors val="0"/>
        <c:ser>
          <c:idx val="3"/>
          <c:order val="2"/>
          <c:tx>
            <c:strRef>
              <c:f>'1-5'!$D$4</c:f>
              <c:strCache>
                <c:ptCount val="1"/>
                <c:pt idx="0">
                  <c:v>増減数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3.0604096925770093E-2"/>
                  <c:y val="6.0633518973986403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A301-44F8-A274-AC508B816B88}"/>
                </c:ext>
              </c:extLst>
            </c:dLbl>
            <c:dLbl>
              <c:idx val="9"/>
              <c:layout>
                <c:manualLayout>
                  <c:x val="-5.1208233910132635E-2"/>
                  <c:y val="6.0633518973986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B6-4A32-9CFE-AB0665F33FAE}"/>
                </c:ext>
              </c:extLst>
            </c:dLbl>
            <c:dLbl>
              <c:idx val="10"/>
              <c:layout>
                <c:manualLayout>
                  <c:x val="-4.2729165192287998E-2"/>
                  <c:y val="3.1248770815160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6-4A32-9CFE-AB0665F33FAE}"/>
                </c:ext>
              </c:extLst>
            </c:dLbl>
            <c:dLbl>
              <c:idx val="11"/>
              <c:layout>
                <c:manualLayout>
                  <c:x val="-4.2729165192287921E-2"/>
                  <c:y val="4.2268051374720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B6-4A32-9CFE-AB0665F33F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'1-5'!$A$5:$A$18</c:f>
              <c:strCache>
                <c:ptCount val="14"/>
                <c:pt idx="0">
                  <c:v>2010年</c:v>
                </c:pt>
                <c:pt idx="1">
                  <c:v>2011 </c:v>
                </c:pt>
                <c:pt idx="2">
                  <c:v>2012 </c:v>
                </c:pt>
                <c:pt idx="3">
                  <c:v>2013 </c:v>
                </c:pt>
                <c:pt idx="4">
                  <c:v>2014 </c:v>
                </c:pt>
                <c:pt idx="5">
                  <c:v>2015 </c:v>
                </c:pt>
                <c:pt idx="6">
                  <c:v>2016 </c:v>
                </c:pt>
                <c:pt idx="7">
                  <c:v>2017 </c:v>
                </c:pt>
                <c:pt idx="8">
                  <c:v>2018 </c:v>
                </c:pt>
                <c:pt idx="9">
                  <c:v>2019 </c:v>
                </c:pt>
                <c:pt idx="10">
                  <c:v>2020 </c:v>
                </c:pt>
                <c:pt idx="11">
                  <c:v>2021 </c:v>
                </c:pt>
                <c:pt idx="12">
                  <c:v>2022 </c:v>
                </c:pt>
                <c:pt idx="13">
                  <c:v>2023 </c:v>
                </c:pt>
              </c:strCache>
            </c:strRef>
          </c:cat>
          <c:val>
            <c:numRef>
              <c:f>'1-5'!$D$5:$D$18</c:f>
              <c:numCache>
                <c:formatCode>#,##0_ </c:formatCode>
                <c:ptCount val="14"/>
                <c:pt idx="0">
                  <c:v>158</c:v>
                </c:pt>
                <c:pt idx="1">
                  <c:v>-55</c:v>
                </c:pt>
                <c:pt idx="2">
                  <c:v>-482</c:v>
                </c:pt>
                <c:pt idx="3">
                  <c:v>-335</c:v>
                </c:pt>
                <c:pt idx="4">
                  <c:v>-345</c:v>
                </c:pt>
                <c:pt idx="5">
                  <c:v>-515</c:v>
                </c:pt>
                <c:pt idx="6">
                  <c:v>-540</c:v>
                </c:pt>
                <c:pt idx="7">
                  <c:v>-745</c:v>
                </c:pt>
                <c:pt idx="8">
                  <c:v>-840</c:v>
                </c:pt>
                <c:pt idx="9">
                  <c:v>-1050</c:v>
                </c:pt>
                <c:pt idx="10">
                  <c:v>-1167</c:v>
                </c:pt>
                <c:pt idx="11">
                  <c:v>-1291</c:v>
                </c:pt>
                <c:pt idx="12">
                  <c:v>-1730</c:v>
                </c:pt>
                <c:pt idx="13">
                  <c:v>-1973</c:v>
                </c:pt>
              </c:numCache>
            </c:numRef>
          </c:val>
          <c:smooth val="0"/>
          <c:extLst>
            <c:ext xmlns:c16="http://schemas.microsoft.com/office/drawing/2014/chart" uri="{C3380CC4-5D6E-409C-BE32-E72D297353CC}">
              <c16:uniqueId val="{00000001-9C6A-4955-B236-0DF1EC30B2D3}"/>
            </c:ext>
          </c:extLst>
        </c:ser>
        <c:dLbls>
          <c:showLegendKey val="0"/>
          <c:showVal val="0"/>
          <c:showCatName val="0"/>
          <c:showSerName val="0"/>
          <c:showPercent val="0"/>
          <c:showBubbleSize val="0"/>
        </c:dLbls>
        <c:marker val="1"/>
        <c:smooth val="0"/>
        <c:axId val="486077088"/>
        <c:axId val="486077480"/>
      </c:lineChart>
      <c:catAx>
        <c:axId val="486079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6074344"/>
        <c:crosses val="autoZero"/>
        <c:auto val="1"/>
        <c:lblAlgn val="ctr"/>
        <c:lblOffset val="100"/>
        <c:noMultiLvlLbl val="0"/>
      </c:catAx>
      <c:valAx>
        <c:axId val="48607434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079832"/>
        <c:crosses val="autoZero"/>
        <c:crossBetween val="between"/>
        <c:majorUnit val="2000"/>
      </c:valAx>
      <c:valAx>
        <c:axId val="486077480"/>
        <c:scaling>
          <c:orientation val="minMax"/>
          <c:max val="1200"/>
          <c:min val="-2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077088"/>
        <c:crosses val="max"/>
        <c:crossBetween val="between"/>
        <c:majorUnit val="900"/>
      </c:valAx>
      <c:catAx>
        <c:axId val="486077088"/>
        <c:scaling>
          <c:orientation val="minMax"/>
        </c:scaling>
        <c:delete val="1"/>
        <c:axPos val="b"/>
        <c:numFmt formatCode="General" sourceLinked="1"/>
        <c:majorTickMark val="out"/>
        <c:minorTickMark val="none"/>
        <c:tickLblPos val="nextTo"/>
        <c:crossAx val="486077480"/>
        <c:crossesAt val="0"/>
        <c:auto val="1"/>
        <c:lblAlgn val="ctr"/>
        <c:lblOffset val="100"/>
        <c:noMultiLvlLbl val="0"/>
      </c:catAx>
      <c:spPr>
        <a:noFill/>
        <a:ln>
          <a:noFill/>
        </a:ln>
        <a:effectLst/>
      </c:spPr>
    </c:plotArea>
    <c:legend>
      <c:legendPos val="t"/>
      <c:layout>
        <c:manualLayout>
          <c:xMode val="edge"/>
          <c:yMode val="edge"/>
          <c:x val="0.24418570390139846"/>
          <c:y val="0.13037861890486888"/>
          <c:w val="0.50520067316410211"/>
          <c:h val="7.97279225398943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0033726856017"/>
          <c:y val="0.1361717576703303"/>
          <c:w val="0.827877270366288"/>
          <c:h val="0.75471150853962687"/>
        </c:manualLayout>
      </c:layout>
      <c:barChart>
        <c:barDir val="col"/>
        <c:grouping val="clustered"/>
        <c:varyColors val="0"/>
        <c:ser>
          <c:idx val="2"/>
          <c:order val="1"/>
          <c:tx>
            <c:strRef>
              <c:f>'12-4'!$D$4</c:f>
              <c:strCache>
                <c:ptCount val="1"/>
                <c:pt idx="0">
                  <c:v>取引面積（ha）</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'12-4'!$A$5:$A$18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'12-4'!$D$5:$D$18</c:f>
              <c:numCache>
                <c:formatCode>General</c:formatCode>
                <c:ptCount val="14"/>
                <c:pt idx="0" formatCode="#,##0.0;[Red]\-#,##0.0">
                  <c:v>184.1</c:v>
                </c:pt>
                <c:pt idx="1">
                  <c:v>244.4</c:v>
                </c:pt>
                <c:pt idx="2">
                  <c:v>184.3</c:v>
                </c:pt>
                <c:pt idx="3">
                  <c:v>517.1</c:v>
                </c:pt>
                <c:pt idx="4" formatCode="0.0_ ">
                  <c:v>639</c:v>
                </c:pt>
                <c:pt idx="5" formatCode="0.0_ ">
                  <c:v>174</c:v>
                </c:pt>
                <c:pt idx="6" formatCode="0.0_ ">
                  <c:v>1443.8</c:v>
                </c:pt>
                <c:pt idx="7" formatCode="0.0_ ">
                  <c:v>278.2</c:v>
                </c:pt>
                <c:pt idx="8" formatCode="0.0_ ">
                  <c:v>396.1</c:v>
                </c:pt>
                <c:pt idx="9" formatCode="0.0_ ">
                  <c:v>589.79999999999995</c:v>
                </c:pt>
                <c:pt idx="10" formatCode="0.0_ ">
                  <c:v>282.60000000000002</c:v>
                </c:pt>
                <c:pt idx="11" formatCode="0.0_ ">
                  <c:v>262.10000000000002</c:v>
                </c:pt>
                <c:pt idx="12" formatCode="0.0_ ">
                  <c:v>243.8</c:v>
                </c:pt>
                <c:pt idx="13" formatCode="0.0_ ">
                  <c:v>279.2</c:v>
                </c:pt>
              </c:numCache>
            </c:numRef>
          </c:val>
          <c:extLst>
            <c:ext xmlns:c16="http://schemas.microsoft.com/office/drawing/2014/chart" uri="{C3380CC4-5D6E-409C-BE32-E72D297353CC}">
              <c16:uniqueId val="{00000000-6A85-4A0F-85CF-1D1FEB47E1A8}"/>
            </c:ext>
          </c:extLst>
        </c:ser>
        <c:dLbls>
          <c:showLegendKey val="0"/>
          <c:showVal val="0"/>
          <c:showCatName val="0"/>
          <c:showSerName val="0"/>
          <c:showPercent val="0"/>
          <c:showBubbleSize val="0"/>
        </c:dLbls>
        <c:gapWidth val="50"/>
        <c:axId val="600678160"/>
        <c:axId val="600680512"/>
      </c:barChart>
      <c:lineChart>
        <c:grouping val="standard"/>
        <c:varyColors val="0"/>
        <c:ser>
          <c:idx val="1"/>
          <c:order val="0"/>
          <c:tx>
            <c:strRef>
              <c:f>'12-4'!$C$4</c:f>
              <c:strCache>
                <c:ptCount val="1"/>
                <c:pt idx="0">
                  <c:v>取引件数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'12-4'!$A$5:$A$18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'12-4'!$C$5:$C$18</c:f>
              <c:numCache>
                <c:formatCode>#,##0_);[Red]\(#,##0\)</c:formatCode>
                <c:ptCount val="14"/>
                <c:pt idx="0">
                  <c:v>3463</c:v>
                </c:pt>
                <c:pt idx="1">
                  <c:v>2653</c:v>
                </c:pt>
                <c:pt idx="2">
                  <c:v>2978</c:v>
                </c:pt>
                <c:pt idx="3">
                  <c:v>3732</c:v>
                </c:pt>
                <c:pt idx="4">
                  <c:v>3797</c:v>
                </c:pt>
                <c:pt idx="5">
                  <c:v>3894</c:v>
                </c:pt>
                <c:pt idx="6">
                  <c:v>4064</c:v>
                </c:pt>
                <c:pt idx="7">
                  <c:v>3722</c:v>
                </c:pt>
                <c:pt idx="8">
                  <c:v>4059</c:v>
                </c:pt>
                <c:pt idx="9">
                  <c:v>4301</c:v>
                </c:pt>
                <c:pt idx="10">
                  <c:v>4127</c:v>
                </c:pt>
                <c:pt idx="11">
                  <c:v>3918</c:v>
                </c:pt>
                <c:pt idx="12">
                  <c:v>3792</c:v>
                </c:pt>
                <c:pt idx="13">
                  <c:v>3686</c:v>
                </c:pt>
              </c:numCache>
            </c:numRef>
          </c:val>
          <c:smooth val="0"/>
          <c:extLst>
            <c:ext xmlns:c16="http://schemas.microsoft.com/office/drawing/2014/chart" uri="{C3380CC4-5D6E-409C-BE32-E72D297353CC}">
              <c16:uniqueId val="{00000001-6A85-4A0F-85CF-1D1FEB47E1A8}"/>
            </c:ext>
          </c:extLst>
        </c:ser>
        <c:dLbls>
          <c:showLegendKey val="0"/>
          <c:showVal val="0"/>
          <c:showCatName val="0"/>
          <c:showSerName val="0"/>
          <c:showPercent val="0"/>
          <c:showBubbleSize val="0"/>
        </c:dLbls>
        <c:marker val="1"/>
        <c:smooth val="0"/>
        <c:axId val="600681688"/>
        <c:axId val="600686784"/>
      </c:lineChart>
      <c:valAx>
        <c:axId val="600686784"/>
        <c:scaling>
          <c:orientation val="minMax"/>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81688"/>
        <c:crosses val="max"/>
        <c:crossBetween val="between"/>
      </c:valAx>
      <c:catAx>
        <c:axId val="600681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86784"/>
        <c:crosses val="autoZero"/>
        <c:auto val="1"/>
        <c:lblAlgn val="ctr"/>
        <c:lblOffset val="100"/>
        <c:noMultiLvlLbl val="0"/>
      </c:catAx>
      <c:valAx>
        <c:axId val="600680512"/>
        <c:scaling>
          <c:orientation val="minMax"/>
          <c:max val="1600"/>
        </c:scaling>
        <c:delete val="0"/>
        <c:axPos val="l"/>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8160"/>
        <c:crosses val="autoZero"/>
        <c:crossBetween val="between"/>
      </c:valAx>
      <c:catAx>
        <c:axId val="600678160"/>
        <c:scaling>
          <c:orientation val="minMax"/>
        </c:scaling>
        <c:delete val="1"/>
        <c:axPos val="b"/>
        <c:numFmt formatCode="General" sourceLinked="1"/>
        <c:majorTickMark val="out"/>
        <c:minorTickMark val="none"/>
        <c:tickLblPos val="nextTo"/>
        <c:crossAx val="600680512"/>
        <c:crosses val="autoZero"/>
        <c:auto val="1"/>
        <c:lblAlgn val="ctr"/>
        <c:lblOffset val="100"/>
        <c:noMultiLvlLbl val="0"/>
      </c:catAx>
      <c:spPr>
        <a:noFill/>
        <a:ln>
          <a:noFill/>
        </a:ln>
        <a:effectLst/>
      </c:spPr>
    </c:plotArea>
    <c:legend>
      <c:legendPos val="t"/>
      <c:layout>
        <c:manualLayout>
          <c:xMode val="edge"/>
          <c:yMode val="edge"/>
          <c:x val="0.35187659275493849"/>
          <c:y val="4.0146900974604362E-2"/>
          <c:w val="0.36805888686003996"/>
          <c:h val="9.45382580694625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5452450655405E-2"/>
          <c:y val="0.1792382361729008"/>
          <c:w val="0.86519685039370076"/>
          <c:h val="0.7100523346500317"/>
        </c:manualLayout>
      </c:layout>
      <c:lineChart>
        <c:grouping val="standard"/>
        <c:varyColors val="0"/>
        <c:ser>
          <c:idx val="1"/>
          <c:order val="0"/>
          <c:tx>
            <c:strRef>
              <c:f>'12-5'!$C$4</c:f>
              <c:strCache>
                <c:ptCount val="1"/>
                <c:pt idx="0">
                  <c:v>住宅地</c:v>
                </c:pt>
              </c:strCache>
            </c:strRef>
          </c:tx>
          <c:spPr>
            <a:ln w="28575" cap="rnd">
              <a:solidFill>
                <a:srgbClr val="E5AB47"/>
              </a:solidFill>
              <a:round/>
            </a:ln>
            <a:effectLst/>
          </c:spPr>
          <c:marker>
            <c:symbol val="circle"/>
            <c:size val="5"/>
            <c:spPr>
              <a:solidFill>
                <a:srgbClr val="E5AB47"/>
              </a:solidFill>
              <a:ln w="9525">
                <a:solidFill>
                  <a:srgbClr val="E5AB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'12-5'!$A$5:$A$19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'12-5'!$C$5:$C$19</c:f>
              <c:numCache>
                <c:formatCode>#,##0_ </c:formatCode>
                <c:ptCount val="15"/>
                <c:pt idx="0">
                  <c:v>52800</c:v>
                </c:pt>
                <c:pt idx="1">
                  <c:v>50700</c:v>
                </c:pt>
                <c:pt idx="2">
                  <c:v>46500</c:v>
                </c:pt>
                <c:pt idx="3">
                  <c:v>43600</c:v>
                </c:pt>
                <c:pt idx="4">
                  <c:v>43600</c:v>
                </c:pt>
                <c:pt idx="5">
                  <c:v>45600</c:v>
                </c:pt>
                <c:pt idx="6">
                  <c:v>48200</c:v>
                </c:pt>
                <c:pt idx="7">
                  <c:v>51600</c:v>
                </c:pt>
                <c:pt idx="8">
                  <c:v>52900</c:v>
                </c:pt>
                <c:pt idx="9">
                  <c:v>53900</c:v>
                </c:pt>
                <c:pt idx="10">
                  <c:v>55000</c:v>
                </c:pt>
                <c:pt idx="11">
                  <c:v>55400</c:v>
                </c:pt>
                <c:pt idx="12">
                  <c:v>57200</c:v>
                </c:pt>
                <c:pt idx="13">
                  <c:v>59500</c:v>
                </c:pt>
                <c:pt idx="14">
                  <c:v>62400</c:v>
                </c:pt>
              </c:numCache>
            </c:numRef>
          </c:val>
          <c:smooth val="0"/>
          <c:extLst>
            <c:ext xmlns:c16="http://schemas.microsoft.com/office/drawing/2014/chart" uri="{C3380CC4-5D6E-409C-BE32-E72D297353CC}">
              <c16:uniqueId val="{00000000-F661-480C-995E-95DBF0E28475}"/>
            </c:ext>
          </c:extLst>
        </c:ser>
        <c:ser>
          <c:idx val="2"/>
          <c:order val="1"/>
          <c:tx>
            <c:strRef>
              <c:f>'12-5'!$D$4</c:f>
              <c:strCache>
                <c:ptCount val="1"/>
                <c:pt idx="0">
                  <c:v>商業地</c:v>
                </c:pt>
              </c:strCache>
            </c:strRef>
          </c:tx>
          <c:spPr>
            <a:ln w="28575" cap="rnd">
              <a:solidFill>
                <a:srgbClr val="D5848B"/>
              </a:solidFill>
              <a:prstDash val="sysDot"/>
              <a:round/>
            </a:ln>
            <a:effectLst/>
          </c:spPr>
          <c:marker>
            <c:symbol val="x"/>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'12-5'!$A$5:$A$19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'12-5'!$D$5:$D$19</c:f>
              <c:numCache>
                <c:formatCode>#,##0_ </c:formatCode>
                <c:ptCount val="15"/>
                <c:pt idx="0">
                  <c:v>116500</c:v>
                </c:pt>
                <c:pt idx="1">
                  <c:v>115000</c:v>
                </c:pt>
                <c:pt idx="2">
                  <c:v>104400</c:v>
                </c:pt>
                <c:pt idx="3">
                  <c:v>100400</c:v>
                </c:pt>
                <c:pt idx="4">
                  <c:v>99800</c:v>
                </c:pt>
                <c:pt idx="5">
                  <c:v>102500</c:v>
                </c:pt>
                <c:pt idx="6">
                  <c:v>107000</c:v>
                </c:pt>
                <c:pt idx="7">
                  <c:v>107200</c:v>
                </c:pt>
                <c:pt idx="8">
                  <c:v>109100</c:v>
                </c:pt>
                <c:pt idx="9">
                  <c:v>111100</c:v>
                </c:pt>
                <c:pt idx="10">
                  <c:v>113000</c:v>
                </c:pt>
                <c:pt idx="11">
                  <c:v>108500</c:v>
                </c:pt>
                <c:pt idx="12">
                  <c:v>109400</c:v>
                </c:pt>
                <c:pt idx="13">
                  <c:v>112300</c:v>
                </c:pt>
                <c:pt idx="14">
                  <c:v>118400</c:v>
                </c:pt>
              </c:numCache>
            </c:numRef>
          </c:val>
          <c:smooth val="0"/>
          <c:extLst>
            <c:ext xmlns:c16="http://schemas.microsoft.com/office/drawing/2014/chart" uri="{C3380CC4-5D6E-409C-BE32-E72D297353CC}">
              <c16:uniqueId val="{00000001-F661-480C-995E-95DBF0E28475}"/>
            </c:ext>
          </c:extLst>
        </c:ser>
        <c:ser>
          <c:idx val="3"/>
          <c:order val="2"/>
          <c:tx>
            <c:strRef>
              <c:f>'12-5'!$E$4</c:f>
              <c:strCache>
                <c:ptCount val="1"/>
                <c:pt idx="0">
                  <c:v>工業地</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'12-5'!$A$5:$A$19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'12-5'!$E$5:$E$19</c:f>
              <c:numCache>
                <c:formatCode>#,##0_ </c:formatCode>
                <c:ptCount val="15"/>
                <c:pt idx="0">
                  <c:v>26100</c:v>
                </c:pt>
                <c:pt idx="1">
                  <c:v>22300</c:v>
                </c:pt>
                <c:pt idx="2">
                  <c:v>20500</c:v>
                </c:pt>
                <c:pt idx="3">
                  <c:v>23200</c:v>
                </c:pt>
                <c:pt idx="4">
                  <c:v>19400</c:v>
                </c:pt>
                <c:pt idx="5">
                  <c:v>20000</c:v>
                </c:pt>
                <c:pt idx="6">
                  <c:v>24600</c:v>
                </c:pt>
                <c:pt idx="7">
                  <c:v>25000</c:v>
                </c:pt>
                <c:pt idx="8">
                  <c:v>25300</c:v>
                </c:pt>
                <c:pt idx="9">
                  <c:v>21200</c:v>
                </c:pt>
                <c:pt idx="10">
                  <c:v>21000</c:v>
                </c:pt>
                <c:pt idx="11">
                  <c:v>21200</c:v>
                </c:pt>
                <c:pt idx="12">
                  <c:v>21400</c:v>
                </c:pt>
                <c:pt idx="13">
                  <c:v>21700</c:v>
                </c:pt>
                <c:pt idx="14">
                  <c:v>22000</c:v>
                </c:pt>
              </c:numCache>
            </c:numRef>
          </c:val>
          <c:smooth val="0"/>
          <c:extLst>
            <c:ext xmlns:c16="http://schemas.microsoft.com/office/drawing/2014/chart" uri="{C3380CC4-5D6E-409C-BE32-E72D297353CC}">
              <c16:uniqueId val="{00000002-F661-480C-995E-95DBF0E28475}"/>
            </c:ext>
          </c:extLst>
        </c:ser>
        <c:dLbls>
          <c:showLegendKey val="0"/>
          <c:showVal val="0"/>
          <c:showCatName val="0"/>
          <c:showSerName val="0"/>
          <c:showPercent val="0"/>
          <c:showBubbleSize val="0"/>
        </c:dLbls>
        <c:marker val="1"/>
        <c:smooth val="0"/>
        <c:axId val="600678944"/>
        <c:axId val="600680904"/>
      </c:lineChart>
      <c:catAx>
        <c:axId val="600678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80904"/>
        <c:crosses val="autoZero"/>
        <c:auto val="1"/>
        <c:lblAlgn val="ctr"/>
        <c:lblOffset val="100"/>
        <c:noMultiLvlLbl val="0"/>
      </c:catAx>
      <c:valAx>
        <c:axId val="60068090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78944"/>
        <c:crosses val="autoZero"/>
        <c:crossBetween val="between"/>
        <c:dispUnits>
          <c:builtInUnit val="thousands"/>
          <c:dispUnitsLbl>
            <c:layout>
              <c:manualLayout>
                <c:xMode val="edge"/>
                <c:yMode val="edge"/>
                <c:x val="2.2742340382738761E-2"/>
                <c:y val="6.4159645973560941E-2"/>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千円</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0.32301373876726036"/>
          <c:y val="4.9288265228100966E-2"/>
          <c:w val="0.45449607552473242"/>
          <c:h val="6.30256697400089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5892388451444"/>
          <c:y val="0.16608850976961215"/>
          <c:w val="0.86564107611548557"/>
          <c:h val="0.7324613589967921"/>
        </c:manualLayout>
      </c:layout>
      <c:barChart>
        <c:barDir val="col"/>
        <c:grouping val="clustered"/>
        <c:varyColors val="0"/>
        <c:ser>
          <c:idx val="1"/>
          <c:order val="0"/>
          <c:tx>
            <c:strRef>
              <c:f>'12-6'!$C$4</c:f>
              <c:strCache>
                <c:ptCount val="1"/>
                <c:pt idx="0">
                  <c:v>投下事業費</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'12-6'!$A$5:$A$19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'12-6'!$C$5:$C$19</c:f>
              <c:numCache>
                <c:formatCode>#,##0_ </c:formatCode>
                <c:ptCount val="15"/>
                <c:pt idx="0">
                  <c:v>1079.71</c:v>
                </c:pt>
                <c:pt idx="1">
                  <c:v>528.49199999999996</c:v>
                </c:pt>
                <c:pt idx="2">
                  <c:v>1259.6579999999999</c:v>
                </c:pt>
                <c:pt idx="3">
                  <c:v>786.08</c:v>
                </c:pt>
                <c:pt idx="4">
                  <c:v>1312.6220000000001</c:v>
                </c:pt>
                <c:pt idx="5">
                  <c:v>1037.587</c:v>
                </c:pt>
                <c:pt idx="6">
                  <c:v>944.82299999999998</c:v>
                </c:pt>
                <c:pt idx="7">
                  <c:v>1324.4780000000001</c:v>
                </c:pt>
                <c:pt idx="8">
                  <c:v>1877.6610000000001</c:v>
                </c:pt>
                <c:pt idx="9">
                  <c:v>1829.65</c:v>
                </c:pt>
                <c:pt idx="10">
                  <c:v>2136.9209999999998</c:v>
                </c:pt>
                <c:pt idx="11">
                  <c:v>2555.7759999999998</c:v>
                </c:pt>
                <c:pt idx="12">
                  <c:v>2951.241</c:v>
                </c:pt>
                <c:pt idx="13">
                  <c:v>1797.3440000000001</c:v>
                </c:pt>
                <c:pt idx="14">
                  <c:v>1628.127</c:v>
                </c:pt>
              </c:numCache>
            </c:numRef>
          </c:val>
          <c:extLst>
            <c:ext xmlns:c16="http://schemas.microsoft.com/office/drawing/2014/chart" uri="{C3380CC4-5D6E-409C-BE32-E72D297353CC}">
              <c16:uniqueId val="{00000000-5164-4B2C-8B5C-DACB546FCC01}"/>
            </c:ext>
          </c:extLst>
        </c:ser>
        <c:dLbls>
          <c:showLegendKey val="0"/>
          <c:showVal val="1"/>
          <c:showCatName val="0"/>
          <c:showSerName val="0"/>
          <c:showPercent val="0"/>
          <c:showBubbleSize val="0"/>
        </c:dLbls>
        <c:gapWidth val="50"/>
        <c:axId val="600685216"/>
        <c:axId val="600685608"/>
      </c:barChart>
      <c:lineChart>
        <c:grouping val="standard"/>
        <c:varyColors val="0"/>
        <c:ser>
          <c:idx val="2"/>
          <c:order val="1"/>
          <c:tx>
            <c:strRef>
              <c:f>'12-6'!$D$4</c:f>
              <c:strCache>
                <c:ptCount val="1"/>
                <c:pt idx="0">
                  <c:v>進捗率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'12-6'!$A$5:$A$19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'12-6'!$D$5:$D$19</c:f>
              <c:numCache>
                <c:formatCode>#,##0.0_ </c:formatCode>
                <c:ptCount val="15"/>
                <c:pt idx="0">
                  <c:v>48</c:v>
                </c:pt>
                <c:pt idx="1">
                  <c:v>48.8</c:v>
                </c:pt>
                <c:pt idx="2">
                  <c:v>50.7</c:v>
                </c:pt>
                <c:pt idx="3">
                  <c:v>51.9</c:v>
                </c:pt>
                <c:pt idx="4">
                  <c:v>53.8</c:v>
                </c:pt>
                <c:pt idx="5">
                  <c:v>55.4</c:v>
                </c:pt>
                <c:pt idx="6">
                  <c:v>56.8</c:v>
                </c:pt>
                <c:pt idx="7">
                  <c:v>58.8</c:v>
                </c:pt>
                <c:pt idx="8">
                  <c:v>61.6</c:v>
                </c:pt>
                <c:pt idx="9">
                  <c:v>64.3</c:v>
                </c:pt>
                <c:pt idx="10">
                  <c:v>67.5</c:v>
                </c:pt>
                <c:pt idx="11">
                  <c:v>71.3</c:v>
                </c:pt>
                <c:pt idx="12">
                  <c:v>75.7</c:v>
                </c:pt>
                <c:pt idx="13">
                  <c:v>78.5</c:v>
                </c:pt>
                <c:pt idx="14">
                  <c:v>80.900000000000006</c:v>
                </c:pt>
              </c:numCache>
            </c:numRef>
          </c:val>
          <c:smooth val="0"/>
          <c:extLst>
            <c:ext xmlns:c16="http://schemas.microsoft.com/office/drawing/2014/chart" uri="{C3380CC4-5D6E-409C-BE32-E72D297353CC}">
              <c16:uniqueId val="{00000001-5164-4B2C-8B5C-DACB546FCC01}"/>
            </c:ext>
          </c:extLst>
        </c:ser>
        <c:dLbls>
          <c:showLegendKey val="0"/>
          <c:showVal val="1"/>
          <c:showCatName val="0"/>
          <c:showSerName val="0"/>
          <c:showPercent val="0"/>
          <c:showBubbleSize val="0"/>
        </c:dLbls>
        <c:marker val="1"/>
        <c:smooth val="0"/>
        <c:axId val="600693840"/>
        <c:axId val="600686000"/>
      </c:lineChart>
      <c:catAx>
        <c:axId val="60068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5608"/>
        <c:crosses val="autoZero"/>
        <c:auto val="1"/>
        <c:lblAlgn val="ctr"/>
        <c:lblOffset val="100"/>
        <c:noMultiLvlLbl val="0"/>
      </c:catAx>
      <c:valAx>
        <c:axId val="600685608"/>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5216"/>
        <c:crosses val="autoZero"/>
        <c:crossBetween val="between"/>
      </c:valAx>
      <c:valAx>
        <c:axId val="600686000"/>
        <c:scaling>
          <c:orientation val="minMax"/>
        </c:scaling>
        <c:delete val="0"/>
        <c:axPos val="r"/>
        <c:numFmt formatCode="#,##0.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93840"/>
        <c:crosses val="max"/>
        <c:crossBetween val="between"/>
        <c:majorUnit val="20"/>
      </c:valAx>
      <c:catAx>
        <c:axId val="600693840"/>
        <c:scaling>
          <c:orientation val="minMax"/>
        </c:scaling>
        <c:delete val="1"/>
        <c:axPos val="b"/>
        <c:numFmt formatCode="General" sourceLinked="1"/>
        <c:majorTickMark val="out"/>
        <c:minorTickMark val="none"/>
        <c:tickLblPos val="nextTo"/>
        <c:crossAx val="600686000"/>
        <c:crosses val="autoZero"/>
        <c:auto val="1"/>
        <c:lblAlgn val="ctr"/>
        <c:lblOffset val="100"/>
        <c:noMultiLvlLbl val="0"/>
      </c:catAx>
      <c:spPr>
        <a:noFill/>
        <a:ln>
          <a:noFill/>
        </a:ln>
        <a:effectLst/>
      </c:spPr>
    </c:plotArea>
    <c:legend>
      <c:legendPos val="b"/>
      <c:layout>
        <c:manualLayout>
          <c:xMode val="edge"/>
          <c:yMode val="edge"/>
          <c:x val="0.37318292760574739"/>
          <c:y val="5.8922638245150129E-2"/>
          <c:w val="0.2587601078167116"/>
          <c:h val="6.77715801067514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1012727502301E-2"/>
          <c:y val="0.21613749894166456"/>
          <c:w val="0.86564107611548557"/>
          <c:h val="0.69805266277199218"/>
        </c:manualLayout>
      </c:layout>
      <c:barChart>
        <c:barDir val="col"/>
        <c:grouping val="clustered"/>
        <c:varyColors val="0"/>
        <c:ser>
          <c:idx val="1"/>
          <c:order val="0"/>
          <c:tx>
            <c:strRef>
              <c:f>'12-7'!$C$4</c:f>
              <c:strCache>
                <c:ptCount val="1"/>
                <c:pt idx="0">
                  <c:v>投下事業費</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'12-7'!$A$5:$A$19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'12-7'!$C$5:$C$19</c:f>
              <c:numCache>
                <c:formatCode>#,##0_ </c:formatCode>
                <c:ptCount val="15"/>
                <c:pt idx="0">
                  <c:v>535.03</c:v>
                </c:pt>
                <c:pt idx="1">
                  <c:v>739.07399999999996</c:v>
                </c:pt>
                <c:pt idx="2">
                  <c:v>443.35</c:v>
                </c:pt>
                <c:pt idx="3">
                  <c:v>1386.16</c:v>
                </c:pt>
                <c:pt idx="4">
                  <c:v>987.36900000000003</c:v>
                </c:pt>
                <c:pt idx="5">
                  <c:v>765.29399999999998</c:v>
                </c:pt>
                <c:pt idx="6">
                  <c:v>713.98199999999997</c:v>
                </c:pt>
                <c:pt idx="7">
                  <c:v>538.31299999999999</c:v>
                </c:pt>
                <c:pt idx="8">
                  <c:v>279.83199999999999</c:v>
                </c:pt>
                <c:pt idx="9">
                  <c:v>180.01599999999999</c:v>
                </c:pt>
                <c:pt idx="10">
                  <c:v>165.131</c:v>
                </c:pt>
                <c:pt idx="11">
                  <c:v>96.468000000000004</c:v>
                </c:pt>
                <c:pt idx="12">
                  <c:v>14.879</c:v>
                </c:pt>
                <c:pt idx="13">
                  <c:v>53.404000000000003</c:v>
                </c:pt>
                <c:pt idx="14">
                  <c:v>139.41</c:v>
                </c:pt>
              </c:numCache>
            </c:numRef>
          </c:val>
          <c:extLst>
            <c:ext xmlns:c16="http://schemas.microsoft.com/office/drawing/2014/chart" uri="{C3380CC4-5D6E-409C-BE32-E72D297353CC}">
              <c16:uniqueId val="{00000000-7008-4838-9B20-027C2E7DF93A}"/>
            </c:ext>
          </c:extLst>
        </c:ser>
        <c:dLbls>
          <c:showLegendKey val="0"/>
          <c:showVal val="1"/>
          <c:showCatName val="0"/>
          <c:showSerName val="0"/>
          <c:showPercent val="0"/>
          <c:showBubbleSize val="0"/>
        </c:dLbls>
        <c:gapWidth val="50"/>
        <c:axId val="600691488"/>
        <c:axId val="600691880"/>
      </c:barChart>
      <c:lineChart>
        <c:grouping val="standard"/>
        <c:varyColors val="0"/>
        <c:ser>
          <c:idx val="2"/>
          <c:order val="1"/>
          <c:tx>
            <c:strRef>
              <c:f>'12-7'!$D$4</c:f>
              <c:strCache>
                <c:ptCount val="1"/>
                <c:pt idx="0">
                  <c:v>進捗率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'12-7'!$A$5:$A$19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'12-7'!$D$5:$D$19</c:f>
              <c:numCache>
                <c:formatCode>#,##0.0_ </c:formatCode>
                <c:ptCount val="15"/>
                <c:pt idx="0">
                  <c:v>80.599999999999994</c:v>
                </c:pt>
                <c:pt idx="1">
                  <c:v>82.7</c:v>
                </c:pt>
                <c:pt idx="2">
                  <c:v>84</c:v>
                </c:pt>
                <c:pt idx="3">
                  <c:v>88.1</c:v>
                </c:pt>
                <c:pt idx="4">
                  <c:v>91</c:v>
                </c:pt>
                <c:pt idx="5">
                  <c:v>93.2</c:v>
                </c:pt>
                <c:pt idx="6">
                  <c:v>95.3</c:v>
                </c:pt>
                <c:pt idx="7">
                  <c:v>96.9</c:v>
                </c:pt>
                <c:pt idx="8">
                  <c:v>97.7</c:v>
                </c:pt>
                <c:pt idx="9">
                  <c:v>98.2</c:v>
                </c:pt>
                <c:pt idx="10">
                  <c:v>98.7</c:v>
                </c:pt>
                <c:pt idx="11">
                  <c:v>99</c:v>
                </c:pt>
                <c:pt idx="12">
                  <c:v>99.1</c:v>
                </c:pt>
                <c:pt idx="13">
                  <c:v>99.2</c:v>
                </c:pt>
                <c:pt idx="14">
                  <c:v>99.6</c:v>
                </c:pt>
              </c:numCache>
            </c:numRef>
          </c:val>
          <c:smooth val="0"/>
          <c:extLst>
            <c:ext xmlns:c16="http://schemas.microsoft.com/office/drawing/2014/chart" uri="{C3380CC4-5D6E-409C-BE32-E72D297353CC}">
              <c16:uniqueId val="{00000001-7008-4838-9B20-027C2E7DF93A}"/>
            </c:ext>
          </c:extLst>
        </c:ser>
        <c:dLbls>
          <c:showLegendKey val="0"/>
          <c:showVal val="1"/>
          <c:showCatName val="0"/>
          <c:showSerName val="0"/>
          <c:showPercent val="0"/>
          <c:showBubbleSize val="0"/>
        </c:dLbls>
        <c:marker val="1"/>
        <c:smooth val="0"/>
        <c:axId val="600688352"/>
        <c:axId val="600693448"/>
      </c:lineChart>
      <c:catAx>
        <c:axId val="60069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91880"/>
        <c:crosses val="autoZero"/>
        <c:auto val="1"/>
        <c:lblAlgn val="ctr"/>
        <c:lblOffset val="100"/>
        <c:noMultiLvlLbl val="0"/>
      </c:catAx>
      <c:valAx>
        <c:axId val="600691880"/>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91488"/>
        <c:crosses val="autoZero"/>
        <c:crossBetween val="between"/>
      </c:valAx>
      <c:valAx>
        <c:axId val="600693448"/>
        <c:scaling>
          <c:orientation val="minMax"/>
          <c:max val="100"/>
          <c:min val="0"/>
        </c:scaling>
        <c:delete val="0"/>
        <c:axPos val="r"/>
        <c:numFmt formatCode="#,##0.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0688352"/>
        <c:crosses val="max"/>
        <c:crossBetween val="between"/>
        <c:majorUnit val="20"/>
      </c:valAx>
      <c:catAx>
        <c:axId val="600688352"/>
        <c:scaling>
          <c:orientation val="minMax"/>
        </c:scaling>
        <c:delete val="1"/>
        <c:axPos val="b"/>
        <c:numFmt formatCode="General" sourceLinked="1"/>
        <c:majorTickMark val="out"/>
        <c:minorTickMark val="none"/>
        <c:tickLblPos val="nextTo"/>
        <c:crossAx val="600693448"/>
        <c:crosses val="autoZero"/>
        <c:auto val="1"/>
        <c:lblAlgn val="ctr"/>
        <c:lblOffset val="100"/>
        <c:noMultiLvlLbl val="0"/>
      </c:catAx>
      <c:spPr>
        <a:noFill/>
        <a:ln>
          <a:noFill/>
        </a:ln>
        <a:effectLst/>
      </c:spPr>
    </c:plotArea>
    <c:legend>
      <c:legendPos val="b"/>
      <c:layout>
        <c:manualLayout>
          <c:xMode val="edge"/>
          <c:yMode val="edge"/>
          <c:x val="0.29896308620272"/>
          <c:y val="2.7576665819998306E-2"/>
          <c:w val="0.39826765260137054"/>
          <c:h val="8.7488273643213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09661512334664E-2"/>
          <c:y val="0.30746799092354277"/>
          <c:w val="0.90406297556532378"/>
          <c:h val="0.58867371448532002"/>
        </c:manualLayout>
      </c:layout>
      <c:lineChart>
        <c:grouping val="standard"/>
        <c:varyColors val="0"/>
        <c:ser>
          <c:idx val="1"/>
          <c:order val="0"/>
          <c:tx>
            <c:strRef>
              <c:f>'13-1'!$C$4</c:f>
              <c:strCache>
                <c:ptCount val="1"/>
                <c:pt idx="0">
                  <c:v>上水道普及率（人口）</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'13-1'!$C$5:$C$18</c:f>
              <c:numCache>
                <c:formatCode>0.0_);[Red]\(0.0\)</c:formatCode>
                <c:ptCount val="14"/>
                <c:pt idx="0">
                  <c:v>95.1</c:v>
                </c:pt>
                <c:pt idx="1">
                  <c:v>95.2</c:v>
                </c:pt>
                <c:pt idx="2">
                  <c:v>95.3</c:v>
                </c:pt>
                <c:pt idx="3">
                  <c:v>95.4</c:v>
                </c:pt>
                <c:pt idx="4">
                  <c:v>95.5</c:v>
                </c:pt>
                <c:pt idx="5">
                  <c:v>95.7</c:v>
                </c:pt>
                <c:pt idx="6">
                  <c:v>95.9</c:v>
                </c:pt>
                <c:pt idx="7">
                  <c:v>96</c:v>
                </c:pt>
                <c:pt idx="8">
                  <c:v>96</c:v>
                </c:pt>
                <c:pt idx="9">
                  <c:v>96.1</c:v>
                </c:pt>
                <c:pt idx="10">
                  <c:v>96.3</c:v>
                </c:pt>
                <c:pt idx="11">
                  <c:v>96.5</c:v>
                </c:pt>
                <c:pt idx="12">
                  <c:v>96.7</c:v>
                </c:pt>
                <c:pt idx="13">
                  <c:v>96.8</c:v>
                </c:pt>
              </c:numCache>
            </c:numRef>
          </c:val>
          <c:smooth val="0"/>
          <c:extLst>
            <c:ext xmlns:c16="http://schemas.microsoft.com/office/drawing/2014/chart" uri="{C3380CC4-5D6E-409C-BE32-E72D297353CC}">
              <c16:uniqueId val="{00000000-2B5A-4D2D-976A-3B6AE2C1D423}"/>
            </c:ext>
          </c:extLst>
        </c:ser>
        <c:ser>
          <c:idx val="2"/>
          <c:order val="1"/>
          <c:tx>
            <c:strRef>
              <c:f>'13-1'!$D$4</c:f>
              <c:strCache>
                <c:ptCount val="1"/>
                <c:pt idx="0">
                  <c:v>汚水処理人口普及率（下水道+農集排+合併処理浄化槽）</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'13-1'!$D$5:$D$18</c:f>
              <c:numCache>
                <c:formatCode>0.0_);[Red]\(0.0\)</c:formatCode>
                <c:ptCount val="14"/>
                <c:pt idx="0">
                  <c:v>86.2</c:v>
                </c:pt>
                <c:pt idx="1">
                  <c:v>87.1</c:v>
                </c:pt>
                <c:pt idx="2">
                  <c:v>87</c:v>
                </c:pt>
                <c:pt idx="3">
                  <c:v>87.2</c:v>
                </c:pt>
                <c:pt idx="4">
                  <c:v>88.1</c:v>
                </c:pt>
                <c:pt idx="5">
                  <c:v>88.5</c:v>
                </c:pt>
                <c:pt idx="6">
                  <c:v>89.2</c:v>
                </c:pt>
                <c:pt idx="7">
                  <c:v>89.3</c:v>
                </c:pt>
                <c:pt idx="8">
                  <c:v>89.9</c:v>
                </c:pt>
                <c:pt idx="9">
                  <c:v>90.2</c:v>
                </c:pt>
                <c:pt idx="10">
                  <c:v>90.7</c:v>
                </c:pt>
                <c:pt idx="11">
                  <c:v>91.3</c:v>
                </c:pt>
                <c:pt idx="12">
                  <c:v>93.2</c:v>
                </c:pt>
                <c:pt idx="13">
                  <c:v>93.9</c:v>
                </c:pt>
              </c:numCache>
            </c:numRef>
          </c:val>
          <c:smooth val="0"/>
          <c:extLst>
            <c:ext xmlns:c16="http://schemas.microsoft.com/office/drawing/2014/chart" uri="{C3380CC4-5D6E-409C-BE32-E72D297353CC}">
              <c16:uniqueId val="{00000001-2B5A-4D2D-976A-3B6AE2C1D423}"/>
            </c:ext>
          </c:extLst>
        </c:ser>
        <c:ser>
          <c:idx val="3"/>
          <c:order val="2"/>
          <c:tx>
            <c:strRef>
              <c:f>'13-1'!$E$4</c:f>
              <c:strCache>
                <c:ptCount val="1"/>
                <c:pt idx="0">
                  <c:v>公共下水道処理人口普及率</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'13-1'!$E$5:$E$18</c:f>
              <c:numCache>
                <c:formatCode>0.0_);[Red]\(0.0\)</c:formatCode>
                <c:ptCount val="14"/>
                <c:pt idx="0">
                  <c:v>71.599999999999994</c:v>
                </c:pt>
                <c:pt idx="1">
                  <c:v>71.7</c:v>
                </c:pt>
                <c:pt idx="2">
                  <c:v>71</c:v>
                </c:pt>
                <c:pt idx="3">
                  <c:v>71.2</c:v>
                </c:pt>
                <c:pt idx="4">
                  <c:v>72</c:v>
                </c:pt>
                <c:pt idx="5">
                  <c:v>72.2</c:v>
                </c:pt>
                <c:pt idx="6">
                  <c:v>72.900000000000006</c:v>
                </c:pt>
                <c:pt idx="7">
                  <c:v>73.099999999999994</c:v>
                </c:pt>
                <c:pt idx="8">
                  <c:v>73.5</c:v>
                </c:pt>
                <c:pt idx="9">
                  <c:v>73.599999999999994</c:v>
                </c:pt>
                <c:pt idx="10">
                  <c:v>74</c:v>
                </c:pt>
                <c:pt idx="11">
                  <c:v>74.5</c:v>
                </c:pt>
                <c:pt idx="12">
                  <c:v>75.099999999999994</c:v>
                </c:pt>
                <c:pt idx="13">
                  <c:v>75.8</c:v>
                </c:pt>
              </c:numCache>
            </c:numRef>
          </c:val>
          <c:smooth val="0"/>
          <c:extLst>
            <c:ext xmlns:c16="http://schemas.microsoft.com/office/drawing/2014/chart" uri="{C3380CC4-5D6E-409C-BE32-E72D297353CC}">
              <c16:uniqueId val="{00000002-2B5A-4D2D-976A-3B6AE2C1D423}"/>
            </c:ext>
          </c:extLst>
        </c:ser>
        <c:dLbls>
          <c:showLegendKey val="0"/>
          <c:showVal val="0"/>
          <c:showCatName val="0"/>
          <c:showSerName val="0"/>
          <c:showPercent val="0"/>
          <c:showBubbleSize val="0"/>
        </c:dLbls>
        <c:marker val="1"/>
        <c:smooth val="0"/>
        <c:axId val="600694232"/>
        <c:axId val="600690704"/>
      </c:lineChart>
      <c:catAx>
        <c:axId val="600694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90704"/>
        <c:crosses val="autoZero"/>
        <c:auto val="1"/>
        <c:lblAlgn val="ctr"/>
        <c:lblOffset val="100"/>
        <c:noMultiLvlLbl val="0"/>
      </c:catAx>
      <c:valAx>
        <c:axId val="600690704"/>
        <c:scaling>
          <c:orientation val="minMax"/>
          <c:min val="50"/>
        </c:scaling>
        <c:delete val="0"/>
        <c:axPos val="l"/>
        <c:majorGridlines>
          <c:spPr>
            <a:ln w="9525" cap="flat" cmpd="sng" algn="ctr">
              <a:noFill/>
              <a:round/>
            </a:ln>
            <a:effectLst/>
          </c:spPr>
        </c:majorGridlines>
        <c:numFmt formatCode="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94232"/>
        <c:crosses val="autoZero"/>
        <c:crossBetween val="between"/>
        <c:majorUnit val="10"/>
      </c:valAx>
      <c:spPr>
        <a:noFill/>
        <a:ln>
          <a:noFill/>
        </a:ln>
        <a:effectLst/>
      </c:spPr>
    </c:plotArea>
    <c:legend>
      <c:legendPos val="t"/>
      <c:layout>
        <c:manualLayout>
          <c:xMode val="edge"/>
          <c:yMode val="edge"/>
          <c:x val="0.23877962092588373"/>
          <c:y val="7.0610028036825992E-2"/>
          <c:w val="0.52153765036313038"/>
          <c:h val="0.141967491366282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726791089867E-2"/>
          <c:y val="0.17833599020981272"/>
          <c:w val="0.80873818897637795"/>
          <c:h val="0.69079469233012536"/>
        </c:manualLayout>
      </c:layout>
      <c:lineChart>
        <c:grouping val="standard"/>
        <c:varyColors val="0"/>
        <c:ser>
          <c:idx val="1"/>
          <c:order val="0"/>
          <c:tx>
            <c:strRef>
              <c:f>'13-2'!$C$4</c:f>
              <c:strCache>
                <c:ptCount val="1"/>
                <c:pt idx="0">
                  <c:v>年間総給水量（上水道）</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dLbl>
              <c:idx val="1"/>
              <c:layout>
                <c:manualLayout>
                  <c:x val="-5.3082656783863473E-2"/>
                  <c:y val="4.2283518241201447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787D-4231-AF0A-8C36DE6987C5}"/>
                </c:ext>
              </c:extLst>
            </c:dLbl>
            <c:dLbl>
              <c:idx val="3"/>
              <c:layout>
                <c:manualLayout>
                  <c:x val="-5.1373620828169216E-2"/>
                  <c:y val="3.41035591409968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7D-4231-AF0A-8C36DE6987C5}"/>
                </c:ext>
              </c:extLst>
            </c:dLbl>
            <c:dLbl>
              <c:idx val="5"/>
              <c:layout>
                <c:manualLayout>
                  <c:x val="-5.1373620828169216E-2"/>
                  <c:y val="4.77368243080044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7D-4231-AF0A-8C36DE6987C5}"/>
                </c:ext>
              </c:extLst>
            </c:dLbl>
            <c:dLbl>
              <c:idx val="7"/>
              <c:layout>
                <c:manualLayout>
                  <c:x val="-5.1373620828169216E-2"/>
                  <c:y val="4.77368243080044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7D-4231-AF0A-8C36DE6987C5}"/>
                </c:ext>
              </c:extLst>
            </c:dLbl>
            <c:dLbl>
              <c:idx val="9"/>
              <c:layout>
                <c:manualLayout>
                  <c:x val="-4.966458487247509E-2"/>
                  <c:y val="4.5010171274602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7D-4231-AF0A-8C36DE6987C5}"/>
                </c:ext>
              </c:extLst>
            </c:dLbl>
            <c:dLbl>
              <c:idx val="11"/>
              <c:layout>
                <c:manualLayout>
                  <c:x val="-4.966458487247509E-2"/>
                  <c:y val="4.5010171274602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7D-4231-AF0A-8C36DE6987C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'13-2'!$A$5:$A$18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'13-2'!$C$5:$C$18</c:f>
              <c:numCache>
                <c:formatCode>#,##0_ </c:formatCode>
                <c:ptCount val="14"/>
                <c:pt idx="0">
                  <c:v>39335230</c:v>
                </c:pt>
                <c:pt idx="1">
                  <c:v>39164030</c:v>
                </c:pt>
                <c:pt idx="2">
                  <c:v>38475670</c:v>
                </c:pt>
                <c:pt idx="3">
                  <c:v>38371770</c:v>
                </c:pt>
                <c:pt idx="4">
                  <c:v>38129150</c:v>
                </c:pt>
                <c:pt idx="5">
                  <c:v>38359030</c:v>
                </c:pt>
                <c:pt idx="6">
                  <c:v>38116500</c:v>
                </c:pt>
                <c:pt idx="7">
                  <c:v>38432970</c:v>
                </c:pt>
                <c:pt idx="8">
                  <c:v>38208070</c:v>
                </c:pt>
                <c:pt idx="9">
                  <c:v>38481320</c:v>
                </c:pt>
                <c:pt idx="10">
                  <c:v>39013600</c:v>
                </c:pt>
                <c:pt idx="11">
                  <c:v>39446910</c:v>
                </c:pt>
                <c:pt idx="12">
                  <c:v>39329401</c:v>
                </c:pt>
                <c:pt idx="13">
                  <c:v>38418512</c:v>
                </c:pt>
              </c:numCache>
            </c:numRef>
          </c:val>
          <c:smooth val="0"/>
          <c:extLst>
            <c:ext xmlns:c16="http://schemas.microsoft.com/office/drawing/2014/chart" uri="{C3380CC4-5D6E-409C-BE32-E72D297353CC}">
              <c16:uniqueId val="{00000006-787D-4231-AF0A-8C36DE6987C5}"/>
            </c:ext>
          </c:extLst>
        </c:ser>
        <c:ser>
          <c:idx val="2"/>
          <c:order val="1"/>
          <c:tx>
            <c:strRef>
              <c:f>'13-2'!$D$4</c:f>
              <c:strCache>
                <c:ptCount val="1"/>
                <c:pt idx="0">
                  <c:v>年間総処理水量（下水道）</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dLbl>
              <c:idx val="1"/>
              <c:layout>
                <c:manualLayout>
                  <c:x val="-4.9664584872475E-2"/>
                  <c:y val="5.0463477341405945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7-787D-4231-AF0A-8C36DE6987C5}"/>
                </c:ext>
              </c:extLst>
            </c:dLbl>
            <c:dLbl>
              <c:idx val="3"/>
              <c:layout>
                <c:manualLayout>
                  <c:x val="-5.4791692739557786E-2"/>
                  <c:y val="3.9556865207799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7D-4231-AF0A-8C36DE6987C5}"/>
                </c:ext>
              </c:extLst>
            </c:dLbl>
            <c:dLbl>
              <c:idx val="4"/>
              <c:layout>
                <c:manualLayout>
                  <c:x val="-5.1373620828169216E-2"/>
                  <c:y val="-4.22427257942451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7D-4231-AF0A-8C36DE6987C5}"/>
                </c:ext>
              </c:extLst>
            </c:dLbl>
            <c:dLbl>
              <c:idx val="5"/>
              <c:layout>
                <c:manualLayout>
                  <c:x val="-4.4537477005392276E-2"/>
                  <c:y val="3.9556865207799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7D-4231-AF0A-8C36DE6987C5}"/>
                </c:ext>
              </c:extLst>
            </c:dLbl>
            <c:dLbl>
              <c:idx val="7"/>
              <c:layout>
                <c:manualLayout>
                  <c:x val="-4.4537477005392338E-2"/>
                  <c:y val="3.9556865207799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7D-4231-AF0A-8C36DE6987C5}"/>
                </c:ext>
              </c:extLst>
            </c:dLbl>
            <c:dLbl>
              <c:idx val="8"/>
              <c:layout>
                <c:manualLayout>
                  <c:x val="-5.8209764650946225E-2"/>
                  <c:y val="-4.2242725794245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7D-4231-AF0A-8C36DE6987C5}"/>
                </c:ext>
              </c:extLst>
            </c:dLbl>
            <c:dLbl>
              <c:idx val="9"/>
              <c:layout>
                <c:manualLayout>
                  <c:x val="-3.9410369138309455E-2"/>
                  <c:y val="4.5010171274602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7D-4231-AF0A-8C36DE6987C5}"/>
                </c:ext>
              </c:extLst>
            </c:dLbl>
            <c:dLbl>
              <c:idx val="11"/>
              <c:layout>
                <c:manualLayout>
                  <c:x val="-4.7955548916780714E-2"/>
                  <c:y val="3.41035591409968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7D-4231-AF0A-8C36DE6987C5}"/>
                </c:ext>
              </c:extLst>
            </c:dLbl>
            <c:dLbl>
              <c:idx val="13"/>
              <c:layout>
                <c:manualLayout>
                  <c:x val="-2.7447117448449691E-2"/>
                  <c:y val="3.41035591409968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87D-4231-AF0A-8C36DE6987C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'13-2'!$D$5:$D$18</c:f>
              <c:numCache>
                <c:formatCode>#,##0_ </c:formatCode>
                <c:ptCount val="14"/>
                <c:pt idx="0">
                  <c:v>27733590</c:v>
                </c:pt>
                <c:pt idx="1">
                  <c:v>28750100</c:v>
                </c:pt>
                <c:pt idx="2">
                  <c:v>27268841</c:v>
                </c:pt>
                <c:pt idx="3">
                  <c:v>27052171</c:v>
                </c:pt>
                <c:pt idx="4">
                  <c:v>25974588</c:v>
                </c:pt>
                <c:pt idx="5">
                  <c:v>27073844</c:v>
                </c:pt>
                <c:pt idx="6">
                  <c:v>27220460</c:v>
                </c:pt>
                <c:pt idx="7">
                  <c:v>27606842</c:v>
                </c:pt>
                <c:pt idx="8">
                  <c:v>26968091</c:v>
                </c:pt>
                <c:pt idx="9">
                  <c:v>28614557</c:v>
                </c:pt>
                <c:pt idx="10">
                  <c:v>27839506</c:v>
                </c:pt>
                <c:pt idx="11">
                  <c:v>29231011</c:v>
                </c:pt>
                <c:pt idx="12">
                  <c:v>28019931</c:v>
                </c:pt>
                <c:pt idx="13">
                  <c:v>28208666</c:v>
                </c:pt>
              </c:numCache>
            </c:numRef>
          </c:val>
          <c:smooth val="0"/>
          <c:extLst>
            <c:ext xmlns:c16="http://schemas.microsoft.com/office/drawing/2014/chart" uri="{C3380CC4-5D6E-409C-BE32-E72D297353CC}">
              <c16:uniqueId val="{00000010-787D-4231-AF0A-8C36DE6987C5}"/>
            </c:ext>
          </c:extLst>
        </c:ser>
        <c:dLbls>
          <c:showLegendKey val="0"/>
          <c:showVal val="0"/>
          <c:showCatName val="0"/>
          <c:showSerName val="0"/>
          <c:showPercent val="0"/>
          <c:showBubbleSize val="0"/>
        </c:dLbls>
        <c:marker val="1"/>
        <c:smooth val="0"/>
        <c:axId val="600689528"/>
        <c:axId val="600690312"/>
      </c:lineChart>
      <c:catAx>
        <c:axId val="6006895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90312"/>
        <c:crosses val="autoZero"/>
        <c:auto val="1"/>
        <c:lblAlgn val="ctr"/>
        <c:lblOffset val="100"/>
        <c:noMultiLvlLbl val="0"/>
      </c:catAx>
      <c:valAx>
        <c:axId val="600690312"/>
        <c:scaling>
          <c:orientation val="minMax"/>
          <c:min val="200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9528"/>
        <c:crosses val="autoZero"/>
        <c:crossBetween val="between"/>
      </c:valAx>
      <c:spPr>
        <a:noFill/>
        <a:ln>
          <a:noFill/>
        </a:ln>
        <a:effectLst/>
      </c:spPr>
    </c:plotArea>
    <c:legend>
      <c:legendPos val="t"/>
      <c:layout>
        <c:manualLayout>
          <c:xMode val="edge"/>
          <c:yMode val="edge"/>
          <c:x val="0.22092479030667106"/>
          <c:y val="4.9596959889216308E-2"/>
          <c:w val="0.55612029998290957"/>
          <c:h val="6.50991632180946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43585673858511E-2"/>
          <c:y val="0.17695458522230176"/>
          <c:w val="0.87444361668551096"/>
          <c:h val="0.67290165302184901"/>
        </c:manualLayout>
      </c:layout>
      <c:barChart>
        <c:barDir val="col"/>
        <c:grouping val="stacked"/>
        <c:varyColors val="0"/>
        <c:ser>
          <c:idx val="1"/>
          <c:order val="0"/>
          <c:tx>
            <c:strRef>
              <c:f>'14-1'!$C$4</c:f>
              <c:strCache>
                <c:ptCount val="1"/>
                <c:pt idx="0">
                  <c:v>建物</c:v>
                </c:pt>
              </c:strCache>
            </c:strRef>
          </c:tx>
          <c:spPr>
            <a:solidFill>
              <a:srgbClr val="B1D7E4"/>
            </a:solidFill>
            <a:ln>
              <a:solidFill>
                <a:srgbClr val="B1D7E4"/>
              </a:solidFill>
            </a:ln>
            <a:effectLst/>
          </c:spPr>
          <c:invertIfNegative val="0"/>
          <c:dLbls>
            <c:dLbl>
              <c:idx val="8"/>
              <c:layout>
                <c:manualLayout>
                  <c:x val="-1.3872874854083305E-16"/>
                  <c:y val="2.3447457284292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6C-4EDB-AAD4-CDBAE7D97AAE}"/>
                </c:ext>
              </c:extLst>
            </c:dLbl>
            <c:dLbl>
              <c:idx val="9"/>
              <c:layout>
                <c:manualLayout>
                  <c:x val="-1.3872874854083305E-16"/>
                  <c:y val="-1.3026365157940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6C-4EDB-AAD4-CDBAE7D97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'14-1'!$A$5:$A$18</c:f>
              <c:strCache>
                <c:ptCount val="14"/>
                <c:pt idx="0">
                  <c:v>2010年</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'14-1'!$C$5:$C$18</c:f>
              <c:numCache>
                <c:formatCode>#,##0_);[Red]\(#,##0\)</c:formatCode>
                <c:ptCount val="14"/>
                <c:pt idx="0">
                  <c:v>51</c:v>
                </c:pt>
                <c:pt idx="1">
                  <c:v>56</c:v>
                </c:pt>
                <c:pt idx="2" formatCode="General">
                  <c:v>59</c:v>
                </c:pt>
                <c:pt idx="3">
                  <c:v>73</c:v>
                </c:pt>
                <c:pt idx="4">
                  <c:v>48</c:v>
                </c:pt>
                <c:pt idx="5">
                  <c:v>39</c:v>
                </c:pt>
                <c:pt idx="6">
                  <c:v>41</c:v>
                </c:pt>
                <c:pt idx="7">
                  <c:v>47</c:v>
                </c:pt>
                <c:pt idx="8">
                  <c:v>46</c:v>
                </c:pt>
                <c:pt idx="9">
                  <c:v>44</c:v>
                </c:pt>
                <c:pt idx="10">
                  <c:v>39</c:v>
                </c:pt>
                <c:pt idx="11">
                  <c:v>52</c:v>
                </c:pt>
                <c:pt idx="12">
                  <c:v>48</c:v>
                </c:pt>
                <c:pt idx="13">
                  <c:v>58</c:v>
                </c:pt>
              </c:numCache>
            </c:numRef>
          </c:val>
          <c:extLst>
            <c:ext xmlns:c16="http://schemas.microsoft.com/office/drawing/2014/chart" uri="{C3380CC4-5D6E-409C-BE32-E72D297353CC}">
              <c16:uniqueId val="{00000002-B66C-4EDB-AAD4-CDBAE7D97AAE}"/>
            </c:ext>
          </c:extLst>
        </c:ser>
        <c:ser>
          <c:idx val="2"/>
          <c:order val="1"/>
          <c:tx>
            <c:strRef>
              <c:f>'14-1'!$D$4</c:f>
              <c:strCache>
                <c:ptCount val="1"/>
                <c:pt idx="0">
                  <c:v>林野</c:v>
                </c:pt>
              </c:strCache>
            </c:strRef>
          </c:tx>
          <c:spPr>
            <a:pattFill prst="dkUpDiag">
              <a:fgClr>
                <a:srgbClr val="F8E352"/>
              </a:fgClr>
              <a:bgClr>
                <a:schemeClr val="bg1"/>
              </a:bgClr>
            </a:pattFill>
            <a:ln>
              <a:solidFill>
                <a:srgbClr val="F8E352"/>
              </a:solidFill>
            </a:ln>
            <a:effectLst/>
          </c:spPr>
          <c:invertIfNegative val="0"/>
          <c:dLbls>
            <c:dLbl>
              <c:idx val="8"/>
              <c:layout>
                <c:manualLayout>
                  <c:x val="-1.516228042488410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6C-4EDB-AAD4-CDBAE7D97A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'14-1'!$A$5:$A$18</c:f>
              <c:strCache>
                <c:ptCount val="14"/>
                <c:pt idx="0">
                  <c:v>2010年</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'14-1'!$D$5:$D$18</c:f>
              <c:numCache>
                <c:formatCode>#,##0_);[Red]\(#,##0\)</c:formatCode>
                <c:ptCount val="14"/>
                <c:pt idx="0">
                  <c:v>3</c:v>
                </c:pt>
                <c:pt idx="1">
                  <c:v>7</c:v>
                </c:pt>
                <c:pt idx="2" formatCode="General">
                  <c:v>1</c:v>
                </c:pt>
                <c:pt idx="3">
                  <c:v>5</c:v>
                </c:pt>
                <c:pt idx="4">
                  <c:v>3</c:v>
                </c:pt>
                <c:pt idx="5">
                  <c:v>3</c:v>
                </c:pt>
                <c:pt idx="6">
                  <c:v>6</c:v>
                </c:pt>
                <c:pt idx="7">
                  <c:v>3</c:v>
                </c:pt>
                <c:pt idx="8">
                  <c:v>3</c:v>
                </c:pt>
                <c:pt idx="9">
                  <c:v>7</c:v>
                </c:pt>
                <c:pt idx="10">
                  <c:v>3</c:v>
                </c:pt>
                <c:pt idx="11">
                  <c:v>4</c:v>
                </c:pt>
                <c:pt idx="12">
                  <c:v>3</c:v>
                </c:pt>
                <c:pt idx="13">
                  <c:v>4</c:v>
                </c:pt>
              </c:numCache>
            </c:numRef>
          </c:val>
          <c:extLst>
            <c:ext xmlns:c16="http://schemas.microsoft.com/office/drawing/2014/chart" uri="{C3380CC4-5D6E-409C-BE32-E72D297353CC}">
              <c16:uniqueId val="{00000004-B66C-4EDB-AAD4-CDBAE7D97AAE}"/>
            </c:ext>
          </c:extLst>
        </c:ser>
        <c:ser>
          <c:idx val="3"/>
          <c:order val="2"/>
          <c:tx>
            <c:strRef>
              <c:f>'14-1'!$E$4</c:f>
              <c:strCache>
                <c:ptCount val="1"/>
                <c:pt idx="0">
                  <c:v>車両</c:v>
                </c:pt>
              </c:strCache>
            </c:strRef>
          </c:tx>
          <c:spPr>
            <a:pattFill prst="pct40">
              <a:fgClr>
                <a:srgbClr val="E5AB47"/>
              </a:fgClr>
              <a:bgClr>
                <a:schemeClr val="bg1"/>
              </a:bgClr>
            </a:pattFill>
            <a:ln>
              <a:solidFill>
                <a:srgbClr val="E5AB4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'14-1'!$A$5:$A$18</c:f>
              <c:strCache>
                <c:ptCount val="14"/>
                <c:pt idx="0">
                  <c:v>2010年</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'14-1'!$E$5:$E$18</c:f>
              <c:numCache>
                <c:formatCode>#,##0_);[Red]\(#,##0\)</c:formatCode>
                <c:ptCount val="14"/>
                <c:pt idx="0">
                  <c:v>16</c:v>
                </c:pt>
                <c:pt idx="1">
                  <c:v>11</c:v>
                </c:pt>
                <c:pt idx="2" formatCode="General">
                  <c:v>12</c:v>
                </c:pt>
                <c:pt idx="3">
                  <c:v>7</c:v>
                </c:pt>
                <c:pt idx="4">
                  <c:v>12</c:v>
                </c:pt>
                <c:pt idx="5">
                  <c:v>12</c:v>
                </c:pt>
                <c:pt idx="6">
                  <c:v>13</c:v>
                </c:pt>
                <c:pt idx="7">
                  <c:v>8</c:v>
                </c:pt>
                <c:pt idx="8">
                  <c:v>6</c:v>
                </c:pt>
                <c:pt idx="9">
                  <c:v>10</c:v>
                </c:pt>
                <c:pt idx="10">
                  <c:v>11</c:v>
                </c:pt>
                <c:pt idx="11">
                  <c:v>14</c:v>
                </c:pt>
                <c:pt idx="12">
                  <c:v>10</c:v>
                </c:pt>
                <c:pt idx="13">
                  <c:v>10</c:v>
                </c:pt>
              </c:numCache>
            </c:numRef>
          </c:val>
          <c:extLst>
            <c:ext xmlns:c16="http://schemas.microsoft.com/office/drawing/2014/chart" uri="{C3380CC4-5D6E-409C-BE32-E72D297353CC}">
              <c16:uniqueId val="{00000005-B66C-4EDB-AAD4-CDBAE7D97AAE}"/>
            </c:ext>
          </c:extLst>
        </c:ser>
        <c:ser>
          <c:idx val="4"/>
          <c:order val="3"/>
          <c:tx>
            <c:strRef>
              <c:f>'14-1'!$F$4</c:f>
              <c:strCache>
                <c:ptCount val="1"/>
                <c:pt idx="0">
                  <c:v>その他</c:v>
                </c:pt>
              </c:strCache>
            </c:strRef>
          </c:tx>
          <c:spPr>
            <a:pattFill prst="lgCheck">
              <a:fgClr>
                <a:srgbClr val="C8D627"/>
              </a:fgClr>
              <a:bgClr>
                <a:schemeClr val="bg1"/>
              </a:bgClr>
            </a:pattFill>
            <a:ln>
              <a:solidFill>
                <a:srgbClr val="C8D627"/>
              </a:solidFill>
            </a:ln>
            <a:effectLst/>
          </c:spPr>
          <c:invertIfNegative val="0"/>
          <c:dLbls>
            <c:dLbl>
              <c:idx val="11"/>
              <c:layout>
                <c:manualLayout>
                  <c:x val="1.8952850531103744E-3"/>
                  <c:y val="2.6402640264026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D2-462D-A992-FD1DB9E8EC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'14-1'!$A$5:$A$18</c:f>
              <c:strCache>
                <c:ptCount val="14"/>
                <c:pt idx="0">
                  <c:v>2010年</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'14-1'!$F$5:$F$18</c:f>
              <c:numCache>
                <c:formatCode>#,##0_);[Red]\(#,##0\)</c:formatCode>
                <c:ptCount val="14"/>
                <c:pt idx="0">
                  <c:v>26</c:v>
                </c:pt>
                <c:pt idx="1">
                  <c:v>52</c:v>
                </c:pt>
                <c:pt idx="2" formatCode="General">
                  <c:v>26</c:v>
                </c:pt>
                <c:pt idx="3">
                  <c:v>31</c:v>
                </c:pt>
                <c:pt idx="4">
                  <c:v>35</c:v>
                </c:pt>
                <c:pt idx="5">
                  <c:v>22</c:v>
                </c:pt>
                <c:pt idx="6">
                  <c:v>34</c:v>
                </c:pt>
                <c:pt idx="7">
                  <c:v>24</c:v>
                </c:pt>
                <c:pt idx="8">
                  <c:v>24</c:v>
                </c:pt>
                <c:pt idx="9">
                  <c:v>20</c:v>
                </c:pt>
                <c:pt idx="10">
                  <c:v>14</c:v>
                </c:pt>
                <c:pt idx="11">
                  <c:v>13</c:v>
                </c:pt>
                <c:pt idx="12">
                  <c:v>24</c:v>
                </c:pt>
                <c:pt idx="13">
                  <c:v>32</c:v>
                </c:pt>
              </c:numCache>
            </c:numRef>
          </c:val>
          <c:extLst>
            <c:ext xmlns:c16="http://schemas.microsoft.com/office/drawing/2014/chart" uri="{C3380CC4-5D6E-409C-BE32-E72D297353CC}">
              <c16:uniqueId val="{00000006-B66C-4EDB-AAD4-CDBAE7D97AAE}"/>
            </c:ext>
          </c:extLst>
        </c:ser>
        <c:dLbls>
          <c:showLegendKey val="0"/>
          <c:showVal val="0"/>
          <c:showCatName val="0"/>
          <c:showSerName val="0"/>
          <c:showPercent val="0"/>
          <c:showBubbleSize val="0"/>
        </c:dLbls>
        <c:gapWidth val="50"/>
        <c:overlap val="100"/>
        <c:axId val="600692272"/>
        <c:axId val="600689920"/>
      </c:barChart>
      <c:lineChart>
        <c:grouping val="standard"/>
        <c:varyColors val="0"/>
        <c:ser>
          <c:idx val="5"/>
          <c:order val="4"/>
          <c:tx>
            <c:strRef>
              <c:f>'14-1'!$G$4</c:f>
              <c:strCache>
                <c:ptCount val="1"/>
                <c:pt idx="0">
                  <c:v>死者</c:v>
                </c:pt>
              </c:strCache>
            </c:strRef>
          </c:tx>
          <c:spPr>
            <a:ln w="28575" cap="rnd">
              <a:solidFill>
                <a:srgbClr val="51A1A2"/>
              </a:solidFill>
              <a:prstDash val="sysDot"/>
              <a:round/>
            </a:ln>
            <a:effectLst/>
          </c:spPr>
          <c:marker>
            <c:symbol val="circle"/>
            <c:size val="5"/>
            <c:spPr>
              <a:solidFill>
                <a:srgbClr val="51A1A2"/>
              </a:solidFill>
              <a:ln w="9525">
                <a:solidFill>
                  <a:srgbClr val="51A1A2"/>
                </a:solidFill>
              </a:ln>
              <a:effectLst/>
            </c:spPr>
          </c:marker>
          <c:dLbls>
            <c:dLbl>
              <c:idx val="2"/>
              <c:layout>
                <c:manualLayout>
                  <c:x val="-2.039336161863467E-2"/>
                  <c:y val="2.4730605537251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6C-4EDB-AAD4-CDBAE7D97AAE}"/>
                </c:ext>
              </c:extLst>
            </c:dLbl>
            <c:dLbl>
              <c:idx val="5"/>
              <c:layout>
                <c:manualLayout>
                  <c:x val="-2.0393361618634635E-2"/>
                  <c:y val="2.4730605537251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6C-4EDB-AAD4-CDBAE7D97AAE}"/>
                </c:ext>
              </c:extLst>
            </c:dLbl>
            <c:dLbl>
              <c:idx val="8"/>
              <c:layout>
                <c:manualLayout>
                  <c:x val="-1.9094291404939883E-2"/>
                  <c:y val="-2.4812866520374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6C-4EDB-AAD4-CDBAE7D97A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'14-1'!$A$5:$A$18</c:f>
              <c:strCache>
                <c:ptCount val="14"/>
                <c:pt idx="0">
                  <c:v>2010年</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'14-1'!$G$5:$G$18</c:f>
              <c:numCache>
                <c:formatCode>#,##0_);[Red]\(#,##0\)</c:formatCode>
                <c:ptCount val="14"/>
                <c:pt idx="0">
                  <c:v>4</c:v>
                </c:pt>
                <c:pt idx="1">
                  <c:v>2</c:v>
                </c:pt>
                <c:pt idx="2" formatCode="General">
                  <c:v>4</c:v>
                </c:pt>
                <c:pt idx="3">
                  <c:v>2</c:v>
                </c:pt>
                <c:pt idx="4">
                  <c:v>5</c:v>
                </c:pt>
                <c:pt idx="5">
                  <c:v>3</c:v>
                </c:pt>
                <c:pt idx="6">
                  <c:v>2</c:v>
                </c:pt>
                <c:pt idx="7">
                  <c:v>4</c:v>
                </c:pt>
                <c:pt idx="8">
                  <c:v>3</c:v>
                </c:pt>
                <c:pt idx="9">
                  <c:v>10</c:v>
                </c:pt>
                <c:pt idx="10">
                  <c:v>4</c:v>
                </c:pt>
                <c:pt idx="11">
                  <c:v>3</c:v>
                </c:pt>
                <c:pt idx="12">
                  <c:v>3</c:v>
                </c:pt>
                <c:pt idx="13">
                  <c:v>10</c:v>
                </c:pt>
              </c:numCache>
            </c:numRef>
          </c:val>
          <c:smooth val="0"/>
          <c:extLst>
            <c:ext xmlns:c16="http://schemas.microsoft.com/office/drawing/2014/chart" uri="{C3380CC4-5D6E-409C-BE32-E72D297353CC}">
              <c16:uniqueId val="{0000000A-B66C-4EDB-AAD4-CDBAE7D97AAE}"/>
            </c:ext>
          </c:extLst>
        </c:ser>
        <c:ser>
          <c:idx val="6"/>
          <c:order val="5"/>
          <c:tx>
            <c:strRef>
              <c:f>'14-1'!$H$4</c:f>
              <c:strCache>
                <c:ptCount val="1"/>
                <c:pt idx="0">
                  <c:v>負傷者</c:v>
                </c:pt>
              </c:strCache>
            </c:strRef>
          </c:tx>
          <c:spPr>
            <a:ln w="28575" cap="rnd">
              <a:solidFill>
                <a:srgbClr val="D5848B"/>
              </a:solidFill>
              <a:round/>
            </a:ln>
            <a:effectLst/>
          </c:spPr>
          <c:marker>
            <c:symbol val="square"/>
            <c:size val="5"/>
            <c:spPr>
              <a:solidFill>
                <a:srgbClr val="D5848B"/>
              </a:solidFill>
              <a:ln w="9525">
                <a:solidFill>
                  <a:srgbClr val="D5848B"/>
                </a:solidFill>
              </a:ln>
              <a:effectLst/>
            </c:spPr>
          </c:marker>
          <c:dLbls>
            <c:dLbl>
              <c:idx val="1"/>
              <c:layout>
                <c:manualLayout>
                  <c:x val="-7.6948573156286849E-3"/>
                  <c:y val="1.4541202151711233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66AA-4791-8CA2-EC96FD141DB4}"/>
                </c:ext>
              </c:extLst>
            </c:dLbl>
            <c:dLbl>
              <c:idx val="3"/>
              <c:layout>
                <c:manualLayout>
                  <c:x val="-2.470661435430133E-2"/>
                  <c:y val="-4.03622437267795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66C-4EDB-AAD4-CDBAE7D97AAE}"/>
                </c:ext>
              </c:extLst>
            </c:dLbl>
            <c:dLbl>
              <c:idx val="4"/>
              <c:layout>
                <c:manualLayout>
                  <c:x val="-2.470661435430133E-2"/>
                  <c:y val="1.9559035999744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6C-4EDB-AAD4-CDBAE7D97AAE}"/>
                </c:ext>
              </c:extLst>
            </c:dLbl>
            <c:dLbl>
              <c:idx val="5"/>
              <c:layout>
                <c:manualLayout>
                  <c:x val="-2.470661435430133E-2"/>
                  <c:y val="1.9559035999744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66C-4EDB-AAD4-CDBAE7D97AAE}"/>
                </c:ext>
              </c:extLst>
            </c:dLbl>
            <c:dLbl>
              <c:idx val="9"/>
              <c:layout>
                <c:manualLayout>
                  <c:x val="-2.4696310417247888E-2"/>
                  <c:y val="2.508708193654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66C-4EDB-AAD4-CDBAE7D97AAE}"/>
                </c:ext>
              </c:extLst>
            </c:dLbl>
            <c:dLbl>
              <c:idx val="10"/>
              <c:layout>
                <c:manualLayout>
                  <c:x val="-2.4696332788918935E-2"/>
                  <c:y val="-2.5108613234953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66C-4EDB-AAD4-CDBAE7D97AAE}"/>
                </c:ext>
              </c:extLst>
            </c:dLbl>
            <c:dLbl>
              <c:idx val="11"/>
              <c:layout>
                <c:manualLayout>
                  <c:x val="-2.4671492022692858E-2"/>
                  <c:y val="3.3043177986330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5-441D-A5C5-E778A25FBB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'14-1'!$A$5:$A$18</c:f>
              <c:strCache>
                <c:ptCount val="14"/>
                <c:pt idx="0">
                  <c:v>2010年</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'14-1'!$H$5:$H$18</c:f>
              <c:numCache>
                <c:formatCode>#,##0_);[Red]\(#,##0\)</c:formatCode>
                <c:ptCount val="14"/>
                <c:pt idx="0">
                  <c:v>16</c:v>
                </c:pt>
                <c:pt idx="1">
                  <c:v>14</c:v>
                </c:pt>
                <c:pt idx="2" formatCode="General">
                  <c:v>25</c:v>
                </c:pt>
                <c:pt idx="3">
                  <c:v>15</c:v>
                </c:pt>
                <c:pt idx="4">
                  <c:v>10</c:v>
                </c:pt>
                <c:pt idx="5">
                  <c:v>11</c:v>
                </c:pt>
                <c:pt idx="6">
                  <c:v>10</c:v>
                </c:pt>
                <c:pt idx="7">
                  <c:v>20</c:v>
                </c:pt>
                <c:pt idx="8">
                  <c:v>19</c:v>
                </c:pt>
                <c:pt idx="9">
                  <c:v>6</c:v>
                </c:pt>
                <c:pt idx="10">
                  <c:v>29</c:v>
                </c:pt>
                <c:pt idx="11">
                  <c:v>10</c:v>
                </c:pt>
                <c:pt idx="12">
                  <c:v>18</c:v>
                </c:pt>
                <c:pt idx="13">
                  <c:v>18</c:v>
                </c:pt>
              </c:numCache>
            </c:numRef>
          </c:val>
          <c:smooth val="0"/>
          <c:extLst>
            <c:ext xmlns:c16="http://schemas.microsoft.com/office/drawing/2014/chart" uri="{C3380CC4-5D6E-409C-BE32-E72D297353CC}">
              <c16:uniqueId val="{00000011-B66C-4EDB-AAD4-CDBAE7D97AAE}"/>
            </c:ext>
          </c:extLst>
        </c:ser>
        <c:dLbls>
          <c:showLegendKey val="0"/>
          <c:showVal val="0"/>
          <c:showCatName val="0"/>
          <c:showSerName val="0"/>
          <c:showPercent val="0"/>
          <c:showBubbleSize val="0"/>
        </c:dLbls>
        <c:marker val="1"/>
        <c:smooth val="0"/>
        <c:axId val="600687176"/>
        <c:axId val="600692664"/>
      </c:lineChart>
      <c:catAx>
        <c:axId val="60069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9920"/>
        <c:crosses val="autoZero"/>
        <c:auto val="1"/>
        <c:lblAlgn val="ctr"/>
        <c:lblOffset val="100"/>
        <c:noMultiLvlLbl val="0"/>
      </c:catAx>
      <c:valAx>
        <c:axId val="600689920"/>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92272"/>
        <c:crosses val="autoZero"/>
        <c:crossBetween val="between"/>
      </c:valAx>
      <c:valAx>
        <c:axId val="600692664"/>
        <c:scaling>
          <c:orientation val="minMax"/>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7176"/>
        <c:crosses val="max"/>
        <c:crossBetween val="between"/>
      </c:valAx>
      <c:catAx>
        <c:axId val="600687176"/>
        <c:scaling>
          <c:orientation val="minMax"/>
        </c:scaling>
        <c:delete val="1"/>
        <c:axPos val="b"/>
        <c:numFmt formatCode="General" sourceLinked="1"/>
        <c:majorTickMark val="out"/>
        <c:minorTickMark val="none"/>
        <c:tickLblPos val="nextTo"/>
        <c:crossAx val="600692664"/>
        <c:crosses val="autoZero"/>
        <c:auto val="1"/>
        <c:lblAlgn val="ctr"/>
        <c:lblOffset val="100"/>
        <c:noMultiLvlLbl val="0"/>
      </c:catAx>
      <c:spPr>
        <a:noFill/>
        <a:ln>
          <a:noFill/>
        </a:ln>
        <a:effectLst/>
      </c:spPr>
    </c:plotArea>
    <c:legend>
      <c:legendPos val="t"/>
      <c:layout>
        <c:manualLayout>
          <c:xMode val="edge"/>
          <c:yMode val="edge"/>
          <c:x val="0.12788702341030425"/>
          <c:y val="2.2700611040220763E-2"/>
          <c:w val="0.74088907375982072"/>
          <c:h val="8.13573599742719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9026419979751"/>
          <c:y val="0.20223075056794373"/>
          <c:w val="0.85862729658792647"/>
          <c:h val="0.69079469233012536"/>
        </c:manualLayout>
      </c:layout>
      <c:barChart>
        <c:barDir val="col"/>
        <c:grouping val="stacked"/>
        <c:varyColors val="0"/>
        <c:ser>
          <c:idx val="1"/>
          <c:order val="0"/>
          <c:tx>
            <c:strRef>
              <c:f>'14-2'!$C$4</c:f>
              <c:strCache>
                <c:ptCount val="1"/>
                <c:pt idx="0">
                  <c:v>急病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'14-2'!$C$5:$C$18</c:f>
              <c:numCache>
                <c:formatCode>#,##0_ </c:formatCode>
                <c:ptCount val="14"/>
                <c:pt idx="0">
                  <c:v>8235</c:v>
                </c:pt>
                <c:pt idx="1">
                  <c:v>9029</c:v>
                </c:pt>
                <c:pt idx="2">
                  <c:v>9166</c:v>
                </c:pt>
                <c:pt idx="3">
                  <c:v>9270</c:v>
                </c:pt>
                <c:pt idx="4">
                  <c:v>9341</c:v>
                </c:pt>
                <c:pt idx="5">
                  <c:v>9320</c:v>
                </c:pt>
                <c:pt idx="6">
                  <c:v>9326</c:v>
                </c:pt>
                <c:pt idx="7">
                  <c:v>9537</c:v>
                </c:pt>
                <c:pt idx="8">
                  <c:v>9791</c:v>
                </c:pt>
                <c:pt idx="9">
                  <c:v>9666</c:v>
                </c:pt>
                <c:pt idx="10">
                  <c:v>8780</c:v>
                </c:pt>
                <c:pt idx="11">
                  <c:v>9231</c:v>
                </c:pt>
                <c:pt idx="12">
                  <c:v>10676</c:v>
                </c:pt>
                <c:pt idx="13" formatCode="#,##0_);[Red]\(#,##0\)">
                  <c:v>11360</c:v>
                </c:pt>
              </c:numCache>
            </c:numRef>
          </c:val>
          <c:extLst>
            <c:ext xmlns:c16="http://schemas.microsoft.com/office/drawing/2014/chart" uri="{C3380CC4-5D6E-409C-BE32-E72D297353CC}">
              <c16:uniqueId val="{00000000-B79E-4CF9-95B0-AF457CD019E0}"/>
            </c:ext>
          </c:extLst>
        </c:ser>
        <c:ser>
          <c:idx val="2"/>
          <c:order val="1"/>
          <c:tx>
            <c:strRef>
              <c:f>'14-2'!$D$4</c:f>
              <c:strCache>
                <c:ptCount val="1"/>
                <c:pt idx="0">
                  <c:v>一般負傷</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'14-2'!$D$5:$D$18</c:f>
              <c:numCache>
                <c:formatCode>#,##0_ </c:formatCode>
                <c:ptCount val="14"/>
                <c:pt idx="0">
                  <c:v>1472</c:v>
                </c:pt>
                <c:pt idx="1">
                  <c:v>1595</c:v>
                </c:pt>
                <c:pt idx="2">
                  <c:v>1640</c:v>
                </c:pt>
                <c:pt idx="3">
                  <c:v>1568</c:v>
                </c:pt>
                <c:pt idx="4">
                  <c:v>1748</c:v>
                </c:pt>
                <c:pt idx="5">
                  <c:v>1661</c:v>
                </c:pt>
                <c:pt idx="6">
                  <c:v>1648</c:v>
                </c:pt>
                <c:pt idx="7">
                  <c:v>1706</c:v>
                </c:pt>
                <c:pt idx="8">
                  <c:v>1726</c:v>
                </c:pt>
                <c:pt idx="9">
                  <c:v>1825</c:v>
                </c:pt>
                <c:pt idx="10">
                  <c:v>1572</c:v>
                </c:pt>
                <c:pt idx="11">
                  <c:v>1703</c:v>
                </c:pt>
                <c:pt idx="12">
                  <c:v>1815</c:v>
                </c:pt>
                <c:pt idx="13" formatCode="#,##0_);[Red]\(#,##0\)">
                  <c:v>2026</c:v>
                </c:pt>
              </c:numCache>
            </c:numRef>
          </c:val>
          <c:extLst>
            <c:ext xmlns:c16="http://schemas.microsoft.com/office/drawing/2014/chart" uri="{C3380CC4-5D6E-409C-BE32-E72D297353CC}">
              <c16:uniqueId val="{00000001-B79E-4CF9-95B0-AF457CD019E0}"/>
            </c:ext>
          </c:extLst>
        </c:ser>
        <c:ser>
          <c:idx val="3"/>
          <c:order val="2"/>
          <c:tx>
            <c:strRef>
              <c:f>'14-2'!$E$4</c:f>
              <c:strCache>
                <c:ptCount val="1"/>
                <c:pt idx="0">
                  <c:v>交通事故</c:v>
                </c:pt>
              </c:strCache>
            </c:strRef>
          </c:tx>
          <c:spPr>
            <a:pattFill prst="pct40">
              <a:fgClr>
                <a:srgbClr val="E5AB47"/>
              </a:fgClr>
              <a:bgClr>
                <a:schemeClr val="bg1"/>
              </a:bgClr>
            </a:pattFill>
            <a:ln>
              <a:solidFill>
                <a:srgbClr val="E5AB4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'14-2'!$E$5:$E$18</c:f>
              <c:numCache>
                <c:formatCode>#,##0_ </c:formatCode>
                <c:ptCount val="14"/>
                <c:pt idx="0">
                  <c:v>1483</c:v>
                </c:pt>
                <c:pt idx="1">
                  <c:v>1403</c:v>
                </c:pt>
                <c:pt idx="2">
                  <c:v>1448</c:v>
                </c:pt>
                <c:pt idx="3">
                  <c:v>1420</c:v>
                </c:pt>
                <c:pt idx="4">
                  <c:v>1383</c:v>
                </c:pt>
                <c:pt idx="5">
                  <c:v>1264</c:v>
                </c:pt>
                <c:pt idx="6">
                  <c:v>1310</c:v>
                </c:pt>
                <c:pt idx="7">
                  <c:v>1231</c:v>
                </c:pt>
                <c:pt idx="8">
                  <c:v>1023</c:v>
                </c:pt>
                <c:pt idx="9">
                  <c:v>1102</c:v>
                </c:pt>
                <c:pt idx="10">
                  <c:v>867</c:v>
                </c:pt>
                <c:pt idx="11">
                  <c:v>868</c:v>
                </c:pt>
                <c:pt idx="12">
                  <c:v>858</c:v>
                </c:pt>
                <c:pt idx="13" formatCode="General">
                  <c:v>1009</c:v>
                </c:pt>
              </c:numCache>
            </c:numRef>
          </c:val>
          <c:extLst>
            <c:ext xmlns:c16="http://schemas.microsoft.com/office/drawing/2014/chart" uri="{C3380CC4-5D6E-409C-BE32-E72D297353CC}">
              <c16:uniqueId val="{00000002-B79E-4CF9-95B0-AF457CD019E0}"/>
            </c:ext>
          </c:extLst>
        </c:ser>
        <c:ser>
          <c:idx val="4"/>
          <c:order val="3"/>
          <c:tx>
            <c:strRef>
              <c:f>'14-2'!$F$4</c:f>
              <c:strCache>
                <c:ptCount val="1"/>
                <c:pt idx="0">
                  <c:v>その他</c:v>
                </c:pt>
              </c:strCache>
            </c:strRef>
          </c:tx>
          <c:spPr>
            <a:pattFill prst="lgCheck">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'14-2'!$F$5:$F$18</c:f>
              <c:numCache>
                <c:formatCode>#,##0_ </c:formatCode>
                <c:ptCount val="14"/>
                <c:pt idx="0">
                  <c:v>1821</c:v>
                </c:pt>
                <c:pt idx="1">
                  <c:v>1763</c:v>
                </c:pt>
                <c:pt idx="2">
                  <c:v>1792</c:v>
                </c:pt>
                <c:pt idx="3">
                  <c:v>1676</c:v>
                </c:pt>
                <c:pt idx="4">
                  <c:v>1722</c:v>
                </c:pt>
                <c:pt idx="5">
                  <c:v>1711</c:v>
                </c:pt>
                <c:pt idx="6">
                  <c:v>1771</c:v>
                </c:pt>
                <c:pt idx="7">
                  <c:v>1917</c:v>
                </c:pt>
                <c:pt idx="8">
                  <c:v>1945</c:v>
                </c:pt>
                <c:pt idx="9">
                  <c:v>1955</c:v>
                </c:pt>
                <c:pt idx="10">
                  <c:v>1714</c:v>
                </c:pt>
                <c:pt idx="11">
                  <c:v>1741</c:v>
                </c:pt>
                <c:pt idx="12">
                  <c:v>1765</c:v>
                </c:pt>
                <c:pt idx="13" formatCode="#,##0_);[Red]\(#,##0\)">
                  <c:v>1762</c:v>
                </c:pt>
              </c:numCache>
            </c:numRef>
          </c:val>
          <c:extLst>
            <c:ext xmlns:c16="http://schemas.microsoft.com/office/drawing/2014/chart" uri="{C3380CC4-5D6E-409C-BE32-E72D297353CC}">
              <c16:uniqueId val="{00000003-B79E-4CF9-95B0-AF457CD019E0}"/>
            </c:ext>
          </c:extLst>
        </c:ser>
        <c:dLbls>
          <c:showLegendKey val="0"/>
          <c:showVal val="0"/>
          <c:showCatName val="0"/>
          <c:showSerName val="0"/>
          <c:showPercent val="0"/>
          <c:showBubbleSize val="0"/>
        </c:dLbls>
        <c:gapWidth val="50"/>
        <c:overlap val="100"/>
        <c:axId val="600687960"/>
        <c:axId val="617820872"/>
        <c:extLst/>
      </c:barChart>
      <c:barChart>
        <c:barDir val="col"/>
        <c:grouping val="stacked"/>
        <c:varyColors val="0"/>
        <c:ser>
          <c:idx val="5"/>
          <c:order val="4"/>
          <c:tx>
            <c:strRef>
              <c:f>'14-2'!$G$4</c:f>
              <c:strCache>
                <c:ptCount val="1"/>
                <c:pt idx="0">
                  <c:v>出動件数</c:v>
                </c:pt>
              </c:strCache>
            </c:strRef>
          </c:tx>
          <c:spPr>
            <a:noFill/>
            <a:ln>
              <a:noFill/>
            </a:ln>
            <a:effectLst/>
          </c:spPr>
          <c:invertIfNegative val="0"/>
          <c:dLbls>
            <c:dLbl>
              <c:idx val="0"/>
              <c:layout>
                <c:manualLayout>
                  <c:x val="0"/>
                  <c:y val="-0.2829159202880746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C0-4F34-BB9A-E1132D503E0D}"/>
                </c:ext>
              </c:extLst>
            </c:dLbl>
            <c:dLbl>
              <c:idx val="1"/>
              <c:layout>
                <c:manualLayout>
                  <c:x val="0"/>
                  <c:y val="-0.2978641064899794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C0-4F34-BB9A-E1132D503E0D}"/>
                </c:ext>
              </c:extLst>
            </c:dLbl>
            <c:dLbl>
              <c:idx val="2"/>
              <c:layout>
                <c:manualLayout>
                  <c:x val="-1.8486433764065834E-17"/>
                  <c:y val="-0.3240631682118113"/>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F029-4984-98B0-61DE878DFC71}"/>
                </c:ext>
              </c:extLst>
            </c:dLbl>
            <c:dLbl>
              <c:idx val="3"/>
              <c:layout>
                <c:manualLayout>
                  <c:x val="0"/>
                  <c:y val="-0.324718124586169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9E-4CF9-95B0-AF457CD019E0}"/>
                </c:ext>
              </c:extLst>
            </c:dLbl>
            <c:dLbl>
              <c:idx val="4"/>
              <c:layout>
                <c:manualLayout>
                  <c:x val="-3.7181977618671972E-17"/>
                  <c:y val="-0.324356364380497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9E-4CF9-95B0-AF457CD019E0}"/>
                </c:ext>
              </c:extLst>
            </c:dLbl>
            <c:dLbl>
              <c:idx val="5"/>
              <c:layout>
                <c:manualLayout>
                  <c:x val="2.0281312989845609E-3"/>
                  <c:y val="-0.322205796395805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9E-4CF9-95B0-AF457CD019E0}"/>
                </c:ext>
              </c:extLst>
            </c:dLbl>
            <c:dLbl>
              <c:idx val="6"/>
              <c:layout>
                <c:manualLayout>
                  <c:x val="0"/>
                  <c:y val="-0.321355730476886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9E-4CF9-95B0-AF457CD019E0}"/>
                </c:ext>
              </c:extLst>
            </c:dLbl>
            <c:dLbl>
              <c:idx val="7"/>
              <c:layout>
                <c:manualLayout>
                  <c:x val="0"/>
                  <c:y val="-0.3315962727878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9E-4CF9-95B0-AF457CD019E0}"/>
                </c:ext>
              </c:extLst>
            </c:dLbl>
            <c:dLbl>
              <c:idx val="8"/>
              <c:layout>
                <c:manualLayout>
                  <c:x val="-7.4363955237343944E-17"/>
                  <c:y val="-0.3306382433225487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9E-4CF9-95B0-AF457CD019E0}"/>
                </c:ext>
              </c:extLst>
            </c:dLbl>
            <c:dLbl>
              <c:idx val="9"/>
              <c:layout>
                <c:manualLayout>
                  <c:x val="0"/>
                  <c:y val="-0.3349854813727600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79E-4CF9-95B0-AF457CD019E0}"/>
                </c:ext>
              </c:extLst>
            </c:dLbl>
            <c:dLbl>
              <c:idx val="10"/>
              <c:layout>
                <c:manualLayout>
                  <c:x val="0"/>
                  <c:y val="-0.300121958820962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79E-4CF9-95B0-AF457CD019E0}"/>
                </c:ext>
              </c:extLst>
            </c:dLbl>
            <c:dLbl>
              <c:idx val="11"/>
              <c:layout>
                <c:manualLayout>
                  <c:x val="-2.0167251622828565E-3"/>
                  <c:y val="-0.3094259914131561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9E-4CF9-95B0-AF457CD019E0}"/>
                </c:ext>
              </c:extLst>
            </c:dLbl>
            <c:dLbl>
              <c:idx val="12"/>
              <c:layout>
                <c:manualLayout>
                  <c:x val="-1.4818382154719674E-16"/>
                  <c:y val="-0.3413764682129665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3-4C82-B71F-389D8460F725}"/>
                </c:ext>
              </c:extLst>
            </c:dLbl>
            <c:dLbl>
              <c:idx val="13"/>
              <c:layout>
                <c:manualLayout>
                  <c:x val="6.0736421942459177E-3"/>
                  <c:y val="-0.3371889058835622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B7-4AF1-B7A7-192375ADC8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'14-2'!$G$5:$G$18</c:f>
              <c:numCache>
                <c:formatCode>#,##0_ </c:formatCode>
                <c:ptCount val="14"/>
                <c:pt idx="0">
                  <c:v>13011</c:v>
                </c:pt>
                <c:pt idx="1">
                  <c:v>13790</c:v>
                </c:pt>
                <c:pt idx="2">
                  <c:v>14046</c:v>
                </c:pt>
                <c:pt idx="3">
                  <c:v>13934</c:v>
                </c:pt>
                <c:pt idx="4">
                  <c:v>14194</c:v>
                </c:pt>
                <c:pt idx="5">
                  <c:v>13956</c:v>
                </c:pt>
                <c:pt idx="6">
                  <c:v>14055</c:v>
                </c:pt>
                <c:pt idx="7">
                  <c:v>14391</c:v>
                </c:pt>
                <c:pt idx="8">
                  <c:v>14485</c:v>
                </c:pt>
                <c:pt idx="9">
                  <c:v>14548</c:v>
                </c:pt>
                <c:pt idx="10">
                  <c:v>12933</c:v>
                </c:pt>
                <c:pt idx="11">
                  <c:v>13543</c:v>
                </c:pt>
                <c:pt idx="12">
                  <c:v>15114</c:v>
                </c:pt>
                <c:pt idx="13" formatCode="General">
                  <c:v>16157</c:v>
                </c:pt>
              </c:numCache>
            </c:numRef>
          </c:val>
          <c:extLst xmlns:c15="http://schemas.microsoft.com/office/drawing/2012/chart">
            <c:ext xmlns:c16="http://schemas.microsoft.com/office/drawing/2014/chart" uri="{C3380CC4-5D6E-409C-BE32-E72D297353CC}">
              <c16:uniqueId val="{0000000E-B79E-4CF9-95B0-AF457CD019E0}"/>
            </c:ext>
          </c:extLst>
        </c:ser>
        <c:dLbls>
          <c:showLegendKey val="0"/>
          <c:showVal val="0"/>
          <c:showCatName val="0"/>
          <c:showSerName val="0"/>
          <c:showPercent val="0"/>
          <c:showBubbleSize val="0"/>
        </c:dLbls>
        <c:gapWidth val="50"/>
        <c:overlap val="100"/>
        <c:axId val="617822048"/>
        <c:axId val="617827928"/>
      </c:barChart>
      <c:catAx>
        <c:axId val="60068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0872"/>
        <c:crosses val="autoZero"/>
        <c:auto val="1"/>
        <c:lblAlgn val="ctr"/>
        <c:lblOffset val="100"/>
        <c:noMultiLvlLbl val="0"/>
      </c:catAx>
      <c:valAx>
        <c:axId val="61782087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00687960"/>
        <c:crosses val="autoZero"/>
        <c:crossBetween val="between"/>
      </c:valAx>
      <c:valAx>
        <c:axId val="617827928"/>
        <c:scaling>
          <c:orientation val="minMax"/>
          <c:min val="0"/>
        </c:scaling>
        <c:delete val="1"/>
        <c:axPos val="r"/>
        <c:numFmt formatCode="#,##0_ " sourceLinked="1"/>
        <c:majorTickMark val="out"/>
        <c:minorTickMark val="none"/>
        <c:tickLblPos val="nextTo"/>
        <c:crossAx val="617822048"/>
        <c:crosses val="max"/>
        <c:crossBetween val="between"/>
      </c:valAx>
      <c:catAx>
        <c:axId val="617822048"/>
        <c:scaling>
          <c:orientation val="minMax"/>
        </c:scaling>
        <c:delete val="1"/>
        <c:axPos val="b"/>
        <c:numFmt formatCode="General" sourceLinked="1"/>
        <c:majorTickMark val="out"/>
        <c:minorTickMark val="none"/>
        <c:tickLblPos val="nextTo"/>
        <c:crossAx val="617827928"/>
        <c:crosses val="autoZero"/>
        <c:auto val="1"/>
        <c:lblAlgn val="ctr"/>
        <c:lblOffset val="100"/>
        <c:noMultiLvlLbl val="0"/>
      </c:catAx>
      <c:spPr>
        <a:noFill/>
        <a:ln>
          <a:noFill/>
        </a:ln>
        <a:effectLst/>
      </c:spPr>
    </c:plotArea>
    <c:legend>
      <c:legendPos val="t"/>
      <c:legendEntry>
        <c:idx val="4"/>
        <c:delete val="1"/>
      </c:legendEntry>
      <c:layout>
        <c:manualLayout>
          <c:xMode val="edge"/>
          <c:yMode val="edge"/>
          <c:x val="0.14290617182669482"/>
          <c:y val="2.967708221992613E-2"/>
          <c:w val="0.717371629906153"/>
          <c:h val="6.90048811771831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57898762597858E-2"/>
          <c:y val="0.29397544597202913"/>
          <c:w val="0.8104563743680514"/>
          <c:h val="0.56677450644756366"/>
        </c:manualLayout>
      </c:layout>
      <c:barChart>
        <c:barDir val="col"/>
        <c:grouping val="clustered"/>
        <c:varyColors val="0"/>
        <c:ser>
          <c:idx val="1"/>
          <c:order val="0"/>
          <c:tx>
            <c:strRef>
              <c:f>'15-1'!$C$4</c:f>
              <c:strCache>
                <c:ptCount val="1"/>
                <c:pt idx="0">
                  <c:v>病院</c:v>
                </c:pt>
              </c:strCache>
            </c:strRef>
          </c:tx>
          <c:spPr>
            <a:solidFill>
              <a:srgbClr val="B1D7E4"/>
            </a:solidFill>
            <a:ln>
              <a:noFill/>
            </a:ln>
            <a:effectLst/>
          </c:spPr>
          <c:invertIfNegative val="0"/>
          <c:dLbls>
            <c:dLbl>
              <c:idx val="2"/>
              <c:layout>
                <c:manualLayout>
                  <c:x val="0"/>
                  <c:y val="9.9832215644291757E-3"/>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03FA-4A62-814C-6AABC1984EDE}"/>
                </c:ext>
              </c:extLst>
            </c:dLbl>
            <c:dLbl>
              <c:idx val="3"/>
              <c:layout>
                <c:manualLayout>
                  <c:x val="-6.1748079684285434E-17"/>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45-4527-AD74-71DB466AE0DB}"/>
                </c:ext>
              </c:extLst>
            </c:dLbl>
            <c:dLbl>
              <c:idx val="4"/>
              <c:layout>
                <c:manualLayout>
                  <c:x val="-6.1748079684285434E-17"/>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45-4527-AD74-71DB466AE0DB}"/>
                </c:ext>
              </c:extLst>
            </c:dLbl>
            <c:dLbl>
              <c:idx val="5"/>
              <c:layout>
                <c:manualLayout>
                  <c:x val="-6.1748079684285434E-17"/>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45-4527-AD74-71DB466AE0DB}"/>
                </c:ext>
              </c:extLst>
            </c:dLbl>
            <c:dLbl>
              <c:idx val="6"/>
              <c:layout>
                <c:manualLayout>
                  <c:x val="-6.1748079684285434E-17"/>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45-4527-AD74-71DB466AE0DB}"/>
                </c:ext>
              </c:extLst>
            </c:dLbl>
            <c:dLbl>
              <c:idx val="7"/>
              <c:layout>
                <c:manualLayout>
                  <c:x val="0"/>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45-4527-AD74-71DB466AE0DB}"/>
                </c:ext>
              </c:extLst>
            </c:dLbl>
            <c:dLbl>
              <c:idx val="8"/>
              <c:layout>
                <c:manualLayout>
                  <c:x val="0"/>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45-4527-AD74-71DB466AE0DB}"/>
                </c:ext>
              </c:extLst>
            </c:dLbl>
            <c:dLbl>
              <c:idx val="9"/>
              <c:layout>
                <c:manualLayout>
                  <c:x val="0"/>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45-4527-AD74-71DB466AE0DB}"/>
                </c:ext>
              </c:extLst>
            </c:dLbl>
            <c:dLbl>
              <c:idx val="10"/>
              <c:layout>
                <c:manualLayout>
                  <c:x val="0"/>
                  <c:y val="9.98217356720439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45-4527-AD74-71DB466AE0D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'15-1'!$A$5:$A$18</c:f>
              <c:strCache>
                <c:ptCount val="14"/>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'15-1'!$C$5:$C$18</c:f>
              <c:numCache>
                <c:formatCode>#,##0_ </c:formatCode>
                <c:ptCount val="14"/>
                <c:pt idx="0">
                  <c:v>22</c:v>
                </c:pt>
                <c:pt idx="1">
                  <c:v>22</c:v>
                </c:pt>
                <c:pt idx="2">
                  <c:v>22</c:v>
                </c:pt>
                <c:pt idx="3">
                  <c:v>22</c:v>
                </c:pt>
                <c:pt idx="4">
                  <c:v>22</c:v>
                </c:pt>
                <c:pt idx="5">
                  <c:v>22</c:v>
                </c:pt>
                <c:pt idx="6">
                  <c:v>22</c:v>
                </c:pt>
                <c:pt idx="7">
                  <c:v>22</c:v>
                </c:pt>
                <c:pt idx="8">
                  <c:v>22</c:v>
                </c:pt>
                <c:pt idx="9">
                  <c:v>22</c:v>
                </c:pt>
                <c:pt idx="10">
                  <c:v>22</c:v>
                </c:pt>
                <c:pt idx="11">
                  <c:v>22</c:v>
                </c:pt>
                <c:pt idx="12">
                  <c:v>22</c:v>
                </c:pt>
                <c:pt idx="13">
                  <c:v>22</c:v>
                </c:pt>
              </c:numCache>
            </c:numRef>
          </c:val>
          <c:extLst>
            <c:ext xmlns:c16="http://schemas.microsoft.com/office/drawing/2014/chart" uri="{C3380CC4-5D6E-409C-BE32-E72D297353CC}">
              <c16:uniqueId val="{0000000A-0045-4527-AD74-71DB466AE0DB}"/>
            </c:ext>
          </c:extLst>
        </c:ser>
        <c:ser>
          <c:idx val="2"/>
          <c:order val="1"/>
          <c:tx>
            <c:strRef>
              <c:f>'15-1'!$D$4</c:f>
              <c:strCache>
                <c:ptCount val="1"/>
                <c:pt idx="0">
                  <c:v>一般診療所</c:v>
                </c:pt>
              </c:strCache>
            </c:strRef>
          </c:tx>
          <c:spPr>
            <a:pattFill prst="dkUpDiag">
              <a:fgClr>
                <a:srgbClr val="F8E352"/>
              </a:fgClr>
              <a:bgClr>
                <a:schemeClr val="bg1"/>
              </a:bgClr>
            </a:pattFill>
            <a:ln>
              <a:solidFill>
                <a:srgbClr val="F8E352"/>
              </a:solidFill>
            </a:ln>
            <a:effectLst/>
          </c:spPr>
          <c:invertIfNegative val="0"/>
          <c:dLbls>
            <c:dLbl>
              <c:idx val="0"/>
              <c:layout>
                <c:manualLayout>
                  <c:x val="0"/>
                  <c:y val="0.312226232656019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53-4AB9-862D-4FD27A60F49D}"/>
                </c:ext>
              </c:extLst>
            </c:dLbl>
            <c:dLbl>
              <c:idx val="1"/>
              <c:layout>
                <c:manualLayout>
                  <c:x val="-3.0702311779428917E-17"/>
                  <c:y val="0.36751474000532541"/>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03FA-4A62-814C-6AABC1984EDE}"/>
                </c:ext>
              </c:extLst>
            </c:dLbl>
            <c:dLbl>
              <c:idx val="2"/>
              <c:layout>
                <c:manualLayout>
                  <c:x val="0"/>
                  <c:y val="0.36279166191182616"/>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03FA-4A62-814C-6AABC1984EDE}"/>
                </c:ext>
              </c:extLst>
            </c:dLbl>
            <c:dLbl>
              <c:idx val="3"/>
              <c:layout>
                <c:manualLayout>
                  <c:x val="1.6746908975538832E-3"/>
                  <c:y val="0.366151622351553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45-4527-AD74-71DB466AE0DB}"/>
                </c:ext>
              </c:extLst>
            </c:dLbl>
            <c:dLbl>
              <c:idx val="4"/>
              <c:layout>
                <c:manualLayout>
                  <c:x val="1.6746908975539445E-3"/>
                  <c:y val="0.362791661911826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45-4527-AD74-71DB466AE0DB}"/>
                </c:ext>
              </c:extLst>
            </c:dLbl>
            <c:dLbl>
              <c:idx val="5"/>
              <c:layout>
                <c:manualLayout>
                  <c:x val="0"/>
                  <c:y val="0.360902278519532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045-4527-AD74-71DB466AE0DB}"/>
                </c:ext>
              </c:extLst>
            </c:dLbl>
            <c:dLbl>
              <c:idx val="6"/>
              <c:layout>
                <c:manualLayout>
                  <c:x val="0"/>
                  <c:y val="0.3647886948913993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045-4527-AD74-71DB466AE0DB}"/>
                </c:ext>
              </c:extLst>
            </c:dLbl>
            <c:dLbl>
              <c:idx val="7"/>
              <c:layout>
                <c:manualLayout>
                  <c:x val="0"/>
                  <c:y val="0.365314960629921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045-4527-AD74-71DB466AE0DB}"/>
                </c:ext>
              </c:extLst>
            </c:dLbl>
            <c:dLbl>
              <c:idx val="8"/>
              <c:layout>
                <c:manualLayout>
                  <c:x val="0"/>
                  <c:y val="0.332348130396743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045-4527-AD74-71DB466AE0DB}"/>
                </c:ext>
              </c:extLst>
            </c:dLbl>
            <c:dLbl>
              <c:idx val="9"/>
              <c:layout>
                <c:manualLayout>
                  <c:x val="0"/>
                  <c:y val="0.3605470740868418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045-4527-AD74-71DB466AE0DB}"/>
                </c:ext>
              </c:extLst>
            </c:dLbl>
            <c:dLbl>
              <c:idx val="10"/>
              <c:layout>
                <c:manualLayout>
                  <c:x val="0"/>
                  <c:y val="0.3392242433289169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23-4E27-B6AA-E70FF6615308}"/>
                </c:ext>
              </c:extLst>
            </c:dLbl>
            <c:dLbl>
              <c:idx val="11"/>
              <c:layout>
                <c:manualLayout>
                  <c:x val="-1.2358535809963137E-16"/>
                  <c:y val="0.3690524074918846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23-4E27-B6AA-E70FF661530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'15-1'!$A$5:$A$18</c:f>
              <c:strCache>
                <c:ptCount val="14"/>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'15-1'!$D$5:$D$18</c:f>
              <c:numCache>
                <c:formatCode>#,##0_ </c:formatCode>
                <c:ptCount val="14"/>
                <c:pt idx="0">
                  <c:v>252</c:v>
                </c:pt>
                <c:pt idx="1">
                  <c:v>250</c:v>
                </c:pt>
                <c:pt idx="2">
                  <c:v>245</c:v>
                </c:pt>
                <c:pt idx="3">
                  <c:v>245</c:v>
                </c:pt>
                <c:pt idx="4">
                  <c:v>243</c:v>
                </c:pt>
                <c:pt idx="5">
                  <c:v>246</c:v>
                </c:pt>
                <c:pt idx="6">
                  <c:v>245</c:v>
                </c:pt>
                <c:pt idx="7">
                  <c:v>243</c:v>
                </c:pt>
                <c:pt idx="8">
                  <c:v>242</c:v>
                </c:pt>
                <c:pt idx="9">
                  <c:v>240</c:v>
                </c:pt>
                <c:pt idx="10">
                  <c:v>223</c:v>
                </c:pt>
                <c:pt idx="11">
                  <c:v>240</c:v>
                </c:pt>
                <c:pt idx="12">
                  <c:v>240</c:v>
                </c:pt>
                <c:pt idx="13">
                  <c:v>241</c:v>
                </c:pt>
              </c:numCache>
            </c:numRef>
          </c:val>
          <c:extLst>
            <c:ext xmlns:c16="http://schemas.microsoft.com/office/drawing/2014/chart" uri="{C3380CC4-5D6E-409C-BE32-E72D297353CC}">
              <c16:uniqueId val="{00000015-0045-4527-AD74-71DB466AE0DB}"/>
            </c:ext>
          </c:extLst>
        </c:ser>
        <c:ser>
          <c:idx val="3"/>
          <c:order val="2"/>
          <c:tx>
            <c:strRef>
              <c:f>'15-1'!$E$4</c:f>
              <c:strCache>
                <c:ptCount val="1"/>
                <c:pt idx="0">
                  <c:v>歯科診療所</c:v>
                </c:pt>
              </c:strCache>
            </c:strRef>
          </c:tx>
          <c:spPr>
            <a:pattFill prst="pct40">
              <a:fgClr>
                <a:srgbClr val="C8D627"/>
              </a:fgClr>
              <a:bgClr>
                <a:schemeClr val="bg1"/>
              </a:bgClr>
            </a:pattFill>
            <a:ln w="9525">
              <a:solidFill>
                <a:srgbClr val="C8D627"/>
              </a:solidFill>
            </a:ln>
            <a:effectLst/>
          </c:spPr>
          <c:invertIfNegative val="0"/>
          <c:dLbls>
            <c:dLbl>
              <c:idx val="1"/>
              <c:layout>
                <c:manualLayout>
                  <c:x val="0"/>
                  <c:y val="0.27747841302445891"/>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03FA-4A62-814C-6AABC1984EDE}"/>
                </c:ext>
              </c:extLst>
            </c:dLbl>
            <c:dLbl>
              <c:idx val="2"/>
              <c:layout>
                <c:manualLayout>
                  <c:x val="1.6746908975538526E-3"/>
                  <c:y val="0.26697972536041692"/>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4-03FA-4A62-814C-6AABC1984EDE}"/>
                </c:ext>
              </c:extLst>
            </c:dLbl>
            <c:dLbl>
              <c:idx val="3"/>
              <c:layout>
                <c:manualLayout>
                  <c:x val="0"/>
                  <c:y val="0.2742261021720112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045-4527-AD74-71DB466AE0DB}"/>
                </c:ext>
              </c:extLst>
            </c:dLbl>
            <c:dLbl>
              <c:idx val="4"/>
              <c:layout>
                <c:manualLayout>
                  <c:x val="-6.1404623558857834E-17"/>
                  <c:y val="0.277693902392635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045-4527-AD74-71DB466AE0DB}"/>
                </c:ext>
              </c:extLst>
            </c:dLbl>
            <c:dLbl>
              <c:idx val="5"/>
              <c:layout>
                <c:manualLayout>
                  <c:x val="-1.6746908975538832E-3"/>
                  <c:y val="0.275804709193959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045-4527-AD74-71DB466AE0DB}"/>
                </c:ext>
              </c:extLst>
            </c:dLbl>
            <c:dLbl>
              <c:idx val="6"/>
              <c:layout>
                <c:manualLayout>
                  <c:x val="0"/>
                  <c:y val="0.277693902392635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045-4527-AD74-71DB466AE0DB}"/>
                </c:ext>
              </c:extLst>
            </c:dLbl>
            <c:dLbl>
              <c:idx val="7"/>
              <c:layout>
                <c:manualLayout>
                  <c:x val="3.3493817951076436E-3"/>
                  <c:y val="0.2728629845182395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045-4527-AD74-71DB466AE0DB}"/>
                </c:ext>
              </c:extLst>
            </c:dLbl>
            <c:dLbl>
              <c:idx val="8"/>
              <c:layout>
                <c:manualLayout>
                  <c:x val="0"/>
                  <c:y val="0.2709737913195633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045-4527-AD74-71DB466AE0DB}"/>
                </c:ext>
              </c:extLst>
            </c:dLbl>
            <c:dLbl>
              <c:idx val="9"/>
              <c:layout>
                <c:manualLayout>
                  <c:x val="-1.2339549657970741E-16"/>
                  <c:y val="0.2747729680118394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045-4527-AD74-71DB466AE0DB}"/>
                </c:ext>
              </c:extLst>
            </c:dLbl>
            <c:dLbl>
              <c:idx val="10"/>
              <c:layout>
                <c:manualLayout>
                  <c:x val="-1.2358535809963137E-16"/>
                  <c:y val="0.2745729453843458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66-4A19-8946-6E2A7ECBD5EE}"/>
                </c:ext>
              </c:extLst>
            </c:dLbl>
            <c:dLbl>
              <c:idx val="11"/>
              <c:layout>
                <c:manualLayout>
                  <c:x val="-1.2358535809963137E-16"/>
                  <c:y val="0.2745729453843458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66-4A19-8946-6E2A7ECBD5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'15-1'!$A$5:$A$18</c:f>
              <c:strCache>
                <c:ptCount val="14"/>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'15-1'!$E$5:$E$18</c:f>
              <c:numCache>
                <c:formatCode>#,##0_ </c:formatCode>
                <c:ptCount val="14"/>
                <c:pt idx="0">
                  <c:v>175</c:v>
                </c:pt>
                <c:pt idx="1">
                  <c:v>175</c:v>
                </c:pt>
                <c:pt idx="2">
                  <c:v>172</c:v>
                </c:pt>
                <c:pt idx="3">
                  <c:v>171</c:v>
                </c:pt>
                <c:pt idx="4">
                  <c:v>174</c:v>
                </c:pt>
                <c:pt idx="5">
                  <c:v>172</c:v>
                </c:pt>
                <c:pt idx="6">
                  <c:v>170</c:v>
                </c:pt>
                <c:pt idx="7">
                  <c:v>169</c:v>
                </c:pt>
                <c:pt idx="8">
                  <c:v>170</c:v>
                </c:pt>
                <c:pt idx="9">
                  <c:v>171</c:v>
                </c:pt>
                <c:pt idx="10">
                  <c:v>169</c:v>
                </c:pt>
                <c:pt idx="11">
                  <c:v>170</c:v>
                </c:pt>
                <c:pt idx="12">
                  <c:v>172</c:v>
                </c:pt>
                <c:pt idx="13">
                  <c:v>167</c:v>
                </c:pt>
              </c:numCache>
            </c:numRef>
          </c:val>
          <c:extLst>
            <c:ext xmlns:c16="http://schemas.microsoft.com/office/drawing/2014/chart" uri="{C3380CC4-5D6E-409C-BE32-E72D297353CC}">
              <c16:uniqueId val="{00000020-0045-4527-AD74-71DB466AE0DB}"/>
            </c:ext>
          </c:extLst>
        </c:ser>
        <c:dLbls>
          <c:showLegendKey val="0"/>
          <c:showVal val="0"/>
          <c:showCatName val="0"/>
          <c:showSerName val="0"/>
          <c:showPercent val="0"/>
          <c:showBubbleSize val="0"/>
        </c:dLbls>
        <c:gapWidth val="50"/>
        <c:axId val="617827144"/>
        <c:axId val="617828320"/>
      </c:barChart>
      <c:lineChart>
        <c:grouping val="standard"/>
        <c:varyColors val="0"/>
        <c:ser>
          <c:idx val="4"/>
          <c:order val="3"/>
          <c:tx>
            <c:strRef>
              <c:f>'15-1'!$F$4</c:f>
              <c:strCache>
                <c:ptCount val="1"/>
                <c:pt idx="0">
                  <c:v>医師数</c:v>
                </c:pt>
              </c:strCache>
            </c:strRef>
          </c:tx>
          <c:spPr>
            <a:ln w="25400" cap="rnd">
              <a:solidFill>
                <a:srgbClr val="7B9AD0"/>
              </a:solidFill>
              <a:round/>
            </a:ln>
            <a:effectLst/>
          </c:spPr>
          <c:marker>
            <c:symbol val="circ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'15-1'!$A$5:$A$18</c:f>
              <c:strCache>
                <c:ptCount val="14"/>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'15-1'!$F$5:$F$18</c:f>
              <c:numCache>
                <c:formatCode>#,##0_ </c:formatCode>
                <c:ptCount val="14"/>
                <c:pt idx="0">
                  <c:v>816</c:v>
                </c:pt>
                <c:pt idx="1">
                  <c:v>#N/A</c:v>
                </c:pt>
                <c:pt idx="2">
                  <c:v>779</c:v>
                </c:pt>
                <c:pt idx="3">
                  <c:v>#N/A</c:v>
                </c:pt>
                <c:pt idx="4">
                  <c:v>785</c:v>
                </c:pt>
                <c:pt idx="5">
                  <c:v>#N/A</c:v>
                </c:pt>
                <c:pt idx="6">
                  <c:v>818</c:v>
                </c:pt>
                <c:pt idx="7">
                  <c:v>#N/A</c:v>
                </c:pt>
                <c:pt idx="8">
                  <c:v>843</c:v>
                </c:pt>
                <c:pt idx="9">
                  <c:v>#N/A</c:v>
                </c:pt>
                <c:pt idx="10">
                  <c:v>854</c:v>
                </c:pt>
                <c:pt idx="11">
                  <c:v>#N/A</c:v>
                </c:pt>
                <c:pt idx="12">
                  <c:v>841</c:v>
                </c:pt>
                <c:pt idx="13">
                  <c:v>#N/A</c:v>
                </c:pt>
              </c:numCache>
            </c:numRef>
          </c:val>
          <c:smooth val="0"/>
          <c:extLst>
            <c:ext xmlns:c16="http://schemas.microsoft.com/office/drawing/2014/chart" uri="{C3380CC4-5D6E-409C-BE32-E72D297353CC}">
              <c16:uniqueId val="{00000021-0045-4527-AD74-71DB466AE0DB}"/>
            </c:ext>
          </c:extLst>
        </c:ser>
        <c:ser>
          <c:idx val="5"/>
          <c:order val="4"/>
          <c:tx>
            <c:strRef>
              <c:f>'15-1'!$G$4</c:f>
              <c:strCache>
                <c:ptCount val="1"/>
                <c:pt idx="0">
                  <c:v>歯科医師数</c:v>
                </c:pt>
              </c:strCache>
            </c:strRef>
          </c:tx>
          <c:spPr>
            <a:ln w="25400" cap="rnd">
              <a:solidFill>
                <a:srgbClr val="51A1A2"/>
              </a:solidFill>
              <a:prstDash val="lgDash"/>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'15-1'!$A$5:$A$18</c:f>
              <c:strCache>
                <c:ptCount val="14"/>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'15-1'!$G$5:$G$18</c:f>
              <c:numCache>
                <c:formatCode>#,##0_ </c:formatCode>
                <c:ptCount val="14"/>
                <c:pt idx="0">
                  <c:v>419</c:v>
                </c:pt>
                <c:pt idx="1">
                  <c:v>#N/A</c:v>
                </c:pt>
                <c:pt idx="2">
                  <c:v>366</c:v>
                </c:pt>
                <c:pt idx="3">
                  <c:v>#N/A</c:v>
                </c:pt>
                <c:pt idx="4">
                  <c:v>401</c:v>
                </c:pt>
                <c:pt idx="5">
                  <c:v>#N/A</c:v>
                </c:pt>
                <c:pt idx="6">
                  <c:v>395</c:v>
                </c:pt>
                <c:pt idx="7">
                  <c:v>#N/A</c:v>
                </c:pt>
                <c:pt idx="8">
                  <c:v>380</c:v>
                </c:pt>
                <c:pt idx="9">
                  <c:v>#N/A</c:v>
                </c:pt>
                <c:pt idx="10">
                  <c:v>396</c:v>
                </c:pt>
                <c:pt idx="11">
                  <c:v>#N/A</c:v>
                </c:pt>
                <c:pt idx="12">
                  <c:v>397</c:v>
                </c:pt>
                <c:pt idx="13">
                  <c:v>#N/A</c:v>
                </c:pt>
              </c:numCache>
            </c:numRef>
          </c:val>
          <c:smooth val="0"/>
          <c:extLst>
            <c:ext xmlns:c16="http://schemas.microsoft.com/office/drawing/2014/chart" uri="{C3380CC4-5D6E-409C-BE32-E72D297353CC}">
              <c16:uniqueId val="{00000022-0045-4527-AD74-71DB466AE0DB}"/>
            </c:ext>
          </c:extLst>
        </c:ser>
        <c:ser>
          <c:idx val="6"/>
          <c:order val="5"/>
          <c:tx>
            <c:strRef>
              <c:f>'15-1'!$H$4</c:f>
              <c:strCache>
                <c:ptCount val="1"/>
                <c:pt idx="0">
                  <c:v>薬剤師数</c:v>
                </c:pt>
              </c:strCache>
            </c:strRef>
          </c:tx>
          <c:spPr>
            <a:ln w="25400" cap="rnd">
              <a:solidFill>
                <a:srgbClr val="D5848B"/>
              </a:solidFill>
              <a:prstDash val="sysDot"/>
              <a:round/>
            </a:ln>
            <a:effectLst/>
          </c:spPr>
          <c:marker>
            <c:symbol val="triangle"/>
            <c:size val="5"/>
            <c:spPr>
              <a:solidFill>
                <a:srgbClr val="D5848B"/>
              </a:solidFill>
              <a:ln w="9525">
                <a:solidFill>
                  <a:srgbClr val="D5848B"/>
                </a:solidFill>
              </a:ln>
              <a:effectLst/>
            </c:spPr>
          </c:marker>
          <c:dLbls>
            <c:dLbl>
              <c:idx val="0"/>
              <c:layout>
                <c:manualLayout>
                  <c:x val="-2.4537791521915982E-2"/>
                  <c:y val="-3.353176151352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53-4AB9-862D-4FD27A60F49D}"/>
                </c:ext>
              </c:extLst>
            </c:dLbl>
            <c:dLbl>
              <c:idx val="2"/>
              <c:layout>
                <c:manualLayout>
                  <c:x val="-2.2855106221165798E-2"/>
                  <c:y val="-4.6788722918807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53-4AB9-862D-4FD27A60F49D}"/>
                </c:ext>
              </c:extLst>
            </c:dLbl>
            <c:dLbl>
              <c:idx val="4"/>
              <c:layout>
                <c:manualLayout>
                  <c:x val="-2.2855106221165798E-2"/>
                  <c:y val="-3.353176151352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53-4AB9-862D-4FD27A60F49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'15-1'!$A$5:$A$18</c:f>
              <c:strCache>
                <c:ptCount val="14"/>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strCache>
            </c:strRef>
          </c:cat>
          <c:val>
            <c:numRef>
              <c:f>'15-1'!$H$5:$H$18</c:f>
              <c:numCache>
                <c:formatCode>#,##0_ </c:formatCode>
                <c:ptCount val="14"/>
                <c:pt idx="0">
                  <c:v>527</c:v>
                </c:pt>
                <c:pt idx="1">
                  <c:v>#N/A</c:v>
                </c:pt>
                <c:pt idx="2">
                  <c:v>510</c:v>
                </c:pt>
                <c:pt idx="3">
                  <c:v>#N/A</c:v>
                </c:pt>
                <c:pt idx="4">
                  <c:v>553</c:v>
                </c:pt>
                <c:pt idx="5">
                  <c:v>#N/A</c:v>
                </c:pt>
                <c:pt idx="6">
                  <c:v>589</c:v>
                </c:pt>
                <c:pt idx="7">
                  <c:v>#N/A</c:v>
                </c:pt>
                <c:pt idx="8">
                  <c:v>605</c:v>
                </c:pt>
                <c:pt idx="9">
                  <c:v>#N/A</c:v>
                </c:pt>
                <c:pt idx="10">
                  <c:v>644</c:v>
                </c:pt>
                <c:pt idx="11">
                  <c:v>#N/A</c:v>
                </c:pt>
                <c:pt idx="12">
                  <c:v>645</c:v>
                </c:pt>
                <c:pt idx="13">
                  <c:v>#N/A</c:v>
                </c:pt>
              </c:numCache>
            </c:numRef>
          </c:val>
          <c:smooth val="0"/>
          <c:extLst>
            <c:ext xmlns:c16="http://schemas.microsoft.com/office/drawing/2014/chart" uri="{C3380CC4-5D6E-409C-BE32-E72D297353CC}">
              <c16:uniqueId val="{00000023-0045-4527-AD74-71DB466AE0DB}"/>
            </c:ext>
          </c:extLst>
        </c:ser>
        <c:dLbls>
          <c:showLegendKey val="0"/>
          <c:showVal val="0"/>
          <c:showCatName val="0"/>
          <c:showSerName val="0"/>
          <c:showPercent val="0"/>
          <c:showBubbleSize val="0"/>
        </c:dLbls>
        <c:marker val="1"/>
        <c:smooth val="0"/>
        <c:axId val="617831064"/>
        <c:axId val="617825968"/>
      </c:lineChart>
      <c:catAx>
        <c:axId val="617827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8320"/>
        <c:crosses val="autoZero"/>
        <c:auto val="1"/>
        <c:lblAlgn val="ctr"/>
        <c:lblOffset val="100"/>
        <c:noMultiLvlLbl val="0"/>
      </c:catAx>
      <c:valAx>
        <c:axId val="61782832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7144"/>
        <c:crosses val="autoZero"/>
        <c:crossBetween val="between"/>
      </c:valAx>
      <c:valAx>
        <c:axId val="617825968"/>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1064"/>
        <c:crosses val="max"/>
        <c:crossBetween val="between"/>
        <c:majorUnit val="200"/>
      </c:valAx>
      <c:catAx>
        <c:axId val="617831064"/>
        <c:scaling>
          <c:orientation val="minMax"/>
        </c:scaling>
        <c:delete val="1"/>
        <c:axPos val="b"/>
        <c:numFmt formatCode="General" sourceLinked="1"/>
        <c:majorTickMark val="out"/>
        <c:minorTickMark val="none"/>
        <c:tickLblPos val="nextTo"/>
        <c:crossAx val="617825968"/>
        <c:crosses val="autoZero"/>
        <c:auto val="1"/>
        <c:lblAlgn val="ctr"/>
        <c:lblOffset val="100"/>
        <c:noMultiLvlLbl val="0"/>
      </c:catAx>
      <c:spPr>
        <a:noFill/>
        <a:ln>
          <a:noFill/>
        </a:ln>
        <a:effectLst/>
      </c:spPr>
    </c:plotArea>
    <c:legend>
      <c:legendPos val="t"/>
      <c:layout>
        <c:manualLayout>
          <c:xMode val="edge"/>
          <c:yMode val="edge"/>
          <c:x val="0.24577432732389029"/>
          <c:y val="0.14616968484708509"/>
          <c:w val="0.50240726926616497"/>
          <c:h val="8.87307502403783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42452791807364E-2"/>
          <c:y val="0.26735001045223328"/>
          <c:w val="0.87863227974754166"/>
          <c:h val="0.58378649571458419"/>
        </c:manualLayout>
      </c:layout>
      <c:barChart>
        <c:barDir val="col"/>
        <c:grouping val="clustered"/>
        <c:varyColors val="0"/>
        <c:ser>
          <c:idx val="2"/>
          <c:order val="0"/>
          <c:tx>
            <c:strRef>
              <c:f>'15-2'!$C$4</c:f>
              <c:strCache>
                <c:ptCount val="1"/>
                <c:pt idx="0">
                  <c:v>入所児童数</c:v>
                </c:pt>
              </c:strCache>
            </c:strRef>
          </c:tx>
          <c:spPr>
            <a:solidFill>
              <a:srgbClr val="B1D7E4"/>
            </a:solidFill>
            <a:ln w="9525">
              <a:solidFill>
                <a:srgbClr val="B1D7E4"/>
              </a:solidFill>
            </a:ln>
            <a:effectLst/>
          </c:spPr>
          <c:invertIfNegative val="0"/>
          <c:dLbls>
            <c:dLbl>
              <c:idx val="4"/>
              <c:layout>
                <c:manualLayout>
                  <c:x val="0"/>
                  <c:y val="0.2699899594968500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83-4898-AAE7-A0B10544E6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'15-2'!$C$5:$C$19</c:f>
              <c:numCache>
                <c:formatCode>#,##0_ </c:formatCode>
                <c:ptCount val="15"/>
                <c:pt idx="0">
                  <c:v>3327</c:v>
                </c:pt>
                <c:pt idx="1">
                  <c:v>3285</c:v>
                </c:pt>
                <c:pt idx="2">
                  <c:v>3131</c:v>
                </c:pt>
                <c:pt idx="3">
                  <c:v>3112</c:v>
                </c:pt>
                <c:pt idx="4">
                  <c:v>3275</c:v>
                </c:pt>
                <c:pt idx="5">
                  <c:v>3355</c:v>
                </c:pt>
                <c:pt idx="6">
                  <c:v>3678</c:v>
                </c:pt>
                <c:pt idx="7">
                  <c:v>4047</c:v>
                </c:pt>
                <c:pt idx="8">
                  <c:v>4353</c:v>
                </c:pt>
                <c:pt idx="9">
                  <c:v>4832</c:v>
                </c:pt>
                <c:pt idx="10">
                  <c:v>5138</c:v>
                </c:pt>
                <c:pt idx="11">
                  <c:v>5417</c:v>
                </c:pt>
                <c:pt idx="12">
                  <c:v>5520</c:v>
                </c:pt>
                <c:pt idx="13">
                  <c:v>5532</c:v>
                </c:pt>
                <c:pt idx="14">
                  <c:v>5533</c:v>
                </c:pt>
              </c:numCache>
            </c:numRef>
          </c:val>
          <c:extLst>
            <c:ext xmlns:c16="http://schemas.microsoft.com/office/drawing/2014/chart" uri="{C3380CC4-5D6E-409C-BE32-E72D297353CC}">
              <c16:uniqueId val="{00000001-9B83-4898-AAE7-A0B10544E64A}"/>
            </c:ext>
          </c:extLst>
        </c:ser>
        <c:dLbls>
          <c:showLegendKey val="0"/>
          <c:showVal val="0"/>
          <c:showCatName val="0"/>
          <c:showSerName val="0"/>
          <c:showPercent val="0"/>
          <c:showBubbleSize val="0"/>
        </c:dLbls>
        <c:gapWidth val="50"/>
        <c:axId val="617822832"/>
        <c:axId val="617820480"/>
      </c:barChart>
      <c:lineChart>
        <c:grouping val="standard"/>
        <c:varyColors val="0"/>
        <c:ser>
          <c:idx val="0"/>
          <c:order val="1"/>
          <c:tx>
            <c:strRef>
              <c:f>'15-2'!$D$4</c:f>
              <c:strCache>
                <c:ptCount val="1"/>
                <c:pt idx="0">
                  <c:v>待機児童数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2"/>
              <c:layout>
                <c:manualLayout>
                  <c:x val="-2.3999027244220091E-2"/>
                  <c:y val="3.3205575844522488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9B83-4898-AAE7-A0B10544E64A}"/>
                </c:ext>
              </c:extLst>
            </c:dLbl>
            <c:dLbl>
              <c:idx val="3"/>
              <c:layout>
                <c:manualLayout>
                  <c:x val="-2.1961758377987486E-2"/>
                  <c:y val="3.7108679303501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83-4898-AAE7-A0B10544E64A}"/>
                </c:ext>
              </c:extLst>
            </c:dLbl>
            <c:dLbl>
              <c:idx val="8"/>
              <c:layout>
                <c:manualLayout>
                  <c:x val="-2.6606731392997903E-2"/>
                  <c:y val="4.4914886221460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83-4898-AAE7-A0B10544E64A}"/>
                </c:ext>
              </c:extLst>
            </c:dLbl>
            <c:dLbl>
              <c:idx val="9"/>
              <c:layout>
                <c:manualLayout>
                  <c:x val="-2.6606731392997827E-2"/>
                  <c:y val="4.88179896804403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83-4898-AAE7-A0B10544E64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'15-2'!$D$5:$D$19</c:f>
              <c:numCache>
                <c:formatCode>#,##0_ </c:formatCode>
                <c:ptCount val="15"/>
                <c:pt idx="0">
                  <c:v>0</c:v>
                </c:pt>
                <c:pt idx="1">
                  <c:v>54</c:v>
                </c:pt>
                <c:pt idx="2">
                  <c:v>9</c:v>
                </c:pt>
                <c:pt idx="3">
                  <c:v>12</c:v>
                </c:pt>
                <c:pt idx="4">
                  <c:v>9</c:v>
                </c:pt>
                <c:pt idx="5">
                  <c:v>26</c:v>
                </c:pt>
                <c:pt idx="6">
                  <c:v>52</c:v>
                </c:pt>
                <c:pt idx="7">
                  <c:v>64</c:v>
                </c:pt>
                <c:pt idx="8">
                  <c:v>45</c:v>
                </c:pt>
                <c:pt idx="9">
                  <c:v>20</c:v>
                </c:pt>
                <c:pt idx="10">
                  <c:v>22</c:v>
                </c:pt>
                <c:pt idx="11">
                  <c:v>0</c:v>
                </c:pt>
                <c:pt idx="12">
                  <c:v>0</c:v>
                </c:pt>
                <c:pt idx="13">
                  <c:v>0</c:v>
                </c:pt>
                <c:pt idx="14">
                  <c:v>0</c:v>
                </c:pt>
              </c:numCache>
            </c:numRef>
          </c:val>
          <c:smooth val="0"/>
          <c:extLst>
            <c:ext xmlns:c16="http://schemas.microsoft.com/office/drawing/2014/chart" uri="{C3380CC4-5D6E-409C-BE32-E72D297353CC}">
              <c16:uniqueId val="{00000006-9B83-4898-AAE7-A0B10544E64A}"/>
            </c:ext>
          </c:extLst>
        </c:ser>
        <c:dLbls>
          <c:showLegendKey val="0"/>
          <c:showVal val="0"/>
          <c:showCatName val="0"/>
          <c:showSerName val="0"/>
          <c:showPercent val="0"/>
          <c:showBubbleSize val="0"/>
        </c:dLbls>
        <c:marker val="1"/>
        <c:smooth val="0"/>
        <c:axId val="617830280"/>
        <c:axId val="617821264"/>
      </c:lineChart>
      <c:catAx>
        <c:axId val="61782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0480"/>
        <c:crosses val="autoZero"/>
        <c:auto val="1"/>
        <c:lblAlgn val="ctr"/>
        <c:lblOffset val="100"/>
        <c:noMultiLvlLbl val="0"/>
      </c:catAx>
      <c:valAx>
        <c:axId val="617820480"/>
        <c:scaling>
          <c:orientation val="minMax"/>
          <c:max val="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2832"/>
        <c:crosses val="autoZero"/>
        <c:crossBetween val="between"/>
        <c:majorUnit val="1000"/>
      </c:valAx>
      <c:valAx>
        <c:axId val="617821264"/>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7830280"/>
        <c:crosses val="max"/>
        <c:crossBetween val="between"/>
      </c:valAx>
      <c:catAx>
        <c:axId val="617830280"/>
        <c:scaling>
          <c:orientation val="minMax"/>
        </c:scaling>
        <c:delete val="1"/>
        <c:axPos val="b"/>
        <c:numFmt formatCode="General" sourceLinked="1"/>
        <c:majorTickMark val="out"/>
        <c:minorTickMark val="none"/>
        <c:tickLblPos val="nextTo"/>
        <c:crossAx val="617821264"/>
        <c:crosses val="autoZero"/>
        <c:auto val="1"/>
        <c:lblAlgn val="ctr"/>
        <c:lblOffset val="100"/>
        <c:noMultiLvlLbl val="0"/>
      </c:catAx>
      <c:spPr>
        <a:noFill/>
        <a:ln>
          <a:noFill/>
        </a:ln>
        <a:effectLst/>
      </c:spPr>
    </c:plotArea>
    <c:legend>
      <c:legendPos val="t"/>
      <c:layout>
        <c:manualLayout>
          <c:xMode val="edge"/>
          <c:yMode val="edge"/>
          <c:x val="0.32402579993094816"/>
          <c:y val="5.6249618371026856E-2"/>
          <c:w val="0.33804544691783794"/>
          <c:h val="6.676606673553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94081660845036E-2"/>
          <c:y val="0.21741773314648322"/>
          <c:w val="0.86234910109920471"/>
          <c:h val="0.6985556005926451"/>
        </c:manualLayout>
      </c:layout>
      <c:barChart>
        <c:barDir val="col"/>
        <c:grouping val="clustered"/>
        <c:varyColors val="0"/>
        <c:ser>
          <c:idx val="0"/>
          <c:order val="0"/>
          <c:tx>
            <c:strRef>
              <c:f>'1-5'!$H$4</c:f>
              <c:strCache>
                <c:ptCount val="1"/>
                <c:pt idx="0">
                  <c:v>転入</c:v>
                </c:pt>
              </c:strCache>
            </c:strRef>
          </c:tx>
          <c:spPr>
            <a:solidFill>
              <a:srgbClr val="F8E352"/>
            </a:solidFill>
            <a:ln>
              <a:solidFill>
                <a:srgbClr val="F8E352"/>
              </a:solidFill>
            </a:ln>
            <a:effectLst/>
          </c:spPr>
          <c:invertIfNegative val="0"/>
          <c:dLbls>
            <c:dLbl>
              <c:idx val="3"/>
              <c:layout>
                <c:manualLayout>
                  <c:x val="-3.9299295921862357E-17"/>
                  <c:y val="8.05537657611938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FC7-4092-902C-9A1C6989EBE9}"/>
                </c:ext>
              </c:extLst>
            </c:dLbl>
            <c:dLbl>
              <c:idx val="4"/>
              <c:layout>
                <c:manualLayout>
                  <c:x val="-3.9299295921862357E-17"/>
                  <c:y val="8.3446030359221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FC7-4092-902C-9A1C6989EBE9}"/>
                </c:ext>
              </c:extLst>
            </c:dLbl>
            <c:dLbl>
              <c:idx val="5"/>
              <c:layout>
                <c:manualLayout>
                  <c:x val="0"/>
                  <c:y val="8.7277082882037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AE-4E3A-96BB-6C0A533112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'1-5'!$A$5:$A$18</c:f>
              <c:strCache>
                <c:ptCount val="14"/>
                <c:pt idx="0">
                  <c:v>2010年</c:v>
                </c:pt>
                <c:pt idx="1">
                  <c:v>2011 </c:v>
                </c:pt>
                <c:pt idx="2">
                  <c:v>2012 </c:v>
                </c:pt>
                <c:pt idx="3">
                  <c:v>2013 </c:v>
                </c:pt>
                <c:pt idx="4">
                  <c:v>2014 </c:v>
                </c:pt>
                <c:pt idx="5">
                  <c:v>2015 </c:v>
                </c:pt>
                <c:pt idx="6">
                  <c:v>2016 </c:v>
                </c:pt>
                <c:pt idx="7">
                  <c:v>2017 </c:v>
                </c:pt>
                <c:pt idx="8">
                  <c:v>2018 </c:v>
                </c:pt>
                <c:pt idx="9">
                  <c:v>2019 </c:v>
                </c:pt>
                <c:pt idx="10">
                  <c:v>2020 </c:v>
                </c:pt>
                <c:pt idx="11">
                  <c:v>2021 </c:v>
                </c:pt>
                <c:pt idx="12">
                  <c:v>2022 </c:v>
                </c:pt>
                <c:pt idx="13">
                  <c:v>2023 </c:v>
                </c:pt>
              </c:strCache>
            </c:strRef>
          </c:cat>
          <c:val>
            <c:numRef>
              <c:f>'1-5'!$H$5:$H$18</c:f>
              <c:numCache>
                <c:formatCode>#,##0_ </c:formatCode>
                <c:ptCount val="14"/>
                <c:pt idx="0">
                  <c:v>11636</c:v>
                </c:pt>
                <c:pt idx="1">
                  <c:v>10171</c:v>
                </c:pt>
                <c:pt idx="2">
                  <c:v>10124</c:v>
                </c:pt>
                <c:pt idx="3">
                  <c:v>11362</c:v>
                </c:pt>
                <c:pt idx="4">
                  <c:v>11956</c:v>
                </c:pt>
                <c:pt idx="5">
                  <c:v>12417</c:v>
                </c:pt>
                <c:pt idx="6">
                  <c:v>11713</c:v>
                </c:pt>
                <c:pt idx="7">
                  <c:v>11453</c:v>
                </c:pt>
                <c:pt idx="8">
                  <c:v>10979</c:v>
                </c:pt>
                <c:pt idx="9">
                  <c:v>11394</c:v>
                </c:pt>
                <c:pt idx="10">
                  <c:v>10728</c:v>
                </c:pt>
                <c:pt idx="11">
                  <c:v>10596</c:v>
                </c:pt>
                <c:pt idx="12">
                  <c:v>10747</c:v>
                </c:pt>
                <c:pt idx="13">
                  <c:v>10343</c:v>
                </c:pt>
              </c:numCache>
            </c:numRef>
          </c:val>
          <c:extLst>
            <c:ext xmlns:c16="http://schemas.microsoft.com/office/drawing/2014/chart" uri="{C3380CC4-5D6E-409C-BE32-E72D297353CC}">
              <c16:uniqueId val="{00000003-CFC7-4092-902C-9A1C6989EBE9}"/>
            </c:ext>
          </c:extLst>
        </c:ser>
        <c:ser>
          <c:idx val="2"/>
          <c:order val="1"/>
          <c:tx>
            <c:strRef>
              <c:f>'1-5'!$I$4</c:f>
              <c:strCache>
                <c:ptCount val="1"/>
                <c:pt idx="0">
                  <c:v>転出</c:v>
                </c:pt>
              </c:strCache>
            </c:strRef>
          </c:tx>
          <c:spPr>
            <a:pattFill prst="dkUpDiag">
              <a:fgClr>
                <a:srgbClr val="B1D7E4"/>
              </a:fgClr>
              <a:bgClr>
                <a:schemeClr val="bg1"/>
              </a:bgClr>
            </a:pattFill>
            <a:ln>
              <a:solidFill>
                <a:srgbClr val="B1D7E4"/>
              </a:solidFill>
            </a:ln>
            <a:effectLst/>
          </c:spPr>
          <c:invertIfNegative val="0"/>
          <c:dLbls>
            <c:dLbl>
              <c:idx val="1"/>
              <c:layout>
                <c:manualLayout>
                  <c:x val="0"/>
                  <c:y val="0.16020841908731601"/>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CE58-4AF9-994C-80B9C09DBDD5}"/>
                </c:ext>
              </c:extLst>
            </c:dLbl>
            <c:dLbl>
              <c:idx val="2"/>
              <c:layout>
                <c:manualLayout>
                  <c:x val="-2.1436227224008574E-3"/>
                  <c:y val="6.3581621363477961E-2"/>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CE58-4AF9-994C-80B9C09DBD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'1-5'!$A$5:$A$18</c:f>
              <c:strCache>
                <c:ptCount val="14"/>
                <c:pt idx="0">
                  <c:v>2010年</c:v>
                </c:pt>
                <c:pt idx="1">
                  <c:v>2011 </c:v>
                </c:pt>
                <c:pt idx="2">
                  <c:v>2012 </c:v>
                </c:pt>
                <c:pt idx="3">
                  <c:v>2013 </c:v>
                </c:pt>
                <c:pt idx="4">
                  <c:v>2014 </c:v>
                </c:pt>
                <c:pt idx="5">
                  <c:v>2015 </c:v>
                </c:pt>
                <c:pt idx="6">
                  <c:v>2016 </c:v>
                </c:pt>
                <c:pt idx="7">
                  <c:v>2017 </c:v>
                </c:pt>
                <c:pt idx="8">
                  <c:v>2018 </c:v>
                </c:pt>
                <c:pt idx="9">
                  <c:v>2019 </c:v>
                </c:pt>
                <c:pt idx="10">
                  <c:v>2020 </c:v>
                </c:pt>
                <c:pt idx="11">
                  <c:v>2021 </c:v>
                </c:pt>
                <c:pt idx="12">
                  <c:v>2022 </c:v>
                </c:pt>
                <c:pt idx="13">
                  <c:v>2023 </c:v>
                </c:pt>
              </c:strCache>
            </c:strRef>
          </c:cat>
          <c:val>
            <c:numRef>
              <c:f>'1-5'!$I$5:$I$18</c:f>
              <c:numCache>
                <c:formatCode>#,##0_ </c:formatCode>
                <c:ptCount val="14"/>
                <c:pt idx="0">
                  <c:v>-11934</c:v>
                </c:pt>
                <c:pt idx="1">
                  <c:v>-17636</c:v>
                </c:pt>
                <c:pt idx="2">
                  <c:v>-12860</c:v>
                </c:pt>
                <c:pt idx="3">
                  <c:v>-10749</c:v>
                </c:pt>
                <c:pt idx="4">
                  <c:v>-10780</c:v>
                </c:pt>
                <c:pt idx="5">
                  <c:v>-11291</c:v>
                </c:pt>
                <c:pt idx="6">
                  <c:v>-11494</c:v>
                </c:pt>
                <c:pt idx="7">
                  <c:v>-11812</c:v>
                </c:pt>
                <c:pt idx="8">
                  <c:v>-11630</c:v>
                </c:pt>
                <c:pt idx="9">
                  <c:v>-11364</c:v>
                </c:pt>
                <c:pt idx="10">
                  <c:v>-11032</c:v>
                </c:pt>
                <c:pt idx="11">
                  <c:v>-10927</c:v>
                </c:pt>
                <c:pt idx="12">
                  <c:v>-11164</c:v>
                </c:pt>
                <c:pt idx="13">
                  <c:v>-10636</c:v>
                </c:pt>
              </c:numCache>
            </c:numRef>
          </c:val>
          <c:extLst>
            <c:ext xmlns:c16="http://schemas.microsoft.com/office/drawing/2014/chart" uri="{C3380CC4-5D6E-409C-BE32-E72D297353CC}">
              <c16:uniqueId val="{00000004-CFC7-4092-902C-9A1C6989EBE9}"/>
            </c:ext>
          </c:extLst>
        </c:ser>
        <c:dLbls>
          <c:showLegendKey val="0"/>
          <c:showVal val="1"/>
          <c:showCatName val="0"/>
          <c:showSerName val="0"/>
          <c:showPercent val="0"/>
          <c:showBubbleSize val="0"/>
        </c:dLbls>
        <c:gapWidth val="50"/>
        <c:overlap val="100"/>
        <c:axId val="486076304"/>
        <c:axId val="486073168"/>
        <c:extLst/>
      </c:barChart>
      <c:lineChart>
        <c:grouping val="standard"/>
        <c:varyColors val="0"/>
        <c:ser>
          <c:idx val="3"/>
          <c:order val="2"/>
          <c:tx>
            <c:strRef>
              <c:f>'1-5'!$G$4</c:f>
              <c:strCache>
                <c:ptCount val="1"/>
                <c:pt idx="0">
                  <c:v>増減数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3.589367754151504E-2"/>
                  <c:y val="-2.9723709393484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7-4780-AA76-E5D4729ECE32}"/>
                </c:ext>
              </c:extLst>
            </c:dLbl>
            <c:dLbl>
              <c:idx val="1"/>
              <c:layout>
                <c:manualLayout>
                  <c:x val="-3.9935578919255865E-2"/>
                  <c:y val="3.0424734901894079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CE58-4AF9-994C-80B9C09DBDD5}"/>
                </c:ext>
              </c:extLst>
            </c:dLbl>
            <c:dLbl>
              <c:idx val="2"/>
              <c:layout>
                <c:manualLayout>
                  <c:x val="-5.958419448776632E-2"/>
                  <c:y val="-3.6772447253448921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3-CE58-4AF9-994C-80B9C09DBDD5}"/>
                </c:ext>
              </c:extLst>
            </c:dLbl>
            <c:dLbl>
              <c:idx val="3"/>
              <c:layout>
                <c:manualLayout>
                  <c:x val="-3.237246666471149E-2"/>
                  <c:y val="6.2476008864322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C7-4092-902C-9A1C6989EBE9}"/>
                </c:ext>
              </c:extLst>
            </c:dLbl>
            <c:dLbl>
              <c:idx val="4"/>
              <c:layout>
                <c:manualLayout>
                  <c:x val="-3.9113467587597754E-2"/>
                  <c:y val="5.28606266755939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C7-4092-902C-9A1C6989EBE9}"/>
                </c:ext>
              </c:extLst>
            </c:dLbl>
            <c:dLbl>
              <c:idx val="5"/>
              <c:layout>
                <c:manualLayout>
                  <c:x val="-4.1094646698045217E-2"/>
                  <c:y val="4.64503718831082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C7-4092-902C-9A1C6989EBE9}"/>
                </c:ext>
              </c:extLst>
            </c:dLbl>
            <c:dLbl>
              <c:idx val="6"/>
              <c:layout>
                <c:manualLayout>
                  <c:x val="-3.6334824885606409E-2"/>
                  <c:y val="4.965549927935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AE-4E3A-96BB-6C0A5331124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'1-5'!$A$6:$A$18</c:f>
              <c:numCache>
                <c:formatCode>0_ </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'1-5'!$G$5:$G$18</c:f>
              <c:numCache>
                <c:formatCode>#,##0_ </c:formatCode>
                <c:ptCount val="14"/>
                <c:pt idx="0">
                  <c:v>-298</c:v>
                </c:pt>
                <c:pt idx="1">
                  <c:v>-7465</c:v>
                </c:pt>
                <c:pt idx="2">
                  <c:v>-2736</c:v>
                </c:pt>
                <c:pt idx="3">
                  <c:v>613</c:v>
                </c:pt>
                <c:pt idx="4">
                  <c:v>1176</c:v>
                </c:pt>
                <c:pt idx="5">
                  <c:v>1126</c:v>
                </c:pt>
                <c:pt idx="6">
                  <c:v>219</c:v>
                </c:pt>
                <c:pt idx="7">
                  <c:v>-359</c:v>
                </c:pt>
                <c:pt idx="8">
                  <c:v>-651</c:v>
                </c:pt>
                <c:pt idx="9">
                  <c:v>30</c:v>
                </c:pt>
                <c:pt idx="10">
                  <c:v>-304</c:v>
                </c:pt>
                <c:pt idx="11">
                  <c:v>-331</c:v>
                </c:pt>
                <c:pt idx="12">
                  <c:v>-417</c:v>
                </c:pt>
                <c:pt idx="13">
                  <c:v>-293</c:v>
                </c:pt>
              </c:numCache>
            </c:numRef>
          </c:val>
          <c:smooth val="0"/>
          <c:extLst>
            <c:ext xmlns:c16="http://schemas.microsoft.com/office/drawing/2014/chart" uri="{C3380CC4-5D6E-409C-BE32-E72D297353CC}">
              <c16:uniqueId val="{00000005-CFC7-4092-902C-9A1C6989EBE9}"/>
            </c:ext>
          </c:extLst>
        </c:ser>
        <c:dLbls>
          <c:showLegendKey val="0"/>
          <c:showVal val="1"/>
          <c:showCatName val="0"/>
          <c:showSerName val="0"/>
          <c:showPercent val="0"/>
          <c:showBubbleSize val="0"/>
        </c:dLbls>
        <c:marker val="1"/>
        <c:smooth val="0"/>
        <c:axId val="486073952"/>
        <c:axId val="486078264"/>
      </c:lineChart>
      <c:catAx>
        <c:axId val="486076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6073168"/>
        <c:crosses val="autoZero"/>
        <c:auto val="1"/>
        <c:lblAlgn val="ctr"/>
        <c:lblOffset val="100"/>
        <c:noMultiLvlLbl val="0"/>
      </c:catAx>
      <c:valAx>
        <c:axId val="48607316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076304"/>
        <c:crosses val="autoZero"/>
        <c:crossBetween val="between"/>
        <c:majorUnit val="8000"/>
      </c:valAx>
      <c:valAx>
        <c:axId val="486078264"/>
        <c:scaling>
          <c:orientation val="minMax"/>
          <c:max val="3000"/>
          <c:min val="-8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6073952"/>
        <c:crosses val="max"/>
        <c:crossBetween val="between"/>
        <c:majorUnit val="1500"/>
      </c:valAx>
      <c:catAx>
        <c:axId val="486073952"/>
        <c:scaling>
          <c:orientation val="minMax"/>
        </c:scaling>
        <c:delete val="1"/>
        <c:axPos val="b"/>
        <c:numFmt formatCode="0_ " sourceLinked="1"/>
        <c:majorTickMark val="out"/>
        <c:minorTickMark val="none"/>
        <c:tickLblPos val="nextTo"/>
        <c:crossAx val="486078264"/>
        <c:crosses val="autoZero"/>
        <c:auto val="1"/>
        <c:lblAlgn val="ctr"/>
        <c:lblOffset val="100"/>
        <c:noMultiLvlLbl val="0"/>
      </c:catAx>
      <c:spPr>
        <a:noFill/>
        <a:ln>
          <a:noFill/>
        </a:ln>
        <a:effectLst/>
      </c:spPr>
    </c:plotArea>
    <c:legend>
      <c:legendPos val="t"/>
      <c:layout>
        <c:manualLayout>
          <c:xMode val="edge"/>
          <c:yMode val="edge"/>
          <c:x val="0.25521685191280352"/>
          <c:y val="0.12825521735059589"/>
          <c:w val="0.48935124028052246"/>
          <c:h val="8.93433047286228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11880674700791E-2"/>
          <c:y val="0.34150145773377577"/>
          <c:w val="0.8769388060367993"/>
          <c:h val="0.58853242269500039"/>
        </c:manualLayout>
      </c:layout>
      <c:barChart>
        <c:barDir val="col"/>
        <c:grouping val="stacked"/>
        <c:varyColors val="0"/>
        <c:ser>
          <c:idx val="1"/>
          <c:order val="0"/>
          <c:tx>
            <c:strRef>
              <c:f>'15-3'!$C$4</c:f>
              <c:strCache>
                <c:ptCount val="1"/>
                <c:pt idx="0">
                  <c:v>ニコニコこども館</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'15-3'!$A$5:$A$19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'15-3'!$C$5:$C$19</c:f>
              <c:numCache>
                <c:formatCode>#,##0_ </c:formatCode>
                <c:ptCount val="15"/>
                <c:pt idx="0">
                  <c:v>227243</c:v>
                </c:pt>
                <c:pt idx="1">
                  <c:v>254955</c:v>
                </c:pt>
                <c:pt idx="2">
                  <c:v>251172</c:v>
                </c:pt>
                <c:pt idx="3">
                  <c:v>206385</c:v>
                </c:pt>
                <c:pt idx="4">
                  <c:v>225067</c:v>
                </c:pt>
                <c:pt idx="5">
                  <c:v>225996</c:v>
                </c:pt>
                <c:pt idx="6">
                  <c:v>221214</c:v>
                </c:pt>
                <c:pt idx="7">
                  <c:v>228124</c:v>
                </c:pt>
                <c:pt idx="8">
                  <c:v>233249</c:v>
                </c:pt>
                <c:pt idx="9">
                  <c:v>238225</c:v>
                </c:pt>
                <c:pt idx="10">
                  <c:v>184282</c:v>
                </c:pt>
                <c:pt idx="11">
                  <c:v>161912</c:v>
                </c:pt>
                <c:pt idx="12">
                  <c:v>217485</c:v>
                </c:pt>
                <c:pt idx="13">
                  <c:v>213322</c:v>
                </c:pt>
                <c:pt idx="14">
                  <c:v>197554</c:v>
                </c:pt>
              </c:numCache>
            </c:numRef>
          </c:val>
          <c:extLst>
            <c:ext xmlns:c16="http://schemas.microsoft.com/office/drawing/2014/chart" uri="{C3380CC4-5D6E-409C-BE32-E72D297353CC}">
              <c16:uniqueId val="{00000000-AA8F-4858-9D39-BF2EEAA5D226}"/>
            </c:ext>
          </c:extLst>
        </c:ser>
        <c:ser>
          <c:idx val="2"/>
          <c:order val="1"/>
          <c:tx>
            <c:strRef>
              <c:f>'15-3'!$D$4</c:f>
              <c:strCache>
                <c:ptCount val="1"/>
                <c:pt idx="0">
                  <c:v>ペップキッズこおりやま</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'15-3'!$A$5:$A$19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'15-3'!$D$5:$D$19</c:f>
              <c:numCache>
                <c:formatCode>#,##0_ </c:formatCode>
                <c:ptCount val="15"/>
                <c:pt idx="1">
                  <c:v>113223</c:v>
                </c:pt>
                <c:pt idx="2">
                  <c:v>320083</c:v>
                </c:pt>
                <c:pt idx="3">
                  <c:v>298275</c:v>
                </c:pt>
                <c:pt idx="4">
                  <c:v>304183</c:v>
                </c:pt>
                <c:pt idx="5">
                  <c:v>317160</c:v>
                </c:pt>
                <c:pt idx="6">
                  <c:v>320748</c:v>
                </c:pt>
                <c:pt idx="7">
                  <c:v>308401</c:v>
                </c:pt>
                <c:pt idx="8">
                  <c:v>314666</c:v>
                </c:pt>
                <c:pt idx="9">
                  <c:v>278671</c:v>
                </c:pt>
                <c:pt idx="10">
                  <c:v>61394</c:v>
                </c:pt>
                <c:pt idx="11">
                  <c:v>83078</c:v>
                </c:pt>
                <c:pt idx="12">
                  <c:v>121502</c:v>
                </c:pt>
                <c:pt idx="13">
                  <c:v>199999</c:v>
                </c:pt>
                <c:pt idx="14">
                  <c:v>215835</c:v>
                </c:pt>
              </c:numCache>
            </c:numRef>
          </c:val>
          <c:extLst>
            <c:ext xmlns:c16="http://schemas.microsoft.com/office/drawing/2014/chart" uri="{C3380CC4-5D6E-409C-BE32-E72D297353CC}">
              <c16:uniqueId val="{00000001-AA8F-4858-9D39-BF2EEAA5D226}"/>
            </c:ext>
          </c:extLst>
        </c:ser>
        <c:ser>
          <c:idx val="3"/>
          <c:order val="2"/>
          <c:tx>
            <c:strRef>
              <c:f>'15-3'!$E$4</c:f>
              <c:strCache>
                <c:ptCount val="1"/>
                <c:pt idx="0">
                  <c:v>東部地域子育て支援センター</c:v>
                </c:pt>
              </c:strCache>
            </c:strRef>
          </c:tx>
          <c:spPr>
            <a:pattFill prst="pct40">
              <a:fgClr>
                <a:srgbClr val="D5848B"/>
              </a:fgClr>
              <a:bgClr>
                <a:schemeClr val="bg1"/>
              </a:bgClr>
            </a:pattFill>
            <a:ln>
              <a:solidFill>
                <a:srgbClr val="D5848B"/>
              </a:solidFill>
            </a:ln>
            <a:effectLst/>
          </c:spPr>
          <c:invertIfNegative val="0"/>
          <c:dLbls>
            <c:dLbl>
              <c:idx val="1"/>
              <c:layout>
                <c:manualLayout>
                  <c:x val="1.8467223368627689E-3"/>
                  <c:y val="-4.1753653444676408E-2"/>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AA8F-4858-9D39-BF2EEAA5D226}"/>
                </c:ext>
              </c:extLst>
            </c:dLbl>
            <c:dLbl>
              <c:idx val="2"/>
              <c:layout>
                <c:manualLayout>
                  <c:x val="-3.3856185066279101E-17"/>
                  <c:y val="-3.8970076548364652E-2"/>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AA8F-4858-9D39-BF2EEAA5D226}"/>
                </c:ext>
              </c:extLst>
            </c:dLbl>
            <c:dLbl>
              <c:idx val="3"/>
              <c:layout>
                <c:manualLayout>
                  <c:x val="0"/>
                  <c:y val="-3.83530868662294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8F-4858-9D39-BF2EEAA5D226}"/>
                </c:ext>
              </c:extLst>
            </c:dLbl>
            <c:dLbl>
              <c:idx val="4"/>
              <c:layout>
                <c:manualLayout>
                  <c:x val="-6.7712370132558202E-17"/>
                  <c:y val="-4.13266922010531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8F-4858-9D39-BF2EEAA5D226}"/>
                </c:ext>
              </c:extLst>
            </c:dLbl>
            <c:dLbl>
              <c:idx val="5"/>
              <c:layout>
                <c:manualLayout>
                  <c:x val="-1.8467223368628027E-3"/>
                  <c:y val="-6.12386917188587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8F-4858-9D39-BF2EEAA5D226}"/>
                </c:ext>
              </c:extLst>
            </c:dLbl>
            <c:dLbl>
              <c:idx val="6"/>
              <c:layout>
                <c:manualLayout>
                  <c:x val="6.7712370132558202E-17"/>
                  <c:y val="-6.40222686151704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8F-4858-9D39-BF2EEAA5D226}"/>
                </c:ext>
              </c:extLst>
            </c:dLbl>
            <c:dLbl>
              <c:idx val="7"/>
              <c:layout>
                <c:manualLayout>
                  <c:x val="3.6934446737256054E-3"/>
                  <c:y val="-6.40222686151704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8F-4858-9D39-BF2EEAA5D226}"/>
                </c:ext>
              </c:extLst>
            </c:dLbl>
            <c:dLbl>
              <c:idx val="8"/>
              <c:layout>
                <c:manualLayout>
                  <c:x val="0"/>
                  <c:y val="-5.8455114822546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8F-4858-9D39-BF2EEAA5D226}"/>
                </c:ext>
              </c:extLst>
            </c:dLbl>
            <c:dLbl>
              <c:idx val="9"/>
              <c:layout>
                <c:manualLayout>
                  <c:x val="-1.8467223368628027E-3"/>
                  <c:y val="-6.95894224077940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8F-4858-9D39-BF2EEAA5D226}"/>
                </c:ext>
              </c:extLst>
            </c:dLbl>
            <c:dLbl>
              <c:idx val="10"/>
              <c:layout>
                <c:manualLayout>
                  <c:x val="0"/>
                  <c:y val="-6.40222686151704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8F-4858-9D39-BF2EEAA5D226}"/>
                </c:ext>
              </c:extLst>
            </c:dLbl>
            <c:dLbl>
              <c:idx val="11"/>
              <c:layout>
                <c:manualLayout>
                  <c:x val="0"/>
                  <c:y val="-6.68058455114822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8F-4858-9D39-BF2EEAA5D226}"/>
                </c:ext>
              </c:extLst>
            </c:dLbl>
            <c:dLbl>
              <c:idx val="12"/>
              <c:layout>
                <c:manualLayout>
                  <c:x val="0"/>
                  <c:y val="-5.56715379262352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8F-4858-9D39-BF2EEAA5D226}"/>
                </c:ext>
              </c:extLst>
            </c:dLbl>
            <c:dLbl>
              <c:idx val="13"/>
              <c:layout>
                <c:manualLayout>
                  <c:x val="0"/>
                  <c:y val="-4.4537230340988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8F-4858-9D39-BF2EEAA5D226}"/>
                </c:ext>
              </c:extLst>
            </c:dLbl>
            <c:dLbl>
              <c:idx val="14"/>
              <c:layout>
                <c:manualLayout>
                  <c:x val="1.7293558149589277E-3"/>
                  <c:y val="-5.01043841336116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8F-4858-9D39-BF2EEAA5D226}"/>
                </c:ext>
              </c:extLst>
            </c:dLbl>
            <c:spPr>
              <a:noFill/>
              <a:ln w="19050">
                <a:solidFill>
                  <a:srgbClr val="D5848B"/>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'15-3'!$A$5:$A$19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'15-3'!$E$5:$E$19</c:f>
              <c:numCache>
                <c:formatCode>#,##0_ </c:formatCode>
                <c:ptCount val="15"/>
                <c:pt idx="0">
                  <c:v>3629</c:v>
                </c:pt>
                <c:pt idx="1">
                  <c:v>8783</c:v>
                </c:pt>
                <c:pt idx="2">
                  <c:v>7695</c:v>
                </c:pt>
                <c:pt idx="3">
                  <c:v>8276</c:v>
                </c:pt>
                <c:pt idx="4">
                  <c:v>7896</c:v>
                </c:pt>
                <c:pt idx="5">
                  <c:v>7452</c:v>
                </c:pt>
                <c:pt idx="6">
                  <c:v>10496</c:v>
                </c:pt>
                <c:pt idx="7">
                  <c:v>11109</c:v>
                </c:pt>
                <c:pt idx="8">
                  <c:v>10955</c:v>
                </c:pt>
                <c:pt idx="9">
                  <c:v>11503</c:v>
                </c:pt>
                <c:pt idx="10">
                  <c:v>5711</c:v>
                </c:pt>
                <c:pt idx="11">
                  <c:v>6364</c:v>
                </c:pt>
                <c:pt idx="12">
                  <c:v>6656</c:v>
                </c:pt>
                <c:pt idx="13">
                  <c:v>7444</c:v>
                </c:pt>
                <c:pt idx="14">
                  <c:v>8090</c:v>
                </c:pt>
              </c:numCache>
            </c:numRef>
          </c:val>
          <c:extLst>
            <c:ext xmlns:c16="http://schemas.microsoft.com/office/drawing/2014/chart" uri="{C3380CC4-5D6E-409C-BE32-E72D297353CC}">
              <c16:uniqueId val="{00000010-AA8F-4858-9D39-BF2EEAA5D226}"/>
            </c:ext>
          </c:extLst>
        </c:ser>
        <c:ser>
          <c:idx val="4"/>
          <c:order val="3"/>
          <c:tx>
            <c:strRef>
              <c:f>'15-3'!$F$4</c:f>
              <c:strCache>
                <c:ptCount val="1"/>
                <c:pt idx="0">
                  <c:v>南部地域子育て支援センター</c:v>
                </c:pt>
              </c:strCache>
            </c:strRef>
          </c:tx>
          <c:spPr>
            <a:pattFill prst="lgCheck">
              <a:fgClr>
                <a:srgbClr val="E1CEA3"/>
              </a:fgClr>
              <a:bgClr>
                <a:schemeClr val="bg1"/>
              </a:bgClr>
            </a:pattFill>
            <a:ln>
              <a:solidFill>
                <a:srgbClr val="E1CEA3"/>
              </a:solidFill>
            </a:ln>
            <a:effectLst/>
          </c:spPr>
          <c:invertIfNegative val="0"/>
          <c:dLbls>
            <c:dLbl>
              <c:idx val="0"/>
              <c:layout>
                <c:manualLayout>
                  <c:x val="0"/>
                  <c:y val="-5.56715379262352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A8F-4858-9D39-BF2EEAA5D226}"/>
                </c:ext>
              </c:extLst>
            </c:dLbl>
            <c:dLbl>
              <c:idx val="1"/>
              <c:layout>
                <c:manualLayout>
                  <c:x val="1.8467223368627689E-3"/>
                  <c:y val="-8.6290883785664685E-2"/>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12-AA8F-4858-9D39-BF2EEAA5D226}"/>
                </c:ext>
              </c:extLst>
            </c:dLbl>
            <c:dLbl>
              <c:idx val="2"/>
              <c:layout>
                <c:manualLayout>
                  <c:x val="-3.3856185066279101E-17"/>
                  <c:y val="-8.3507306889352817E-2"/>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13-AA8F-4858-9D39-BF2EEAA5D226}"/>
                </c:ext>
              </c:extLst>
            </c:dLbl>
            <c:dLbl>
              <c:idx val="3"/>
              <c:layout>
                <c:manualLayout>
                  <c:x val="0"/>
                  <c:y val="-8.4413174866711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A8F-4858-9D39-BF2EEAA5D226}"/>
                </c:ext>
              </c:extLst>
            </c:dLbl>
            <c:dLbl>
              <c:idx val="4"/>
              <c:layout>
                <c:manualLayout>
                  <c:x val="-6.7712370132558202E-17"/>
                  <c:y val="-8.89157748809583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A8F-4858-9D39-BF2EEAA5D226}"/>
                </c:ext>
              </c:extLst>
            </c:dLbl>
            <c:dLbl>
              <c:idx val="5"/>
              <c:layout>
                <c:manualLayout>
                  <c:x val="0"/>
                  <c:y val="-0.105775922059846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A8F-4858-9D39-BF2EEAA5D226}"/>
                </c:ext>
              </c:extLst>
            </c:dLbl>
            <c:dLbl>
              <c:idx val="6"/>
              <c:layout>
                <c:manualLayout>
                  <c:x val="6.7712370132558202E-17"/>
                  <c:y val="-0.1002087682672234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A8F-4858-9D39-BF2EEAA5D226}"/>
                </c:ext>
              </c:extLst>
            </c:dLbl>
            <c:dLbl>
              <c:idx val="7"/>
              <c:layout>
                <c:manualLayout>
                  <c:x val="0"/>
                  <c:y val="-0.105775922059846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A8F-4858-9D39-BF2EEAA5D226}"/>
                </c:ext>
              </c:extLst>
            </c:dLbl>
            <c:dLbl>
              <c:idx val="8"/>
              <c:layout>
                <c:manualLayout>
                  <c:x val="-3.6934446737256054E-3"/>
                  <c:y val="-0.1002087682672234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A8F-4858-9D39-BF2EEAA5D226}"/>
                </c:ext>
              </c:extLst>
            </c:dLbl>
            <c:dLbl>
              <c:idx val="9"/>
              <c:layout>
                <c:manualLayout>
                  <c:x val="-5.5401670105885434E-3"/>
                  <c:y val="-0.119693806541405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A8F-4858-9D39-BF2EEAA5D226}"/>
                </c:ext>
              </c:extLst>
            </c:dLbl>
            <c:dLbl>
              <c:idx val="10"/>
              <c:layout>
                <c:manualLayout>
                  <c:x val="0"/>
                  <c:y val="-0.1085594989561586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A8F-4858-9D39-BF2EEAA5D226}"/>
                </c:ext>
              </c:extLst>
            </c:dLbl>
            <c:dLbl>
              <c:idx val="11"/>
              <c:layout>
                <c:manualLayout>
                  <c:x val="0"/>
                  <c:y val="-0.1085594989561586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A8F-4858-9D39-BF2EEAA5D226}"/>
                </c:ext>
              </c:extLst>
            </c:dLbl>
            <c:dLbl>
              <c:idx val="12"/>
              <c:layout>
                <c:manualLayout>
                  <c:x val="0"/>
                  <c:y val="-9.7425191370911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A8F-4858-9D39-BF2EEAA5D226}"/>
                </c:ext>
              </c:extLst>
            </c:dLbl>
            <c:dLbl>
              <c:idx val="13"/>
              <c:layout>
                <c:manualLayout>
                  <c:x val="-1.8467223368628027E-3"/>
                  <c:y val="-8.35073068893528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A8F-4858-9D39-BF2EEAA5D226}"/>
                </c:ext>
              </c:extLst>
            </c:dLbl>
            <c:dLbl>
              <c:idx val="14"/>
              <c:layout>
                <c:manualLayout>
                  <c:x val="0"/>
                  <c:y val="-8.35073068893528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A8F-4858-9D39-BF2EEAA5D226}"/>
                </c:ext>
              </c:extLst>
            </c:dLbl>
            <c:spPr>
              <a:noFill/>
              <a:ln w="19050">
                <a:solidFill>
                  <a:srgbClr val="E1CEA3"/>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'15-3'!$A$5:$A$19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'15-3'!$F$5:$F$19</c:f>
              <c:numCache>
                <c:formatCode>#,##0_ </c:formatCode>
                <c:ptCount val="15"/>
                <c:pt idx="0">
                  <c:v>8881</c:v>
                </c:pt>
                <c:pt idx="1">
                  <c:v>6244</c:v>
                </c:pt>
                <c:pt idx="2">
                  <c:v>4752</c:v>
                </c:pt>
                <c:pt idx="3">
                  <c:v>5412</c:v>
                </c:pt>
                <c:pt idx="4">
                  <c:v>9154</c:v>
                </c:pt>
                <c:pt idx="5">
                  <c:v>8601</c:v>
                </c:pt>
                <c:pt idx="6">
                  <c:v>10620</c:v>
                </c:pt>
                <c:pt idx="7">
                  <c:v>6968</c:v>
                </c:pt>
                <c:pt idx="8">
                  <c:v>7546</c:v>
                </c:pt>
                <c:pt idx="9">
                  <c:v>9189</c:v>
                </c:pt>
                <c:pt idx="10">
                  <c:v>5655</c:v>
                </c:pt>
                <c:pt idx="11">
                  <c:v>6842</c:v>
                </c:pt>
                <c:pt idx="12">
                  <c:v>7017</c:v>
                </c:pt>
                <c:pt idx="13">
                  <c:v>8501</c:v>
                </c:pt>
                <c:pt idx="14">
                  <c:v>7490</c:v>
                </c:pt>
              </c:numCache>
            </c:numRef>
          </c:val>
          <c:extLst>
            <c:ext xmlns:c16="http://schemas.microsoft.com/office/drawing/2014/chart" uri="{C3380CC4-5D6E-409C-BE32-E72D297353CC}">
              <c16:uniqueId val="{00000020-AA8F-4858-9D39-BF2EEAA5D226}"/>
            </c:ext>
          </c:extLst>
        </c:ser>
        <c:ser>
          <c:idx val="5"/>
          <c:order val="4"/>
          <c:tx>
            <c:strRef>
              <c:f>'15-3'!$G$4</c:f>
              <c:strCache>
                <c:ptCount val="1"/>
                <c:pt idx="0">
                  <c:v>西部地域子育て支援センター</c:v>
                </c:pt>
              </c:strCache>
            </c:strRef>
          </c:tx>
          <c:spPr>
            <a:pattFill prst="dkVert">
              <a:fgClr>
                <a:srgbClr val="51A1A2"/>
              </a:fgClr>
              <a:bgClr>
                <a:schemeClr val="bg1"/>
              </a:bgClr>
            </a:pattFill>
            <a:ln>
              <a:solidFill>
                <a:srgbClr val="51A1A2"/>
              </a:solidFill>
            </a:ln>
            <a:effectLst/>
          </c:spPr>
          <c:invertIfNegative val="0"/>
          <c:dLbls>
            <c:dLbl>
              <c:idx val="3"/>
              <c:layout>
                <c:manualLayout>
                  <c:x val="-1.519536157372233E-3"/>
                  <c:y val="-5.22651330040614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A8F-4858-9D39-BF2EEAA5D226}"/>
                </c:ext>
              </c:extLst>
            </c:dLbl>
            <c:dLbl>
              <c:idx val="4"/>
              <c:layout>
                <c:manualLayout>
                  <c:x val="-1.5194588603744438E-3"/>
                  <c:y val="-0.102565440665618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A8F-4858-9D39-BF2EEAA5D226}"/>
                </c:ext>
              </c:extLst>
            </c:dLbl>
            <c:dLbl>
              <c:idx val="5"/>
              <c:layout>
                <c:manualLayout>
                  <c:x val="-1.8467223368628027E-3"/>
                  <c:y val="-0.147529575504523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A8F-4858-9D39-BF2EEAA5D226}"/>
                </c:ext>
              </c:extLst>
            </c:dLbl>
            <c:dLbl>
              <c:idx val="6"/>
              <c:layout>
                <c:manualLayout>
                  <c:x val="6.7712370132558202E-17"/>
                  <c:y val="-0.1419624217118997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A8F-4858-9D39-BF2EEAA5D226}"/>
                </c:ext>
              </c:extLst>
            </c:dLbl>
            <c:dLbl>
              <c:idx val="7"/>
              <c:layout>
                <c:manualLayout>
                  <c:x val="0"/>
                  <c:y val="-0.153096729297146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A8F-4858-9D39-BF2EEAA5D226}"/>
                </c:ext>
              </c:extLst>
            </c:dLbl>
            <c:dLbl>
              <c:idx val="8"/>
              <c:layout>
                <c:manualLayout>
                  <c:x val="-1.8467223368628027E-3"/>
                  <c:y val="-0.1419624217118997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A8F-4858-9D39-BF2EEAA5D226}"/>
                </c:ext>
              </c:extLst>
            </c:dLbl>
            <c:dLbl>
              <c:idx val="9"/>
              <c:layout>
                <c:manualLayout>
                  <c:x val="-5.5401670105885434E-3"/>
                  <c:y val="-0.164231036882393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A8F-4858-9D39-BF2EEAA5D226}"/>
                </c:ext>
              </c:extLst>
            </c:dLbl>
            <c:dLbl>
              <c:idx val="10"/>
              <c:layout>
                <c:manualLayout>
                  <c:x val="0"/>
                  <c:y val="-0.153096729297146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A8F-4858-9D39-BF2EEAA5D226}"/>
                </c:ext>
              </c:extLst>
            </c:dLbl>
            <c:dLbl>
              <c:idx val="11"/>
              <c:layout>
                <c:manualLayout>
                  <c:x val="-1.8467223368628027E-3"/>
                  <c:y val="-0.150313152400835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A8F-4858-9D39-BF2EEAA5D226}"/>
                </c:ext>
              </c:extLst>
            </c:dLbl>
            <c:dLbl>
              <c:idx val="12"/>
              <c:layout>
                <c:manualLayout>
                  <c:x val="0"/>
                  <c:y val="-0.136395267919276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A8F-4858-9D39-BF2EEAA5D226}"/>
                </c:ext>
              </c:extLst>
            </c:dLbl>
            <c:dLbl>
              <c:idx val="13"/>
              <c:layout>
                <c:manualLayout>
                  <c:x val="-5.5401670105884081E-3"/>
                  <c:y val="-0.122477383437717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A8F-4858-9D39-BF2EEAA5D226}"/>
                </c:ext>
              </c:extLst>
            </c:dLbl>
            <c:dLbl>
              <c:idx val="14"/>
              <c:layout>
                <c:manualLayout>
                  <c:x val="-1.7293558149589277E-3"/>
                  <c:y val="-0.1169102296450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A8F-4858-9D39-BF2EEAA5D226}"/>
                </c:ext>
              </c:extLst>
            </c:dLbl>
            <c:spPr>
              <a:noFill/>
              <a:ln w="19050">
                <a:solidFill>
                  <a:srgbClr val="51A1A2"/>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'15-3'!$A$5:$A$19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'15-3'!$G$5:$G$19</c:f>
              <c:numCache>
                <c:formatCode>#,##0_ </c:formatCode>
                <c:ptCount val="15"/>
                <c:pt idx="5">
                  <c:v>9157</c:v>
                </c:pt>
                <c:pt idx="6">
                  <c:v>10675</c:v>
                </c:pt>
                <c:pt idx="7">
                  <c:v>8305</c:v>
                </c:pt>
                <c:pt idx="8">
                  <c:v>8267</c:v>
                </c:pt>
                <c:pt idx="9">
                  <c:v>9345</c:v>
                </c:pt>
                <c:pt idx="10">
                  <c:v>5964</c:v>
                </c:pt>
                <c:pt idx="11">
                  <c:v>5271</c:v>
                </c:pt>
                <c:pt idx="12">
                  <c:v>5696</c:v>
                </c:pt>
                <c:pt idx="13">
                  <c:v>7018</c:v>
                </c:pt>
                <c:pt idx="14">
                  <c:v>8593</c:v>
                </c:pt>
              </c:numCache>
            </c:numRef>
          </c:val>
          <c:extLst>
            <c:ext xmlns:c16="http://schemas.microsoft.com/office/drawing/2014/chart" uri="{C3380CC4-5D6E-409C-BE32-E72D297353CC}">
              <c16:uniqueId val="{0000002D-AA8F-4858-9D39-BF2EEAA5D226}"/>
            </c:ext>
          </c:extLst>
        </c:ser>
        <c:ser>
          <c:idx val="6"/>
          <c:order val="5"/>
          <c:tx>
            <c:strRef>
              <c:f>'15-3'!$H$4</c:f>
              <c:strCache>
                <c:ptCount val="1"/>
                <c:pt idx="0">
                  <c:v>北部地域子育て支援センター</c:v>
                </c:pt>
              </c:strCache>
            </c:strRef>
          </c:tx>
          <c:spPr>
            <a:pattFill prst="openDmnd">
              <a:fgClr>
                <a:srgbClr val="E5AB47"/>
              </a:fgClr>
              <a:bgClr>
                <a:schemeClr val="bg1"/>
              </a:bgClr>
            </a:pattFill>
            <a:ln>
              <a:solidFill>
                <a:srgbClr val="E5AB47"/>
              </a:solidFill>
            </a:ln>
            <a:effectLst/>
          </c:spPr>
          <c:invertIfNegative val="0"/>
          <c:dLbls>
            <c:dLbl>
              <c:idx val="3"/>
              <c:layout>
                <c:manualLayout>
                  <c:x val="-1.519536157372233E-3"/>
                  <c:y val="-5.63036534936700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A8F-4858-9D39-BF2EEAA5D226}"/>
                </c:ext>
              </c:extLst>
            </c:dLbl>
            <c:dLbl>
              <c:idx val="4"/>
              <c:layout>
                <c:manualLayout>
                  <c:x val="-1.5194588603744438E-3"/>
                  <c:y val="-0.105912721882574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A8F-4858-9D39-BF2EEAA5D226}"/>
                </c:ext>
              </c:extLst>
            </c:dLbl>
            <c:dLbl>
              <c:idx val="5"/>
              <c:layout>
                <c:manualLayout>
                  <c:x val="0"/>
                  <c:y val="-0.192066805845511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A8F-4858-9D39-BF2EEAA5D226}"/>
                </c:ext>
              </c:extLst>
            </c:dLbl>
            <c:dLbl>
              <c:idx val="6"/>
              <c:layout>
                <c:manualLayout>
                  <c:x val="1.8467223368628027E-3"/>
                  <c:y val="-0.1892832289491997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A8F-4858-9D39-BF2EEAA5D226}"/>
                </c:ext>
              </c:extLst>
            </c:dLbl>
            <c:dLbl>
              <c:idx val="7"/>
              <c:layout>
                <c:manualLayout>
                  <c:x val="3.6934446737256054E-3"/>
                  <c:y val="-0.1976339596381350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A8F-4858-9D39-BF2EEAA5D226}"/>
                </c:ext>
              </c:extLst>
            </c:dLbl>
            <c:dLbl>
              <c:idx val="8"/>
              <c:layout>
                <c:manualLayout>
                  <c:x val="0"/>
                  <c:y val="-0.186499652052887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A8F-4858-9D39-BF2EEAA5D226}"/>
                </c:ext>
              </c:extLst>
            </c:dLbl>
            <c:dLbl>
              <c:idx val="9"/>
              <c:layout>
                <c:manualLayout>
                  <c:x val="-1.8467223368628027E-3"/>
                  <c:y val="-0.205984690327070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A8F-4858-9D39-BF2EEAA5D226}"/>
                </c:ext>
              </c:extLst>
            </c:dLbl>
            <c:dLbl>
              <c:idx val="10"/>
              <c:layout>
                <c:manualLayout>
                  <c:x val="-1.846722336862938E-3"/>
                  <c:y val="-0.192066805845511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A8F-4858-9D39-BF2EEAA5D226}"/>
                </c:ext>
              </c:extLst>
            </c:dLbl>
            <c:dLbl>
              <c:idx val="11"/>
              <c:layout>
                <c:manualLayout>
                  <c:x val="-1.354247402651164E-16"/>
                  <c:y val="-0.1892832289491997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AA8F-4858-9D39-BF2EEAA5D226}"/>
                </c:ext>
              </c:extLst>
            </c:dLbl>
            <c:dLbl>
              <c:idx val="12"/>
              <c:layout>
                <c:manualLayout>
                  <c:x val="0"/>
                  <c:y val="-0.1781489213639526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A8F-4858-9D39-BF2EEAA5D226}"/>
                </c:ext>
              </c:extLst>
            </c:dLbl>
            <c:dLbl>
              <c:idx val="13"/>
              <c:layout>
                <c:manualLayout>
                  <c:x val="-3.6934446737256054E-3"/>
                  <c:y val="-0.158663883089770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AA8F-4858-9D39-BF2EEAA5D226}"/>
                </c:ext>
              </c:extLst>
            </c:dLbl>
            <c:dLbl>
              <c:idx val="14"/>
              <c:layout>
                <c:manualLayout>
                  <c:x val="3.4587116299178555E-3"/>
                  <c:y val="-0.158663883089770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AA8F-4858-9D39-BF2EEAA5D226}"/>
                </c:ext>
              </c:extLst>
            </c:dLbl>
            <c:spPr>
              <a:noFill/>
              <a:ln w="19050">
                <a:solidFill>
                  <a:srgbClr val="E5AB47"/>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'15-3'!$A$5:$A$19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'15-3'!$H$5:$H$19</c:f>
              <c:numCache>
                <c:formatCode>#,##0_ </c:formatCode>
                <c:ptCount val="15"/>
                <c:pt idx="5">
                  <c:v>14223</c:v>
                </c:pt>
                <c:pt idx="6">
                  <c:v>14867</c:v>
                </c:pt>
                <c:pt idx="7">
                  <c:v>14115</c:v>
                </c:pt>
                <c:pt idx="8">
                  <c:v>16856</c:v>
                </c:pt>
                <c:pt idx="9">
                  <c:v>18039</c:v>
                </c:pt>
                <c:pt idx="10">
                  <c:v>11500</c:v>
                </c:pt>
                <c:pt idx="11">
                  <c:v>11574</c:v>
                </c:pt>
                <c:pt idx="12">
                  <c:v>10103</c:v>
                </c:pt>
                <c:pt idx="13">
                  <c:v>10945</c:v>
                </c:pt>
                <c:pt idx="14">
                  <c:v>11082</c:v>
                </c:pt>
              </c:numCache>
            </c:numRef>
          </c:val>
          <c:extLst>
            <c:ext xmlns:c16="http://schemas.microsoft.com/office/drawing/2014/chart" uri="{C3380CC4-5D6E-409C-BE32-E72D297353CC}">
              <c16:uniqueId val="{0000003A-AA8F-4858-9D39-BF2EEAA5D226}"/>
            </c:ext>
          </c:extLst>
        </c:ser>
        <c:dLbls>
          <c:showLegendKey val="0"/>
          <c:showVal val="0"/>
          <c:showCatName val="0"/>
          <c:showSerName val="0"/>
          <c:showPercent val="0"/>
          <c:showBubbleSize val="0"/>
        </c:dLbls>
        <c:gapWidth val="50"/>
        <c:overlap val="100"/>
        <c:axId val="617824400"/>
        <c:axId val="617831456"/>
      </c:barChart>
      <c:catAx>
        <c:axId val="61782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1456"/>
        <c:crosses val="autoZero"/>
        <c:auto val="1"/>
        <c:lblAlgn val="ctr"/>
        <c:lblOffset val="100"/>
        <c:noMultiLvlLbl val="0"/>
      </c:catAx>
      <c:valAx>
        <c:axId val="617831456"/>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4400"/>
        <c:crosses val="autoZero"/>
        <c:crossBetween val="between"/>
      </c:valAx>
      <c:spPr>
        <a:noFill/>
        <a:ln>
          <a:noFill/>
        </a:ln>
        <a:effectLst/>
      </c:spPr>
    </c:plotArea>
    <c:legend>
      <c:legendPos val="t"/>
      <c:layout>
        <c:manualLayout>
          <c:xMode val="edge"/>
          <c:yMode val="edge"/>
          <c:x val="0.10074597403624726"/>
          <c:y val="7.5469564216790228E-2"/>
          <c:w val="0.78785740802486659"/>
          <c:h val="0.123173935199644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23662675574029E-2"/>
          <c:y val="0.20230306141086005"/>
          <c:w val="0.85847814275868572"/>
          <c:h val="0.70900652287410493"/>
        </c:manualLayout>
      </c:layout>
      <c:barChart>
        <c:barDir val="col"/>
        <c:grouping val="stacked"/>
        <c:varyColors val="0"/>
        <c:ser>
          <c:idx val="1"/>
          <c:order val="0"/>
          <c:tx>
            <c:strRef>
              <c:f>'15-4'!$C$4</c:f>
              <c:strCache>
                <c:ptCount val="1"/>
                <c:pt idx="0">
                  <c:v>公設公営</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'15-4'!$C$5:$C$19</c:f>
              <c:numCache>
                <c:formatCode>#,##0_);[Red]\(#,##0\)</c:formatCode>
                <c:ptCount val="15"/>
                <c:pt idx="0">
                  <c:v>31</c:v>
                </c:pt>
                <c:pt idx="1">
                  <c:v>32</c:v>
                </c:pt>
                <c:pt idx="2">
                  <c:v>33</c:v>
                </c:pt>
                <c:pt idx="3">
                  <c:v>33</c:v>
                </c:pt>
                <c:pt idx="4">
                  <c:v>33</c:v>
                </c:pt>
                <c:pt idx="5">
                  <c:v>38</c:v>
                </c:pt>
                <c:pt idx="6">
                  <c:v>47</c:v>
                </c:pt>
                <c:pt idx="7">
                  <c:v>49</c:v>
                </c:pt>
                <c:pt idx="8">
                  <c:v>53</c:v>
                </c:pt>
                <c:pt idx="9">
                  <c:v>57</c:v>
                </c:pt>
                <c:pt idx="10">
                  <c:v>61</c:v>
                </c:pt>
                <c:pt idx="11">
                  <c:v>76</c:v>
                </c:pt>
                <c:pt idx="12">
                  <c:v>81</c:v>
                </c:pt>
                <c:pt idx="13">
                  <c:v>85</c:v>
                </c:pt>
                <c:pt idx="14">
                  <c:v>89</c:v>
                </c:pt>
              </c:numCache>
            </c:numRef>
          </c:val>
          <c:extLst>
            <c:ext xmlns:c16="http://schemas.microsoft.com/office/drawing/2014/chart" uri="{C3380CC4-5D6E-409C-BE32-E72D297353CC}">
              <c16:uniqueId val="{00000000-9AFD-4EF7-BA93-59011B9C01F8}"/>
            </c:ext>
          </c:extLst>
        </c:ser>
        <c:ser>
          <c:idx val="2"/>
          <c:order val="1"/>
          <c:tx>
            <c:strRef>
              <c:f>'15-4'!$D$4</c:f>
              <c:strCache>
                <c:ptCount val="1"/>
                <c:pt idx="0">
                  <c:v>民設民営</c:v>
                </c:pt>
              </c:strCache>
            </c:strRef>
          </c:tx>
          <c:spPr>
            <a:pattFill prst="dkUpDiag">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'15-4'!$D$5:$D$19</c:f>
              <c:numCache>
                <c:formatCode>#,##0_);[Red]\(#,##0\)</c:formatCode>
                <c:ptCount val="15"/>
                <c:pt idx="0">
                  <c:v>3</c:v>
                </c:pt>
                <c:pt idx="1">
                  <c:v>3</c:v>
                </c:pt>
                <c:pt idx="2">
                  <c:v>3</c:v>
                </c:pt>
                <c:pt idx="3">
                  <c:v>3</c:v>
                </c:pt>
                <c:pt idx="4">
                  <c:v>3</c:v>
                </c:pt>
                <c:pt idx="5">
                  <c:v>3</c:v>
                </c:pt>
                <c:pt idx="6">
                  <c:v>2</c:v>
                </c:pt>
                <c:pt idx="7">
                  <c:v>2</c:v>
                </c:pt>
                <c:pt idx="8">
                  <c:v>2</c:v>
                </c:pt>
                <c:pt idx="9">
                  <c:v>1</c:v>
                </c:pt>
                <c:pt idx="10">
                  <c:v>0</c:v>
                </c:pt>
                <c:pt idx="11">
                  <c:v>18</c:v>
                </c:pt>
                <c:pt idx="12">
                  <c:v>26</c:v>
                </c:pt>
                <c:pt idx="13">
                  <c:v>30</c:v>
                </c:pt>
                <c:pt idx="14">
                  <c:v>39</c:v>
                </c:pt>
              </c:numCache>
            </c:numRef>
          </c:val>
          <c:extLst xmlns:c15="http://schemas.microsoft.com/office/drawing/2012/chart">
            <c:ext xmlns:c16="http://schemas.microsoft.com/office/drawing/2014/chart" uri="{C3380CC4-5D6E-409C-BE32-E72D297353CC}">
              <c16:uniqueId val="{0000000C-9AFD-4EF7-BA93-59011B9C01F8}"/>
            </c:ext>
          </c:extLst>
        </c:ser>
        <c:dLbls>
          <c:showLegendKey val="0"/>
          <c:showVal val="0"/>
          <c:showCatName val="0"/>
          <c:showSerName val="0"/>
          <c:showPercent val="0"/>
          <c:showBubbleSize val="0"/>
        </c:dLbls>
        <c:gapWidth val="50"/>
        <c:overlap val="100"/>
        <c:axId val="617828712"/>
        <c:axId val="617832240"/>
        <c:extLst/>
      </c:barChart>
      <c:lineChart>
        <c:grouping val="standard"/>
        <c:varyColors val="0"/>
        <c:dLbls>
          <c:showLegendKey val="0"/>
          <c:showVal val="0"/>
          <c:showCatName val="0"/>
          <c:showSerName val="0"/>
          <c:showPercent val="0"/>
          <c:showBubbleSize val="0"/>
        </c:dLbls>
        <c:marker val="1"/>
        <c:smooth val="0"/>
        <c:axId val="617829104"/>
        <c:axId val="617826752"/>
        <c:extLst>
          <c:ext xmlns:c15="http://schemas.microsoft.com/office/drawing/2012/chart" uri="{02D57815-91ED-43cb-92C2-25804820EDAC}">
            <c15:filteredLineSeries>
              <c15:ser>
                <c:idx val="3"/>
                <c:order val="2"/>
                <c:tx>
                  <c:strRef>
                    <c:extLst>
                      <c:ext uri="{02D57815-91ED-43cb-92C2-25804820EDAC}">
                        <c15:formulaRef>
                          <c15:sqref>'15-4'!$E$4</c15:sqref>
                        </c15:formulaRef>
                      </c:ext>
                    </c:extLst>
                    <c:strCache>
                      <c:ptCount val="1"/>
                      <c:pt idx="0">
                        <c:v>合計</c:v>
                      </c:pt>
                    </c:strCache>
                  </c:strRef>
                </c:tx>
                <c:spPr>
                  <a:ln w="25400" cap="rnd">
                    <a:noFill/>
                    <a:round/>
                  </a:ln>
                  <a:effectLst/>
                </c:spPr>
                <c:marker>
                  <c:symbol val="none"/>
                </c:marker>
                <c:cat>
                  <c:numRef>
                    <c:extLst>
                      <c:ext uri="{02D57815-91ED-43cb-92C2-25804820EDAC}">
                        <c15:formulaRef>
                          <c15:sqref>'15-4'!$A$5:$A$19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uri="{02D57815-91ED-43cb-92C2-25804820EDAC}">
                        <c15:formulaRef>
                          <c15:sqref>'15-4'!$E$5:$E$19</c15:sqref>
                        </c15:formulaRef>
                      </c:ext>
                    </c:extLst>
                    <c:numCache>
                      <c:formatCode>#,##0_);[Red]\(#,##0\)</c:formatCode>
                      <c:ptCount val="15"/>
                      <c:pt idx="0">
                        <c:v>34</c:v>
                      </c:pt>
                      <c:pt idx="1">
                        <c:v>35</c:v>
                      </c:pt>
                      <c:pt idx="2">
                        <c:v>36</c:v>
                      </c:pt>
                      <c:pt idx="3">
                        <c:v>36</c:v>
                      </c:pt>
                      <c:pt idx="4">
                        <c:v>36</c:v>
                      </c:pt>
                      <c:pt idx="5">
                        <c:v>41</c:v>
                      </c:pt>
                      <c:pt idx="6">
                        <c:v>49</c:v>
                      </c:pt>
                      <c:pt idx="7">
                        <c:v>51</c:v>
                      </c:pt>
                      <c:pt idx="8">
                        <c:v>55</c:v>
                      </c:pt>
                      <c:pt idx="9">
                        <c:v>58</c:v>
                      </c:pt>
                      <c:pt idx="10">
                        <c:v>61</c:v>
                      </c:pt>
                      <c:pt idx="11">
                        <c:v>94</c:v>
                      </c:pt>
                      <c:pt idx="12">
                        <c:v>107</c:v>
                      </c:pt>
                      <c:pt idx="13">
                        <c:v>115</c:v>
                      </c:pt>
                      <c:pt idx="14">
                        <c:v>128</c:v>
                      </c:pt>
                    </c:numCache>
                  </c:numRef>
                </c:val>
                <c:smooth val="0"/>
                <c:extLst>
                  <c:ext xmlns:c16="http://schemas.microsoft.com/office/drawing/2014/chart" uri="{C3380CC4-5D6E-409C-BE32-E72D297353CC}">
                    <c16:uniqueId val="{0000000E-9AFD-4EF7-BA93-59011B9C01F8}"/>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'15-4'!$F$4</c15:sqref>
                        </c15:formulaRef>
                      </c:ext>
                    </c:extLst>
                    <c:strCache>
                      <c:ptCount val="1"/>
                      <c:pt idx="0">
                        <c:v>設置数の伸び率</c:v>
                      </c:pt>
                    </c:strCache>
                  </c:strRef>
                </c:tx>
                <c:spPr>
                  <a:ln w="25400" cap="rnd">
                    <a:noFill/>
                    <a:round/>
                  </a:ln>
                  <a:effectLst/>
                </c:spPr>
                <c:marker>
                  <c:symbol val="none"/>
                </c:marker>
                <c:cat>
                  <c:numRef>
                    <c:extLst xmlns:c15="http://schemas.microsoft.com/office/drawing/2012/chart">
                      <c:ext xmlns:c15="http://schemas.microsoft.com/office/drawing/2012/chart" uri="{02D57815-91ED-43cb-92C2-25804820EDAC}">
                        <c15:formulaRef>
                          <c15:sqref>'15-4'!$A$5:$A$19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'15-4'!$F$5:$F$19</c15:sqref>
                        </c15:formulaRef>
                      </c:ext>
                    </c:extLst>
                    <c:numCache>
                      <c:formatCode>0.00</c:formatCode>
                      <c:ptCount val="15"/>
                      <c:pt idx="1">
                        <c:v>1.0294117647058822</c:v>
                      </c:pt>
                      <c:pt idx="2">
                        <c:v>1.0285714285714285</c:v>
                      </c:pt>
                      <c:pt idx="3">
                        <c:v>1</c:v>
                      </c:pt>
                      <c:pt idx="4">
                        <c:v>1</c:v>
                      </c:pt>
                      <c:pt idx="5">
                        <c:v>1.1388888888888888</c:v>
                      </c:pt>
                      <c:pt idx="6">
                        <c:v>1.1951219512195121</c:v>
                      </c:pt>
                      <c:pt idx="7">
                        <c:v>1.0408163265306123</c:v>
                      </c:pt>
                      <c:pt idx="8">
                        <c:v>1.0784313725490196</c:v>
                      </c:pt>
                      <c:pt idx="9">
                        <c:v>1.0545454545454545</c:v>
                      </c:pt>
                      <c:pt idx="10">
                        <c:v>1.0517241379310345</c:v>
                      </c:pt>
                      <c:pt idx="11">
                        <c:v>1.540983606557377</c:v>
                      </c:pt>
                      <c:pt idx="12">
                        <c:v>1.1382978723404256</c:v>
                      </c:pt>
                      <c:pt idx="13">
                        <c:v>1.0747663551401869</c:v>
                      </c:pt>
                      <c:pt idx="14">
                        <c:v>1.1130434782608696</c:v>
                      </c:pt>
                    </c:numCache>
                  </c:numRef>
                </c:val>
                <c:smooth val="0"/>
                <c:extLst xmlns:c15="http://schemas.microsoft.com/office/drawing/2012/chart">
                  <c:ext xmlns:c16="http://schemas.microsoft.com/office/drawing/2014/chart" uri="{C3380CC4-5D6E-409C-BE32-E72D297353CC}">
                    <c16:uniqueId val="{00000010-9AFD-4EF7-BA93-59011B9C01F8}"/>
                  </c:ext>
                </c:extLst>
              </c15:ser>
            </c15:filteredLineSeries>
          </c:ext>
        </c:extLst>
      </c:lineChart>
      <c:catAx>
        <c:axId val="61782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2240"/>
        <c:crosses val="autoZero"/>
        <c:auto val="1"/>
        <c:lblAlgn val="ctr"/>
        <c:lblOffset val="100"/>
        <c:noMultiLvlLbl val="0"/>
      </c:catAx>
      <c:valAx>
        <c:axId val="617832240"/>
        <c:scaling>
          <c:orientation val="minMax"/>
          <c:max val="120"/>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8712"/>
        <c:crosses val="autoZero"/>
        <c:crossBetween val="between"/>
        <c:majorUnit val="20"/>
      </c:valAx>
      <c:valAx>
        <c:axId val="617826752"/>
        <c:scaling>
          <c:orientation val="minMax"/>
          <c:max val="1.2"/>
          <c:min val="0"/>
        </c:scaling>
        <c:delete val="1"/>
        <c:axPos val="r"/>
        <c:numFmt formatCode="#,##0.0_);[Red]\(#,##0.0\)" sourceLinked="0"/>
        <c:majorTickMark val="out"/>
        <c:minorTickMark val="none"/>
        <c:tickLblPos val="nextTo"/>
        <c:crossAx val="617829104"/>
        <c:crosses val="max"/>
        <c:crossBetween val="between"/>
        <c:majorUnit val="0.4"/>
      </c:valAx>
      <c:catAx>
        <c:axId val="617829104"/>
        <c:scaling>
          <c:orientation val="minMax"/>
        </c:scaling>
        <c:delete val="1"/>
        <c:axPos val="b"/>
        <c:numFmt formatCode="General" sourceLinked="1"/>
        <c:majorTickMark val="out"/>
        <c:minorTickMark val="none"/>
        <c:tickLblPos val="nextTo"/>
        <c:crossAx val="617826752"/>
        <c:crosses val="autoZero"/>
        <c:auto val="1"/>
        <c:lblAlgn val="ctr"/>
        <c:lblOffset val="100"/>
        <c:noMultiLvlLbl val="0"/>
      </c:catAx>
      <c:spPr>
        <a:noFill/>
        <a:ln>
          <a:noFill/>
        </a:ln>
        <a:effectLst/>
      </c:spPr>
    </c:plotArea>
    <c:legend>
      <c:legendPos val="t"/>
      <c:layout>
        <c:manualLayout>
          <c:xMode val="edge"/>
          <c:yMode val="edge"/>
          <c:x val="0.22089319570515475"/>
          <c:y val="0.23025921277087072"/>
          <c:w val="0.40415966689906435"/>
          <c:h val="4.19538201420385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736773930034E-2"/>
          <c:y val="0.11711944244089049"/>
          <c:w val="0.87056070121987739"/>
          <c:h val="0.73313721325347103"/>
        </c:manualLayout>
      </c:layout>
      <c:barChart>
        <c:barDir val="col"/>
        <c:grouping val="clustered"/>
        <c:varyColors val="0"/>
        <c:ser>
          <c:idx val="1"/>
          <c:order val="0"/>
          <c:tx>
            <c:strRef>
              <c:f>'15-5'!$C$6</c:f>
              <c:strCache>
                <c:ptCount val="1"/>
                <c:pt idx="0">
                  <c:v>定員数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'15-5'!$A$7:$A$21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'15-5'!$C$7:$C$21</c:f>
              <c:numCache>
                <c:formatCode>#,##0_ ;[Red]\-#,##0\ </c:formatCode>
                <c:ptCount val="15"/>
                <c:pt idx="0">
                  <c:v>1539</c:v>
                </c:pt>
                <c:pt idx="1">
                  <c:v>1599</c:v>
                </c:pt>
                <c:pt idx="2">
                  <c:v>1639</c:v>
                </c:pt>
                <c:pt idx="3">
                  <c:v>1669</c:v>
                </c:pt>
                <c:pt idx="4">
                  <c:v>1689</c:v>
                </c:pt>
                <c:pt idx="5">
                  <c:v>1920</c:v>
                </c:pt>
                <c:pt idx="6">
                  <c:v>2230</c:v>
                </c:pt>
                <c:pt idx="7">
                  <c:v>2310</c:v>
                </c:pt>
                <c:pt idx="8">
                  <c:v>2480</c:v>
                </c:pt>
                <c:pt idx="9">
                  <c:v>2640</c:v>
                </c:pt>
                <c:pt idx="10">
                  <c:v>2740</c:v>
                </c:pt>
                <c:pt idx="11">
                  <c:v>3250</c:v>
                </c:pt>
                <c:pt idx="12">
                  <c:v>3430</c:v>
                </c:pt>
                <c:pt idx="13">
                  <c:v>3570</c:v>
                </c:pt>
                <c:pt idx="14">
                  <c:v>3710</c:v>
                </c:pt>
              </c:numCache>
            </c:numRef>
          </c:val>
          <c:extLst>
            <c:ext xmlns:c16="http://schemas.microsoft.com/office/drawing/2014/chart" uri="{C3380CC4-5D6E-409C-BE32-E72D297353CC}">
              <c16:uniqueId val="{00000000-5309-41CB-B531-D600AF03D3A5}"/>
            </c:ext>
          </c:extLst>
        </c:ser>
        <c:ser>
          <c:idx val="2"/>
          <c:order val="1"/>
          <c:tx>
            <c:strRef>
              <c:f>'15-5'!$D$6</c:f>
              <c:strCache>
                <c:ptCount val="1"/>
                <c:pt idx="0">
                  <c:v>入所児童数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'15-5'!$A$7:$A$21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'15-5'!$D$7:$D$21</c:f>
              <c:numCache>
                <c:formatCode>#,##0_ ;[Red]\-#,##0\ </c:formatCode>
                <c:ptCount val="15"/>
                <c:pt idx="0">
                  <c:v>1472</c:v>
                </c:pt>
                <c:pt idx="1">
                  <c:v>1501</c:v>
                </c:pt>
                <c:pt idx="2">
                  <c:v>1570</c:v>
                </c:pt>
                <c:pt idx="3">
                  <c:v>1669</c:v>
                </c:pt>
                <c:pt idx="4">
                  <c:v>1761</c:v>
                </c:pt>
                <c:pt idx="5">
                  <c:v>1923</c:v>
                </c:pt>
                <c:pt idx="6">
                  <c:v>2196</c:v>
                </c:pt>
                <c:pt idx="7">
                  <c:v>2284</c:v>
                </c:pt>
                <c:pt idx="8">
                  <c:v>2486</c:v>
                </c:pt>
                <c:pt idx="9">
                  <c:v>2774</c:v>
                </c:pt>
                <c:pt idx="10">
                  <c:v>2892</c:v>
                </c:pt>
                <c:pt idx="11">
                  <c:v>3329</c:v>
                </c:pt>
                <c:pt idx="12">
                  <c:v>3492</c:v>
                </c:pt>
                <c:pt idx="13">
                  <c:v>3649</c:v>
                </c:pt>
                <c:pt idx="14">
                  <c:v>3723</c:v>
                </c:pt>
              </c:numCache>
            </c:numRef>
          </c:val>
          <c:extLst>
            <c:ext xmlns:c16="http://schemas.microsoft.com/office/drawing/2014/chart" uri="{C3380CC4-5D6E-409C-BE32-E72D297353CC}">
              <c16:uniqueId val="{00000001-5309-41CB-B531-D600AF03D3A5}"/>
            </c:ext>
          </c:extLst>
        </c:ser>
        <c:dLbls>
          <c:showLegendKey val="0"/>
          <c:showVal val="0"/>
          <c:showCatName val="0"/>
          <c:showSerName val="0"/>
          <c:showPercent val="0"/>
          <c:showBubbleSize val="0"/>
        </c:dLbls>
        <c:gapWidth val="50"/>
        <c:axId val="617821656"/>
        <c:axId val="617829496"/>
      </c:barChart>
      <c:lineChart>
        <c:grouping val="standard"/>
        <c:varyColors val="0"/>
        <c:ser>
          <c:idx val="3"/>
          <c:order val="2"/>
          <c:tx>
            <c:strRef>
              <c:f>'15-5'!$E$6</c:f>
              <c:strCache>
                <c:ptCount val="1"/>
                <c:pt idx="0">
                  <c:v>定員充足率</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'15-5'!$A$7:$A$21</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'15-5'!$E$7:$E$21</c:f>
              <c:numCache>
                <c:formatCode>0.0</c:formatCode>
                <c:ptCount val="15"/>
                <c:pt idx="0">
                  <c:v>95.64652371669915</c:v>
                </c:pt>
                <c:pt idx="1">
                  <c:v>93.871169480925573</c:v>
                </c:pt>
                <c:pt idx="2">
                  <c:v>95.790115924344107</c:v>
                </c:pt>
                <c:pt idx="3">
                  <c:v>100</c:v>
                </c:pt>
                <c:pt idx="4">
                  <c:v>104.26287744227353</c:v>
                </c:pt>
                <c:pt idx="5">
                  <c:v>100.15624999999999</c:v>
                </c:pt>
                <c:pt idx="6">
                  <c:v>98.47533632286995</c:v>
                </c:pt>
                <c:pt idx="7">
                  <c:v>98.874458874458867</c:v>
                </c:pt>
                <c:pt idx="8">
                  <c:v>100.24193548387098</c:v>
                </c:pt>
                <c:pt idx="9">
                  <c:v>105.07575757575758</c:v>
                </c:pt>
                <c:pt idx="10">
                  <c:v>105.54744525547446</c:v>
                </c:pt>
                <c:pt idx="11">
                  <c:v>102.43076923076924</c:v>
                </c:pt>
                <c:pt idx="12">
                  <c:v>101.8075801749271</c:v>
                </c:pt>
                <c:pt idx="13">
                  <c:v>102.21288515406161</c:v>
                </c:pt>
                <c:pt idx="14">
                  <c:v>100.35040431266846</c:v>
                </c:pt>
              </c:numCache>
            </c:numRef>
          </c:val>
          <c:smooth val="0"/>
          <c:extLst>
            <c:ext xmlns:c16="http://schemas.microsoft.com/office/drawing/2014/chart" uri="{C3380CC4-5D6E-409C-BE32-E72D297353CC}">
              <c16:uniqueId val="{00000002-5309-41CB-B531-D600AF03D3A5}"/>
            </c:ext>
          </c:extLst>
        </c:ser>
        <c:dLbls>
          <c:showLegendKey val="0"/>
          <c:showVal val="0"/>
          <c:showCatName val="0"/>
          <c:showSerName val="0"/>
          <c:showPercent val="0"/>
          <c:showBubbleSize val="0"/>
        </c:dLbls>
        <c:marker val="1"/>
        <c:smooth val="0"/>
        <c:axId val="617831848"/>
        <c:axId val="617823224"/>
      </c:lineChart>
      <c:catAx>
        <c:axId val="617821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9496"/>
        <c:crosses val="autoZero"/>
        <c:auto val="1"/>
        <c:lblAlgn val="ctr"/>
        <c:lblOffset val="100"/>
        <c:noMultiLvlLbl val="0"/>
      </c:catAx>
      <c:valAx>
        <c:axId val="617829496"/>
        <c:scaling>
          <c:orientation val="minMax"/>
        </c:scaling>
        <c:delete val="0"/>
        <c:axPos val="l"/>
        <c:majorGridlines>
          <c:spPr>
            <a:ln w="9525" cap="flat" cmpd="sng" algn="ctr">
              <a:noFill/>
              <a:round/>
            </a:ln>
            <a:effectLst/>
          </c:spPr>
        </c:majorGridlines>
        <c:numFmt formatCode="#,##0_ ;[Red]\-#,##0\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1656"/>
        <c:crosses val="autoZero"/>
        <c:crossBetween val="between"/>
      </c:valAx>
      <c:valAx>
        <c:axId val="617823224"/>
        <c:scaling>
          <c:orientation val="minMax"/>
          <c:max val="12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1848"/>
        <c:crosses val="max"/>
        <c:crossBetween val="between"/>
      </c:valAx>
      <c:catAx>
        <c:axId val="617831848"/>
        <c:scaling>
          <c:orientation val="minMax"/>
        </c:scaling>
        <c:delete val="1"/>
        <c:axPos val="b"/>
        <c:numFmt formatCode="General" sourceLinked="1"/>
        <c:majorTickMark val="out"/>
        <c:minorTickMark val="none"/>
        <c:tickLblPos val="nextTo"/>
        <c:crossAx val="617823224"/>
        <c:crosses val="autoZero"/>
        <c:auto val="1"/>
        <c:lblAlgn val="ctr"/>
        <c:lblOffset val="100"/>
        <c:noMultiLvlLbl val="0"/>
      </c:catAx>
      <c:spPr>
        <a:noFill/>
        <a:ln>
          <a:noFill/>
        </a:ln>
        <a:effectLst/>
      </c:spPr>
    </c:plotArea>
    <c:legend>
      <c:legendPos val="t"/>
      <c:layout>
        <c:manualLayout>
          <c:xMode val="edge"/>
          <c:yMode val="edge"/>
          <c:x val="0.24316386367125387"/>
          <c:y val="4.0282419295195902E-2"/>
          <c:w val="0.44800850114313434"/>
          <c:h val="5.69735389421797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48910066303304E-2"/>
          <c:y val="0.22000041994750655"/>
          <c:w val="0.87177573150806786"/>
          <c:h val="0.69497476815398063"/>
        </c:manualLayout>
      </c:layout>
      <c:barChart>
        <c:barDir val="col"/>
        <c:grouping val="clustered"/>
        <c:varyColors val="0"/>
        <c:ser>
          <c:idx val="1"/>
          <c:order val="0"/>
          <c:tx>
            <c:strRef>
              <c:f>'15-5'!$C$30</c:f>
              <c:strCache>
                <c:ptCount val="1"/>
                <c:pt idx="0">
                  <c:v>定員数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'15-5'!$A$32:$A$45</c15:sqref>
                  </c15:fullRef>
                </c:ext>
              </c:extLst>
              <c:f>'15-5'!$A$34:$A$45</c:f>
              <c:strCache>
                <c:ptCount val="12"/>
                <c:pt idx="0">
                  <c:v>2013年度</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extLst>
                <c:ext xmlns:c15="http://schemas.microsoft.com/office/drawing/2012/chart" uri="{02D57815-91ED-43cb-92C2-25804820EDAC}">
                  <c15:fullRef>
                    <c15:sqref>'15-5'!$C$32:$C$45</c15:sqref>
                  </c15:fullRef>
                </c:ext>
              </c:extLst>
              <c:f>'15-5'!$C$34:$C$45</c:f>
              <c:numCache>
                <c:formatCode>#,##0_ ;[Red]\-#,##0\ </c:formatCode>
                <c:ptCount val="12"/>
                <c:pt idx="0">
                  <c:v>130</c:v>
                </c:pt>
                <c:pt idx="1">
                  <c:v>130</c:v>
                </c:pt>
                <c:pt idx="2">
                  <c:v>130</c:v>
                </c:pt>
                <c:pt idx="3">
                  <c:v>80</c:v>
                </c:pt>
                <c:pt idx="4">
                  <c:v>80</c:v>
                </c:pt>
                <c:pt idx="5">
                  <c:v>80</c:v>
                </c:pt>
                <c:pt idx="6">
                  <c:v>40</c:v>
                </c:pt>
                <c:pt idx="7">
                  <c:v>0</c:v>
                </c:pt>
                <c:pt idx="8">
                  <c:v>633</c:v>
                </c:pt>
                <c:pt idx="9">
                  <c:v>846</c:v>
                </c:pt>
                <c:pt idx="10">
                  <c:v>988</c:v>
                </c:pt>
                <c:pt idx="11">
                  <c:v>1143</c:v>
                </c:pt>
              </c:numCache>
            </c:numRef>
          </c:val>
          <c:extLst>
            <c:ext xmlns:c16="http://schemas.microsoft.com/office/drawing/2014/chart" uri="{C3380CC4-5D6E-409C-BE32-E72D297353CC}">
              <c16:uniqueId val="{00000000-1198-4FE1-AE2A-968E6B41C6AE}"/>
            </c:ext>
          </c:extLst>
        </c:ser>
        <c:ser>
          <c:idx val="2"/>
          <c:order val="1"/>
          <c:tx>
            <c:strRef>
              <c:f>'15-5'!$D$30</c:f>
              <c:strCache>
                <c:ptCount val="1"/>
                <c:pt idx="0">
                  <c:v>入所児童数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'15-5'!$A$32:$A$45</c15:sqref>
                  </c15:fullRef>
                </c:ext>
              </c:extLst>
              <c:f>'15-5'!$A$34:$A$45</c:f>
              <c:strCache>
                <c:ptCount val="12"/>
                <c:pt idx="0">
                  <c:v>2013年度</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extLst>
                <c:ext xmlns:c15="http://schemas.microsoft.com/office/drawing/2012/chart" uri="{02D57815-91ED-43cb-92C2-25804820EDAC}">
                  <c15:fullRef>
                    <c15:sqref>'15-5'!$D$32:$D$45</c15:sqref>
                  </c15:fullRef>
                </c:ext>
              </c:extLst>
              <c:f>'15-5'!$D$34:$D$45</c:f>
              <c:numCache>
                <c:formatCode>#,##0_ ;[Red]\-#,##0\ </c:formatCode>
                <c:ptCount val="12"/>
                <c:pt idx="0">
                  <c:v>118</c:v>
                </c:pt>
                <c:pt idx="1">
                  <c:v>120</c:v>
                </c:pt>
                <c:pt idx="2">
                  <c:v>122</c:v>
                </c:pt>
                <c:pt idx="3">
                  <c:v>97</c:v>
                </c:pt>
                <c:pt idx="4">
                  <c:v>76</c:v>
                </c:pt>
                <c:pt idx="5">
                  <c:v>80</c:v>
                </c:pt>
                <c:pt idx="6">
                  <c:v>50</c:v>
                </c:pt>
                <c:pt idx="7">
                  <c:v>0</c:v>
                </c:pt>
                <c:pt idx="8">
                  <c:v>682</c:v>
                </c:pt>
                <c:pt idx="9">
                  <c:v>877</c:v>
                </c:pt>
                <c:pt idx="10">
                  <c:v>988</c:v>
                </c:pt>
                <c:pt idx="11">
                  <c:v>1070</c:v>
                </c:pt>
              </c:numCache>
            </c:numRef>
          </c:val>
          <c:extLst>
            <c:ext xmlns:c16="http://schemas.microsoft.com/office/drawing/2014/chart" uri="{C3380CC4-5D6E-409C-BE32-E72D297353CC}">
              <c16:uniqueId val="{00000001-1198-4FE1-AE2A-968E6B41C6AE}"/>
            </c:ext>
          </c:extLst>
        </c:ser>
        <c:dLbls>
          <c:showLegendKey val="0"/>
          <c:showVal val="0"/>
          <c:showCatName val="0"/>
          <c:showSerName val="0"/>
          <c:showPercent val="0"/>
          <c:showBubbleSize val="0"/>
        </c:dLbls>
        <c:gapWidth val="50"/>
        <c:axId val="617829888"/>
        <c:axId val="617832632"/>
      </c:barChart>
      <c:lineChart>
        <c:grouping val="standard"/>
        <c:varyColors val="0"/>
        <c:ser>
          <c:idx val="3"/>
          <c:order val="2"/>
          <c:tx>
            <c:strRef>
              <c:f>'15-5'!$E$30</c:f>
              <c:strCache>
                <c:ptCount val="1"/>
                <c:pt idx="0">
                  <c:v>定員充足率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2"/>
              <c:layout>
                <c:manualLayout>
                  <c:x val="-4.7703209356753991E-2"/>
                  <c:y val="-4.5499313076112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98-4FE1-AE2A-968E6B41C6AE}"/>
                </c:ext>
              </c:extLst>
            </c:dLbl>
            <c:dLbl>
              <c:idx val="4"/>
              <c:layout>
                <c:manualLayout>
                  <c:x val="-2.4425629465250582E-2"/>
                  <c:y val="-3.6688742426320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98-4FE1-AE2A-968E6B41C6AE}"/>
                </c:ext>
              </c:extLst>
            </c:dLbl>
            <c:dLbl>
              <c:idx val="5"/>
              <c:layout>
                <c:manualLayout>
                  <c:x val="-5.252801682517471E-2"/>
                  <c:y val="-3.9625599309584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98-4FE1-AE2A-968E6B41C6AE}"/>
                </c:ext>
              </c:extLst>
            </c:dLbl>
            <c:dLbl>
              <c:idx val="7"/>
              <c:layout>
                <c:manualLayout>
                  <c:x val="-2.4928171920173731E-2"/>
                  <c:y val="-0.160036731523412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98-4FE1-AE2A-968E6B41C6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'15-5'!$A$32:$A$45</c15:sqref>
                  </c15:fullRef>
                </c:ext>
              </c:extLst>
              <c:f>'15-5'!$A$34:$A$45</c:f>
              <c:strCache>
                <c:ptCount val="12"/>
                <c:pt idx="0">
                  <c:v>2013年度</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extLst>
                <c:ext xmlns:c15="http://schemas.microsoft.com/office/drawing/2012/chart" uri="{02D57815-91ED-43cb-92C2-25804820EDAC}">
                  <c15:fullRef>
                    <c15:sqref>'15-5'!$E$32:$E$45</c15:sqref>
                  </c15:fullRef>
                </c:ext>
              </c:extLst>
              <c:f>'15-5'!$E$34:$E$45</c:f>
              <c:numCache>
                <c:formatCode>0.0</c:formatCode>
                <c:ptCount val="12"/>
                <c:pt idx="0">
                  <c:v>90.769230769230774</c:v>
                </c:pt>
                <c:pt idx="1">
                  <c:v>92.307692307692307</c:v>
                </c:pt>
                <c:pt idx="2">
                  <c:v>93.84615384615384</c:v>
                </c:pt>
                <c:pt idx="3">
                  <c:v>121.24999999999999</c:v>
                </c:pt>
                <c:pt idx="4">
                  <c:v>95</c:v>
                </c:pt>
                <c:pt idx="5">
                  <c:v>100</c:v>
                </c:pt>
                <c:pt idx="6">
                  <c:v>125</c:v>
                </c:pt>
                <c:pt idx="7" formatCode="#,##0_ ;[Red]\-#,##0\ ">
                  <c:v>0</c:v>
                </c:pt>
                <c:pt idx="8">
                  <c:v>107.74091627172196</c:v>
                </c:pt>
                <c:pt idx="9">
                  <c:v>103.66430260047281</c:v>
                </c:pt>
                <c:pt idx="10">
                  <c:v>100</c:v>
                </c:pt>
                <c:pt idx="11">
                  <c:v>93.613298337707789</c:v>
                </c:pt>
              </c:numCache>
            </c:numRef>
          </c:val>
          <c:smooth val="0"/>
          <c:extLst>
            <c:ext xmlns:c16="http://schemas.microsoft.com/office/drawing/2014/chart" uri="{C3380CC4-5D6E-409C-BE32-E72D297353CC}">
              <c16:uniqueId val="{00000006-1198-4FE1-AE2A-968E6B41C6AE}"/>
            </c:ext>
          </c:extLst>
        </c:ser>
        <c:dLbls>
          <c:showLegendKey val="0"/>
          <c:showVal val="0"/>
          <c:showCatName val="0"/>
          <c:showSerName val="0"/>
          <c:showPercent val="0"/>
          <c:showBubbleSize val="0"/>
        </c:dLbls>
        <c:marker val="1"/>
        <c:smooth val="0"/>
        <c:axId val="617823616"/>
        <c:axId val="617830672"/>
      </c:lineChart>
      <c:catAx>
        <c:axId val="61782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2632"/>
        <c:crosses val="autoZero"/>
        <c:auto val="1"/>
        <c:lblAlgn val="ctr"/>
        <c:lblOffset val="100"/>
        <c:noMultiLvlLbl val="0"/>
      </c:catAx>
      <c:valAx>
        <c:axId val="617832632"/>
        <c:scaling>
          <c:orientation val="minMax"/>
        </c:scaling>
        <c:delete val="0"/>
        <c:axPos val="l"/>
        <c:majorGridlines>
          <c:spPr>
            <a:ln w="9525" cap="flat" cmpd="sng" algn="ctr">
              <a:noFill/>
              <a:round/>
            </a:ln>
            <a:effectLst/>
          </c:spPr>
        </c:majorGridlines>
        <c:numFmt formatCode="#,##0_ ;[Red]\-#,##0\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9888"/>
        <c:crosses val="autoZero"/>
        <c:crossBetween val="between"/>
      </c:valAx>
      <c:valAx>
        <c:axId val="617830672"/>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3616"/>
        <c:crosses val="max"/>
        <c:crossBetween val="between"/>
      </c:valAx>
      <c:catAx>
        <c:axId val="617823616"/>
        <c:scaling>
          <c:orientation val="minMax"/>
        </c:scaling>
        <c:delete val="1"/>
        <c:axPos val="b"/>
        <c:numFmt formatCode="General" sourceLinked="1"/>
        <c:majorTickMark val="out"/>
        <c:minorTickMark val="none"/>
        <c:tickLblPos val="nextTo"/>
        <c:crossAx val="617830672"/>
        <c:crosses val="autoZero"/>
        <c:auto val="1"/>
        <c:lblAlgn val="ctr"/>
        <c:lblOffset val="100"/>
        <c:noMultiLvlLbl val="0"/>
      </c:catAx>
      <c:spPr>
        <a:noFill/>
        <a:ln>
          <a:noFill/>
        </a:ln>
        <a:effectLst/>
      </c:spPr>
    </c:plotArea>
    <c:legend>
      <c:legendPos val="t"/>
      <c:layout>
        <c:manualLayout>
          <c:xMode val="edge"/>
          <c:yMode val="edge"/>
          <c:x val="0.25368079856262193"/>
          <c:y val="9.6916277147715349E-2"/>
          <c:w val="0.4799413744902718"/>
          <c:h val="4.95598067779419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7324111045112E-2"/>
          <c:y val="0.26048417077777619"/>
          <c:w val="0.88592207147741642"/>
          <c:h val="0.62649740647209506"/>
        </c:manualLayout>
      </c:layout>
      <c:lineChart>
        <c:grouping val="standard"/>
        <c:varyColors val="0"/>
        <c:ser>
          <c:idx val="3"/>
          <c:order val="0"/>
          <c:tx>
            <c:strRef>
              <c:f>'15-6'!$C$5</c:f>
              <c:strCache>
                <c:ptCount val="1"/>
                <c:pt idx="0">
                  <c:v>周産期死亡率
（出産千対）</c:v>
                </c:pt>
              </c:strCache>
            </c:strRef>
          </c:tx>
          <c:spPr>
            <a:ln w="28575" cap="rnd">
              <a:solidFill>
                <a:schemeClr val="accent4"/>
              </a:solidFill>
              <a:prstDash val="sysDot"/>
              <a:round/>
            </a:ln>
            <a:effectLst/>
          </c:spPr>
          <c:marker>
            <c:symbol val="star"/>
            <c:size val="5"/>
            <c:spPr>
              <a:noFill/>
              <a:ln w="9525">
                <a:solidFill>
                  <a:schemeClr val="accent4"/>
                </a:solidFill>
              </a:ln>
              <a:effectLst/>
            </c:spPr>
          </c:marker>
          <c:dLbls>
            <c:dLbl>
              <c:idx val="4"/>
              <c:layout>
                <c:manualLayout>
                  <c:x val="-2.1099106096383057E-2"/>
                  <c:y val="-6.4462575389603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84-484C-88A0-A69D7942D859}"/>
                </c:ext>
              </c:extLst>
            </c:dLbl>
            <c:spPr>
              <a:noFill/>
              <a:ln>
                <a:noFill/>
              </a:ln>
              <a:effectLst/>
            </c:spPr>
            <c:txPr>
              <a:bodyPr rot="0" spcFirstLastPara="1" vertOverflow="ellipsis" vert="horz" wrap="square" anchor="ctr" anchorCtr="1"/>
              <a:lstStyle/>
              <a:p>
                <a:pPr>
                  <a:defRPr sz="1100" b="1" i="0" u="none" strike="noStrike" kern="1200" baseline="0">
                    <a:solidFill>
                      <a:schemeClr val="accent4"/>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'15-6'!$A$8:$A$21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'15-6'!$C$8:$C$21</c:f>
              <c:numCache>
                <c:formatCode>0.0_ </c:formatCode>
                <c:ptCount val="14"/>
                <c:pt idx="0">
                  <c:v>3.9</c:v>
                </c:pt>
                <c:pt idx="1">
                  <c:v>4.0999999999999996</c:v>
                </c:pt>
                <c:pt idx="2" formatCode="#,##0.0_ ">
                  <c:v>4.2</c:v>
                </c:pt>
                <c:pt idx="3" formatCode="#,##0.0_ ">
                  <c:v>5.5</c:v>
                </c:pt>
                <c:pt idx="4" formatCode="#,##0.0_ ">
                  <c:v>3</c:v>
                </c:pt>
                <c:pt idx="5" formatCode="#,##0.0_ ">
                  <c:v>5</c:v>
                </c:pt>
                <c:pt idx="6" formatCode="#,##0.0_ ">
                  <c:v>3.7</c:v>
                </c:pt>
                <c:pt idx="7" formatCode="#,##0.0_ ">
                  <c:v>4.2</c:v>
                </c:pt>
                <c:pt idx="8" formatCode="#,##0.0_ ">
                  <c:v>5.2</c:v>
                </c:pt>
                <c:pt idx="9" formatCode="#,##0.0_ ">
                  <c:v>3.9</c:v>
                </c:pt>
                <c:pt idx="10" formatCode="#,##0.0_ ">
                  <c:v>3</c:v>
                </c:pt>
                <c:pt idx="11" formatCode="#,##0.0_ ">
                  <c:v>4.5</c:v>
                </c:pt>
                <c:pt idx="12" formatCode="#,##0.0_ ">
                  <c:v>5</c:v>
                </c:pt>
                <c:pt idx="13" formatCode="#,##0.0_ ">
                  <c:v>1.6</c:v>
                </c:pt>
              </c:numCache>
            </c:numRef>
          </c:val>
          <c:smooth val="0"/>
          <c:extLst>
            <c:ext xmlns:c16="http://schemas.microsoft.com/office/drawing/2014/chart" uri="{C3380CC4-5D6E-409C-BE32-E72D297353CC}">
              <c16:uniqueId val="{00000003-6D10-4F11-9CA6-85BE25974591}"/>
            </c:ext>
          </c:extLst>
        </c:ser>
        <c:ser>
          <c:idx val="2"/>
          <c:order val="1"/>
          <c:tx>
            <c:strRef>
              <c:f>'15-6'!$D$5</c:f>
              <c:strCache>
                <c:ptCount val="1"/>
                <c:pt idx="0">
                  <c:v>新生児死亡率
（出生千対）</c:v>
                </c:pt>
              </c:strCache>
            </c:strRef>
          </c:tx>
          <c:spPr>
            <a:ln w="28575" cap="rnd">
              <a:solidFill>
                <a:schemeClr val="accent2"/>
              </a:solidFill>
              <a:prstDash val="dash"/>
              <a:round/>
            </a:ln>
            <a:effectLst/>
          </c:spPr>
          <c:marker>
            <c:symbol val="square"/>
            <c:size val="5"/>
            <c:spPr>
              <a:solidFill>
                <a:schemeClr val="accent2"/>
              </a:solidFill>
              <a:ln w="9525">
                <a:solidFill>
                  <a:schemeClr val="accent2"/>
                </a:solidFill>
              </a:ln>
              <a:effectLst/>
            </c:spPr>
          </c:marker>
          <c:dLbls>
            <c:dLbl>
              <c:idx val="4"/>
              <c:layout>
                <c:manualLayout>
                  <c:x val="-2.1012455147009706E-2"/>
                  <c:y val="3.5604303741835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FF-4FB9-8BE0-3BB158688D31}"/>
                </c:ext>
              </c:extLst>
            </c:dLbl>
            <c:dLbl>
              <c:idx val="9"/>
              <c:layout>
                <c:manualLayout>
                  <c:x val="-2.1012455147009706E-2"/>
                  <c:y val="3.3206707530264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FF-4FB9-8BE0-3BB158688D31}"/>
                </c:ext>
              </c:extLst>
            </c:dLbl>
            <c:spPr>
              <a:noFill/>
              <a:ln>
                <a:noFill/>
              </a:ln>
              <a:effectLst/>
            </c:spPr>
            <c:txPr>
              <a:bodyPr rot="0" spcFirstLastPara="1" vertOverflow="ellipsis" vert="horz" wrap="square" anchor="ctr" anchorCtr="1"/>
              <a:lstStyle/>
              <a:p>
                <a:pPr>
                  <a:defRPr sz="1100" b="1" i="0" u="none" strike="noStrike" kern="1200" baseline="0">
                    <a:solidFill>
                      <a:schemeClr val="accent2"/>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'15-6'!$A$8:$A$21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'15-6'!$D$8:$D$21</c:f>
              <c:numCache>
                <c:formatCode>0.0_ </c:formatCode>
                <c:ptCount val="14"/>
                <c:pt idx="0">
                  <c:v>0.3</c:v>
                </c:pt>
                <c:pt idx="1">
                  <c:v>0</c:v>
                </c:pt>
                <c:pt idx="2" formatCode="#,##0.0_ ">
                  <c:v>0.4</c:v>
                </c:pt>
                <c:pt idx="3" formatCode="#,##0.0_ ">
                  <c:v>0.7</c:v>
                </c:pt>
                <c:pt idx="4" formatCode="#,##0.0_ ">
                  <c:v>1.1000000000000001</c:v>
                </c:pt>
                <c:pt idx="5" formatCode="#,##0.0_ ">
                  <c:v>1.1000000000000001</c:v>
                </c:pt>
                <c:pt idx="6" formatCode="#,##0.0_ ">
                  <c:v>0.7</c:v>
                </c:pt>
                <c:pt idx="7" formatCode="#,##0.0_ ">
                  <c:v>1.5</c:v>
                </c:pt>
                <c:pt idx="8" formatCode="#,##0.0_ ">
                  <c:v>0</c:v>
                </c:pt>
                <c:pt idx="9" formatCode="#,##0.0_ ">
                  <c:v>0.9</c:v>
                </c:pt>
                <c:pt idx="10" formatCode="#,##0.0_ ">
                  <c:v>0.4</c:v>
                </c:pt>
                <c:pt idx="11" formatCode="#,##0.0_ ">
                  <c:v>1.8</c:v>
                </c:pt>
                <c:pt idx="12" formatCode="#,##0.0_ ">
                  <c:v>2</c:v>
                </c:pt>
                <c:pt idx="13" formatCode="#,##0.0_ ">
                  <c:v>1.6</c:v>
                </c:pt>
              </c:numCache>
            </c:numRef>
          </c:val>
          <c:smooth val="0"/>
          <c:extLst>
            <c:ext xmlns:c16="http://schemas.microsoft.com/office/drawing/2014/chart" uri="{C3380CC4-5D6E-409C-BE32-E72D297353CC}">
              <c16:uniqueId val="{00000002-6D10-4F11-9CA6-85BE25974591}"/>
            </c:ext>
          </c:extLst>
        </c:ser>
        <c:ser>
          <c:idx val="0"/>
          <c:order val="2"/>
          <c:tx>
            <c:strRef>
              <c:f>'15-6'!$E$5</c:f>
              <c:strCache>
                <c:ptCount val="1"/>
                <c:pt idx="0">
                  <c:v>乳児死亡率
（出生千対）</c:v>
                </c:pt>
              </c:strCache>
            </c:strRef>
          </c:tx>
          <c:spPr>
            <a:ln w="28575" cap="rnd">
              <a:solidFill>
                <a:schemeClr val="accent1"/>
              </a:solidFill>
              <a:prstDash val="lgDash"/>
              <a:round/>
            </a:ln>
            <a:effectLst/>
          </c:spPr>
          <c:marker>
            <c:symbol val="triangle"/>
            <c:size val="5"/>
            <c:spPr>
              <a:solidFill>
                <a:schemeClr val="accent1"/>
              </a:solidFill>
              <a:ln w="9525">
                <a:solidFill>
                  <a:schemeClr val="accent1"/>
                </a:solidFill>
              </a:ln>
              <a:effectLst/>
            </c:spPr>
          </c:marker>
          <c:dLbls>
            <c:dLbl>
              <c:idx val="8"/>
              <c:layout>
                <c:manualLayout>
                  <c:x val="-5.7371517837202105E-3"/>
                  <c:y val="1.8991283935366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FF-4FB9-8BE0-3BB158688D31}"/>
                </c:ext>
              </c:extLst>
            </c:dLbl>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'15-6'!$A$8:$A$21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'15-6'!$E$8:$E$21</c:f>
              <c:numCache>
                <c:formatCode>0.0_ </c:formatCode>
                <c:ptCount val="14"/>
                <c:pt idx="0">
                  <c:v>1.3</c:v>
                </c:pt>
                <c:pt idx="1">
                  <c:v>1.7</c:v>
                </c:pt>
                <c:pt idx="2" formatCode="#,##0.0_ ">
                  <c:v>1.9</c:v>
                </c:pt>
                <c:pt idx="3" formatCode="#,##0.0_ ">
                  <c:v>1.9</c:v>
                </c:pt>
                <c:pt idx="4" formatCode="#,##0.0_ ">
                  <c:v>1.5</c:v>
                </c:pt>
                <c:pt idx="5" formatCode="#,##0.0_ ">
                  <c:v>3.6</c:v>
                </c:pt>
                <c:pt idx="6" formatCode="#,##0.0_ ">
                  <c:v>2.2000000000000002</c:v>
                </c:pt>
                <c:pt idx="7" formatCode="#,##0.0_ ">
                  <c:v>2.2999999999999998</c:v>
                </c:pt>
                <c:pt idx="8" formatCode="#,##0.0_ ">
                  <c:v>0.8</c:v>
                </c:pt>
                <c:pt idx="9" formatCode="#,##0.0_ ">
                  <c:v>1.3</c:v>
                </c:pt>
                <c:pt idx="10" formatCode="#,##0.0_ ">
                  <c:v>2.2000000000000002</c:v>
                </c:pt>
                <c:pt idx="11" formatCode="#,##0.0_ ">
                  <c:v>3.6</c:v>
                </c:pt>
                <c:pt idx="12" formatCode="#,##0.0_ ">
                  <c:v>3.5</c:v>
                </c:pt>
                <c:pt idx="13" formatCode="#,##0.0_ ">
                  <c:v>2.1</c:v>
                </c:pt>
              </c:numCache>
            </c:numRef>
          </c:val>
          <c:smooth val="0"/>
          <c:extLst>
            <c:ext xmlns:c16="http://schemas.microsoft.com/office/drawing/2014/chart" uri="{C3380CC4-5D6E-409C-BE32-E72D297353CC}">
              <c16:uniqueId val="{00000001-6D10-4F11-9CA6-85BE25974591}"/>
            </c:ext>
          </c:extLst>
        </c:ser>
        <c:ser>
          <c:idx val="1"/>
          <c:order val="3"/>
          <c:tx>
            <c:strRef>
              <c:f>'15-6'!$F$5</c:f>
              <c:strCache>
                <c:ptCount val="1"/>
                <c:pt idx="0">
                  <c:v>幼児死亡率
（出生千対）</c:v>
                </c:pt>
              </c:strCache>
            </c:strRef>
          </c:tx>
          <c:spPr>
            <a:ln w="28575" cap="rnd">
              <a:solidFill>
                <a:srgbClr val="38AA7C"/>
              </a:solidFill>
              <a:round/>
            </a:ln>
            <a:effectLst/>
          </c:spPr>
          <c:marker>
            <c:symbol val="circle"/>
            <c:size val="5"/>
            <c:spPr>
              <a:solidFill>
                <a:srgbClr val="38AA7C"/>
              </a:solidFill>
              <a:ln w="9525">
                <a:solidFill>
                  <a:srgbClr val="38AA7C"/>
                </a:solidFill>
              </a:ln>
              <a:effectLst/>
            </c:spPr>
          </c:marker>
          <c:dLbls>
            <c:dLbl>
              <c:idx val="3"/>
              <c:layout>
                <c:manualLayout>
                  <c:x val="-2.101245514700973E-2"/>
                  <c:y val="-2.1938005335878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FF-4FB9-8BE0-3BB158688D31}"/>
                </c:ext>
              </c:extLst>
            </c:dLbl>
            <c:dLbl>
              <c:idx val="4"/>
              <c:layout>
                <c:manualLayout>
                  <c:x val="-1.9628465164917713E-2"/>
                  <c:y val="-2.1938005335878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FF-4FB9-8BE0-3BB158688D31}"/>
                </c:ext>
              </c:extLst>
            </c:dLbl>
            <c:dLbl>
              <c:idx val="5"/>
              <c:layout>
                <c:manualLayout>
                  <c:x val="-2.1012441510979588E-2"/>
                  <c:y val="2.6469425767035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FF-4FB9-8BE0-3BB158688D31}"/>
                </c:ext>
              </c:extLst>
            </c:dLbl>
            <c:dLbl>
              <c:idx val="6"/>
              <c:layout>
                <c:manualLayout>
                  <c:x val="-2.101244151097954E-2"/>
                  <c:y val="2.6469425767035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FF-4FB9-8BE0-3BB158688D31}"/>
                </c:ext>
              </c:extLst>
            </c:dLbl>
            <c:dLbl>
              <c:idx val="7"/>
              <c:layout>
                <c:manualLayout>
                  <c:x val="-2.1012441510979588E-2"/>
                  <c:y val="3.1121887291219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FF-4FB9-8BE0-3BB158688D31}"/>
                </c:ext>
              </c:extLst>
            </c:dLbl>
            <c:dLbl>
              <c:idx val="9"/>
              <c:layout>
                <c:manualLayout>
                  <c:x val="-3.0330416391599617E-3"/>
                  <c:y val="-3.2566430589914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FF-4FB9-8BE0-3BB158688D31}"/>
                </c:ext>
              </c:extLst>
            </c:dLbl>
            <c:spPr>
              <a:noFill/>
              <a:ln>
                <a:noFill/>
              </a:ln>
              <a:effectLst/>
            </c:spPr>
            <c:txPr>
              <a:bodyPr rot="0" spcFirstLastPara="1" vertOverflow="ellipsis" vert="horz" wrap="square" anchor="ctr" anchorCtr="1"/>
              <a:lstStyle/>
              <a:p>
                <a:pPr>
                  <a:defRPr sz="1100" b="1" i="0" u="none" strike="noStrike" kern="1200" baseline="0">
                    <a:solidFill>
                      <a:srgbClr val="51A1A2"/>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'15-6'!$A$8:$A$21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'15-6'!$F$8:$F$21</c:f>
              <c:numCache>
                <c:formatCode>0.0_ </c:formatCode>
                <c:ptCount val="14"/>
                <c:pt idx="0">
                  <c:v>0.64892926670992856</c:v>
                </c:pt>
                <c:pt idx="1">
                  <c:v>1</c:v>
                </c:pt>
                <c:pt idx="2" formatCode="#,##0.0_ ">
                  <c:v>1.926040061633282</c:v>
                </c:pt>
                <c:pt idx="3" formatCode="#,##0.0_ ">
                  <c:v>1.4847809948032664</c:v>
                </c:pt>
                <c:pt idx="4" formatCode="#,##0.0_ ">
                  <c:v>1.1102886750555143</c:v>
                </c:pt>
                <c:pt idx="5" formatCode="#,##0.0_ ">
                  <c:v>0.72254335260115599</c:v>
                </c:pt>
                <c:pt idx="6" formatCode="#,##0.0_ ">
                  <c:v>0.36818851251840939</c:v>
                </c:pt>
                <c:pt idx="7" formatCode="#,##0.0_ ">
                  <c:v>1.142857142857143</c:v>
                </c:pt>
                <c:pt idx="8" formatCode="#,##0.0_ ">
                  <c:v>1.1947431302270011</c:v>
                </c:pt>
                <c:pt idx="9" formatCode="#,##0.0_ ">
                  <c:v>0.8613264427217916</c:v>
                </c:pt>
                <c:pt idx="10" formatCode="#,##0.0_ ">
                  <c:v>1.3037809647979139</c:v>
                </c:pt>
                <c:pt idx="11" formatCode="#,##0.0_ ">
                  <c:v>0.89928057553956842</c:v>
                </c:pt>
                <c:pt idx="12" formatCode="#,##0.0_ ">
                  <c:v>0</c:v>
                </c:pt>
                <c:pt idx="13" formatCode="#,##0.0_ ">
                  <c:v>1.6</c:v>
                </c:pt>
              </c:numCache>
            </c:numRef>
          </c:val>
          <c:smooth val="0"/>
          <c:extLst>
            <c:ext xmlns:c16="http://schemas.microsoft.com/office/drawing/2014/chart" uri="{C3380CC4-5D6E-409C-BE32-E72D297353CC}">
              <c16:uniqueId val="{00000000-6D10-4F11-9CA6-85BE25974591}"/>
            </c:ext>
          </c:extLst>
        </c:ser>
        <c:dLbls>
          <c:dLblPos val="t"/>
          <c:showLegendKey val="0"/>
          <c:showVal val="1"/>
          <c:showCatName val="0"/>
          <c:showSerName val="0"/>
          <c:showPercent val="0"/>
          <c:showBubbleSize val="0"/>
        </c:dLbls>
        <c:marker val="1"/>
        <c:smooth val="0"/>
        <c:axId val="617838512"/>
        <c:axId val="617837336"/>
      </c:lineChart>
      <c:catAx>
        <c:axId val="61783851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17837336"/>
        <c:crosses val="autoZero"/>
        <c:auto val="1"/>
        <c:lblAlgn val="ctr"/>
        <c:lblOffset val="100"/>
        <c:noMultiLvlLbl val="0"/>
      </c:catAx>
      <c:valAx>
        <c:axId val="617837336"/>
        <c:scaling>
          <c:orientation val="minMax"/>
          <c:max val="5.5"/>
          <c:min val="0"/>
        </c:scaling>
        <c:delete val="0"/>
        <c:axPos val="l"/>
        <c:majorGridlines>
          <c:spPr>
            <a:ln w="9525" cap="flat" cmpd="sng" algn="ctr">
              <a:noFill/>
              <a:round/>
            </a:ln>
            <a:effectLst/>
          </c:spPr>
        </c:majorGridlines>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17838512"/>
        <c:crosses val="autoZero"/>
        <c:crossBetween val="between"/>
        <c:majorUnit val="1"/>
        <c:minorUnit val="1"/>
      </c:valAx>
      <c:spPr>
        <a:noFill/>
        <a:ln>
          <a:noFill/>
        </a:ln>
        <a:effectLst/>
      </c:spPr>
    </c:plotArea>
    <c:legend>
      <c:legendPos val="r"/>
      <c:layout>
        <c:manualLayout>
          <c:xMode val="edge"/>
          <c:yMode val="edge"/>
          <c:x val="0.16597919416257001"/>
          <c:y val="0.12671843460754559"/>
          <c:w val="0.66785842370951376"/>
          <c:h val="9.74046426014929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paperSize="9"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4297360168167E-2"/>
          <c:y val="0.18849161005270121"/>
          <c:w val="0.79103237095363077"/>
          <c:h val="0.69301421754998305"/>
        </c:manualLayout>
      </c:layout>
      <c:barChart>
        <c:barDir val="col"/>
        <c:grouping val="clustered"/>
        <c:varyColors val="0"/>
        <c:ser>
          <c:idx val="1"/>
          <c:order val="0"/>
          <c:tx>
            <c:strRef>
              <c:f>'15-7'!$C$4</c:f>
              <c:strCache>
                <c:ptCount val="1"/>
                <c:pt idx="0">
                  <c:v>保護費総額</c:v>
                </c:pt>
              </c:strCache>
            </c:strRef>
          </c:tx>
          <c:spPr>
            <a:solidFill>
              <a:srgbClr val="B1D7E4"/>
            </a:solidFill>
            <a:ln>
              <a:noFill/>
            </a:ln>
            <a:effectLst/>
          </c:spPr>
          <c:invertIfNegative val="0"/>
          <c:dLbls>
            <c:dLbl>
              <c:idx val="2"/>
              <c:layout>
                <c:manualLayout>
                  <c:x val="0"/>
                  <c:y val="0.34409324071841907"/>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01EB-4479-AA8C-610BC79F7511}"/>
                </c:ext>
              </c:extLst>
            </c:dLbl>
            <c:dLbl>
              <c:idx val="3"/>
              <c:layout>
                <c:manualLayout>
                  <c:x val="0"/>
                  <c:y val="0.409010655067525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26-4C81-86F0-DBAB7BB6B4BF}"/>
                </c:ext>
              </c:extLst>
            </c:dLbl>
            <c:dLbl>
              <c:idx val="4"/>
              <c:layout>
                <c:manualLayout>
                  <c:x val="-3.6869016881803106E-17"/>
                  <c:y val="0.3639900227155479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AA-436C-AFF3-6CE7B947CC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'15-7'!$A$5:$A$18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'15-7'!$C$5:$C$18</c:f>
              <c:numCache>
                <c:formatCode>#,##0_ </c:formatCode>
                <c:ptCount val="14"/>
                <c:pt idx="0">
                  <c:v>4843492000</c:v>
                </c:pt>
                <c:pt idx="1">
                  <c:v>5018126000</c:v>
                </c:pt>
                <c:pt idx="2">
                  <c:v>4454964000</c:v>
                </c:pt>
                <c:pt idx="3">
                  <c:v>4803000000</c:v>
                </c:pt>
                <c:pt idx="4">
                  <c:v>4945000000</c:v>
                </c:pt>
                <c:pt idx="5">
                  <c:v>4945370000</c:v>
                </c:pt>
                <c:pt idx="6">
                  <c:v>5013072000</c:v>
                </c:pt>
                <c:pt idx="7">
                  <c:v>5088655000</c:v>
                </c:pt>
                <c:pt idx="8">
                  <c:v>5004194000</c:v>
                </c:pt>
                <c:pt idx="9">
                  <c:v>5050253000</c:v>
                </c:pt>
                <c:pt idx="10">
                  <c:v>4929045000</c:v>
                </c:pt>
                <c:pt idx="11">
                  <c:v>4937775000</c:v>
                </c:pt>
                <c:pt idx="12">
                  <c:v>4813510000</c:v>
                </c:pt>
                <c:pt idx="13">
                  <c:v>4973095000</c:v>
                </c:pt>
              </c:numCache>
            </c:numRef>
          </c:val>
          <c:extLst>
            <c:ext xmlns:c16="http://schemas.microsoft.com/office/drawing/2014/chart" uri="{C3380CC4-5D6E-409C-BE32-E72D297353CC}">
              <c16:uniqueId val="{00000002-9326-4C81-86F0-DBAB7BB6B4BF}"/>
            </c:ext>
          </c:extLst>
        </c:ser>
        <c:dLbls>
          <c:showLegendKey val="0"/>
          <c:showVal val="0"/>
          <c:showCatName val="0"/>
          <c:showSerName val="0"/>
          <c:showPercent val="0"/>
          <c:showBubbleSize val="0"/>
        </c:dLbls>
        <c:gapWidth val="50"/>
        <c:axId val="617839688"/>
        <c:axId val="617834984"/>
      </c:barChart>
      <c:lineChart>
        <c:grouping val="standard"/>
        <c:varyColors val="0"/>
        <c:ser>
          <c:idx val="2"/>
          <c:order val="1"/>
          <c:tx>
            <c:strRef>
              <c:f>'15-7'!$D$4</c:f>
              <c:strCache>
                <c:ptCount val="1"/>
                <c:pt idx="0">
                  <c:v>延べ世帯数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1"/>
              <c:layout>
                <c:manualLayout>
                  <c:x val="-4.1785707757513474E-2"/>
                  <c:y val="-6.0203149651106035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01EB-4479-AA8C-610BC79F7511}"/>
                </c:ext>
              </c:extLst>
            </c:dLbl>
            <c:dLbl>
              <c:idx val="2"/>
              <c:layout>
                <c:manualLayout>
                  <c:x val="-4.1785707757513474E-2"/>
                  <c:y val="-4.3396423255127756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01EB-4479-AA8C-610BC79F7511}"/>
                </c:ext>
              </c:extLst>
            </c:dLbl>
            <c:dLbl>
              <c:idx val="3"/>
              <c:layout>
                <c:manualLayout>
                  <c:x val="-4.1785707757513474E-2"/>
                  <c:y val="-4.33964232551277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26-4C81-86F0-DBAB7BB6B4BF}"/>
                </c:ext>
              </c:extLst>
            </c:dLbl>
            <c:dLbl>
              <c:idx val="4"/>
              <c:layout>
                <c:manualLayout>
                  <c:x val="-4.1785707757513509E-2"/>
                  <c:y val="-4.6197544321124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26-4C81-86F0-DBAB7BB6B4BF}"/>
                </c:ext>
              </c:extLst>
            </c:dLbl>
            <c:dLbl>
              <c:idx val="5"/>
              <c:layout>
                <c:manualLayout>
                  <c:x val="-4.1785707757513543E-2"/>
                  <c:y val="-5.17997864531168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26-4C81-86F0-DBAB7BB6B4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'15-7'!$A$5:$A$18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'15-7'!$D$5:$D$18</c:f>
              <c:numCache>
                <c:formatCode>#,##0_ </c:formatCode>
                <c:ptCount val="14"/>
                <c:pt idx="0">
                  <c:v>26819</c:v>
                </c:pt>
                <c:pt idx="1">
                  <c:v>28162</c:v>
                </c:pt>
                <c:pt idx="2">
                  <c:v>28305</c:v>
                </c:pt>
                <c:pt idx="3">
                  <c:v>28744</c:v>
                </c:pt>
                <c:pt idx="4">
                  <c:v>29348</c:v>
                </c:pt>
                <c:pt idx="5">
                  <c:v>30011</c:v>
                </c:pt>
                <c:pt idx="6">
                  <c:v>31053</c:v>
                </c:pt>
                <c:pt idx="7">
                  <c:v>31629</c:v>
                </c:pt>
                <c:pt idx="8">
                  <c:v>31959</c:v>
                </c:pt>
                <c:pt idx="9">
                  <c:v>32208</c:v>
                </c:pt>
                <c:pt idx="10">
                  <c:v>32550</c:v>
                </c:pt>
                <c:pt idx="11">
                  <c:v>33409</c:v>
                </c:pt>
                <c:pt idx="12">
                  <c:v>33634</c:v>
                </c:pt>
                <c:pt idx="13">
                  <c:v>33858</c:v>
                </c:pt>
              </c:numCache>
            </c:numRef>
          </c:val>
          <c:smooth val="0"/>
          <c:extLst>
            <c:ext xmlns:c16="http://schemas.microsoft.com/office/drawing/2014/chart" uri="{C3380CC4-5D6E-409C-BE32-E72D297353CC}">
              <c16:uniqueId val="{00000007-9326-4C81-86F0-DBAB7BB6B4BF}"/>
            </c:ext>
          </c:extLst>
        </c:ser>
        <c:dLbls>
          <c:showLegendKey val="0"/>
          <c:showVal val="0"/>
          <c:showCatName val="0"/>
          <c:showSerName val="0"/>
          <c:showPercent val="0"/>
          <c:showBubbleSize val="0"/>
        </c:dLbls>
        <c:marker val="1"/>
        <c:smooth val="0"/>
        <c:axId val="617838120"/>
        <c:axId val="617836160"/>
      </c:lineChart>
      <c:catAx>
        <c:axId val="617839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7834984"/>
        <c:crosses val="autoZero"/>
        <c:auto val="1"/>
        <c:lblAlgn val="ctr"/>
        <c:lblOffset val="100"/>
        <c:noMultiLvlLbl val="0"/>
      </c:catAx>
      <c:valAx>
        <c:axId val="617834984"/>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7839688"/>
        <c:crosses val="autoZero"/>
        <c:crossBetween val="between"/>
        <c:dispUnits>
          <c:builtInUnit val="millions"/>
          <c:dispUnitsLbl>
            <c:layout>
              <c:manualLayout>
                <c:xMode val="edge"/>
                <c:yMode val="edge"/>
                <c:x val="3.2648854898975094E-2"/>
                <c:y val="0.10691437987480532"/>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百万円</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valAx>
        <c:axId val="617836160"/>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7838120"/>
        <c:crosses val="max"/>
        <c:crossBetween val="between"/>
      </c:valAx>
      <c:catAx>
        <c:axId val="617838120"/>
        <c:scaling>
          <c:orientation val="minMax"/>
        </c:scaling>
        <c:delete val="1"/>
        <c:axPos val="b"/>
        <c:numFmt formatCode="General" sourceLinked="1"/>
        <c:majorTickMark val="out"/>
        <c:minorTickMark val="none"/>
        <c:tickLblPos val="nextTo"/>
        <c:crossAx val="617836160"/>
        <c:crosses val="autoZero"/>
        <c:auto val="1"/>
        <c:lblAlgn val="ctr"/>
        <c:lblOffset val="100"/>
        <c:noMultiLvlLbl val="0"/>
      </c:catAx>
      <c:spPr>
        <a:noFill/>
        <a:ln>
          <a:noFill/>
        </a:ln>
        <a:effectLst/>
      </c:spPr>
    </c:plotArea>
    <c:legend>
      <c:legendPos val="t"/>
      <c:layout>
        <c:manualLayout>
          <c:xMode val="edge"/>
          <c:yMode val="edge"/>
          <c:x val="0.27652747172005532"/>
          <c:y val="0.12082337961211752"/>
          <c:w val="0.44627444090251028"/>
          <c:h val="3.2263634635120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83173013663526E-2"/>
          <c:y val="0.17177914110429449"/>
          <c:w val="0.90258239120888095"/>
          <c:h val="0.73041624398177218"/>
        </c:manualLayout>
      </c:layout>
      <c:barChart>
        <c:barDir val="col"/>
        <c:grouping val="stacked"/>
        <c:varyColors val="0"/>
        <c:ser>
          <c:idx val="1"/>
          <c:order val="0"/>
          <c:tx>
            <c:strRef>
              <c:f>'15-8'!$B$4</c:f>
              <c:strCache>
                <c:ptCount val="1"/>
                <c:pt idx="0">
                  <c:v>男</c:v>
                </c:pt>
              </c:strCache>
            </c:strRef>
          </c:tx>
          <c:spPr>
            <a:solidFill>
              <a:srgbClr val="B1D7E4"/>
            </a:solidFill>
            <a:ln>
              <a:solidFill>
                <a:srgbClr val="B1D7E4"/>
              </a:solidFill>
            </a:ln>
            <a:effectLst/>
          </c:spPr>
          <c:invertIfNegative val="0"/>
          <c:dLbls>
            <c:dLbl>
              <c:idx val="20"/>
              <c:delete val="1"/>
              <c:extLst>
                <c:ext xmlns:c15="http://schemas.microsoft.com/office/drawing/2012/chart" uri="{CE6537A1-D6FC-4f65-9D91-7224C49458BB}"/>
                <c:ext xmlns:c16="http://schemas.microsoft.com/office/drawing/2014/chart" uri="{C3380CC4-5D6E-409C-BE32-E72D297353CC}">
                  <c16:uniqueId val="{00000000-1D4A-48C6-B176-4FD90B0E2C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'15-8'!$A$5:$A$25</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strCache>
            </c:strRef>
          </c:cat>
          <c:val>
            <c:numRef>
              <c:f>'15-8'!$B$5:$B$25</c:f>
              <c:numCache>
                <c:formatCode>General</c:formatCode>
                <c:ptCount val="21"/>
                <c:pt idx="0">
                  <c:v>13</c:v>
                </c:pt>
                <c:pt idx="1">
                  <c:v>23</c:v>
                </c:pt>
                <c:pt idx="2">
                  <c:v>35</c:v>
                </c:pt>
                <c:pt idx="3">
                  <c:v>34</c:v>
                </c:pt>
                <c:pt idx="4">
                  <c:v>16</c:v>
                </c:pt>
                <c:pt idx="5">
                  <c:v>19</c:v>
                </c:pt>
                <c:pt idx="6">
                  <c:v>38</c:v>
                </c:pt>
                <c:pt idx="7">
                  <c:v>37</c:v>
                </c:pt>
                <c:pt idx="8">
                  <c:v>60</c:v>
                </c:pt>
                <c:pt idx="9">
                  <c:v>80</c:v>
                </c:pt>
                <c:pt idx="10">
                  <c:v>143</c:v>
                </c:pt>
                <c:pt idx="11">
                  <c:v>168</c:v>
                </c:pt>
                <c:pt idx="12">
                  <c:v>215</c:v>
                </c:pt>
                <c:pt idx="13">
                  <c:v>200</c:v>
                </c:pt>
                <c:pt idx="14">
                  <c:v>277</c:v>
                </c:pt>
                <c:pt idx="15">
                  <c:v>211</c:v>
                </c:pt>
                <c:pt idx="16">
                  <c:v>103</c:v>
                </c:pt>
                <c:pt idx="17">
                  <c:v>44</c:v>
                </c:pt>
                <c:pt idx="18">
                  <c:v>12</c:v>
                </c:pt>
                <c:pt idx="19">
                  <c:v>1</c:v>
                </c:pt>
                <c:pt idx="20">
                  <c:v>0</c:v>
                </c:pt>
              </c:numCache>
            </c:numRef>
          </c:val>
          <c:extLst>
            <c:ext xmlns:c16="http://schemas.microsoft.com/office/drawing/2014/chart" uri="{C3380CC4-5D6E-409C-BE32-E72D297353CC}">
              <c16:uniqueId val="{00000001-1D4A-48C6-B176-4FD90B0E2CC9}"/>
            </c:ext>
          </c:extLst>
        </c:ser>
        <c:ser>
          <c:idx val="2"/>
          <c:order val="1"/>
          <c:tx>
            <c:strRef>
              <c:f>'15-8'!$C$4</c:f>
              <c:strCache>
                <c:ptCount val="1"/>
                <c:pt idx="0">
                  <c:v>女</c:v>
                </c:pt>
              </c:strCache>
            </c:strRef>
          </c:tx>
          <c:spPr>
            <a:pattFill prst="dkUpDiag">
              <a:fgClr>
                <a:srgbClr val="F8E352"/>
              </a:fgClr>
              <a:bgClr>
                <a:schemeClr val="bg1"/>
              </a:bgClr>
            </a:pattFill>
            <a:ln>
              <a:solidFill>
                <a:srgbClr val="F8E352"/>
              </a:solidFill>
            </a:ln>
            <a:effectLst/>
          </c:spPr>
          <c:invertIfNegative val="0"/>
          <c:dLbls>
            <c:dLbl>
              <c:idx val="19"/>
              <c:layout>
                <c:manualLayout>
                  <c:x val="-1.2922735826795391E-16"/>
                  <c:y val="-2.04498977505112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A-48C6-B176-4FD90B0E2CC9}"/>
                </c:ext>
              </c:extLst>
            </c:dLbl>
            <c:dLbl>
              <c:idx val="20"/>
              <c:layout>
                <c:manualLayout>
                  <c:x val="-1.7589596097568531E-3"/>
                  <c:y val="-2.86298568507157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A-48C6-B176-4FD90B0E2C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'15-8'!$A$5:$A$25</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strCache>
            </c:strRef>
          </c:cat>
          <c:val>
            <c:numRef>
              <c:f>'15-8'!$C$5:$C$25</c:f>
              <c:numCache>
                <c:formatCode>General</c:formatCode>
                <c:ptCount val="21"/>
                <c:pt idx="0">
                  <c:v>11</c:v>
                </c:pt>
                <c:pt idx="1">
                  <c:v>33</c:v>
                </c:pt>
                <c:pt idx="2">
                  <c:v>39</c:v>
                </c:pt>
                <c:pt idx="3">
                  <c:v>30</c:v>
                </c:pt>
                <c:pt idx="4">
                  <c:v>27</c:v>
                </c:pt>
                <c:pt idx="5">
                  <c:v>36</c:v>
                </c:pt>
                <c:pt idx="6">
                  <c:v>34</c:v>
                </c:pt>
                <c:pt idx="7">
                  <c:v>56</c:v>
                </c:pt>
                <c:pt idx="8">
                  <c:v>52</c:v>
                </c:pt>
                <c:pt idx="9">
                  <c:v>81</c:v>
                </c:pt>
                <c:pt idx="10">
                  <c:v>109</c:v>
                </c:pt>
                <c:pt idx="11">
                  <c:v>116</c:v>
                </c:pt>
                <c:pt idx="12">
                  <c:v>142</c:v>
                </c:pt>
                <c:pt idx="13">
                  <c:v>136</c:v>
                </c:pt>
                <c:pt idx="14">
                  <c:v>183</c:v>
                </c:pt>
                <c:pt idx="15">
                  <c:v>207</c:v>
                </c:pt>
                <c:pt idx="16">
                  <c:v>192</c:v>
                </c:pt>
                <c:pt idx="17">
                  <c:v>105</c:v>
                </c:pt>
                <c:pt idx="18">
                  <c:v>48</c:v>
                </c:pt>
                <c:pt idx="19">
                  <c:v>23</c:v>
                </c:pt>
                <c:pt idx="20">
                  <c:v>4</c:v>
                </c:pt>
              </c:numCache>
            </c:numRef>
          </c:val>
          <c:extLst>
            <c:ext xmlns:c16="http://schemas.microsoft.com/office/drawing/2014/chart" uri="{C3380CC4-5D6E-409C-BE32-E72D297353CC}">
              <c16:uniqueId val="{00000004-1D4A-48C6-B176-4FD90B0E2CC9}"/>
            </c:ext>
          </c:extLst>
        </c:ser>
        <c:dLbls>
          <c:showLegendKey val="0"/>
          <c:showVal val="0"/>
          <c:showCatName val="0"/>
          <c:showSerName val="0"/>
          <c:showPercent val="0"/>
          <c:showBubbleSize val="0"/>
        </c:dLbls>
        <c:gapWidth val="50"/>
        <c:overlap val="100"/>
        <c:axId val="617836944"/>
        <c:axId val="617833416"/>
      </c:barChart>
      <c:barChart>
        <c:barDir val="col"/>
        <c:grouping val="stacked"/>
        <c:varyColors val="0"/>
        <c:ser>
          <c:idx val="0"/>
          <c:order val="2"/>
          <c:tx>
            <c:strRef>
              <c:f>'15-8'!$D$4</c:f>
              <c:strCache>
                <c:ptCount val="1"/>
                <c:pt idx="0">
                  <c:v>総計</c:v>
                </c:pt>
              </c:strCache>
            </c:strRef>
          </c:tx>
          <c:spPr>
            <a:noFill/>
            <a:ln>
              <a:noFill/>
            </a:ln>
            <a:effectLst/>
          </c:spPr>
          <c:invertIfNegative val="0"/>
          <c:dLbls>
            <c:dLbl>
              <c:idx val="0"/>
              <c:layout>
                <c:manualLayout>
                  <c:x val="0"/>
                  <c:y val="-5.6204370159251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94-461D-8BD9-CC009C2E4484}"/>
                </c:ext>
              </c:extLst>
            </c:dLbl>
            <c:dLbl>
              <c:idx val="1"/>
              <c:layout>
                <c:manualLayout>
                  <c:x val="-1.6124117456067537E-17"/>
                  <c:y val="-7.11299609081317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94-461D-8BD9-CC009C2E4484}"/>
                </c:ext>
              </c:extLst>
            </c:dLbl>
            <c:dLbl>
              <c:idx val="2"/>
              <c:layout>
                <c:manualLayout>
                  <c:x val="-3.2248234912135074E-17"/>
                  <c:y val="-8.26372405514684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94-461D-8BD9-CC009C2E4484}"/>
                </c:ext>
              </c:extLst>
            </c:dLbl>
            <c:dLbl>
              <c:idx val="3"/>
              <c:layout>
                <c:manualLayout>
                  <c:x val="-3.2157178691362599E-17"/>
                  <c:y val="-8.07788179320813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94-461D-8BD9-CC009C2E4484}"/>
                </c:ext>
              </c:extLst>
            </c:dLbl>
            <c:dLbl>
              <c:idx val="4"/>
              <c:layout>
                <c:manualLayout>
                  <c:x val="-3.2157178691362599E-17"/>
                  <c:y val="-5.73622402890695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94-461D-8BD9-CC009C2E4484}"/>
                </c:ext>
              </c:extLst>
            </c:dLbl>
            <c:dLbl>
              <c:idx val="5"/>
              <c:layout>
                <c:manualLayout>
                  <c:x val="-6.4314357382725197E-17"/>
                  <c:y val="-6.86757563494483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94-461D-8BD9-CC009C2E4484}"/>
                </c:ext>
              </c:extLst>
            </c:dLbl>
            <c:dLbl>
              <c:idx val="6"/>
              <c:layout>
                <c:manualLayout>
                  <c:x val="0"/>
                  <c:y val="-7.16817831070502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94-461D-8BD9-CC009C2E4484}"/>
                </c:ext>
              </c:extLst>
            </c:dLbl>
            <c:dLbl>
              <c:idx val="7"/>
              <c:layout>
                <c:manualLayout>
                  <c:x val="-6.4314357382725197E-17"/>
                  <c:y val="-8.24844919833958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94-461D-8BD9-CC009C2E4484}"/>
                </c:ext>
              </c:extLst>
            </c:dLbl>
            <c:dLbl>
              <c:idx val="8"/>
              <c:layout>
                <c:manualLayout>
                  <c:x val="0"/>
                  <c:y val="-0.122773369748323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94-461D-8BD9-CC009C2E4484}"/>
                </c:ext>
              </c:extLst>
            </c:dLbl>
            <c:dLbl>
              <c:idx val="9"/>
              <c:layout>
                <c:manualLayout>
                  <c:x val="0"/>
                  <c:y val="-0.1663914445230793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94-461D-8BD9-CC009C2E4484}"/>
                </c:ext>
              </c:extLst>
            </c:dLbl>
            <c:dLbl>
              <c:idx val="10"/>
              <c:layout>
                <c:manualLayout>
                  <c:x val="-6.4314357382725197E-17"/>
                  <c:y val="-0.2107399288194345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94-461D-8BD9-CC009C2E4484}"/>
                </c:ext>
              </c:extLst>
            </c:dLbl>
            <c:dLbl>
              <c:idx val="11"/>
              <c:layout>
                <c:manualLayout>
                  <c:x val="-6.4314357382725197E-17"/>
                  <c:y val="-0.239495688186417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94-461D-8BD9-CC009C2E4484}"/>
                </c:ext>
              </c:extLst>
            </c:dLbl>
            <c:dLbl>
              <c:idx val="12"/>
              <c:layout>
                <c:manualLayout>
                  <c:x val="0"/>
                  <c:y val="-0.288311018283572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E94-461D-8BD9-CC009C2E4484}"/>
                </c:ext>
              </c:extLst>
            </c:dLbl>
            <c:dLbl>
              <c:idx val="13"/>
              <c:layout>
                <c:manualLayout>
                  <c:x val="-1.2862871476545039E-16"/>
                  <c:y val="-0.3137375806407273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E94-461D-8BD9-CC009C2E4484}"/>
                </c:ext>
              </c:extLst>
            </c:dLbl>
            <c:dLbl>
              <c:idx val="14"/>
              <c:layout>
                <c:manualLayout>
                  <c:x val="0"/>
                  <c:y val="-0.3730330886701176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E94-461D-8BD9-CC009C2E4484}"/>
                </c:ext>
              </c:extLst>
            </c:dLbl>
            <c:dLbl>
              <c:idx val="15"/>
              <c:layout>
                <c:manualLayout>
                  <c:x val="-1.2862871476545039E-16"/>
                  <c:y val="-0.262646313653511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E94-461D-8BD9-CC009C2E4484}"/>
                </c:ext>
              </c:extLst>
            </c:dLbl>
            <c:dLbl>
              <c:idx val="16"/>
              <c:layout>
                <c:manualLayout>
                  <c:x val="0"/>
                  <c:y val="-0.1910028890333725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E94-461D-8BD9-CC009C2E4484}"/>
                </c:ext>
              </c:extLst>
            </c:dLbl>
            <c:dLbl>
              <c:idx val="17"/>
              <c:layout>
                <c:manualLayout>
                  <c:x val="0"/>
                  <c:y val="-0.1399116220461568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E94-461D-8BD9-CC009C2E4484}"/>
                </c:ext>
              </c:extLst>
            </c:dLbl>
            <c:dLbl>
              <c:idx val="18"/>
              <c:layout>
                <c:manualLayout>
                  <c:x val="0"/>
                  <c:y val="-6.7214937306249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E94-461D-8BD9-CC009C2E4484}"/>
                </c:ext>
              </c:extLst>
            </c:dLbl>
            <c:dLbl>
              <c:idx val="19"/>
              <c:layout>
                <c:manualLayout>
                  <c:x val="-1.2862871476545039E-16"/>
                  <c:y val="-6.9882450416860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E94-461D-8BD9-CC009C2E4484}"/>
                </c:ext>
              </c:extLst>
            </c:dLbl>
            <c:dLbl>
              <c:idx val="20"/>
              <c:delete val="1"/>
              <c:extLst>
                <c:ext xmlns:c15="http://schemas.microsoft.com/office/drawing/2012/chart" uri="{CE6537A1-D6FC-4f65-9D91-7224C49458BB}"/>
                <c:ext xmlns:c16="http://schemas.microsoft.com/office/drawing/2014/chart" uri="{C3380CC4-5D6E-409C-BE32-E72D297353CC}">
                  <c16:uniqueId val="{00000014-2E94-461D-8BD9-CC009C2E44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'15-8'!$A$5:$A$25</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strCache>
            </c:strRef>
          </c:cat>
          <c:val>
            <c:numRef>
              <c:f>'15-8'!$D$5:$D$25</c:f>
              <c:numCache>
                <c:formatCode>General</c:formatCode>
                <c:ptCount val="21"/>
                <c:pt idx="0">
                  <c:v>24</c:v>
                </c:pt>
                <c:pt idx="1">
                  <c:v>56</c:v>
                </c:pt>
                <c:pt idx="2">
                  <c:v>74</c:v>
                </c:pt>
                <c:pt idx="3">
                  <c:v>64</c:v>
                </c:pt>
                <c:pt idx="4">
                  <c:v>43</c:v>
                </c:pt>
                <c:pt idx="5">
                  <c:v>55</c:v>
                </c:pt>
                <c:pt idx="6">
                  <c:v>72</c:v>
                </c:pt>
                <c:pt idx="7">
                  <c:v>93</c:v>
                </c:pt>
                <c:pt idx="8">
                  <c:v>112</c:v>
                </c:pt>
                <c:pt idx="9">
                  <c:v>161</c:v>
                </c:pt>
                <c:pt idx="10">
                  <c:v>252</c:v>
                </c:pt>
                <c:pt idx="11">
                  <c:v>284</c:v>
                </c:pt>
                <c:pt idx="12">
                  <c:v>357</c:v>
                </c:pt>
                <c:pt idx="13">
                  <c:v>336</c:v>
                </c:pt>
                <c:pt idx="14">
                  <c:v>460</c:v>
                </c:pt>
                <c:pt idx="15">
                  <c:v>418</c:v>
                </c:pt>
                <c:pt idx="16">
                  <c:v>295</c:v>
                </c:pt>
                <c:pt idx="17">
                  <c:v>149</c:v>
                </c:pt>
                <c:pt idx="18">
                  <c:v>60</c:v>
                </c:pt>
                <c:pt idx="19">
                  <c:v>24</c:v>
                </c:pt>
                <c:pt idx="20">
                  <c:v>4</c:v>
                </c:pt>
              </c:numCache>
            </c:numRef>
          </c:val>
          <c:extLst>
            <c:ext xmlns:c16="http://schemas.microsoft.com/office/drawing/2014/chart" uri="{C3380CC4-5D6E-409C-BE32-E72D297353CC}">
              <c16:uniqueId val="{0000001A-1D4A-48C6-B176-4FD90B0E2CC9}"/>
            </c:ext>
          </c:extLst>
        </c:ser>
        <c:dLbls>
          <c:showLegendKey val="0"/>
          <c:showVal val="0"/>
          <c:showCatName val="0"/>
          <c:showSerName val="0"/>
          <c:showPercent val="0"/>
          <c:showBubbleSize val="0"/>
        </c:dLbls>
        <c:gapWidth val="50"/>
        <c:overlap val="100"/>
        <c:axId val="617840080"/>
        <c:axId val="617838904"/>
      </c:barChart>
      <c:catAx>
        <c:axId val="61783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7833416"/>
        <c:crosses val="autoZero"/>
        <c:auto val="1"/>
        <c:lblAlgn val="ctr"/>
        <c:lblOffset val="100"/>
        <c:noMultiLvlLbl val="0"/>
      </c:catAx>
      <c:valAx>
        <c:axId val="617833416"/>
        <c:scaling>
          <c:orientation val="minMax"/>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7836944"/>
        <c:crosses val="autoZero"/>
        <c:crossBetween val="between"/>
        <c:majorUnit val="100"/>
      </c:valAx>
      <c:valAx>
        <c:axId val="617838904"/>
        <c:scaling>
          <c:orientation val="minMax"/>
        </c:scaling>
        <c:delete val="1"/>
        <c:axPos val="r"/>
        <c:numFmt formatCode="General" sourceLinked="1"/>
        <c:majorTickMark val="out"/>
        <c:minorTickMark val="none"/>
        <c:tickLblPos val="nextTo"/>
        <c:crossAx val="617840080"/>
        <c:crosses val="max"/>
        <c:crossBetween val="between"/>
        <c:majorUnit val="100"/>
      </c:valAx>
      <c:catAx>
        <c:axId val="617840080"/>
        <c:scaling>
          <c:orientation val="minMax"/>
        </c:scaling>
        <c:delete val="1"/>
        <c:axPos val="b"/>
        <c:numFmt formatCode="General" sourceLinked="1"/>
        <c:majorTickMark val="out"/>
        <c:minorTickMark val="none"/>
        <c:tickLblPos val="nextTo"/>
        <c:crossAx val="617838904"/>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20155873655634735"/>
          <c:y val="0.15950920245398773"/>
          <c:w val="0.29257280175070466"/>
          <c:h val="6.9018887976426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520268299795"/>
          <c:y val="0.16347432532471903"/>
          <c:w val="0.77836570428696417"/>
          <c:h val="0.69382309591129099"/>
        </c:manualLayout>
      </c:layout>
      <c:barChart>
        <c:barDir val="col"/>
        <c:grouping val="stacked"/>
        <c:varyColors val="0"/>
        <c:ser>
          <c:idx val="1"/>
          <c:order val="0"/>
          <c:tx>
            <c:strRef>
              <c:f>'15-9'!$C$4</c:f>
              <c:strCache>
                <c:ptCount val="1"/>
                <c:pt idx="0">
                  <c:v>居宅介護費</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'15-9'!$A$5:$A$19</c15:sqref>
                  </c15:fullRef>
                </c:ext>
              </c:extLst>
              <c:f>('15-9'!$A$5,'15-9'!$A$8:$A$19)</c:f>
              <c:numCache>
                <c:formatCode>General</c:formatCode>
                <c:ptCount val="13"/>
                <c:pt idx="0">
                  <c:v>2010</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'15-9'!$C$5:$C$19</c15:sqref>
                  </c15:fullRef>
                </c:ext>
              </c:extLst>
              <c:f>('15-9'!$C$5,'15-9'!$C$8:$C$19)</c:f>
              <c:numCache>
                <c:formatCode>#,##0_ </c:formatCode>
                <c:ptCount val="13"/>
                <c:pt idx="0">
                  <c:v>7342843</c:v>
                </c:pt>
                <c:pt idx="1">
                  <c:v>9141406</c:v>
                </c:pt>
                <c:pt idx="2">
                  <c:v>9536135</c:v>
                </c:pt>
                <c:pt idx="3">
                  <c:v>9793064</c:v>
                </c:pt>
                <c:pt idx="4">
                  <c:v>8767181</c:v>
                </c:pt>
                <c:pt idx="5">
                  <c:v>9062025</c:v>
                </c:pt>
                <c:pt idx="6">
                  <c:v>9019175</c:v>
                </c:pt>
                <c:pt idx="7">
                  <c:v>9289055</c:v>
                </c:pt>
                <c:pt idx="8">
                  <c:v>9585508</c:v>
                </c:pt>
                <c:pt idx="9">
                  <c:v>9761030</c:v>
                </c:pt>
                <c:pt idx="10" formatCode="#,##0">
                  <c:v>9990325</c:v>
                </c:pt>
                <c:pt idx="11" formatCode="#,##0">
                  <c:v>10296042</c:v>
                </c:pt>
                <c:pt idx="12" formatCode="#,##0_);[Red]\(#,##0\)">
                  <c:v>10479441</c:v>
                </c:pt>
              </c:numCache>
            </c:numRef>
          </c:val>
          <c:extLst>
            <c:ext xmlns:c16="http://schemas.microsoft.com/office/drawing/2014/chart" uri="{C3380CC4-5D6E-409C-BE32-E72D297353CC}">
              <c16:uniqueId val="{00000000-7B84-4539-BBEB-ECD384654A2F}"/>
            </c:ext>
          </c:extLst>
        </c:ser>
        <c:ser>
          <c:idx val="2"/>
          <c:order val="1"/>
          <c:tx>
            <c:strRef>
              <c:f>'15-9'!$D$4</c:f>
              <c:strCache>
                <c:ptCount val="1"/>
                <c:pt idx="0">
                  <c:v>施設介護費</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'15-9'!$A$5:$A$19</c15:sqref>
                  </c15:fullRef>
                </c:ext>
              </c:extLst>
              <c:f>('15-9'!$A$5,'15-9'!$A$8:$A$19)</c:f>
              <c:numCache>
                <c:formatCode>General</c:formatCode>
                <c:ptCount val="13"/>
                <c:pt idx="0">
                  <c:v>2010</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'15-9'!$D$5:$D$19</c15:sqref>
                  </c15:fullRef>
                </c:ext>
              </c:extLst>
              <c:f>('15-9'!$D$5,'15-9'!$D$8:$D$19)</c:f>
              <c:numCache>
                <c:formatCode>#,##0_ </c:formatCode>
                <c:ptCount val="13"/>
                <c:pt idx="0">
                  <c:v>5588343</c:v>
                </c:pt>
                <c:pt idx="1">
                  <c:v>5629220</c:v>
                </c:pt>
                <c:pt idx="2">
                  <c:v>5604774</c:v>
                </c:pt>
                <c:pt idx="3">
                  <c:v>5662510</c:v>
                </c:pt>
                <c:pt idx="4">
                  <c:v>5544337</c:v>
                </c:pt>
                <c:pt idx="5">
                  <c:v>5606683</c:v>
                </c:pt>
                <c:pt idx="6">
                  <c:v>5830558</c:v>
                </c:pt>
                <c:pt idx="7">
                  <c:v>6033065</c:v>
                </c:pt>
                <c:pt idx="8">
                  <c:v>6099796</c:v>
                </c:pt>
                <c:pt idx="9">
                  <c:v>6303282</c:v>
                </c:pt>
                <c:pt idx="10" formatCode="#,##0">
                  <c:v>6567477</c:v>
                </c:pt>
                <c:pt idx="11" formatCode="#,##0">
                  <c:v>6754747</c:v>
                </c:pt>
                <c:pt idx="12" formatCode="#,##0_);[Red]\(#,##0\)">
                  <c:v>6932599</c:v>
                </c:pt>
              </c:numCache>
            </c:numRef>
          </c:val>
          <c:extLst>
            <c:ext xmlns:c16="http://schemas.microsoft.com/office/drawing/2014/chart" uri="{C3380CC4-5D6E-409C-BE32-E72D297353CC}">
              <c16:uniqueId val="{00000001-7B84-4539-BBEB-ECD384654A2F}"/>
            </c:ext>
          </c:extLst>
        </c:ser>
        <c:ser>
          <c:idx val="3"/>
          <c:order val="2"/>
          <c:tx>
            <c:strRef>
              <c:f>'15-9'!$E$4</c:f>
              <c:strCache>
                <c:ptCount val="1"/>
                <c:pt idx="0">
                  <c:v>地域密着型サービス</c:v>
                </c:pt>
              </c:strCache>
            </c:strRef>
          </c:tx>
          <c:spPr>
            <a:pattFill prst="pct40">
              <a:fgClr>
                <a:srgbClr val="E1CEA3"/>
              </a:fgClr>
              <a:bgClr>
                <a:schemeClr val="bg1"/>
              </a:bgClr>
            </a:pattFill>
            <a:ln w="9525">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'15-9'!$A$5:$A$19</c15:sqref>
                  </c15:fullRef>
                </c:ext>
              </c:extLst>
              <c:f>('15-9'!$A$5,'15-9'!$A$8:$A$19)</c:f>
              <c:numCache>
                <c:formatCode>General</c:formatCode>
                <c:ptCount val="13"/>
                <c:pt idx="0">
                  <c:v>2010</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'15-9'!$E$5:$E$19</c15:sqref>
                  </c15:fullRef>
                </c:ext>
              </c:extLst>
              <c:f>('15-9'!$E$5,'15-9'!$E$8:$E$19)</c:f>
              <c:numCache>
                <c:formatCode>#,##0_ </c:formatCode>
                <c:ptCount val="13"/>
                <c:pt idx="0">
                  <c:v>1844000</c:v>
                </c:pt>
                <c:pt idx="1">
                  <c:v>2689000</c:v>
                </c:pt>
                <c:pt idx="2">
                  <c:v>2871000</c:v>
                </c:pt>
                <c:pt idx="3">
                  <c:v>3031000</c:v>
                </c:pt>
                <c:pt idx="4">
                  <c:v>3961000</c:v>
                </c:pt>
                <c:pt idx="5">
                  <c:v>4428000</c:v>
                </c:pt>
                <c:pt idx="6">
                  <c:v>4775000</c:v>
                </c:pt>
                <c:pt idx="7">
                  <c:v>4968000</c:v>
                </c:pt>
                <c:pt idx="8">
                  <c:v>5245000</c:v>
                </c:pt>
                <c:pt idx="9">
                  <c:v>5534000</c:v>
                </c:pt>
                <c:pt idx="10" formatCode="#,##0_);[Red]\(#,##0\)">
                  <c:v>5552569</c:v>
                </c:pt>
                <c:pt idx="11" formatCode="#,##0_);[Red]\(#,##0\)">
                  <c:v>5710785</c:v>
                </c:pt>
                <c:pt idx="12" formatCode="#,##0_);[Red]\(#,##0\)">
                  <c:v>5854498</c:v>
                </c:pt>
              </c:numCache>
            </c:numRef>
          </c:val>
          <c:extLst>
            <c:ext xmlns:c16="http://schemas.microsoft.com/office/drawing/2014/chart" uri="{C3380CC4-5D6E-409C-BE32-E72D297353CC}">
              <c16:uniqueId val="{00000002-7B84-4539-BBEB-ECD384654A2F}"/>
            </c:ext>
          </c:extLst>
        </c:ser>
        <c:dLbls>
          <c:showLegendKey val="0"/>
          <c:showVal val="0"/>
          <c:showCatName val="0"/>
          <c:showSerName val="0"/>
          <c:showPercent val="0"/>
          <c:showBubbleSize val="0"/>
        </c:dLbls>
        <c:gapWidth val="50"/>
        <c:overlap val="100"/>
        <c:axId val="617833808"/>
        <c:axId val="617835768"/>
      </c:barChart>
      <c:lineChart>
        <c:grouping val="standard"/>
        <c:varyColors val="0"/>
        <c:ser>
          <c:idx val="4"/>
          <c:order val="3"/>
          <c:tx>
            <c:strRef>
              <c:f>'15-9'!$F$4</c:f>
              <c:strCache>
                <c:ptCount val="1"/>
                <c:pt idx="0">
                  <c:v>要介護(要支援)認定者数</c:v>
                </c:pt>
              </c:strCache>
            </c:strRef>
          </c:tx>
          <c:spPr>
            <a:ln w="25400"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'15-9'!$A$6:$A$19</c15:sqref>
                  </c15:fullRef>
                </c:ext>
              </c:extLst>
              <c:f>('15-9'!$A$6,'15-9'!$A$9:$A$19)</c:f>
              <c:numCache>
                <c:formatCode>General</c:formatCode>
                <c:ptCount val="12"/>
                <c:pt idx="0">
                  <c:v>2011</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extLst>
                <c:ext xmlns:c15="http://schemas.microsoft.com/office/drawing/2012/chart" uri="{02D57815-91ED-43cb-92C2-25804820EDAC}">
                  <c15:fullRef>
                    <c15:sqref>'15-9'!$F$5:$F$19</c15:sqref>
                  </c15:fullRef>
                </c:ext>
              </c:extLst>
              <c:f>('15-9'!$F$5,'15-9'!$F$8:$F$19)</c:f>
              <c:numCache>
                <c:formatCode>#,##0_ </c:formatCode>
                <c:ptCount val="13"/>
                <c:pt idx="0">
                  <c:v>11328</c:v>
                </c:pt>
                <c:pt idx="1">
                  <c:v>13068</c:v>
                </c:pt>
                <c:pt idx="2">
                  <c:v>13557</c:v>
                </c:pt>
                <c:pt idx="3">
                  <c:v>13913</c:v>
                </c:pt>
                <c:pt idx="4">
                  <c:v>14586</c:v>
                </c:pt>
                <c:pt idx="5">
                  <c:v>15117</c:v>
                </c:pt>
                <c:pt idx="6">
                  <c:v>15429</c:v>
                </c:pt>
                <c:pt idx="7">
                  <c:v>15823</c:v>
                </c:pt>
                <c:pt idx="8">
                  <c:v>16207</c:v>
                </c:pt>
                <c:pt idx="9">
                  <c:v>16458</c:v>
                </c:pt>
                <c:pt idx="10" formatCode="#,##0">
                  <c:v>16512</c:v>
                </c:pt>
                <c:pt idx="11" formatCode="#,##0">
                  <c:v>16461</c:v>
                </c:pt>
                <c:pt idx="12" formatCode="#,##0_);[Red]\(#,##0\)">
                  <c:v>16543</c:v>
                </c:pt>
              </c:numCache>
            </c:numRef>
          </c:val>
          <c:smooth val="0"/>
          <c:extLst>
            <c:ext xmlns:c16="http://schemas.microsoft.com/office/drawing/2014/chart" uri="{C3380CC4-5D6E-409C-BE32-E72D297353CC}">
              <c16:uniqueId val="{00000003-7B84-4539-BBEB-ECD384654A2F}"/>
            </c:ext>
          </c:extLst>
        </c:ser>
        <c:dLbls>
          <c:showLegendKey val="0"/>
          <c:showVal val="0"/>
          <c:showCatName val="0"/>
          <c:showSerName val="0"/>
          <c:showPercent val="0"/>
          <c:showBubbleSize val="0"/>
        </c:dLbls>
        <c:marker val="1"/>
        <c:smooth val="0"/>
        <c:axId val="617834592"/>
        <c:axId val="617836552"/>
      </c:lineChart>
      <c:catAx>
        <c:axId val="61783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5768"/>
        <c:crosses val="autoZero"/>
        <c:auto val="1"/>
        <c:lblAlgn val="ctr"/>
        <c:lblOffset val="100"/>
        <c:noMultiLvlLbl val="0"/>
      </c:catAx>
      <c:valAx>
        <c:axId val="617835768"/>
        <c:scaling>
          <c:orientation val="minMax"/>
          <c:max val="21600000"/>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3808"/>
        <c:crosses val="autoZero"/>
        <c:crossBetween val="between"/>
        <c:majorUnit val="4000000"/>
        <c:dispUnits>
          <c:builtInUnit val="thousands"/>
          <c:dispUnitsLbl>
            <c:layout>
              <c:manualLayout>
                <c:xMode val="edge"/>
                <c:yMode val="edge"/>
                <c:x val="4.4245984403464715E-2"/>
                <c:y val="0.115797832963187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617836552"/>
        <c:scaling>
          <c:orientation val="minMax"/>
          <c:max val="17000"/>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34592"/>
        <c:crosses val="max"/>
        <c:crossBetween val="between"/>
        <c:majorUnit val="4000"/>
      </c:valAx>
      <c:catAx>
        <c:axId val="617834592"/>
        <c:scaling>
          <c:orientation val="minMax"/>
        </c:scaling>
        <c:delete val="1"/>
        <c:axPos val="b"/>
        <c:numFmt formatCode="General" sourceLinked="1"/>
        <c:majorTickMark val="out"/>
        <c:minorTickMark val="none"/>
        <c:tickLblPos val="nextTo"/>
        <c:crossAx val="617836552"/>
        <c:crosses val="autoZero"/>
        <c:auto val="1"/>
        <c:lblAlgn val="ctr"/>
        <c:lblOffset val="100"/>
        <c:noMultiLvlLbl val="0"/>
      </c:catAx>
      <c:spPr>
        <a:noFill/>
        <a:ln>
          <a:noFill/>
        </a:ln>
        <a:effectLst/>
      </c:spPr>
    </c:plotArea>
    <c:legend>
      <c:legendPos val="t"/>
      <c:layout>
        <c:manualLayout>
          <c:xMode val="edge"/>
          <c:yMode val="edge"/>
          <c:x val="6.2224949154083005E-2"/>
          <c:y val="4.9372434214953902E-2"/>
          <c:w val="0.87976018149246493"/>
          <c:h val="3.60579446799919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393212487871533E-2"/>
          <c:y val="0.14699088244344036"/>
          <c:w val="0.88101123875243004"/>
          <c:h val="0.71360570383381106"/>
        </c:manualLayout>
      </c:layout>
      <c:barChart>
        <c:barDir val="col"/>
        <c:grouping val="clustered"/>
        <c:varyColors val="0"/>
        <c:ser>
          <c:idx val="0"/>
          <c:order val="0"/>
          <c:tx>
            <c:strRef>
              <c:f>'15-10'!$C$4</c:f>
              <c:strCache>
                <c:ptCount val="1"/>
                <c:pt idx="0">
                  <c:v>認知症高齢者数（日常生活自立度Ⅱ以上）</c:v>
                </c:pt>
              </c:strCache>
            </c:strRef>
          </c:tx>
          <c:spPr>
            <a:solidFill>
              <a:srgbClr val="B1D7E4"/>
            </a:solidFill>
            <a:ln w="3175">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'15-10'!$B$10:$B$18</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'15-10'!$C$10:$C$18</c:f>
              <c:numCache>
                <c:formatCode>#,##0_);[Red]\(#,##0\)</c:formatCode>
                <c:ptCount val="9"/>
                <c:pt idx="0">
                  <c:v>7902</c:v>
                </c:pt>
                <c:pt idx="1">
                  <c:v>8008</c:v>
                </c:pt>
                <c:pt idx="2">
                  <c:v>8229</c:v>
                </c:pt>
                <c:pt idx="3">
                  <c:v>8503</c:v>
                </c:pt>
                <c:pt idx="4">
                  <c:v>8478</c:v>
                </c:pt>
                <c:pt idx="5">
                  <c:v>8287</c:v>
                </c:pt>
                <c:pt idx="6">
                  <c:v>8351</c:v>
                </c:pt>
                <c:pt idx="7">
                  <c:v>8338</c:v>
                </c:pt>
                <c:pt idx="8">
                  <c:v>8314</c:v>
                </c:pt>
              </c:numCache>
            </c:numRef>
          </c:val>
          <c:extLst>
            <c:ext xmlns:c16="http://schemas.microsoft.com/office/drawing/2014/chart" uri="{C3380CC4-5D6E-409C-BE32-E72D297353CC}">
              <c16:uniqueId val="{00000000-78DB-434A-9F70-F138AE392974}"/>
            </c:ext>
          </c:extLst>
        </c:ser>
        <c:dLbls>
          <c:showLegendKey val="0"/>
          <c:showVal val="0"/>
          <c:showCatName val="0"/>
          <c:showSerName val="0"/>
          <c:showPercent val="0"/>
          <c:showBubbleSize val="0"/>
        </c:dLbls>
        <c:gapWidth val="150"/>
        <c:overlap val="-27"/>
        <c:axId val="617813816"/>
        <c:axId val="617808720"/>
      </c:barChart>
      <c:catAx>
        <c:axId val="61781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17808720"/>
        <c:crosses val="autoZero"/>
        <c:auto val="1"/>
        <c:lblAlgn val="ctr"/>
        <c:lblOffset val="100"/>
        <c:noMultiLvlLbl val="0"/>
      </c:catAx>
      <c:valAx>
        <c:axId val="617808720"/>
        <c:scaling>
          <c:orientation val="minMax"/>
          <c:max val="8600"/>
          <c:min val="750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17813816"/>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78737705170919E-2"/>
          <c:y val="0.27591364591943629"/>
          <c:w val="0.88814438308961308"/>
          <c:h val="0.61796789156372245"/>
        </c:manualLayout>
      </c:layout>
      <c:barChart>
        <c:barDir val="col"/>
        <c:grouping val="clustered"/>
        <c:varyColors val="0"/>
        <c:ser>
          <c:idx val="1"/>
          <c:order val="0"/>
          <c:tx>
            <c:strRef>
              <c:f>'15-11'!$C$4</c:f>
              <c:strCache>
                <c:ptCount val="1"/>
                <c:pt idx="0">
                  <c:v>GPS</c:v>
                </c:pt>
              </c:strCache>
            </c:strRef>
          </c:tx>
          <c:spPr>
            <a:solidFill>
              <a:srgbClr val="B1D7E4"/>
            </a:solidFill>
            <a:ln>
              <a:noFill/>
            </a:ln>
            <a:effectLst/>
          </c:spPr>
          <c:invertIfNegative val="0"/>
          <c:dLbls>
            <c:dLbl>
              <c:idx val="7"/>
              <c:layout>
                <c:manualLayout>
                  <c:x val="-6.1703094965968288E-17"/>
                  <c:y val="1.57837982472479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36-43D2-AE8B-300A9C09B504}"/>
                </c:ext>
              </c:extLst>
            </c:dLbl>
            <c:dLbl>
              <c:idx val="8"/>
              <c:layout>
                <c:manualLayout>
                  <c:x val="0"/>
                  <c:y val="1.67921649012765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36-43D2-AE8B-300A9C09B504}"/>
                </c:ext>
              </c:extLst>
            </c:dLbl>
            <c:dLbl>
              <c:idx val="9"/>
              <c:layout>
                <c:manualLayout>
                  <c:x val="0"/>
                  <c:y val="1.45251127262206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36-43D2-AE8B-300A9C09B504}"/>
                </c:ext>
              </c:extLst>
            </c:dLbl>
            <c:dLbl>
              <c:idx val="10"/>
              <c:layout>
                <c:manualLayout>
                  <c:x val="0"/>
                  <c:y val="1.57837982472479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36-43D2-AE8B-300A9C09B504}"/>
                </c:ext>
              </c:extLst>
            </c:dLbl>
            <c:dLbl>
              <c:idx val="11"/>
              <c:layout>
                <c:manualLayout>
                  <c:x val="0"/>
                  <c:y val="1.55736627677748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36-43D2-AE8B-300A9C09B50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'15-11'!$C$5:$C$18</c:f>
              <c:numCache>
                <c:formatCode>#,##0_ </c:formatCode>
                <c:ptCount val="14"/>
                <c:pt idx="0">
                  <c:v>26</c:v>
                </c:pt>
                <c:pt idx="1">
                  <c:v>23</c:v>
                </c:pt>
                <c:pt idx="2">
                  <c:v>28</c:v>
                </c:pt>
                <c:pt idx="3">
                  <c:v>30</c:v>
                </c:pt>
                <c:pt idx="4">
                  <c:v>32</c:v>
                </c:pt>
                <c:pt idx="5">
                  <c:v>33</c:v>
                </c:pt>
                <c:pt idx="6">
                  <c:v>35</c:v>
                </c:pt>
                <c:pt idx="7">
                  <c:v>51</c:v>
                </c:pt>
                <c:pt idx="8">
                  <c:v>36</c:v>
                </c:pt>
                <c:pt idx="9">
                  <c:v>34</c:v>
                </c:pt>
                <c:pt idx="10">
                  <c:v>51</c:v>
                </c:pt>
                <c:pt idx="11">
                  <c:v>54</c:v>
                </c:pt>
                <c:pt idx="12">
                  <c:v>71</c:v>
                </c:pt>
                <c:pt idx="13">
                  <c:v>69</c:v>
                </c:pt>
              </c:numCache>
            </c:numRef>
          </c:val>
          <c:extLst>
            <c:ext xmlns:c16="http://schemas.microsoft.com/office/drawing/2014/chart" uri="{C3380CC4-5D6E-409C-BE32-E72D297353CC}">
              <c16:uniqueId val="{00000006-2236-43D2-AE8B-300A9C09B504}"/>
            </c:ext>
          </c:extLst>
        </c:ser>
        <c:ser>
          <c:idx val="2"/>
          <c:order val="1"/>
          <c:tx>
            <c:strRef>
              <c:f>'15-11'!$D$4</c:f>
              <c:strCache>
                <c:ptCount val="1"/>
                <c:pt idx="0">
                  <c:v>QR</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'15-11'!$D$5:$D$18</c:f>
              <c:numCache>
                <c:formatCode>#,##0_ </c:formatCode>
                <c:ptCount val="14"/>
                <c:pt idx="6">
                  <c:v>72</c:v>
                </c:pt>
                <c:pt idx="7">
                  <c:v>158</c:v>
                </c:pt>
                <c:pt idx="8">
                  <c:v>190</c:v>
                </c:pt>
                <c:pt idx="9">
                  <c:v>212</c:v>
                </c:pt>
                <c:pt idx="10">
                  <c:v>253</c:v>
                </c:pt>
                <c:pt idx="11">
                  <c:v>283</c:v>
                </c:pt>
                <c:pt idx="12">
                  <c:v>298</c:v>
                </c:pt>
                <c:pt idx="13">
                  <c:v>320</c:v>
                </c:pt>
              </c:numCache>
            </c:numRef>
          </c:val>
          <c:extLst>
            <c:ext xmlns:c16="http://schemas.microsoft.com/office/drawing/2014/chart" uri="{C3380CC4-5D6E-409C-BE32-E72D297353CC}">
              <c16:uniqueId val="{00000007-2236-43D2-AE8B-300A9C09B504}"/>
            </c:ext>
          </c:extLst>
        </c:ser>
        <c:ser>
          <c:idx val="3"/>
          <c:order val="2"/>
          <c:tx>
            <c:strRef>
              <c:f>'15-11'!$E$4</c:f>
              <c:strCache>
                <c:ptCount val="1"/>
                <c:pt idx="0">
                  <c:v>SOS</c:v>
                </c:pt>
              </c:strCache>
            </c:strRef>
          </c:tx>
          <c:spPr>
            <a:pattFill prst="pct40">
              <a:fgClr>
                <a:srgbClr val="C8D627"/>
              </a:fgClr>
              <a:bgClr>
                <a:schemeClr val="bg1"/>
              </a:bgClr>
            </a:pattFill>
            <a:ln w="9525">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'15-11'!$E$5:$E$18</c:f>
              <c:numCache>
                <c:formatCode>#,##0_ </c:formatCode>
                <c:ptCount val="14"/>
                <c:pt idx="5">
                  <c:v>76</c:v>
                </c:pt>
                <c:pt idx="6">
                  <c:v>106</c:v>
                </c:pt>
                <c:pt idx="7">
                  <c:v>308</c:v>
                </c:pt>
                <c:pt idx="8">
                  <c:v>313</c:v>
                </c:pt>
                <c:pt idx="9">
                  <c:v>350</c:v>
                </c:pt>
                <c:pt idx="10">
                  <c:v>406</c:v>
                </c:pt>
                <c:pt idx="11">
                  <c:v>435</c:v>
                </c:pt>
                <c:pt idx="12">
                  <c:v>445</c:v>
                </c:pt>
                <c:pt idx="13">
                  <c:v>474</c:v>
                </c:pt>
              </c:numCache>
            </c:numRef>
          </c:val>
          <c:extLst>
            <c:ext xmlns:c16="http://schemas.microsoft.com/office/drawing/2014/chart" uri="{C3380CC4-5D6E-409C-BE32-E72D297353CC}">
              <c16:uniqueId val="{00000008-2236-43D2-AE8B-300A9C09B504}"/>
            </c:ext>
          </c:extLst>
        </c:ser>
        <c:dLbls>
          <c:showLegendKey val="0"/>
          <c:showVal val="0"/>
          <c:showCatName val="0"/>
          <c:showSerName val="0"/>
          <c:showPercent val="0"/>
          <c:showBubbleSize val="0"/>
        </c:dLbls>
        <c:gapWidth val="50"/>
        <c:axId val="617809112"/>
        <c:axId val="617818912"/>
      </c:barChart>
      <c:catAx>
        <c:axId val="6178091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17818912"/>
        <c:crosses val="autoZero"/>
        <c:auto val="1"/>
        <c:lblAlgn val="ctr"/>
        <c:lblOffset val="100"/>
        <c:noMultiLvlLbl val="0"/>
      </c:catAx>
      <c:valAx>
        <c:axId val="61781891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17809112"/>
        <c:crosses val="autoZero"/>
        <c:crossBetween val="between"/>
      </c:valAx>
      <c:spPr>
        <a:noFill/>
        <a:ln>
          <a:noFill/>
        </a:ln>
        <a:effectLst/>
      </c:spPr>
    </c:plotArea>
    <c:legend>
      <c:legendPos val="t"/>
      <c:layout>
        <c:manualLayout>
          <c:xMode val="edge"/>
          <c:yMode val="edge"/>
          <c:x val="0.19729679987361412"/>
          <c:y val="0.24323850091076493"/>
          <c:w val="0.50240726926616497"/>
          <c:h val="8.87307502403783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38632374678181"/>
          <c:y val="0.24649572630214653"/>
          <c:w val="0.4965189444373565"/>
          <c:h val="0.7241940565840869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5C-4973-AC85-FDA88EDBC1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5C-4973-AC85-FDA88EDBC1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5C-4973-AC85-FDA88EDBC1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5C-4973-AC85-FDA88EDBC1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5C-4973-AC85-FDA88EDBC1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5C-4973-AC85-FDA88EDBC1E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5C-4973-AC85-FDA88EDBC1E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35C-4973-AC85-FDA88EDBC1E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35C-4973-AC85-FDA88EDBC1E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35C-4973-AC85-FDA88EDBC1E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35C-4973-AC85-FDA88EDBC1E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35C-4973-AC85-FDA88EDBC1E1}"/>
              </c:ext>
            </c:extLst>
          </c:dPt>
          <c:dPt>
            <c:idx val="12"/>
            <c:bubble3D val="0"/>
            <c:spPr>
              <a:solidFill>
                <a:srgbClr val="7CAFDD"/>
              </a:solidFill>
              <a:ln w="19050">
                <a:solidFill>
                  <a:schemeClr val="lt1"/>
                </a:solidFill>
              </a:ln>
              <a:effectLst/>
            </c:spPr>
            <c:extLst>
              <c:ext xmlns:c16="http://schemas.microsoft.com/office/drawing/2014/chart" uri="{C3380CC4-5D6E-409C-BE32-E72D297353CC}">
                <c16:uniqueId val="{00000019-835C-4973-AC85-FDA88EDBC1E1}"/>
              </c:ext>
            </c:extLst>
          </c:dPt>
          <c:dPt>
            <c:idx val="13"/>
            <c:bubble3D val="0"/>
            <c:spPr>
              <a:solidFill>
                <a:srgbClr val="F1975A"/>
              </a:solidFill>
              <a:ln w="19050">
                <a:solidFill>
                  <a:schemeClr val="lt1"/>
                </a:solidFill>
              </a:ln>
              <a:effectLst/>
            </c:spPr>
            <c:extLst>
              <c:ext xmlns:c16="http://schemas.microsoft.com/office/drawing/2014/chart" uri="{C3380CC4-5D6E-409C-BE32-E72D297353CC}">
                <c16:uniqueId val="{0000001B-835C-4973-AC85-FDA88EDBC1E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835C-4973-AC85-FDA88EDBC1E1}"/>
              </c:ext>
            </c:extLst>
          </c:dPt>
          <c:dLbls>
            <c:dLbl>
              <c:idx val="0"/>
              <c:layout>
                <c:manualLayout>
                  <c:x val="-0.14126419260081663"/>
                  <c:y val="6.3377398153297224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F1797740-6B50-4F20-8FFA-C12B0864CF02}"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782D9721-93A4-4722-A5AF-64A3A49453E1}"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EA068BB1-227A-41F7-8F98-1C4875907600}"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35C-4973-AC85-FDA88EDBC1E1}"/>
                </c:ext>
              </c:extLst>
            </c:dLbl>
            <c:dLbl>
              <c:idx val="1"/>
              <c:layout>
                <c:manualLayout>
                  <c:x val="-7.4632784828854215E-2"/>
                  <c:y val="-8.4734320384051209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805DC36F-3E4A-4C25-B886-F51087FD9116}"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r>
                      <a:rPr lang="ja-JP" altLang="en-US" sz="1100" b="1" baseline="0">
                        <a:solidFill>
                          <a:schemeClr val="bg1"/>
                        </a:solidFill>
                      </a:rPr>
                      <a:t> </a:t>
                    </a:r>
                    <a:fld id="{9239D0B7-D488-4318-9B6F-9C10E33E7F53}"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fld id="{B93AF518-AEBD-4241-9232-FAB02FBE04A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35C-4973-AC85-FDA88EDBC1E1}"/>
                </c:ext>
              </c:extLst>
            </c:dLbl>
            <c:dLbl>
              <c:idx val="2"/>
              <c:layout>
                <c:manualLayout>
                  <c:x val="6.9948151721574023E-2"/>
                  <c:y val="-8.5478051840542107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C2D4583C-36C0-45F2-A9CA-717DD3DAF78F}"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r>
                      <a:rPr lang="ja-JP" altLang="en-US" sz="1100" b="1" baseline="0">
                        <a:solidFill>
                          <a:schemeClr val="bg1"/>
                        </a:solidFill>
                      </a:rPr>
                      <a:t> </a:t>
                    </a:r>
                  </a:p>
                  <a:p>
                    <a:pPr>
                      <a:defRPr sz="1100" b="1" i="0" u="none" strike="noStrike" kern="1200" baseline="0">
                        <a:solidFill>
                          <a:schemeClr val="bg1"/>
                        </a:solidFill>
                        <a:latin typeface="+mn-lt"/>
                        <a:ea typeface="+mn-ea"/>
                        <a:cs typeface="+mn-cs"/>
                      </a:defRPr>
                    </a:pPr>
                    <a:fld id="{D0281C8B-3CE2-4C2D-B7DC-13E21C12928C}"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72096C4F-E4BB-4808-B26F-4D029C02F8EE}"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35C-4973-AC85-FDA88EDBC1E1}"/>
                </c:ext>
              </c:extLst>
            </c:dLbl>
            <c:dLbl>
              <c:idx val="3"/>
              <c:layout>
                <c:manualLayout>
                  <c:x val="9.5267773707444325E-2"/>
                  <c:y val="-0.10775040793963196"/>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5A9B2FE2-5686-42AB-AC18-D7D318748C95}"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3A342249-819C-41BF-88C8-3E0D3E91EC67}"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1647E46D-99E7-4A84-A50D-68A34BAC028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35C-4973-AC85-FDA88EDBC1E1}"/>
                </c:ext>
              </c:extLst>
            </c:dLbl>
            <c:dLbl>
              <c:idx val="4"/>
              <c:layout>
                <c:manualLayout>
                  <c:x val="0.18192111765427399"/>
                  <c:y val="-4.0714319512655615E-3"/>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fld id="{0E9DA9DA-E68F-46BE-993B-355826A8E0D9}"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baseline="0">
                        <a:solidFill>
                          <a:schemeClr val="bg1"/>
                        </a:solidFill>
                      </a:rPr>
                      <a:t>, </a:t>
                    </a:r>
                    <a:fld id="{D465EA79-B76B-4FE8-9D50-FB02181D96D8}"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ja-JP" altLang="en-US" sz="1100" b="1" baseline="0">
                        <a:solidFill>
                          <a:schemeClr val="bg1"/>
                        </a:solidFill>
                      </a:rPr>
                      <a:t>　</a:t>
                    </a:r>
                    <a:fld id="{13C831E2-87B5-4DA6-A6FB-BE682A22CD8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ja-JP" altLang="en-US"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19556906347344355"/>
                      <c:h val="0.17722388116343119"/>
                    </c:manualLayout>
                  </c15:layout>
                  <c15:dlblFieldTable/>
                  <c15:showDataLabelsRange val="0"/>
                </c:ext>
                <c:ext xmlns:c16="http://schemas.microsoft.com/office/drawing/2014/chart" uri="{C3380CC4-5D6E-409C-BE32-E72D297353CC}">
                  <c16:uniqueId val="{00000009-835C-4973-AC85-FDA88EDBC1E1}"/>
                </c:ext>
              </c:extLst>
            </c:dLbl>
            <c:dLbl>
              <c:idx val="5"/>
              <c:layout>
                <c:manualLayout>
                  <c:x val="1.4171717391000016E-2"/>
                  <c:y val="1.2437127272449945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fld id="{A1093918-C318-4EB9-B854-249C4BF73134}"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168A8F2D-5485-468D-AF7A-DD1E0CE8D423}"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 </a:t>
                    </a:r>
                    <a:fld id="{39E5D1EF-84E7-43F7-8E34-D8DAAECBFEB2}"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6782516990337057"/>
                      <c:h val="8.413385694436637E-2"/>
                    </c:manualLayout>
                  </c15:layout>
                  <c15:dlblFieldTable/>
                  <c15:showDataLabelsRange val="0"/>
                </c:ext>
                <c:ext xmlns:c16="http://schemas.microsoft.com/office/drawing/2014/chart" uri="{C3380CC4-5D6E-409C-BE32-E72D297353CC}">
                  <c16:uniqueId val="{0000000B-835C-4973-AC85-FDA88EDBC1E1}"/>
                </c:ext>
              </c:extLst>
            </c:dLbl>
            <c:dLbl>
              <c:idx val="6"/>
              <c:layout>
                <c:manualLayout>
                  <c:x val="-2.0613407114181848E-2"/>
                  <c:y val="5.3437475549298688E-2"/>
                </c:manualLayout>
              </c:layout>
              <c:tx>
                <c:rich>
                  <a:bodyPr/>
                  <a:lstStyle/>
                  <a:p>
                    <a:fld id="{0B113EF2-05A0-444A-B6A9-1154E19637C5}" type="CATEGORYNAME">
                      <a:rPr lang="ja-JP" altLang="en-US"/>
                      <a:pPr/>
                      <a:t>[分類名]</a:t>
                    </a:fld>
                    <a:r>
                      <a:rPr lang="en-US" altLang="ja-JP" baseline="0"/>
                      <a:t>, </a:t>
                    </a:r>
                    <a:fld id="{B3121E7D-97B4-4D53-A9BF-858E39F1472B}" type="VALUE">
                      <a:rPr lang="en-US" altLang="ja-JP" baseline="0"/>
                      <a:pPr/>
                      <a:t>[値]</a:t>
                    </a:fld>
                    <a:r>
                      <a:rPr lang="en-US" altLang="ja-JP" baseline="0"/>
                      <a:t>, </a:t>
                    </a:r>
                    <a:fld id="{B2EC2E3A-7060-4884-8D57-7C76D53B7B4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978640979980851"/>
                      <c:h val="9.965293774205311E-2"/>
                    </c:manualLayout>
                  </c15:layout>
                  <c15:dlblFieldTable/>
                  <c15:showDataLabelsRange val="0"/>
                </c:ext>
                <c:ext xmlns:c16="http://schemas.microsoft.com/office/drawing/2014/chart" uri="{C3380CC4-5D6E-409C-BE32-E72D297353CC}">
                  <c16:uniqueId val="{0000000D-835C-4973-AC85-FDA88EDBC1E1}"/>
                </c:ext>
              </c:extLst>
            </c:dLbl>
            <c:dLbl>
              <c:idx val="7"/>
              <c:layout>
                <c:manualLayout>
                  <c:x val="-3.6073462449818225E-2"/>
                  <c:y val="5.1992112503873276E-2"/>
                </c:manualLayout>
              </c:layout>
              <c:tx>
                <c:rich>
                  <a:bodyPr rot="0" spcFirstLastPara="1" vertOverflow="ellipsis" vert="horz" wrap="none" lIns="38100" tIns="19050" rIns="38100" bIns="19050" anchor="ctr" anchorCtr="1">
                    <a:spAutoFit/>
                  </a:bodyPr>
                  <a:lstStyle/>
                  <a:p>
                    <a:pPr>
                      <a:defRPr sz="1100" b="1" i="0" u="none" strike="noStrike" kern="1200" baseline="0">
                        <a:solidFill>
                          <a:schemeClr val="tx1"/>
                        </a:solidFill>
                        <a:latin typeface="+mn-lt"/>
                        <a:ea typeface="+mn-ea"/>
                        <a:cs typeface="+mn-cs"/>
                      </a:defRPr>
                    </a:pPr>
                    <a:fld id="{CC635A06-F797-4838-B186-62C6728B0BCC}" type="CATEGORYNAME">
                      <a:rPr lang="ja-JP" altLang="en-US" sz="1100" b="1">
                        <a:solidFill>
                          <a:schemeClr val="tx1"/>
                        </a:solidFill>
                      </a:rPr>
                      <a:pPr>
                        <a:defRPr sz="1100" b="1" i="0" u="none" strike="noStrike" kern="1200" baseline="0">
                          <a:solidFill>
                            <a:schemeClr val="tx1"/>
                          </a:solidFill>
                          <a:latin typeface="+mn-lt"/>
                          <a:ea typeface="+mn-ea"/>
                          <a:cs typeface="+mn-cs"/>
                        </a:defRPr>
                      </a:pPr>
                      <a:t>[分類名]</a:t>
                    </a:fld>
                    <a:r>
                      <a:rPr lang="en-US" altLang="ja-JP" sz="1100" b="1" baseline="0">
                        <a:solidFill>
                          <a:schemeClr val="tx1"/>
                        </a:solidFill>
                      </a:rPr>
                      <a:t>, </a:t>
                    </a:r>
                    <a:fld id="{A66C494A-3649-4DD2-99DF-8A6048347B0D}" type="VALUE">
                      <a:rPr lang="en-US" altLang="ja-JP" sz="1100" b="1" baseline="0">
                        <a:solidFill>
                          <a:schemeClr val="tx1"/>
                        </a:solidFill>
                      </a:rPr>
                      <a:pPr>
                        <a:defRPr sz="1100" b="1" i="0" u="none" strike="noStrike" kern="1200" baseline="0">
                          <a:solidFill>
                            <a:schemeClr val="tx1"/>
                          </a:solidFill>
                          <a:latin typeface="+mn-lt"/>
                          <a:ea typeface="+mn-ea"/>
                          <a:cs typeface="+mn-cs"/>
                        </a:defRPr>
                      </a:pPr>
                      <a:t>[値]</a:t>
                    </a:fld>
                    <a:r>
                      <a:rPr lang="en-US" altLang="ja-JP" sz="1100" b="1" baseline="0">
                        <a:solidFill>
                          <a:schemeClr val="tx1"/>
                        </a:solidFill>
                      </a:rPr>
                      <a:t>,</a:t>
                    </a:r>
                    <a:fld id="{32D19972-8130-4A1C-BD69-F6900DDA76CD}" type="PERCENTAGE">
                      <a:rPr lang="en-US" altLang="ja-JP" sz="1100" b="1" baseline="0">
                        <a:solidFill>
                          <a:schemeClr val="tx1"/>
                        </a:solidFill>
                      </a:rPr>
                      <a:pPr>
                        <a:defRPr sz="1100" b="1" i="0" u="none" strike="noStrike" kern="1200" baseline="0">
                          <a:solidFill>
                            <a:schemeClr val="tx1"/>
                          </a:solidFill>
                          <a:latin typeface="+mn-lt"/>
                          <a:ea typeface="+mn-ea"/>
                          <a:cs typeface="+mn-cs"/>
                        </a:defRPr>
                      </a:pPr>
                      <a:t>[パーセンテージ]</a:t>
                    </a:fld>
                    <a:endParaRPr lang="en-US" altLang="ja-JP" sz="1100" b="1" baseline="0">
                      <a:solidFill>
                        <a:schemeClr val="tx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4413030189105692"/>
                      <c:h val="0.1002483696943214"/>
                    </c:manualLayout>
                  </c15:layout>
                  <c15:dlblFieldTable/>
                  <c15:showDataLabelsRange val="0"/>
                </c:ext>
                <c:ext xmlns:c16="http://schemas.microsoft.com/office/drawing/2014/chart" uri="{C3380CC4-5D6E-409C-BE32-E72D297353CC}">
                  <c16:uniqueId val="{0000000F-835C-4973-AC85-FDA88EDBC1E1}"/>
                </c:ext>
              </c:extLst>
            </c:dLbl>
            <c:dLbl>
              <c:idx val="8"/>
              <c:layout>
                <c:manualLayout>
                  <c:x val="-7.2752931599272791E-2"/>
                  <c:y val="1.1654364577100791E-4"/>
                </c:manualLayout>
              </c:layout>
              <c:tx>
                <c:rich>
                  <a:bodyPr rot="0" spcFirstLastPara="1" vertOverflow="ellipsis" vert="horz" wrap="none" lIns="38100" tIns="19050" rIns="38100" bIns="19050" anchor="ctr" anchorCtr="1">
                    <a:noAutofit/>
                  </a:bodyPr>
                  <a:lstStyle/>
                  <a:p>
                    <a:pPr>
                      <a:defRPr sz="1100" b="1" i="0" u="none" strike="noStrike" kern="1200" baseline="0">
                        <a:solidFill>
                          <a:schemeClr val="tx1"/>
                        </a:solidFill>
                        <a:latin typeface="+mn-lt"/>
                        <a:ea typeface="+mn-ea"/>
                        <a:cs typeface="+mn-cs"/>
                      </a:defRPr>
                    </a:pPr>
                    <a:r>
                      <a:rPr lang="ja-JP" altLang="en-US" sz="1100" b="1"/>
                      <a:t>　</a:t>
                    </a:r>
                    <a:fld id="{6D584526-BE2B-405C-8F40-A163C071BBB7}"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2DB64CCB-B57F-4DEE-8E62-9C37DE76CDD8}"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a:t>
                    </a:r>
                    <a:fld id="{CA3FC515-BA02-48F8-B3E6-AD6969DB6AD8}"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5953659194238959"/>
                      <c:h val="8.0791755018731509E-2"/>
                    </c:manualLayout>
                  </c15:layout>
                  <c15:dlblFieldTable/>
                  <c15:showDataLabelsRange val="0"/>
                </c:ext>
                <c:ext xmlns:c16="http://schemas.microsoft.com/office/drawing/2014/chart" uri="{C3380CC4-5D6E-409C-BE32-E72D297353CC}">
                  <c16:uniqueId val="{00000011-835C-4973-AC85-FDA88EDBC1E1}"/>
                </c:ext>
              </c:extLst>
            </c:dLbl>
            <c:dLbl>
              <c:idx val="9"/>
              <c:layout>
                <c:manualLayout>
                  <c:x val="-2.6991897490979529E-2"/>
                  <c:y val="-3.7081142722745389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F6438AFC-3FE9-404C-8173-30DD9CFCBC2E}" type="CATEGORYNAME">
                      <a:rPr lang="ja-JP" altLang="en-US" sz="1100" b="1">
                        <a:solidFill>
                          <a:sysClr val="windowText" lastClr="000000"/>
                        </a:solidFill>
                      </a:rPr>
                      <a:pPr>
                        <a:defRPr sz="1100" b="1" i="0" u="none" strike="noStrike" kern="1200" baseline="0">
                          <a:solidFill>
                            <a:sysClr val="windowText" lastClr="000000"/>
                          </a:solidFill>
                          <a:latin typeface="+mn-lt"/>
                          <a:ea typeface="+mn-ea"/>
                          <a:cs typeface="+mn-cs"/>
                        </a:defRPr>
                      </a:pPr>
                      <a:t>[分類名]</a:t>
                    </a:fld>
                    <a:r>
                      <a:rPr lang="ja-JP" altLang="en-US" sz="1100" b="1">
                        <a:solidFill>
                          <a:sysClr val="windowText" lastClr="000000"/>
                        </a:solidFill>
                      </a:rPr>
                      <a:t> </a:t>
                    </a:r>
                    <a:r>
                      <a:rPr lang="en-US" altLang="ja-JP" sz="1100" b="1" baseline="0">
                        <a:solidFill>
                          <a:sysClr val="windowText" lastClr="000000"/>
                        </a:solidFill>
                      </a:rPr>
                      <a:t>, </a:t>
                    </a:r>
                    <a:fld id="{B0BCED3E-B329-44D7-95E8-DB3EA676BFCC}" type="VALU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[値]</a:t>
                    </a:fld>
                    <a:r>
                      <a:rPr lang="en-US" altLang="ja-JP" sz="1100" b="1" baseline="0">
                        <a:solidFill>
                          <a:sysClr val="windowText" lastClr="000000"/>
                        </a:solidFill>
                      </a:rPr>
                      <a:t>, </a:t>
                    </a:r>
                    <a:fld id="{0A89BCA7-EE78-4AC0-972F-381E8EF222EF}" type="PERCENTAG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[パーセンテージ]</a:t>
                    </a:fld>
                    <a:endParaRPr lang="en-US" altLang="ja-JP" sz="1100" b="1" baseline="0">
                      <a:solidFill>
                        <a:sysClr val="windowText" lastClr="000000"/>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7744327204564329"/>
                      <c:h val="9.4704186412005578E-2"/>
                    </c:manualLayout>
                  </c15:layout>
                  <c15:dlblFieldTable/>
                  <c15:showDataLabelsRange val="0"/>
                </c:ext>
                <c:ext xmlns:c16="http://schemas.microsoft.com/office/drawing/2014/chart" uri="{C3380CC4-5D6E-409C-BE32-E72D297353CC}">
                  <c16:uniqueId val="{00000013-835C-4973-AC85-FDA88EDBC1E1}"/>
                </c:ext>
              </c:extLst>
            </c:dLbl>
            <c:dLbl>
              <c:idx val="10"/>
              <c:layout>
                <c:manualLayout>
                  <c:x val="-2.4073988675509903E-2"/>
                  <c:y val="-9.0202204982352124E-2"/>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5236308568908122"/>
                      <c:h val="9.965293774205311E-2"/>
                    </c:manualLayout>
                  </c15:layout>
                  <c15:dlblFieldTable/>
                  <c15:showDataLabelsRange val="0"/>
                </c:ext>
                <c:ext xmlns:c16="http://schemas.microsoft.com/office/drawing/2014/chart" uri="{C3380CC4-5D6E-409C-BE32-E72D297353CC}">
                  <c16:uniqueId val="{00000015-835C-4973-AC85-FDA88EDBC1E1}"/>
                </c:ext>
              </c:extLst>
            </c:dLbl>
            <c:dLbl>
              <c:idx val="11"/>
              <c:layout>
                <c:manualLayout>
                  <c:x val="0.13398714624218197"/>
                  <c:y val="-8.8251743432100294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1626166932196048"/>
                      <c:h val="9.8935069450066429E-2"/>
                    </c:manualLayout>
                  </c15:layout>
                  <c15:dlblFieldTable/>
                  <c15:showDataLabelsRange val="0"/>
                </c:ext>
                <c:ext xmlns:c16="http://schemas.microsoft.com/office/drawing/2014/chart" uri="{C3380CC4-5D6E-409C-BE32-E72D297353CC}">
                  <c16:uniqueId val="{00000017-835C-4973-AC85-FDA88EDBC1E1}"/>
                </c:ext>
              </c:extLst>
            </c:dLbl>
            <c:dLbl>
              <c:idx val="12"/>
              <c:layout>
                <c:manualLayout>
                  <c:x val="0.34269789327327305"/>
                  <c:y val="-6.9923285880494998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c:ext xmlns:c15="http://schemas.microsoft.com/office/drawing/2012/chart" uri="{CE6537A1-D6FC-4f65-9D91-7224C49458BB}">
                  <c15:layout>
                    <c:manualLayout>
                      <c:w val="0.26086573997960233"/>
                      <c:h val="0.10242689543065701"/>
                    </c:manualLayout>
                  </c15:layout>
                  <c15:dlblFieldTable/>
                  <c15:showDataLabelsRange val="0"/>
                </c:ext>
                <c:ext xmlns:c16="http://schemas.microsoft.com/office/drawing/2014/chart" uri="{C3380CC4-5D6E-409C-BE32-E72D297353CC}">
                  <c16:uniqueId val="{00000019-835C-4973-AC85-FDA88EDBC1E1}"/>
                </c:ext>
              </c:extLst>
            </c:dLbl>
            <c:dLbl>
              <c:idx val="13"/>
              <c:layout>
                <c:manualLayout>
                  <c:x val="0.28841960700214714"/>
                  <c:y val="2.1782132352546561E-3"/>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B-835C-4973-AC85-FDA88EDBC1E1}"/>
                </c:ext>
              </c:extLst>
            </c:dLbl>
            <c:dLbl>
              <c:idx val="14"/>
              <c:layout>
                <c:manualLayout>
                  <c:x val="0.25297164784103982"/>
                  <c:y val="8.6791409848975515E-2"/>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D-835C-4973-AC85-FDA88EDBC1E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Ref>
              <c:f>'1-6'!$B$5:$B$19</c:f>
              <c:numCache>
                <c:formatCode>#,##0;"△ "#,##0</c:formatCode>
                <c:ptCount val="15"/>
                <c:pt idx="0">
                  <c:v>121907</c:v>
                </c:pt>
                <c:pt idx="1">
                  <c:v>37746</c:v>
                </c:pt>
                <c:pt idx="2">
                  <c:v>34650</c:v>
                </c:pt>
                <c:pt idx="3">
                  <c:v>30496</c:v>
                </c:pt>
                <c:pt idx="4">
                  <c:v>26333</c:v>
                </c:pt>
                <c:pt idx="5">
                  <c:v>17480</c:v>
                </c:pt>
                <c:pt idx="6">
                  <c:v>12090</c:v>
                </c:pt>
                <c:pt idx="7">
                  <c:v>10311</c:v>
                </c:pt>
                <c:pt idx="8">
                  <c:v>5943</c:v>
                </c:pt>
                <c:pt idx="9">
                  <c:v>4919</c:v>
                </c:pt>
                <c:pt idx="10">
                  <c:v>3935</c:v>
                </c:pt>
                <c:pt idx="11">
                  <c:v>3804</c:v>
                </c:pt>
                <c:pt idx="12">
                  <c:v>3687</c:v>
                </c:pt>
                <c:pt idx="13">
                  <c:v>3476</c:v>
                </c:pt>
                <c:pt idx="14">
                  <c:v>2453</c:v>
                </c:pt>
              </c:numCache>
            </c:numRef>
          </c:val>
          <c:extLst>
            <c:ext xmlns:c16="http://schemas.microsoft.com/office/drawing/2014/chart" uri="{C3380CC4-5D6E-409C-BE32-E72D297353CC}">
              <c16:uniqueId val="{0000001E-835C-4973-AC85-FDA88EDBC1E1}"/>
            </c:ext>
          </c:extLst>
        </c:ser>
        <c:ser>
          <c:idx val="1"/>
          <c:order val="1"/>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145125</c:v>
              </c:pt>
              <c:pt idx="1">
                <c:v>59790</c:v>
              </c:pt>
              <c:pt idx="2">
                <c:v>12037</c:v>
              </c:pt>
              <c:pt idx="3">
                <c:v>13028</c:v>
              </c:pt>
              <c:pt idx="4">
                <c:v>15609</c:v>
              </c:pt>
              <c:pt idx="5">
                <c:v>1264</c:v>
              </c:pt>
              <c:pt idx="6">
                <c:v>1226</c:v>
              </c:pt>
              <c:pt idx="7">
                <c:v>2113</c:v>
              </c:pt>
              <c:pt idx="8">
                <c:v>4332</c:v>
              </c:pt>
              <c:pt idx="9">
                <c:v>3939</c:v>
              </c:pt>
              <c:pt idx="10">
                <c:v>17294</c:v>
              </c:pt>
              <c:pt idx="11">
                <c:v>1124</c:v>
              </c:pt>
              <c:pt idx="12">
                <c:v>2013</c:v>
              </c:pt>
              <c:pt idx="13">
                <c:v>8530</c:v>
              </c:pt>
              <c:pt idx="14">
                <c:v>1389</c:v>
              </c:pt>
              <c:pt idx="15">
                <c:v>1437</c:v>
              </c:pt>
            </c:numLit>
          </c:val>
          <c:extLst>
            <c:ext xmlns:c16="http://schemas.microsoft.com/office/drawing/2014/chart" uri="{C3380CC4-5D6E-409C-BE32-E72D297353CC}">
              <c16:uniqueId val="{0000001F-835C-4973-AC85-FDA88EDBC1E1}"/>
            </c:ext>
          </c:extLst>
        </c:ser>
        <c:ser>
          <c:idx val="2"/>
          <c:order val="2"/>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c:v>
              </c:pt>
              <c:pt idx="1">
                <c:v>-13</c:v>
              </c:pt>
              <c:pt idx="2">
                <c:v>2</c:v>
              </c:pt>
              <c:pt idx="3">
                <c:v>10</c:v>
              </c:pt>
              <c:pt idx="4">
                <c:v>1</c:v>
              </c:pt>
              <c:pt idx="5">
                <c:v>2</c:v>
              </c:pt>
              <c:pt idx="6">
                <c:v>1</c:v>
              </c:pt>
              <c:pt idx="7">
                <c:v>1</c:v>
              </c:pt>
              <c:pt idx="8">
                <c:v>5</c:v>
              </c:pt>
              <c:pt idx="9">
                <c:v>4</c:v>
              </c:pt>
              <c:pt idx="10">
                <c:v>-11</c:v>
              </c:pt>
              <c:pt idx="11">
                <c:v>1</c:v>
              </c:pt>
              <c:pt idx="12">
                <c:v>-1</c:v>
              </c:pt>
              <c:pt idx="13">
                <c:v>4</c:v>
              </c:pt>
              <c:pt idx="14">
                <c:v>0</c:v>
              </c:pt>
              <c:pt idx="15">
                <c:v>-3</c:v>
              </c:pt>
            </c:numLit>
          </c:val>
          <c:extLst>
            <c:ext xmlns:c16="http://schemas.microsoft.com/office/drawing/2014/chart" uri="{C3380CC4-5D6E-409C-BE32-E72D297353CC}">
              <c16:uniqueId val="{00000020-835C-4973-AC85-FDA88EDBC1E1}"/>
            </c:ext>
          </c:extLst>
        </c:ser>
        <c:ser>
          <c:idx val="3"/>
          <c:order val="3"/>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329032</c:v>
              </c:pt>
              <c:pt idx="1">
                <c:v>126405</c:v>
              </c:pt>
              <c:pt idx="2">
                <c:v>26947</c:v>
              </c:pt>
              <c:pt idx="3">
                <c:v>31340</c:v>
              </c:pt>
              <c:pt idx="4">
                <c:v>35270</c:v>
              </c:pt>
              <c:pt idx="5">
                <c:v>3975</c:v>
              </c:pt>
              <c:pt idx="6">
                <c:v>3664</c:v>
              </c:pt>
              <c:pt idx="7">
                <c:v>6464</c:v>
              </c:pt>
              <c:pt idx="8">
                <c:v>11815</c:v>
              </c:pt>
              <c:pt idx="9">
                <c:v>10273</c:v>
              </c:pt>
              <c:pt idx="10">
                <c:v>37890</c:v>
              </c:pt>
              <c:pt idx="11">
                <c:v>2748</c:v>
              </c:pt>
              <c:pt idx="12">
                <c:v>5408</c:v>
              </c:pt>
              <c:pt idx="13">
                <c:v>18581</c:v>
              </c:pt>
              <c:pt idx="14">
                <c:v>4090</c:v>
              </c:pt>
              <c:pt idx="15">
                <c:v>4162</c:v>
              </c:pt>
            </c:numLit>
          </c:val>
          <c:extLst>
            <c:ext xmlns:c16="http://schemas.microsoft.com/office/drawing/2014/chart" uri="{C3380CC4-5D6E-409C-BE32-E72D297353CC}">
              <c16:uniqueId val="{00000021-835C-4973-AC85-FDA88EDBC1E1}"/>
            </c:ext>
          </c:extLst>
        </c:ser>
        <c:ser>
          <c:idx val="4"/>
          <c:order val="4"/>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163679</c:v>
              </c:pt>
              <c:pt idx="1">
                <c:v>62107</c:v>
              </c:pt>
              <c:pt idx="2">
                <c:v>13567</c:v>
              </c:pt>
              <c:pt idx="3">
                <c:v>15239</c:v>
              </c:pt>
              <c:pt idx="4">
                <c:v>17754</c:v>
              </c:pt>
              <c:pt idx="5">
                <c:v>1926</c:v>
              </c:pt>
              <c:pt idx="6">
                <c:v>1813</c:v>
              </c:pt>
              <c:pt idx="7">
                <c:v>3173</c:v>
              </c:pt>
              <c:pt idx="8">
                <c:v>5766</c:v>
              </c:pt>
              <c:pt idx="9">
                <c:v>5075</c:v>
              </c:pt>
              <c:pt idx="10">
                <c:v>18954</c:v>
              </c:pt>
              <c:pt idx="11">
                <c:v>1321</c:v>
              </c:pt>
              <c:pt idx="12">
                <c:v>2586</c:v>
              </c:pt>
              <c:pt idx="13">
                <c:v>10281</c:v>
              </c:pt>
              <c:pt idx="14">
                <c:v>2040</c:v>
              </c:pt>
              <c:pt idx="15">
                <c:v>2077</c:v>
              </c:pt>
            </c:numLit>
          </c:val>
          <c:extLst>
            <c:ext xmlns:c16="http://schemas.microsoft.com/office/drawing/2014/chart" uri="{C3380CC4-5D6E-409C-BE32-E72D297353CC}">
              <c16:uniqueId val="{00000022-835C-4973-AC85-FDA88EDBC1E1}"/>
            </c:ext>
          </c:extLst>
        </c:ser>
        <c:ser>
          <c:idx val="5"/>
          <c:order val="5"/>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165353</c:v>
              </c:pt>
              <c:pt idx="1">
                <c:v>64298</c:v>
              </c:pt>
              <c:pt idx="2">
                <c:v>13380</c:v>
              </c:pt>
              <c:pt idx="3">
                <c:v>16101</c:v>
              </c:pt>
              <c:pt idx="4">
                <c:v>17516</c:v>
              </c:pt>
              <c:pt idx="5">
                <c:v>2049</c:v>
              </c:pt>
              <c:pt idx="6">
                <c:v>1851</c:v>
              </c:pt>
              <c:pt idx="7">
                <c:v>3291</c:v>
              </c:pt>
              <c:pt idx="8">
                <c:v>6049</c:v>
              </c:pt>
              <c:pt idx="9">
                <c:v>5198</c:v>
              </c:pt>
              <c:pt idx="10">
                <c:v>18936</c:v>
              </c:pt>
              <c:pt idx="11">
                <c:v>1427</c:v>
              </c:pt>
              <c:pt idx="12">
                <c:v>2822</c:v>
              </c:pt>
              <c:pt idx="13">
                <c:v>8300</c:v>
              </c:pt>
              <c:pt idx="14">
                <c:v>2050</c:v>
              </c:pt>
              <c:pt idx="15">
                <c:v>2085</c:v>
              </c:pt>
            </c:numLit>
          </c:val>
          <c:extLst>
            <c:ext xmlns:c16="http://schemas.microsoft.com/office/drawing/2014/chart" uri="{C3380CC4-5D6E-409C-BE32-E72D297353CC}">
              <c16:uniqueId val="{00000023-835C-4973-AC85-FDA88EDBC1E1}"/>
            </c:ext>
          </c:extLst>
        </c:ser>
        <c:ser>
          <c:idx val="6"/>
          <c:order val="6"/>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658</c:v>
              </c:pt>
              <c:pt idx="1">
                <c:v>288</c:v>
              </c:pt>
              <c:pt idx="2">
                <c:v>78</c:v>
              </c:pt>
              <c:pt idx="3">
                <c:v>68</c:v>
              </c:pt>
              <c:pt idx="4">
                <c:v>66</c:v>
              </c:pt>
              <c:pt idx="5">
                <c:v>5</c:v>
              </c:pt>
              <c:pt idx="6">
                <c:v>1</c:v>
              </c:pt>
              <c:pt idx="7">
                <c:v>3</c:v>
              </c:pt>
              <c:pt idx="8">
                <c:v>22</c:v>
              </c:pt>
              <c:pt idx="9">
                <c:v>26</c:v>
              </c:pt>
              <c:pt idx="10">
                <c:v>72</c:v>
              </c:pt>
              <c:pt idx="11">
                <c:v>4</c:v>
              </c:pt>
              <c:pt idx="12">
                <c:v>4</c:v>
              </c:pt>
              <c:pt idx="13">
                <c:v>18</c:v>
              </c:pt>
              <c:pt idx="14">
                <c:v>2</c:v>
              </c:pt>
              <c:pt idx="15">
                <c:v>1</c:v>
              </c:pt>
            </c:numLit>
          </c:val>
          <c:extLst>
            <c:ext xmlns:c16="http://schemas.microsoft.com/office/drawing/2014/chart" uri="{C3380CC4-5D6E-409C-BE32-E72D297353CC}">
              <c16:uniqueId val="{00000024-835C-4973-AC85-FDA88EDBC1E1}"/>
            </c:ext>
          </c:extLst>
        </c:ser>
        <c:ser>
          <c:idx val="7"/>
          <c:order val="7"/>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655</c:v>
              </c:pt>
              <c:pt idx="1">
                <c:v>272</c:v>
              </c:pt>
              <c:pt idx="2">
                <c:v>56</c:v>
              </c:pt>
              <c:pt idx="3">
                <c:v>88</c:v>
              </c:pt>
              <c:pt idx="4">
                <c:v>70</c:v>
              </c:pt>
              <c:pt idx="5">
                <c:v>1</c:v>
              </c:pt>
              <c:pt idx="6">
                <c:v>1</c:v>
              </c:pt>
              <c:pt idx="7">
                <c:v>5</c:v>
              </c:pt>
              <c:pt idx="8">
                <c:v>24</c:v>
              </c:pt>
              <c:pt idx="9">
                <c:v>18</c:v>
              </c:pt>
              <c:pt idx="10">
                <c:v>98</c:v>
              </c:pt>
              <c:pt idx="11">
                <c:v>1</c:v>
              </c:pt>
              <c:pt idx="12">
                <c:v>3</c:v>
              </c:pt>
              <c:pt idx="13">
                <c:v>14</c:v>
              </c:pt>
              <c:pt idx="14">
                <c:v>2</c:v>
              </c:pt>
              <c:pt idx="15">
                <c:v>2</c:v>
              </c:pt>
            </c:numLit>
          </c:val>
          <c:extLst>
            <c:ext xmlns:c16="http://schemas.microsoft.com/office/drawing/2014/chart" uri="{C3380CC4-5D6E-409C-BE32-E72D297353CC}">
              <c16:uniqueId val="{00000025-835C-4973-AC85-FDA88EDBC1E1}"/>
            </c:ext>
          </c:extLst>
        </c:ser>
        <c:ser>
          <c:idx val="8"/>
          <c:order val="8"/>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556</c:v>
              </c:pt>
              <c:pt idx="1">
                <c:v>159</c:v>
              </c:pt>
              <c:pt idx="2">
                <c:v>65</c:v>
              </c:pt>
              <c:pt idx="3">
                <c:v>76</c:v>
              </c:pt>
              <c:pt idx="4">
                <c:v>61</c:v>
              </c:pt>
              <c:pt idx="5">
                <c:v>7</c:v>
              </c:pt>
              <c:pt idx="6">
                <c:v>4</c:v>
              </c:pt>
              <c:pt idx="7">
                <c:v>8</c:v>
              </c:pt>
              <c:pt idx="8">
                <c:v>16</c:v>
              </c:pt>
              <c:pt idx="9">
                <c:v>28</c:v>
              </c:pt>
              <c:pt idx="10">
                <c:v>93</c:v>
              </c:pt>
              <c:pt idx="11">
                <c:v>2</c:v>
              </c:pt>
              <c:pt idx="12">
                <c:v>7</c:v>
              </c:pt>
              <c:pt idx="13">
                <c:v>27</c:v>
              </c:pt>
              <c:pt idx="14">
                <c:v>0</c:v>
              </c:pt>
              <c:pt idx="15">
                <c:v>3</c:v>
              </c:pt>
            </c:numLit>
          </c:val>
          <c:extLst>
            <c:ext xmlns:c16="http://schemas.microsoft.com/office/drawing/2014/chart" uri="{C3380CC4-5D6E-409C-BE32-E72D297353CC}">
              <c16:uniqueId val="{00000026-835C-4973-AC85-FDA88EDBC1E1}"/>
            </c:ext>
          </c:extLst>
        </c:ser>
        <c:ser>
          <c:idx val="9"/>
          <c:order val="9"/>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556</c:v>
              </c:pt>
              <c:pt idx="1">
                <c:v>182</c:v>
              </c:pt>
              <c:pt idx="2">
                <c:v>59</c:v>
              </c:pt>
              <c:pt idx="3">
                <c:v>44</c:v>
              </c:pt>
              <c:pt idx="4">
                <c:v>68</c:v>
              </c:pt>
              <c:pt idx="5">
                <c:v>7</c:v>
              </c:pt>
              <c:pt idx="6">
                <c:v>6</c:v>
              </c:pt>
              <c:pt idx="7">
                <c:v>13</c:v>
              </c:pt>
              <c:pt idx="8">
                <c:v>21</c:v>
              </c:pt>
              <c:pt idx="9">
                <c:v>19</c:v>
              </c:pt>
              <c:pt idx="10">
                <c:v>71</c:v>
              </c:pt>
              <c:pt idx="11">
                <c:v>8</c:v>
              </c:pt>
              <c:pt idx="12">
                <c:v>17</c:v>
              </c:pt>
              <c:pt idx="13">
                <c:v>25</c:v>
              </c:pt>
              <c:pt idx="14">
                <c:v>9</c:v>
              </c:pt>
              <c:pt idx="15">
                <c:v>7</c:v>
              </c:pt>
            </c:numLit>
          </c:val>
          <c:extLst>
            <c:ext xmlns:c16="http://schemas.microsoft.com/office/drawing/2014/chart" uri="{C3380CC4-5D6E-409C-BE32-E72D297353CC}">
              <c16:uniqueId val="{00000027-835C-4973-AC85-FDA88EDBC1E1}"/>
            </c:ext>
          </c:extLst>
        </c:ser>
        <c:ser>
          <c:idx val="10"/>
          <c:order val="10"/>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0</c:v>
              </c:pt>
              <c:pt idx="1">
                <c:v>-23</c:v>
              </c:pt>
              <c:pt idx="2">
                <c:v>6</c:v>
              </c:pt>
              <c:pt idx="3">
                <c:v>32</c:v>
              </c:pt>
              <c:pt idx="4">
                <c:v>-7</c:v>
              </c:pt>
              <c:pt idx="5">
                <c:v>0</c:v>
              </c:pt>
              <c:pt idx="6">
                <c:v>-2</c:v>
              </c:pt>
              <c:pt idx="7">
                <c:v>-5</c:v>
              </c:pt>
              <c:pt idx="8">
                <c:v>-5</c:v>
              </c:pt>
              <c:pt idx="9">
                <c:v>9</c:v>
              </c:pt>
              <c:pt idx="10">
                <c:v>22</c:v>
              </c:pt>
              <c:pt idx="11">
                <c:v>-6</c:v>
              </c:pt>
              <c:pt idx="12">
                <c:v>-10</c:v>
              </c:pt>
              <c:pt idx="13">
                <c:v>2</c:v>
              </c:pt>
              <c:pt idx="14">
                <c:v>-9</c:v>
              </c:pt>
              <c:pt idx="15">
                <c:v>-4</c:v>
              </c:pt>
            </c:numLit>
          </c:val>
          <c:extLst>
            <c:ext xmlns:c16="http://schemas.microsoft.com/office/drawing/2014/chart" uri="{C3380CC4-5D6E-409C-BE32-E72D297353CC}">
              <c16:uniqueId val="{00000028-835C-4973-AC85-FDA88EDBC1E1}"/>
            </c:ext>
          </c:extLst>
        </c:ser>
        <c:ser>
          <c:idx val="11"/>
          <c:order val="11"/>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c:v>
              </c:pt>
              <c:pt idx="1">
                <c:v>-7</c:v>
              </c:pt>
              <c:pt idx="2">
                <c:v>28</c:v>
              </c:pt>
              <c:pt idx="3">
                <c:v>12</c:v>
              </c:pt>
              <c:pt idx="4">
                <c:v>-11</c:v>
              </c:pt>
              <c:pt idx="5">
                <c:v>4</c:v>
              </c:pt>
              <c:pt idx="6">
                <c:v>-2</c:v>
              </c:pt>
              <c:pt idx="7">
                <c:v>-7</c:v>
              </c:pt>
              <c:pt idx="8">
                <c:v>-7</c:v>
              </c:pt>
              <c:pt idx="9">
                <c:v>17</c:v>
              </c:pt>
              <c:pt idx="10">
                <c:v>-4</c:v>
              </c:pt>
              <c:pt idx="11">
                <c:v>-3</c:v>
              </c:pt>
              <c:pt idx="12">
                <c:v>-9</c:v>
              </c:pt>
              <c:pt idx="13">
                <c:v>6</c:v>
              </c:pt>
              <c:pt idx="14">
                <c:v>-9</c:v>
              </c:pt>
              <c:pt idx="15">
                <c:v>-5</c:v>
              </c:pt>
            </c:numLit>
          </c:val>
          <c:extLst>
            <c:ext xmlns:c16="http://schemas.microsoft.com/office/drawing/2014/chart" uri="{C3380CC4-5D6E-409C-BE32-E72D297353CC}">
              <c16:uniqueId val="{00000029-835C-4973-AC85-FDA88EDBC1E1}"/>
            </c:ext>
          </c:extLst>
        </c:ser>
        <c:ser>
          <c:idx val="12"/>
          <c:order val="12"/>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183</c:v>
              </c:pt>
              <c:pt idx="1">
                <c:v>63</c:v>
              </c:pt>
              <c:pt idx="2">
                <c:v>20</c:v>
              </c:pt>
              <c:pt idx="3">
                <c:v>15</c:v>
              </c:pt>
              <c:pt idx="4">
                <c:v>21</c:v>
              </c:pt>
              <c:pt idx="5">
                <c:v>2</c:v>
              </c:pt>
              <c:pt idx="6">
                <c:v>0</c:v>
              </c:pt>
              <c:pt idx="7">
                <c:v>2</c:v>
              </c:pt>
              <c:pt idx="8">
                <c:v>10</c:v>
              </c:pt>
              <c:pt idx="9">
                <c:v>7</c:v>
              </c:pt>
              <c:pt idx="10">
                <c:v>33</c:v>
              </c:pt>
              <c:pt idx="11">
                <c:v>0</c:v>
              </c:pt>
              <c:pt idx="12">
                <c:v>1</c:v>
              </c:pt>
              <c:pt idx="13">
                <c:v>6</c:v>
              </c:pt>
              <c:pt idx="14">
                <c:v>2</c:v>
              </c:pt>
              <c:pt idx="15">
                <c:v>1</c:v>
              </c:pt>
            </c:numLit>
          </c:val>
          <c:extLst>
            <c:ext xmlns:c16="http://schemas.microsoft.com/office/drawing/2014/chart" uri="{C3380CC4-5D6E-409C-BE32-E72D297353CC}">
              <c16:uniqueId val="{0000002A-835C-4973-AC85-FDA88EDBC1E1}"/>
            </c:ext>
          </c:extLst>
        </c:ser>
        <c:ser>
          <c:idx val="13"/>
          <c:order val="13"/>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301</c:v>
              </c:pt>
              <c:pt idx="1">
                <c:v>113</c:v>
              </c:pt>
              <c:pt idx="2">
                <c:v>14</c:v>
              </c:pt>
              <c:pt idx="3">
                <c:v>25</c:v>
              </c:pt>
              <c:pt idx="4">
                <c:v>35</c:v>
              </c:pt>
              <c:pt idx="5">
                <c:v>7</c:v>
              </c:pt>
              <c:pt idx="6">
                <c:v>2</c:v>
              </c:pt>
              <c:pt idx="7">
                <c:v>7</c:v>
              </c:pt>
              <c:pt idx="8">
                <c:v>10</c:v>
              </c:pt>
              <c:pt idx="9">
                <c:v>13</c:v>
              </c:pt>
              <c:pt idx="10">
                <c:v>25</c:v>
              </c:pt>
              <c:pt idx="11">
                <c:v>6</c:v>
              </c:pt>
              <c:pt idx="12">
                <c:v>11</c:v>
              </c:pt>
              <c:pt idx="13">
                <c:v>24</c:v>
              </c:pt>
              <c:pt idx="14">
                <c:v>1</c:v>
              </c:pt>
              <c:pt idx="15">
                <c:v>8</c:v>
              </c:pt>
            </c:numLit>
          </c:val>
          <c:extLst>
            <c:ext xmlns:c16="http://schemas.microsoft.com/office/drawing/2014/chart" uri="{C3380CC4-5D6E-409C-BE32-E72D297353CC}">
              <c16:uniqueId val="{0000002B-835C-4973-AC85-FDA88EDBC1E1}"/>
            </c:ext>
          </c:extLst>
        </c:ser>
        <c:ser>
          <c:idx val="14"/>
          <c:order val="14"/>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-118</c:v>
              </c:pt>
              <c:pt idx="1">
                <c:v>-50</c:v>
              </c:pt>
              <c:pt idx="2">
                <c:v>6</c:v>
              </c:pt>
              <c:pt idx="3">
                <c:v>-10</c:v>
              </c:pt>
              <c:pt idx="4">
                <c:v>-14</c:v>
              </c:pt>
              <c:pt idx="5">
                <c:v>-5</c:v>
              </c:pt>
              <c:pt idx="6">
                <c:v>-2</c:v>
              </c:pt>
              <c:pt idx="7">
                <c:v>-5</c:v>
              </c:pt>
              <c:pt idx="8">
                <c:v>0</c:v>
              </c:pt>
              <c:pt idx="9">
                <c:v>-6</c:v>
              </c:pt>
              <c:pt idx="10">
                <c:v>8</c:v>
              </c:pt>
              <c:pt idx="11">
                <c:v>-6</c:v>
              </c:pt>
              <c:pt idx="12">
                <c:v>-10</c:v>
              </c:pt>
              <c:pt idx="13">
                <c:v>-18</c:v>
              </c:pt>
              <c:pt idx="14">
                <c:v>1</c:v>
              </c:pt>
              <c:pt idx="15">
                <c:v>-7</c:v>
              </c:pt>
            </c:numLit>
          </c:val>
          <c:extLst>
            <c:ext xmlns:c16="http://schemas.microsoft.com/office/drawing/2014/chart" uri="{C3380CC4-5D6E-409C-BE32-E72D297353CC}">
              <c16:uniqueId val="{0000002C-835C-4973-AC85-FDA88EDBC1E1}"/>
            </c:ext>
          </c:extLst>
        </c:ser>
        <c:ser>
          <c:idx val="15"/>
          <c:order val="15"/>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-115</c:v>
              </c:pt>
              <c:pt idx="1">
                <c:v>-57</c:v>
              </c:pt>
              <c:pt idx="2">
                <c:v>34</c:v>
              </c:pt>
              <c:pt idx="3">
                <c:v>2</c:v>
              </c:pt>
              <c:pt idx="4">
                <c:v>-25</c:v>
              </c:pt>
              <c:pt idx="5">
                <c:v>-1</c:v>
              </c:pt>
              <c:pt idx="6">
                <c:v>-4</c:v>
              </c:pt>
              <c:pt idx="7">
                <c:v>-12</c:v>
              </c:pt>
              <c:pt idx="8">
                <c:v>-7</c:v>
              </c:pt>
              <c:pt idx="9">
                <c:v>11</c:v>
              </c:pt>
              <c:pt idx="10">
                <c:v>4</c:v>
              </c:pt>
              <c:pt idx="11">
                <c:v>-9</c:v>
              </c:pt>
              <c:pt idx="12">
                <c:v>-19</c:v>
              </c:pt>
              <c:pt idx="13">
                <c:v>-12</c:v>
              </c:pt>
              <c:pt idx="14">
                <c:v>-8</c:v>
              </c:pt>
              <c:pt idx="15">
                <c:v>-12</c:v>
              </c:pt>
            </c:numLit>
          </c:val>
          <c:extLst>
            <c:ext xmlns:c16="http://schemas.microsoft.com/office/drawing/2014/chart" uri="{C3380CC4-5D6E-409C-BE32-E72D297353CC}">
              <c16:uniqueId val="{0000002D-835C-4973-AC85-FDA88EDBC1E1}"/>
            </c:ext>
          </c:extLst>
        </c:ser>
        <c:ser>
          <c:idx val="16"/>
          <c:order val="16"/>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-1554</c:v>
              </c:pt>
              <c:pt idx="1">
                <c:v>-721</c:v>
              </c:pt>
              <c:pt idx="2">
                <c:v>61</c:v>
              </c:pt>
              <c:pt idx="3">
                <c:v>-26</c:v>
              </c:pt>
              <c:pt idx="4">
                <c:v>-207</c:v>
              </c:pt>
              <c:pt idx="5">
                <c:v>-89</c:v>
              </c:pt>
              <c:pt idx="6">
                <c:v>-72</c:v>
              </c:pt>
              <c:pt idx="7">
                <c:v>-118</c:v>
              </c:pt>
              <c:pt idx="8">
                <c:v>50</c:v>
              </c:pt>
              <c:pt idx="9">
                <c:v>-19</c:v>
              </c:pt>
              <c:pt idx="10">
                <c:v>84</c:v>
              </c:pt>
              <c:pt idx="11">
                <c:v>-131</c:v>
              </c:pt>
              <c:pt idx="12">
                <c:v>-103</c:v>
              </c:pt>
              <c:pt idx="13">
                <c:v>-64</c:v>
              </c:pt>
              <c:pt idx="14">
                <c:v>-73</c:v>
              </c:pt>
              <c:pt idx="15">
                <c:v>-126</c:v>
              </c:pt>
            </c:numLit>
          </c:val>
          <c:extLst>
            <c:ext xmlns:c16="http://schemas.microsoft.com/office/drawing/2014/chart" uri="{C3380CC4-5D6E-409C-BE32-E72D297353CC}">
              <c16:uniqueId val="{0000002E-835C-4973-AC85-FDA88EDBC1E1}"/>
            </c:ext>
          </c:extLst>
        </c:ser>
        <c:ser>
          <c:idx val="17"/>
          <c:order val="17"/>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92</c:v>
              </c:pt>
              <c:pt idx="1">
                <c:v>81</c:v>
              </c:pt>
              <c:pt idx="2">
                <c:v>2</c:v>
              </c:pt>
              <c:pt idx="3">
                <c:v>1</c:v>
              </c:pt>
              <c:pt idx="4">
                <c:v>5</c:v>
              </c:pt>
              <c:pt idx="5">
                <c:v>0</c:v>
              </c:pt>
              <c:pt idx="6">
                <c:v>0</c:v>
              </c:pt>
              <c:pt idx="7">
                <c:v>0</c:v>
              </c:pt>
              <c:pt idx="8">
                <c:v>0</c:v>
              </c:pt>
              <c:pt idx="9">
                <c:v>0</c:v>
              </c:pt>
              <c:pt idx="10">
                <c:v>2</c:v>
              </c:pt>
              <c:pt idx="11">
                <c:v>0</c:v>
              </c:pt>
              <c:pt idx="12">
                <c:v>0</c:v>
              </c:pt>
              <c:pt idx="13">
                <c:v>0</c:v>
              </c:pt>
              <c:pt idx="14">
                <c:v>1</c:v>
              </c:pt>
              <c:pt idx="15">
                <c:v>0</c:v>
              </c:pt>
            </c:numLit>
          </c:val>
          <c:extLst>
            <c:ext xmlns:c16="http://schemas.microsoft.com/office/drawing/2014/chart" uri="{C3380CC4-5D6E-409C-BE32-E72D297353CC}">
              <c16:uniqueId val="{0000002F-835C-4973-AC85-FDA88EDBC1E1}"/>
            </c:ext>
          </c:extLst>
        </c:ser>
        <c:ser>
          <c:idx val="18"/>
          <c:order val="18"/>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2</c:v>
              </c:pt>
              <c:pt idx="1">
                <c:v>-2</c:v>
              </c:pt>
              <c:pt idx="2">
                <c:v>1</c:v>
              </c:pt>
              <c:pt idx="3">
                <c:v>-2</c:v>
              </c:pt>
              <c:pt idx="4">
                <c:v>4</c:v>
              </c:pt>
              <c:pt idx="5">
                <c:v>-1</c:v>
              </c:pt>
              <c:pt idx="6">
                <c:v>0</c:v>
              </c:pt>
              <c:pt idx="7">
                <c:v>0</c:v>
              </c:pt>
              <c:pt idx="8">
                <c:v>0</c:v>
              </c:pt>
              <c:pt idx="9">
                <c:v>0</c:v>
              </c:pt>
              <c:pt idx="10">
                <c:v>1</c:v>
              </c:pt>
              <c:pt idx="11">
                <c:v>0</c:v>
              </c:pt>
              <c:pt idx="12">
                <c:v>0</c:v>
              </c:pt>
              <c:pt idx="13">
                <c:v>0</c:v>
              </c:pt>
              <c:pt idx="14">
                <c:v>1</c:v>
              </c:pt>
              <c:pt idx="15">
                <c:v>0</c:v>
              </c:pt>
            </c:numLit>
          </c:val>
          <c:extLst>
            <c:ext xmlns:c16="http://schemas.microsoft.com/office/drawing/2014/chart" uri="{C3380CC4-5D6E-409C-BE32-E72D297353CC}">
              <c16:uniqueId val="{00000030-835C-4973-AC85-FDA88EDBC1E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23385325850089E-2"/>
          <c:y val="0.1729236895785905"/>
          <c:w val="0.87062175243796713"/>
          <c:h val="0.65206064536050656"/>
        </c:manualLayout>
      </c:layout>
      <c:lineChart>
        <c:grouping val="standard"/>
        <c:varyColors val="0"/>
        <c:ser>
          <c:idx val="1"/>
          <c:order val="0"/>
          <c:tx>
            <c:strRef>
              <c:f>'15-12'!$C$4</c:f>
              <c:strCache>
                <c:ptCount val="1"/>
                <c:pt idx="0">
                  <c:v>身体障がい者</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'15-12'!$C$5:$C$18</c:f>
              <c:numCache>
                <c:formatCode>#,##0_ </c:formatCode>
                <c:ptCount val="14"/>
                <c:pt idx="0">
                  <c:v>11470</c:v>
                </c:pt>
                <c:pt idx="1">
                  <c:v>11630</c:v>
                </c:pt>
                <c:pt idx="2">
                  <c:v>11806</c:v>
                </c:pt>
                <c:pt idx="3">
                  <c:v>12131</c:v>
                </c:pt>
                <c:pt idx="4">
                  <c:v>12136</c:v>
                </c:pt>
                <c:pt idx="5">
                  <c:v>12090</c:v>
                </c:pt>
                <c:pt idx="6">
                  <c:v>12093</c:v>
                </c:pt>
                <c:pt idx="7">
                  <c:v>11031</c:v>
                </c:pt>
                <c:pt idx="8">
                  <c:v>10955</c:v>
                </c:pt>
                <c:pt idx="9">
                  <c:v>10886</c:v>
                </c:pt>
                <c:pt idx="10">
                  <c:v>10717</c:v>
                </c:pt>
                <c:pt idx="11">
                  <c:v>10511</c:v>
                </c:pt>
                <c:pt idx="12">
                  <c:v>10371</c:v>
                </c:pt>
                <c:pt idx="13">
                  <c:v>10229</c:v>
                </c:pt>
              </c:numCache>
            </c:numRef>
          </c:val>
          <c:smooth val="0"/>
          <c:extLst>
            <c:ext xmlns:c16="http://schemas.microsoft.com/office/drawing/2014/chart" uri="{C3380CC4-5D6E-409C-BE32-E72D297353CC}">
              <c16:uniqueId val="{00000000-DE39-42DA-87A9-2C71DA723BC5}"/>
            </c:ext>
          </c:extLst>
        </c:ser>
        <c:ser>
          <c:idx val="2"/>
          <c:order val="1"/>
          <c:tx>
            <c:strRef>
              <c:f>'15-12'!$D$4</c:f>
              <c:strCache>
                <c:ptCount val="1"/>
                <c:pt idx="0">
                  <c:v>知的障がい者</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'15-12'!$D$5:$D$18</c:f>
              <c:numCache>
                <c:formatCode>#,##0_ </c:formatCode>
                <c:ptCount val="14"/>
                <c:pt idx="0">
                  <c:v>2429</c:v>
                </c:pt>
                <c:pt idx="1">
                  <c:v>2519</c:v>
                </c:pt>
                <c:pt idx="2">
                  <c:v>2668</c:v>
                </c:pt>
                <c:pt idx="3">
                  <c:v>2323</c:v>
                </c:pt>
                <c:pt idx="4">
                  <c:v>2393</c:v>
                </c:pt>
                <c:pt idx="5">
                  <c:v>2501</c:v>
                </c:pt>
                <c:pt idx="6">
                  <c:v>2624</c:v>
                </c:pt>
                <c:pt idx="7">
                  <c:v>2743</c:v>
                </c:pt>
                <c:pt idx="8">
                  <c:v>2787</c:v>
                </c:pt>
                <c:pt idx="9">
                  <c:v>2651</c:v>
                </c:pt>
                <c:pt idx="10">
                  <c:v>2716</c:v>
                </c:pt>
                <c:pt idx="11">
                  <c:v>2813</c:v>
                </c:pt>
                <c:pt idx="12">
                  <c:v>2864</c:v>
                </c:pt>
                <c:pt idx="13">
                  <c:v>2838</c:v>
                </c:pt>
              </c:numCache>
            </c:numRef>
          </c:val>
          <c:smooth val="0"/>
          <c:extLst>
            <c:ext xmlns:c16="http://schemas.microsoft.com/office/drawing/2014/chart" uri="{C3380CC4-5D6E-409C-BE32-E72D297353CC}">
              <c16:uniqueId val="{00000001-DE39-42DA-87A9-2C71DA723BC5}"/>
            </c:ext>
          </c:extLst>
        </c:ser>
        <c:ser>
          <c:idx val="3"/>
          <c:order val="2"/>
          <c:tx>
            <c:strRef>
              <c:f>'15-12'!$E$4</c:f>
              <c:strCache>
                <c:ptCount val="1"/>
                <c:pt idx="0">
                  <c:v>精神障がい者</c:v>
                </c:pt>
              </c:strCache>
            </c:strRef>
          </c:tx>
          <c:spPr>
            <a:ln w="28575" cap="rnd">
              <a:solidFill>
                <a:srgbClr val="7B9AD0"/>
              </a:solidFill>
              <a:prstDash val="lgDash"/>
              <a:round/>
            </a:ln>
            <a:effectLst/>
          </c:spPr>
          <c:marker>
            <c:symbol val="triang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'15-12'!$E$5:$E$18</c:f>
              <c:numCache>
                <c:formatCode>#,##0_ </c:formatCode>
                <c:ptCount val="14"/>
                <c:pt idx="0">
                  <c:v>1318</c:v>
                </c:pt>
                <c:pt idx="1">
                  <c:v>1422</c:v>
                </c:pt>
                <c:pt idx="2">
                  <c:v>1549</c:v>
                </c:pt>
                <c:pt idx="3">
                  <c:v>1614</c:v>
                </c:pt>
                <c:pt idx="4">
                  <c:v>1802</c:v>
                </c:pt>
                <c:pt idx="5">
                  <c:v>1793</c:v>
                </c:pt>
                <c:pt idx="6">
                  <c:v>2061</c:v>
                </c:pt>
                <c:pt idx="7">
                  <c:v>2092</c:v>
                </c:pt>
                <c:pt idx="8">
                  <c:v>2318</c:v>
                </c:pt>
                <c:pt idx="9">
                  <c:v>2469</c:v>
                </c:pt>
                <c:pt idx="10">
                  <c:v>2614</c:v>
                </c:pt>
                <c:pt idx="11">
                  <c:v>2818</c:v>
                </c:pt>
                <c:pt idx="12">
                  <c:v>2989</c:v>
                </c:pt>
                <c:pt idx="13">
                  <c:v>3210</c:v>
                </c:pt>
              </c:numCache>
            </c:numRef>
          </c:val>
          <c:smooth val="0"/>
          <c:extLst>
            <c:ext xmlns:c16="http://schemas.microsoft.com/office/drawing/2014/chart" uri="{C3380CC4-5D6E-409C-BE32-E72D297353CC}">
              <c16:uniqueId val="{00000002-DE39-42DA-87A9-2C71DA723BC5}"/>
            </c:ext>
          </c:extLst>
        </c:ser>
        <c:dLbls>
          <c:showLegendKey val="0"/>
          <c:showVal val="0"/>
          <c:showCatName val="0"/>
          <c:showSerName val="0"/>
          <c:showPercent val="0"/>
          <c:showBubbleSize val="0"/>
        </c:dLbls>
        <c:marker val="1"/>
        <c:smooth val="0"/>
        <c:axId val="617819304"/>
        <c:axId val="617809504"/>
      </c:lineChart>
      <c:catAx>
        <c:axId val="6178193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09504"/>
        <c:crosses val="autoZero"/>
        <c:auto val="1"/>
        <c:lblAlgn val="ctr"/>
        <c:lblOffset val="100"/>
        <c:noMultiLvlLbl val="0"/>
      </c:catAx>
      <c:valAx>
        <c:axId val="61780950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9304"/>
        <c:crosses val="autoZero"/>
        <c:crossBetween val="between"/>
      </c:valAx>
      <c:spPr>
        <a:noFill/>
        <a:ln>
          <a:noFill/>
        </a:ln>
        <a:effectLst/>
      </c:spPr>
    </c:plotArea>
    <c:legend>
      <c:legendPos val="t"/>
      <c:layout>
        <c:manualLayout>
          <c:xMode val="edge"/>
          <c:yMode val="edge"/>
          <c:x val="0.22712925074402829"/>
          <c:y val="8.5448278696706542E-2"/>
          <c:w val="0.54168576097241095"/>
          <c:h val="5.03359227747538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27366097574782E-2"/>
          <c:y val="0.24589356291553055"/>
          <c:w val="0.83641534057434763"/>
          <c:h val="0.66274477690288702"/>
        </c:manualLayout>
      </c:layout>
      <c:barChart>
        <c:barDir val="col"/>
        <c:grouping val="clustered"/>
        <c:varyColors val="0"/>
        <c:ser>
          <c:idx val="3"/>
          <c:order val="2"/>
          <c:tx>
            <c:strRef>
              <c:f>'15-13'!$E$4</c:f>
              <c:strCache>
                <c:ptCount val="1"/>
                <c:pt idx="0">
                  <c:v>給付費総額</c:v>
                </c:pt>
              </c:strCache>
            </c:strRef>
          </c:tx>
          <c:spPr>
            <a:solidFill>
              <a:srgbClr val="B1D7E4"/>
            </a:solidFill>
            <a:ln>
              <a:solidFill>
                <a:srgbClr val="B1D7E4"/>
              </a:solidFill>
            </a:ln>
            <a:effectLst/>
          </c:spPr>
          <c:invertIfNegative val="0"/>
          <c:dLbls>
            <c:dLbl>
              <c:idx val="2"/>
              <c:layout>
                <c:manualLayout>
                  <c:x val="-1.9856042131081771E-3"/>
                  <c:y val="0.39233452822288267"/>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586B-4B5C-948F-62302DA7FA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'15-13'!$A$5:$A$18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'15-13'!$E$5:$E$18</c:f>
              <c:numCache>
                <c:formatCode>#,##0_ </c:formatCode>
                <c:ptCount val="14"/>
                <c:pt idx="0">
                  <c:v>20592376000</c:v>
                </c:pt>
                <c:pt idx="1">
                  <c:v>21445645000</c:v>
                </c:pt>
                <c:pt idx="2">
                  <c:v>22200869000</c:v>
                </c:pt>
                <c:pt idx="3">
                  <c:v>21413840000</c:v>
                </c:pt>
                <c:pt idx="4">
                  <c:v>21295882000</c:v>
                </c:pt>
                <c:pt idx="5">
                  <c:v>21481224000</c:v>
                </c:pt>
                <c:pt idx="6">
                  <c:v>20662039000</c:v>
                </c:pt>
                <c:pt idx="7">
                  <c:v>20412152000</c:v>
                </c:pt>
                <c:pt idx="8">
                  <c:v>20050624000</c:v>
                </c:pt>
                <c:pt idx="9">
                  <c:v>19631249000</c:v>
                </c:pt>
                <c:pt idx="10">
                  <c:v>19054946000</c:v>
                </c:pt>
                <c:pt idx="11">
                  <c:v>19203718000</c:v>
                </c:pt>
                <c:pt idx="12">
                  <c:v>19316598000</c:v>
                </c:pt>
                <c:pt idx="13">
                  <c:v>19507141000</c:v>
                </c:pt>
              </c:numCache>
            </c:numRef>
          </c:val>
          <c:extLst>
            <c:ext xmlns:c16="http://schemas.microsoft.com/office/drawing/2014/chart" uri="{C3380CC4-5D6E-409C-BE32-E72D297353CC}">
              <c16:uniqueId val="{00000001-94CF-4789-83A8-A86520FD95B7}"/>
            </c:ext>
          </c:extLst>
        </c:ser>
        <c:dLbls>
          <c:showLegendKey val="0"/>
          <c:showVal val="0"/>
          <c:showCatName val="0"/>
          <c:showSerName val="0"/>
          <c:showPercent val="0"/>
          <c:showBubbleSize val="0"/>
        </c:dLbls>
        <c:gapWidth val="50"/>
        <c:axId val="617819696"/>
        <c:axId val="617820088"/>
      </c:barChart>
      <c:lineChart>
        <c:grouping val="standard"/>
        <c:varyColors val="0"/>
        <c:ser>
          <c:idx val="0"/>
          <c:order val="0"/>
          <c:tx>
            <c:strRef>
              <c:f>'15-13'!$C$4</c:f>
              <c:strCache>
                <c:ptCount val="1"/>
                <c:pt idx="0">
                  <c:v>被保険者(世帯)</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'15-13'!$A$6:$A$18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'15-13'!$C$5:$C$18</c:f>
              <c:numCache>
                <c:formatCode>#,##0_ </c:formatCode>
                <c:ptCount val="14"/>
                <c:pt idx="0">
                  <c:v>48635</c:v>
                </c:pt>
                <c:pt idx="1">
                  <c:v>48821</c:v>
                </c:pt>
                <c:pt idx="2">
                  <c:v>48496</c:v>
                </c:pt>
                <c:pt idx="3">
                  <c:v>48246</c:v>
                </c:pt>
                <c:pt idx="4">
                  <c:v>47905</c:v>
                </c:pt>
                <c:pt idx="5">
                  <c:v>47656</c:v>
                </c:pt>
                <c:pt idx="6">
                  <c:v>46268</c:v>
                </c:pt>
                <c:pt idx="7">
                  <c:v>44481</c:v>
                </c:pt>
                <c:pt idx="8">
                  <c:v>43133</c:v>
                </c:pt>
                <c:pt idx="9">
                  <c:v>42043</c:v>
                </c:pt>
                <c:pt idx="10">
                  <c:v>41806</c:v>
                </c:pt>
                <c:pt idx="11">
                  <c:v>41656</c:v>
                </c:pt>
                <c:pt idx="12">
                  <c:v>41179</c:v>
                </c:pt>
                <c:pt idx="13">
                  <c:v>40186</c:v>
                </c:pt>
              </c:numCache>
            </c:numRef>
          </c:val>
          <c:smooth val="0"/>
          <c:extLst>
            <c:ext xmlns:c16="http://schemas.microsoft.com/office/drawing/2014/chart" uri="{C3380CC4-5D6E-409C-BE32-E72D297353CC}">
              <c16:uniqueId val="{00000002-94CF-4789-83A8-A86520FD95B7}"/>
            </c:ext>
          </c:extLst>
        </c:ser>
        <c:ser>
          <c:idx val="2"/>
          <c:order val="1"/>
          <c:tx>
            <c:strRef>
              <c:f>'15-13'!$D$4</c:f>
              <c:strCache>
                <c:ptCount val="1"/>
                <c:pt idx="0">
                  <c:v>被保険者(人)</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'15-13'!$A$6:$A$18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'15-13'!$D$5:$D$18</c:f>
              <c:numCache>
                <c:formatCode>#,##0_ </c:formatCode>
                <c:ptCount val="14"/>
                <c:pt idx="0">
                  <c:v>87990</c:v>
                </c:pt>
                <c:pt idx="1">
                  <c:v>87582</c:v>
                </c:pt>
                <c:pt idx="2">
                  <c:v>85742</c:v>
                </c:pt>
                <c:pt idx="3">
                  <c:v>83788</c:v>
                </c:pt>
                <c:pt idx="4">
                  <c:v>81612</c:v>
                </c:pt>
                <c:pt idx="5">
                  <c:v>79488</c:v>
                </c:pt>
                <c:pt idx="6">
                  <c:v>75571</c:v>
                </c:pt>
                <c:pt idx="7">
                  <c:v>71524</c:v>
                </c:pt>
                <c:pt idx="8">
                  <c:v>68158</c:v>
                </c:pt>
                <c:pt idx="9">
                  <c:v>65482</c:v>
                </c:pt>
                <c:pt idx="10">
                  <c:v>64534</c:v>
                </c:pt>
                <c:pt idx="11">
                  <c:v>63699</c:v>
                </c:pt>
                <c:pt idx="12">
                  <c:v>61987</c:v>
                </c:pt>
                <c:pt idx="13">
                  <c:v>59324</c:v>
                </c:pt>
              </c:numCache>
            </c:numRef>
          </c:val>
          <c:smooth val="0"/>
          <c:extLst>
            <c:ext xmlns:c16="http://schemas.microsoft.com/office/drawing/2014/chart" uri="{C3380CC4-5D6E-409C-BE32-E72D297353CC}">
              <c16:uniqueId val="{00000003-94CF-4789-83A8-A86520FD95B7}"/>
            </c:ext>
          </c:extLst>
        </c:ser>
        <c:dLbls>
          <c:showLegendKey val="0"/>
          <c:showVal val="0"/>
          <c:showCatName val="0"/>
          <c:showSerName val="0"/>
          <c:showPercent val="0"/>
          <c:showBubbleSize val="0"/>
        </c:dLbls>
        <c:marker val="1"/>
        <c:smooth val="0"/>
        <c:axId val="617814600"/>
        <c:axId val="617816952"/>
      </c:lineChart>
      <c:catAx>
        <c:axId val="61781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20088"/>
        <c:crosses val="autoZero"/>
        <c:auto val="1"/>
        <c:lblAlgn val="ctr"/>
        <c:lblOffset val="100"/>
        <c:noMultiLvlLbl val="0"/>
      </c:catAx>
      <c:valAx>
        <c:axId val="61782008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9696"/>
        <c:crosses val="autoZero"/>
        <c:crossBetween val="between"/>
        <c:dispUnits>
          <c:builtInUnit val="millions"/>
          <c:dispUnitsLbl>
            <c:layout>
              <c:manualLayout>
                <c:xMode val="edge"/>
                <c:yMode val="edge"/>
                <c:x val="1.4331372014988027E-2"/>
                <c:y val="0.1709615286416046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617816952"/>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4600"/>
        <c:crosses val="max"/>
        <c:crossBetween val="between"/>
      </c:valAx>
      <c:catAx>
        <c:axId val="617814600"/>
        <c:scaling>
          <c:orientation val="minMax"/>
        </c:scaling>
        <c:delete val="1"/>
        <c:axPos val="b"/>
        <c:numFmt formatCode="General" sourceLinked="1"/>
        <c:majorTickMark val="out"/>
        <c:minorTickMark val="none"/>
        <c:tickLblPos val="nextTo"/>
        <c:crossAx val="617816952"/>
        <c:crosses val="autoZero"/>
        <c:auto val="1"/>
        <c:lblAlgn val="ctr"/>
        <c:lblOffset val="100"/>
        <c:noMultiLvlLbl val="0"/>
      </c:catAx>
      <c:spPr>
        <a:noFill/>
        <a:ln>
          <a:noFill/>
        </a:ln>
        <a:effectLst/>
      </c:spPr>
    </c:plotArea>
    <c:legend>
      <c:legendPos val="t"/>
      <c:layout>
        <c:manualLayout>
          <c:xMode val="edge"/>
          <c:yMode val="edge"/>
          <c:x val="9.928021065540886E-2"/>
          <c:y val="9.7840211607790273E-2"/>
          <c:w val="0.78888837120730049"/>
          <c:h val="6.97149626724675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34611907951345E-2"/>
          <c:y val="0.14365493126918458"/>
          <c:w val="0.86206896551724133"/>
          <c:h val="0.65882312778763163"/>
        </c:manualLayout>
      </c:layout>
      <c:lineChart>
        <c:grouping val="standard"/>
        <c:varyColors val="0"/>
        <c:ser>
          <c:idx val="1"/>
          <c:order val="0"/>
          <c:tx>
            <c:strRef>
              <c:f>'15-14'!$C$4</c:f>
              <c:strCache>
                <c:ptCount val="1"/>
                <c:pt idx="0">
                  <c:v>郡山市</c:v>
                </c:pt>
              </c:strCache>
            </c:strRef>
          </c:tx>
          <c:spPr>
            <a:ln w="22225" cap="rnd">
              <a:solidFill>
                <a:srgbClr val="D5848B"/>
              </a:solidFill>
              <a:round/>
            </a:ln>
            <a:effectLst/>
          </c:spPr>
          <c:marker>
            <c:symbol val="circle"/>
            <c:size val="6"/>
            <c:spPr>
              <a:solidFill>
                <a:srgbClr val="D5848B"/>
              </a:solidFill>
              <a:ln w="9525">
                <a:solidFill>
                  <a:srgbClr val="D5848B"/>
                </a:solidFill>
                <a:round/>
              </a:ln>
              <a:effectLst/>
            </c:spPr>
          </c:marker>
          <c:dLbls>
            <c:dLbl>
              <c:idx val="0"/>
              <c:layout>
                <c:manualLayout>
                  <c:x val="-2.4955075636292401E-2"/>
                  <c:y val="2.9850794074469503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9D91-45F9-9722-6B5CF0DF8537}"/>
                </c:ext>
              </c:extLst>
            </c:dLbl>
            <c:dLbl>
              <c:idx val="1"/>
              <c:layout>
                <c:manualLayout>
                  <c:x val="-2.4955075636292352E-2"/>
                  <c:y val="3.7986387294808487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9D91-45F9-9722-6B5CF0DF8537}"/>
                </c:ext>
              </c:extLst>
            </c:dLbl>
            <c:dLbl>
              <c:idx val="2"/>
              <c:layout>
                <c:manualLayout>
                  <c:x val="-6.2713156812777018E-2"/>
                  <c:y val="-4.1826534171446883E-3"/>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9D91-45F9-9722-6B5CF0DF8537}"/>
                </c:ext>
              </c:extLst>
            </c:dLbl>
            <c:dLbl>
              <c:idx val="3"/>
              <c:layout>
                <c:manualLayout>
                  <c:x val="-2.4955075636292352E-2"/>
                  <c:y val="2.7138929667689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0A-4E3D-8061-69334CB9E5CB}"/>
                </c:ext>
              </c:extLst>
            </c:dLbl>
            <c:dLbl>
              <c:idx val="4"/>
              <c:layout>
                <c:manualLayout>
                  <c:x val="-3.1693840188787591E-2"/>
                  <c:y val="4.3161494173686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0A-4E3D-8061-69334CB9E5CB}"/>
                </c:ext>
              </c:extLst>
            </c:dLbl>
            <c:dLbl>
              <c:idx val="5"/>
              <c:layout>
                <c:manualLayout>
                  <c:x val="-2.4955075636292352E-2"/>
                  <c:y val="-3.5233951688242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0A-4E3D-8061-69334CB9E5CB}"/>
                </c:ext>
              </c:extLst>
            </c:dLbl>
            <c:dLbl>
              <c:idx val="6"/>
              <c:layout>
                <c:manualLayout>
                  <c:x val="-2.7721327365199784E-2"/>
                  <c:y val="2.9850794074469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0A-4E3D-8061-69334CB9E5CB}"/>
                </c:ext>
              </c:extLst>
            </c:dLbl>
            <c:dLbl>
              <c:idx val="9"/>
              <c:layout>
                <c:manualLayout>
                  <c:x val="-2.4955075636292453E-2"/>
                  <c:y val="2.9850794074469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0A-4E3D-8061-69334CB9E5CB}"/>
                </c:ext>
              </c:extLst>
            </c:dLbl>
            <c:dLbl>
              <c:idx val="10"/>
              <c:layout>
                <c:manualLayout>
                  <c:x val="-3.3771662692706754E-2"/>
                  <c:y val="3.6258172723697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0A-4E3D-8061-69334CB9E5CB}"/>
                </c:ext>
              </c:extLst>
            </c:dLbl>
            <c:dLbl>
              <c:idx val="11"/>
              <c:layout>
                <c:manualLayout>
                  <c:x val="-3.5728552798824677E-2"/>
                  <c:y val="-6.7832307954908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B8-4C6E-ADE3-FD2DC3EFE2C1}"/>
                </c:ext>
              </c:extLst>
            </c:dLbl>
            <c:dLbl>
              <c:idx val="12"/>
              <c:layout>
                <c:manualLayout>
                  <c:x val="-3.5728552798824677E-2"/>
                  <c:y val="4.14985120262416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8-4C6E-ADE3-FD2DC3EFE2C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'15-14'!$A$6:$A$24</c15:sqref>
                  </c15:fullRef>
                </c:ext>
              </c:extLst>
              <c:f>'15-14'!$A$11:$A$24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'15-14'!$C$6:$C$24</c15:sqref>
                  </c15:fullRef>
                </c:ext>
              </c:extLst>
              <c:f>'15-14'!$C$11:$C$24</c:f>
              <c:numCache>
                <c:formatCode>#,##0.0_ </c:formatCode>
                <c:ptCount val="14"/>
                <c:pt idx="0">
                  <c:v>21.3</c:v>
                </c:pt>
                <c:pt idx="1">
                  <c:v>21.7</c:v>
                </c:pt>
                <c:pt idx="2">
                  <c:v>21.3</c:v>
                </c:pt>
                <c:pt idx="3">
                  <c:v>18.3</c:v>
                </c:pt>
                <c:pt idx="4">
                  <c:v>21.6</c:v>
                </c:pt>
                <c:pt idx="5">
                  <c:v>19.100000000000001</c:v>
                </c:pt>
                <c:pt idx="6">
                  <c:v>14.6</c:v>
                </c:pt>
                <c:pt idx="7">
                  <c:v>17.3</c:v>
                </c:pt>
                <c:pt idx="8">
                  <c:v>17.7</c:v>
                </c:pt>
                <c:pt idx="9">
                  <c:v>14.5</c:v>
                </c:pt>
                <c:pt idx="10">
                  <c:v>15</c:v>
                </c:pt>
                <c:pt idx="11">
                  <c:v>19.3</c:v>
                </c:pt>
                <c:pt idx="12">
                  <c:v>16</c:v>
                </c:pt>
                <c:pt idx="13">
                  <c:v>19.600000000000001</c:v>
                </c:pt>
              </c:numCache>
            </c:numRef>
          </c:val>
          <c:smooth val="0"/>
          <c:extLst>
            <c:ext xmlns:c15="http://schemas.microsoft.com/office/drawing/2012/chart" uri="{02D57815-91ED-43cb-92C2-25804820EDAC}">
              <c15:categoryFilterExceptions>
                <c15:categoryFilterException>
                  <c15:sqref>'15-14'!$C$9</c15:sqref>
                  <c15:dLbl>
                    <c:idx val="-1"/>
                    <c:layout>
                      <c:manualLayout>
                        <c:x val="-2.3571949771838737E-2"/>
                        <c:y val="3.2562658481249167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7BD0-4E2A-80EE-0E4AB4F01015}"/>
                      </c:ext>
                    </c:extLst>
                  </c15:dLbl>
                </c15:categoryFilterException>
              </c15:categoryFilterExceptions>
            </c:ext>
            <c:ext xmlns:c16="http://schemas.microsoft.com/office/drawing/2014/chart" uri="{C3380CC4-5D6E-409C-BE32-E72D297353CC}">
              <c16:uniqueId val="{00000007-540A-4E3D-8061-69334CB9E5CB}"/>
            </c:ext>
          </c:extLst>
        </c:ser>
        <c:ser>
          <c:idx val="2"/>
          <c:order val="1"/>
          <c:tx>
            <c:strRef>
              <c:f>'15-14'!$D$4</c:f>
              <c:strCache>
                <c:ptCount val="1"/>
                <c:pt idx="0">
                  <c:v>福島県</c:v>
                </c:pt>
              </c:strCache>
            </c:strRef>
          </c:tx>
          <c:spPr>
            <a:ln w="22225" cap="rnd">
              <a:solidFill>
                <a:srgbClr val="F8E352"/>
              </a:solidFill>
              <a:prstDash val="sysDot"/>
              <a:round/>
            </a:ln>
            <a:effectLst/>
          </c:spPr>
          <c:marker>
            <c:symbol val="square"/>
            <c:size val="6"/>
            <c:spPr>
              <a:solidFill>
                <a:srgbClr val="F8E352"/>
              </a:solidFill>
              <a:ln w="9525">
                <a:solidFill>
                  <a:srgbClr val="F8E352"/>
                </a:solidFill>
                <a:round/>
              </a:ln>
              <a:effectLst/>
            </c:spPr>
          </c:marker>
          <c:dLbls>
            <c:dLbl>
              <c:idx val="4"/>
              <c:layout>
                <c:manualLayout>
                  <c:x val="-3.4031941421290166E-2"/>
                  <c:y val="-4.5457032019052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0A-4E3D-8061-69334CB9E5C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'15-14'!$A$6:$A$24</c15:sqref>
                  </c15:fullRef>
                </c:ext>
              </c:extLst>
              <c:f>'15-14'!$A$11:$A$24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'15-14'!$D$6:$D$24</c15:sqref>
                  </c15:fullRef>
                </c:ext>
              </c:extLst>
              <c:f>'15-14'!$D$11:$D$24</c:f>
              <c:numCache>
                <c:formatCode>#,##0.0_ </c:formatCode>
                <c:ptCount val="14"/>
                <c:pt idx="0">
                  <c:v>25.2</c:v>
                </c:pt>
                <c:pt idx="1">
                  <c:v>25.3</c:v>
                </c:pt>
                <c:pt idx="2">
                  <c:v>21.9</c:v>
                </c:pt>
                <c:pt idx="3">
                  <c:v>21.7</c:v>
                </c:pt>
                <c:pt idx="4">
                  <c:v>21.8</c:v>
                </c:pt>
                <c:pt idx="5">
                  <c:v>21.6</c:v>
                </c:pt>
                <c:pt idx="6">
                  <c:v>18.399999999999999</c:v>
                </c:pt>
                <c:pt idx="7">
                  <c:v>20.2</c:v>
                </c:pt>
                <c:pt idx="8">
                  <c:v>19.7</c:v>
                </c:pt>
                <c:pt idx="9">
                  <c:v>18.2</c:v>
                </c:pt>
                <c:pt idx="10">
                  <c:v>19.600000000000001</c:v>
                </c:pt>
                <c:pt idx="11">
                  <c:v>18.7</c:v>
                </c:pt>
                <c:pt idx="12">
                  <c:v>19.399999999999999</c:v>
                </c:pt>
                <c:pt idx="13">
                  <c:v>20.2</c:v>
                </c:pt>
              </c:numCache>
            </c:numRef>
          </c:val>
          <c:smooth val="0"/>
          <c:extLst>
            <c:ext xmlns:c15="http://schemas.microsoft.com/office/drawing/2012/chart" uri="{02D57815-91ED-43cb-92C2-25804820EDAC}">
              <c15:categoryFilterExceptions>
                <c15:categoryFilterException>
                  <c15:sqref>'15-14'!$D$6</c15:sqref>
                  <c15:dLbl>
                    <c:idx val="-1"/>
                    <c:layout>
                      <c:manualLayout>
                        <c:x val="-2.2188823907385045E-2"/>
                        <c:y val="3.7986387294808438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7BD0-4E2A-80EE-0E4AB4F01015}"/>
                      </c:ext>
                    </c:extLst>
                  </c15:dLbl>
                </c15:categoryFilterException>
                <c15:categoryFilterException>
                  <c15:sqref>'15-14'!$D$8</c15:sqref>
                  <c15:dLbl>
                    <c:idx val="-1"/>
                    <c:layout>
                      <c:manualLayout>
                        <c:x val="-3.1870704958560675E-2"/>
                        <c:y val="2.4427065260910184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7BD0-4E2A-80EE-0E4AB4F01015}"/>
                      </c:ext>
                    </c:extLst>
                  </c15:dLbl>
                </c15:categoryFilterException>
                <c15:categoryFilterException>
                  <c15:sqref>'15-14'!$D$10</c15:sqref>
                  <c15:dLbl>
                    <c:idx val="-1"/>
                    <c:layout>
                      <c:manualLayout>
                        <c:x val="-2.49550756362923E-2"/>
                        <c:y val="3.7986387294808487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7BD0-4E2A-80EE-0E4AB4F01015}"/>
                      </c:ext>
                    </c:extLst>
                  </c15:dLbl>
                </c15:categoryFilterException>
              </c15:categoryFilterExceptions>
            </c:ext>
            <c:ext xmlns:c16="http://schemas.microsoft.com/office/drawing/2014/chart" uri="{C3380CC4-5D6E-409C-BE32-E72D297353CC}">
              <c16:uniqueId val="{00000009-540A-4E3D-8061-69334CB9E5CB}"/>
            </c:ext>
          </c:extLst>
        </c:ser>
        <c:ser>
          <c:idx val="3"/>
          <c:order val="2"/>
          <c:tx>
            <c:strRef>
              <c:f>'15-14'!$E$4</c:f>
              <c:strCache>
                <c:ptCount val="1"/>
                <c:pt idx="0">
                  <c:v>全国</c:v>
                </c:pt>
              </c:strCache>
            </c:strRef>
          </c:tx>
          <c:spPr>
            <a:ln w="22225" cap="rnd">
              <a:solidFill>
                <a:srgbClr val="51A1A2"/>
              </a:solidFill>
              <a:prstDash val="lgDash"/>
              <a:round/>
            </a:ln>
            <a:effectLst/>
          </c:spPr>
          <c:marker>
            <c:symbol val="triangle"/>
            <c:size val="6"/>
            <c:spPr>
              <a:solidFill>
                <a:srgbClr val="51A1A2">
                  <a:alpha val="95000"/>
                </a:srgbClr>
              </a:solidFill>
              <a:ln w="9525">
                <a:solidFill>
                  <a:srgbClr val="51A1A2"/>
                </a:solidFill>
                <a:round/>
              </a:ln>
              <a:effectLst/>
            </c:spPr>
          </c:marker>
          <c:dLbls>
            <c:dLbl>
              <c:idx val="0"/>
              <c:layout>
                <c:manualLayout>
                  <c:x val="-3.584684264202577E-2"/>
                  <c:y val="3.463842809996839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51A1A2"/>
                      </a:solidFill>
                      <a:latin typeface="+mn-lt"/>
                      <a:ea typeface="+mn-ea"/>
                      <a:cs typeface="+mn-cs"/>
                    </a:defRPr>
                  </a:pPr>
                  <a:endParaRPr lang="ja-JP"/>
                </a:p>
              </c:txPr>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15:layout>
                    <c:manualLayout>
                      <c:w val="4.9366348074774004E-2"/>
                      <c:h val="4.5465650441197207E-2"/>
                    </c:manualLayout>
                  </c15:layout>
                </c:ext>
                <c:ext xmlns:c16="http://schemas.microsoft.com/office/drawing/2014/chart" uri="{C3380CC4-5D6E-409C-BE32-E72D297353CC}">
                  <c16:uniqueId val="{00000008-9D91-45F9-9722-6B5CF0DF8537}"/>
                </c:ext>
              </c:extLst>
            </c:dLbl>
            <c:dLbl>
              <c:idx val="1"/>
              <c:layout>
                <c:manualLayout>
                  <c:x val="-2.4955075636292352E-2"/>
                  <c:y val="-2.4427065260910184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9-9D91-45F9-9722-6B5CF0DF8537}"/>
                </c:ext>
              </c:extLst>
            </c:dLbl>
            <c:dLbl>
              <c:idx val="2"/>
              <c:layout>
                <c:manualLayout>
                  <c:x val="-3.8786388079999498E-2"/>
                  <c:y val="3.8243947190050469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A-9D91-45F9-9722-6B5CF0DF8537}"/>
                </c:ext>
              </c:extLst>
            </c:dLbl>
            <c:dLbl>
              <c:idx val="6"/>
              <c:layout>
                <c:manualLayout>
                  <c:x val="-2.0805698042931458E-2"/>
                  <c:y val="2.43864940611236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0A-4E3D-8061-69334CB9E5CB}"/>
                </c:ext>
              </c:extLst>
            </c:dLbl>
            <c:dLbl>
              <c:idx val="7"/>
              <c:layout>
                <c:manualLayout>
                  <c:x val="-3.9547216867601091E-2"/>
                  <c:y val="3.154549579607633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51A1A2"/>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419838599013297E-2"/>
                      <c:h val="4.6819591618844247E-2"/>
                    </c:manualLayout>
                  </c15:layout>
                </c:ext>
                <c:ext xmlns:c16="http://schemas.microsoft.com/office/drawing/2014/chart" uri="{C3380CC4-5D6E-409C-BE32-E72D297353CC}">
                  <c16:uniqueId val="{0000000C-540A-4E3D-8061-69334CB9E5CB}"/>
                </c:ext>
              </c:extLst>
            </c:dLbl>
            <c:dLbl>
              <c:idx val="9"/>
              <c:layout>
                <c:manualLayout>
                  <c:x val="-3.1228394113434785E-2"/>
                  <c:y val="-3.1967168100217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0A-4E3D-8061-69334CB9E5CB}"/>
                </c:ext>
              </c:extLst>
            </c:dLbl>
            <c:dLbl>
              <c:idx val="10"/>
              <c:layout>
                <c:manualLayout>
                  <c:x val="-3.3771662692706754E-2"/>
                  <c:y val="-3.248814444848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0A-4E3D-8061-69334CB9E5CB}"/>
                </c:ext>
              </c:extLst>
            </c:dLbl>
            <c:dLbl>
              <c:idx val="12"/>
              <c:layout>
                <c:manualLayout>
                  <c:x val="-3.5728552798824677E-2"/>
                  <c:y val="-3.395845547581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8-4C6E-ADE3-FD2DC3EFE2C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'15-14'!$A$6:$A$24</c15:sqref>
                  </c15:fullRef>
                </c:ext>
              </c:extLst>
              <c:f>'15-14'!$A$11:$A$24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'15-14'!$E$6:$E$24</c15:sqref>
                  </c15:fullRef>
                </c:ext>
              </c:extLst>
              <c:f>'15-14'!$E$11:$E$24</c:f>
              <c:numCache>
                <c:formatCode>#,##0.0_ </c:formatCode>
                <c:ptCount val="14"/>
                <c:pt idx="0">
                  <c:v>23.4</c:v>
                </c:pt>
                <c:pt idx="1">
                  <c:v>22.9</c:v>
                </c:pt>
                <c:pt idx="2">
                  <c:v>21</c:v>
                </c:pt>
                <c:pt idx="3">
                  <c:v>20.7</c:v>
                </c:pt>
                <c:pt idx="4">
                  <c:v>19.5</c:v>
                </c:pt>
                <c:pt idx="5">
                  <c:v>18.5</c:v>
                </c:pt>
                <c:pt idx="6">
                  <c:v>16.8</c:v>
                </c:pt>
                <c:pt idx="7">
                  <c:v>16.399999999999999</c:v>
                </c:pt>
                <c:pt idx="8">
                  <c:v>16.100000000000001</c:v>
                </c:pt>
                <c:pt idx="9">
                  <c:v>15.7</c:v>
                </c:pt>
                <c:pt idx="10">
                  <c:v>16.399999999999999</c:v>
                </c:pt>
                <c:pt idx="11">
                  <c:v>16.5</c:v>
                </c:pt>
                <c:pt idx="12">
                  <c:v>17.399999999999999</c:v>
                </c:pt>
                <c:pt idx="13">
                  <c:v>17.399999999999999</c:v>
                </c:pt>
              </c:numCache>
            </c:numRef>
          </c:val>
          <c:smooth val="0"/>
          <c:extLst>
            <c:ext xmlns:c15="http://schemas.microsoft.com/office/drawing/2012/chart" uri="{02D57815-91ED-43cb-92C2-25804820EDAC}">
              <c15:categoryFilterExceptions>
                <c15:categoryFilterException>
                  <c15:sqref>'15-14'!$E$9</c15:sqref>
                  <c15:dLbl>
                    <c:idx val="-1"/>
                    <c:layout>
                      <c:manualLayout>
                        <c:x val="-2.3571949771838737E-2"/>
                        <c:y val="-2.442706526091023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51A1A2"/>
                            </a:solidFill>
                            <a:latin typeface="+mn-lt"/>
                            <a:ea typeface="+mn-ea"/>
                            <a:cs typeface="+mn-cs"/>
                          </a:defRPr>
                        </a:pPr>
                        <a:endParaRPr lang="ja-JP"/>
                      </a:p>
                    </c:txPr>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7BD0-4E2A-80EE-0E4AB4F01015}"/>
                      </c:ext>
                    </c:extLst>
                  </c15:dLbl>
                </c15:categoryFilterException>
              </c15:categoryFilterExceptions>
            </c:ext>
            <c:ext xmlns:c16="http://schemas.microsoft.com/office/drawing/2014/chart" uri="{C3380CC4-5D6E-409C-BE32-E72D297353CC}">
              <c16:uniqueId val="{0000000F-540A-4E3D-8061-69334CB9E5CB}"/>
            </c:ext>
          </c:extLst>
        </c:ser>
        <c:dLbls>
          <c:dLblPos val="t"/>
          <c:showLegendKey val="0"/>
          <c:showVal val="1"/>
          <c:showCatName val="0"/>
          <c:showSerName val="0"/>
          <c:showPercent val="0"/>
          <c:showBubbleSize val="0"/>
        </c:dLbls>
        <c:marker val="1"/>
        <c:smooth val="0"/>
        <c:axId val="617814992"/>
        <c:axId val="617818520"/>
      </c:lineChart>
      <c:catAx>
        <c:axId val="617814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ea"/>
                <a:ea typeface="+mn-ea"/>
                <a:cs typeface="+mn-cs"/>
              </a:defRPr>
            </a:pPr>
            <a:endParaRPr lang="ja-JP"/>
          </a:p>
        </c:txPr>
        <c:crossAx val="617818520"/>
        <c:crosses val="autoZero"/>
        <c:auto val="1"/>
        <c:lblAlgn val="ctr"/>
        <c:lblOffset val="100"/>
        <c:noMultiLvlLbl val="0"/>
      </c:catAx>
      <c:valAx>
        <c:axId val="617818520"/>
        <c:scaling>
          <c:orientation val="minMax"/>
          <c:min val="10"/>
        </c:scaling>
        <c:delete val="0"/>
        <c:axPos val="l"/>
        <c:numFmt formatCode="#,##0.0_ "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7814992"/>
        <c:crosses val="autoZero"/>
        <c:crossBetween val="between"/>
        <c:majorUnit val="4"/>
      </c:valAx>
      <c:spPr>
        <a:noFill/>
        <a:ln>
          <a:noFill/>
        </a:ln>
        <a:effectLst/>
      </c:spPr>
    </c:plotArea>
    <c:legend>
      <c:legendPos val="r"/>
      <c:layout>
        <c:manualLayout>
          <c:xMode val="edge"/>
          <c:yMode val="edge"/>
          <c:x val="0.22189312073754461"/>
          <c:y val="7.9959138431726695E-2"/>
          <c:w val="0.55559502664298399"/>
          <c:h val="0.116917677438126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38670166229223"/>
          <c:y val="0.22627369495479732"/>
          <c:w val="0.75946281714785657"/>
          <c:h val="0.66301691455234757"/>
        </c:manualLayout>
      </c:layout>
      <c:barChart>
        <c:barDir val="col"/>
        <c:grouping val="clustered"/>
        <c:varyColors val="0"/>
        <c:ser>
          <c:idx val="1"/>
          <c:order val="0"/>
          <c:tx>
            <c:strRef>
              <c:f>'16-1'!$C$4</c:f>
              <c:strCache>
                <c:ptCount val="1"/>
                <c:pt idx="0">
                  <c:v>総生産</c:v>
                </c:pt>
              </c:strCache>
            </c:strRef>
          </c:tx>
          <c:spPr>
            <a:solidFill>
              <a:srgbClr val="B1D7E4"/>
            </a:solidFill>
            <a:ln>
              <a:noFill/>
            </a:ln>
            <a:effectLst/>
          </c:spPr>
          <c:invertIfNegative val="0"/>
          <c:dLbls>
            <c:dLbl>
              <c:idx val="1"/>
              <c:layout>
                <c:manualLayout>
                  <c:x val="-2.0396809489302437E-3"/>
                  <c:y val="0.38789054773932585"/>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CF5C-4108-876A-01C1D391937A}"/>
                </c:ext>
              </c:extLst>
            </c:dLbl>
            <c:dLbl>
              <c:idx val="2"/>
              <c:layout>
                <c:manualLayout>
                  <c:x val="-1.9908209048108581E-3"/>
                  <c:y val="0.44292958258471055"/>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CF5C-4108-876A-01C1D391937A}"/>
                </c:ext>
              </c:extLst>
            </c:dLbl>
            <c:dLbl>
              <c:idx val="3"/>
              <c:layout>
                <c:manualLayout>
                  <c:x val="0"/>
                  <c:y val="0.4087231227417270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09-4735-89E2-4F39E74FF378}"/>
                </c:ext>
              </c:extLst>
            </c:dLbl>
            <c:dLbl>
              <c:idx val="4"/>
              <c:layout>
                <c:manualLayout>
                  <c:x val="0"/>
                  <c:y val="0.4445701436306105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09-4735-89E2-4F39E74FF378}"/>
                </c:ext>
              </c:extLst>
            </c:dLbl>
            <c:dLbl>
              <c:idx val="5"/>
              <c:layout>
                <c:manualLayout>
                  <c:x val="7.9757098813549622E-3"/>
                  <c:y val="0.2784060247993293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09-4735-89E2-4F39E74FF378}"/>
                </c:ext>
              </c:extLst>
            </c:dLbl>
            <c:dLbl>
              <c:idx val="6"/>
              <c:layout>
                <c:manualLayout>
                  <c:x val="7.478743750991562E-17"/>
                  <c:y val="0.3821540574688396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09-4735-89E2-4F39E74FF378}"/>
                </c:ext>
              </c:extLst>
            </c:dLbl>
            <c:dLbl>
              <c:idx val="7"/>
              <c:layout>
                <c:manualLayout>
                  <c:x val="1.0198389503212186E-2"/>
                  <c:y val="0.333885911933905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09-4735-89E2-4F39E74FF378}"/>
                </c:ext>
              </c:extLst>
            </c:dLbl>
            <c:dLbl>
              <c:idx val="8"/>
              <c:layout>
                <c:manualLayout>
                  <c:x val="-1.4599184650919407E-16"/>
                  <c:y val="0.3830224015778492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09-4735-89E2-4F39E74FF378}"/>
                </c:ext>
              </c:extLst>
            </c:dLbl>
            <c:dLbl>
              <c:idx val="9"/>
              <c:layout>
                <c:manualLayout>
                  <c:x val="0"/>
                  <c:y val="0.4202927770509626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09-4735-89E2-4F39E74FF378}"/>
                </c:ext>
              </c:extLst>
            </c:dLbl>
            <c:dLbl>
              <c:idx val="10"/>
              <c:layout>
                <c:manualLayout>
                  <c:x val="-1.4621965868286779E-16"/>
                  <c:y val="0.3769071428998130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18-4F84-9433-40340D67B16F}"/>
                </c:ext>
              </c:extLst>
            </c:dLbl>
            <c:dLbl>
              <c:idx val="12"/>
              <c:layout>
                <c:manualLayout>
                  <c:x val="0"/>
                  <c:y val="0.3622631398668642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31-4C66-9FE3-EA311F8A56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'16-1'!$C$5:$C$17</c:f>
              <c:numCache>
                <c:formatCode>#,##0_ </c:formatCode>
                <c:ptCount val="13"/>
                <c:pt idx="0">
                  <c:v>1356332.7518052536</c:v>
                </c:pt>
                <c:pt idx="1">
                  <c:v>1332509.7360985579</c:v>
                </c:pt>
                <c:pt idx="2">
                  <c:v>1386789.6165712951</c:v>
                </c:pt>
                <c:pt idx="3">
                  <c:v>1442133.3800661119</c:v>
                </c:pt>
                <c:pt idx="4">
                  <c:v>1423066.9797998245</c:v>
                </c:pt>
                <c:pt idx="5">
                  <c:v>1304626.8331766143</c:v>
                </c:pt>
                <c:pt idx="6">
                  <c:v>1362751.1311403175</c:v>
                </c:pt>
                <c:pt idx="7">
                  <c:v>1392845.6186760524</c:v>
                </c:pt>
                <c:pt idx="8">
                  <c:v>1376405.4171147251</c:v>
                </c:pt>
                <c:pt idx="9">
                  <c:v>1344606.5845341252</c:v>
                </c:pt>
                <c:pt idx="10">
                  <c:v>1346259.1703427413</c:v>
                </c:pt>
                <c:pt idx="11" formatCode="#,##0_);[Red]\(#,##0\)">
                  <c:v>1386301</c:v>
                </c:pt>
                <c:pt idx="12" formatCode="#,##0_);[Red]\(#,##0\)">
                  <c:v>1406688</c:v>
                </c:pt>
              </c:numCache>
            </c:numRef>
          </c:val>
          <c:extLst>
            <c:ext xmlns:c16="http://schemas.microsoft.com/office/drawing/2014/chart" uri="{C3380CC4-5D6E-409C-BE32-E72D297353CC}">
              <c16:uniqueId val="{00000008-B209-4735-89E2-4F39E74FF378}"/>
            </c:ext>
          </c:extLst>
        </c:ser>
        <c:ser>
          <c:idx val="2"/>
          <c:order val="1"/>
          <c:tx>
            <c:strRef>
              <c:f>'16-1'!$D$4</c:f>
              <c:strCache>
                <c:ptCount val="1"/>
                <c:pt idx="0">
                  <c:v>市民所得</c:v>
                </c:pt>
              </c:strCache>
            </c:strRef>
          </c:tx>
          <c:spPr>
            <a:pattFill prst="dkUpDiag">
              <a:fgClr>
                <a:srgbClr val="F8E352"/>
              </a:fgClr>
              <a:bgClr>
                <a:schemeClr val="bg1"/>
              </a:bgClr>
            </a:pattFill>
            <a:ln w="9525">
              <a:solidFill>
                <a:srgbClr val="F8E352"/>
              </a:solidFill>
            </a:ln>
            <a:effectLst/>
          </c:spPr>
          <c:invertIfNegative val="0"/>
          <c:dLbls>
            <c:dLbl>
              <c:idx val="1"/>
              <c:layout>
                <c:manualLayout>
                  <c:x val="2.0396809489302437E-3"/>
                  <c:y val="0.30350750166540424"/>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CF5C-4108-876A-01C1D391937A}"/>
                </c:ext>
              </c:extLst>
            </c:dLbl>
            <c:dLbl>
              <c:idx val="2"/>
              <c:layout>
                <c:manualLayout>
                  <c:x val="2.0396150997772297E-3"/>
                  <c:y val="0.3650204802555202"/>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CF5C-4108-876A-01C1D391937A}"/>
                </c:ext>
              </c:extLst>
            </c:dLbl>
            <c:dLbl>
              <c:idx val="3"/>
              <c:layout>
                <c:manualLayout>
                  <c:x val="6.1190428467906557E-3"/>
                  <c:y val="0.3429342780345990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09-4735-89E2-4F39E74FF378}"/>
                </c:ext>
              </c:extLst>
            </c:dLbl>
            <c:dLbl>
              <c:idx val="4"/>
              <c:layout>
                <c:manualLayout>
                  <c:x val="0"/>
                  <c:y val="0.3957528111814032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09-4735-89E2-4F39E74FF378}"/>
                </c:ext>
              </c:extLst>
            </c:dLbl>
            <c:dLbl>
              <c:idx val="5"/>
              <c:layout>
                <c:manualLayout>
                  <c:x val="6.1190428467907303E-3"/>
                  <c:y val="0.3471040383260087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09-4735-89E2-4F39E74FF378}"/>
                </c:ext>
              </c:extLst>
            </c:dLbl>
            <c:dLbl>
              <c:idx val="6"/>
              <c:layout>
                <c:manualLayout>
                  <c:x val="2.0396150997771564E-3"/>
                  <c:y val="0.326457712304680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09-4735-89E2-4F39E74FF378}"/>
                </c:ext>
              </c:extLst>
            </c:dLbl>
            <c:dLbl>
              <c:idx val="7"/>
              <c:layout>
                <c:manualLayout>
                  <c:x val="-7.9446365180222776E-3"/>
                  <c:y val="0.3930304903911060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09-4735-89E2-4F39E74FF378}"/>
                </c:ext>
              </c:extLst>
            </c:dLbl>
            <c:dLbl>
              <c:idx val="8"/>
              <c:layout>
                <c:manualLayout>
                  <c:x val="-1.9908209048108581E-3"/>
                  <c:y val="0.353245655940943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09-4735-89E2-4F39E74FF378}"/>
                </c:ext>
              </c:extLst>
            </c:dLbl>
            <c:dLbl>
              <c:idx val="9"/>
              <c:layout>
                <c:manualLayout>
                  <c:x val="3.9909949839378933E-3"/>
                  <c:y val="0.3886228048690637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09-4735-89E2-4F39E74FF378}"/>
                </c:ext>
              </c:extLst>
            </c:dLbl>
            <c:dLbl>
              <c:idx val="10"/>
              <c:layout>
                <c:manualLayout>
                  <c:x val="0"/>
                  <c:y val="0.3355157698963143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18-4F84-9433-40340D67B16F}"/>
                </c:ext>
              </c:extLst>
            </c:dLbl>
            <c:dLbl>
              <c:idx val="12"/>
              <c:layout>
                <c:manualLayout>
                  <c:x val="3.9878549406775175E-3"/>
                  <c:y val="0.3803695694305596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1-4C66-9FE3-EA311F8A56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'16-1'!$A$5:$A$17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'16-1'!$D$5:$D$17</c:f>
              <c:numCache>
                <c:formatCode>#,##0_ </c:formatCode>
                <c:ptCount val="13"/>
                <c:pt idx="0">
                  <c:v>916918.48809079011</c:v>
                </c:pt>
                <c:pt idx="1">
                  <c:v>860007.78030518489</c:v>
                </c:pt>
                <c:pt idx="2">
                  <c:v>895111.28264374717</c:v>
                </c:pt>
                <c:pt idx="3">
                  <c:v>966657.93803629652</c:v>
                </c:pt>
                <c:pt idx="4">
                  <c:v>973909.36631398788</c:v>
                </c:pt>
                <c:pt idx="5">
                  <c:v>977602.98190254346</c:v>
                </c:pt>
                <c:pt idx="6">
                  <c:v>1006024.7051576345</c:v>
                </c:pt>
                <c:pt idx="7">
                  <c:v>1022981.6823479441</c:v>
                </c:pt>
                <c:pt idx="8">
                  <c:v>1018687.0290954091</c:v>
                </c:pt>
                <c:pt idx="9">
                  <c:v>1002663.205149581</c:v>
                </c:pt>
                <c:pt idx="10">
                  <c:v>969869.19602877321</c:v>
                </c:pt>
                <c:pt idx="11" formatCode="#,##0_);[Red]\(#,##0\)">
                  <c:v>1003832</c:v>
                </c:pt>
                <c:pt idx="12" formatCode="#,##0_);[Red]\(#,##0\)">
                  <c:v>989132</c:v>
                </c:pt>
              </c:numCache>
            </c:numRef>
          </c:val>
          <c:extLst>
            <c:ext xmlns:c16="http://schemas.microsoft.com/office/drawing/2014/chart" uri="{C3380CC4-5D6E-409C-BE32-E72D297353CC}">
              <c16:uniqueId val="{00000011-B209-4735-89E2-4F39E74FF378}"/>
            </c:ext>
          </c:extLst>
        </c:ser>
        <c:dLbls>
          <c:showLegendKey val="0"/>
          <c:showVal val="1"/>
          <c:showCatName val="0"/>
          <c:showSerName val="0"/>
          <c:showPercent val="0"/>
          <c:showBubbleSize val="0"/>
        </c:dLbls>
        <c:gapWidth val="50"/>
        <c:axId val="617815384"/>
        <c:axId val="617816168"/>
      </c:barChart>
      <c:lineChart>
        <c:grouping val="standard"/>
        <c:varyColors val="0"/>
        <c:ser>
          <c:idx val="3"/>
          <c:order val="2"/>
          <c:tx>
            <c:strRef>
              <c:f>'16-1'!$E$4</c:f>
              <c:strCache>
                <c:ptCount val="1"/>
                <c:pt idx="0">
                  <c:v>１人当たり市民所得</c:v>
                </c:pt>
              </c:strCache>
            </c:strRef>
          </c:tx>
          <c:spPr>
            <a:ln w="25400" cap="rnd">
              <a:solidFill>
                <a:srgbClr val="51A1A2"/>
              </a:solidFill>
              <a:round/>
            </a:ln>
            <a:effectLst/>
          </c:spPr>
          <c:marker>
            <c:symbol val="circle"/>
            <c:size val="5"/>
            <c:spPr>
              <a:solidFill>
                <a:srgbClr val="51A1A2"/>
              </a:solidFill>
              <a:ln w="9525">
                <a:solidFill>
                  <a:srgbClr val="51A1A2"/>
                </a:solidFill>
              </a:ln>
              <a:effectLst/>
            </c:spPr>
          </c:marker>
          <c:dLbls>
            <c:dLbl>
              <c:idx val="1"/>
              <c:layout>
                <c:manualLayout>
                  <c:x val="-3.8305208220909971E-2"/>
                  <c:y val="-5.4282972704033414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4-CF5C-4108-876A-01C1D391937A}"/>
                </c:ext>
              </c:extLst>
            </c:dLbl>
            <c:dLbl>
              <c:idx val="2"/>
              <c:layout>
                <c:manualLayout>
                  <c:x val="-4.8503612965561195E-2"/>
                  <c:y val="-6.5422214542674967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5-CF5C-4108-876A-01C1D391937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'16-1'!$A$5:$A$15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'16-1'!$E$5:$E$17</c:f>
              <c:numCache>
                <c:formatCode>#,##0_ </c:formatCode>
                <c:ptCount val="13"/>
                <c:pt idx="0">
                  <c:v>2707.0741163312496</c:v>
                </c:pt>
                <c:pt idx="1">
                  <c:v>2586.2095541691274</c:v>
                </c:pt>
                <c:pt idx="2">
                  <c:v>2728.0080783000899</c:v>
                </c:pt>
                <c:pt idx="3">
                  <c:v>2946.1488043189806</c:v>
                </c:pt>
                <c:pt idx="4">
                  <c:v>2961.8673249294065</c:v>
                </c:pt>
                <c:pt idx="5">
                  <c:v>2914.3552482755495</c:v>
                </c:pt>
                <c:pt idx="6">
                  <c:v>2998.1722480900812</c:v>
                </c:pt>
                <c:pt idx="7">
                  <c:v>3056.9982976964347</c:v>
                </c:pt>
                <c:pt idx="8">
                  <c:v>3060.3792824537695</c:v>
                </c:pt>
                <c:pt idx="9">
                  <c:v>3021.5442630126176</c:v>
                </c:pt>
                <c:pt idx="10">
                  <c:v>2959.6975087239639</c:v>
                </c:pt>
                <c:pt idx="11" formatCode="#,##0_);[Red]\(#,##0\)">
                  <c:v>3078</c:v>
                </c:pt>
                <c:pt idx="12" formatCode="#,##0_);[Red]\(#,##0\)">
                  <c:v>3053</c:v>
                </c:pt>
              </c:numCache>
            </c:numRef>
          </c:val>
          <c:smooth val="0"/>
          <c:extLst>
            <c:ext xmlns:c16="http://schemas.microsoft.com/office/drawing/2014/chart" uri="{C3380CC4-5D6E-409C-BE32-E72D297353CC}">
              <c16:uniqueId val="{00000013-B209-4735-89E2-4F39E74FF378}"/>
            </c:ext>
          </c:extLst>
        </c:ser>
        <c:dLbls>
          <c:showLegendKey val="0"/>
          <c:showVal val="1"/>
          <c:showCatName val="0"/>
          <c:showSerName val="0"/>
          <c:showPercent val="0"/>
          <c:showBubbleSize val="0"/>
        </c:dLbls>
        <c:marker val="1"/>
        <c:smooth val="0"/>
        <c:axId val="617810680"/>
        <c:axId val="617809896"/>
      </c:lineChart>
      <c:catAx>
        <c:axId val="617815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6168"/>
        <c:crosses val="autoZero"/>
        <c:auto val="1"/>
        <c:lblAlgn val="ctr"/>
        <c:lblOffset val="100"/>
        <c:noMultiLvlLbl val="0"/>
      </c:catAx>
      <c:valAx>
        <c:axId val="61781616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5384"/>
        <c:crosses val="autoZero"/>
        <c:crossBetween val="between"/>
      </c:valAx>
      <c:valAx>
        <c:axId val="617809896"/>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0680"/>
        <c:crosses val="max"/>
        <c:crossBetween val="between"/>
      </c:valAx>
      <c:catAx>
        <c:axId val="617810680"/>
        <c:scaling>
          <c:orientation val="minMax"/>
        </c:scaling>
        <c:delete val="1"/>
        <c:axPos val="b"/>
        <c:numFmt formatCode="General" sourceLinked="1"/>
        <c:majorTickMark val="out"/>
        <c:minorTickMark val="none"/>
        <c:tickLblPos val="nextTo"/>
        <c:crossAx val="617809896"/>
        <c:crosses val="autoZero"/>
        <c:auto val="1"/>
        <c:lblAlgn val="ctr"/>
        <c:lblOffset val="100"/>
        <c:noMultiLvlLbl val="0"/>
      </c:catAx>
      <c:spPr>
        <a:noFill/>
        <a:ln>
          <a:noFill/>
        </a:ln>
        <a:effectLst/>
      </c:spPr>
    </c:plotArea>
    <c:legend>
      <c:legendPos val="t"/>
      <c:layout>
        <c:manualLayout>
          <c:xMode val="edge"/>
          <c:yMode val="edge"/>
          <c:x val="0.16335588355400774"/>
          <c:y val="4.5020968117708206E-2"/>
          <c:w val="0.67144658669832513"/>
          <c:h val="7.76269204776541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83814523184601E-2"/>
          <c:y val="0.2077551764362788"/>
          <c:w val="0.8959606299212598"/>
          <c:h val="0.68153543307086606"/>
        </c:manualLayout>
      </c:layout>
      <c:lineChart>
        <c:grouping val="standard"/>
        <c:varyColors val="0"/>
        <c:ser>
          <c:idx val="1"/>
          <c:order val="0"/>
          <c:tx>
            <c:strRef>
              <c:f>'16-2'!$C$4</c:f>
              <c:strCache>
                <c:ptCount val="1"/>
                <c:pt idx="0">
                  <c:v>実収入（勤労世帯）</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'16-2'!$A$5:$A$18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'16-2'!$C$5:$C$18</c:f>
              <c:numCache>
                <c:formatCode>#,##0_ </c:formatCode>
                <c:ptCount val="14"/>
                <c:pt idx="0">
                  <c:v>579487</c:v>
                </c:pt>
                <c:pt idx="1">
                  <c:v>535305</c:v>
                </c:pt>
                <c:pt idx="2">
                  <c:v>509004</c:v>
                </c:pt>
                <c:pt idx="3">
                  <c:v>562961</c:v>
                </c:pt>
                <c:pt idx="4">
                  <c:v>587535</c:v>
                </c:pt>
                <c:pt idx="5">
                  <c:v>557759</c:v>
                </c:pt>
                <c:pt idx="6">
                  <c:v>491819</c:v>
                </c:pt>
                <c:pt idx="7">
                  <c:v>601082</c:v>
                </c:pt>
                <c:pt idx="8">
                  <c:v>494693</c:v>
                </c:pt>
                <c:pt idx="9">
                  <c:v>601724</c:v>
                </c:pt>
                <c:pt idx="10">
                  <c:v>580034</c:v>
                </c:pt>
                <c:pt idx="11">
                  <c:v>506752</c:v>
                </c:pt>
                <c:pt idx="12">
                  <c:v>638130</c:v>
                </c:pt>
                <c:pt idx="13" formatCode="#,##0_);[Red]\(#,##0\)">
                  <c:v>609262</c:v>
                </c:pt>
              </c:numCache>
            </c:numRef>
          </c:val>
          <c:smooth val="0"/>
          <c:extLst>
            <c:ext xmlns:c16="http://schemas.microsoft.com/office/drawing/2014/chart" uri="{C3380CC4-5D6E-409C-BE32-E72D297353CC}">
              <c16:uniqueId val="{00000000-24FF-4DBF-A046-EAFC88E1BB2E}"/>
            </c:ext>
          </c:extLst>
        </c:ser>
        <c:ser>
          <c:idx val="2"/>
          <c:order val="1"/>
          <c:tx>
            <c:strRef>
              <c:f>'16-2'!$D$4</c:f>
              <c:strCache>
                <c:ptCount val="1"/>
                <c:pt idx="0">
                  <c:v>消費支出（勤労世帯）</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'16-2'!$D$5:$D$18</c:f>
              <c:numCache>
                <c:formatCode>#,##0_ </c:formatCode>
                <c:ptCount val="14"/>
                <c:pt idx="0">
                  <c:v>366314</c:v>
                </c:pt>
                <c:pt idx="1">
                  <c:v>314753</c:v>
                </c:pt>
                <c:pt idx="2">
                  <c:v>359852</c:v>
                </c:pt>
                <c:pt idx="3">
                  <c:v>342876</c:v>
                </c:pt>
                <c:pt idx="4">
                  <c:v>327027</c:v>
                </c:pt>
                <c:pt idx="5">
                  <c:v>337748</c:v>
                </c:pt>
                <c:pt idx="6">
                  <c:v>317574</c:v>
                </c:pt>
                <c:pt idx="7">
                  <c:v>305021</c:v>
                </c:pt>
                <c:pt idx="8">
                  <c:v>298537</c:v>
                </c:pt>
                <c:pt idx="9">
                  <c:v>371309</c:v>
                </c:pt>
                <c:pt idx="10">
                  <c:v>300371</c:v>
                </c:pt>
                <c:pt idx="11">
                  <c:v>299500</c:v>
                </c:pt>
                <c:pt idx="12">
                  <c:v>350808</c:v>
                </c:pt>
                <c:pt idx="13" formatCode="#,##0_);[Red]\(#,##0\)">
                  <c:v>344802</c:v>
                </c:pt>
              </c:numCache>
            </c:numRef>
          </c:val>
          <c:smooth val="0"/>
          <c:extLst>
            <c:ext xmlns:c16="http://schemas.microsoft.com/office/drawing/2014/chart" uri="{C3380CC4-5D6E-409C-BE32-E72D297353CC}">
              <c16:uniqueId val="{00000001-24FF-4DBF-A046-EAFC88E1BB2E}"/>
            </c:ext>
          </c:extLst>
        </c:ser>
        <c:ser>
          <c:idx val="3"/>
          <c:order val="2"/>
          <c:tx>
            <c:strRef>
              <c:f>'16-2'!$E$4</c:f>
              <c:strCache>
                <c:ptCount val="1"/>
                <c:pt idx="0">
                  <c:v>消費支出（全世帯）</c:v>
                </c:pt>
              </c:strCache>
            </c:strRef>
          </c:tx>
          <c:spPr>
            <a:ln w="28575" cap="rnd">
              <a:solidFill>
                <a:srgbClr val="F8E352"/>
              </a:solidFill>
              <a:prstDash val="lgDash"/>
              <a:round/>
            </a:ln>
            <a:effectLst/>
          </c:spPr>
          <c:marker>
            <c:symbol val="triangle"/>
            <c:size val="5"/>
            <c:spPr>
              <a:solidFill>
                <a:srgbClr val="F8E352"/>
              </a:solidFill>
              <a:ln w="9525">
                <a:solidFill>
                  <a:srgbClr val="F8E35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'16-2'!$E$5:$E$18</c:f>
              <c:numCache>
                <c:formatCode>#,##0_ </c:formatCode>
                <c:ptCount val="14"/>
                <c:pt idx="0">
                  <c:v>344432</c:v>
                </c:pt>
                <c:pt idx="1">
                  <c:v>304040</c:v>
                </c:pt>
                <c:pt idx="2">
                  <c:v>331707</c:v>
                </c:pt>
                <c:pt idx="3">
                  <c:v>348110</c:v>
                </c:pt>
                <c:pt idx="4">
                  <c:v>319531</c:v>
                </c:pt>
                <c:pt idx="5">
                  <c:v>312912</c:v>
                </c:pt>
                <c:pt idx="6">
                  <c:v>287297</c:v>
                </c:pt>
                <c:pt idx="7">
                  <c:v>294503</c:v>
                </c:pt>
                <c:pt idx="8">
                  <c:v>271174</c:v>
                </c:pt>
                <c:pt idx="9">
                  <c:v>312840</c:v>
                </c:pt>
                <c:pt idx="10">
                  <c:v>283344</c:v>
                </c:pt>
                <c:pt idx="11">
                  <c:v>278807</c:v>
                </c:pt>
                <c:pt idx="12">
                  <c:v>304446</c:v>
                </c:pt>
                <c:pt idx="13" formatCode="#,##0_);[Red]\(#,##0\)">
                  <c:v>322722</c:v>
                </c:pt>
              </c:numCache>
            </c:numRef>
          </c:val>
          <c:smooth val="0"/>
          <c:extLst>
            <c:ext xmlns:c16="http://schemas.microsoft.com/office/drawing/2014/chart" uri="{C3380CC4-5D6E-409C-BE32-E72D297353CC}">
              <c16:uniqueId val="{00000002-24FF-4DBF-A046-EAFC88E1BB2E}"/>
            </c:ext>
          </c:extLst>
        </c:ser>
        <c:dLbls>
          <c:showLegendKey val="0"/>
          <c:showVal val="0"/>
          <c:showCatName val="0"/>
          <c:showSerName val="0"/>
          <c:showPercent val="0"/>
          <c:showBubbleSize val="0"/>
        </c:dLbls>
        <c:marker val="1"/>
        <c:smooth val="0"/>
        <c:axId val="617813032"/>
        <c:axId val="617811856"/>
      </c:lineChart>
      <c:catAx>
        <c:axId val="6178130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1856"/>
        <c:crosses val="autoZero"/>
        <c:auto val="1"/>
        <c:lblAlgn val="ctr"/>
        <c:lblOffset val="100"/>
        <c:noMultiLvlLbl val="0"/>
      </c:catAx>
      <c:valAx>
        <c:axId val="617811856"/>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3032"/>
        <c:crosses val="autoZero"/>
        <c:crossBetween val="between"/>
        <c:dispUnits>
          <c:builtInUnit val="thousands"/>
          <c:dispUnitsLbl>
            <c:layout>
              <c:manualLayout>
                <c:xMode val="edge"/>
                <c:yMode val="edge"/>
                <c:x val="1.8216021827775878E-2"/>
                <c:y val="0.11955097170737328"/>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r>
                    <a:rPr lang="ja-JP" altLang="en-US" sz="800">
                      <a:latin typeface="+mn-ea"/>
                      <a:ea typeface="+mn-ea"/>
                    </a:rPr>
                    <a:t>千円</a:t>
                  </a:r>
                  <a:r>
                    <a:rPr lang="en-US" altLang="ja-JP" sz="800">
                      <a:latin typeface="+mn-ea"/>
                      <a:ea typeface="+mn-ea"/>
                    </a:rPr>
                    <a:t>/</a:t>
                  </a:r>
                  <a:r>
                    <a:rPr lang="ja-JP" altLang="en-US" sz="800">
                      <a:latin typeface="+mn-ea"/>
                      <a:ea typeface="+mn-ea"/>
                    </a:rPr>
                    <a:t>月</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dispUnitsLbl>
        </c:dispUnits>
      </c:valAx>
      <c:spPr>
        <a:noFill/>
        <a:ln>
          <a:noFill/>
        </a:ln>
        <a:effectLst/>
      </c:spPr>
    </c:plotArea>
    <c:legend>
      <c:legendPos val="t"/>
      <c:layout>
        <c:manualLayout>
          <c:xMode val="edge"/>
          <c:yMode val="edge"/>
          <c:x val="5.386319203108892E-2"/>
          <c:y val="3.2607353381519502E-2"/>
          <c:w val="0.89150317876185448"/>
          <c:h val="0.105084762662329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67316461005023"/>
          <c:y val="2.9992991751831E-2"/>
          <c:w val="0.61639023856316988"/>
          <c:h val="0.79642859393257937"/>
        </c:manualLayout>
      </c:layout>
      <c:doughnutChart>
        <c:varyColors val="1"/>
        <c:ser>
          <c:idx val="0"/>
          <c:order val="0"/>
          <c:explosion val="1"/>
          <c:dPt>
            <c:idx val="0"/>
            <c:bubble3D val="0"/>
            <c:spPr>
              <a:solidFill>
                <a:srgbClr val="7B9AD0"/>
              </a:solidFill>
              <a:ln w="19050">
                <a:solidFill>
                  <a:schemeClr val="lt1"/>
                </a:solidFill>
              </a:ln>
              <a:effectLst/>
            </c:spPr>
            <c:extLst>
              <c:ext xmlns:c16="http://schemas.microsoft.com/office/drawing/2014/chart" uri="{C3380CC4-5D6E-409C-BE32-E72D297353CC}">
                <c16:uniqueId val="{00000001-EB12-4178-BABA-35193C58AEAD}"/>
              </c:ext>
            </c:extLst>
          </c:dPt>
          <c:dPt>
            <c:idx val="1"/>
            <c:bubble3D val="0"/>
            <c:spPr>
              <a:solidFill>
                <a:srgbClr val="F8E352"/>
              </a:solidFill>
              <a:ln w="19050">
                <a:solidFill>
                  <a:schemeClr val="lt1"/>
                </a:solidFill>
              </a:ln>
              <a:effectLst/>
            </c:spPr>
            <c:extLst>
              <c:ext xmlns:c16="http://schemas.microsoft.com/office/drawing/2014/chart" uri="{C3380CC4-5D6E-409C-BE32-E72D297353CC}">
                <c16:uniqueId val="{00000003-EB12-4178-BABA-35193C58AEAD}"/>
              </c:ext>
            </c:extLst>
          </c:dPt>
          <c:dPt>
            <c:idx val="2"/>
            <c:bubble3D val="0"/>
            <c:spPr>
              <a:solidFill>
                <a:srgbClr val="D5848B"/>
              </a:solidFill>
              <a:ln w="19050">
                <a:solidFill>
                  <a:schemeClr val="lt1"/>
                </a:solidFill>
              </a:ln>
              <a:effectLst/>
            </c:spPr>
            <c:extLst>
              <c:ext xmlns:c16="http://schemas.microsoft.com/office/drawing/2014/chart" uri="{C3380CC4-5D6E-409C-BE32-E72D297353CC}">
                <c16:uniqueId val="{00000005-EB12-4178-BABA-35193C58AEAD}"/>
              </c:ext>
            </c:extLst>
          </c:dPt>
          <c:dPt>
            <c:idx val="3"/>
            <c:bubble3D val="0"/>
            <c:spPr>
              <a:solidFill>
                <a:srgbClr val="C8D627"/>
              </a:solidFill>
              <a:ln w="19050">
                <a:solidFill>
                  <a:schemeClr val="lt1"/>
                </a:solidFill>
              </a:ln>
              <a:effectLst/>
            </c:spPr>
            <c:extLst>
              <c:ext xmlns:c16="http://schemas.microsoft.com/office/drawing/2014/chart" uri="{C3380CC4-5D6E-409C-BE32-E72D297353CC}">
                <c16:uniqueId val="{00000007-EB12-4178-BABA-35193C58AEAD}"/>
              </c:ext>
            </c:extLst>
          </c:dPt>
          <c:dPt>
            <c:idx val="4"/>
            <c:bubble3D val="0"/>
            <c:spPr>
              <a:solidFill>
                <a:srgbClr val="B1D7E4"/>
              </a:solidFill>
              <a:ln w="19050">
                <a:solidFill>
                  <a:schemeClr val="lt1"/>
                </a:solidFill>
              </a:ln>
              <a:effectLst/>
            </c:spPr>
            <c:extLst>
              <c:ext xmlns:c16="http://schemas.microsoft.com/office/drawing/2014/chart" uri="{C3380CC4-5D6E-409C-BE32-E72D297353CC}">
                <c16:uniqueId val="{00000009-EB12-4178-BABA-35193C58AEAD}"/>
              </c:ext>
            </c:extLst>
          </c:dPt>
          <c:dPt>
            <c:idx val="5"/>
            <c:bubble3D val="0"/>
            <c:spPr>
              <a:solidFill>
                <a:srgbClr val="E5AB47"/>
              </a:solidFill>
              <a:ln w="19050">
                <a:solidFill>
                  <a:schemeClr val="lt1"/>
                </a:solidFill>
              </a:ln>
              <a:effectLst/>
            </c:spPr>
            <c:extLst>
              <c:ext xmlns:c16="http://schemas.microsoft.com/office/drawing/2014/chart" uri="{C3380CC4-5D6E-409C-BE32-E72D297353CC}">
                <c16:uniqueId val="{0000000B-EB12-4178-BABA-35193C58AEAD}"/>
              </c:ext>
            </c:extLst>
          </c:dPt>
          <c:dPt>
            <c:idx val="6"/>
            <c:bubble3D val="0"/>
            <c:spPr>
              <a:solidFill>
                <a:srgbClr val="66B7EC"/>
              </a:solidFill>
              <a:ln w="19050">
                <a:solidFill>
                  <a:schemeClr val="lt1"/>
                </a:solidFill>
              </a:ln>
              <a:effectLst/>
            </c:spPr>
            <c:extLst>
              <c:ext xmlns:c16="http://schemas.microsoft.com/office/drawing/2014/chart" uri="{C3380CC4-5D6E-409C-BE32-E72D297353CC}">
                <c16:uniqueId val="{0000000D-EB12-4178-BABA-35193C58AEAD}"/>
              </c:ext>
            </c:extLst>
          </c:dPt>
          <c:dPt>
            <c:idx val="7"/>
            <c:bubble3D val="0"/>
            <c:spPr>
              <a:solidFill>
                <a:srgbClr val="51A1A2"/>
              </a:solidFill>
              <a:ln w="19050">
                <a:solidFill>
                  <a:schemeClr val="lt1"/>
                </a:solidFill>
              </a:ln>
              <a:effectLst/>
            </c:spPr>
            <c:extLst>
              <c:ext xmlns:c16="http://schemas.microsoft.com/office/drawing/2014/chart" uri="{C3380CC4-5D6E-409C-BE32-E72D297353CC}">
                <c16:uniqueId val="{0000000F-EB12-4178-BABA-35193C58AEAD}"/>
              </c:ext>
            </c:extLst>
          </c:dPt>
          <c:dPt>
            <c:idx val="8"/>
            <c:bubble3D val="0"/>
            <c:spPr>
              <a:solidFill>
                <a:srgbClr val="E1CEA3"/>
              </a:solidFill>
              <a:ln w="19050">
                <a:solidFill>
                  <a:schemeClr val="lt1"/>
                </a:solidFill>
              </a:ln>
              <a:effectLst/>
            </c:spPr>
            <c:extLst>
              <c:ext xmlns:c16="http://schemas.microsoft.com/office/drawing/2014/chart" uri="{C3380CC4-5D6E-409C-BE32-E72D297353CC}">
                <c16:uniqueId val="{00000011-EB12-4178-BABA-35193C58AEAD}"/>
              </c:ext>
            </c:extLst>
          </c:dPt>
          <c:dPt>
            <c:idx val="9"/>
            <c:bubble3D val="0"/>
            <c:spPr>
              <a:solidFill>
                <a:srgbClr val="C08E47"/>
              </a:solidFill>
              <a:ln w="19050">
                <a:solidFill>
                  <a:schemeClr val="lt1"/>
                </a:solidFill>
              </a:ln>
              <a:effectLst/>
            </c:spPr>
            <c:extLst>
              <c:ext xmlns:c16="http://schemas.microsoft.com/office/drawing/2014/chart" uri="{C3380CC4-5D6E-409C-BE32-E72D297353CC}">
                <c16:uniqueId val="{00000013-EB12-4178-BABA-35193C58AEAD}"/>
              </c:ext>
            </c:extLst>
          </c:dPt>
          <c:dLbls>
            <c:dLbl>
              <c:idx val="0"/>
              <c:spPr>
                <a:noFill/>
                <a:ln>
                  <a:noFill/>
                </a:ln>
                <a:effectLst/>
              </c:spPr>
              <c:txPr>
                <a:bodyPr wrap="square" lIns="38100" tIns="19050" rIns="38100" bIns="19050" anchor="ctr">
                  <a:spAutoFit/>
                </a:bodyPr>
                <a:lstStyle/>
                <a:p>
                  <a:pPr>
                    <a:defRPr sz="900">
                      <a:solidFill>
                        <a:schemeClr val="bg1"/>
                      </a:solidFill>
                    </a:defRPr>
                  </a:pPr>
                  <a:endParaRPr lang="ja-JP"/>
                </a:p>
              </c:txPr>
              <c:showLegendKey val="0"/>
              <c:showVal val="1"/>
              <c:showCatName val="1"/>
              <c:showSerName val="0"/>
              <c:showPercent val="0"/>
              <c:showBubbleSize val="0"/>
              <c:extLst>
                <c:ext xmlns:c16="http://schemas.microsoft.com/office/drawing/2014/chart" uri="{C3380CC4-5D6E-409C-BE32-E72D297353CC}">
                  <c16:uniqueId val="{00000001-EB12-4178-BABA-35193C58AEAD}"/>
                </c:ext>
              </c:extLst>
            </c:dLbl>
            <c:dLbl>
              <c:idx val="3"/>
              <c:layout>
                <c:manualLayout>
                  <c:x val="-3.0238951208407222E-2"/>
                  <c:y val="6.820450012456406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12-4178-BABA-35193C58AEAD}"/>
                </c:ext>
              </c:extLst>
            </c:dLbl>
            <c:dLbl>
              <c:idx val="4"/>
              <c:layout>
                <c:manualLayout>
                  <c:x val="-0.12431568830122969"/>
                  <c:y val="0.1136741668742736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12-4178-BABA-35193C58AEAD}"/>
                </c:ext>
              </c:extLst>
            </c:dLbl>
            <c:dLbl>
              <c:idx val="5"/>
              <c:layout>
                <c:manualLayout>
                  <c:x val="-0.15119475604203611"/>
                  <c:y val="6.441536122875515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12-4178-BABA-35193C58AEAD}"/>
                </c:ext>
              </c:extLst>
            </c:dLbl>
            <c:dLbl>
              <c:idx val="6"/>
              <c:layout>
                <c:manualLayout>
                  <c:x val="-0.17807395606171922"/>
                  <c:y val="2.6524121449360546E-2"/>
                </c:manualLayout>
              </c:layout>
              <c:showLegendKey val="0"/>
              <c:showVal val="1"/>
              <c:showCatName val="1"/>
              <c:showSerName val="0"/>
              <c:showPercent val="0"/>
              <c:showBubbleSize val="0"/>
              <c:extLst>
                <c:ext xmlns:c15="http://schemas.microsoft.com/office/drawing/2012/chart" uri="{CE6537A1-D6FC-4f65-9D91-7224C49458BB}">
                  <c15:layout>
                    <c:manualLayout>
                      <c:w val="0.26961398113650303"/>
                      <c:h val="9.7324181717553984E-2"/>
                    </c:manualLayout>
                  </c15:layout>
                </c:ext>
                <c:ext xmlns:c16="http://schemas.microsoft.com/office/drawing/2014/chart" uri="{C3380CC4-5D6E-409C-BE32-E72D297353CC}">
                  <c16:uniqueId val="{0000000D-EB12-4178-BABA-35193C58AEAD}"/>
                </c:ext>
              </c:extLst>
            </c:dLbl>
            <c:dLbl>
              <c:idx val="7"/>
              <c:layout>
                <c:manualLayout>
                  <c:x val="-0.19991319860112444"/>
                  <c:y val="0"/>
                </c:manualLayout>
              </c:layout>
              <c:showLegendKey val="0"/>
              <c:showVal val="1"/>
              <c:showCatName val="1"/>
              <c:showSerName val="0"/>
              <c:showPercent val="0"/>
              <c:showBubbleSize val="0"/>
              <c:extLst>
                <c:ext xmlns:c15="http://schemas.microsoft.com/office/drawing/2012/chart" uri="{CE6537A1-D6FC-4f65-9D91-7224C49458BB}">
                  <c15:layout>
                    <c:manualLayout>
                      <c:w val="0.41544959076883914"/>
                      <c:h val="0.10003326684936084"/>
                    </c:manualLayout>
                  </c15:layout>
                </c:ext>
                <c:ext xmlns:c16="http://schemas.microsoft.com/office/drawing/2014/chart" uri="{C3380CC4-5D6E-409C-BE32-E72D297353CC}">
                  <c16:uniqueId val="{0000000F-EB12-4178-BABA-35193C58AEAD}"/>
                </c:ext>
              </c:extLst>
            </c:dLbl>
            <c:dLbl>
              <c:idx val="8"/>
              <c:layout>
                <c:manualLayout>
                  <c:x val="-0.17807382378284253"/>
                  <c:y val="-5.304794454132771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B12-4178-BABA-35193C58AEAD}"/>
                </c:ext>
              </c:extLst>
            </c:dLbl>
            <c:spPr>
              <a:noFill/>
              <a:ln>
                <a:noFill/>
              </a:ln>
              <a:effectLst/>
            </c:spPr>
            <c:txPr>
              <a:bodyPr wrap="square" lIns="38100" tIns="19050" rIns="38100" bIns="19050" anchor="ctr">
                <a:spAutoFit/>
              </a:bodyPr>
              <a:lstStyle/>
              <a:p>
                <a:pPr>
                  <a:defRPr sz="900"/>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'16-3'!$A$4:$J$4</c:f>
              <c:strCache>
                <c:ptCount val="10"/>
                <c:pt idx="0">
                  <c:v>食料</c:v>
                </c:pt>
                <c:pt idx="1">
                  <c:v>交通・通信</c:v>
                </c:pt>
                <c:pt idx="2">
                  <c:v>光熱・水道</c:v>
                </c:pt>
                <c:pt idx="3">
                  <c:v>教養娯楽</c:v>
                </c:pt>
                <c:pt idx="4">
                  <c:v>家具・家事用具</c:v>
                </c:pt>
                <c:pt idx="5">
                  <c:v>住居</c:v>
                </c:pt>
                <c:pt idx="6">
                  <c:v>保健医療</c:v>
                </c:pt>
                <c:pt idx="7">
                  <c:v>被服及び履物</c:v>
                </c:pt>
                <c:pt idx="8">
                  <c:v>教育</c:v>
                </c:pt>
                <c:pt idx="9">
                  <c:v>その他の
消費支出</c:v>
                </c:pt>
              </c:strCache>
            </c:strRef>
          </c:cat>
          <c:val>
            <c:numRef>
              <c:f>'16-3'!$A$5:$J$5</c:f>
              <c:numCache>
                <c:formatCode>#,##0;"△ "#,##0</c:formatCode>
                <c:ptCount val="10"/>
                <c:pt idx="0">
                  <c:v>78167</c:v>
                </c:pt>
                <c:pt idx="1">
                  <c:v>54577</c:v>
                </c:pt>
                <c:pt idx="2">
                  <c:v>28267</c:v>
                </c:pt>
                <c:pt idx="3">
                  <c:v>24436</c:v>
                </c:pt>
                <c:pt idx="4">
                  <c:v>14860</c:v>
                </c:pt>
                <c:pt idx="5">
                  <c:v>17480</c:v>
                </c:pt>
                <c:pt idx="6">
                  <c:v>11898</c:v>
                </c:pt>
                <c:pt idx="7">
                  <c:v>11036</c:v>
                </c:pt>
                <c:pt idx="8">
                  <c:v>17612</c:v>
                </c:pt>
                <c:pt idx="9">
                  <c:v>64387</c:v>
                </c:pt>
              </c:numCache>
            </c:numRef>
          </c:val>
          <c:extLst>
            <c:ext xmlns:c16="http://schemas.microsoft.com/office/drawing/2014/chart" uri="{C3380CC4-5D6E-409C-BE32-E72D297353CC}">
              <c16:uniqueId val="{00000014-EB12-4178-BABA-35193C58AEAD}"/>
            </c:ext>
          </c:extLst>
        </c:ser>
        <c:dLbls>
          <c:showLegendKey val="0"/>
          <c:showVal val="0"/>
          <c:showCatName val="0"/>
          <c:showSerName val="0"/>
          <c:showPercent val="0"/>
          <c:showBubbleSize val="0"/>
          <c:showLeaderLines val="0"/>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85518682093242E-2"/>
          <c:y val="0.18036244198459236"/>
          <c:w val="0.89204641143532681"/>
          <c:h val="0.73188320209973756"/>
        </c:manualLayout>
      </c:layout>
      <c:lineChart>
        <c:grouping val="standard"/>
        <c:varyColors val="0"/>
        <c:ser>
          <c:idx val="1"/>
          <c:order val="0"/>
          <c:tx>
            <c:strRef>
              <c:f>'16-4'!$C$4</c:f>
              <c:strCache>
                <c:ptCount val="1"/>
                <c:pt idx="0">
                  <c:v>相談件数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'16-4'!$C$5:$C$19</c:f>
              <c:numCache>
                <c:formatCode>#,##0_);[Red]\(#,##0\)</c:formatCode>
                <c:ptCount val="15"/>
                <c:pt idx="0">
                  <c:v>2010</c:v>
                </c:pt>
                <c:pt idx="1">
                  <c:v>1583</c:v>
                </c:pt>
                <c:pt idx="2">
                  <c:v>1477</c:v>
                </c:pt>
                <c:pt idx="3">
                  <c:v>1692</c:v>
                </c:pt>
                <c:pt idx="4">
                  <c:v>1623</c:v>
                </c:pt>
                <c:pt idx="5">
                  <c:v>1807</c:v>
                </c:pt>
                <c:pt idx="6">
                  <c:v>1701</c:v>
                </c:pt>
                <c:pt idx="7">
                  <c:v>1969</c:v>
                </c:pt>
                <c:pt idx="8">
                  <c:v>1955</c:v>
                </c:pt>
                <c:pt idx="9">
                  <c:v>2156</c:v>
                </c:pt>
                <c:pt idx="10">
                  <c:v>2127</c:v>
                </c:pt>
                <c:pt idx="11">
                  <c:v>2002</c:v>
                </c:pt>
                <c:pt idx="12">
                  <c:v>2186</c:v>
                </c:pt>
                <c:pt idx="13">
                  <c:v>2215</c:v>
                </c:pt>
                <c:pt idx="14">
                  <c:v>2271</c:v>
                </c:pt>
              </c:numCache>
            </c:numRef>
          </c:val>
          <c:smooth val="0"/>
          <c:extLst>
            <c:ext xmlns:c16="http://schemas.microsoft.com/office/drawing/2014/chart" uri="{C3380CC4-5D6E-409C-BE32-E72D297353CC}">
              <c16:uniqueId val="{00000000-FA8A-4036-9524-1505C74C3095}"/>
            </c:ext>
          </c:extLst>
        </c:ser>
        <c:dLbls>
          <c:dLblPos val="t"/>
          <c:showLegendKey val="0"/>
          <c:showVal val="1"/>
          <c:showCatName val="0"/>
          <c:showSerName val="0"/>
          <c:showPercent val="0"/>
          <c:showBubbleSize val="0"/>
        </c:dLbls>
        <c:marker val="1"/>
        <c:smooth val="0"/>
        <c:axId val="617807936"/>
        <c:axId val="617814208"/>
      </c:lineChart>
      <c:catAx>
        <c:axId val="617807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4208"/>
        <c:crosses val="autoZero"/>
        <c:auto val="1"/>
        <c:lblAlgn val="ctr"/>
        <c:lblOffset val="100"/>
        <c:noMultiLvlLbl val="0"/>
      </c:catAx>
      <c:valAx>
        <c:axId val="617814208"/>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079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8984150067208E-2"/>
          <c:y val="0.20123841173218793"/>
          <c:w val="0.87690506380461619"/>
          <c:h val="0.70227539887786805"/>
        </c:manualLayout>
      </c:layout>
      <c:barChart>
        <c:barDir val="col"/>
        <c:grouping val="stacked"/>
        <c:varyColors val="0"/>
        <c:ser>
          <c:idx val="1"/>
          <c:order val="0"/>
          <c:tx>
            <c:strRef>
              <c:f>'16-5'!$C$4</c:f>
              <c:strCache>
                <c:ptCount val="1"/>
                <c:pt idx="0">
                  <c:v>清酒</c:v>
                </c:pt>
              </c:strCache>
            </c:strRef>
          </c:tx>
          <c:spPr>
            <a:solidFill>
              <a:srgbClr val="B1D7E4"/>
            </a:solidFill>
            <a:ln>
              <a:noFill/>
            </a:ln>
            <a:effectLst/>
          </c:spPr>
          <c:invertIfNegative val="0"/>
          <c:dLbls>
            <c:dLbl>
              <c:idx val="12"/>
              <c:layout>
                <c:manualLayout>
                  <c:x val="-1.96606144483843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A0-4B20-BB87-5E9272E141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'16-5'!$A$5:$A$17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'16-5'!$C$5:$C$17</c:f>
              <c:numCache>
                <c:formatCode>#,##0_ </c:formatCode>
                <c:ptCount val="13"/>
                <c:pt idx="0">
                  <c:v>2764</c:v>
                </c:pt>
                <c:pt idx="1">
                  <c:v>3097</c:v>
                </c:pt>
                <c:pt idx="2">
                  <c:v>2868</c:v>
                </c:pt>
                <c:pt idx="3">
                  <c:v>2869</c:v>
                </c:pt>
                <c:pt idx="4">
                  <c:v>2740</c:v>
                </c:pt>
                <c:pt idx="5">
                  <c:v>2717</c:v>
                </c:pt>
                <c:pt idx="6">
                  <c:v>2660</c:v>
                </c:pt>
                <c:pt idx="7">
                  <c:v>2576</c:v>
                </c:pt>
                <c:pt idx="8">
                  <c:v>2420</c:v>
                </c:pt>
                <c:pt idx="9">
                  <c:v>2201</c:v>
                </c:pt>
                <c:pt idx="10">
                  <c:v>2053</c:v>
                </c:pt>
                <c:pt idx="11">
                  <c:v>1968</c:v>
                </c:pt>
                <c:pt idx="12" formatCode="#,##0_);[Red]\(#,##0\)">
                  <c:v>2043</c:v>
                </c:pt>
              </c:numCache>
            </c:numRef>
          </c:val>
          <c:extLst>
            <c:ext xmlns:c16="http://schemas.microsoft.com/office/drawing/2014/chart" uri="{C3380CC4-5D6E-409C-BE32-E72D297353CC}">
              <c16:uniqueId val="{00000000-D5DB-4168-8AD2-F237E334718D}"/>
            </c:ext>
          </c:extLst>
        </c:ser>
        <c:ser>
          <c:idx val="2"/>
          <c:order val="1"/>
          <c:tx>
            <c:strRef>
              <c:f>'16-5'!$D$4</c:f>
              <c:strCache>
                <c:ptCount val="1"/>
                <c:pt idx="0">
                  <c:v>合成清酒</c:v>
                </c:pt>
              </c:strCache>
            </c:strRef>
          </c:tx>
          <c:spPr>
            <a:pattFill prst="dkUpDiag">
              <a:fgClr>
                <a:srgbClr val="D5848B"/>
              </a:fgClr>
              <a:bgClr>
                <a:schemeClr val="bg1"/>
              </a:bgClr>
            </a:pattFill>
            <a:ln>
              <a:solidFill>
                <a:srgbClr val="D5848B"/>
              </a:solidFill>
            </a:ln>
            <a:effectLst/>
          </c:spPr>
          <c:invertIfNegative val="0"/>
          <c:dLbls>
            <c:dLbl>
              <c:idx val="1"/>
              <c:layout>
                <c:manualLayout>
                  <c:x val="1.8487169900992552E-3"/>
                  <c:y val="2.5998653817475383E-3"/>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CC90-47DB-85D6-F259FCDC073F}"/>
                </c:ext>
              </c:extLst>
            </c:dLbl>
            <c:dLbl>
              <c:idx val="2"/>
              <c:layout>
                <c:manualLayout>
                  <c:x val="1.8436083265024308E-3"/>
                  <c:y val="-9.3842078946700699E-17"/>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CC90-47DB-85D6-F259FCDC073F}"/>
                </c:ext>
              </c:extLst>
            </c:dLbl>
            <c:dLbl>
              <c:idx val="3"/>
              <c:layout>
                <c:manualLayout>
                  <c:x val="1.8436083265023948E-3"/>
                  <c:y val="2.59986538174735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DB-4168-8AD2-F237E334718D}"/>
                </c:ext>
              </c:extLst>
            </c:dLbl>
            <c:dLbl>
              <c:idx val="4"/>
              <c:layout>
                <c:manualLayout>
                  <c:x val="1.8436083265024308E-3"/>
                  <c:y val="-1.87684157893401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DB-4168-8AD2-F237E334718D}"/>
                </c:ext>
              </c:extLst>
            </c:dLbl>
            <c:dLbl>
              <c:idx val="5"/>
              <c:layout>
                <c:manualLayout>
                  <c:x val="3.80966977134086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DB-4168-8AD2-F237E334718D}"/>
                </c:ext>
              </c:extLst>
            </c:dLbl>
            <c:dLbl>
              <c:idx val="6"/>
              <c:layout>
                <c:manualLayout>
                  <c:x val="-2.0885145631745028E-3"/>
                  <c:y val="7.79959614524252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DB-4168-8AD2-F237E334718D}"/>
                </c:ext>
              </c:extLst>
            </c:dLbl>
            <c:dLbl>
              <c:idx val="7"/>
              <c:layout>
                <c:manualLayout>
                  <c:x val="-1.224531183359999E-4"/>
                  <c:y val="7.75908975490601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DB-4168-8AD2-F237E334718D}"/>
                </c:ext>
              </c:extLst>
            </c:dLbl>
            <c:dLbl>
              <c:idx val="8"/>
              <c:layout>
                <c:manualLayout>
                  <c:x val="-1.1734445473931981E-4"/>
                  <c:y val="7.7995961452427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DB-4168-8AD2-F237E334718D}"/>
                </c:ext>
              </c:extLst>
            </c:dLbl>
            <c:dLbl>
              <c:idx val="9"/>
              <c:layout>
                <c:manualLayout>
                  <c:x val="-2.078297235980782E-3"/>
                  <c:y val="2.59986538174753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DB-4168-8AD2-F237E334718D}"/>
                </c:ext>
              </c:extLst>
            </c:dLbl>
            <c:dLbl>
              <c:idx val="10"/>
              <c:layout>
                <c:manualLayout>
                  <c:x val="-2.078297235980782E-3"/>
                  <c:y val="2.5593589914109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DB-4168-8AD2-F237E334718D}"/>
                </c:ext>
              </c:extLst>
            </c:dLbl>
            <c:dLbl>
              <c:idx val="11"/>
              <c:layout>
                <c:manualLayout>
                  <c:x val="-1.966061444838575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24-4445-90A7-7EAD3543B908}"/>
                </c:ext>
              </c:extLst>
            </c:dLbl>
            <c:spPr>
              <a:noFill/>
              <a:ln w="19050">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'16-5'!$A$5:$A$17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'16-5'!$D$5:$D$17</c:f>
              <c:numCache>
                <c:formatCode>#,##0_ </c:formatCode>
                <c:ptCount val="13"/>
                <c:pt idx="0">
                  <c:v>151</c:v>
                </c:pt>
                <c:pt idx="1">
                  <c:v>154</c:v>
                </c:pt>
                <c:pt idx="2">
                  <c:v>153</c:v>
                </c:pt>
                <c:pt idx="3">
                  <c:v>143</c:v>
                </c:pt>
                <c:pt idx="4">
                  <c:v>131</c:v>
                </c:pt>
                <c:pt idx="5">
                  <c:v>129</c:v>
                </c:pt>
                <c:pt idx="6">
                  <c:v>119</c:v>
                </c:pt>
                <c:pt idx="7">
                  <c:v>115</c:v>
                </c:pt>
                <c:pt idx="8">
                  <c:v>124</c:v>
                </c:pt>
                <c:pt idx="9">
                  <c:v>99</c:v>
                </c:pt>
                <c:pt idx="10">
                  <c:v>84</c:v>
                </c:pt>
                <c:pt idx="11">
                  <c:v>75</c:v>
                </c:pt>
                <c:pt idx="12" formatCode="#,##0_);[Red]\(#,##0\)">
                  <c:v>85</c:v>
                </c:pt>
              </c:numCache>
            </c:numRef>
          </c:val>
          <c:extLst>
            <c:ext xmlns:c16="http://schemas.microsoft.com/office/drawing/2014/chart" uri="{C3380CC4-5D6E-409C-BE32-E72D297353CC}">
              <c16:uniqueId val="{0000000A-D5DB-4168-8AD2-F237E334718D}"/>
            </c:ext>
          </c:extLst>
        </c:ser>
        <c:ser>
          <c:idx val="3"/>
          <c:order val="2"/>
          <c:tx>
            <c:strRef>
              <c:f>'16-5'!$E$4</c:f>
              <c:strCache>
                <c:ptCount val="1"/>
                <c:pt idx="0">
                  <c:v>焼酎</c:v>
                </c:pt>
              </c:strCache>
            </c:strRef>
          </c:tx>
          <c:spPr>
            <a:pattFill prst="pct40">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'16-5'!$A$5:$A$17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'16-5'!$E$5:$E$17</c:f>
              <c:numCache>
                <c:formatCode>#,##0_ </c:formatCode>
                <c:ptCount val="13"/>
                <c:pt idx="0">
                  <c:v>2848</c:v>
                </c:pt>
                <c:pt idx="1">
                  <c:v>3053</c:v>
                </c:pt>
                <c:pt idx="2">
                  <c:v>3033</c:v>
                </c:pt>
                <c:pt idx="3">
                  <c:v>3025</c:v>
                </c:pt>
                <c:pt idx="4">
                  <c:v>2933</c:v>
                </c:pt>
                <c:pt idx="5">
                  <c:v>2813</c:v>
                </c:pt>
                <c:pt idx="6">
                  <c:v>2751</c:v>
                </c:pt>
                <c:pt idx="7">
                  <c:v>2675</c:v>
                </c:pt>
                <c:pt idx="8">
                  <c:v>2544</c:v>
                </c:pt>
                <c:pt idx="9">
                  <c:v>2340</c:v>
                </c:pt>
                <c:pt idx="10">
                  <c:v>2313</c:v>
                </c:pt>
                <c:pt idx="11">
                  <c:v>2233</c:v>
                </c:pt>
                <c:pt idx="12" formatCode="#,##0_);[Red]\(#,##0\)">
                  <c:v>3080</c:v>
                </c:pt>
              </c:numCache>
            </c:numRef>
          </c:val>
          <c:extLst>
            <c:ext xmlns:c16="http://schemas.microsoft.com/office/drawing/2014/chart" uri="{C3380CC4-5D6E-409C-BE32-E72D297353CC}">
              <c16:uniqueId val="{0000000B-D5DB-4168-8AD2-F237E334718D}"/>
            </c:ext>
          </c:extLst>
        </c:ser>
        <c:ser>
          <c:idx val="4"/>
          <c:order val="3"/>
          <c:tx>
            <c:strRef>
              <c:f>'16-5'!$F$4</c:f>
              <c:strCache>
                <c:ptCount val="1"/>
                <c:pt idx="0">
                  <c:v>ビール</c:v>
                </c:pt>
              </c:strCache>
            </c:strRef>
          </c:tx>
          <c:spPr>
            <a:pattFill prst="lgCheck">
              <a:fgClr>
                <a:srgbClr val="E5AB47"/>
              </a:fgClr>
              <a:bgClr>
                <a:schemeClr val="bg1"/>
              </a:bgClr>
            </a:pattFill>
            <a:ln>
              <a:solidFill>
                <a:srgbClr val="F8E352"/>
              </a:solidFill>
            </a:ln>
            <a:effectLst/>
          </c:spPr>
          <c:invertIfNegative val="0"/>
          <c:dLbls>
            <c:spPr>
              <a:solidFill>
                <a:schemeClr val="bg1"/>
              </a:solidFill>
              <a:ln>
                <a:solidFill>
                  <a:srgbClr val="E5AB4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'16-5'!$A$5:$A$17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'16-5'!$F$5:$F$17</c:f>
              <c:numCache>
                <c:formatCode>#,##0_ </c:formatCode>
                <c:ptCount val="13"/>
                <c:pt idx="0">
                  <c:v>9003</c:v>
                </c:pt>
                <c:pt idx="1">
                  <c:v>8853</c:v>
                </c:pt>
                <c:pt idx="2">
                  <c:v>9717</c:v>
                </c:pt>
                <c:pt idx="3">
                  <c:v>9827</c:v>
                </c:pt>
                <c:pt idx="4">
                  <c:v>9510</c:v>
                </c:pt>
                <c:pt idx="5">
                  <c:v>9614</c:v>
                </c:pt>
                <c:pt idx="6">
                  <c:v>9298</c:v>
                </c:pt>
                <c:pt idx="7">
                  <c:v>9130</c:v>
                </c:pt>
                <c:pt idx="8">
                  <c:v>8534</c:v>
                </c:pt>
                <c:pt idx="9">
                  <c:v>7809</c:v>
                </c:pt>
                <c:pt idx="10">
                  <c:v>6186</c:v>
                </c:pt>
                <c:pt idx="11">
                  <c:v>6175</c:v>
                </c:pt>
                <c:pt idx="12" formatCode="#,##0_);[Red]\(#,##0\)">
                  <c:v>6678</c:v>
                </c:pt>
              </c:numCache>
            </c:numRef>
          </c:val>
          <c:extLst>
            <c:ext xmlns:c16="http://schemas.microsoft.com/office/drawing/2014/chart" uri="{C3380CC4-5D6E-409C-BE32-E72D297353CC}">
              <c16:uniqueId val="{0000000C-D5DB-4168-8AD2-F237E334718D}"/>
            </c:ext>
          </c:extLst>
        </c:ser>
        <c:ser>
          <c:idx val="5"/>
          <c:order val="4"/>
          <c:tx>
            <c:strRef>
              <c:f>'16-5'!$G$4</c:f>
              <c:strCache>
                <c:ptCount val="1"/>
                <c:pt idx="0">
                  <c:v>ウイスキー・ブランデー</c:v>
                </c:pt>
              </c:strCache>
            </c:strRef>
          </c:tx>
          <c:spPr>
            <a:pattFill prst="wave">
              <a:fgClr>
                <a:srgbClr val="51A1A2"/>
              </a:fgClr>
              <a:bgClr>
                <a:schemeClr val="bg1"/>
              </a:bgClr>
            </a:pattFill>
            <a:ln>
              <a:solidFill>
                <a:srgbClr val="51A1A2"/>
              </a:solidFill>
            </a:ln>
            <a:effectLst/>
          </c:spPr>
          <c:invertIfNegative val="0"/>
          <c:dLbls>
            <c:dLbl>
              <c:idx val="1"/>
              <c:layout>
                <c:manualLayout>
                  <c:x val="-9.0339295211218037E-5"/>
                  <c:y val="-8.0941390232523881E-3"/>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CC90-47DB-85D6-F259FCDC073F}"/>
                </c:ext>
              </c:extLst>
            </c:dLbl>
            <c:dLbl>
              <c:idx val="2"/>
              <c:layout>
                <c:manualLayout>
                  <c:x val="3.8425138579550712E-3"/>
                  <c:y val="5.1669244808930058E-3"/>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CC90-47DB-85D6-F259FCDC073F}"/>
                </c:ext>
              </c:extLst>
            </c:dLbl>
            <c:dLbl>
              <c:idx val="3"/>
              <c:layout>
                <c:manualLayout>
                  <c:x val="3.8425138579550712E-3"/>
                  <c:y val="5.694829801687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DB-4168-8AD2-F237E334718D}"/>
                </c:ext>
              </c:extLst>
            </c:dLbl>
            <c:dLbl>
              <c:idx val="4"/>
              <c:layout>
                <c:manualLayout>
                  <c:x val="-8.6626721435452062E-5"/>
                  <c:y val="3.5881192656795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DB-4168-8AD2-F237E334718D}"/>
                </c:ext>
              </c:extLst>
            </c:dLbl>
            <c:dLbl>
              <c:idx val="5"/>
              <c:layout>
                <c:manualLayout>
                  <c:x val="3.8388012841791969E-3"/>
                  <c:y val="6.62091487219780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5DB-4168-8AD2-F237E334718D}"/>
                </c:ext>
              </c:extLst>
            </c:dLbl>
            <c:dLbl>
              <c:idx val="6"/>
              <c:layout>
                <c:manualLayout>
                  <c:x val="3.8425138579549988E-3"/>
                  <c:y val="-7.92471824588111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5DB-4168-8AD2-F237E334718D}"/>
                </c:ext>
              </c:extLst>
            </c:dLbl>
            <c:dLbl>
              <c:idx val="7"/>
              <c:layout>
                <c:manualLayout>
                  <c:x val="-8.662672143538003E-5"/>
                  <c:y val="2.86091945556183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5DB-4168-8AD2-F237E334718D}"/>
                </c:ext>
              </c:extLst>
            </c:dLbl>
            <c:dLbl>
              <c:idx val="8"/>
              <c:layout>
                <c:manualLayout>
                  <c:x val="1.8779435682598456E-3"/>
                  <c:y val="4.961900786537052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5DB-4168-8AD2-F237E334718D}"/>
                </c:ext>
              </c:extLst>
            </c:dLbl>
            <c:dLbl>
              <c:idx val="9"/>
              <c:layout>
                <c:manualLayout>
                  <c:x val="1.8779435682598456E-3"/>
                  <c:y val="-4.81007685319330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5DB-4168-8AD2-F237E334718D}"/>
                </c:ext>
              </c:extLst>
            </c:dLbl>
            <c:dLbl>
              <c:idx val="10"/>
              <c:layout>
                <c:manualLayout>
                  <c:x val="-8.662672143538003E-5"/>
                  <c:y val="-1.28491745852464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5DB-4168-8AD2-F237E334718D}"/>
                </c:ext>
              </c:extLst>
            </c:dLbl>
            <c:dLbl>
              <c:idx val="11"/>
              <c:layout>
                <c:manualLayout>
                  <c:x val="2.0416061955431169E-3"/>
                  <c:y val="-2.61701901277612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24-4445-90A7-7EAD3543B908}"/>
                </c:ext>
              </c:extLst>
            </c:dLbl>
            <c:spPr>
              <a:noFill/>
              <a:ln w="19050">
                <a:solidFill>
                  <a:srgbClr val="51A1A2"/>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'16-5'!$A$5:$A$17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'16-5'!$G$5:$G$17</c:f>
              <c:numCache>
                <c:formatCode>#,##0_ </c:formatCode>
                <c:ptCount val="13"/>
                <c:pt idx="0">
                  <c:v>429</c:v>
                </c:pt>
                <c:pt idx="1">
                  <c:v>417</c:v>
                </c:pt>
                <c:pt idx="2">
                  <c:v>440</c:v>
                </c:pt>
                <c:pt idx="3">
                  <c:v>485</c:v>
                </c:pt>
                <c:pt idx="4">
                  <c:v>527</c:v>
                </c:pt>
                <c:pt idx="5">
                  <c:v>564</c:v>
                </c:pt>
                <c:pt idx="6">
                  <c:v>597</c:v>
                </c:pt>
                <c:pt idx="7">
                  <c:v>687</c:v>
                </c:pt>
                <c:pt idx="8">
                  <c:v>707</c:v>
                </c:pt>
                <c:pt idx="9">
                  <c:v>698</c:v>
                </c:pt>
                <c:pt idx="10">
                  <c:v>677</c:v>
                </c:pt>
                <c:pt idx="11">
                  <c:v>632</c:v>
                </c:pt>
                <c:pt idx="12" formatCode="#,##0_);[Red]\(#,##0\)">
                  <c:v>693</c:v>
                </c:pt>
              </c:numCache>
            </c:numRef>
          </c:val>
          <c:extLst>
            <c:ext xmlns:c16="http://schemas.microsoft.com/office/drawing/2014/chart" uri="{C3380CC4-5D6E-409C-BE32-E72D297353CC}">
              <c16:uniqueId val="{00000016-D5DB-4168-8AD2-F237E334718D}"/>
            </c:ext>
          </c:extLst>
        </c:ser>
        <c:ser>
          <c:idx val="6"/>
          <c:order val="5"/>
          <c:tx>
            <c:strRef>
              <c:f>'16-5'!$H$4</c:f>
              <c:strCache>
                <c:ptCount val="1"/>
                <c:pt idx="0">
                  <c:v>その他発泡酒含む</c:v>
                </c:pt>
              </c:strCache>
            </c:strRef>
          </c:tx>
          <c:spPr>
            <a:pattFill prst="openDmnd">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'16-5'!$A$5:$A$17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'16-5'!$H$5:$H$17</c:f>
              <c:numCache>
                <c:formatCode>#,##0_ </c:formatCode>
                <c:ptCount val="13"/>
                <c:pt idx="0">
                  <c:v>12107</c:v>
                </c:pt>
                <c:pt idx="1">
                  <c:v>12646</c:v>
                </c:pt>
                <c:pt idx="2">
                  <c:v>13260</c:v>
                </c:pt>
                <c:pt idx="3">
                  <c:v>13314</c:v>
                </c:pt>
                <c:pt idx="4">
                  <c:v>13157</c:v>
                </c:pt>
                <c:pt idx="5">
                  <c:v>13416</c:v>
                </c:pt>
                <c:pt idx="6">
                  <c:v>13225</c:v>
                </c:pt>
                <c:pt idx="7">
                  <c:v>13532</c:v>
                </c:pt>
                <c:pt idx="8">
                  <c:v>13897</c:v>
                </c:pt>
                <c:pt idx="9">
                  <c:v>13794</c:v>
                </c:pt>
                <c:pt idx="10">
                  <c:v>15328</c:v>
                </c:pt>
                <c:pt idx="11">
                  <c:v>14500</c:v>
                </c:pt>
                <c:pt idx="12" formatCode="#,##0_);[Red]\(#,##0\)">
                  <c:v>14186</c:v>
                </c:pt>
              </c:numCache>
            </c:numRef>
          </c:val>
          <c:extLst>
            <c:ext xmlns:c16="http://schemas.microsoft.com/office/drawing/2014/chart" uri="{C3380CC4-5D6E-409C-BE32-E72D297353CC}">
              <c16:uniqueId val="{00000017-D5DB-4168-8AD2-F237E334718D}"/>
            </c:ext>
          </c:extLst>
        </c:ser>
        <c:dLbls>
          <c:dLblPos val="ctr"/>
          <c:showLegendKey val="0"/>
          <c:showVal val="1"/>
          <c:showCatName val="0"/>
          <c:showSerName val="0"/>
          <c:showPercent val="0"/>
          <c:showBubbleSize val="0"/>
        </c:dLbls>
        <c:gapWidth val="80"/>
        <c:overlap val="100"/>
        <c:axId val="617817344"/>
        <c:axId val="617817736"/>
        <c:extLst>
          <c:ext xmlns:c15="http://schemas.microsoft.com/office/drawing/2012/chart" uri="{02D57815-91ED-43cb-92C2-25804820EDAC}">
            <c15:filteredBarSeries>
              <c15:ser>
                <c:idx val="7"/>
                <c:order val="6"/>
                <c:tx>
                  <c:strRef>
                    <c:extLst>
                      <c:ext uri="{02D57815-91ED-43cb-92C2-25804820EDAC}">
                        <c15:formulaRef>
                          <c15:sqref>'16-5'!$I$4</c15:sqref>
                        </c15:formulaRef>
                      </c:ext>
                    </c:extLst>
                    <c:strCache>
                      <c:ptCount val="1"/>
                      <c:pt idx="0">
                        <c:v>総数</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'16-5'!$A$5:$A$17</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uri="{02D57815-91ED-43cb-92C2-25804820EDAC}">
                        <c15:formulaRef>
                          <c15:sqref>'16-5'!$I$6:$I$13</c15:sqref>
                        </c15:formulaRef>
                      </c:ext>
                    </c:extLst>
                    <c:numCache>
                      <c:formatCode>#,##0_ </c:formatCode>
                      <c:ptCount val="8"/>
                      <c:pt idx="0">
                        <c:v>28220</c:v>
                      </c:pt>
                      <c:pt idx="1">
                        <c:v>29471</c:v>
                      </c:pt>
                      <c:pt idx="2">
                        <c:v>29663</c:v>
                      </c:pt>
                      <c:pt idx="3">
                        <c:v>28998</c:v>
                      </c:pt>
                      <c:pt idx="4">
                        <c:v>29253</c:v>
                      </c:pt>
                      <c:pt idx="5">
                        <c:v>28650</c:v>
                      </c:pt>
                      <c:pt idx="6">
                        <c:v>28716</c:v>
                      </c:pt>
                      <c:pt idx="7">
                        <c:v>28226</c:v>
                      </c:pt>
                    </c:numCache>
                  </c:numRef>
                </c:val>
                <c:extLst>
                  <c:ext xmlns:c16="http://schemas.microsoft.com/office/drawing/2014/chart" uri="{C3380CC4-5D6E-409C-BE32-E72D297353CC}">
                    <c16:uniqueId val="{00000018-D5DB-4168-8AD2-F237E334718D}"/>
                  </c:ext>
                </c:extLst>
              </c15:ser>
            </c15:filteredBarSeries>
          </c:ext>
        </c:extLst>
      </c:barChart>
      <c:catAx>
        <c:axId val="6178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7736"/>
        <c:crosses val="autoZero"/>
        <c:auto val="1"/>
        <c:lblAlgn val="ctr"/>
        <c:lblOffset val="100"/>
        <c:noMultiLvlLbl val="0"/>
      </c:catAx>
      <c:valAx>
        <c:axId val="617817736"/>
        <c:scaling>
          <c:orientation val="minMax"/>
          <c:max val="3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17817344"/>
        <c:crosses val="autoZero"/>
        <c:crossBetween val="between"/>
      </c:valAx>
      <c:spPr>
        <a:noFill/>
        <a:ln>
          <a:noFill/>
        </a:ln>
        <a:effectLst/>
      </c:spPr>
    </c:plotArea>
    <c:legend>
      <c:legendPos val="t"/>
      <c:layout>
        <c:manualLayout>
          <c:xMode val="edge"/>
          <c:yMode val="edge"/>
          <c:x val="3.3667486374961975E-2"/>
          <c:y val="4.1067031022655374E-2"/>
          <c:w val="0.93882287509279816"/>
          <c:h val="4.38731189579883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0678841132778E-2"/>
          <c:y val="0.26242258214094172"/>
          <c:w val="0.79397634108182757"/>
          <c:h val="0.66613617223080757"/>
        </c:manualLayout>
      </c:layout>
      <c:barChart>
        <c:barDir val="col"/>
        <c:grouping val="clustered"/>
        <c:varyColors val="0"/>
        <c:ser>
          <c:idx val="1"/>
          <c:order val="0"/>
          <c:tx>
            <c:strRef>
              <c:f>'17-1'!$C$4</c:f>
              <c:strCache>
                <c:ptCount val="1"/>
                <c:pt idx="0">
                  <c:v>小学校（児童数）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'17-1'!$C$5:$C$18</c:f>
              <c:numCache>
                <c:formatCode>#,##0_ </c:formatCode>
                <c:ptCount val="14"/>
                <c:pt idx="0">
                  <c:v>20469</c:v>
                </c:pt>
                <c:pt idx="1">
                  <c:v>19785</c:v>
                </c:pt>
                <c:pt idx="2">
                  <c:v>18164</c:v>
                </c:pt>
                <c:pt idx="3">
                  <c:v>17767</c:v>
                </c:pt>
                <c:pt idx="4">
                  <c:v>17522</c:v>
                </c:pt>
                <c:pt idx="5">
                  <c:v>17262</c:v>
                </c:pt>
                <c:pt idx="6">
                  <c:v>16920</c:v>
                </c:pt>
                <c:pt idx="7">
                  <c:v>16816</c:v>
                </c:pt>
                <c:pt idx="8">
                  <c:v>16611</c:v>
                </c:pt>
                <c:pt idx="9">
                  <c:v>16360</c:v>
                </c:pt>
                <c:pt idx="10">
                  <c:v>16272</c:v>
                </c:pt>
                <c:pt idx="11">
                  <c:v>16355</c:v>
                </c:pt>
                <c:pt idx="12">
                  <c:v>16342</c:v>
                </c:pt>
                <c:pt idx="13">
                  <c:v>16218</c:v>
                </c:pt>
              </c:numCache>
            </c:numRef>
          </c:val>
          <c:extLst xmlns:c15="http://schemas.microsoft.com/office/drawing/2012/chart">
            <c:ext xmlns:c16="http://schemas.microsoft.com/office/drawing/2014/chart" uri="{C3380CC4-5D6E-409C-BE32-E72D297353CC}">
              <c16:uniqueId val="{00000000-B5B4-4C54-B257-563F0B9C9798}"/>
            </c:ext>
          </c:extLst>
        </c:ser>
        <c:ser>
          <c:idx val="2"/>
          <c:order val="1"/>
          <c:tx>
            <c:strRef>
              <c:f>'17-1'!$D$4</c:f>
              <c:strCache>
                <c:ptCount val="1"/>
                <c:pt idx="0">
                  <c:v>小学校（児童数）</c:v>
                </c:pt>
              </c:strCache>
            </c:strRef>
          </c:tx>
          <c:spPr>
            <a:solidFill>
              <a:schemeClr val="accent3"/>
            </a:solidFill>
            <a:ln>
              <a:noFill/>
            </a:ln>
            <a:effectLst/>
          </c:spPr>
          <c:invertIfNegative val="0"/>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'17-1'!$D$5:$D$18</c:f>
            </c:numRef>
          </c:val>
          <c:extLst xmlns:c15="http://schemas.microsoft.com/office/drawing/2012/chart">
            <c:ext xmlns:c16="http://schemas.microsoft.com/office/drawing/2014/chart" uri="{C3380CC4-5D6E-409C-BE32-E72D297353CC}">
              <c16:uniqueId val="{00000001-B5B4-4C54-B257-563F0B9C9798}"/>
            </c:ext>
          </c:extLst>
        </c:ser>
        <c:ser>
          <c:idx val="3"/>
          <c:order val="2"/>
          <c:tx>
            <c:strRef>
              <c:f>'17-1'!$E$4</c:f>
              <c:strCache>
                <c:ptCount val="1"/>
                <c:pt idx="0">
                  <c:v>義務教育学校（1～6年生徒数）</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'17-1'!$E$5:$E$18</c:f>
            </c:numRef>
          </c:val>
          <c:extLst xmlns:c15="http://schemas.microsoft.com/office/drawing/2012/chart">
            <c:ext xmlns:c16="http://schemas.microsoft.com/office/drawing/2014/chart" uri="{C3380CC4-5D6E-409C-BE32-E72D297353CC}">
              <c16:uniqueId val="{00000002-B5B4-4C54-B257-563F0B9C9798}"/>
            </c:ext>
          </c:extLst>
        </c:ser>
        <c:ser>
          <c:idx val="4"/>
          <c:order val="3"/>
          <c:tx>
            <c:strRef>
              <c:f>'17-1'!$F$4</c:f>
              <c:strCache>
                <c:ptCount val="1"/>
                <c:pt idx="0">
                  <c:v>中学校（生徒数）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'17-1'!$F$5:$F$18</c:f>
              <c:numCache>
                <c:formatCode>#,##0_ </c:formatCode>
                <c:ptCount val="14"/>
                <c:pt idx="0">
                  <c:v>10298</c:v>
                </c:pt>
                <c:pt idx="1">
                  <c:v>10363</c:v>
                </c:pt>
                <c:pt idx="2">
                  <c:v>10015</c:v>
                </c:pt>
                <c:pt idx="3">
                  <c:v>9945</c:v>
                </c:pt>
                <c:pt idx="4">
                  <c:v>9791</c:v>
                </c:pt>
                <c:pt idx="5">
                  <c:v>9539</c:v>
                </c:pt>
                <c:pt idx="6">
                  <c:v>9558</c:v>
                </c:pt>
                <c:pt idx="7">
                  <c:v>9230</c:v>
                </c:pt>
                <c:pt idx="8">
                  <c:v>9052</c:v>
                </c:pt>
                <c:pt idx="9">
                  <c:v>8693</c:v>
                </c:pt>
                <c:pt idx="10">
                  <c:v>8623</c:v>
                </c:pt>
                <c:pt idx="11">
                  <c:v>8493</c:v>
                </c:pt>
                <c:pt idx="12">
                  <c:v>8368</c:v>
                </c:pt>
                <c:pt idx="13">
                  <c:v>8309</c:v>
                </c:pt>
              </c:numCache>
            </c:numRef>
          </c:val>
          <c:extLst xmlns:c15="http://schemas.microsoft.com/office/drawing/2012/chart">
            <c:ext xmlns:c16="http://schemas.microsoft.com/office/drawing/2014/chart" uri="{C3380CC4-5D6E-409C-BE32-E72D297353CC}">
              <c16:uniqueId val="{00000003-B5B4-4C54-B257-563F0B9C9798}"/>
            </c:ext>
          </c:extLst>
        </c:ser>
        <c:dLbls>
          <c:showLegendKey val="0"/>
          <c:showVal val="0"/>
          <c:showCatName val="0"/>
          <c:showSerName val="0"/>
          <c:showPercent val="0"/>
          <c:showBubbleSize val="0"/>
        </c:dLbls>
        <c:gapWidth val="50"/>
        <c:axId val="635783152"/>
        <c:axId val="635790600"/>
        <c:extLst/>
      </c:barChart>
      <c:lineChart>
        <c:grouping val="standard"/>
        <c:varyColors val="0"/>
        <c:ser>
          <c:idx val="5"/>
          <c:order val="4"/>
          <c:tx>
            <c:strRef>
              <c:f>'17-1'!$G$4</c:f>
              <c:strCache>
                <c:ptCount val="1"/>
                <c:pt idx="0">
                  <c:v>中学校（生徒数）</c:v>
                </c:pt>
              </c:strCache>
            </c:strRef>
          </c:tx>
          <c:spPr>
            <a:ln w="28575" cap="rnd">
              <a:solidFill>
                <a:schemeClr val="accent6"/>
              </a:solidFill>
              <a:round/>
            </a:ln>
            <a:effectLst/>
          </c:spPr>
          <c:marker>
            <c:symbol val="none"/>
          </c:marker>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'17-1'!$G$5:$G$18</c:f>
            </c:numRef>
          </c:val>
          <c:smooth val="0"/>
          <c:extLst xmlns:c15="http://schemas.microsoft.com/office/drawing/2012/chart">
            <c:ext xmlns:c16="http://schemas.microsoft.com/office/drawing/2014/chart" uri="{C3380CC4-5D6E-409C-BE32-E72D297353CC}">
              <c16:uniqueId val="{00000004-B5B4-4C54-B257-563F0B9C9798}"/>
            </c:ext>
          </c:extLst>
        </c:ser>
        <c:ser>
          <c:idx val="6"/>
          <c:order val="5"/>
          <c:tx>
            <c:strRef>
              <c:f>'17-1'!$H$4</c:f>
              <c:strCache>
                <c:ptCount val="1"/>
                <c:pt idx="0">
                  <c:v>義務教育学校（7～9年生徒数）</c:v>
                </c:pt>
              </c:strCache>
            </c:strRef>
          </c:tx>
          <c:spPr>
            <a:ln w="28575" cap="rnd">
              <a:solidFill>
                <a:schemeClr val="accent1">
                  <a:lumMod val="60000"/>
                </a:schemeClr>
              </a:solidFill>
              <a:round/>
            </a:ln>
            <a:effectLst/>
          </c:spPr>
          <c:marker>
            <c:symbol val="none"/>
          </c:marker>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'17-1'!$H$5:$H$18</c:f>
            </c:numRef>
          </c:val>
          <c:smooth val="0"/>
          <c:extLst xmlns:c15="http://schemas.microsoft.com/office/drawing/2012/chart">
            <c:ext xmlns:c16="http://schemas.microsoft.com/office/drawing/2014/chart" uri="{C3380CC4-5D6E-409C-BE32-E72D297353CC}">
              <c16:uniqueId val="{00000005-B5B4-4C54-B257-563F0B9C9798}"/>
            </c:ext>
          </c:extLst>
        </c:ser>
        <c:ser>
          <c:idx val="8"/>
          <c:order val="6"/>
          <c:tx>
            <c:strRef>
              <c:f>'17-1'!$I$4</c:f>
              <c:strCache>
                <c:ptCount val="1"/>
                <c:pt idx="0">
                  <c:v>※義務教育学校（生徒数）</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'17-1'!$I$5:$I$18</c:f>
            </c:numRef>
          </c:val>
          <c:smooth val="0"/>
          <c:extLst xmlns:c15="http://schemas.microsoft.com/office/drawing/2012/chart">
            <c:ext xmlns:c16="http://schemas.microsoft.com/office/drawing/2014/chart" uri="{C3380CC4-5D6E-409C-BE32-E72D297353CC}">
              <c16:uniqueId val="{00000006-B5B4-4C54-B257-563F0B9C9798}"/>
            </c:ext>
          </c:extLst>
        </c:ser>
        <c:ser>
          <c:idx val="9"/>
          <c:order val="7"/>
          <c:tx>
            <c:strRef>
              <c:f>'17-1'!$J$4</c:f>
              <c:strCache>
                <c:ptCount val="1"/>
                <c:pt idx="0">
                  <c:v>小学校（学級数）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'17-1'!$J$5:$J$18</c:f>
              <c:numCache>
                <c:formatCode>#,##0_ </c:formatCode>
                <c:ptCount val="14"/>
                <c:pt idx="0">
                  <c:v>847</c:v>
                </c:pt>
                <c:pt idx="1">
                  <c:v>828</c:v>
                </c:pt>
                <c:pt idx="2">
                  <c:v>784</c:v>
                </c:pt>
                <c:pt idx="3">
                  <c:v>774</c:v>
                </c:pt>
                <c:pt idx="4">
                  <c:v>776</c:v>
                </c:pt>
                <c:pt idx="5">
                  <c:v>778</c:v>
                </c:pt>
                <c:pt idx="6">
                  <c:v>773</c:v>
                </c:pt>
                <c:pt idx="7">
                  <c:v>775</c:v>
                </c:pt>
                <c:pt idx="8">
                  <c:v>754</c:v>
                </c:pt>
                <c:pt idx="9">
                  <c:v>753</c:v>
                </c:pt>
                <c:pt idx="10">
                  <c:v>758</c:v>
                </c:pt>
                <c:pt idx="11">
                  <c:v>768</c:v>
                </c:pt>
                <c:pt idx="12">
                  <c:v>767</c:v>
                </c:pt>
                <c:pt idx="13">
                  <c:v>757</c:v>
                </c:pt>
              </c:numCache>
            </c:numRef>
          </c:val>
          <c:smooth val="0"/>
          <c:extLst xmlns:c15="http://schemas.microsoft.com/office/drawing/2012/chart">
            <c:ext xmlns:c16="http://schemas.microsoft.com/office/drawing/2014/chart" uri="{C3380CC4-5D6E-409C-BE32-E72D297353CC}">
              <c16:uniqueId val="{00000007-B5B4-4C54-B257-563F0B9C9798}"/>
            </c:ext>
          </c:extLst>
        </c:ser>
        <c:ser>
          <c:idx val="7"/>
          <c:order val="8"/>
          <c:tx>
            <c:strRef>
              <c:f>'17-1'!$K$4</c:f>
              <c:strCache>
                <c:ptCount val="1"/>
                <c:pt idx="0">
                  <c:v>小学校（学級数）</c:v>
                </c:pt>
              </c:strCache>
            </c:strRef>
          </c:tx>
          <c:spPr>
            <a:ln w="28575" cap="rnd">
              <a:solidFill>
                <a:schemeClr val="accent2">
                  <a:lumMod val="60000"/>
                </a:schemeClr>
              </a:solidFill>
              <a:round/>
            </a:ln>
            <a:effectLst/>
          </c:spPr>
          <c:marker>
            <c:symbol val="none"/>
          </c:marker>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'17-1'!$K$5:$K$18</c:f>
            </c:numRef>
          </c:val>
          <c:smooth val="0"/>
          <c:extLst xmlns:c15="http://schemas.microsoft.com/office/drawing/2012/chart">
            <c:ext xmlns:c16="http://schemas.microsoft.com/office/drawing/2014/chart" uri="{C3380CC4-5D6E-409C-BE32-E72D297353CC}">
              <c16:uniqueId val="{00000008-B5B4-4C54-B257-563F0B9C9798}"/>
            </c:ext>
          </c:extLst>
        </c:ser>
        <c:ser>
          <c:idx val="10"/>
          <c:order val="9"/>
          <c:tx>
            <c:strRef>
              <c:f>'17-1'!$L$4</c:f>
              <c:strCache>
                <c:ptCount val="1"/>
                <c:pt idx="0">
                  <c:v>義務教育学校（1～6年学級数）</c:v>
                </c:pt>
              </c:strCache>
            </c:strRef>
          </c:tx>
          <c:spPr>
            <a:ln w="28575" cap="rnd">
              <a:solidFill>
                <a:schemeClr val="accent5">
                  <a:lumMod val="60000"/>
                </a:schemeClr>
              </a:solidFill>
              <a:round/>
            </a:ln>
            <a:effectLst/>
          </c:spPr>
          <c:marker>
            <c:symbol val="none"/>
          </c:marker>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'17-1'!$L$5:$L$18</c:f>
            </c:numRef>
          </c:val>
          <c:smooth val="0"/>
          <c:extLst xmlns:c15="http://schemas.microsoft.com/office/drawing/2012/chart">
            <c:ext xmlns:c16="http://schemas.microsoft.com/office/drawing/2014/chart" uri="{C3380CC4-5D6E-409C-BE32-E72D297353CC}">
              <c16:uniqueId val="{00000009-B5B4-4C54-B257-563F0B9C9798}"/>
            </c:ext>
          </c:extLst>
        </c:ser>
        <c:ser>
          <c:idx val="11"/>
          <c:order val="10"/>
          <c:tx>
            <c:strRef>
              <c:f>'17-1'!$M$4</c:f>
              <c:strCache>
                <c:ptCount val="1"/>
                <c:pt idx="0">
                  <c:v>中学校（学級数）</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'17-1'!$M$5:$M$18</c:f>
              <c:numCache>
                <c:formatCode>#,##0_ </c:formatCode>
                <c:ptCount val="14"/>
                <c:pt idx="0">
                  <c:v>374</c:v>
                </c:pt>
                <c:pt idx="1">
                  <c:v>382</c:v>
                </c:pt>
                <c:pt idx="2">
                  <c:v>375</c:v>
                </c:pt>
                <c:pt idx="3">
                  <c:v>379</c:v>
                </c:pt>
                <c:pt idx="4">
                  <c:v>371</c:v>
                </c:pt>
                <c:pt idx="5">
                  <c:v>370</c:v>
                </c:pt>
                <c:pt idx="6">
                  <c:v>360</c:v>
                </c:pt>
                <c:pt idx="7">
                  <c:v>357</c:v>
                </c:pt>
                <c:pt idx="8">
                  <c:v>349</c:v>
                </c:pt>
                <c:pt idx="9">
                  <c:v>336</c:v>
                </c:pt>
                <c:pt idx="10">
                  <c:v>334</c:v>
                </c:pt>
                <c:pt idx="11">
                  <c:v>328</c:v>
                </c:pt>
                <c:pt idx="12">
                  <c:v>331</c:v>
                </c:pt>
                <c:pt idx="13">
                  <c:v>338</c:v>
                </c:pt>
              </c:numCache>
            </c:numRef>
          </c:val>
          <c:smooth val="0"/>
          <c:extLst xmlns:c15="http://schemas.microsoft.com/office/drawing/2012/chart">
            <c:ext xmlns:c16="http://schemas.microsoft.com/office/drawing/2014/chart" uri="{C3380CC4-5D6E-409C-BE32-E72D297353CC}">
              <c16:uniqueId val="{0000000A-B5B4-4C54-B257-563F0B9C9798}"/>
            </c:ext>
          </c:extLst>
        </c:ser>
        <c:dLbls>
          <c:showLegendKey val="0"/>
          <c:showVal val="0"/>
          <c:showCatName val="0"/>
          <c:showSerName val="0"/>
          <c:showPercent val="0"/>
          <c:showBubbleSize val="0"/>
        </c:dLbls>
        <c:marker val="1"/>
        <c:smooth val="0"/>
        <c:axId val="635792168"/>
        <c:axId val="635789424"/>
        <c:extLst/>
      </c:lineChart>
      <c:catAx>
        <c:axId val="63578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0600"/>
        <c:crosses val="autoZero"/>
        <c:auto val="1"/>
        <c:lblAlgn val="ctr"/>
        <c:lblOffset val="100"/>
        <c:noMultiLvlLbl val="0"/>
      </c:catAx>
      <c:valAx>
        <c:axId val="635790600"/>
        <c:scaling>
          <c:orientation val="minMax"/>
          <c:max val="2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83152"/>
        <c:crosses val="autoZero"/>
        <c:crossBetween val="between"/>
        <c:majorUnit val="5000"/>
      </c:valAx>
      <c:valAx>
        <c:axId val="635789424"/>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2168"/>
        <c:crosses val="max"/>
        <c:crossBetween val="between"/>
      </c:valAx>
      <c:catAx>
        <c:axId val="635792168"/>
        <c:scaling>
          <c:orientation val="minMax"/>
        </c:scaling>
        <c:delete val="1"/>
        <c:axPos val="b"/>
        <c:numFmt formatCode="General" sourceLinked="1"/>
        <c:majorTickMark val="out"/>
        <c:minorTickMark val="none"/>
        <c:tickLblPos val="nextTo"/>
        <c:crossAx val="635789424"/>
        <c:crosses val="autoZero"/>
        <c:auto val="1"/>
        <c:lblAlgn val="ctr"/>
        <c:lblOffset val="100"/>
        <c:noMultiLvlLbl val="0"/>
      </c:catAx>
      <c:spPr>
        <a:noFill/>
        <a:ln>
          <a:noFill/>
        </a:ln>
        <a:effectLst/>
      </c:spPr>
    </c:plotArea>
    <c:legend>
      <c:legendPos val="t"/>
      <c:layout>
        <c:manualLayout>
          <c:xMode val="edge"/>
          <c:yMode val="edge"/>
          <c:x val="0.11144390696819741"/>
          <c:y val="7.6083559714064913E-2"/>
          <c:w val="0.7566402474882663"/>
          <c:h val="5.8441951544615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7324111045112E-2"/>
          <c:y val="0.26048417077777619"/>
          <c:w val="0.88592207147741642"/>
          <c:h val="0.62649740647209506"/>
        </c:manualLayout>
      </c:layout>
      <c:barChart>
        <c:barDir val="col"/>
        <c:grouping val="clustered"/>
        <c:varyColors val="0"/>
        <c:ser>
          <c:idx val="1"/>
          <c:order val="0"/>
          <c:tx>
            <c:strRef>
              <c:f>'17-2'!$D$5</c:f>
              <c:strCache>
                <c:ptCount val="1"/>
                <c:pt idx="0">
                  <c:v>教員数（男）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'17-2'!$A$6:$A$21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'17-2'!$D$6:$D$21</c:f>
              <c:numCache>
                <c:formatCode>#,##0_);[Red]\(#,##0\)</c:formatCode>
                <c:ptCount val="16"/>
                <c:pt idx="0" formatCode="General">
                  <c:v>384</c:v>
                </c:pt>
                <c:pt idx="1">
                  <c:v>388</c:v>
                </c:pt>
                <c:pt idx="2">
                  <c:v>373</c:v>
                </c:pt>
                <c:pt idx="3">
                  <c:v>365</c:v>
                </c:pt>
                <c:pt idx="4">
                  <c:v>366</c:v>
                </c:pt>
                <c:pt idx="5">
                  <c:v>366</c:v>
                </c:pt>
                <c:pt idx="6">
                  <c:v>364</c:v>
                </c:pt>
                <c:pt idx="7">
                  <c:v>354</c:v>
                </c:pt>
                <c:pt idx="8">
                  <c:v>333</c:v>
                </c:pt>
                <c:pt idx="9">
                  <c:v>333</c:v>
                </c:pt>
                <c:pt idx="10">
                  <c:v>326</c:v>
                </c:pt>
                <c:pt idx="11">
                  <c:v>333</c:v>
                </c:pt>
                <c:pt idx="12">
                  <c:v>345</c:v>
                </c:pt>
                <c:pt idx="13">
                  <c:v>348</c:v>
                </c:pt>
                <c:pt idx="14" formatCode="General">
                  <c:v>330</c:v>
                </c:pt>
                <c:pt idx="15" formatCode="General">
                  <c:v>333</c:v>
                </c:pt>
              </c:numCache>
            </c:numRef>
          </c:val>
          <c:extLst>
            <c:ext xmlns:c16="http://schemas.microsoft.com/office/drawing/2014/chart" uri="{C3380CC4-5D6E-409C-BE32-E72D297353CC}">
              <c16:uniqueId val="{00000000-6D10-4F11-9CA6-85BE25974591}"/>
            </c:ext>
          </c:extLst>
        </c:ser>
        <c:ser>
          <c:idx val="0"/>
          <c:order val="1"/>
          <c:tx>
            <c:strRef>
              <c:f>'17-2'!$E$5</c:f>
              <c:strCache>
                <c:ptCount val="1"/>
                <c:pt idx="0">
                  <c:v>教員数（女）</c:v>
                </c:pt>
              </c:strCache>
            </c:strRef>
          </c:tx>
          <c:spPr>
            <a:pattFill prst="dkUpDiag">
              <a:fgClr>
                <a:srgbClr val="F8E352"/>
              </a:fgClr>
              <a:bgClr>
                <a:schemeClr val="bg1"/>
              </a:bgClr>
            </a:pattFill>
            <a:ln cmpd="sng">
              <a:solidFill>
                <a:srgbClr val="F8E352"/>
              </a:solidFill>
              <a:prstDash val="solid"/>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'17-2'!$A$6:$A$21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'17-2'!$E$6:$E$21</c:f>
              <c:numCache>
                <c:formatCode>#,##0_);[Red]\(#,##0\)</c:formatCode>
                <c:ptCount val="16"/>
                <c:pt idx="0" formatCode="General">
                  <c:v>739</c:v>
                </c:pt>
                <c:pt idx="1">
                  <c:v>745</c:v>
                </c:pt>
                <c:pt idx="2">
                  <c:v>718</c:v>
                </c:pt>
                <c:pt idx="3">
                  <c:v>714</c:v>
                </c:pt>
                <c:pt idx="4">
                  <c:v>707</c:v>
                </c:pt>
                <c:pt idx="5">
                  <c:v>717</c:v>
                </c:pt>
                <c:pt idx="6">
                  <c:v>715</c:v>
                </c:pt>
                <c:pt idx="7">
                  <c:v>721</c:v>
                </c:pt>
                <c:pt idx="8">
                  <c:v>698</c:v>
                </c:pt>
                <c:pt idx="9">
                  <c:v>698</c:v>
                </c:pt>
                <c:pt idx="10">
                  <c:v>728</c:v>
                </c:pt>
                <c:pt idx="11">
                  <c:v>734</c:v>
                </c:pt>
                <c:pt idx="12">
                  <c:v>752</c:v>
                </c:pt>
                <c:pt idx="13">
                  <c:v>757</c:v>
                </c:pt>
                <c:pt idx="14" formatCode="General">
                  <c:v>772</c:v>
                </c:pt>
                <c:pt idx="15" formatCode="General">
                  <c:v>794</c:v>
                </c:pt>
              </c:numCache>
            </c:numRef>
          </c:val>
          <c:extLst>
            <c:ext xmlns:c16="http://schemas.microsoft.com/office/drawing/2014/chart" uri="{C3380CC4-5D6E-409C-BE32-E72D297353CC}">
              <c16:uniqueId val="{00000001-6D10-4F11-9CA6-85BE25974591}"/>
            </c:ext>
          </c:extLst>
        </c:ser>
        <c:dLbls>
          <c:showLegendKey val="0"/>
          <c:showVal val="1"/>
          <c:showCatName val="0"/>
          <c:showSerName val="0"/>
          <c:showPercent val="0"/>
          <c:showBubbleSize val="0"/>
        </c:dLbls>
        <c:gapWidth val="50"/>
        <c:axId val="635781584"/>
        <c:axId val="635784328"/>
      </c:barChart>
      <c:lineChart>
        <c:grouping val="standard"/>
        <c:varyColors val="0"/>
        <c:ser>
          <c:idx val="2"/>
          <c:order val="2"/>
          <c:tx>
            <c:strRef>
              <c:f>'17-2'!$F$5</c:f>
              <c:strCache>
                <c:ptCount val="1"/>
                <c:pt idx="0">
                  <c:v>教員比率（男）</c:v>
                </c:pt>
              </c:strCache>
            </c:strRef>
          </c:tx>
          <c:spPr>
            <a:ln w="28575" cap="rnd">
              <a:solidFill>
                <a:srgbClr val="51A1A2"/>
              </a:solidFill>
              <a:prstDash val="solid"/>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51A1A2"/>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'17-2'!$A$7:$A$19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'17-2'!$F$6:$F$21</c:f>
              <c:numCache>
                <c:formatCode>0.0_ </c:formatCode>
                <c:ptCount val="16"/>
                <c:pt idx="0">
                  <c:v>34.194122885129119</c:v>
                </c:pt>
                <c:pt idx="1">
                  <c:v>34.245366284201232</c:v>
                </c:pt>
                <c:pt idx="2">
                  <c:v>34.188817598533454</c:v>
                </c:pt>
                <c:pt idx="3">
                  <c:v>33.827618164967561</c:v>
                </c:pt>
                <c:pt idx="4">
                  <c:v>34.109972041006529</c:v>
                </c:pt>
                <c:pt idx="5">
                  <c:v>33.795013850415515</c:v>
                </c:pt>
                <c:pt idx="6">
                  <c:v>33.734939759036145</c:v>
                </c:pt>
                <c:pt idx="7">
                  <c:v>32.930232558139529</c:v>
                </c:pt>
                <c:pt idx="8">
                  <c:v>32.298739088263822</c:v>
                </c:pt>
                <c:pt idx="9">
                  <c:v>32.298739088263822</c:v>
                </c:pt>
                <c:pt idx="10">
                  <c:v>30.929791271347252</c:v>
                </c:pt>
                <c:pt idx="11">
                  <c:v>31.208997188378635</c:v>
                </c:pt>
                <c:pt idx="12">
                  <c:v>31.449407474931633</c:v>
                </c:pt>
                <c:pt idx="13">
                  <c:v>31.5</c:v>
                </c:pt>
                <c:pt idx="14" formatCode="General">
                  <c:v>29.9</c:v>
                </c:pt>
                <c:pt idx="15" formatCode="General">
                  <c:v>29.5</c:v>
                </c:pt>
              </c:numCache>
            </c:numRef>
          </c:val>
          <c:smooth val="0"/>
          <c:extLst>
            <c:ext xmlns:c16="http://schemas.microsoft.com/office/drawing/2014/chart" uri="{C3380CC4-5D6E-409C-BE32-E72D297353CC}">
              <c16:uniqueId val="{00000002-6D10-4F11-9CA6-85BE25974591}"/>
            </c:ext>
          </c:extLst>
        </c:ser>
        <c:ser>
          <c:idx val="3"/>
          <c:order val="3"/>
          <c:tx>
            <c:strRef>
              <c:f>'17-2'!$G$5</c:f>
              <c:strCache>
                <c:ptCount val="1"/>
                <c:pt idx="0">
                  <c:v>教員比率（女）</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D5848B"/>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'17-2'!$A$7:$A$19</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'17-2'!$G$6:$G$21</c:f>
              <c:numCache>
                <c:formatCode>0.0_ </c:formatCode>
                <c:ptCount val="16"/>
                <c:pt idx="0">
                  <c:v>65.805877114870881</c:v>
                </c:pt>
                <c:pt idx="1">
                  <c:v>65.754633715798761</c:v>
                </c:pt>
                <c:pt idx="2">
                  <c:v>65.811182401466539</c:v>
                </c:pt>
                <c:pt idx="3">
                  <c:v>66.172381835032439</c:v>
                </c:pt>
                <c:pt idx="4">
                  <c:v>65.890027958993485</c:v>
                </c:pt>
                <c:pt idx="5">
                  <c:v>66.204986149584485</c:v>
                </c:pt>
                <c:pt idx="6">
                  <c:v>66.265060240963862</c:v>
                </c:pt>
                <c:pt idx="7">
                  <c:v>67.069767441860463</c:v>
                </c:pt>
                <c:pt idx="8">
                  <c:v>67.701260911736185</c:v>
                </c:pt>
                <c:pt idx="9">
                  <c:v>67.701260911736185</c:v>
                </c:pt>
                <c:pt idx="10">
                  <c:v>69.070208728652744</c:v>
                </c:pt>
                <c:pt idx="11">
                  <c:v>68.791002811621368</c:v>
                </c:pt>
                <c:pt idx="12">
                  <c:v>68.550592525068367</c:v>
                </c:pt>
                <c:pt idx="13">
                  <c:v>68.5</c:v>
                </c:pt>
                <c:pt idx="14" formatCode="General">
                  <c:v>70.099999999999994</c:v>
                </c:pt>
                <c:pt idx="15" formatCode="General">
                  <c:v>70.5</c:v>
                </c:pt>
              </c:numCache>
            </c:numRef>
          </c:val>
          <c:smooth val="0"/>
          <c:extLst>
            <c:ext xmlns:c16="http://schemas.microsoft.com/office/drawing/2014/chart" uri="{C3380CC4-5D6E-409C-BE32-E72D297353CC}">
              <c16:uniqueId val="{00000003-6D10-4F11-9CA6-85BE25974591}"/>
            </c:ext>
          </c:extLst>
        </c:ser>
        <c:dLbls>
          <c:showLegendKey val="0"/>
          <c:showVal val="0"/>
          <c:showCatName val="0"/>
          <c:showSerName val="0"/>
          <c:showPercent val="0"/>
          <c:showBubbleSize val="0"/>
        </c:dLbls>
        <c:marker val="1"/>
        <c:smooth val="0"/>
        <c:axId val="635782760"/>
        <c:axId val="635784720"/>
      </c:lineChart>
      <c:catAx>
        <c:axId val="63578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35784328"/>
        <c:crosses val="autoZero"/>
        <c:auto val="1"/>
        <c:lblAlgn val="ctr"/>
        <c:lblOffset val="100"/>
        <c:noMultiLvlLbl val="0"/>
      </c:catAx>
      <c:valAx>
        <c:axId val="635784328"/>
        <c:scaling>
          <c:orientation val="minMax"/>
          <c:max val="1000"/>
          <c:min val="0"/>
        </c:scaling>
        <c:delete val="0"/>
        <c:axPos val="l"/>
        <c:majorGridlines>
          <c:spPr>
            <a:ln w="9525" cap="flat" cmpd="sng" algn="ctr">
              <a:no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（人）</a:t>
                </a:r>
                <a:endParaRPr lang="ja-JP" sz="1100">
                  <a:latin typeface="ＭＳ Ｐゴシック" panose="020B0600070205080204" pitchFamily="50" charset="-128"/>
                  <a:ea typeface="ＭＳ Ｐゴシック" panose="020B0600070205080204" pitchFamily="50" charset="-128"/>
                </a:endParaRPr>
              </a:p>
            </c:rich>
          </c:tx>
          <c:layout>
            <c:manualLayout>
              <c:xMode val="edge"/>
              <c:yMode val="edge"/>
              <c:x val="1.2672301686214346E-2"/>
              <c:y val="0.18842432038810786"/>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35781584"/>
        <c:crosses val="autoZero"/>
        <c:crossBetween val="between"/>
        <c:majorUnit val="100"/>
        <c:minorUnit val="1"/>
      </c:valAx>
      <c:valAx>
        <c:axId val="635784720"/>
        <c:scaling>
          <c:orientation val="minMax"/>
          <c:max val="100"/>
        </c:scaling>
        <c:delete val="0"/>
        <c:axPos val="r"/>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a:t>
                </a:r>
              </a:p>
            </c:rich>
          </c:tx>
          <c:layout>
            <c:manualLayout>
              <c:xMode val="edge"/>
              <c:yMode val="edge"/>
              <c:x val="0.95108770167657475"/>
              <c:y val="0.18502752852462559"/>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35782760"/>
        <c:crosses val="max"/>
        <c:crossBetween val="between"/>
      </c:valAx>
      <c:catAx>
        <c:axId val="635782760"/>
        <c:scaling>
          <c:orientation val="minMax"/>
        </c:scaling>
        <c:delete val="1"/>
        <c:axPos val="b"/>
        <c:numFmt formatCode="General" sourceLinked="1"/>
        <c:majorTickMark val="out"/>
        <c:minorTickMark val="none"/>
        <c:tickLblPos val="nextTo"/>
        <c:crossAx val="635784720"/>
        <c:crosses val="autoZero"/>
        <c:auto val="1"/>
        <c:lblAlgn val="ctr"/>
        <c:lblOffset val="100"/>
        <c:noMultiLvlLbl val="0"/>
      </c:catAx>
      <c:spPr>
        <a:noFill/>
        <a:ln>
          <a:noFill/>
        </a:ln>
        <a:effectLst/>
      </c:spPr>
    </c:plotArea>
    <c:legend>
      <c:legendPos val="r"/>
      <c:layout>
        <c:manualLayout>
          <c:xMode val="edge"/>
          <c:yMode val="edge"/>
          <c:x val="0.32166124871722129"/>
          <c:y val="0.15075040835069098"/>
          <c:w val="0.35807906824327485"/>
          <c:h val="7.683851843602654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38632374678181"/>
          <c:y val="0.24649572630214653"/>
          <c:w val="0.4965189444373565"/>
          <c:h val="0.7241940565840869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DE4-412A-9C75-50681B879A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DE4-412A-9C75-50681B879A4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DE4-412A-9C75-50681B879A4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DE4-412A-9C75-50681B879A4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DE4-412A-9C75-50681B879A4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DE4-412A-9C75-50681B879A4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DE4-412A-9C75-50681B879A4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DE4-412A-9C75-50681B879A4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DE4-412A-9C75-50681B879A4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DE4-412A-9C75-50681B879A41}"/>
              </c:ext>
            </c:extLst>
          </c:dPt>
          <c:dPt>
            <c:idx val="10"/>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DE4-412A-9C75-50681B879A41}"/>
              </c:ext>
            </c:extLst>
          </c:dPt>
          <c:dPt>
            <c:idx val="11"/>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DE4-412A-9C75-50681B879A41}"/>
              </c:ext>
            </c:extLst>
          </c:dPt>
          <c:dPt>
            <c:idx val="12"/>
            <c:bubble3D val="0"/>
            <c:spPr>
              <a:solidFill>
                <a:srgbClr val="F1975A"/>
              </a:solidFill>
              <a:ln w="19050">
                <a:solidFill>
                  <a:schemeClr val="lt1"/>
                </a:solidFill>
              </a:ln>
              <a:effectLst/>
            </c:spPr>
            <c:extLst>
              <c:ext xmlns:c16="http://schemas.microsoft.com/office/drawing/2014/chart" uri="{C3380CC4-5D6E-409C-BE32-E72D297353CC}">
                <c16:uniqueId val="{00000019-2DE4-412A-9C75-50681B879A41}"/>
              </c:ext>
            </c:extLst>
          </c:dPt>
          <c:dPt>
            <c:idx val="13"/>
            <c:bubble3D val="0"/>
            <c:spPr>
              <a:solidFill>
                <a:srgbClr val="7CAFDD"/>
              </a:solidFill>
              <a:ln w="19050">
                <a:solidFill>
                  <a:schemeClr val="lt1"/>
                </a:solidFill>
              </a:ln>
              <a:effectLst/>
            </c:spPr>
            <c:extLst>
              <c:ext xmlns:c16="http://schemas.microsoft.com/office/drawing/2014/chart" uri="{C3380CC4-5D6E-409C-BE32-E72D297353CC}">
                <c16:uniqueId val="{0000001B-2DE4-412A-9C75-50681B879A4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DE4-412A-9C75-50681B879A41}"/>
              </c:ext>
            </c:extLst>
          </c:dPt>
          <c:dLbls>
            <c:dLbl>
              <c:idx val="0"/>
              <c:layout>
                <c:manualLayout>
                  <c:x val="-0.14167344765712958"/>
                  <c:y val="9.2955631541347797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F1797740-6B50-4F20-8FFA-C12B0864CF02}"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782D9721-93A4-4722-A5AF-64A3A49453E1}"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EA068BB1-227A-41F7-8F98-1C4875907600}"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DE4-412A-9C75-50681B879A41}"/>
                </c:ext>
              </c:extLst>
            </c:dLbl>
            <c:dLbl>
              <c:idx val="1"/>
              <c:layout>
                <c:manualLayout>
                  <c:x val="-3.9218674390910369E-2"/>
                  <c:y val="-8.1849213607615323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805DC36F-3E4A-4C25-B886-F51087FD9116}"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r>
                      <a:rPr lang="ja-JP" altLang="en-US" sz="1100" b="1" baseline="0">
                        <a:solidFill>
                          <a:schemeClr val="bg1"/>
                        </a:solidFill>
                      </a:rPr>
                      <a:t> </a:t>
                    </a:r>
                    <a:fld id="{9239D0B7-D488-4318-9B6F-9C10E33E7F53}"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fld id="{B93AF518-AEBD-4241-9232-FAB02FBE04A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DE4-412A-9C75-50681B879A41}"/>
                </c:ext>
              </c:extLst>
            </c:dLbl>
            <c:dLbl>
              <c:idx val="2"/>
              <c:layout>
                <c:manualLayout>
                  <c:x val="8.7574345397695222E-2"/>
                  <c:y val="-0.10910379021105129"/>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C2D4583C-36C0-45F2-A9CA-717DD3DAF78F}"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r>
                      <a:rPr lang="ja-JP" altLang="en-US" sz="1100" b="1" baseline="0">
                        <a:solidFill>
                          <a:schemeClr val="bg1"/>
                        </a:solidFill>
                      </a:rPr>
                      <a:t> </a:t>
                    </a:r>
                  </a:p>
                  <a:p>
                    <a:pPr>
                      <a:defRPr sz="1100" b="1" i="0" u="none" strike="noStrike" kern="1200" baseline="0">
                        <a:solidFill>
                          <a:schemeClr val="bg1"/>
                        </a:solidFill>
                        <a:latin typeface="+mn-lt"/>
                        <a:ea typeface="+mn-ea"/>
                        <a:cs typeface="+mn-cs"/>
                      </a:defRPr>
                    </a:pPr>
                    <a:fld id="{D0281C8B-3CE2-4C2D-B7DC-13E21C12928C}"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72096C4F-E4BB-4808-B26F-4D029C02F8EE}"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DE4-412A-9C75-50681B879A41}"/>
                </c:ext>
              </c:extLst>
            </c:dLbl>
            <c:dLbl>
              <c:idx val="3"/>
              <c:layout>
                <c:manualLayout>
                  <c:x val="0.1116734545729326"/>
                  <c:y val="-7.9370651890070185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5A9B2FE2-5686-42AB-AC18-D7D318748C95}"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3A342249-819C-41BF-88C8-3E0D3E91EC67}"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1647E46D-99E7-4A84-A50D-68A34BAC028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DE4-412A-9C75-50681B879A41}"/>
                </c:ext>
              </c:extLst>
            </c:dLbl>
            <c:dLbl>
              <c:idx val="4"/>
              <c:layout>
                <c:manualLayout>
                  <c:x val="-1.3019089869897721E-3"/>
                  <c:y val="1.2646720923133967E-2"/>
                </c:manualLayout>
              </c:layout>
              <c:tx>
                <c:rich>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fld id="{0E9DA9DA-E68F-46BE-993B-355826A8E0D9}" type="CATEGORYNAME">
                      <a:rPr lang="ja-JP" altLang="en-US" sz="1100" b="1">
                        <a:solidFill>
                          <a:sysClr val="windowText" lastClr="000000"/>
                        </a:solidFill>
                      </a:rPr>
                      <a:pPr>
                        <a:defRPr sz="1100" b="1" i="0" u="none" strike="noStrike" kern="1200" baseline="0">
                          <a:solidFill>
                            <a:sysClr val="windowText" lastClr="000000"/>
                          </a:solidFill>
                          <a:latin typeface="+mn-lt"/>
                          <a:ea typeface="+mn-ea"/>
                          <a:cs typeface="+mn-cs"/>
                        </a:defRPr>
                      </a:pPr>
                      <a:t>[分類名]</a:t>
                    </a:fld>
                    <a:r>
                      <a:rPr lang="en-US" altLang="ja-JP" sz="1100" b="1" baseline="0">
                        <a:solidFill>
                          <a:sysClr val="windowText" lastClr="000000"/>
                        </a:solidFill>
                      </a:rPr>
                      <a:t>, </a:t>
                    </a:r>
                    <a:fld id="{D465EA79-B76B-4FE8-9D50-FB02181D96D8}" type="VALU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[値]</a:t>
                    </a:fld>
                    <a:r>
                      <a:rPr lang="en-US" altLang="ja-JP" sz="1100" b="1" baseline="0">
                        <a:solidFill>
                          <a:sysClr val="windowText" lastClr="000000"/>
                        </a:solidFill>
                      </a:rPr>
                      <a:t>,</a:t>
                    </a:r>
                    <a:fld id="{13C831E2-87B5-4DA6-A6FB-BE682A22CD88}" type="PERCENTAG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[パーセンテージ]</a:t>
                    </a:fld>
                    <a:endParaRPr lang="en-US" altLang="ja-JP" sz="1100" b="1" baseline="0">
                      <a:solidFill>
                        <a:sysClr val="windowText" lastClr="000000"/>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3170723417494093"/>
                      <c:h val="0.11182203604072605"/>
                    </c:manualLayout>
                  </c15:layout>
                  <c15:dlblFieldTable/>
                  <c15:showDataLabelsRange val="0"/>
                </c:ext>
                <c:ext xmlns:c16="http://schemas.microsoft.com/office/drawing/2014/chart" uri="{C3380CC4-5D6E-409C-BE32-E72D297353CC}">
                  <c16:uniqueId val="{00000009-2DE4-412A-9C75-50681B879A41}"/>
                </c:ext>
              </c:extLst>
            </c:dLbl>
            <c:dLbl>
              <c:idx val="5"/>
              <c:layout>
                <c:manualLayout>
                  <c:x val="2.1256899026844572E-3"/>
                  <c:y val="3.9192487177134326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fld id="{A1093918-C318-4EB9-B854-249C4BF73134}"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168A8F2D-5485-468D-AF7A-DD1E0CE8D423}"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 </a:t>
                    </a:r>
                    <a:fld id="{39E5D1EF-84E7-43F7-8E34-D8DAAECBFEB2}"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6782516990337057"/>
                      <c:h val="8.413385694436637E-2"/>
                    </c:manualLayout>
                  </c15:layout>
                  <c15:dlblFieldTable/>
                  <c15:showDataLabelsRange val="0"/>
                </c:ext>
                <c:ext xmlns:c16="http://schemas.microsoft.com/office/drawing/2014/chart" uri="{C3380CC4-5D6E-409C-BE32-E72D297353CC}">
                  <c16:uniqueId val="{0000000B-2DE4-412A-9C75-50681B879A41}"/>
                </c:ext>
              </c:extLst>
            </c:dLbl>
            <c:dLbl>
              <c:idx val="6"/>
              <c:layout>
                <c:manualLayout>
                  <c:x val="-3.0196131312353661E-2"/>
                  <c:y val="7.4247037023859291E-2"/>
                </c:manualLayout>
              </c:layout>
              <c:tx>
                <c:rich>
                  <a:bodyPr/>
                  <a:lstStyle/>
                  <a:p>
                    <a:fld id="{0B113EF2-05A0-444A-B6A9-1154E19637C5}" type="CATEGORYNAME">
                      <a:rPr lang="ja-JP" altLang="en-US"/>
                      <a:pPr/>
                      <a:t>[分類名]</a:t>
                    </a:fld>
                    <a:r>
                      <a:rPr lang="en-US" altLang="ja-JP" baseline="0"/>
                      <a:t>, </a:t>
                    </a:r>
                    <a:fld id="{B3121E7D-97B4-4D53-A9BF-858E39F1472B}" type="VALUE">
                      <a:rPr lang="en-US" altLang="ja-JP" baseline="0"/>
                      <a:pPr/>
                      <a:t>[値]</a:t>
                    </a:fld>
                    <a:r>
                      <a:rPr lang="en-US" altLang="ja-JP" baseline="0"/>
                      <a:t>, </a:t>
                    </a:r>
                    <a:fld id="{B2EC2E3A-7060-4884-8D57-7C76D53B7B4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6675912535329777"/>
                      <c:h val="9.965291160888301E-2"/>
                    </c:manualLayout>
                  </c15:layout>
                  <c15:dlblFieldTable/>
                  <c15:showDataLabelsRange val="0"/>
                </c:ext>
                <c:ext xmlns:c16="http://schemas.microsoft.com/office/drawing/2014/chart" uri="{C3380CC4-5D6E-409C-BE32-E72D297353CC}">
                  <c16:uniqueId val="{0000000D-2DE4-412A-9C75-50681B879A41}"/>
                </c:ext>
              </c:extLst>
            </c:dLbl>
            <c:dLbl>
              <c:idx val="7"/>
              <c:layout>
                <c:manualLayout>
                  <c:x val="-5.414260942366797E-2"/>
                  <c:y val="6.3883408831719432E-2"/>
                </c:manualLayout>
              </c:layout>
              <c:tx>
                <c:rich>
                  <a:bodyPr rot="0" spcFirstLastPara="1" vertOverflow="ellipsis" vert="horz" wrap="none" lIns="38100" tIns="19050" rIns="38100" bIns="19050" anchor="ctr" anchorCtr="1">
                    <a:spAutoFit/>
                  </a:bodyPr>
                  <a:lstStyle/>
                  <a:p>
                    <a:pPr>
                      <a:defRPr sz="1100" b="1" i="0" u="none" strike="noStrike" kern="1200" baseline="0">
                        <a:solidFill>
                          <a:schemeClr val="tx1"/>
                        </a:solidFill>
                        <a:latin typeface="+mn-lt"/>
                        <a:ea typeface="+mn-ea"/>
                        <a:cs typeface="+mn-cs"/>
                      </a:defRPr>
                    </a:pPr>
                    <a:fld id="{CC635A06-F797-4838-B186-62C6728B0BCC}" type="CATEGORYNAME">
                      <a:rPr lang="ja-JP" altLang="en-US" sz="1100" b="1">
                        <a:solidFill>
                          <a:schemeClr val="tx1"/>
                        </a:solidFill>
                      </a:rPr>
                      <a:pPr>
                        <a:defRPr sz="1100" b="1" i="0" u="none" strike="noStrike" kern="1200" baseline="0">
                          <a:solidFill>
                            <a:schemeClr val="tx1"/>
                          </a:solidFill>
                          <a:latin typeface="+mn-lt"/>
                          <a:ea typeface="+mn-ea"/>
                          <a:cs typeface="+mn-cs"/>
                        </a:defRPr>
                      </a:pPr>
                      <a:t>[分類名]</a:t>
                    </a:fld>
                    <a:r>
                      <a:rPr lang="en-US" altLang="ja-JP" sz="1100" b="1" baseline="0">
                        <a:solidFill>
                          <a:schemeClr val="tx1"/>
                        </a:solidFill>
                      </a:rPr>
                      <a:t>, </a:t>
                    </a:r>
                    <a:fld id="{A66C494A-3649-4DD2-99DF-8A6048347B0D}" type="VALUE">
                      <a:rPr lang="en-US" altLang="ja-JP" sz="1100" b="1" baseline="0">
                        <a:solidFill>
                          <a:schemeClr val="tx1"/>
                        </a:solidFill>
                      </a:rPr>
                      <a:pPr>
                        <a:defRPr sz="1100" b="1" i="0" u="none" strike="noStrike" kern="1200" baseline="0">
                          <a:solidFill>
                            <a:schemeClr val="tx1"/>
                          </a:solidFill>
                          <a:latin typeface="+mn-lt"/>
                          <a:ea typeface="+mn-ea"/>
                          <a:cs typeface="+mn-cs"/>
                        </a:defRPr>
                      </a:pPr>
                      <a:t>[値]</a:t>
                    </a:fld>
                    <a:r>
                      <a:rPr lang="en-US" altLang="ja-JP" sz="1100" b="1" baseline="0">
                        <a:solidFill>
                          <a:schemeClr val="tx1"/>
                        </a:solidFill>
                      </a:rPr>
                      <a:t>,</a:t>
                    </a:r>
                    <a:fld id="{32D19972-8130-4A1C-BD69-F6900DDA76CD}" type="PERCENTAGE">
                      <a:rPr lang="en-US" altLang="ja-JP" sz="1100" b="1" baseline="0">
                        <a:solidFill>
                          <a:schemeClr val="tx1"/>
                        </a:solidFill>
                      </a:rPr>
                      <a:pPr>
                        <a:defRPr sz="1100" b="1" i="0" u="none" strike="noStrike" kern="1200" baseline="0">
                          <a:solidFill>
                            <a:schemeClr val="tx1"/>
                          </a:solidFill>
                          <a:latin typeface="+mn-lt"/>
                          <a:ea typeface="+mn-ea"/>
                          <a:cs typeface="+mn-cs"/>
                        </a:defRPr>
                      </a:pPr>
                      <a:t>[パーセンテージ]</a:t>
                    </a:fld>
                    <a:endParaRPr lang="en-US" altLang="ja-JP" sz="1100" b="1" baseline="0">
                      <a:solidFill>
                        <a:schemeClr val="tx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4413030189105692"/>
                      <c:h val="0.1002483696943214"/>
                    </c:manualLayout>
                  </c15:layout>
                  <c15:dlblFieldTable/>
                  <c15:showDataLabelsRange val="0"/>
                </c:ext>
                <c:ext xmlns:c16="http://schemas.microsoft.com/office/drawing/2014/chart" uri="{C3380CC4-5D6E-409C-BE32-E72D297353CC}">
                  <c16:uniqueId val="{0000000F-2DE4-412A-9C75-50681B879A41}"/>
                </c:ext>
              </c:extLst>
            </c:dLbl>
            <c:dLbl>
              <c:idx val="8"/>
              <c:layout>
                <c:manualLayout>
                  <c:x val="-7.2752928485035118E-2"/>
                  <c:y val="1.7953299301319992E-2"/>
                </c:manualLayout>
              </c:layout>
              <c:tx>
                <c:rich>
                  <a:bodyPr rot="0" spcFirstLastPara="1" vertOverflow="ellipsis" vert="horz" wrap="none" lIns="38100" tIns="19050" rIns="38100" bIns="19050" anchor="ctr" anchorCtr="1">
                    <a:noAutofit/>
                  </a:bodyPr>
                  <a:lstStyle/>
                  <a:p>
                    <a:pPr>
                      <a:defRPr sz="1100" b="1" i="0" u="none" strike="noStrike" kern="1200" baseline="0">
                        <a:solidFill>
                          <a:schemeClr val="tx1"/>
                        </a:solidFill>
                        <a:latin typeface="+mn-lt"/>
                        <a:ea typeface="+mn-ea"/>
                        <a:cs typeface="+mn-cs"/>
                      </a:defRPr>
                    </a:pPr>
                    <a:r>
                      <a:rPr lang="ja-JP" altLang="en-US" sz="1100" b="1"/>
                      <a:t>　</a:t>
                    </a:r>
                    <a:fld id="{6D584526-BE2B-405C-8F40-A163C071BBB7}"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2DB64CCB-B57F-4DEE-8E62-9C37DE76CDD8}"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a:t>
                    </a:r>
                    <a:fld id="{CA3FC515-BA02-48F8-B3E6-AD6969DB6AD8}"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5953659194238959"/>
                      <c:h val="8.0791755018731509E-2"/>
                    </c:manualLayout>
                  </c15:layout>
                  <c15:dlblFieldTable/>
                  <c15:showDataLabelsRange val="0"/>
                </c:ext>
                <c:ext xmlns:c16="http://schemas.microsoft.com/office/drawing/2014/chart" uri="{C3380CC4-5D6E-409C-BE32-E72D297353CC}">
                  <c16:uniqueId val="{00000011-2DE4-412A-9C75-50681B879A41}"/>
                </c:ext>
              </c:extLst>
            </c:dLbl>
            <c:dLbl>
              <c:idx val="9"/>
              <c:layout>
                <c:manualLayout>
                  <c:x val="-4.9076301462396874E-2"/>
                  <c:y val="-2.5189861743385385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F6438AFC-3FE9-404C-8173-30DD9CFCBC2E}" type="CATEGORYNAME">
                      <a:rPr lang="ja-JP" altLang="en-US" sz="1100" b="1">
                        <a:solidFill>
                          <a:sysClr val="windowText" lastClr="000000"/>
                        </a:solidFill>
                      </a:rPr>
                      <a:pPr>
                        <a:defRPr sz="1100" b="1" i="0" u="none" strike="noStrike" kern="1200" baseline="0">
                          <a:solidFill>
                            <a:sysClr val="windowText" lastClr="000000"/>
                          </a:solidFill>
                          <a:latin typeface="+mn-lt"/>
                          <a:ea typeface="+mn-ea"/>
                          <a:cs typeface="+mn-cs"/>
                        </a:defRPr>
                      </a:pPr>
                      <a:t>[分類名]</a:t>
                    </a:fld>
                    <a:r>
                      <a:rPr lang="ja-JP" altLang="en-US" sz="1100" b="1">
                        <a:solidFill>
                          <a:sysClr val="windowText" lastClr="000000"/>
                        </a:solidFill>
                      </a:rPr>
                      <a:t> </a:t>
                    </a:r>
                    <a:r>
                      <a:rPr lang="en-US" altLang="ja-JP" sz="1100" b="1" baseline="0">
                        <a:solidFill>
                          <a:sysClr val="windowText" lastClr="000000"/>
                        </a:solidFill>
                      </a:rPr>
                      <a:t>, </a:t>
                    </a:r>
                    <a:fld id="{B0BCED3E-B329-44D7-95E8-DB3EA676BFCC}" type="VALU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[値]</a:t>
                    </a:fld>
                    <a:r>
                      <a:rPr lang="en-US" altLang="ja-JP" sz="1100" b="1" baseline="0">
                        <a:solidFill>
                          <a:sysClr val="windowText" lastClr="000000"/>
                        </a:solidFill>
                      </a:rPr>
                      <a:t>, </a:t>
                    </a:r>
                    <a:fld id="{0A89BCA7-EE78-4AC0-972F-381E8EF222EF}" type="PERCENTAG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[パーセンテージ]</a:t>
                    </a:fld>
                    <a:endParaRPr lang="en-US" altLang="ja-JP" sz="1100" b="1" baseline="0">
                      <a:solidFill>
                        <a:sysClr val="windowText" lastClr="000000"/>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7744327204564329"/>
                      <c:h val="9.4704186412005578E-2"/>
                    </c:manualLayout>
                  </c15:layout>
                  <c15:dlblFieldTable/>
                  <c15:showDataLabelsRange val="0"/>
                </c:ext>
                <c:ext xmlns:c16="http://schemas.microsoft.com/office/drawing/2014/chart" uri="{C3380CC4-5D6E-409C-BE32-E72D297353CC}">
                  <c16:uniqueId val="{00000013-2DE4-412A-9C75-50681B879A41}"/>
                </c:ext>
              </c:extLst>
            </c:dLbl>
            <c:dLbl>
              <c:idx val="10"/>
              <c:layout>
                <c:manualLayout>
                  <c:x val="-5.7894361598245639E-2"/>
                  <c:y val="-6.4439442926684173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608064433085217"/>
                      <c:h val="9.8935142434972478E-2"/>
                    </c:manualLayout>
                  </c15:layout>
                  <c15:dlblFieldTable/>
                  <c15:showDataLabelsRange val="0"/>
                </c:ext>
                <c:ext xmlns:c16="http://schemas.microsoft.com/office/drawing/2014/chart" uri="{C3380CC4-5D6E-409C-BE32-E72D297353CC}">
                  <c16:uniqueId val="{00000017-2DE4-412A-9C75-50681B879A41}"/>
                </c:ext>
              </c:extLst>
            </c:dLbl>
            <c:dLbl>
              <c:idx val="11"/>
              <c:layout>
                <c:manualLayout>
                  <c:x val="-5.6196923950525127E-2"/>
                  <c:y val="-0.10804835806703569"/>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5236308568908122"/>
                      <c:h val="9.965293774205311E-2"/>
                    </c:manualLayout>
                  </c15:layout>
                  <c15:dlblFieldTable/>
                  <c15:showDataLabelsRange val="0"/>
                </c:ext>
                <c:ext xmlns:c16="http://schemas.microsoft.com/office/drawing/2014/chart" uri="{C3380CC4-5D6E-409C-BE32-E72D297353CC}">
                  <c16:uniqueId val="{00000015-2DE4-412A-9C75-50681B879A41}"/>
                </c:ext>
              </c:extLst>
            </c:dLbl>
            <c:dLbl>
              <c:idx val="12"/>
              <c:layout>
                <c:manualLayout>
                  <c:x val="0.10579174420077048"/>
                  <c:y val="-8.4796530997244615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c:ext xmlns:c15="http://schemas.microsoft.com/office/drawing/2012/chart" uri="{CE6537A1-D6FC-4f65-9D91-7224C49458BB}">
                  <c15:layout>
                    <c:manualLayout>
                      <c:w val="0.26086573997960233"/>
                      <c:h val="0.10242689543065701"/>
                    </c:manualLayout>
                  </c15:layout>
                  <c15:dlblFieldTable/>
                  <c15:showDataLabelsRange val="0"/>
                </c:ext>
                <c:ext xmlns:c16="http://schemas.microsoft.com/office/drawing/2014/chart" uri="{C3380CC4-5D6E-409C-BE32-E72D297353CC}">
                  <c16:uniqueId val="{00000019-2DE4-412A-9C75-50681B879A41}"/>
                </c:ext>
              </c:extLst>
            </c:dLbl>
            <c:dLbl>
              <c:idx val="13"/>
              <c:layout>
                <c:manualLayout>
                  <c:x val="9.5682366772683741E-2"/>
                  <c:y val="-3.9458149826163441E-2"/>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B-2DE4-412A-9C75-50681B879A41}"/>
                </c:ext>
              </c:extLst>
            </c:dLbl>
            <c:dLbl>
              <c:idx val="14"/>
              <c:layout>
                <c:manualLayout>
                  <c:x val="0.1003302237487612"/>
                  <c:y val="-2.4256320238698866E-3"/>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D-2DE4-412A-9C75-50681B879A4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Ref>
              <c:f>'1-6'!$B$24:$B$38</c:f>
              <c:numCache>
                <c:formatCode>#,##0;"△ "#,##0</c:formatCode>
                <c:ptCount val="15"/>
                <c:pt idx="0">
                  <c:v>58648</c:v>
                </c:pt>
                <c:pt idx="1">
                  <c:v>17732</c:v>
                </c:pt>
                <c:pt idx="2">
                  <c:v>15686</c:v>
                </c:pt>
                <c:pt idx="3">
                  <c:v>12917</c:v>
                </c:pt>
                <c:pt idx="4">
                  <c:v>11955</c:v>
                </c:pt>
                <c:pt idx="5">
                  <c:v>8067</c:v>
                </c:pt>
                <c:pt idx="6">
                  <c:v>4678</c:v>
                </c:pt>
                <c:pt idx="7">
                  <c:v>4152</c:v>
                </c:pt>
                <c:pt idx="8">
                  <c:v>2061</c:v>
                </c:pt>
                <c:pt idx="9">
                  <c:v>1718</c:v>
                </c:pt>
                <c:pt idx="10">
                  <c:v>1404</c:v>
                </c:pt>
                <c:pt idx="11">
                  <c:v>1390</c:v>
                </c:pt>
                <c:pt idx="12">
                  <c:v>1231</c:v>
                </c:pt>
                <c:pt idx="13">
                  <c:v>1236</c:v>
                </c:pt>
                <c:pt idx="14">
                  <c:v>1042</c:v>
                </c:pt>
              </c:numCache>
            </c:numRef>
          </c:val>
          <c:extLst>
            <c:ext xmlns:c16="http://schemas.microsoft.com/office/drawing/2014/chart" uri="{C3380CC4-5D6E-409C-BE32-E72D297353CC}">
              <c16:uniqueId val="{0000001E-2DE4-412A-9C75-50681B879A41}"/>
            </c:ext>
          </c:extLst>
        </c:ser>
        <c:ser>
          <c:idx val="1"/>
          <c:order val="1"/>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145125</c:v>
              </c:pt>
              <c:pt idx="1">
                <c:v>59790</c:v>
              </c:pt>
              <c:pt idx="2">
                <c:v>12037</c:v>
              </c:pt>
              <c:pt idx="3">
                <c:v>13028</c:v>
              </c:pt>
              <c:pt idx="4">
                <c:v>15609</c:v>
              </c:pt>
              <c:pt idx="5">
                <c:v>1264</c:v>
              </c:pt>
              <c:pt idx="6">
                <c:v>1226</c:v>
              </c:pt>
              <c:pt idx="7">
                <c:v>2113</c:v>
              </c:pt>
              <c:pt idx="8">
                <c:v>4332</c:v>
              </c:pt>
              <c:pt idx="9">
                <c:v>3939</c:v>
              </c:pt>
              <c:pt idx="10">
                <c:v>17294</c:v>
              </c:pt>
              <c:pt idx="11">
                <c:v>1124</c:v>
              </c:pt>
              <c:pt idx="12">
                <c:v>2013</c:v>
              </c:pt>
              <c:pt idx="13">
                <c:v>8530</c:v>
              </c:pt>
              <c:pt idx="14">
                <c:v>1389</c:v>
              </c:pt>
              <c:pt idx="15">
                <c:v>1437</c:v>
              </c:pt>
            </c:numLit>
          </c:val>
          <c:extLst>
            <c:ext xmlns:c16="http://schemas.microsoft.com/office/drawing/2014/chart" uri="{C3380CC4-5D6E-409C-BE32-E72D297353CC}">
              <c16:uniqueId val="{0000001F-2DE4-412A-9C75-50681B879A41}"/>
            </c:ext>
          </c:extLst>
        </c:ser>
        <c:ser>
          <c:idx val="2"/>
          <c:order val="2"/>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c:v>
              </c:pt>
              <c:pt idx="1">
                <c:v>-13</c:v>
              </c:pt>
              <c:pt idx="2">
                <c:v>2</c:v>
              </c:pt>
              <c:pt idx="3">
                <c:v>10</c:v>
              </c:pt>
              <c:pt idx="4">
                <c:v>1</c:v>
              </c:pt>
              <c:pt idx="5">
                <c:v>2</c:v>
              </c:pt>
              <c:pt idx="6">
                <c:v>1</c:v>
              </c:pt>
              <c:pt idx="7">
                <c:v>1</c:v>
              </c:pt>
              <c:pt idx="8">
                <c:v>5</c:v>
              </c:pt>
              <c:pt idx="9">
                <c:v>4</c:v>
              </c:pt>
              <c:pt idx="10">
                <c:v>-11</c:v>
              </c:pt>
              <c:pt idx="11">
                <c:v>1</c:v>
              </c:pt>
              <c:pt idx="12">
                <c:v>-1</c:v>
              </c:pt>
              <c:pt idx="13">
                <c:v>4</c:v>
              </c:pt>
              <c:pt idx="14">
                <c:v>0</c:v>
              </c:pt>
              <c:pt idx="15">
                <c:v>-3</c:v>
              </c:pt>
            </c:numLit>
          </c:val>
          <c:extLst>
            <c:ext xmlns:c16="http://schemas.microsoft.com/office/drawing/2014/chart" uri="{C3380CC4-5D6E-409C-BE32-E72D297353CC}">
              <c16:uniqueId val="{00000020-2DE4-412A-9C75-50681B879A41}"/>
            </c:ext>
          </c:extLst>
        </c:ser>
        <c:ser>
          <c:idx val="3"/>
          <c:order val="3"/>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329032</c:v>
              </c:pt>
              <c:pt idx="1">
                <c:v>126405</c:v>
              </c:pt>
              <c:pt idx="2">
                <c:v>26947</c:v>
              </c:pt>
              <c:pt idx="3">
                <c:v>31340</c:v>
              </c:pt>
              <c:pt idx="4">
                <c:v>35270</c:v>
              </c:pt>
              <c:pt idx="5">
                <c:v>3975</c:v>
              </c:pt>
              <c:pt idx="6">
                <c:v>3664</c:v>
              </c:pt>
              <c:pt idx="7">
                <c:v>6464</c:v>
              </c:pt>
              <c:pt idx="8">
                <c:v>11815</c:v>
              </c:pt>
              <c:pt idx="9">
                <c:v>10273</c:v>
              </c:pt>
              <c:pt idx="10">
                <c:v>37890</c:v>
              </c:pt>
              <c:pt idx="11">
                <c:v>2748</c:v>
              </c:pt>
              <c:pt idx="12">
                <c:v>5408</c:v>
              </c:pt>
              <c:pt idx="13">
                <c:v>18581</c:v>
              </c:pt>
              <c:pt idx="14">
                <c:v>4090</c:v>
              </c:pt>
              <c:pt idx="15">
                <c:v>4162</c:v>
              </c:pt>
            </c:numLit>
          </c:val>
          <c:extLst>
            <c:ext xmlns:c16="http://schemas.microsoft.com/office/drawing/2014/chart" uri="{C3380CC4-5D6E-409C-BE32-E72D297353CC}">
              <c16:uniqueId val="{00000021-2DE4-412A-9C75-50681B879A41}"/>
            </c:ext>
          </c:extLst>
        </c:ser>
        <c:ser>
          <c:idx val="4"/>
          <c:order val="4"/>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163679</c:v>
              </c:pt>
              <c:pt idx="1">
                <c:v>62107</c:v>
              </c:pt>
              <c:pt idx="2">
                <c:v>13567</c:v>
              </c:pt>
              <c:pt idx="3">
                <c:v>15239</c:v>
              </c:pt>
              <c:pt idx="4">
                <c:v>17754</c:v>
              </c:pt>
              <c:pt idx="5">
                <c:v>1926</c:v>
              </c:pt>
              <c:pt idx="6">
                <c:v>1813</c:v>
              </c:pt>
              <c:pt idx="7">
                <c:v>3173</c:v>
              </c:pt>
              <c:pt idx="8">
                <c:v>5766</c:v>
              </c:pt>
              <c:pt idx="9">
                <c:v>5075</c:v>
              </c:pt>
              <c:pt idx="10">
                <c:v>18954</c:v>
              </c:pt>
              <c:pt idx="11">
                <c:v>1321</c:v>
              </c:pt>
              <c:pt idx="12">
                <c:v>2586</c:v>
              </c:pt>
              <c:pt idx="13">
                <c:v>10281</c:v>
              </c:pt>
              <c:pt idx="14">
                <c:v>2040</c:v>
              </c:pt>
              <c:pt idx="15">
                <c:v>2077</c:v>
              </c:pt>
            </c:numLit>
          </c:val>
          <c:extLst>
            <c:ext xmlns:c16="http://schemas.microsoft.com/office/drawing/2014/chart" uri="{C3380CC4-5D6E-409C-BE32-E72D297353CC}">
              <c16:uniqueId val="{00000022-2DE4-412A-9C75-50681B879A41}"/>
            </c:ext>
          </c:extLst>
        </c:ser>
        <c:ser>
          <c:idx val="5"/>
          <c:order val="5"/>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165353</c:v>
              </c:pt>
              <c:pt idx="1">
                <c:v>64298</c:v>
              </c:pt>
              <c:pt idx="2">
                <c:v>13380</c:v>
              </c:pt>
              <c:pt idx="3">
                <c:v>16101</c:v>
              </c:pt>
              <c:pt idx="4">
                <c:v>17516</c:v>
              </c:pt>
              <c:pt idx="5">
                <c:v>2049</c:v>
              </c:pt>
              <c:pt idx="6">
                <c:v>1851</c:v>
              </c:pt>
              <c:pt idx="7">
                <c:v>3291</c:v>
              </c:pt>
              <c:pt idx="8">
                <c:v>6049</c:v>
              </c:pt>
              <c:pt idx="9">
                <c:v>5198</c:v>
              </c:pt>
              <c:pt idx="10">
                <c:v>18936</c:v>
              </c:pt>
              <c:pt idx="11">
                <c:v>1427</c:v>
              </c:pt>
              <c:pt idx="12">
                <c:v>2822</c:v>
              </c:pt>
              <c:pt idx="13">
                <c:v>8300</c:v>
              </c:pt>
              <c:pt idx="14">
                <c:v>2050</c:v>
              </c:pt>
              <c:pt idx="15">
                <c:v>2085</c:v>
              </c:pt>
            </c:numLit>
          </c:val>
          <c:extLst>
            <c:ext xmlns:c16="http://schemas.microsoft.com/office/drawing/2014/chart" uri="{C3380CC4-5D6E-409C-BE32-E72D297353CC}">
              <c16:uniqueId val="{00000023-2DE4-412A-9C75-50681B879A41}"/>
            </c:ext>
          </c:extLst>
        </c:ser>
        <c:ser>
          <c:idx val="6"/>
          <c:order val="6"/>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658</c:v>
              </c:pt>
              <c:pt idx="1">
                <c:v>288</c:v>
              </c:pt>
              <c:pt idx="2">
                <c:v>78</c:v>
              </c:pt>
              <c:pt idx="3">
                <c:v>68</c:v>
              </c:pt>
              <c:pt idx="4">
                <c:v>66</c:v>
              </c:pt>
              <c:pt idx="5">
                <c:v>5</c:v>
              </c:pt>
              <c:pt idx="6">
                <c:v>1</c:v>
              </c:pt>
              <c:pt idx="7">
                <c:v>3</c:v>
              </c:pt>
              <c:pt idx="8">
                <c:v>22</c:v>
              </c:pt>
              <c:pt idx="9">
                <c:v>26</c:v>
              </c:pt>
              <c:pt idx="10">
                <c:v>72</c:v>
              </c:pt>
              <c:pt idx="11">
                <c:v>4</c:v>
              </c:pt>
              <c:pt idx="12">
                <c:v>4</c:v>
              </c:pt>
              <c:pt idx="13">
                <c:v>18</c:v>
              </c:pt>
              <c:pt idx="14">
                <c:v>2</c:v>
              </c:pt>
              <c:pt idx="15">
                <c:v>1</c:v>
              </c:pt>
            </c:numLit>
          </c:val>
          <c:extLst>
            <c:ext xmlns:c16="http://schemas.microsoft.com/office/drawing/2014/chart" uri="{C3380CC4-5D6E-409C-BE32-E72D297353CC}">
              <c16:uniqueId val="{00000024-2DE4-412A-9C75-50681B879A41}"/>
            </c:ext>
          </c:extLst>
        </c:ser>
        <c:ser>
          <c:idx val="7"/>
          <c:order val="7"/>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655</c:v>
              </c:pt>
              <c:pt idx="1">
                <c:v>272</c:v>
              </c:pt>
              <c:pt idx="2">
                <c:v>56</c:v>
              </c:pt>
              <c:pt idx="3">
                <c:v>88</c:v>
              </c:pt>
              <c:pt idx="4">
                <c:v>70</c:v>
              </c:pt>
              <c:pt idx="5">
                <c:v>1</c:v>
              </c:pt>
              <c:pt idx="6">
                <c:v>1</c:v>
              </c:pt>
              <c:pt idx="7">
                <c:v>5</c:v>
              </c:pt>
              <c:pt idx="8">
                <c:v>24</c:v>
              </c:pt>
              <c:pt idx="9">
                <c:v>18</c:v>
              </c:pt>
              <c:pt idx="10">
                <c:v>98</c:v>
              </c:pt>
              <c:pt idx="11">
                <c:v>1</c:v>
              </c:pt>
              <c:pt idx="12">
                <c:v>3</c:v>
              </c:pt>
              <c:pt idx="13">
                <c:v>14</c:v>
              </c:pt>
              <c:pt idx="14">
                <c:v>2</c:v>
              </c:pt>
              <c:pt idx="15">
                <c:v>2</c:v>
              </c:pt>
            </c:numLit>
          </c:val>
          <c:extLst>
            <c:ext xmlns:c16="http://schemas.microsoft.com/office/drawing/2014/chart" uri="{C3380CC4-5D6E-409C-BE32-E72D297353CC}">
              <c16:uniqueId val="{00000025-2DE4-412A-9C75-50681B879A41}"/>
            </c:ext>
          </c:extLst>
        </c:ser>
        <c:ser>
          <c:idx val="8"/>
          <c:order val="8"/>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556</c:v>
              </c:pt>
              <c:pt idx="1">
                <c:v>159</c:v>
              </c:pt>
              <c:pt idx="2">
                <c:v>65</c:v>
              </c:pt>
              <c:pt idx="3">
                <c:v>76</c:v>
              </c:pt>
              <c:pt idx="4">
                <c:v>61</c:v>
              </c:pt>
              <c:pt idx="5">
                <c:v>7</c:v>
              </c:pt>
              <c:pt idx="6">
                <c:v>4</c:v>
              </c:pt>
              <c:pt idx="7">
                <c:v>8</c:v>
              </c:pt>
              <c:pt idx="8">
                <c:v>16</c:v>
              </c:pt>
              <c:pt idx="9">
                <c:v>28</c:v>
              </c:pt>
              <c:pt idx="10">
                <c:v>93</c:v>
              </c:pt>
              <c:pt idx="11">
                <c:v>2</c:v>
              </c:pt>
              <c:pt idx="12">
                <c:v>7</c:v>
              </c:pt>
              <c:pt idx="13">
                <c:v>27</c:v>
              </c:pt>
              <c:pt idx="14">
                <c:v>0</c:v>
              </c:pt>
              <c:pt idx="15">
                <c:v>3</c:v>
              </c:pt>
            </c:numLit>
          </c:val>
          <c:extLst>
            <c:ext xmlns:c16="http://schemas.microsoft.com/office/drawing/2014/chart" uri="{C3380CC4-5D6E-409C-BE32-E72D297353CC}">
              <c16:uniqueId val="{00000026-2DE4-412A-9C75-50681B879A41}"/>
            </c:ext>
          </c:extLst>
        </c:ser>
        <c:ser>
          <c:idx val="9"/>
          <c:order val="9"/>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556</c:v>
              </c:pt>
              <c:pt idx="1">
                <c:v>182</c:v>
              </c:pt>
              <c:pt idx="2">
                <c:v>59</c:v>
              </c:pt>
              <c:pt idx="3">
                <c:v>44</c:v>
              </c:pt>
              <c:pt idx="4">
                <c:v>68</c:v>
              </c:pt>
              <c:pt idx="5">
                <c:v>7</c:v>
              </c:pt>
              <c:pt idx="6">
                <c:v>6</c:v>
              </c:pt>
              <c:pt idx="7">
                <c:v>13</c:v>
              </c:pt>
              <c:pt idx="8">
                <c:v>21</c:v>
              </c:pt>
              <c:pt idx="9">
                <c:v>19</c:v>
              </c:pt>
              <c:pt idx="10">
                <c:v>71</c:v>
              </c:pt>
              <c:pt idx="11">
                <c:v>8</c:v>
              </c:pt>
              <c:pt idx="12">
                <c:v>17</c:v>
              </c:pt>
              <c:pt idx="13">
                <c:v>25</c:v>
              </c:pt>
              <c:pt idx="14">
                <c:v>9</c:v>
              </c:pt>
              <c:pt idx="15">
                <c:v>7</c:v>
              </c:pt>
            </c:numLit>
          </c:val>
          <c:extLst>
            <c:ext xmlns:c16="http://schemas.microsoft.com/office/drawing/2014/chart" uri="{C3380CC4-5D6E-409C-BE32-E72D297353CC}">
              <c16:uniqueId val="{00000027-2DE4-412A-9C75-50681B879A41}"/>
            </c:ext>
          </c:extLst>
        </c:ser>
        <c:ser>
          <c:idx val="10"/>
          <c:order val="10"/>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0</c:v>
              </c:pt>
              <c:pt idx="1">
                <c:v>-23</c:v>
              </c:pt>
              <c:pt idx="2">
                <c:v>6</c:v>
              </c:pt>
              <c:pt idx="3">
                <c:v>32</c:v>
              </c:pt>
              <c:pt idx="4">
                <c:v>-7</c:v>
              </c:pt>
              <c:pt idx="5">
                <c:v>0</c:v>
              </c:pt>
              <c:pt idx="6">
                <c:v>-2</c:v>
              </c:pt>
              <c:pt idx="7">
                <c:v>-5</c:v>
              </c:pt>
              <c:pt idx="8">
                <c:v>-5</c:v>
              </c:pt>
              <c:pt idx="9">
                <c:v>9</c:v>
              </c:pt>
              <c:pt idx="10">
                <c:v>22</c:v>
              </c:pt>
              <c:pt idx="11">
                <c:v>-6</c:v>
              </c:pt>
              <c:pt idx="12">
                <c:v>-10</c:v>
              </c:pt>
              <c:pt idx="13">
                <c:v>2</c:v>
              </c:pt>
              <c:pt idx="14">
                <c:v>-9</c:v>
              </c:pt>
              <c:pt idx="15">
                <c:v>-4</c:v>
              </c:pt>
            </c:numLit>
          </c:val>
          <c:extLst>
            <c:ext xmlns:c16="http://schemas.microsoft.com/office/drawing/2014/chart" uri="{C3380CC4-5D6E-409C-BE32-E72D297353CC}">
              <c16:uniqueId val="{00000028-2DE4-412A-9C75-50681B879A41}"/>
            </c:ext>
          </c:extLst>
        </c:ser>
        <c:ser>
          <c:idx val="11"/>
          <c:order val="11"/>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c:v>
              </c:pt>
              <c:pt idx="1">
                <c:v>-7</c:v>
              </c:pt>
              <c:pt idx="2">
                <c:v>28</c:v>
              </c:pt>
              <c:pt idx="3">
                <c:v>12</c:v>
              </c:pt>
              <c:pt idx="4">
                <c:v>-11</c:v>
              </c:pt>
              <c:pt idx="5">
                <c:v>4</c:v>
              </c:pt>
              <c:pt idx="6">
                <c:v>-2</c:v>
              </c:pt>
              <c:pt idx="7">
                <c:v>-7</c:v>
              </c:pt>
              <c:pt idx="8">
                <c:v>-7</c:v>
              </c:pt>
              <c:pt idx="9">
                <c:v>17</c:v>
              </c:pt>
              <c:pt idx="10">
                <c:v>-4</c:v>
              </c:pt>
              <c:pt idx="11">
                <c:v>-3</c:v>
              </c:pt>
              <c:pt idx="12">
                <c:v>-9</c:v>
              </c:pt>
              <c:pt idx="13">
                <c:v>6</c:v>
              </c:pt>
              <c:pt idx="14">
                <c:v>-9</c:v>
              </c:pt>
              <c:pt idx="15">
                <c:v>-5</c:v>
              </c:pt>
            </c:numLit>
          </c:val>
          <c:extLst>
            <c:ext xmlns:c16="http://schemas.microsoft.com/office/drawing/2014/chart" uri="{C3380CC4-5D6E-409C-BE32-E72D297353CC}">
              <c16:uniqueId val="{00000029-2DE4-412A-9C75-50681B879A41}"/>
            </c:ext>
          </c:extLst>
        </c:ser>
        <c:ser>
          <c:idx val="12"/>
          <c:order val="12"/>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183</c:v>
              </c:pt>
              <c:pt idx="1">
                <c:v>63</c:v>
              </c:pt>
              <c:pt idx="2">
                <c:v>20</c:v>
              </c:pt>
              <c:pt idx="3">
                <c:v>15</c:v>
              </c:pt>
              <c:pt idx="4">
                <c:v>21</c:v>
              </c:pt>
              <c:pt idx="5">
                <c:v>2</c:v>
              </c:pt>
              <c:pt idx="6">
                <c:v>0</c:v>
              </c:pt>
              <c:pt idx="7">
                <c:v>2</c:v>
              </c:pt>
              <c:pt idx="8">
                <c:v>10</c:v>
              </c:pt>
              <c:pt idx="9">
                <c:v>7</c:v>
              </c:pt>
              <c:pt idx="10">
                <c:v>33</c:v>
              </c:pt>
              <c:pt idx="11">
                <c:v>0</c:v>
              </c:pt>
              <c:pt idx="12">
                <c:v>1</c:v>
              </c:pt>
              <c:pt idx="13">
                <c:v>6</c:v>
              </c:pt>
              <c:pt idx="14">
                <c:v>2</c:v>
              </c:pt>
              <c:pt idx="15">
                <c:v>1</c:v>
              </c:pt>
            </c:numLit>
          </c:val>
          <c:extLst>
            <c:ext xmlns:c16="http://schemas.microsoft.com/office/drawing/2014/chart" uri="{C3380CC4-5D6E-409C-BE32-E72D297353CC}">
              <c16:uniqueId val="{0000002A-2DE4-412A-9C75-50681B879A41}"/>
            </c:ext>
          </c:extLst>
        </c:ser>
        <c:ser>
          <c:idx val="13"/>
          <c:order val="13"/>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301</c:v>
              </c:pt>
              <c:pt idx="1">
                <c:v>113</c:v>
              </c:pt>
              <c:pt idx="2">
                <c:v>14</c:v>
              </c:pt>
              <c:pt idx="3">
                <c:v>25</c:v>
              </c:pt>
              <c:pt idx="4">
                <c:v>35</c:v>
              </c:pt>
              <c:pt idx="5">
                <c:v>7</c:v>
              </c:pt>
              <c:pt idx="6">
                <c:v>2</c:v>
              </c:pt>
              <c:pt idx="7">
                <c:v>7</c:v>
              </c:pt>
              <c:pt idx="8">
                <c:v>10</c:v>
              </c:pt>
              <c:pt idx="9">
                <c:v>13</c:v>
              </c:pt>
              <c:pt idx="10">
                <c:v>25</c:v>
              </c:pt>
              <c:pt idx="11">
                <c:v>6</c:v>
              </c:pt>
              <c:pt idx="12">
                <c:v>11</c:v>
              </c:pt>
              <c:pt idx="13">
                <c:v>24</c:v>
              </c:pt>
              <c:pt idx="14">
                <c:v>1</c:v>
              </c:pt>
              <c:pt idx="15">
                <c:v>8</c:v>
              </c:pt>
            </c:numLit>
          </c:val>
          <c:extLst>
            <c:ext xmlns:c16="http://schemas.microsoft.com/office/drawing/2014/chart" uri="{C3380CC4-5D6E-409C-BE32-E72D297353CC}">
              <c16:uniqueId val="{0000002B-2DE4-412A-9C75-50681B879A41}"/>
            </c:ext>
          </c:extLst>
        </c:ser>
        <c:ser>
          <c:idx val="14"/>
          <c:order val="14"/>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-118</c:v>
              </c:pt>
              <c:pt idx="1">
                <c:v>-50</c:v>
              </c:pt>
              <c:pt idx="2">
                <c:v>6</c:v>
              </c:pt>
              <c:pt idx="3">
                <c:v>-10</c:v>
              </c:pt>
              <c:pt idx="4">
                <c:v>-14</c:v>
              </c:pt>
              <c:pt idx="5">
                <c:v>-5</c:v>
              </c:pt>
              <c:pt idx="6">
                <c:v>-2</c:v>
              </c:pt>
              <c:pt idx="7">
                <c:v>-5</c:v>
              </c:pt>
              <c:pt idx="8">
                <c:v>0</c:v>
              </c:pt>
              <c:pt idx="9">
                <c:v>-6</c:v>
              </c:pt>
              <c:pt idx="10">
                <c:v>8</c:v>
              </c:pt>
              <c:pt idx="11">
                <c:v>-6</c:v>
              </c:pt>
              <c:pt idx="12">
                <c:v>-10</c:v>
              </c:pt>
              <c:pt idx="13">
                <c:v>-18</c:v>
              </c:pt>
              <c:pt idx="14">
                <c:v>1</c:v>
              </c:pt>
              <c:pt idx="15">
                <c:v>-7</c:v>
              </c:pt>
            </c:numLit>
          </c:val>
          <c:extLst>
            <c:ext xmlns:c16="http://schemas.microsoft.com/office/drawing/2014/chart" uri="{C3380CC4-5D6E-409C-BE32-E72D297353CC}">
              <c16:uniqueId val="{0000002C-2DE4-412A-9C75-50681B879A41}"/>
            </c:ext>
          </c:extLst>
        </c:ser>
        <c:ser>
          <c:idx val="15"/>
          <c:order val="15"/>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-115</c:v>
              </c:pt>
              <c:pt idx="1">
                <c:v>-57</c:v>
              </c:pt>
              <c:pt idx="2">
                <c:v>34</c:v>
              </c:pt>
              <c:pt idx="3">
                <c:v>2</c:v>
              </c:pt>
              <c:pt idx="4">
                <c:v>-25</c:v>
              </c:pt>
              <c:pt idx="5">
                <c:v>-1</c:v>
              </c:pt>
              <c:pt idx="6">
                <c:v>-4</c:v>
              </c:pt>
              <c:pt idx="7">
                <c:v>-12</c:v>
              </c:pt>
              <c:pt idx="8">
                <c:v>-7</c:v>
              </c:pt>
              <c:pt idx="9">
                <c:v>11</c:v>
              </c:pt>
              <c:pt idx="10">
                <c:v>4</c:v>
              </c:pt>
              <c:pt idx="11">
                <c:v>-9</c:v>
              </c:pt>
              <c:pt idx="12">
                <c:v>-19</c:v>
              </c:pt>
              <c:pt idx="13">
                <c:v>-12</c:v>
              </c:pt>
              <c:pt idx="14">
                <c:v>-8</c:v>
              </c:pt>
              <c:pt idx="15">
                <c:v>-12</c:v>
              </c:pt>
            </c:numLit>
          </c:val>
          <c:extLst>
            <c:ext xmlns:c16="http://schemas.microsoft.com/office/drawing/2014/chart" uri="{C3380CC4-5D6E-409C-BE32-E72D297353CC}">
              <c16:uniqueId val="{0000002D-2DE4-412A-9C75-50681B879A41}"/>
            </c:ext>
          </c:extLst>
        </c:ser>
        <c:ser>
          <c:idx val="16"/>
          <c:order val="16"/>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-1554</c:v>
              </c:pt>
              <c:pt idx="1">
                <c:v>-721</c:v>
              </c:pt>
              <c:pt idx="2">
                <c:v>61</c:v>
              </c:pt>
              <c:pt idx="3">
                <c:v>-26</c:v>
              </c:pt>
              <c:pt idx="4">
                <c:v>-207</c:v>
              </c:pt>
              <c:pt idx="5">
                <c:v>-89</c:v>
              </c:pt>
              <c:pt idx="6">
                <c:v>-72</c:v>
              </c:pt>
              <c:pt idx="7">
                <c:v>-118</c:v>
              </c:pt>
              <c:pt idx="8">
                <c:v>50</c:v>
              </c:pt>
              <c:pt idx="9">
                <c:v>-19</c:v>
              </c:pt>
              <c:pt idx="10">
                <c:v>84</c:v>
              </c:pt>
              <c:pt idx="11">
                <c:v>-131</c:v>
              </c:pt>
              <c:pt idx="12">
                <c:v>-103</c:v>
              </c:pt>
              <c:pt idx="13">
                <c:v>-64</c:v>
              </c:pt>
              <c:pt idx="14">
                <c:v>-73</c:v>
              </c:pt>
              <c:pt idx="15">
                <c:v>-126</c:v>
              </c:pt>
            </c:numLit>
          </c:val>
          <c:extLst>
            <c:ext xmlns:c16="http://schemas.microsoft.com/office/drawing/2014/chart" uri="{C3380CC4-5D6E-409C-BE32-E72D297353CC}">
              <c16:uniqueId val="{0000002E-2DE4-412A-9C75-50681B879A41}"/>
            </c:ext>
          </c:extLst>
        </c:ser>
        <c:ser>
          <c:idx val="17"/>
          <c:order val="17"/>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92</c:v>
              </c:pt>
              <c:pt idx="1">
                <c:v>81</c:v>
              </c:pt>
              <c:pt idx="2">
                <c:v>2</c:v>
              </c:pt>
              <c:pt idx="3">
                <c:v>1</c:v>
              </c:pt>
              <c:pt idx="4">
                <c:v>5</c:v>
              </c:pt>
              <c:pt idx="5">
                <c:v>0</c:v>
              </c:pt>
              <c:pt idx="6">
                <c:v>0</c:v>
              </c:pt>
              <c:pt idx="7">
                <c:v>0</c:v>
              </c:pt>
              <c:pt idx="8">
                <c:v>0</c:v>
              </c:pt>
              <c:pt idx="9">
                <c:v>0</c:v>
              </c:pt>
              <c:pt idx="10">
                <c:v>2</c:v>
              </c:pt>
              <c:pt idx="11">
                <c:v>0</c:v>
              </c:pt>
              <c:pt idx="12">
                <c:v>0</c:v>
              </c:pt>
              <c:pt idx="13">
                <c:v>0</c:v>
              </c:pt>
              <c:pt idx="14">
                <c:v>1</c:v>
              </c:pt>
              <c:pt idx="15">
                <c:v>0</c:v>
              </c:pt>
            </c:numLit>
          </c:val>
          <c:extLst>
            <c:ext xmlns:c16="http://schemas.microsoft.com/office/drawing/2014/chart" uri="{C3380CC4-5D6E-409C-BE32-E72D297353CC}">
              <c16:uniqueId val="{0000002F-2DE4-412A-9C75-50681B879A41}"/>
            </c:ext>
          </c:extLst>
        </c:ser>
        <c:ser>
          <c:idx val="18"/>
          <c:order val="18"/>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'1-6'!$A$24:$A$38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2</c:v>
              </c:pt>
              <c:pt idx="1">
                <c:v>-2</c:v>
              </c:pt>
              <c:pt idx="2">
                <c:v>1</c:v>
              </c:pt>
              <c:pt idx="3">
                <c:v>-2</c:v>
              </c:pt>
              <c:pt idx="4">
                <c:v>4</c:v>
              </c:pt>
              <c:pt idx="5">
                <c:v>-1</c:v>
              </c:pt>
              <c:pt idx="6">
                <c:v>0</c:v>
              </c:pt>
              <c:pt idx="7">
                <c:v>0</c:v>
              </c:pt>
              <c:pt idx="8">
                <c:v>0</c:v>
              </c:pt>
              <c:pt idx="9">
                <c:v>0</c:v>
              </c:pt>
              <c:pt idx="10">
                <c:v>1</c:v>
              </c:pt>
              <c:pt idx="11">
                <c:v>0</c:v>
              </c:pt>
              <c:pt idx="12">
                <c:v>0</c:v>
              </c:pt>
              <c:pt idx="13">
                <c:v>0</c:v>
              </c:pt>
              <c:pt idx="14">
                <c:v>1</c:v>
              </c:pt>
              <c:pt idx="15">
                <c:v>0</c:v>
              </c:pt>
            </c:numLit>
          </c:val>
          <c:extLst>
            <c:ext xmlns:c16="http://schemas.microsoft.com/office/drawing/2014/chart" uri="{C3380CC4-5D6E-409C-BE32-E72D297353CC}">
              <c16:uniqueId val="{00000030-2DE4-412A-9C75-50681B879A4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7324111045112E-2"/>
          <c:y val="0.26048417077777619"/>
          <c:w val="0.88592207147741642"/>
          <c:h val="0.62649740647209506"/>
        </c:manualLayout>
      </c:layout>
      <c:barChart>
        <c:barDir val="col"/>
        <c:grouping val="clustered"/>
        <c:varyColors val="0"/>
        <c:ser>
          <c:idx val="1"/>
          <c:order val="0"/>
          <c:tx>
            <c:strRef>
              <c:f>'17-3'!$D$5</c:f>
              <c:strCache>
                <c:ptCount val="1"/>
                <c:pt idx="0">
                  <c:v>教員数（男）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'17-3'!$A$6:$A$21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'17-3'!$D$6:$D$21</c:f>
              <c:numCache>
                <c:formatCode>#,##0_);[Red]\(#,##0\)</c:formatCode>
                <c:ptCount val="16"/>
                <c:pt idx="0" formatCode="General">
                  <c:v>399</c:v>
                </c:pt>
                <c:pt idx="1">
                  <c:v>402</c:v>
                </c:pt>
                <c:pt idx="2">
                  <c:v>389</c:v>
                </c:pt>
                <c:pt idx="3">
                  <c:v>394</c:v>
                </c:pt>
                <c:pt idx="4">
                  <c:v>398</c:v>
                </c:pt>
                <c:pt idx="5">
                  <c:v>387</c:v>
                </c:pt>
                <c:pt idx="6">
                  <c:v>378</c:v>
                </c:pt>
                <c:pt idx="7">
                  <c:v>380</c:v>
                </c:pt>
                <c:pt idx="8">
                  <c:v>369</c:v>
                </c:pt>
                <c:pt idx="9">
                  <c:v>356</c:v>
                </c:pt>
                <c:pt idx="10">
                  <c:v>351</c:v>
                </c:pt>
                <c:pt idx="11">
                  <c:v>341</c:v>
                </c:pt>
                <c:pt idx="12">
                  <c:v>352</c:v>
                </c:pt>
                <c:pt idx="13">
                  <c:v>346</c:v>
                </c:pt>
                <c:pt idx="14">
                  <c:v>348</c:v>
                </c:pt>
                <c:pt idx="15">
                  <c:v>355</c:v>
                </c:pt>
              </c:numCache>
            </c:numRef>
          </c:val>
          <c:extLst>
            <c:ext xmlns:c16="http://schemas.microsoft.com/office/drawing/2014/chart" uri="{C3380CC4-5D6E-409C-BE32-E72D297353CC}">
              <c16:uniqueId val="{00000000-6AAD-4B6D-AF78-4E7542CF0885}"/>
            </c:ext>
          </c:extLst>
        </c:ser>
        <c:ser>
          <c:idx val="0"/>
          <c:order val="1"/>
          <c:tx>
            <c:strRef>
              <c:f>'17-3'!$E$5</c:f>
              <c:strCache>
                <c:ptCount val="1"/>
                <c:pt idx="0">
                  <c:v>教員数（女）</c:v>
                </c:pt>
              </c:strCache>
            </c:strRef>
          </c:tx>
          <c:spPr>
            <a:pattFill prst="dkUpDiag">
              <a:fgClr>
                <a:srgbClr val="F8E352"/>
              </a:fgClr>
              <a:bgClr>
                <a:schemeClr val="bg1"/>
              </a:bgClr>
            </a:pattFill>
            <a:ln cmpd="sng">
              <a:solidFill>
                <a:srgbClr val="F8E352"/>
              </a:solidFill>
              <a:prstDash val="solid"/>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'17-3'!$A$6:$A$21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'17-3'!$E$6:$E$21</c:f>
              <c:numCache>
                <c:formatCode>#,##0_);[Red]\(#,##0\)</c:formatCode>
                <c:ptCount val="16"/>
                <c:pt idx="0" formatCode="General">
                  <c:v>299</c:v>
                </c:pt>
                <c:pt idx="1">
                  <c:v>303</c:v>
                </c:pt>
                <c:pt idx="2">
                  <c:v>313</c:v>
                </c:pt>
                <c:pt idx="3">
                  <c:v>307</c:v>
                </c:pt>
                <c:pt idx="4">
                  <c:v>296</c:v>
                </c:pt>
                <c:pt idx="5">
                  <c:v>308</c:v>
                </c:pt>
                <c:pt idx="6">
                  <c:v>310</c:v>
                </c:pt>
                <c:pt idx="7">
                  <c:v>305</c:v>
                </c:pt>
                <c:pt idx="8">
                  <c:v>305</c:v>
                </c:pt>
                <c:pt idx="9">
                  <c:v>291</c:v>
                </c:pt>
                <c:pt idx="10">
                  <c:v>291</c:v>
                </c:pt>
                <c:pt idx="11">
                  <c:v>288</c:v>
                </c:pt>
                <c:pt idx="12">
                  <c:v>315</c:v>
                </c:pt>
                <c:pt idx="13">
                  <c:v>336</c:v>
                </c:pt>
                <c:pt idx="14">
                  <c:v>341</c:v>
                </c:pt>
                <c:pt idx="15">
                  <c:v>350</c:v>
                </c:pt>
              </c:numCache>
            </c:numRef>
          </c:val>
          <c:extLst>
            <c:ext xmlns:c16="http://schemas.microsoft.com/office/drawing/2014/chart" uri="{C3380CC4-5D6E-409C-BE32-E72D297353CC}">
              <c16:uniqueId val="{00000001-6AAD-4B6D-AF78-4E7542CF0885}"/>
            </c:ext>
          </c:extLst>
        </c:ser>
        <c:dLbls>
          <c:showLegendKey val="0"/>
          <c:showVal val="1"/>
          <c:showCatName val="0"/>
          <c:showSerName val="0"/>
          <c:showPercent val="0"/>
          <c:showBubbleSize val="0"/>
        </c:dLbls>
        <c:gapWidth val="50"/>
        <c:axId val="635783936"/>
        <c:axId val="635791776"/>
      </c:barChart>
      <c:lineChart>
        <c:grouping val="standard"/>
        <c:varyColors val="0"/>
        <c:ser>
          <c:idx val="2"/>
          <c:order val="2"/>
          <c:tx>
            <c:strRef>
              <c:f>'17-3'!$F$5</c:f>
              <c:strCache>
                <c:ptCount val="1"/>
                <c:pt idx="0">
                  <c:v>教員比率（男）</c:v>
                </c:pt>
              </c:strCache>
            </c:strRef>
          </c:tx>
          <c:spPr>
            <a:ln w="28575" cap="rnd">
              <a:solidFill>
                <a:srgbClr val="51A1A2"/>
              </a:solidFill>
              <a:prstDash val="solid"/>
              <a:round/>
            </a:ln>
            <a:effectLst/>
          </c:spPr>
          <c:marker>
            <c:symbol val="circle"/>
            <c:size val="5"/>
            <c:spPr>
              <a:solidFill>
                <a:srgbClr val="51A1A2"/>
              </a:solidFill>
              <a:ln w="9525">
                <a:solidFill>
                  <a:srgbClr val="51A1A2"/>
                </a:solidFill>
              </a:ln>
              <a:effectLst/>
            </c:spPr>
          </c:marker>
          <c:dLbls>
            <c:dLbl>
              <c:idx val="12"/>
              <c:layout>
                <c:manualLayout>
                  <c:x val="-2.4952069122447861E-2"/>
                  <c:y val="-2.60771206786201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9A-4568-A043-7F6BEE3DF04E}"/>
                </c:ext>
              </c:extLst>
            </c:dLbl>
            <c:spPr>
              <a:noFill/>
              <a:ln>
                <a:noFill/>
              </a:ln>
              <a:effectLst/>
            </c:spPr>
            <c:txPr>
              <a:bodyPr rot="0" spcFirstLastPara="1" vertOverflow="ellipsis" vert="horz" wrap="square" anchor="ctr" anchorCtr="1"/>
              <a:lstStyle/>
              <a:p>
                <a:pPr>
                  <a:defRPr sz="1100" b="1" i="0" u="none" strike="noStrike" kern="1200" baseline="0">
                    <a:solidFill>
                      <a:srgbClr val="51A1A2"/>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'17-3'!$A$6:$A$21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'17-3'!$F$6:$F$21</c:f>
              <c:numCache>
                <c:formatCode>0.0_ </c:formatCode>
                <c:ptCount val="16"/>
                <c:pt idx="0">
                  <c:v>57.163323782234954</c:v>
                </c:pt>
                <c:pt idx="1">
                  <c:v>57.021276595744688</c:v>
                </c:pt>
                <c:pt idx="2">
                  <c:v>55.413105413105413</c:v>
                </c:pt>
                <c:pt idx="3">
                  <c:v>56.205420827389439</c:v>
                </c:pt>
                <c:pt idx="4">
                  <c:v>57.348703170028813</c:v>
                </c:pt>
                <c:pt idx="5">
                  <c:v>55.683453237410077</c:v>
                </c:pt>
                <c:pt idx="6">
                  <c:v>54.941860465116278</c:v>
                </c:pt>
                <c:pt idx="7">
                  <c:v>55.474452554744524</c:v>
                </c:pt>
                <c:pt idx="8">
                  <c:v>54.747774480712167</c:v>
                </c:pt>
                <c:pt idx="9">
                  <c:v>55.023183925811438</c:v>
                </c:pt>
                <c:pt idx="10">
                  <c:v>54.67289719626168</c:v>
                </c:pt>
                <c:pt idx="11">
                  <c:v>54.213036565977745</c:v>
                </c:pt>
                <c:pt idx="12">
                  <c:v>52.7736131934033</c:v>
                </c:pt>
                <c:pt idx="13">
                  <c:v>50.7</c:v>
                </c:pt>
                <c:pt idx="14">
                  <c:v>50.5</c:v>
                </c:pt>
                <c:pt idx="15">
                  <c:v>50.4</c:v>
                </c:pt>
              </c:numCache>
            </c:numRef>
          </c:val>
          <c:smooth val="0"/>
          <c:extLst>
            <c:ext xmlns:c16="http://schemas.microsoft.com/office/drawing/2014/chart" uri="{C3380CC4-5D6E-409C-BE32-E72D297353CC}">
              <c16:uniqueId val="{00000002-6AAD-4B6D-AF78-4E7542CF0885}"/>
            </c:ext>
          </c:extLst>
        </c:ser>
        <c:ser>
          <c:idx val="3"/>
          <c:order val="3"/>
          <c:tx>
            <c:strRef>
              <c:f>'17-3'!$G$5</c:f>
              <c:strCache>
                <c:ptCount val="1"/>
                <c:pt idx="0">
                  <c:v>教員比率（女）</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dLbl>
              <c:idx val="13"/>
              <c:layout>
                <c:manualLayout>
                  <c:x val="-2.356237185650762E-2"/>
                  <c:y val="6.2849465967365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17-4E33-8306-536D21623AF2}"/>
                </c:ext>
              </c:extLst>
            </c:dLbl>
            <c:dLbl>
              <c:idx val="14"/>
              <c:layout>
                <c:manualLayout>
                  <c:x val="-2.4952069122447757E-2"/>
                  <c:y val="6.525288722806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1F-4209-9444-EBFD63A26F04}"/>
                </c:ext>
              </c:extLst>
            </c:dLbl>
            <c:dLbl>
              <c:idx val="15"/>
              <c:layout>
                <c:manualLayout>
                  <c:x val="-2.4952069122447757E-2"/>
                  <c:y val="7.0059729749472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1F-4209-9444-EBFD63A26F04}"/>
                </c:ext>
              </c:extLst>
            </c:dLbl>
            <c:spPr>
              <a:noFill/>
              <a:ln>
                <a:noFill/>
              </a:ln>
              <a:effectLst/>
            </c:spPr>
            <c:txPr>
              <a:bodyPr rot="0" spcFirstLastPara="1" vertOverflow="ellipsis" vert="horz" wrap="square" anchor="ctr" anchorCtr="1"/>
              <a:lstStyle/>
              <a:p>
                <a:pPr>
                  <a:defRPr sz="1100" b="1" i="0" u="none" strike="noStrike" kern="1200" baseline="0">
                    <a:solidFill>
                      <a:srgbClr val="D5848B"/>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'17-3'!$A$6:$A$21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'17-3'!$G$6:$G$21</c:f>
              <c:numCache>
                <c:formatCode>0.0_ </c:formatCode>
                <c:ptCount val="16"/>
                <c:pt idx="0">
                  <c:v>42.836676217765039</c:v>
                </c:pt>
                <c:pt idx="1">
                  <c:v>42.978723404255319</c:v>
                </c:pt>
                <c:pt idx="2">
                  <c:v>44.586894586894587</c:v>
                </c:pt>
                <c:pt idx="3">
                  <c:v>43.794579172610554</c:v>
                </c:pt>
                <c:pt idx="4">
                  <c:v>42.65129682997118</c:v>
                </c:pt>
                <c:pt idx="5">
                  <c:v>44.316546762589923</c:v>
                </c:pt>
                <c:pt idx="6">
                  <c:v>45.058139534883722</c:v>
                </c:pt>
                <c:pt idx="7">
                  <c:v>44.525547445255476</c:v>
                </c:pt>
                <c:pt idx="8">
                  <c:v>45.252225519287833</c:v>
                </c:pt>
                <c:pt idx="9">
                  <c:v>44.976816074188562</c:v>
                </c:pt>
                <c:pt idx="10">
                  <c:v>45.32710280373832</c:v>
                </c:pt>
                <c:pt idx="11">
                  <c:v>45.786963434022262</c:v>
                </c:pt>
                <c:pt idx="12">
                  <c:v>47.226386806596707</c:v>
                </c:pt>
                <c:pt idx="13">
                  <c:v>49.3</c:v>
                </c:pt>
                <c:pt idx="14">
                  <c:v>49.5</c:v>
                </c:pt>
                <c:pt idx="15">
                  <c:v>49.6</c:v>
                </c:pt>
              </c:numCache>
            </c:numRef>
          </c:val>
          <c:smooth val="0"/>
          <c:extLst>
            <c:ext xmlns:c16="http://schemas.microsoft.com/office/drawing/2014/chart" uri="{C3380CC4-5D6E-409C-BE32-E72D297353CC}">
              <c16:uniqueId val="{00000003-6AAD-4B6D-AF78-4E7542CF0885}"/>
            </c:ext>
          </c:extLst>
        </c:ser>
        <c:dLbls>
          <c:showLegendKey val="0"/>
          <c:showVal val="0"/>
          <c:showCatName val="0"/>
          <c:showSerName val="0"/>
          <c:showPercent val="0"/>
          <c:showBubbleSize val="0"/>
        </c:dLbls>
        <c:marker val="1"/>
        <c:smooth val="0"/>
        <c:axId val="635785504"/>
        <c:axId val="635782368"/>
      </c:lineChart>
      <c:catAx>
        <c:axId val="63578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35791776"/>
        <c:crosses val="autoZero"/>
        <c:auto val="1"/>
        <c:lblAlgn val="ctr"/>
        <c:lblOffset val="100"/>
        <c:noMultiLvlLbl val="0"/>
      </c:catAx>
      <c:valAx>
        <c:axId val="635791776"/>
        <c:scaling>
          <c:orientation val="minMax"/>
          <c:max val="500"/>
          <c:min val="0"/>
        </c:scaling>
        <c:delete val="0"/>
        <c:axPos val="l"/>
        <c:majorGridlines>
          <c:spPr>
            <a:ln w="9525" cap="flat" cmpd="sng" algn="ctr">
              <a:no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（人）</a:t>
                </a:r>
                <a:endParaRPr lang="ja-JP" sz="1100">
                  <a:latin typeface="ＭＳ Ｐゴシック" panose="020B0600070205080204" pitchFamily="50" charset="-128"/>
                  <a:ea typeface="ＭＳ Ｐゴシック" panose="020B0600070205080204" pitchFamily="50" charset="-128"/>
                </a:endParaRPr>
              </a:p>
            </c:rich>
          </c:tx>
          <c:layout>
            <c:manualLayout>
              <c:xMode val="edge"/>
              <c:yMode val="edge"/>
              <c:x val="1.2672301686214346E-2"/>
              <c:y val="0.18842432038810786"/>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35783936"/>
        <c:crosses val="autoZero"/>
        <c:crossBetween val="between"/>
        <c:majorUnit val="100"/>
        <c:minorUnit val="1"/>
      </c:valAx>
      <c:valAx>
        <c:axId val="635782368"/>
        <c:scaling>
          <c:orientation val="minMax"/>
          <c:max val="100"/>
        </c:scaling>
        <c:delete val="0"/>
        <c:axPos val="r"/>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a:t>
                </a:r>
              </a:p>
            </c:rich>
          </c:tx>
          <c:layout>
            <c:manualLayout>
              <c:xMode val="edge"/>
              <c:yMode val="edge"/>
              <c:x val="0.95108770167657475"/>
              <c:y val="0.18502752852462559"/>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635785504"/>
        <c:crosses val="max"/>
        <c:crossBetween val="between"/>
      </c:valAx>
      <c:catAx>
        <c:axId val="635785504"/>
        <c:scaling>
          <c:orientation val="minMax"/>
        </c:scaling>
        <c:delete val="1"/>
        <c:axPos val="b"/>
        <c:numFmt formatCode="General" sourceLinked="1"/>
        <c:majorTickMark val="out"/>
        <c:minorTickMark val="none"/>
        <c:tickLblPos val="nextTo"/>
        <c:crossAx val="635782368"/>
        <c:crosses val="autoZero"/>
        <c:auto val="1"/>
        <c:lblAlgn val="ctr"/>
        <c:lblOffset val="100"/>
        <c:noMultiLvlLbl val="0"/>
      </c:catAx>
      <c:spPr>
        <a:noFill/>
        <a:ln>
          <a:noFill/>
        </a:ln>
        <a:effectLst/>
      </c:spPr>
    </c:plotArea>
    <c:legend>
      <c:legendPos val="r"/>
      <c:layout>
        <c:manualLayout>
          <c:xMode val="edge"/>
          <c:yMode val="edge"/>
          <c:x val="0.32166124871722129"/>
          <c:y val="0.15075040835069098"/>
          <c:w val="0.35807906824327485"/>
          <c:h val="7.683851843602654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'17-4'!$C$5</c:f>
              <c:strCache>
                <c:ptCount val="1"/>
                <c:pt idx="0">
                  <c:v>特別支援学級（児童生徒数）</c:v>
                </c:pt>
              </c:strCache>
            </c:strRef>
          </c:tx>
          <c:spPr>
            <a:solidFill>
              <a:srgbClr val="B1D7E4"/>
            </a:solidFill>
            <a:ln>
              <a:noFill/>
            </a:ln>
            <a:effectLst/>
          </c:spPr>
          <c:invertIfNegative val="0"/>
          <c:dLbls>
            <c:dLbl>
              <c:idx val="11"/>
              <c:layout>
                <c:manualLayout>
                  <c:x val="-1.8070366576594663E-3"/>
                  <c:y val="0.105882083402359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22-476E-ADCB-D9DEB269A973}"/>
                </c:ext>
              </c:extLst>
            </c:dLbl>
            <c:dLbl>
              <c:idx val="12"/>
              <c:layout>
                <c:manualLayout>
                  <c:x val="-1.3251449074298922E-16"/>
                  <c:y val="0.110755739155261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22-476E-ADCB-D9DEB269A973}"/>
                </c:ext>
              </c:extLst>
            </c:dLbl>
            <c:dLbl>
              <c:idx val="13"/>
              <c:layout>
                <c:manualLayout>
                  <c:x val="-1.3220287327604612E-16"/>
                  <c:y val="0.1466274736013843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BC-4DC8-83FD-D15E25559F7B}"/>
                </c:ext>
              </c:extLst>
            </c:dLbl>
            <c:dLbl>
              <c:idx val="14"/>
              <c:layout>
                <c:manualLayout>
                  <c:x val="5.408361838428394E-3"/>
                  <c:y val="0.1599632897533328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BC-4DC8-83FD-D15E25559F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'17-4'!$A$6:$A$20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'17-4'!$C$6:$C$20</c:f>
              <c:numCache>
                <c:formatCode>General</c:formatCode>
                <c:ptCount val="15"/>
                <c:pt idx="0">
                  <c:v>253</c:v>
                </c:pt>
                <c:pt idx="1">
                  <c:v>298</c:v>
                </c:pt>
                <c:pt idx="2">
                  <c:v>304</c:v>
                </c:pt>
                <c:pt idx="3">
                  <c:v>333</c:v>
                </c:pt>
                <c:pt idx="4">
                  <c:v>380</c:v>
                </c:pt>
                <c:pt idx="5">
                  <c:v>443</c:v>
                </c:pt>
                <c:pt idx="6">
                  <c:v>511</c:v>
                </c:pt>
                <c:pt idx="7">
                  <c:v>619</c:v>
                </c:pt>
                <c:pt idx="8">
                  <c:v>662</c:v>
                </c:pt>
                <c:pt idx="9">
                  <c:v>750</c:v>
                </c:pt>
                <c:pt idx="10">
                  <c:v>815</c:v>
                </c:pt>
                <c:pt idx="11">
                  <c:v>900</c:v>
                </c:pt>
                <c:pt idx="12">
                  <c:v>998</c:v>
                </c:pt>
                <c:pt idx="13" formatCode="#,##0">
                  <c:v>1118</c:v>
                </c:pt>
                <c:pt idx="14" formatCode="#,##0">
                  <c:v>1242</c:v>
                </c:pt>
              </c:numCache>
            </c:numRef>
          </c:val>
          <c:extLst>
            <c:ext xmlns:c16="http://schemas.microsoft.com/office/drawing/2014/chart" uri="{C3380CC4-5D6E-409C-BE32-E72D297353CC}">
              <c16:uniqueId val="{00000002-7E22-476E-ADCB-D9DEB269A973}"/>
            </c:ext>
          </c:extLst>
        </c:ser>
        <c:ser>
          <c:idx val="0"/>
          <c:order val="1"/>
          <c:tx>
            <c:strRef>
              <c:f>'17-4'!$D$5</c:f>
              <c:strCache>
                <c:ptCount val="1"/>
                <c:pt idx="0">
                  <c:v>通級指導教室（児童生徒数）</c:v>
                </c:pt>
              </c:strCache>
            </c:strRef>
          </c:tx>
          <c:spPr>
            <a:pattFill prst="dkUpDiag">
              <a:fgClr>
                <a:srgbClr val="F8E352"/>
              </a:fgClr>
              <a:bgClr>
                <a:schemeClr val="bg1"/>
              </a:bgClr>
            </a:pattFill>
            <a:ln>
              <a:solidFill>
                <a:srgbClr val="F8E352"/>
              </a:solidFill>
            </a:ln>
            <a:effectLst/>
          </c:spPr>
          <c:invertIfNegative val="0"/>
          <c:dLbls>
            <c:dLbl>
              <c:idx val="6"/>
              <c:layout>
                <c:manualLayout>
                  <c:x val="3.6140733153189326E-3"/>
                  <c:y val="3.89178633620511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22-476E-ADCB-D9DEB269A973}"/>
                </c:ext>
              </c:extLst>
            </c:dLbl>
            <c:dLbl>
              <c:idx val="7"/>
              <c:layout>
                <c:manualLayout>
                  <c:x val="0"/>
                  <c:y val="3.8583972817997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22-476E-ADCB-D9DEB269A973}"/>
                </c:ext>
              </c:extLst>
            </c:dLbl>
            <c:dLbl>
              <c:idx val="8"/>
              <c:layout>
                <c:manualLayout>
                  <c:x val="1.0842219945956797E-2"/>
                  <c:y val="1.32762040207101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22-476E-ADCB-D9DEB269A973}"/>
                </c:ext>
              </c:extLst>
            </c:dLbl>
            <c:dLbl>
              <c:idx val="9"/>
              <c:layout>
                <c:manualLayout>
                  <c:x val="1.445629326127573E-2"/>
                  <c:y val="5.18480317876461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22-476E-ADCB-D9DEB269A973}"/>
                </c:ext>
              </c:extLst>
            </c:dLbl>
            <c:dLbl>
              <c:idx val="10"/>
              <c:layout>
                <c:manualLayout>
                  <c:x val="1.2649256603616264E-2"/>
                  <c:y val="7.49299703978680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22-476E-ADCB-D9DEB269A973}"/>
                </c:ext>
              </c:extLst>
            </c:dLbl>
            <c:dLbl>
              <c:idx val="11"/>
              <c:layout>
                <c:manualLayout>
                  <c:x val="0"/>
                  <c:y val="0.1210938476183118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22-476E-ADCB-D9DEB269A9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'17-4'!$A$6:$A$20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'17-4'!$D$6:$D$20</c:f>
              <c:numCache>
                <c:formatCode>General</c:formatCode>
                <c:ptCount val="15"/>
                <c:pt idx="0">
                  <c:v>46</c:v>
                </c:pt>
                <c:pt idx="1">
                  <c:v>48</c:v>
                </c:pt>
                <c:pt idx="2">
                  <c:v>66</c:v>
                </c:pt>
                <c:pt idx="3">
                  <c:v>61</c:v>
                </c:pt>
                <c:pt idx="4">
                  <c:v>54</c:v>
                </c:pt>
                <c:pt idx="5">
                  <c:v>78</c:v>
                </c:pt>
                <c:pt idx="6">
                  <c:v>110</c:v>
                </c:pt>
                <c:pt idx="7">
                  <c:v>89</c:v>
                </c:pt>
                <c:pt idx="8">
                  <c:v>109</c:v>
                </c:pt>
                <c:pt idx="9">
                  <c:v>166</c:v>
                </c:pt>
                <c:pt idx="10">
                  <c:v>204</c:v>
                </c:pt>
                <c:pt idx="11">
                  <c:v>284</c:v>
                </c:pt>
                <c:pt idx="12">
                  <c:v>405</c:v>
                </c:pt>
                <c:pt idx="13">
                  <c:v>460</c:v>
                </c:pt>
                <c:pt idx="14">
                  <c:v>555</c:v>
                </c:pt>
              </c:numCache>
            </c:numRef>
          </c:val>
          <c:extLst>
            <c:ext xmlns:c16="http://schemas.microsoft.com/office/drawing/2014/chart" uri="{C3380CC4-5D6E-409C-BE32-E72D297353CC}">
              <c16:uniqueId val="{00000009-7E22-476E-ADCB-D9DEB269A973}"/>
            </c:ext>
          </c:extLst>
        </c:ser>
        <c:dLbls>
          <c:showLegendKey val="0"/>
          <c:showVal val="0"/>
          <c:showCatName val="0"/>
          <c:showSerName val="0"/>
          <c:showPercent val="0"/>
          <c:showBubbleSize val="0"/>
        </c:dLbls>
        <c:gapWidth val="155"/>
        <c:axId val="635785896"/>
        <c:axId val="635787072"/>
      </c:barChart>
      <c:lineChart>
        <c:grouping val="standard"/>
        <c:varyColors val="0"/>
        <c:ser>
          <c:idx val="1"/>
          <c:order val="2"/>
          <c:tx>
            <c:strRef>
              <c:f>'17-4'!$E$5</c:f>
              <c:strCache>
                <c:ptCount val="1"/>
                <c:pt idx="0">
                  <c:v>特別支援学級（学級数）</c:v>
                </c:pt>
              </c:strCache>
            </c:strRef>
          </c:tx>
          <c:spPr>
            <a:ln w="28575" cap="rnd">
              <a:solidFill>
                <a:srgbClr val="D5848B"/>
              </a:solidFill>
              <a:round/>
            </a:ln>
            <a:effectLst/>
          </c:spPr>
          <c:marker>
            <c:symbol val="circle"/>
            <c:size val="5"/>
            <c:spPr>
              <a:solidFill>
                <a:srgbClr val="D5848B"/>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'17-4'!$A$6:$A$20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'17-4'!$E$6:$E$20</c:f>
              <c:numCache>
                <c:formatCode>General</c:formatCode>
                <c:ptCount val="15"/>
                <c:pt idx="0">
                  <c:v>63</c:v>
                </c:pt>
                <c:pt idx="1">
                  <c:v>66</c:v>
                </c:pt>
                <c:pt idx="2">
                  <c:v>73</c:v>
                </c:pt>
                <c:pt idx="3">
                  <c:v>79</c:v>
                </c:pt>
                <c:pt idx="4">
                  <c:v>89</c:v>
                </c:pt>
                <c:pt idx="5">
                  <c:v>101</c:v>
                </c:pt>
                <c:pt idx="6">
                  <c:v>112</c:v>
                </c:pt>
                <c:pt idx="7">
                  <c:v>133</c:v>
                </c:pt>
                <c:pt idx="8">
                  <c:v>138</c:v>
                </c:pt>
                <c:pt idx="9">
                  <c:v>152</c:v>
                </c:pt>
                <c:pt idx="10">
                  <c:v>158</c:v>
                </c:pt>
                <c:pt idx="11">
                  <c:v>167</c:v>
                </c:pt>
                <c:pt idx="12">
                  <c:v>182</c:v>
                </c:pt>
                <c:pt idx="13">
                  <c:v>205</c:v>
                </c:pt>
                <c:pt idx="14">
                  <c:v>218</c:v>
                </c:pt>
              </c:numCache>
            </c:numRef>
          </c:val>
          <c:smooth val="0"/>
          <c:extLst>
            <c:ext xmlns:c16="http://schemas.microsoft.com/office/drawing/2014/chart" uri="{C3380CC4-5D6E-409C-BE32-E72D297353CC}">
              <c16:uniqueId val="{0000000A-7E22-476E-ADCB-D9DEB269A973}"/>
            </c:ext>
          </c:extLst>
        </c:ser>
        <c:ser>
          <c:idx val="3"/>
          <c:order val="3"/>
          <c:tx>
            <c:strRef>
              <c:f>'17-4'!$F$5</c:f>
              <c:strCache>
                <c:ptCount val="1"/>
                <c:pt idx="0">
                  <c:v>通級指導教室（学級数）</c:v>
                </c:pt>
              </c:strCache>
            </c:strRef>
          </c:tx>
          <c:spPr>
            <a:ln w="28575" cap="rnd">
              <a:solidFill>
                <a:srgbClr val="51A1A2"/>
              </a:solidFill>
              <a:prstDash val="sysDot"/>
              <a:round/>
            </a:ln>
            <a:effectLst/>
          </c:spPr>
          <c:marker>
            <c:symbol val="square"/>
            <c:size val="5"/>
            <c:spPr>
              <a:solidFill>
                <a:srgbClr val="51A1A2"/>
              </a:solidFill>
              <a:ln w="9525">
                <a:noFill/>
                <a:prstDash val="sysDot"/>
              </a:ln>
              <a:effectLst/>
            </c:spPr>
          </c:marker>
          <c:dLbls>
            <c:dLbl>
              <c:idx val="4"/>
              <c:layout>
                <c:manualLayout>
                  <c:x val="-1.9479855169569047E-2"/>
                  <c:y val="5.47764391566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22-476E-ADCB-D9DEB269A973}"/>
                </c:ext>
              </c:extLst>
            </c:dLbl>
            <c:dLbl>
              <c:idx val="5"/>
              <c:layout>
                <c:manualLayout>
                  <c:x val="-1.9479855169569047E-2"/>
                  <c:y val="5.47764391566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22-476E-ADCB-D9DEB269A973}"/>
                </c:ext>
              </c:extLst>
            </c:dLbl>
            <c:dLbl>
              <c:idx val="6"/>
              <c:layout>
                <c:manualLayout>
                  <c:x val="-2.3599898749032632E-2"/>
                  <c:y val="5.4776439156600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22-476E-ADCB-D9DEB269A973}"/>
                </c:ext>
              </c:extLst>
            </c:dLbl>
            <c:dLbl>
              <c:idx val="7"/>
              <c:layout>
                <c:manualLayout>
                  <c:x val="-2.3599898749032632E-2"/>
                  <c:y val="5.4776439156600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22-476E-ADCB-D9DEB269A973}"/>
                </c:ext>
              </c:extLst>
            </c:dLbl>
            <c:dLbl>
              <c:idx val="8"/>
              <c:layout>
                <c:manualLayout>
                  <c:x val="-2.3599898749032632E-2"/>
                  <c:y val="5.47764391566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22-476E-ADCB-D9DEB269A973}"/>
                </c:ext>
              </c:extLst>
            </c:dLbl>
            <c:dLbl>
              <c:idx val="9"/>
              <c:layout>
                <c:manualLayout>
                  <c:x val="-2.3599898749032764E-2"/>
                  <c:y val="5.47764391566003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22-476E-ADCB-D9DEB269A9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'17-4'!$A$6:$A$20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'17-4'!$F$6:$F$20</c:f>
              <c:numCache>
                <c:formatCode>General</c:formatCode>
                <c:ptCount val="15"/>
                <c:pt idx="0">
                  <c:v>5</c:v>
                </c:pt>
                <c:pt idx="1">
                  <c:v>5</c:v>
                </c:pt>
                <c:pt idx="2">
                  <c:v>6</c:v>
                </c:pt>
                <c:pt idx="3">
                  <c:v>6</c:v>
                </c:pt>
                <c:pt idx="4">
                  <c:v>7</c:v>
                </c:pt>
                <c:pt idx="5">
                  <c:v>9</c:v>
                </c:pt>
                <c:pt idx="6">
                  <c:v>11</c:v>
                </c:pt>
                <c:pt idx="7">
                  <c:v>11</c:v>
                </c:pt>
                <c:pt idx="8">
                  <c:v>15</c:v>
                </c:pt>
                <c:pt idx="9">
                  <c:v>16</c:v>
                </c:pt>
                <c:pt idx="10">
                  <c:v>22</c:v>
                </c:pt>
                <c:pt idx="11">
                  <c:v>25</c:v>
                </c:pt>
                <c:pt idx="12">
                  <c:v>27</c:v>
                </c:pt>
                <c:pt idx="13">
                  <c:v>30</c:v>
                </c:pt>
                <c:pt idx="14">
                  <c:v>35</c:v>
                </c:pt>
              </c:numCache>
            </c:numRef>
          </c:val>
          <c:smooth val="0"/>
          <c:extLst>
            <c:ext xmlns:c16="http://schemas.microsoft.com/office/drawing/2014/chart" uri="{C3380CC4-5D6E-409C-BE32-E72D297353CC}">
              <c16:uniqueId val="{00000011-7E22-476E-ADCB-D9DEB269A973}"/>
            </c:ext>
          </c:extLst>
        </c:ser>
        <c:dLbls>
          <c:showLegendKey val="0"/>
          <c:showVal val="0"/>
          <c:showCatName val="0"/>
          <c:showSerName val="0"/>
          <c:showPercent val="0"/>
          <c:showBubbleSize val="0"/>
        </c:dLbls>
        <c:marker val="1"/>
        <c:smooth val="0"/>
        <c:axId val="635786680"/>
        <c:axId val="635786288"/>
      </c:lineChart>
      <c:catAx>
        <c:axId val="635785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87072"/>
        <c:crosses val="autoZero"/>
        <c:auto val="1"/>
        <c:lblAlgn val="ctr"/>
        <c:lblOffset val="100"/>
        <c:noMultiLvlLbl val="0"/>
      </c:catAx>
      <c:valAx>
        <c:axId val="635787072"/>
        <c:scaling>
          <c:orientation val="minMax"/>
          <c:max val="1300"/>
          <c:min val="0"/>
        </c:scaling>
        <c:delete val="0"/>
        <c:axPos val="l"/>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85896"/>
        <c:crosses val="autoZero"/>
        <c:crossBetween val="between"/>
        <c:majorUnit val="200"/>
      </c:valAx>
      <c:valAx>
        <c:axId val="635786288"/>
        <c:scaling>
          <c:orientation val="minMax"/>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86680"/>
        <c:crosses val="max"/>
        <c:crossBetween val="between"/>
        <c:majorUnit val="50"/>
      </c:valAx>
      <c:catAx>
        <c:axId val="635786680"/>
        <c:scaling>
          <c:orientation val="minMax"/>
        </c:scaling>
        <c:delete val="1"/>
        <c:axPos val="b"/>
        <c:numFmt formatCode="General" sourceLinked="1"/>
        <c:majorTickMark val="out"/>
        <c:minorTickMark val="none"/>
        <c:tickLblPos val="nextTo"/>
        <c:crossAx val="635786288"/>
        <c:crosses val="autoZero"/>
        <c:auto val="1"/>
        <c:lblAlgn val="ctr"/>
        <c:lblOffset val="100"/>
        <c:noMultiLvlLbl val="0"/>
      </c:catAx>
      <c:spPr>
        <a:noFill/>
        <a:ln>
          <a:noFill/>
        </a:ln>
        <a:effectLst/>
      </c:spPr>
    </c:plotArea>
    <c:legend>
      <c:legendPos val="t"/>
      <c:layout>
        <c:manualLayout>
          <c:xMode val="edge"/>
          <c:yMode val="edge"/>
          <c:x val="3.3736662966747252E-2"/>
          <c:y val="0"/>
          <c:w val="0.62533029997804535"/>
          <c:h val="0.16085294124328955"/>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'17-5'!$C$5</c:f>
              <c:strCache>
                <c:ptCount val="1"/>
                <c:pt idx="0">
                  <c:v>不登校人数</c:v>
                </c:pt>
              </c:strCache>
            </c:strRef>
          </c:tx>
          <c:spPr>
            <a:ln w="28575" cap="rnd">
              <a:solidFill>
                <a:srgbClr val="D5848B"/>
              </a:solidFill>
              <a:round/>
            </a:ln>
            <a:effectLst/>
          </c:spPr>
          <c:marker>
            <c:symbol val="circle"/>
            <c:size val="5"/>
            <c:spPr>
              <a:solidFill>
                <a:srgbClr val="D5848B"/>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'17-5'!$A$6:$A$19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'17-5'!$C$6:$C$19</c:f>
              <c:numCache>
                <c:formatCode>General</c:formatCode>
                <c:ptCount val="14"/>
                <c:pt idx="0">
                  <c:v>9.6</c:v>
                </c:pt>
                <c:pt idx="1">
                  <c:v>9.1</c:v>
                </c:pt>
                <c:pt idx="2">
                  <c:v>9.6999999999999993</c:v>
                </c:pt>
                <c:pt idx="3">
                  <c:v>10.4</c:v>
                </c:pt>
                <c:pt idx="4">
                  <c:v>13.6</c:v>
                </c:pt>
                <c:pt idx="5">
                  <c:v>13.3</c:v>
                </c:pt>
                <c:pt idx="6">
                  <c:v>12.9</c:v>
                </c:pt>
                <c:pt idx="7">
                  <c:v>12.8</c:v>
                </c:pt>
                <c:pt idx="8">
                  <c:v>15.2</c:v>
                </c:pt>
                <c:pt idx="9">
                  <c:v>17.399999999999999</c:v>
                </c:pt>
                <c:pt idx="10">
                  <c:v>19.8</c:v>
                </c:pt>
                <c:pt idx="11">
                  <c:v>23.2</c:v>
                </c:pt>
                <c:pt idx="12">
                  <c:v>29.3</c:v>
                </c:pt>
                <c:pt idx="13">
                  <c:v>37.9</c:v>
                </c:pt>
              </c:numCache>
            </c:numRef>
          </c:val>
          <c:smooth val="0"/>
          <c:extLst>
            <c:ext xmlns:c16="http://schemas.microsoft.com/office/drawing/2014/chart" uri="{C3380CC4-5D6E-409C-BE32-E72D297353CC}">
              <c16:uniqueId val="{00000000-2501-412A-A6AC-D7065B6CE950}"/>
            </c:ext>
          </c:extLst>
        </c:ser>
        <c:ser>
          <c:idx val="1"/>
          <c:order val="1"/>
          <c:tx>
            <c:strRef>
              <c:f>'17-5'!$D$5</c:f>
              <c:strCache>
                <c:ptCount val="1"/>
                <c:pt idx="0">
                  <c:v>いじめ認知件数</c:v>
                </c:pt>
              </c:strCache>
            </c:strRef>
          </c:tx>
          <c:spPr>
            <a:ln w="28575" cap="rnd">
              <a:solidFill>
                <a:srgbClr val="51A1A2"/>
              </a:solidFill>
              <a:prstDash val="sysDot"/>
              <a:round/>
            </a:ln>
            <a:effectLst/>
          </c:spPr>
          <c:marker>
            <c:symbol val="square"/>
            <c:size val="5"/>
            <c:spPr>
              <a:solidFill>
                <a:srgbClr val="51A1A2"/>
              </a:solidFill>
              <a:ln w="9525">
                <a:noFill/>
              </a:ln>
              <a:effectLst/>
            </c:spPr>
          </c:marker>
          <c:dLbls>
            <c:dLbl>
              <c:idx val="4"/>
              <c:layout>
                <c:manualLayout>
                  <c:x val="-4.8845215975570691E-2"/>
                  <c:y val="-2.5412272985402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01-412A-A6AC-D7065B6CE950}"/>
                </c:ext>
              </c:extLst>
            </c:dLbl>
            <c:dLbl>
              <c:idx val="5"/>
              <c:layout>
                <c:manualLayout>
                  <c:x val="-5.7386343868895224E-3"/>
                  <c:y val="5.3779772178115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01-412A-A6AC-D7065B6CE950}"/>
                </c:ext>
              </c:extLst>
            </c:dLbl>
            <c:dLbl>
              <c:idx val="6"/>
              <c:layout>
                <c:manualLayout>
                  <c:x val="-2.9590942865959743E-2"/>
                  <c:y val="6.5092921487189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01-412A-A6AC-D7065B6CE950}"/>
                </c:ext>
              </c:extLst>
            </c:dLbl>
            <c:dLbl>
              <c:idx val="7"/>
              <c:layout>
                <c:manualLayout>
                  <c:x val="-2.7794835299764696E-2"/>
                  <c:y val="-5.9351720912623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01-412A-A6AC-D7065B6CE9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'17-5'!$A$6:$A$19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'17-5'!$D$6:$D$19</c:f>
              <c:numCache>
                <c:formatCode>General</c:formatCode>
                <c:ptCount val="14"/>
                <c:pt idx="3">
                  <c:v>0.6</c:v>
                </c:pt>
                <c:pt idx="4">
                  <c:v>6.3</c:v>
                </c:pt>
                <c:pt idx="5">
                  <c:v>9.1</c:v>
                </c:pt>
                <c:pt idx="6">
                  <c:v>12.9</c:v>
                </c:pt>
                <c:pt idx="7">
                  <c:v>24.5</c:v>
                </c:pt>
                <c:pt idx="8">
                  <c:v>43.5</c:v>
                </c:pt>
                <c:pt idx="9">
                  <c:v>65.3</c:v>
                </c:pt>
                <c:pt idx="10">
                  <c:v>77</c:v>
                </c:pt>
                <c:pt idx="11">
                  <c:v>72.400000000000006</c:v>
                </c:pt>
                <c:pt idx="12">
                  <c:v>83.5</c:v>
                </c:pt>
                <c:pt idx="13">
                  <c:v>82.2</c:v>
                </c:pt>
              </c:numCache>
            </c:numRef>
          </c:val>
          <c:smooth val="0"/>
          <c:extLst>
            <c:ext xmlns:c16="http://schemas.microsoft.com/office/drawing/2014/chart" uri="{C3380CC4-5D6E-409C-BE32-E72D297353CC}">
              <c16:uniqueId val="{00000006-2501-412A-A6AC-D7065B6CE950}"/>
            </c:ext>
          </c:extLst>
        </c:ser>
        <c:dLbls>
          <c:showLegendKey val="0"/>
          <c:showVal val="0"/>
          <c:showCatName val="0"/>
          <c:showSerName val="0"/>
          <c:showPercent val="0"/>
          <c:showBubbleSize val="0"/>
        </c:dLbls>
        <c:marker val="1"/>
        <c:smooth val="0"/>
        <c:axId val="635790992"/>
        <c:axId val="635788248"/>
        <c:extLst/>
      </c:lineChart>
      <c:catAx>
        <c:axId val="63579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88248"/>
        <c:crosses val="autoZero"/>
        <c:auto val="1"/>
        <c:lblAlgn val="ctr"/>
        <c:lblOffset val="100"/>
        <c:noMultiLvlLbl val="0"/>
      </c:catAx>
      <c:valAx>
        <c:axId val="635788248"/>
        <c:scaling>
          <c:orientation val="minMax"/>
          <c:max val="90"/>
          <c:min val="0"/>
        </c:scaling>
        <c:delete val="0"/>
        <c:axPos val="l"/>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90992"/>
        <c:crosses val="autoZero"/>
        <c:crossBetween val="between"/>
        <c:majorUnit val="20"/>
      </c:valAx>
      <c:spPr>
        <a:noFill/>
        <a:ln>
          <a:noFill/>
        </a:ln>
        <a:effectLst/>
      </c:spPr>
    </c:plotArea>
    <c:legend>
      <c:legendPos val="t"/>
      <c:layout>
        <c:manualLayout>
          <c:xMode val="edge"/>
          <c:yMode val="edge"/>
          <c:x val="0.10799050267064367"/>
          <c:y val="2.3081938610221935E-2"/>
          <c:w val="0.3987157972327498"/>
          <c:h val="9.737761006517922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ea"/>
                <a:ea typeface="+mn-ea"/>
                <a:cs typeface="+mn-cs"/>
              </a:defRPr>
            </a:pPr>
            <a:r>
              <a:rPr lang="ja-JP" altLang="en-US" sz="1000">
                <a:latin typeface="+mn-ea"/>
                <a:ea typeface="+mn-ea"/>
              </a:rPr>
              <a:t>教育の情報化の実態に係る主な指標</a:t>
            </a:r>
          </a:p>
        </c:rich>
      </c:tx>
      <c:layout>
        <c:manualLayout>
          <c:xMode val="edge"/>
          <c:yMode val="edge"/>
          <c:x val="0.1631442701491384"/>
          <c:y val="4.489839712362217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manualLayout>
          <c:layoutTarget val="inner"/>
          <c:xMode val="edge"/>
          <c:yMode val="edge"/>
          <c:x val="0.25566518192674981"/>
          <c:y val="0.26241168062290393"/>
          <c:w val="0.4557284101755405"/>
          <c:h val="0.54612638006851089"/>
        </c:manualLayout>
      </c:layout>
      <c:radarChart>
        <c:radarStyle val="marker"/>
        <c:varyColors val="0"/>
        <c:ser>
          <c:idx val="2"/>
          <c:order val="0"/>
          <c:tx>
            <c:strRef>
              <c:f>'17-6'!$D$6</c:f>
              <c:strCache>
                <c:ptCount val="1"/>
                <c:pt idx="0">
                  <c:v>全国平均値</c:v>
                </c:pt>
              </c:strCache>
            </c:strRef>
          </c:tx>
          <c:spPr>
            <a:ln w="28575" cap="rnd">
              <a:solidFill>
                <a:schemeClr val="bg1">
                  <a:lumMod val="65000"/>
                </a:schemeClr>
              </a:solidFill>
              <a:prstDash val="dash"/>
              <a:round/>
            </a:ln>
            <a:effectLst/>
          </c:spPr>
          <c:marker>
            <c:symbol val="none"/>
          </c:marker>
          <c:cat>
            <c:strRef>
              <c:f>'17-6'!$A$7:$A$12</c:f>
              <c:strCache>
                <c:ptCount val="6"/>
                <c:pt idx="0">
                  <c:v>教育用コンピュータ１台当たりの児童生徒数(台/人)</c:v>
                </c:pt>
                <c:pt idx="1">
                  <c:v>無線LANまたは移動通信ｼｽﾃﾑ（LTE等）によりｲﾝﾀｰﾈｯﾄ接続を行う普通教室の割合(％)</c:v>
                </c:pt>
                <c:pt idx="2">
                  <c:v>インターネット接続率（1Gbps以上）(％)</c:v>
                </c:pt>
                <c:pt idx="3">
                  <c:v>普通教室の大型提示装置整備率(％)</c:v>
                </c:pt>
                <c:pt idx="4">
                  <c:v>統合型校務支援システム整備率(％)</c:v>
                </c:pt>
                <c:pt idx="5">
                  <c:v>教員のICT活用指導力(％)</c:v>
                </c:pt>
              </c:strCache>
            </c:strRef>
          </c:cat>
          <c:val>
            <c:numRef>
              <c:f>'17-6'!$D$7:$D$12</c:f>
              <c:numCache>
                <c:formatCode>General</c:formatCode>
                <c:ptCount val="6"/>
                <c:pt idx="0">
                  <c:v>110</c:v>
                </c:pt>
                <c:pt idx="1">
                  <c:v>98.3</c:v>
                </c:pt>
                <c:pt idx="2">
                  <c:v>81</c:v>
                </c:pt>
                <c:pt idx="3">
                  <c:v>89.6</c:v>
                </c:pt>
                <c:pt idx="4">
                  <c:v>91.4</c:v>
                </c:pt>
                <c:pt idx="5">
                  <c:v>84.9</c:v>
                </c:pt>
              </c:numCache>
            </c:numRef>
          </c:val>
          <c:extLst>
            <c:ext xmlns:c16="http://schemas.microsoft.com/office/drawing/2014/chart" uri="{C3380CC4-5D6E-409C-BE32-E72D297353CC}">
              <c16:uniqueId val="{00000000-71AD-417A-9BD6-B5FBA8761D19}"/>
            </c:ext>
          </c:extLst>
        </c:ser>
        <c:ser>
          <c:idx val="1"/>
          <c:order val="1"/>
          <c:tx>
            <c:strRef>
              <c:f>'17-6'!$C$6</c:f>
              <c:strCache>
                <c:ptCount val="1"/>
                <c:pt idx="0">
                  <c:v>福島県平均値</c:v>
                </c:pt>
              </c:strCache>
            </c:strRef>
          </c:tx>
          <c:spPr>
            <a:ln w="28575" cap="rnd">
              <a:solidFill>
                <a:srgbClr val="FFC000"/>
              </a:solidFill>
              <a:prstDash val="sysDot"/>
              <a:round/>
            </a:ln>
            <a:effectLst/>
          </c:spPr>
          <c:marker>
            <c:symbol val="none"/>
          </c:marker>
          <c:cat>
            <c:strRef>
              <c:f>'17-6'!$A$7:$A$12</c:f>
              <c:strCache>
                <c:ptCount val="6"/>
                <c:pt idx="0">
                  <c:v>教育用コンピュータ１台当たりの児童生徒数(台/人)</c:v>
                </c:pt>
                <c:pt idx="1">
                  <c:v>無線LANまたは移動通信ｼｽﾃﾑ（LTE等）によりｲﾝﾀｰﾈｯﾄ接続を行う普通教室の割合(％)</c:v>
                </c:pt>
                <c:pt idx="2">
                  <c:v>インターネット接続率（1Gbps以上）(％)</c:v>
                </c:pt>
                <c:pt idx="3">
                  <c:v>普通教室の大型提示装置整備率(％)</c:v>
                </c:pt>
                <c:pt idx="4">
                  <c:v>統合型校務支援システム整備率(％)</c:v>
                </c:pt>
                <c:pt idx="5">
                  <c:v>教員のICT活用指導力(％)</c:v>
                </c:pt>
              </c:strCache>
            </c:strRef>
          </c:cat>
          <c:val>
            <c:numRef>
              <c:f>'17-6'!$C$7:$C$12</c:f>
              <c:numCache>
                <c:formatCode>General</c:formatCode>
                <c:ptCount val="6"/>
                <c:pt idx="0">
                  <c:v>110</c:v>
                </c:pt>
                <c:pt idx="1">
                  <c:v>96.9</c:v>
                </c:pt>
                <c:pt idx="2">
                  <c:v>46.7</c:v>
                </c:pt>
                <c:pt idx="3">
                  <c:v>89.1</c:v>
                </c:pt>
                <c:pt idx="4">
                  <c:v>88.1</c:v>
                </c:pt>
                <c:pt idx="5">
                  <c:v>82.2</c:v>
                </c:pt>
              </c:numCache>
            </c:numRef>
          </c:val>
          <c:extLst>
            <c:ext xmlns:c16="http://schemas.microsoft.com/office/drawing/2014/chart" uri="{C3380CC4-5D6E-409C-BE32-E72D297353CC}">
              <c16:uniqueId val="{00000001-71AD-417A-9BD6-B5FBA8761D19}"/>
            </c:ext>
          </c:extLst>
        </c:ser>
        <c:ser>
          <c:idx val="0"/>
          <c:order val="2"/>
          <c:tx>
            <c:strRef>
              <c:f>'17-6'!$B$6</c:f>
              <c:strCache>
                <c:ptCount val="1"/>
                <c:pt idx="0">
                  <c:v>郡山市平均値</c:v>
                </c:pt>
              </c:strCache>
            </c:strRef>
          </c:tx>
          <c:spPr>
            <a:ln w="28575" cap="rnd">
              <a:solidFill>
                <a:srgbClr val="7CAFDD"/>
              </a:solidFill>
              <a:round/>
            </a:ln>
            <a:effectLst/>
          </c:spPr>
          <c:marker>
            <c:symbol val="none"/>
          </c:marker>
          <c:dLbls>
            <c:dLbl>
              <c:idx val="0"/>
              <c:layout>
                <c:manualLayout>
                  <c:x val="0.1163507445118678"/>
                  <c:y val="5.1663408303571794E-2"/>
                </c:manualLayout>
              </c:layout>
              <c:tx>
                <c:rich>
                  <a:bodyPr rot="0" spcFirstLastPara="1" vertOverflow="ellipsis" vert="horz" wrap="square" lIns="38100" tIns="19050" rIns="38100" bIns="19050" anchor="ctr" anchorCtr="1">
                    <a:noAutofit/>
                  </a:bodyPr>
                  <a:lstStyle/>
                  <a:p>
                    <a:pPr>
                      <a:defRPr sz="1050" b="0" i="0" u="none" strike="noStrike" kern="1200" baseline="0">
                        <a:solidFill>
                          <a:srgbClr val="7CAFDD"/>
                        </a:solidFill>
                        <a:latin typeface="みんなの文字ゴTTh-R" panose="020B0500000000000000" pitchFamily="50" charset="-128"/>
                        <a:ea typeface="みんなの文字ゴTTh-R" panose="020B0500000000000000" pitchFamily="50" charset="-128"/>
                        <a:cs typeface="+mn-cs"/>
                      </a:defRPr>
                    </a:pPr>
                    <a:r>
                      <a:rPr lang="en-US" altLang="ja-JP"/>
                      <a:t>1.1</a:t>
                    </a:r>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rgbClr val="7CAFDD"/>
                      </a:solidFill>
                      <a:latin typeface="みんなの文字ゴTTh-R" panose="020B0500000000000000" pitchFamily="50" charset="-128"/>
                      <a:ea typeface="みんなの文字ゴTTh-R" panose="020B0500000000000000"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9.8603670739701693E-2"/>
                      <c:h val="0.10094422336952005"/>
                    </c:manualLayout>
                  </c15:layout>
                </c:ext>
                <c:ext xmlns:c16="http://schemas.microsoft.com/office/drawing/2014/chart" uri="{C3380CC4-5D6E-409C-BE32-E72D297353CC}">
                  <c16:uniqueId val="{00000000-8490-4F1B-B1A9-09514A44FD8E}"/>
                </c:ext>
              </c:extLst>
            </c:dLbl>
            <c:dLbl>
              <c:idx val="1"/>
              <c:layout>
                <c:manualLayout>
                  <c:x val="3.2738043238849372E-2"/>
                  <c:y val="0.15043864117185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AD-417A-9BD6-B5FBA8761D19}"/>
                </c:ext>
              </c:extLst>
            </c:dLbl>
            <c:dLbl>
              <c:idx val="2"/>
              <c:layout>
                <c:manualLayout>
                  <c:x val="-3.2738043238849372E-2"/>
                  <c:y val="4.7280715796869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AD-417A-9BD6-B5FBA8761D19}"/>
                </c:ext>
              </c:extLst>
            </c:dLbl>
            <c:dLbl>
              <c:idx val="3"/>
              <c:layout>
                <c:manualLayout>
                  <c:x val="-0.11640193151590889"/>
                  <c:y val="-6.8771950249992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AD-417A-9BD6-B5FBA8761D19}"/>
                </c:ext>
              </c:extLst>
            </c:dLbl>
            <c:dLbl>
              <c:idx val="4"/>
              <c:layout>
                <c:manualLayout>
                  <c:x val="-2.9123035140381698E-2"/>
                  <c:y val="-0.13833338110698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AD-417A-9BD6-B5FBA8761D19}"/>
                </c:ext>
              </c:extLst>
            </c:dLbl>
            <c:dLbl>
              <c:idx val="5"/>
              <c:layout>
                <c:manualLayout>
                  <c:x val="4.3650724318465832E-2"/>
                  <c:y val="-5.5877209578118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AD-417A-9BD6-B5FBA8761D1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CAFDD"/>
                    </a:solidFill>
                    <a:latin typeface="みんなの文字ゴTTh-R" panose="020B0500000000000000" pitchFamily="50" charset="-128"/>
                    <a:ea typeface="みんなの文字ゴTTh-R" panose="020B05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'17-6'!$A$7:$A$12</c:f>
              <c:strCache>
                <c:ptCount val="6"/>
                <c:pt idx="0">
                  <c:v>教育用コンピュータ１台当たりの児童生徒数(台/人)</c:v>
                </c:pt>
                <c:pt idx="1">
                  <c:v>無線LANまたは移動通信ｼｽﾃﾑ（LTE等）によりｲﾝﾀｰﾈｯﾄ接続を行う普通教室の割合(％)</c:v>
                </c:pt>
                <c:pt idx="2">
                  <c:v>インターネット接続率（1Gbps以上）(％)</c:v>
                </c:pt>
                <c:pt idx="3">
                  <c:v>普通教室の大型提示装置整備率(％)</c:v>
                </c:pt>
                <c:pt idx="4">
                  <c:v>統合型校務支援システム整備率(％)</c:v>
                </c:pt>
                <c:pt idx="5">
                  <c:v>教員のICT活用指導力(％)</c:v>
                </c:pt>
              </c:strCache>
            </c:strRef>
          </c:cat>
          <c:val>
            <c:numRef>
              <c:f>'17-6'!$B$7:$B$12</c:f>
              <c:numCache>
                <c:formatCode>General</c:formatCode>
                <c:ptCount val="6"/>
                <c:pt idx="0">
                  <c:v>110</c:v>
                </c:pt>
                <c:pt idx="1">
                  <c:v>99.6</c:v>
                </c:pt>
                <c:pt idx="2">
                  <c:v>100</c:v>
                </c:pt>
                <c:pt idx="3">
                  <c:v>100</c:v>
                </c:pt>
                <c:pt idx="4">
                  <c:v>100</c:v>
                </c:pt>
                <c:pt idx="5">
                  <c:v>93.2</c:v>
                </c:pt>
              </c:numCache>
            </c:numRef>
          </c:val>
          <c:extLst>
            <c:ext xmlns:c16="http://schemas.microsoft.com/office/drawing/2014/chart" uri="{C3380CC4-5D6E-409C-BE32-E72D297353CC}">
              <c16:uniqueId val="{00000008-71AD-417A-9BD6-B5FBA8761D19}"/>
            </c:ext>
          </c:extLst>
        </c:ser>
        <c:dLbls>
          <c:showLegendKey val="0"/>
          <c:showVal val="0"/>
          <c:showCatName val="0"/>
          <c:showSerName val="0"/>
          <c:showPercent val="0"/>
          <c:showBubbleSize val="0"/>
        </c:dLbls>
        <c:axId val="635787464"/>
        <c:axId val="635787856"/>
      </c:radarChart>
      <c:catAx>
        <c:axId val="63578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crossAx val="635787856"/>
        <c:crosses val="autoZero"/>
        <c:auto val="1"/>
        <c:lblAlgn val="ctr"/>
        <c:lblOffset val="100"/>
        <c:noMultiLvlLbl val="0"/>
      </c:catAx>
      <c:valAx>
        <c:axId val="63578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635787464"/>
        <c:crosses val="autoZero"/>
        <c:crossBetween val="between"/>
        <c:majorUnit val="20"/>
      </c:valAx>
      <c:spPr>
        <a:noFill/>
        <a:ln>
          <a:noFill/>
        </a:ln>
        <a:effectLst/>
      </c:spPr>
    </c:plotArea>
    <c:legend>
      <c:legendPos val="b"/>
      <c:layout>
        <c:manualLayout>
          <c:xMode val="edge"/>
          <c:yMode val="edge"/>
          <c:x val="6.9758568378728561E-3"/>
          <c:y val="0.90408962014422578"/>
          <c:w val="0.83886652557026464"/>
          <c:h val="5.92941218725382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tx1">
                    <a:lumMod val="65000"/>
                    <a:lumOff val="35000"/>
                  </a:schemeClr>
                </a:solidFill>
                <a:latin typeface="+mn-ea"/>
                <a:ea typeface="+mn-ea"/>
                <a:cs typeface="+mn-cs"/>
              </a:defRPr>
            </a:pPr>
            <a:r>
              <a:rPr lang="ja-JP" altLang="en-US" sz="1000" b="0" i="0" baseline="0">
                <a:effectLst/>
                <a:latin typeface="+mn-ea"/>
                <a:ea typeface="+mn-ea"/>
              </a:rPr>
              <a:t>教職員の</a:t>
            </a:r>
            <a:r>
              <a:rPr lang="en-US" altLang="ja-JP" sz="1000" b="0" i="0" baseline="0">
                <a:effectLst/>
                <a:latin typeface="+mn-ea"/>
                <a:ea typeface="+mn-ea"/>
              </a:rPr>
              <a:t>ICT</a:t>
            </a:r>
            <a:r>
              <a:rPr lang="ja-JP" altLang="en-US" sz="1000" b="0" i="0" baseline="0">
                <a:effectLst/>
                <a:latin typeface="+mn-ea"/>
                <a:ea typeface="+mn-ea"/>
              </a:rPr>
              <a:t>活用指導力に係る４項目及び研修受講状況に関する調査結果</a:t>
            </a:r>
            <a:endParaRPr lang="en-US" altLang="ja-JP" sz="1000" b="0" i="0" baseline="0">
              <a:effectLst/>
              <a:latin typeface="+mn-ea"/>
              <a:ea typeface="+mn-ea"/>
            </a:endParaRPr>
          </a:p>
        </c:rich>
      </c:tx>
      <c:layout>
        <c:manualLayout>
          <c:xMode val="edge"/>
          <c:yMode val="edge"/>
          <c:x val="0.11187837099855659"/>
          <c:y val="9.0624912237495612E-3"/>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manualLayout>
          <c:layoutTarget val="inner"/>
          <c:xMode val="edge"/>
          <c:yMode val="edge"/>
          <c:x val="0.27030487609824527"/>
          <c:y val="0.25949414956974354"/>
          <c:w val="0.45739743346262368"/>
          <c:h val="0.59875797719228374"/>
        </c:manualLayout>
      </c:layout>
      <c:radarChart>
        <c:radarStyle val="marker"/>
        <c:varyColors val="0"/>
        <c:ser>
          <c:idx val="2"/>
          <c:order val="0"/>
          <c:tx>
            <c:strRef>
              <c:f>'17-6'!$D$14</c:f>
              <c:strCache>
                <c:ptCount val="1"/>
                <c:pt idx="0">
                  <c:v>全国(％)</c:v>
                </c:pt>
              </c:strCache>
            </c:strRef>
          </c:tx>
          <c:spPr>
            <a:ln w="28575" cap="rnd">
              <a:solidFill>
                <a:schemeClr val="bg1">
                  <a:lumMod val="65000"/>
                </a:schemeClr>
              </a:solidFill>
              <a:prstDash val="dash"/>
              <a:round/>
            </a:ln>
            <a:effectLst/>
          </c:spPr>
          <c:marker>
            <c:symbol val="none"/>
          </c:marker>
          <c:cat>
            <c:strRef>
              <c:f>'17-6'!$A$15:$A$19</c:f>
              <c:strCache>
                <c:ptCount val="5"/>
                <c:pt idx="0">
                  <c:v>教材研究・評価・校務等にICTを活用する能力</c:v>
                </c:pt>
                <c:pt idx="1">
                  <c:v>授業中にICTを活用して指導する能力</c:v>
                </c:pt>
                <c:pt idx="2">
                  <c:v>児童生徒のICT活用を指導する能力</c:v>
                </c:pt>
                <c:pt idx="3">
                  <c:v>情報活用の基礎となる知識や態度を指導する能力</c:v>
                </c:pt>
                <c:pt idx="4">
                  <c:v>ICT研修の受講状況（受講した割合）</c:v>
                </c:pt>
              </c:strCache>
            </c:strRef>
          </c:cat>
          <c:val>
            <c:numRef>
              <c:f>'17-6'!$D$15:$D$19</c:f>
              <c:numCache>
                <c:formatCode>General</c:formatCode>
                <c:ptCount val="5"/>
                <c:pt idx="0">
                  <c:v>89.6</c:v>
                </c:pt>
                <c:pt idx="1">
                  <c:v>80.400000000000006</c:v>
                </c:pt>
                <c:pt idx="2">
                  <c:v>81.599999999999994</c:v>
                </c:pt>
                <c:pt idx="3">
                  <c:v>88.1</c:v>
                </c:pt>
                <c:pt idx="4">
                  <c:v>72.099999999999994</c:v>
                </c:pt>
              </c:numCache>
            </c:numRef>
          </c:val>
          <c:extLst>
            <c:ext xmlns:c16="http://schemas.microsoft.com/office/drawing/2014/chart" uri="{C3380CC4-5D6E-409C-BE32-E72D297353CC}">
              <c16:uniqueId val="{00000000-4B7F-4CF8-B026-B79CE63B9E17}"/>
            </c:ext>
          </c:extLst>
        </c:ser>
        <c:ser>
          <c:idx val="1"/>
          <c:order val="1"/>
          <c:tx>
            <c:strRef>
              <c:f>'17-6'!$C$14</c:f>
              <c:strCache>
                <c:ptCount val="1"/>
                <c:pt idx="0">
                  <c:v>福島県(％)</c:v>
                </c:pt>
              </c:strCache>
            </c:strRef>
          </c:tx>
          <c:spPr>
            <a:ln w="28575" cap="rnd">
              <a:solidFill>
                <a:srgbClr val="FFC000"/>
              </a:solidFill>
              <a:prstDash val="sysDot"/>
              <a:round/>
            </a:ln>
            <a:effectLst/>
          </c:spPr>
          <c:marker>
            <c:symbol val="none"/>
          </c:marker>
          <c:cat>
            <c:strRef>
              <c:f>'17-6'!$A$15:$A$19</c:f>
              <c:strCache>
                <c:ptCount val="5"/>
                <c:pt idx="0">
                  <c:v>教材研究・評価・校務等にICTを活用する能力</c:v>
                </c:pt>
                <c:pt idx="1">
                  <c:v>授業中にICTを活用して指導する能力</c:v>
                </c:pt>
                <c:pt idx="2">
                  <c:v>児童生徒のICT活用を指導する能力</c:v>
                </c:pt>
                <c:pt idx="3">
                  <c:v>情報活用の基礎となる知識や態度を指導する能力</c:v>
                </c:pt>
                <c:pt idx="4">
                  <c:v>ICT研修の受講状況（受講した割合）</c:v>
                </c:pt>
              </c:strCache>
            </c:strRef>
          </c:cat>
          <c:val>
            <c:numRef>
              <c:f>'17-6'!$C$15:$C$19</c:f>
              <c:numCache>
                <c:formatCode>General</c:formatCode>
                <c:ptCount val="5"/>
                <c:pt idx="0">
                  <c:v>88.1</c:v>
                </c:pt>
                <c:pt idx="1">
                  <c:v>76.099999999999994</c:v>
                </c:pt>
                <c:pt idx="2">
                  <c:v>77.900000000000006</c:v>
                </c:pt>
                <c:pt idx="3">
                  <c:v>86.5</c:v>
                </c:pt>
                <c:pt idx="4">
                  <c:v>64</c:v>
                </c:pt>
              </c:numCache>
            </c:numRef>
          </c:val>
          <c:extLst>
            <c:ext xmlns:c16="http://schemas.microsoft.com/office/drawing/2014/chart" uri="{C3380CC4-5D6E-409C-BE32-E72D297353CC}">
              <c16:uniqueId val="{00000001-4B7F-4CF8-B026-B79CE63B9E17}"/>
            </c:ext>
          </c:extLst>
        </c:ser>
        <c:ser>
          <c:idx val="0"/>
          <c:order val="2"/>
          <c:tx>
            <c:strRef>
              <c:f>'17-6'!$B$14</c:f>
              <c:strCache>
                <c:ptCount val="1"/>
                <c:pt idx="0">
                  <c:v>郡山市(％)</c:v>
                </c:pt>
              </c:strCache>
            </c:strRef>
          </c:tx>
          <c:spPr>
            <a:ln w="28575" cap="rnd">
              <a:solidFill>
                <a:srgbClr val="7CAFDD"/>
              </a:solidFill>
              <a:round/>
            </a:ln>
            <a:effectLst/>
          </c:spPr>
          <c:marker>
            <c:symbol val="none"/>
          </c:marker>
          <c:dLbls>
            <c:dLbl>
              <c:idx val="0"/>
              <c:layout>
                <c:manualLayout>
                  <c:x val="0.1056462496617403"/>
                  <c:y val="3.9122820528671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7F-4CF8-B026-B79CE63B9E17}"/>
                </c:ext>
              </c:extLst>
            </c:dLbl>
            <c:dLbl>
              <c:idx val="1"/>
              <c:layout>
                <c:manualLayout>
                  <c:x val="2.9100491214000181E-2"/>
                  <c:y val="8.1666690921865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7F-4CF8-B026-B79CE63B9E17}"/>
                </c:ext>
              </c:extLst>
            </c:dLbl>
            <c:dLbl>
              <c:idx val="2"/>
              <c:layout>
                <c:manualLayout>
                  <c:x val="-7.5592227542486304E-2"/>
                  <c:y val="2.1491366903857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7F-4CF8-B026-B79CE63B9E17}"/>
                </c:ext>
              </c:extLst>
            </c:dLbl>
            <c:dLbl>
              <c:idx val="3"/>
              <c:layout>
                <c:manualLayout>
                  <c:x val="-7.602678179172781E-2"/>
                  <c:y val="-0.13695863503111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7F-4CF8-B026-B79CE63B9E17}"/>
                </c:ext>
              </c:extLst>
            </c:dLbl>
            <c:dLbl>
              <c:idx val="4"/>
              <c:layout>
                <c:manualLayout>
                  <c:x val="0"/>
                  <c:y val="-9.885967848436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7F-4CF8-B026-B79CE63B9E17}"/>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CAFDD"/>
                    </a:solidFill>
                    <a:latin typeface="みんなの文字ゴTTh-R" panose="020B0500000000000000" pitchFamily="50" charset="-128"/>
                    <a:ea typeface="みんなの文字ゴTTh-R" panose="020B05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'17-6'!$A$15:$A$19</c:f>
              <c:strCache>
                <c:ptCount val="5"/>
                <c:pt idx="0">
                  <c:v>教材研究・評価・校務等にICTを活用する能力</c:v>
                </c:pt>
                <c:pt idx="1">
                  <c:v>授業中にICTを活用して指導する能力</c:v>
                </c:pt>
                <c:pt idx="2">
                  <c:v>児童生徒のICT活用を指導する能力</c:v>
                </c:pt>
                <c:pt idx="3">
                  <c:v>情報活用の基礎となる知識や態度を指導する能力</c:v>
                </c:pt>
                <c:pt idx="4">
                  <c:v>ICT研修の受講状況（受講した割合）</c:v>
                </c:pt>
              </c:strCache>
            </c:strRef>
          </c:cat>
          <c:val>
            <c:numRef>
              <c:f>'17-6'!$B$15:$B$19</c:f>
              <c:numCache>
                <c:formatCode>0.0</c:formatCode>
                <c:ptCount val="5"/>
                <c:pt idx="0">
                  <c:v>95.5</c:v>
                </c:pt>
                <c:pt idx="1">
                  <c:v>92.6</c:v>
                </c:pt>
                <c:pt idx="2">
                  <c:v>89.5</c:v>
                </c:pt>
                <c:pt idx="3">
                  <c:v>95.3</c:v>
                </c:pt>
                <c:pt idx="4">
                  <c:v>84.6</c:v>
                </c:pt>
              </c:numCache>
            </c:numRef>
          </c:val>
          <c:extLst>
            <c:ext xmlns:c16="http://schemas.microsoft.com/office/drawing/2014/chart" uri="{C3380CC4-5D6E-409C-BE32-E72D297353CC}">
              <c16:uniqueId val="{00000007-4B7F-4CF8-B026-B79CE63B9E17}"/>
            </c:ext>
          </c:extLst>
        </c:ser>
        <c:dLbls>
          <c:showLegendKey val="0"/>
          <c:showVal val="0"/>
          <c:showCatName val="0"/>
          <c:showSerName val="0"/>
          <c:showPercent val="0"/>
          <c:showBubbleSize val="0"/>
        </c:dLbls>
        <c:axId val="635790208"/>
        <c:axId val="635781192"/>
      </c:radarChart>
      <c:catAx>
        <c:axId val="63579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crossAx val="635781192"/>
        <c:crosses val="autoZero"/>
        <c:auto val="1"/>
        <c:lblAlgn val="ctr"/>
        <c:lblOffset val="100"/>
        <c:noMultiLvlLbl val="0"/>
      </c:catAx>
      <c:valAx>
        <c:axId val="63578119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635790208"/>
        <c:crosses val="autoZero"/>
        <c:crossBetween val="between"/>
        <c:majorUnit val="20"/>
      </c:valAx>
      <c:spPr>
        <a:noFill/>
        <a:ln>
          <a:noFill/>
        </a:ln>
        <a:effectLst/>
      </c:spPr>
    </c:plotArea>
    <c:legend>
      <c:legendPos val="b"/>
      <c:layout>
        <c:manualLayout>
          <c:xMode val="edge"/>
          <c:yMode val="edge"/>
          <c:x val="1.7955790357660463E-2"/>
          <c:y val="0.90828875130845133"/>
          <c:w val="0.74663534264158704"/>
          <c:h val="5.92941218725382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1714785651793"/>
          <c:y val="0.23133710745173247"/>
          <c:w val="0.85862729658792647"/>
          <c:h val="0.65795349351822829"/>
        </c:manualLayout>
      </c:layout>
      <c:barChart>
        <c:barDir val="col"/>
        <c:grouping val="clustered"/>
        <c:varyColors val="0"/>
        <c:ser>
          <c:idx val="1"/>
          <c:order val="0"/>
          <c:tx>
            <c:strRef>
              <c:f>'17-7'!$C$4</c:f>
              <c:strCache>
                <c:ptCount val="1"/>
                <c:pt idx="0">
                  <c:v>高等学校（生徒数）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'17-7'!$A$5:$A$17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'17-7'!$C$5:$C$17</c:f>
              <c:numCache>
                <c:formatCode>#,##0_ ;[Red]\-#,##0\ </c:formatCode>
                <c:ptCount val="13"/>
                <c:pt idx="0">
                  <c:v>11298</c:v>
                </c:pt>
                <c:pt idx="1">
                  <c:v>11069</c:v>
                </c:pt>
                <c:pt idx="2">
                  <c:v>10906</c:v>
                </c:pt>
                <c:pt idx="3">
                  <c:v>10695</c:v>
                </c:pt>
                <c:pt idx="4">
                  <c:v>10823</c:v>
                </c:pt>
                <c:pt idx="5">
                  <c:v>10784</c:v>
                </c:pt>
                <c:pt idx="6">
                  <c:v>10729</c:v>
                </c:pt>
                <c:pt idx="7">
                  <c:v>10548</c:v>
                </c:pt>
                <c:pt idx="8">
                  <c:v>10414</c:v>
                </c:pt>
                <c:pt idx="9">
                  <c:v>10433</c:v>
                </c:pt>
                <c:pt idx="10">
                  <c:v>10244</c:v>
                </c:pt>
                <c:pt idx="11">
                  <c:v>10161</c:v>
                </c:pt>
                <c:pt idx="12">
                  <c:v>9937</c:v>
                </c:pt>
              </c:numCache>
            </c:numRef>
          </c:val>
          <c:extLst>
            <c:ext xmlns:c16="http://schemas.microsoft.com/office/drawing/2014/chart" uri="{C3380CC4-5D6E-409C-BE32-E72D297353CC}">
              <c16:uniqueId val="{00000000-4C55-46ED-B729-80E2404FBFA3}"/>
            </c:ext>
          </c:extLst>
        </c:ser>
        <c:dLbls>
          <c:showLegendKey val="0"/>
          <c:showVal val="0"/>
          <c:showCatName val="0"/>
          <c:showSerName val="0"/>
          <c:showPercent val="0"/>
          <c:showBubbleSize val="0"/>
        </c:dLbls>
        <c:gapWidth val="50"/>
        <c:axId val="635792560"/>
        <c:axId val="635793344"/>
      </c:barChart>
      <c:lineChart>
        <c:grouping val="standard"/>
        <c:varyColors val="0"/>
        <c:ser>
          <c:idx val="2"/>
          <c:order val="1"/>
          <c:tx>
            <c:strRef>
              <c:f>'17-7'!$D$4</c:f>
              <c:strCache>
                <c:ptCount val="1"/>
                <c:pt idx="0">
                  <c:v>高等学校（学級数）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'17-7'!$A$5:$A$17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'17-7'!$D$5:$D$17</c:f>
              <c:numCache>
                <c:formatCode>#,##0_ ;[Red]\-#,##0\ </c:formatCode>
                <c:ptCount val="13"/>
                <c:pt idx="0">
                  <c:v>180</c:v>
                </c:pt>
                <c:pt idx="1">
                  <c:v>180</c:v>
                </c:pt>
                <c:pt idx="2">
                  <c:v>177</c:v>
                </c:pt>
                <c:pt idx="3">
                  <c:v>174</c:v>
                </c:pt>
                <c:pt idx="4">
                  <c:v>172</c:v>
                </c:pt>
                <c:pt idx="5">
                  <c:v>170</c:v>
                </c:pt>
                <c:pt idx="6">
                  <c:v>170</c:v>
                </c:pt>
                <c:pt idx="7">
                  <c:v>170</c:v>
                </c:pt>
                <c:pt idx="8">
                  <c:v>168</c:v>
                </c:pt>
                <c:pt idx="9">
                  <c:v>166</c:v>
                </c:pt>
                <c:pt idx="10">
                  <c:v>162</c:v>
                </c:pt>
                <c:pt idx="11">
                  <c:v>156</c:v>
                </c:pt>
                <c:pt idx="12">
                  <c:v>151</c:v>
                </c:pt>
              </c:numCache>
            </c:numRef>
          </c:val>
          <c:smooth val="0"/>
          <c:extLst>
            <c:ext xmlns:c16="http://schemas.microsoft.com/office/drawing/2014/chart" uri="{C3380CC4-5D6E-409C-BE32-E72D297353CC}">
              <c16:uniqueId val="{00000001-4C55-46ED-B729-80E2404FBFA3}"/>
            </c:ext>
          </c:extLst>
        </c:ser>
        <c:dLbls>
          <c:showLegendKey val="0"/>
          <c:showVal val="0"/>
          <c:showCatName val="0"/>
          <c:showSerName val="0"/>
          <c:showPercent val="0"/>
          <c:showBubbleSize val="0"/>
        </c:dLbls>
        <c:marker val="1"/>
        <c:smooth val="0"/>
        <c:axId val="635794912"/>
        <c:axId val="635781976"/>
      </c:lineChart>
      <c:catAx>
        <c:axId val="63579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3344"/>
        <c:crosses val="autoZero"/>
        <c:auto val="1"/>
        <c:lblAlgn val="ctr"/>
        <c:lblOffset val="100"/>
        <c:noMultiLvlLbl val="0"/>
      </c:catAx>
      <c:valAx>
        <c:axId val="635793344"/>
        <c:scaling>
          <c:orientation val="minMax"/>
          <c:max val="14000"/>
          <c:min val="0"/>
        </c:scaling>
        <c:delete val="0"/>
        <c:axPos val="l"/>
        <c:majorGridlines>
          <c:spPr>
            <a:ln w="9525" cap="flat" cmpd="sng" algn="ctr">
              <a:noFill/>
              <a:round/>
            </a:ln>
            <a:effectLst/>
          </c:spPr>
        </c:majorGridlines>
        <c:numFmt formatCode="#,##0_ ;[Red]\-#,##0\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2560"/>
        <c:crosses val="autoZero"/>
        <c:crossBetween val="between"/>
        <c:majorUnit val="2000"/>
      </c:valAx>
      <c:valAx>
        <c:axId val="635781976"/>
        <c:scaling>
          <c:orientation val="minMax"/>
          <c:max val="200"/>
          <c:min val="0"/>
        </c:scaling>
        <c:delete val="0"/>
        <c:axPos val="r"/>
        <c:numFmt formatCode="#,##0_ ;[Red]\-#,##0\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94912"/>
        <c:crosses val="max"/>
        <c:crossBetween val="between"/>
        <c:majorUnit val="50"/>
      </c:valAx>
      <c:catAx>
        <c:axId val="635794912"/>
        <c:scaling>
          <c:orientation val="minMax"/>
        </c:scaling>
        <c:delete val="1"/>
        <c:axPos val="b"/>
        <c:numFmt formatCode="General" sourceLinked="1"/>
        <c:majorTickMark val="out"/>
        <c:minorTickMark val="none"/>
        <c:tickLblPos val="nextTo"/>
        <c:crossAx val="635781976"/>
        <c:crosses val="autoZero"/>
        <c:auto val="1"/>
        <c:lblAlgn val="ctr"/>
        <c:lblOffset val="100"/>
        <c:noMultiLvlLbl val="0"/>
      </c:catAx>
      <c:spPr>
        <a:noFill/>
        <a:ln>
          <a:noFill/>
        </a:ln>
        <a:effectLst/>
      </c:spPr>
    </c:plotArea>
    <c:legend>
      <c:legendPos val="t"/>
      <c:layout>
        <c:manualLayout>
          <c:xMode val="edge"/>
          <c:yMode val="edge"/>
          <c:x val="0.16174955465939669"/>
          <c:y val="5.8064844835572033E-2"/>
          <c:w val="0.67783545143086821"/>
          <c:h val="6.61769337656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54029008705756E-2"/>
          <c:y val="0.2794540680746605"/>
          <c:w val="0.82450729533247802"/>
          <c:h val="0.63122213704173002"/>
        </c:manualLayout>
      </c:layout>
      <c:barChart>
        <c:barDir val="col"/>
        <c:grouping val="stacked"/>
        <c:varyColors val="0"/>
        <c:ser>
          <c:idx val="1"/>
          <c:order val="0"/>
          <c:tx>
            <c:strRef>
              <c:f>'17-8'!$C$4</c:f>
              <c:strCache>
                <c:ptCount val="1"/>
                <c:pt idx="0">
                  <c:v>大学等進学者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'17-8'!$C$5:$C$18</c:f>
              <c:numCache>
                <c:formatCode>#,##0_ </c:formatCode>
                <c:ptCount val="14"/>
                <c:pt idx="0">
                  <c:v>2158</c:v>
                </c:pt>
                <c:pt idx="1">
                  <c:v>1966</c:v>
                </c:pt>
                <c:pt idx="2">
                  <c:v>1938</c:v>
                </c:pt>
                <c:pt idx="3">
                  <c:v>1971</c:v>
                </c:pt>
                <c:pt idx="4">
                  <c:v>1942</c:v>
                </c:pt>
                <c:pt idx="5">
                  <c:v>1879</c:v>
                </c:pt>
                <c:pt idx="6">
                  <c:v>1928</c:v>
                </c:pt>
                <c:pt idx="7">
                  <c:v>2062</c:v>
                </c:pt>
                <c:pt idx="8">
                  <c:v>1956</c:v>
                </c:pt>
                <c:pt idx="9">
                  <c:v>1926</c:v>
                </c:pt>
                <c:pt idx="10">
                  <c:v>1900</c:v>
                </c:pt>
                <c:pt idx="11">
                  <c:v>1911</c:v>
                </c:pt>
                <c:pt idx="12">
                  <c:v>2133</c:v>
                </c:pt>
                <c:pt idx="13" formatCode="General">
                  <c:v>1983</c:v>
                </c:pt>
              </c:numCache>
            </c:numRef>
          </c:val>
          <c:extLst>
            <c:ext xmlns:c16="http://schemas.microsoft.com/office/drawing/2014/chart" uri="{C3380CC4-5D6E-409C-BE32-E72D297353CC}">
              <c16:uniqueId val="{00000000-85BC-4AD7-8E08-7A3A896D16EB}"/>
            </c:ext>
          </c:extLst>
        </c:ser>
        <c:ser>
          <c:idx val="2"/>
          <c:order val="1"/>
          <c:tx>
            <c:strRef>
              <c:f>'17-8'!$D$4</c:f>
              <c:strCache>
                <c:ptCount val="1"/>
                <c:pt idx="0">
                  <c:v>専修学校等入学者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'17-8'!$D$5:$D$18</c:f>
              <c:numCache>
                <c:formatCode>#,##0_ </c:formatCode>
                <c:ptCount val="14"/>
                <c:pt idx="0">
                  <c:v>935</c:v>
                </c:pt>
                <c:pt idx="1">
                  <c:v>879</c:v>
                </c:pt>
                <c:pt idx="2">
                  <c:v>828</c:v>
                </c:pt>
                <c:pt idx="3">
                  <c:v>776</c:v>
                </c:pt>
                <c:pt idx="4">
                  <c:v>792</c:v>
                </c:pt>
                <c:pt idx="5">
                  <c:v>762</c:v>
                </c:pt>
                <c:pt idx="6">
                  <c:v>672</c:v>
                </c:pt>
                <c:pt idx="7">
                  <c:v>800</c:v>
                </c:pt>
                <c:pt idx="8">
                  <c:v>657</c:v>
                </c:pt>
                <c:pt idx="9">
                  <c:v>663</c:v>
                </c:pt>
                <c:pt idx="10">
                  <c:v>721</c:v>
                </c:pt>
                <c:pt idx="11">
                  <c:v>706</c:v>
                </c:pt>
                <c:pt idx="12">
                  <c:v>702</c:v>
                </c:pt>
                <c:pt idx="13" formatCode="#,##0_);[Red]\(#,##0\)">
                  <c:v>642</c:v>
                </c:pt>
              </c:numCache>
            </c:numRef>
          </c:val>
          <c:extLst>
            <c:ext xmlns:c16="http://schemas.microsoft.com/office/drawing/2014/chart" uri="{C3380CC4-5D6E-409C-BE32-E72D297353CC}">
              <c16:uniqueId val="{00000001-85BC-4AD7-8E08-7A3A896D16EB}"/>
            </c:ext>
          </c:extLst>
        </c:ser>
        <c:ser>
          <c:idx val="3"/>
          <c:order val="2"/>
          <c:tx>
            <c:strRef>
              <c:f>'17-8'!$E$4</c:f>
              <c:strCache>
                <c:ptCount val="1"/>
                <c:pt idx="0">
                  <c:v>就職者</c:v>
                </c:pt>
              </c:strCache>
            </c:strRef>
          </c:tx>
          <c:spPr>
            <a:pattFill prst="pct40">
              <a:fgClr>
                <a:srgbClr val="E5AB47"/>
              </a:fgClr>
              <a:bgClr>
                <a:schemeClr val="bg1"/>
              </a:bgClr>
            </a:pattFill>
            <a:ln>
              <a:solidFill>
                <a:srgbClr val="E5AB4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'17-8'!$E$5:$E$18</c:f>
              <c:numCache>
                <c:formatCode>#,##0_ </c:formatCode>
                <c:ptCount val="14"/>
                <c:pt idx="0">
                  <c:v>599</c:v>
                </c:pt>
                <c:pt idx="1">
                  <c:v>559</c:v>
                </c:pt>
                <c:pt idx="2">
                  <c:v>625</c:v>
                </c:pt>
                <c:pt idx="3">
                  <c:v>615</c:v>
                </c:pt>
                <c:pt idx="4">
                  <c:v>629</c:v>
                </c:pt>
                <c:pt idx="5">
                  <c:v>646</c:v>
                </c:pt>
                <c:pt idx="6">
                  <c:v>723</c:v>
                </c:pt>
                <c:pt idx="7">
                  <c:v>645</c:v>
                </c:pt>
                <c:pt idx="8">
                  <c:v>639</c:v>
                </c:pt>
                <c:pt idx="9">
                  <c:v>628</c:v>
                </c:pt>
                <c:pt idx="10">
                  <c:v>663</c:v>
                </c:pt>
                <c:pt idx="11">
                  <c:v>535</c:v>
                </c:pt>
                <c:pt idx="12">
                  <c:v>474</c:v>
                </c:pt>
                <c:pt idx="13" formatCode="0_ ">
                  <c:v>477</c:v>
                </c:pt>
              </c:numCache>
            </c:numRef>
          </c:val>
          <c:extLst>
            <c:ext xmlns:c16="http://schemas.microsoft.com/office/drawing/2014/chart" uri="{C3380CC4-5D6E-409C-BE32-E72D297353CC}">
              <c16:uniqueId val="{00000002-85BC-4AD7-8E08-7A3A896D16EB}"/>
            </c:ext>
          </c:extLst>
        </c:ser>
        <c:ser>
          <c:idx val="4"/>
          <c:order val="3"/>
          <c:tx>
            <c:strRef>
              <c:f>'17-8'!$F$4</c:f>
              <c:strCache>
                <c:ptCount val="1"/>
                <c:pt idx="0">
                  <c:v>無業者･その他</c:v>
                </c:pt>
              </c:strCache>
            </c:strRef>
          </c:tx>
          <c:spPr>
            <a:pattFill prst="lgCheck">
              <a:fgClr>
                <a:srgbClr val="51A1A2"/>
              </a:fgClr>
              <a:bgClr>
                <a:schemeClr val="bg1"/>
              </a:bgClr>
            </a:pattFill>
            <a:ln>
              <a:solidFill>
                <a:srgbClr val="51A1A2"/>
              </a:solidFill>
            </a:ln>
            <a:effectLst/>
          </c:spPr>
          <c:invertIfNegative val="0"/>
          <c:dLbls>
            <c:dLbl>
              <c:idx val="1"/>
              <c:layout>
                <c:manualLayout>
                  <c:x val="-1.9930244145490781E-3"/>
                  <c:y val="-3.1214192747123833E-2"/>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B1F0-4D7C-A1C4-56D78FDA8B6F}"/>
                </c:ext>
              </c:extLst>
            </c:dLbl>
            <c:dLbl>
              <c:idx val="2"/>
              <c:layout>
                <c:manualLayout>
                  <c:x val="1.9878568555234846E-3"/>
                  <c:y val="-3.4299471291685243E-2"/>
                </c:manualLayout>
              </c:layout>
              <c:dLblPos val="ct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B1F0-4D7C-A1C4-56D78FDA8B6F}"/>
                </c:ext>
              </c:extLst>
            </c:dLbl>
            <c:dLbl>
              <c:idx val="3"/>
              <c:layout>
                <c:manualLayout>
                  <c:x val="-3.6443621351440513E-17"/>
                  <c:y val="-3.62957617278792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BC-4AD7-8E08-7A3A896D16EB}"/>
                </c:ext>
              </c:extLst>
            </c:dLbl>
            <c:dLbl>
              <c:idx val="4"/>
              <c:layout>
                <c:manualLayout>
                  <c:x val="0"/>
                  <c:y val="-3.03066288508434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BC-4AD7-8E08-7A3A896D16EB}"/>
                </c:ext>
              </c:extLst>
            </c:dLbl>
            <c:dLbl>
              <c:idx val="5"/>
              <c:layout>
                <c:manualLayout>
                  <c:x val="-7.2887242702881026E-17"/>
                  <c:y val="-2.90048026583725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BC-4AD7-8E08-7A3A896D16EB}"/>
                </c:ext>
              </c:extLst>
            </c:dLbl>
            <c:dLbl>
              <c:idx val="8"/>
              <c:layout>
                <c:manualLayout>
                  <c:x val="7.2887242702881026E-17"/>
                  <c:y val="-3.024359085357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BC-4AD7-8E08-7A3A896D16EB}"/>
                </c:ext>
              </c:extLst>
            </c:dLbl>
            <c:dLbl>
              <c:idx val="9"/>
              <c:layout>
                <c:manualLayout>
                  <c:x val="0"/>
                  <c:y val="-3.33761346512546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BC-4AD7-8E08-7A3A896D16EB}"/>
                </c:ext>
              </c:extLst>
            </c:dLbl>
            <c:dLbl>
              <c:idx val="10"/>
              <c:layout>
                <c:manualLayout>
                  <c:x val="-1.4577448540576205E-16"/>
                  <c:y val="-2.75528361736615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BC-4AD7-8E08-7A3A896D16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'17-8'!$F$5:$F$18</c:f>
              <c:numCache>
                <c:formatCode>#,##0_ </c:formatCode>
                <c:ptCount val="14"/>
                <c:pt idx="0">
                  <c:v>251</c:v>
                </c:pt>
                <c:pt idx="1">
                  <c:v>302</c:v>
                </c:pt>
                <c:pt idx="2">
                  <c:v>193</c:v>
                </c:pt>
                <c:pt idx="3">
                  <c:v>214</c:v>
                </c:pt>
                <c:pt idx="4">
                  <c:v>151</c:v>
                </c:pt>
                <c:pt idx="5">
                  <c:v>119</c:v>
                </c:pt>
                <c:pt idx="6">
                  <c:v>81</c:v>
                </c:pt>
                <c:pt idx="7">
                  <c:v>100</c:v>
                </c:pt>
                <c:pt idx="8">
                  <c:v>152</c:v>
                </c:pt>
                <c:pt idx="9">
                  <c:v>155</c:v>
                </c:pt>
                <c:pt idx="10">
                  <c:v>142</c:v>
                </c:pt>
                <c:pt idx="11">
                  <c:v>135</c:v>
                </c:pt>
                <c:pt idx="12">
                  <c:v>99</c:v>
                </c:pt>
                <c:pt idx="13" formatCode="#,##0_);[Red]\(#,##0\)">
                  <c:v>90</c:v>
                </c:pt>
              </c:numCache>
            </c:numRef>
          </c:val>
          <c:extLst>
            <c:ext xmlns:c16="http://schemas.microsoft.com/office/drawing/2014/chart" uri="{C3380CC4-5D6E-409C-BE32-E72D297353CC}">
              <c16:uniqueId val="{0000000A-85BC-4AD7-8E08-7A3A896D16EB}"/>
            </c:ext>
          </c:extLst>
        </c:ser>
        <c:dLbls>
          <c:showLegendKey val="0"/>
          <c:showVal val="0"/>
          <c:showCatName val="0"/>
          <c:showSerName val="0"/>
          <c:showPercent val="0"/>
          <c:showBubbleSize val="0"/>
        </c:dLbls>
        <c:gapWidth val="50"/>
        <c:overlap val="100"/>
        <c:axId val="635796872"/>
        <c:axId val="635799224"/>
      </c:barChart>
      <c:lineChart>
        <c:grouping val="standard"/>
        <c:varyColors val="0"/>
        <c:ser>
          <c:idx val="5"/>
          <c:order val="4"/>
          <c:tx>
            <c:strRef>
              <c:f>'17-8'!$G$4</c:f>
              <c:strCache>
                <c:ptCount val="1"/>
                <c:pt idx="0">
                  <c:v>進学率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4"/>
              <c:layout>
                <c:manualLayout>
                  <c:x val="0"/>
                  <c:y val="-3.48837209302325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BC-4AD7-8E08-7A3A896D16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'17-8'!$G$5:$G$18</c:f>
              <c:numCache>
                <c:formatCode>#,##0.0_ </c:formatCode>
                <c:ptCount val="14"/>
                <c:pt idx="0">
                  <c:v>54.7</c:v>
                </c:pt>
                <c:pt idx="1">
                  <c:v>53</c:v>
                </c:pt>
                <c:pt idx="2">
                  <c:v>54.1</c:v>
                </c:pt>
                <c:pt idx="3">
                  <c:v>55.1</c:v>
                </c:pt>
                <c:pt idx="4">
                  <c:v>55.3</c:v>
                </c:pt>
                <c:pt idx="5">
                  <c:v>55.167351732237201</c:v>
                </c:pt>
                <c:pt idx="6">
                  <c:v>56.639247943595798</c:v>
                </c:pt>
                <c:pt idx="7">
                  <c:v>57.166620460216201</c:v>
                </c:pt>
                <c:pt idx="8">
                  <c:v>57.5</c:v>
                </c:pt>
                <c:pt idx="9">
                  <c:v>57.1</c:v>
                </c:pt>
                <c:pt idx="10">
                  <c:v>55.45</c:v>
                </c:pt>
                <c:pt idx="11">
                  <c:v>58.138119866139299</c:v>
                </c:pt>
                <c:pt idx="12">
                  <c:v>62.6</c:v>
                </c:pt>
                <c:pt idx="13" formatCode="0.0_ ">
                  <c:v>62.1</c:v>
                </c:pt>
              </c:numCache>
            </c:numRef>
          </c:val>
          <c:smooth val="0"/>
          <c:extLst>
            <c:ext xmlns:c16="http://schemas.microsoft.com/office/drawing/2014/chart" uri="{C3380CC4-5D6E-409C-BE32-E72D297353CC}">
              <c16:uniqueId val="{0000000C-85BC-4AD7-8E08-7A3A896D16EB}"/>
            </c:ext>
          </c:extLst>
        </c:ser>
        <c:dLbls>
          <c:showLegendKey val="0"/>
          <c:showVal val="0"/>
          <c:showCatName val="0"/>
          <c:showSerName val="0"/>
          <c:showPercent val="0"/>
          <c:showBubbleSize val="0"/>
        </c:dLbls>
        <c:marker val="1"/>
        <c:smooth val="0"/>
        <c:axId val="635797264"/>
        <c:axId val="635796480"/>
      </c:lineChart>
      <c:catAx>
        <c:axId val="635796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9224"/>
        <c:crosses val="autoZero"/>
        <c:auto val="1"/>
        <c:lblAlgn val="ctr"/>
        <c:lblOffset val="100"/>
        <c:noMultiLvlLbl val="0"/>
      </c:catAx>
      <c:valAx>
        <c:axId val="635799224"/>
        <c:scaling>
          <c:orientation val="minMax"/>
          <c:max val="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6872"/>
        <c:crosses val="autoZero"/>
        <c:crossBetween val="between"/>
        <c:majorUnit val="1000"/>
      </c:valAx>
      <c:valAx>
        <c:axId val="635796480"/>
        <c:scaling>
          <c:orientation val="minMax"/>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7264"/>
        <c:crosses val="max"/>
        <c:crossBetween val="between"/>
      </c:valAx>
      <c:catAx>
        <c:axId val="635797264"/>
        <c:scaling>
          <c:orientation val="minMax"/>
        </c:scaling>
        <c:delete val="1"/>
        <c:axPos val="b"/>
        <c:numFmt formatCode="General" sourceLinked="1"/>
        <c:majorTickMark val="out"/>
        <c:minorTickMark val="none"/>
        <c:tickLblPos val="nextTo"/>
        <c:crossAx val="635796480"/>
        <c:crosses val="autoZero"/>
        <c:auto val="1"/>
        <c:lblAlgn val="ctr"/>
        <c:lblOffset val="100"/>
        <c:noMultiLvlLbl val="0"/>
      </c:catAx>
      <c:spPr>
        <a:noFill/>
        <a:ln>
          <a:noFill/>
        </a:ln>
        <a:effectLst/>
      </c:spPr>
    </c:plotArea>
    <c:legend>
      <c:legendPos val="t"/>
      <c:layout>
        <c:manualLayout>
          <c:xMode val="edge"/>
          <c:yMode val="edge"/>
          <c:x val="4.7068959429398677E-2"/>
          <c:y val="5.8850540013425857E-2"/>
          <c:w val="0.91624103040931559"/>
          <c:h val="0.113924891990694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'16-4'!#REF!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'16-4'!#REF!</c15:sqref>
                        </c15:formulaRef>
                      </c:ext>
                    </c:extLst>
                  </c:multiLvlStrRef>
                </c15:cat>
              </c15:filteredCategoryTitle>
            </c:ext>
            <c:ext xmlns:c16="http://schemas.microsoft.com/office/drawing/2014/chart" uri="{C3380CC4-5D6E-409C-BE32-E72D297353CC}">
              <c16:uniqueId val="{00000000-CDC7-48FE-9678-9DA4DAFD5C35}"/>
            </c:ext>
          </c:extLst>
        </c:ser>
        <c:ser>
          <c:idx val="1"/>
          <c:order val="1"/>
          <c:spPr>
            <a:solidFill>
              <a:schemeClr val="accent2"/>
            </a:solidFill>
            <a:ln>
              <a:noFill/>
            </a:ln>
            <a:effectLst/>
          </c:spPr>
          <c:invertIfNegative val="0"/>
          <c:val>
            <c:numRef>
              <c:f>'16-4'!#REF!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'16-4'!#REF!</c15:sqref>
                        </c15:formulaRef>
                      </c:ext>
                    </c:extLst>
                  </c:multiLvlStrRef>
                </c15:cat>
              </c15:filteredCategoryTitle>
            </c:ext>
            <c:ext xmlns:c16="http://schemas.microsoft.com/office/drawing/2014/chart" uri="{C3380CC4-5D6E-409C-BE32-E72D297353CC}">
              <c16:uniqueId val="{00000001-CDC7-48FE-9678-9DA4DAFD5C35}"/>
            </c:ext>
          </c:extLst>
        </c:ser>
        <c:ser>
          <c:idx val="2"/>
          <c:order val="2"/>
          <c:spPr>
            <a:solidFill>
              <a:schemeClr val="accent3"/>
            </a:solidFill>
            <a:ln>
              <a:noFill/>
            </a:ln>
            <a:effectLst/>
          </c:spPr>
          <c:invertIfNegative val="0"/>
          <c:val>
            <c:numRef>
              <c:f>'16-4'!#REF!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'16-4'!#REF!</c15:sqref>
                        </c15:formulaRef>
                      </c:ext>
                    </c:extLst>
                  </c:multiLvlStrRef>
                </c15:cat>
              </c15:filteredCategoryTitle>
            </c:ext>
            <c:ext xmlns:c16="http://schemas.microsoft.com/office/drawing/2014/chart" uri="{C3380CC4-5D6E-409C-BE32-E72D297353CC}">
              <c16:uniqueId val="{00000002-CDC7-48FE-9678-9DA4DAFD5C35}"/>
            </c:ext>
          </c:extLst>
        </c:ser>
        <c:ser>
          <c:idx val="3"/>
          <c:order val="3"/>
          <c:spPr>
            <a:solidFill>
              <a:schemeClr val="accent4"/>
            </a:solidFill>
            <a:ln>
              <a:noFill/>
            </a:ln>
            <a:effectLst/>
          </c:spPr>
          <c:invertIfNegative val="0"/>
          <c:val>
            <c:numRef>
              <c:f>'16-4'!#REF!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'16-4'!#REF!</c15:sqref>
                        </c15:formulaRef>
                      </c:ext>
                    </c:extLst>
                  </c:multiLvlStrRef>
                </c15:cat>
              </c15:filteredCategoryTitle>
            </c:ext>
            <c:ext xmlns:c16="http://schemas.microsoft.com/office/drawing/2014/chart" uri="{C3380CC4-5D6E-409C-BE32-E72D297353CC}">
              <c16:uniqueId val="{00000003-CDC7-48FE-9678-9DA4DAFD5C35}"/>
            </c:ext>
          </c:extLst>
        </c:ser>
        <c:dLbls>
          <c:showLegendKey val="0"/>
          <c:showVal val="0"/>
          <c:showCatName val="0"/>
          <c:showSerName val="0"/>
          <c:showPercent val="0"/>
          <c:showBubbleSize val="0"/>
        </c:dLbls>
        <c:gapWidth val="50"/>
        <c:overlap val="100"/>
        <c:axId val="635798440"/>
        <c:axId val="635800792"/>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'16-4'!#REF!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'16-4'!#REF!</c15:sqref>
                        </c15:formulaRef>
                      </c:ext>
                    </c:extLst>
                  </c:multiLvlStrRef>
                </c15:cat>
              </c15:filteredCategoryTitle>
            </c:ext>
            <c:ext xmlns:c16="http://schemas.microsoft.com/office/drawing/2014/chart" uri="{C3380CC4-5D6E-409C-BE32-E72D297353CC}">
              <c16:uniqueId val="{00000004-CDC7-48FE-9678-9DA4DAFD5C35}"/>
            </c:ext>
          </c:extLst>
        </c:ser>
        <c:dLbls>
          <c:showLegendKey val="0"/>
          <c:showVal val="0"/>
          <c:showCatName val="0"/>
          <c:showSerName val="0"/>
          <c:showPercent val="0"/>
          <c:showBubbleSize val="0"/>
        </c:dLbls>
        <c:marker val="1"/>
        <c:smooth val="0"/>
        <c:axId val="635797656"/>
        <c:axId val="635794520"/>
      </c:lineChart>
      <c:catAx>
        <c:axId val="63579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0792"/>
        <c:crosses val="autoZero"/>
        <c:auto val="1"/>
        <c:lblAlgn val="ctr"/>
        <c:lblOffset val="100"/>
        <c:noMultiLvlLbl val="0"/>
      </c:catAx>
      <c:valAx>
        <c:axId val="635800792"/>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8440"/>
        <c:crosses val="autoZero"/>
        <c:crossBetween val="between"/>
        <c:majorUnit val="1000"/>
      </c:valAx>
      <c:valAx>
        <c:axId val="635794520"/>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7656"/>
        <c:crosses val="max"/>
        <c:crossBetween val="between"/>
      </c:valAx>
      <c:catAx>
        <c:axId val="635797656"/>
        <c:scaling>
          <c:orientation val="minMax"/>
        </c:scaling>
        <c:delete val="1"/>
        <c:axPos val="b"/>
        <c:numFmt formatCode="General" sourceLinked="1"/>
        <c:majorTickMark val="out"/>
        <c:minorTickMark val="none"/>
        <c:tickLblPos val="nextTo"/>
        <c:crossAx val="635794520"/>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80355497684474E-2"/>
          <c:y val="0.2687922928365386"/>
          <c:w val="0.84510881537623728"/>
          <c:h val="0.55561570428696416"/>
        </c:manualLayout>
      </c:layout>
      <c:barChart>
        <c:barDir val="col"/>
        <c:grouping val="clustered"/>
        <c:varyColors val="0"/>
        <c:ser>
          <c:idx val="1"/>
          <c:order val="0"/>
          <c:tx>
            <c:strRef>
              <c:f>'17-9'!$C$4</c:f>
              <c:strCache>
                <c:ptCount val="1"/>
                <c:pt idx="0">
                  <c:v>蔵書数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'17-9'!$A$5:$A$18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'17-9'!$C$5:$C$18</c:f>
              <c:numCache>
                <c:formatCode>#,##0_ </c:formatCode>
                <c:ptCount val="14"/>
                <c:pt idx="0">
                  <c:v>846157</c:v>
                </c:pt>
                <c:pt idx="1">
                  <c:v>859643</c:v>
                </c:pt>
                <c:pt idx="2">
                  <c:v>869570</c:v>
                </c:pt>
                <c:pt idx="3">
                  <c:v>882117</c:v>
                </c:pt>
                <c:pt idx="4">
                  <c:v>890045</c:v>
                </c:pt>
                <c:pt idx="5">
                  <c:v>892234</c:v>
                </c:pt>
                <c:pt idx="6">
                  <c:v>889323</c:v>
                </c:pt>
                <c:pt idx="7">
                  <c:v>889671</c:v>
                </c:pt>
                <c:pt idx="8">
                  <c:v>888885</c:v>
                </c:pt>
                <c:pt idx="9">
                  <c:v>901147</c:v>
                </c:pt>
                <c:pt idx="10">
                  <c:v>884791</c:v>
                </c:pt>
                <c:pt idx="11">
                  <c:v>879292</c:v>
                </c:pt>
                <c:pt idx="12">
                  <c:v>878057</c:v>
                </c:pt>
                <c:pt idx="13">
                  <c:v>866948</c:v>
                </c:pt>
              </c:numCache>
            </c:numRef>
          </c:val>
          <c:extLst>
            <c:ext xmlns:c16="http://schemas.microsoft.com/office/drawing/2014/chart" uri="{C3380CC4-5D6E-409C-BE32-E72D297353CC}">
              <c16:uniqueId val="{00000000-3102-47D7-A939-81F67204AD1D}"/>
            </c:ext>
          </c:extLst>
        </c:ser>
        <c:dLbls>
          <c:showLegendKey val="0"/>
          <c:showVal val="0"/>
          <c:showCatName val="0"/>
          <c:showSerName val="0"/>
          <c:showPercent val="0"/>
          <c:showBubbleSize val="0"/>
        </c:dLbls>
        <c:gapWidth val="50"/>
        <c:axId val="635798832"/>
        <c:axId val="635795304"/>
      </c:barChart>
      <c:lineChart>
        <c:grouping val="standard"/>
        <c:varyColors val="0"/>
        <c:ser>
          <c:idx val="2"/>
          <c:order val="1"/>
          <c:tx>
            <c:strRef>
              <c:f>'17-9'!$D$4</c:f>
              <c:strCache>
                <c:ptCount val="1"/>
                <c:pt idx="0">
                  <c:v>貸出者数</c:v>
                </c:pt>
              </c:strCache>
            </c:strRef>
          </c:tx>
          <c:spPr>
            <a:ln w="28575" cap="rnd">
              <a:solidFill>
                <a:srgbClr val="D5848B"/>
              </a:solidFill>
              <a:prstDash val="sysDot"/>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'17-9'!$A$5:$A$18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'17-9'!$D$5:$D$18</c:f>
              <c:numCache>
                <c:formatCode>#,##0_ </c:formatCode>
                <c:ptCount val="14"/>
                <c:pt idx="0">
                  <c:v>399813</c:v>
                </c:pt>
                <c:pt idx="1">
                  <c:v>232000</c:v>
                </c:pt>
                <c:pt idx="2">
                  <c:v>329187</c:v>
                </c:pt>
                <c:pt idx="3">
                  <c:v>333000</c:v>
                </c:pt>
                <c:pt idx="4">
                  <c:v>325000</c:v>
                </c:pt>
                <c:pt idx="5">
                  <c:v>356564</c:v>
                </c:pt>
                <c:pt idx="6">
                  <c:v>299839</c:v>
                </c:pt>
                <c:pt idx="7">
                  <c:v>319171</c:v>
                </c:pt>
                <c:pt idx="8">
                  <c:v>352000</c:v>
                </c:pt>
                <c:pt idx="9">
                  <c:v>290000</c:v>
                </c:pt>
                <c:pt idx="10">
                  <c:v>281504</c:v>
                </c:pt>
                <c:pt idx="11">
                  <c:v>282161</c:v>
                </c:pt>
                <c:pt idx="12">
                  <c:v>323948</c:v>
                </c:pt>
                <c:pt idx="13">
                  <c:v>336115</c:v>
                </c:pt>
              </c:numCache>
            </c:numRef>
          </c:val>
          <c:smooth val="0"/>
          <c:extLst>
            <c:ext xmlns:c16="http://schemas.microsoft.com/office/drawing/2014/chart" uri="{C3380CC4-5D6E-409C-BE32-E72D297353CC}">
              <c16:uniqueId val="{00000001-3102-47D7-A939-81F67204AD1D}"/>
            </c:ext>
          </c:extLst>
        </c:ser>
        <c:ser>
          <c:idx val="3"/>
          <c:order val="2"/>
          <c:tx>
            <c:strRef>
              <c:f>'17-9'!$E$4</c:f>
              <c:strCache>
                <c:ptCount val="1"/>
                <c:pt idx="0">
                  <c:v>貸出冊数</c:v>
                </c:pt>
              </c:strCache>
            </c:strRef>
          </c:tx>
          <c:spPr>
            <a:ln w="28575" cap="rnd">
              <a:solidFill>
                <a:srgbClr val="51A1A2"/>
              </a:solidFill>
              <a:round/>
            </a:ln>
            <a:effectLst/>
          </c:spPr>
          <c:marker>
            <c:symbol val="square"/>
            <c:size val="5"/>
            <c:spPr>
              <a:solidFill>
                <a:srgbClr val="51A1A2"/>
              </a:solidFill>
              <a:ln w="9525">
                <a:solidFill>
                  <a:srgbClr val="51A1A2"/>
                </a:solidFill>
              </a:ln>
              <a:effectLst/>
            </c:spPr>
          </c:marker>
          <c:dLbls>
            <c:dLbl>
              <c:idx val="1"/>
              <c:layout>
                <c:manualLayout>
                  <c:x val="-2.9721390725688395E-2"/>
                  <c:y val="-5.91618787974480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5B-4022-8D35-BFCEAE9E2680}"/>
                </c:ext>
              </c:extLst>
            </c:dLbl>
            <c:dLbl>
              <c:idx val="10"/>
              <c:tx>
                <c:rich>
                  <a:bodyPr/>
                  <a:lstStyle/>
                  <a:p>
                    <a:r>
                      <a:rPr lang="en-US" altLang="ja-JP"/>
                      <a:t>923</a:t>
                    </a:r>
                  </a:p>
                </c:rich>
              </c:tx>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02-47D7-A939-81F67204AD1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'17-9'!$A$5:$A$18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'17-9'!$E$5:$E$18</c:f>
              <c:numCache>
                <c:formatCode>#,##0_ </c:formatCode>
                <c:ptCount val="14"/>
                <c:pt idx="0">
                  <c:v>1478462</c:v>
                </c:pt>
                <c:pt idx="1">
                  <c:v>892000</c:v>
                </c:pt>
                <c:pt idx="2">
                  <c:v>1213274</c:v>
                </c:pt>
                <c:pt idx="3">
                  <c:v>1187000</c:v>
                </c:pt>
                <c:pt idx="4">
                  <c:v>1096000</c:v>
                </c:pt>
                <c:pt idx="5">
                  <c:v>1206664</c:v>
                </c:pt>
                <c:pt idx="6">
                  <c:v>1019572</c:v>
                </c:pt>
                <c:pt idx="7">
                  <c:v>1090283</c:v>
                </c:pt>
                <c:pt idx="8">
                  <c:v>1180000</c:v>
                </c:pt>
                <c:pt idx="9">
                  <c:v>976000</c:v>
                </c:pt>
                <c:pt idx="10">
                  <c:v>954695</c:v>
                </c:pt>
                <c:pt idx="11">
                  <c:v>922697</c:v>
                </c:pt>
                <c:pt idx="12">
                  <c:v>1042446</c:v>
                </c:pt>
                <c:pt idx="13">
                  <c:v>1056928</c:v>
                </c:pt>
              </c:numCache>
            </c:numRef>
          </c:val>
          <c:smooth val="0"/>
          <c:extLst>
            <c:ext xmlns:c16="http://schemas.microsoft.com/office/drawing/2014/chart" uri="{C3380CC4-5D6E-409C-BE32-E72D297353CC}">
              <c16:uniqueId val="{00000003-3102-47D7-A939-81F67204AD1D}"/>
            </c:ext>
          </c:extLst>
        </c:ser>
        <c:dLbls>
          <c:showLegendKey val="0"/>
          <c:showVal val="0"/>
          <c:showCatName val="0"/>
          <c:showSerName val="0"/>
          <c:showPercent val="0"/>
          <c:showBubbleSize val="0"/>
        </c:dLbls>
        <c:marker val="1"/>
        <c:smooth val="0"/>
        <c:axId val="635803928"/>
        <c:axId val="635800008"/>
      </c:lineChart>
      <c:catAx>
        <c:axId val="63579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95304"/>
        <c:crosses val="autoZero"/>
        <c:auto val="1"/>
        <c:lblAlgn val="ctr"/>
        <c:lblOffset val="100"/>
        <c:noMultiLvlLbl val="0"/>
      </c:catAx>
      <c:valAx>
        <c:axId val="635795304"/>
        <c:scaling>
          <c:orientation val="minMax"/>
          <c:max val="1000000"/>
          <c:min val="6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798832"/>
        <c:crosses val="autoZero"/>
        <c:crossBetween val="between"/>
        <c:majorUnit val="100000"/>
        <c:dispUnits>
          <c:builtInUnit val="thousands"/>
          <c:dispUnitsLbl>
            <c:layout>
              <c:manualLayout>
                <c:xMode val="edge"/>
                <c:yMode val="edge"/>
                <c:x val="4.2346071795627722E-2"/>
                <c:y val="0.1734986669210434"/>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千冊</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valAx>
        <c:axId val="635800008"/>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803928"/>
        <c:crosses val="max"/>
        <c:crossBetween val="between"/>
        <c:majorUnit val="400000"/>
        <c:dispUnits>
          <c:builtInUnit val="thousands"/>
          <c:dispUnitsLbl>
            <c:layout>
              <c:manualLayout>
                <c:xMode val="edge"/>
                <c:yMode val="edge"/>
                <c:x val="0.89609574934178471"/>
                <c:y val="0.20427618201219713"/>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ja-JP" sz="900" b="0" i="0" baseline="0">
                      <a:effectLst/>
                    </a:rPr>
                    <a:t>千人・千冊</a:t>
                  </a:r>
                  <a:endParaRPr lang="ja-JP" altLang="ja-JP" sz="900">
                    <a:effectLst/>
                  </a:endParaRP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catAx>
        <c:axId val="635803928"/>
        <c:scaling>
          <c:orientation val="minMax"/>
        </c:scaling>
        <c:delete val="1"/>
        <c:axPos val="b"/>
        <c:numFmt formatCode="General" sourceLinked="1"/>
        <c:majorTickMark val="out"/>
        <c:minorTickMark val="none"/>
        <c:tickLblPos val="nextTo"/>
        <c:crossAx val="635800008"/>
        <c:crosses val="autoZero"/>
        <c:auto val="1"/>
        <c:lblAlgn val="ctr"/>
        <c:lblOffset val="100"/>
        <c:noMultiLvlLbl val="0"/>
      </c:catAx>
      <c:spPr>
        <a:noFill/>
        <a:ln>
          <a:noFill/>
        </a:ln>
        <a:effectLst/>
      </c:spPr>
    </c:plotArea>
    <c:legend>
      <c:legendPos val="t"/>
      <c:layout>
        <c:manualLayout>
          <c:xMode val="edge"/>
          <c:yMode val="edge"/>
          <c:x val="0.15892638225214048"/>
          <c:y val="9.8602404932575591E-2"/>
          <c:w val="0.68060322412896512"/>
          <c:h val="7.48211907484009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0-AE25-4555-B563-08A3F9B10853}"/>
            </c:ext>
          </c:extLst>
        </c:ser>
        <c:ser>
          <c:idx val="1"/>
          <c:order val="1"/>
          <c:spPr>
            <a:solidFill>
              <a:schemeClr val="accent2"/>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1-AE25-4555-B563-08A3F9B10853}"/>
            </c:ext>
          </c:extLst>
        </c:ser>
        <c:ser>
          <c:idx val="2"/>
          <c:order val="2"/>
          <c:spPr>
            <a:solidFill>
              <a:schemeClr val="accent3"/>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2-AE25-4555-B563-08A3F9B10853}"/>
            </c:ext>
          </c:extLst>
        </c:ser>
        <c:ser>
          <c:idx val="3"/>
          <c:order val="3"/>
          <c:spPr>
            <a:solidFill>
              <a:schemeClr val="accent4"/>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3-AE25-4555-B563-08A3F9B10853}"/>
            </c:ext>
          </c:extLst>
        </c:ser>
        <c:dLbls>
          <c:showLegendKey val="0"/>
          <c:showVal val="0"/>
          <c:showCatName val="0"/>
          <c:showSerName val="0"/>
          <c:showPercent val="0"/>
          <c:showBubbleSize val="0"/>
        </c:dLbls>
        <c:gapWidth val="50"/>
        <c:overlap val="100"/>
        <c:axId val="635803536"/>
        <c:axId val="635795696"/>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'本編 (5)'!#REF!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4-AE25-4555-B563-08A3F9B10853}"/>
            </c:ext>
          </c:extLst>
        </c:ser>
        <c:dLbls>
          <c:showLegendKey val="0"/>
          <c:showVal val="0"/>
          <c:showCatName val="0"/>
          <c:showSerName val="0"/>
          <c:showPercent val="0"/>
          <c:showBubbleSize val="0"/>
        </c:dLbls>
        <c:marker val="1"/>
        <c:smooth val="0"/>
        <c:axId val="635796088"/>
        <c:axId val="635802360"/>
      </c:lineChart>
      <c:catAx>
        <c:axId val="63580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5696"/>
        <c:crosses val="autoZero"/>
        <c:auto val="1"/>
        <c:lblAlgn val="ctr"/>
        <c:lblOffset val="100"/>
        <c:noMultiLvlLbl val="0"/>
      </c:catAx>
      <c:valAx>
        <c:axId val="635795696"/>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3536"/>
        <c:crosses val="autoZero"/>
        <c:crossBetween val="between"/>
        <c:majorUnit val="1000"/>
      </c:valAx>
      <c:valAx>
        <c:axId val="635802360"/>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796088"/>
        <c:crosses val="max"/>
        <c:crossBetween val="between"/>
      </c:valAx>
      <c:catAx>
        <c:axId val="635796088"/>
        <c:scaling>
          <c:orientation val="minMax"/>
        </c:scaling>
        <c:delete val="1"/>
        <c:axPos val="b"/>
        <c:numFmt formatCode="General" sourceLinked="1"/>
        <c:majorTickMark val="out"/>
        <c:minorTickMark val="none"/>
        <c:tickLblPos val="nextTo"/>
        <c:crossAx val="635802360"/>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0039270255928E-2"/>
          <c:y val="0.19240786139673244"/>
          <c:w val="0.86393576588664267"/>
          <c:h val="0.71544104246400597"/>
        </c:manualLayout>
      </c:layout>
      <c:barChart>
        <c:barDir val="col"/>
        <c:grouping val="clustered"/>
        <c:varyColors val="0"/>
        <c:ser>
          <c:idx val="0"/>
          <c:order val="0"/>
          <c:tx>
            <c:strRef>
              <c:f>'1-13(旧)'!$A$5</c:f>
              <c:strCache>
                <c:ptCount val="1"/>
                <c:pt idx="0">
                  <c:v>人口集中地区人口（人）</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'1-13(旧)'!$B$3:$H$3</c:f>
              <c:strCache>
                <c:ptCount val="7"/>
                <c:pt idx="0">
                  <c:v>1985年</c:v>
                </c:pt>
                <c:pt idx="1">
                  <c:v>1990</c:v>
                </c:pt>
                <c:pt idx="2">
                  <c:v>1995</c:v>
                </c:pt>
                <c:pt idx="3">
                  <c:v>2000</c:v>
                </c:pt>
                <c:pt idx="4">
                  <c:v>2005</c:v>
                </c:pt>
                <c:pt idx="5">
                  <c:v>2010</c:v>
                </c:pt>
                <c:pt idx="6">
                  <c:v>2015</c:v>
                </c:pt>
              </c:strCache>
            </c:strRef>
          </c:cat>
          <c:val>
            <c:numRef>
              <c:f>'1-13(旧)'!$B$5:$H$5</c:f>
              <c:numCache>
                <c:formatCode>#,##0_);[Red]\(#,##0\)</c:formatCode>
                <c:ptCount val="7"/>
                <c:pt idx="0">
                  <c:v>186005</c:v>
                </c:pt>
                <c:pt idx="1">
                  <c:v>204727</c:v>
                </c:pt>
                <c:pt idx="2">
                  <c:v>216943</c:v>
                </c:pt>
                <c:pt idx="3">
                  <c:v>225148</c:v>
                </c:pt>
                <c:pt idx="4">
                  <c:v>230863</c:v>
                </c:pt>
                <c:pt idx="5">
                  <c:v>239496</c:v>
                </c:pt>
                <c:pt idx="6">
                  <c:v>240314</c:v>
                </c:pt>
              </c:numCache>
            </c:numRef>
          </c:val>
          <c:extLst>
            <c:ext xmlns:c16="http://schemas.microsoft.com/office/drawing/2014/chart" uri="{C3380CC4-5D6E-409C-BE32-E72D297353CC}">
              <c16:uniqueId val="{00000000-9250-4A4D-B8A1-6A5545187D0B}"/>
            </c:ext>
          </c:extLst>
        </c:ser>
        <c:dLbls>
          <c:showLegendKey val="0"/>
          <c:showVal val="0"/>
          <c:showCatName val="0"/>
          <c:showSerName val="0"/>
          <c:showPercent val="0"/>
          <c:showBubbleSize val="0"/>
        </c:dLbls>
        <c:gapWidth val="50"/>
        <c:axId val="486077872"/>
        <c:axId val="486078656"/>
      </c:barChart>
      <c:lineChart>
        <c:grouping val="standard"/>
        <c:varyColors val="0"/>
        <c:ser>
          <c:idx val="1"/>
          <c:order val="1"/>
          <c:tx>
            <c:strRef>
              <c:f>'1-13(旧)'!$A$6</c:f>
              <c:strCache>
                <c:ptCount val="1"/>
                <c:pt idx="0">
                  <c:v>総人口比（％）</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'1-13(旧)'!$B$3:$H$3</c:f>
              <c:strCache>
                <c:ptCount val="7"/>
                <c:pt idx="0">
                  <c:v>1985年</c:v>
                </c:pt>
                <c:pt idx="1">
                  <c:v>1990</c:v>
                </c:pt>
                <c:pt idx="2">
                  <c:v>1995</c:v>
                </c:pt>
                <c:pt idx="3">
                  <c:v>2000</c:v>
                </c:pt>
                <c:pt idx="4">
                  <c:v>2005</c:v>
                </c:pt>
                <c:pt idx="5">
                  <c:v>2010</c:v>
                </c:pt>
                <c:pt idx="6">
                  <c:v>2015</c:v>
                </c:pt>
              </c:strCache>
            </c:strRef>
          </c:cat>
          <c:val>
            <c:numRef>
              <c:f>'1-13(旧)'!$B$6:$H$6</c:f>
              <c:numCache>
                <c:formatCode>General</c:formatCode>
                <c:ptCount val="7"/>
                <c:pt idx="0">
                  <c:v>61.7</c:v>
                </c:pt>
                <c:pt idx="1">
                  <c:v>65.099999999999994</c:v>
                </c:pt>
                <c:pt idx="2">
                  <c:v>66.400000000000006</c:v>
                </c:pt>
                <c:pt idx="3">
                  <c:v>67.2</c:v>
                </c:pt>
                <c:pt idx="4">
                  <c:v>68.099999999999994</c:v>
                </c:pt>
                <c:pt idx="5">
                  <c:v>70.7</c:v>
                </c:pt>
                <c:pt idx="6">
                  <c:v>71.599999999999994</c:v>
                </c:pt>
              </c:numCache>
            </c:numRef>
          </c:val>
          <c:smooth val="0"/>
          <c:extLst>
            <c:ext xmlns:c16="http://schemas.microsoft.com/office/drawing/2014/chart" uri="{C3380CC4-5D6E-409C-BE32-E72D297353CC}">
              <c16:uniqueId val="{00000001-9250-4A4D-B8A1-6A5545187D0B}"/>
            </c:ext>
          </c:extLst>
        </c:ser>
        <c:dLbls>
          <c:showLegendKey val="0"/>
          <c:showVal val="0"/>
          <c:showCatName val="0"/>
          <c:showSerName val="0"/>
          <c:showPercent val="0"/>
          <c:showBubbleSize val="0"/>
        </c:dLbls>
        <c:marker val="1"/>
        <c:smooth val="0"/>
        <c:axId val="486079440"/>
        <c:axId val="486079048"/>
      </c:lineChart>
      <c:catAx>
        <c:axId val="48607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6078656"/>
        <c:crosses val="autoZero"/>
        <c:auto val="1"/>
        <c:lblAlgn val="ctr"/>
        <c:lblOffset val="100"/>
        <c:noMultiLvlLbl val="0"/>
      </c:catAx>
      <c:valAx>
        <c:axId val="486078656"/>
        <c:scaling>
          <c:orientation val="minMax"/>
          <c:max val="3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6077872"/>
        <c:crosses val="autoZero"/>
        <c:crossBetween val="between"/>
      </c:valAx>
      <c:valAx>
        <c:axId val="486079048"/>
        <c:scaling>
          <c:orientation val="minMax"/>
          <c:max val="80"/>
          <c:min val="4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6079440"/>
        <c:crosses val="max"/>
        <c:crossBetween val="between"/>
      </c:valAx>
      <c:catAx>
        <c:axId val="486079440"/>
        <c:scaling>
          <c:orientation val="minMax"/>
        </c:scaling>
        <c:delete val="1"/>
        <c:axPos val="b"/>
        <c:numFmt formatCode="General" sourceLinked="1"/>
        <c:majorTickMark val="out"/>
        <c:minorTickMark val="none"/>
        <c:tickLblPos val="nextTo"/>
        <c:crossAx val="486079048"/>
        <c:crosses val="autoZero"/>
        <c:auto val="1"/>
        <c:lblAlgn val="ctr"/>
        <c:lblOffset val="100"/>
        <c:noMultiLvlLbl val="0"/>
      </c:catAx>
      <c:spPr>
        <a:noFill/>
        <a:ln>
          <a:noFill/>
        </a:ln>
        <a:effectLst/>
      </c:spPr>
    </c:plotArea>
    <c:legend>
      <c:legendPos val="t"/>
      <c:layout>
        <c:manualLayout>
          <c:xMode val="edge"/>
          <c:yMode val="edge"/>
          <c:x val="0.30448087431693988"/>
          <c:y val="3.919006781733232E-3"/>
          <c:w val="0.58067077672888923"/>
          <c:h val="7.87469796645443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40375435526713E-2"/>
          <c:y val="0.27256991702466021"/>
          <c:w val="0.86035923130179759"/>
          <c:h val="0.51394903762029742"/>
        </c:manualLayout>
      </c:layout>
      <c:barChart>
        <c:barDir val="col"/>
        <c:grouping val="clustered"/>
        <c:varyColors val="0"/>
        <c:ser>
          <c:idx val="2"/>
          <c:order val="1"/>
          <c:tx>
            <c:strRef>
              <c:f>'17-10'!$D$4</c:f>
              <c:strCache>
                <c:ptCount val="1"/>
                <c:pt idx="0">
                  <c:v>利用者数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'17-10'!$D$5:$D$19</c:f>
              <c:numCache>
                <c:formatCode>#,##0_ </c:formatCode>
                <c:ptCount val="15"/>
                <c:pt idx="0">
                  <c:v>1793000</c:v>
                </c:pt>
                <c:pt idx="1">
                  <c:v>1095000</c:v>
                </c:pt>
                <c:pt idx="2">
                  <c:v>1481000</c:v>
                </c:pt>
                <c:pt idx="3">
                  <c:v>1467000</c:v>
                </c:pt>
                <c:pt idx="4">
                  <c:v>1077000</c:v>
                </c:pt>
                <c:pt idx="5">
                  <c:v>1125000</c:v>
                </c:pt>
                <c:pt idx="6">
                  <c:v>1111000</c:v>
                </c:pt>
                <c:pt idx="7">
                  <c:v>1017000</c:v>
                </c:pt>
                <c:pt idx="8">
                  <c:v>1026000</c:v>
                </c:pt>
                <c:pt idx="9">
                  <c:v>858000</c:v>
                </c:pt>
                <c:pt idx="10">
                  <c:v>475000</c:v>
                </c:pt>
                <c:pt idx="11">
                  <c:v>533000</c:v>
                </c:pt>
                <c:pt idx="12">
                  <c:v>679000</c:v>
                </c:pt>
                <c:pt idx="13">
                  <c:v>810000</c:v>
                </c:pt>
                <c:pt idx="14">
                  <c:v>887000</c:v>
                </c:pt>
              </c:numCache>
            </c:numRef>
          </c:val>
          <c:extLst>
            <c:ext xmlns:c16="http://schemas.microsoft.com/office/drawing/2014/chart" uri="{C3380CC4-5D6E-409C-BE32-E72D297353CC}">
              <c16:uniqueId val="{00000000-558C-4C51-83D7-C5750C018A95}"/>
            </c:ext>
          </c:extLst>
        </c:ser>
        <c:dLbls>
          <c:showLegendKey val="0"/>
          <c:showVal val="0"/>
          <c:showCatName val="0"/>
          <c:showSerName val="0"/>
          <c:showPercent val="0"/>
          <c:showBubbleSize val="0"/>
        </c:dLbls>
        <c:gapWidth val="50"/>
        <c:axId val="635801576"/>
        <c:axId val="635803144"/>
      </c:barChart>
      <c:lineChart>
        <c:grouping val="standard"/>
        <c:varyColors val="0"/>
        <c:ser>
          <c:idx val="1"/>
          <c:order val="0"/>
          <c:tx>
            <c:strRef>
              <c:f>'17-10'!$C$4</c:f>
              <c:strCache>
                <c:ptCount val="1"/>
                <c:pt idx="0">
                  <c:v>利用件数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2.5458089668615985E-2"/>
                  <c:y val="-9.293246915226526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558C-4C51-83D7-C5750C018A9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'17-10'!$C$5:$C$19</c:f>
              <c:numCache>
                <c:formatCode>#,##0_ </c:formatCode>
                <c:ptCount val="15"/>
                <c:pt idx="0">
                  <c:v>114000</c:v>
                </c:pt>
                <c:pt idx="1">
                  <c:v>56000</c:v>
                </c:pt>
                <c:pt idx="2">
                  <c:v>108000</c:v>
                </c:pt>
                <c:pt idx="3">
                  <c:v>111000</c:v>
                </c:pt>
                <c:pt idx="4">
                  <c:v>79000</c:v>
                </c:pt>
                <c:pt idx="5">
                  <c:v>88000</c:v>
                </c:pt>
                <c:pt idx="6">
                  <c:v>93000</c:v>
                </c:pt>
                <c:pt idx="7">
                  <c:v>88000</c:v>
                </c:pt>
                <c:pt idx="8">
                  <c:v>88000</c:v>
                </c:pt>
                <c:pt idx="9">
                  <c:v>82000</c:v>
                </c:pt>
                <c:pt idx="10">
                  <c:v>62000</c:v>
                </c:pt>
                <c:pt idx="11">
                  <c:v>71000</c:v>
                </c:pt>
                <c:pt idx="12">
                  <c:v>81000</c:v>
                </c:pt>
                <c:pt idx="13">
                  <c:v>89000</c:v>
                </c:pt>
                <c:pt idx="14">
                  <c:v>94000</c:v>
                </c:pt>
              </c:numCache>
            </c:numRef>
          </c:val>
          <c:smooth val="0"/>
          <c:extLst>
            <c:ext xmlns:c16="http://schemas.microsoft.com/office/drawing/2014/chart" uri="{C3380CC4-5D6E-409C-BE32-E72D297353CC}">
              <c16:uniqueId val="{00000002-558C-4C51-83D7-C5750C018A95}"/>
            </c:ext>
          </c:extLst>
        </c:ser>
        <c:dLbls>
          <c:showLegendKey val="0"/>
          <c:showVal val="0"/>
          <c:showCatName val="0"/>
          <c:showSerName val="0"/>
          <c:showPercent val="0"/>
          <c:showBubbleSize val="0"/>
        </c:dLbls>
        <c:marker val="1"/>
        <c:smooth val="0"/>
        <c:axId val="635800400"/>
        <c:axId val="635801184"/>
      </c:lineChart>
      <c:valAx>
        <c:axId val="635801184"/>
        <c:scaling>
          <c:orientation val="minMax"/>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千件</a:t>
                </a:r>
              </a:p>
            </c:rich>
          </c:tx>
          <c:layout>
            <c:manualLayout>
              <c:xMode val="edge"/>
              <c:yMode val="edge"/>
              <c:x val="0.93495019262943013"/>
              <c:y val="0.15511049396566431"/>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800400"/>
        <c:crosses val="max"/>
        <c:crossBetween val="between"/>
        <c:dispUnits>
          <c:builtInUnit val="thousands"/>
        </c:dispUnits>
      </c:valAx>
      <c:dateAx>
        <c:axId val="635800400"/>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801184"/>
        <c:crosses val="autoZero"/>
        <c:auto val="0"/>
        <c:lblOffset val="100"/>
        <c:baseTimeUnit val="days"/>
      </c:dateAx>
      <c:valAx>
        <c:axId val="635803144"/>
        <c:scaling>
          <c:orientation val="minMax"/>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千人</a:t>
                </a:r>
              </a:p>
            </c:rich>
          </c:tx>
          <c:layout>
            <c:manualLayout>
              <c:xMode val="edge"/>
              <c:yMode val="edge"/>
              <c:x val="1.7543859649122806E-2"/>
              <c:y val="0.16109359308804197"/>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801576"/>
        <c:crosses val="autoZero"/>
        <c:crossBetween val="between"/>
        <c:majorUnit val="40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635801576"/>
        <c:scaling>
          <c:orientation val="minMax"/>
        </c:scaling>
        <c:delete val="1"/>
        <c:axPos val="b"/>
        <c:numFmt formatCode="General" sourceLinked="1"/>
        <c:majorTickMark val="out"/>
        <c:minorTickMark val="none"/>
        <c:tickLblPos val="nextTo"/>
        <c:crossAx val="635803144"/>
        <c:crosses val="autoZero"/>
        <c:auto val="1"/>
        <c:lblAlgn val="ctr"/>
        <c:lblOffset val="100"/>
        <c:noMultiLvlLbl val="0"/>
      </c:catAx>
      <c:spPr>
        <a:noFill/>
        <a:ln>
          <a:noFill/>
        </a:ln>
        <a:effectLst/>
      </c:spPr>
    </c:plotArea>
    <c:legend>
      <c:legendPos val="t"/>
      <c:layout>
        <c:manualLayout>
          <c:xMode val="edge"/>
          <c:yMode val="edge"/>
          <c:x val="0.28670596000061394"/>
          <c:y val="6.7241793700059324E-2"/>
          <c:w val="0.42690058479532161"/>
          <c:h val="9.08454777283333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76429925422466E-2"/>
          <c:y val="0.12246276847884614"/>
          <c:w val="0.83242671927606082"/>
          <c:h val="0.74217962326482567"/>
        </c:manualLayout>
      </c:layout>
      <c:barChart>
        <c:barDir val="col"/>
        <c:grouping val="stacked"/>
        <c:varyColors val="0"/>
        <c:ser>
          <c:idx val="0"/>
          <c:order val="0"/>
          <c:tx>
            <c:strRef>
              <c:f>'17-11'!$B$5</c:f>
              <c:strCache>
                <c:ptCount val="1"/>
                <c:pt idx="0">
                  <c:v>対象別講座</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'17-11'!$A$12:$A$20</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'17-11'!$B$29:$B$37</c:f>
              <c:numCache>
                <c:formatCode>0.0_ </c:formatCode>
                <c:ptCount val="9"/>
                <c:pt idx="0">
                  <c:v>60.723615464994772</c:v>
                </c:pt>
                <c:pt idx="1">
                  <c:v>53.604000140850026</c:v>
                </c:pt>
                <c:pt idx="2">
                  <c:v>54.831676582535749</c:v>
                </c:pt>
                <c:pt idx="3">
                  <c:v>62.247774148807665</c:v>
                </c:pt>
                <c:pt idx="4">
                  <c:v>61.371872303710092</c:v>
                </c:pt>
                <c:pt idx="5">
                  <c:v>65.174283501161895</c:v>
                </c:pt>
                <c:pt idx="6">
                  <c:v>63.34526276134865</c:v>
                </c:pt>
                <c:pt idx="7">
                  <c:v>63.519382338748599</c:v>
                </c:pt>
                <c:pt idx="8">
                  <c:v>61.737166517668093</c:v>
                </c:pt>
              </c:numCache>
            </c:numRef>
          </c:val>
          <c:extLst>
            <c:ext xmlns:c16="http://schemas.microsoft.com/office/drawing/2014/chart" uri="{C3380CC4-5D6E-409C-BE32-E72D297353CC}">
              <c16:uniqueId val="{00000000-AF49-4607-B88C-CE2D4A1BF625}"/>
            </c:ext>
          </c:extLst>
        </c:ser>
        <c:ser>
          <c:idx val="2"/>
          <c:order val="1"/>
          <c:tx>
            <c:strRef>
              <c:f>'17-11'!$D$5</c:f>
              <c:strCache>
                <c:ptCount val="1"/>
                <c:pt idx="0">
                  <c:v>地域教育</c:v>
                </c:pt>
              </c:strCache>
            </c:strRef>
          </c:tx>
          <c:spPr>
            <a:pattFill prst="pct30">
              <a:fgClr>
                <a:srgbClr val="D5848B"/>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'17-11'!$A$12:$A$20</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'17-11'!$D$29:$D$37</c:f>
              <c:numCache>
                <c:formatCode>0.0_ </c:formatCode>
                <c:ptCount val="9"/>
                <c:pt idx="0">
                  <c:v>19.974529780564264</c:v>
                </c:pt>
                <c:pt idx="1">
                  <c:v>26.169935561111306</c:v>
                </c:pt>
                <c:pt idx="2">
                  <c:v>24.574110343298472</c:v>
                </c:pt>
                <c:pt idx="3">
                  <c:v>21.18473446378238</c:v>
                </c:pt>
                <c:pt idx="4">
                  <c:v>18.809318377911993</c:v>
                </c:pt>
                <c:pt idx="5">
                  <c:v>21.417505809450038</c:v>
                </c:pt>
                <c:pt idx="6">
                  <c:v>14.974571482388397</c:v>
                </c:pt>
                <c:pt idx="7">
                  <c:v>15.693528497131522</c:v>
                </c:pt>
                <c:pt idx="8">
                  <c:v>21.258175316425916</c:v>
                </c:pt>
              </c:numCache>
            </c:numRef>
          </c:val>
          <c:extLst>
            <c:ext xmlns:c16="http://schemas.microsoft.com/office/drawing/2014/chart" uri="{C3380CC4-5D6E-409C-BE32-E72D297353CC}">
              <c16:uniqueId val="{00000001-AF49-4607-B88C-CE2D4A1BF625}"/>
            </c:ext>
          </c:extLst>
        </c:ser>
        <c:ser>
          <c:idx val="3"/>
          <c:order val="2"/>
          <c:tx>
            <c:strRef>
              <c:f>'17-11'!$E$5</c:f>
              <c:strCache>
                <c:ptCount val="1"/>
                <c:pt idx="0">
                  <c:v>団塊世代</c:v>
                </c:pt>
              </c:strCache>
            </c:strRef>
          </c:tx>
          <c:spPr>
            <a:pattFill prst="lgCheck">
              <a:fgClr>
                <a:srgbClr val="C8D627"/>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'17-11'!$A$12:$A$20</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'17-11'!$E$29:$E$37</c:f>
              <c:numCache>
                <c:formatCode>0.0_ </c:formatCode>
                <c:ptCount val="9"/>
                <c:pt idx="0">
                  <c:v>11.458333333333332</c:v>
                </c:pt>
                <c:pt idx="1">
                  <c:v>13.518081622592344</c:v>
                </c:pt>
                <c:pt idx="2">
                  <c:v>12.944828350763091</c:v>
                </c:pt>
                <c:pt idx="3">
                  <c:v>10.572233904523287</c:v>
                </c:pt>
                <c:pt idx="4">
                  <c:v>16.056945642795512</c:v>
                </c:pt>
                <c:pt idx="5">
                  <c:v>9.2718822618125483</c:v>
                </c:pt>
                <c:pt idx="6">
                  <c:v>16.801657562629497</c:v>
                </c:pt>
                <c:pt idx="7">
                  <c:v>15.210980644469466</c:v>
                </c:pt>
                <c:pt idx="8">
                  <c:v>13.673363760410295</c:v>
                </c:pt>
              </c:numCache>
            </c:numRef>
          </c:val>
          <c:extLst>
            <c:ext xmlns:c16="http://schemas.microsoft.com/office/drawing/2014/chart" uri="{C3380CC4-5D6E-409C-BE32-E72D297353CC}">
              <c16:uniqueId val="{00000002-AF49-4607-B88C-CE2D4A1BF625}"/>
            </c:ext>
          </c:extLst>
        </c:ser>
        <c:ser>
          <c:idx val="1"/>
          <c:order val="3"/>
          <c:tx>
            <c:strRef>
              <c:f>'17-11'!$C$5</c:f>
              <c:strCache>
                <c:ptCount val="1"/>
                <c:pt idx="0">
                  <c:v>伝統文化</c:v>
                </c:pt>
              </c:strCache>
            </c:strRef>
          </c:tx>
          <c:spPr>
            <a:pattFill prst="dkUpDiag">
              <a:fgClr>
                <a:srgbClr val="F8E352"/>
              </a:fgClr>
              <a:bgClr>
                <a:schemeClr val="bg1"/>
              </a:bgClr>
            </a:pattFill>
            <a:ln>
              <a:noFill/>
            </a:ln>
            <a:effectLst/>
          </c:spPr>
          <c:invertIfNegative val="0"/>
          <c:dLbls>
            <c:dLbl>
              <c:idx val="6"/>
              <c:layout>
                <c:manualLayout>
                  <c:x val="2.1453483391312956E-3"/>
                  <c:y val="-1.0746303192061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49-4607-B88C-CE2D4A1BF6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'17-11'!$A$12:$A$20</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'17-11'!$C$29:$C$37</c:f>
              <c:numCache>
                <c:formatCode>0.0_ </c:formatCode>
                <c:ptCount val="9"/>
                <c:pt idx="0">
                  <c:v>7.8435214211076278</c:v>
                </c:pt>
                <c:pt idx="1">
                  <c:v>6.7079826754463179</c:v>
                </c:pt>
                <c:pt idx="2">
                  <c:v>7.6493847234026822</c:v>
                </c:pt>
                <c:pt idx="3">
                  <c:v>5.9952574828866716</c:v>
                </c:pt>
                <c:pt idx="4">
                  <c:v>3.7618636755823984</c:v>
                </c:pt>
                <c:pt idx="5">
                  <c:v>4.1363284275755232</c:v>
                </c:pt>
                <c:pt idx="6">
                  <c:v>4.8785081936334524</c:v>
                </c:pt>
                <c:pt idx="7">
                  <c:v>5.576108519650421</c:v>
                </c:pt>
                <c:pt idx="8">
                  <c:v>3.3312944054956946</c:v>
                </c:pt>
              </c:numCache>
            </c:numRef>
          </c:val>
          <c:extLst>
            <c:ext xmlns:c16="http://schemas.microsoft.com/office/drawing/2014/chart" uri="{C3380CC4-5D6E-409C-BE32-E72D297353CC}">
              <c16:uniqueId val="{00000004-AF49-4607-B88C-CE2D4A1BF625}"/>
            </c:ext>
          </c:extLst>
        </c:ser>
        <c:dLbls>
          <c:showLegendKey val="0"/>
          <c:showVal val="1"/>
          <c:showCatName val="0"/>
          <c:showSerName val="0"/>
          <c:showPercent val="0"/>
          <c:showBubbleSize val="0"/>
        </c:dLbls>
        <c:gapWidth val="150"/>
        <c:overlap val="100"/>
        <c:axId val="635804320"/>
        <c:axId val="635804712"/>
      </c:barChart>
      <c:lineChart>
        <c:grouping val="stacked"/>
        <c:varyColors val="0"/>
        <c:ser>
          <c:idx val="4"/>
          <c:order val="4"/>
          <c:tx>
            <c:strRef>
              <c:f>'17-11'!$F$5</c:f>
              <c:strCache>
                <c:ptCount val="1"/>
                <c:pt idx="0">
                  <c:v>合計</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8.8905450626776284E-3"/>
                  <c:y val="-3.45809613003879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49-4607-B88C-CE2D4A1BF625}"/>
                </c:ext>
              </c:extLst>
            </c:dLbl>
            <c:dLbl>
              <c:idx val="2"/>
              <c:layout>
                <c:manualLayout>
                  <c:x val="1.105867386073822E-2"/>
                  <c:y val="-2.3588113066008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49-4607-B88C-CE2D4A1BF625}"/>
                </c:ext>
              </c:extLst>
            </c:dLbl>
            <c:dLbl>
              <c:idx val="3"/>
              <c:layout>
                <c:manualLayout>
                  <c:x val="2.3511916138032789E-3"/>
                  <c:y val="-9.25466774664156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49-4607-B88C-CE2D4A1BF625}"/>
                </c:ext>
              </c:extLst>
            </c:dLbl>
            <c:dLbl>
              <c:idx val="4"/>
              <c:layout>
                <c:manualLayout>
                  <c:x val="-4.7699457226612882E-2"/>
                  <c:y val="-5.5038959101224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49-4607-B88C-CE2D4A1BF625}"/>
                </c:ext>
              </c:extLst>
            </c:dLbl>
            <c:dLbl>
              <c:idx val="5"/>
              <c:layout>
                <c:manualLayout>
                  <c:x val="-4.5531300079948739E-2"/>
                  <c:y val="-3.5382187993644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49-4607-B88C-CE2D4A1BF625}"/>
                </c:ext>
              </c:extLst>
            </c:dLbl>
            <c:dLbl>
              <c:idx val="6"/>
              <c:layout>
                <c:manualLayout>
                  <c:x val="-4.3363142933284436E-2"/>
                  <c:y val="-3.5382187993644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49-4607-B88C-CE2D4A1BF625}"/>
                </c:ext>
              </c:extLst>
            </c:dLbl>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'17-11'!$A$13:$A$20</c:f>
              <c:numCache>
                <c:formatCode>General</c:formatCode>
                <c:ptCount val="8"/>
                <c:pt idx="0">
                  <c:v>2017</c:v>
                </c:pt>
                <c:pt idx="1">
                  <c:v>2018</c:v>
                </c:pt>
                <c:pt idx="2">
                  <c:v>2019</c:v>
                </c:pt>
                <c:pt idx="3">
                  <c:v>2020</c:v>
                </c:pt>
                <c:pt idx="4">
                  <c:v>2021</c:v>
                </c:pt>
                <c:pt idx="5">
                  <c:v>2022</c:v>
                </c:pt>
                <c:pt idx="6">
                  <c:v>2023</c:v>
                </c:pt>
                <c:pt idx="7">
                  <c:v>2024</c:v>
                </c:pt>
              </c:numCache>
            </c:numRef>
          </c:cat>
          <c:val>
            <c:numRef>
              <c:f>'17-11'!$F$12:$F$20</c:f>
              <c:numCache>
                <c:formatCode>#,##0_);[Red]\(#,##0\)</c:formatCode>
                <c:ptCount val="9"/>
                <c:pt idx="0">
                  <c:v>30624</c:v>
                </c:pt>
                <c:pt idx="1">
                  <c:v>28399</c:v>
                </c:pt>
                <c:pt idx="2">
                  <c:v>27061</c:v>
                </c:pt>
                <c:pt idx="3">
                  <c:v>22351</c:v>
                </c:pt>
                <c:pt idx="4">
                  <c:v>11590</c:v>
                </c:pt>
                <c:pt idx="5">
                  <c:v>12910</c:v>
                </c:pt>
                <c:pt idx="6">
                  <c:v>15927</c:v>
                </c:pt>
                <c:pt idx="7">
                  <c:v>18651</c:v>
                </c:pt>
                <c:pt idx="8">
                  <c:v>21253</c:v>
                </c:pt>
              </c:numCache>
            </c:numRef>
          </c:val>
          <c:smooth val="0"/>
          <c:extLst>
            <c:ext xmlns:c16="http://schemas.microsoft.com/office/drawing/2014/chart" uri="{C3380CC4-5D6E-409C-BE32-E72D297353CC}">
              <c16:uniqueId val="{0000000B-AF49-4607-B88C-CE2D4A1BF625}"/>
            </c:ext>
          </c:extLst>
        </c:ser>
        <c:dLbls>
          <c:showLegendKey val="0"/>
          <c:showVal val="1"/>
          <c:showCatName val="0"/>
          <c:showSerName val="0"/>
          <c:showPercent val="0"/>
          <c:showBubbleSize val="0"/>
        </c:dLbls>
        <c:marker val="1"/>
        <c:smooth val="0"/>
        <c:axId val="635805496"/>
        <c:axId val="635805104"/>
      </c:lineChart>
      <c:catAx>
        <c:axId val="63580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804712"/>
        <c:crosses val="autoZero"/>
        <c:auto val="1"/>
        <c:lblAlgn val="ctr"/>
        <c:lblOffset val="100"/>
        <c:noMultiLvlLbl val="0"/>
      </c:catAx>
      <c:valAx>
        <c:axId val="635804712"/>
        <c:scaling>
          <c:orientation val="minMax"/>
          <c:max val="100"/>
        </c:scaling>
        <c:delete val="0"/>
        <c:axPos val="l"/>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804320"/>
        <c:crosses val="autoZero"/>
        <c:crossBetween val="between"/>
        <c:majorUnit val="20"/>
      </c:valAx>
      <c:valAx>
        <c:axId val="635805104"/>
        <c:scaling>
          <c:orientation val="minMax"/>
          <c:max val="36000"/>
          <c:min val="0"/>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5805496"/>
        <c:crosses val="max"/>
        <c:crossBetween val="between"/>
      </c:valAx>
      <c:catAx>
        <c:axId val="635805496"/>
        <c:scaling>
          <c:orientation val="minMax"/>
        </c:scaling>
        <c:delete val="1"/>
        <c:axPos val="b"/>
        <c:numFmt formatCode="General" sourceLinked="1"/>
        <c:majorTickMark val="out"/>
        <c:minorTickMark val="none"/>
        <c:tickLblPos val="none"/>
        <c:crossAx val="635805104"/>
        <c:crosses val="autoZero"/>
        <c:auto val="1"/>
        <c:lblAlgn val="ctr"/>
        <c:lblOffset val="100"/>
        <c:noMultiLvlLbl val="0"/>
      </c:catAx>
      <c:spPr>
        <a:noFill/>
        <a:ln>
          <a:noFill/>
        </a:ln>
        <a:effectLst/>
      </c:spPr>
    </c:plotArea>
    <c:legend>
      <c:legendPos val="t"/>
      <c:layout>
        <c:manualLayout>
          <c:xMode val="edge"/>
          <c:yMode val="edge"/>
          <c:x val="0.11198972930180102"/>
          <c:y val="2.3918939279795087E-2"/>
          <c:w val="0.76291208630524254"/>
          <c:h val="5.44993973180653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oddFooter>&amp;C&amp;"みんなの文字ゴTTh-R,標準"&amp;10- &amp;P+66 -</c:oddFooter>
    </c:headerFooter>
    <c:pageMargins b="0.75000000000000155" l="0.70000000000000062" r="0.70000000000000062" t="0.75000000000000155" header="0.30000000000000032" footer="0.30000000000000032"/>
    <c:pageSetup paperSize="9" orientation="portrait"/>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0-1C0A-4F72-B6DC-FEE7C3630AE3}"/>
            </c:ext>
          </c:extLst>
        </c:ser>
        <c:ser>
          <c:idx val="1"/>
          <c:order val="1"/>
          <c:spPr>
            <a:solidFill>
              <a:schemeClr val="accent2"/>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1-1C0A-4F72-B6DC-FEE7C3630AE3}"/>
            </c:ext>
          </c:extLst>
        </c:ser>
        <c:ser>
          <c:idx val="2"/>
          <c:order val="2"/>
          <c:spPr>
            <a:solidFill>
              <a:schemeClr val="accent3"/>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2-1C0A-4F72-B6DC-FEE7C3630AE3}"/>
            </c:ext>
          </c:extLst>
        </c:ser>
        <c:ser>
          <c:idx val="3"/>
          <c:order val="3"/>
          <c:spPr>
            <a:solidFill>
              <a:schemeClr val="accent4"/>
            </a:solidFill>
            <a:ln>
              <a:noFill/>
            </a:ln>
            <a:effectLst/>
          </c:spPr>
          <c:invertIfNegative val="0"/>
          <c:val>
            <c:numRef>
              <c:f>'本編 (5)'!#REF!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3-1C0A-4F72-B6DC-FEE7C3630AE3}"/>
            </c:ext>
          </c:extLst>
        </c:ser>
        <c:dLbls>
          <c:showLegendKey val="0"/>
          <c:showVal val="0"/>
          <c:showCatName val="0"/>
          <c:showSerName val="0"/>
          <c:showPercent val="0"/>
          <c:showBubbleSize val="0"/>
        </c:dLbls>
        <c:gapWidth val="50"/>
        <c:overlap val="100"/>
        <c:axId val="635809024"/>
        <c:axId val="635808240"/>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'本編 (5)'!#REF!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(5)'!#REF!</c15:sqref>
                        </c15:formulaRef>
                      </c:ext>
                    </c:extLst>
                  </c:multiLvlStrRef>
                </c15:cat>
              </c15:filteredCategoryTitle>
            </c:ext>
            <c:ext xmlns:c16="http://schemas.microsoft.com/office/drawing/2014/chart" uri="{C3380CC4-5D6E-409C-BE32-E72D297353CC}">
              <c16:uniqueId val="{00000004-1C0A-4F72-B6DC-FEE7C3630AE3}"/>
            </c:ext>
          </c:extLst>
        </c:ser>
        <c:dLbls>
          <c:showLegendKey val="0"/>
          <c:showVal val="0"/>
          <c:showCatName val="0"/>
          <c:showSerName val="0"/>
          <c:showPercent val="0"/>
          <c:showBubbleSize val="0"/>
        </c:dLbls>
        <c:marker val="1"/>
        <c:smooth val="0"/>
        <c:axId val="635818040"/>
        <c:axId val="635807064"/>
      </c:lineChart>
      <c:catAx>
        <c:axId val="63580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8240"/>
        <c:crosses val="autoZero"/>
        <c:auto val="1"/>
        <c:lblAlgn val="ctr"/>
        <c:lblOffset val="100"/>
        <c:noMultiLvlLbl val="0"/>
      </c:catAx>
      <c:valAx>
        <c:axId val="635808240"/>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9024"/>
        <c:crosses val="autoZero"/>
        <c:crossBetween val="between"/>
        <c:majorUnit val="1000"/>
      </c:valAx>
      <c:valAx>
        <c:axId val="635807064"/>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8040"/>
        <c:crosses val="max"/>
        <c:crossBetween val="between"/>
      </c:valAx>
      <c:catAx>
        <c:axId val="635818040"/>
        <c:scaling>
          <c:orientation val="minMax"/>
        </c:scaling>
        <c:delete val="1"/>
        <c:axPos val="b"/>
        <c:numFmt formatCode="General" sourceLinked="1"/>
        <c:majorTickMark val="out"/>
        <c:minorTickMark val="none"/>
        <c:tickLblPos val="nextTo"/>
        <c:crossAx val="635807064"/>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17918611231791"/>
          <c:y val="0.168302772767117"/>
          <c:w val="0.85756780235187446"/>
          <c:h val="0.73782780333592557"/>
        </c:manualLayout>
      </c:layout>
      <c:barChart>
        <c:barDir val="col"/>
        <c:grouping val="stacked"/>
        <c:varyColors val="0"/>
        <c:ser>
          <c:idx val="1"/>
          <c:order val="0"/>
          <c:tx>
            <c:strRef>
              <c:f>'17-12'!$C$4</c:f>
              <c:strCache>
                <c:ptCount val="1"/>
                <c:pt idx="0">
                  <c:v>企画展</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'17-12'!$C$5:$C$18</c:f>
              <c:numCache>
                <c:formatCode>#,##0_ </c:formatCode>
                <c:ptCount val="14"/>
                <c:pt idx="0">
                  <c:v>46435</c:v>
                </c:pt>
                <c:pt idx="1">
                  <c:v>38858</c:v>
                </c:pt>
                <c:pt idx="2">
                  <c:v>51095</c:v>
                </c:pt>
                <c:pt idx="3">
                  <c:v>42660</c:v>
                </c:pt>
                <c:pt idx="4">
                  <c:v>43312</c:v>
                </c:pt>
                <c:pt idx="5">
                  <c:v>50890</c:v>
                </c:pt>
                <c:pt idx="6">
                  <c:v>55952</c:v>
                </c:pt>
                <c:pt idx="7">
                  <c:v>20260</c:v>
                </c:pt>
                <c:pt idx="8">
                  <c:v>58454</c:v>
                </c:pt>
                <c:pt idx="9">
                  <c:v>33073</c:v>
                </c:pt>
                <c:pt idx="10">
                  <c:v>38058</c:v>
                </c:pt>
                <c:pt idx="11">
                  <c:v>49625</c:v>
                </c:pt>
                <c:pt idx="12">
                  <c:v>55905</c:v>
                </c:pt>
                <c:pt idx="13">
                  <c:v>47373</c:v>
                </c:pt>
              </c:numCache>
            </c:numRef>
          </c:val>
          <c:extLst>
            <c:ext xmlns:c16="http://schemas.microsoft.com/office/drawing/2014/chart" uri="{C3380CC4-5D6E-409C-BE32-E72D297353CC}">
              <c16:uniqueId val="{00000000-3F62-45A3-A86A-225196D649D0}"/>
            </c:ext>
          </c:extLst>
        </c:ser>
        <c:ser>
          <c:idx val="2"/>
          <c:order val="1"/>
          <c:tx>
            <c:strRef>
              <c:f>'17-12'!$D$4</c:f>
              <c:strCache>
                <c:ptCount val="1"/>
                <c:pt idx="0">
                  <c:v>常設展</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'17-12'!$D$5:$D$18</c:f>
              <c:numCache>
                <c:formatCode>#,##0_ </c:formatCode>
                <c:ptCount val="14"/>
                <c:pt idx="0">
                  <c:v>26241</c:v>
                </c:pt>
                <c:pt idx="1">
                  <c:v>17556</c:v>
                </c:pt>
                <c:pt idx="2">
                  <c:v>25097</c:v>
                </c:pt>
                <c:pt idx="3">
                  <c:v>25691</c:v>
                </c:pt>
                <c:pt idx="4">
                  <c:v>23357</c:v>
                </c:pt>
                <c:pt idx="5">
                  <c:v>31312</c:v>
                </c:pt>
                <c:pt idx="6">
                  <c:v>31564</c:v>
                </c:pt>
                <c:pt idx="7">
                  <c:v>13053</c:v>
                </c:pt>
                <c:pt idx="8">
                  <c:v>30851</c:v>
                </c:pt>
                <c:pt idx="9">
                  <c:v>21042</c:v>
                </c:pt>
                <c:pt idx="10">
                  <c:v>18318</c:v>
                </c:pt>
                <c:pt idx="11">
                  <c:v>24079</c:v>
                </c:pt>
                <c:pt idx="12">
                  <c:v>31383</c:v>
                </c:pt>
                <c:pt idx="13">
                  <c:v>27877</c:v>
                </c:pt>
              </c:numCache>
            </c:numRef>
          </c:val>
          <c:extLst>
            <c:ext xmlns:c16="http://schemas.microsoft.com/office/drawing/2014/chart" uri="{C3380CC4-5D6E-409C-BE32-E72D297353CC}">
              <c16:uniqueId val="{00000001-3F62-45A3-A86A-225196D649D0}"/>
            </c:ext>
          </c:extLst>
        </c:ser>
        <c:dLbls>
          <c:showLegendKey val="0"/>
          <c:showVal val="0"/>
          <c:showCatName val="0"/>
          <c:showSerName val="0"/>
          <c:showPercent val="0"/>
          <c:showBubbleSize val="0"/>
        </c:dLbls>
        <c:gapWidth val="50"/>
        <c:overlap val="100"/>
        <c:axId val="635806672"/>
        <c:axId val="635818432"/>
      </c:barChart>
      <c:catAx>
        <c:axId val="63580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8432"/>
        <c:crosses val="autoZero"/>
        <c:auto val="1"/>
        <c:lblAlgn val="ctr"/>
        <c:lblOffset val="100"/>
        <c:noMultiLvlLbl val="0"/>
      </c:catAx>
      <c:valAx>
        <c:axId val="63581843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6672"/>
        <c:crosses val="autoZero"/>
        <c:crossBetween val="between"/>
        <c:majorUnit val="20000"/>
      </c:valAx>
      <c:spPr>
        <a:noFill/>
        <a:ln>
          <a:noFill/>
        </a:ln>
        <a:effectLst/>
      </c:spPr>
    </c:plotArea>
    <c:legend>
      <c:legendPos val="t"/>
      <c:layout>
        <c:manualLayout>
          <c:xMode val="edge"/>
          <c:yMode val="edge"/>
          <c:x val="0.32120082622808244"/>
          <c:y val="2.6123906410356713E-2"/>
          <c:w val="0.35755886224922528"/>
          <c:h val="0.11284278374124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'16-7'!#REF!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'16-7'!#REF!</c15:sqref>
                        </c15:formulaRef>
                      </c:ext>
                    </c:extLst>
                  </c:multiLvlStrRef>
                </c15:cat>
              </c15:filteredCategoryTitle>
            </c:ext>
            <c:ext xmlns:c16="http://schemas.microsoft.com/office/drawing/2014/chart" uri="{C3380CC4-5D6E-409C-BE32-E72D297353CC}">
              <c16:uniqueId val="{00000000-1695-4C2A-8C9D-632FE2921ACC}"/>
            </c:ext>
          </c:extLst>
        </c:ser>
        <c:ser>
          <c:idx val="1"/>
          <c:order val="1"/>
          <c:spPr>
            <a:solidFill>
              <a:schemeClr val="accent2"/>
            </a:solidFill>
            <a:ln>
              <a:noFill/>
            </a:ln>
            <a:effectLst/>
          </c:spPr>
          <c:invertIfNegative val="0"/>
          <c:val>
            <c:numRef>
              <c:f>'16-7'!#REF!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'16-7'!#REF!</c15:sqref>
                        </c15:formulaRef>
                      </c:ext>
                    </c:extLst>
                  </c:multiLvlStrRef>
                </c15:cat>
              </c15:filteredCategoryTitle>
            </c:ext>
            <c:ext xmlns:c16="http://schemas.microsoft.com/office/drawing/2014/chart" uri="{C3380CC4-5D6E-409C-BE32-E72D297353CC}">
              <c16:uniqueId val="{00000001-1695-4C2A-8C9D-632FE2921ACC}"/>
            </c:ext>
          </c:extLst>
        </c:ser>
        <c:ser>
          <c:idx val="2"/>
          <c:order val="2"/>
          <c:spPr>
            <a:solidFill>
              <a:schemeClr val="accent3"/>
            </a:solidFill>
            <a:ln>
              <a:noFill/>
            </a:ln>
            <a:effectLst/>
          </c:spPr>
          <c:invertIfNegative val="0"/>
          <c:val>
            <c:numRef>
              <c:f>'16-7'!#REF!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'16-7'!#REF!</c15:sqref>
                        </c15:formulaRef>
                      </c:ext>
                    </c:extLst>
                  </c:multiLvlStrRef>
                </c15:cat>
              </c15:filteredCategoryTitle>
            </c:ext>
            <c:ext xmlns:c16="http://schemas.microsoft.com/office/drawing/2014/chart" uri="{C3380CC4-5D6E-409C-BE32-E72D297353CC}">
              <c16:uniqueId val="{00000002-1695-4C2A-8C9D-632FE2921ACC}"/>
            </c:ext>
          </c:extLst>
        </c:ser>
        <c:ser>
          <c:idx val="3"/>
          <c:order val="3"/>
          <c:spPr>
            <a:solidFill>
              <a:schemeClr val="accent4"/>
            </a:solidFill>
            <a:ln>
              <a:noFill/>
            </a:ln>
            <a:effectLst/>
          </c:spPr>
          <c:invertIfNegative val="0"/>
          <c:val>
            <c:numRef>
              <c:f>'16-7'!#REF!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'16-7'!#REF!</c15:sqref>
                        </c15:formulaRef>
                      </c:ext>
                    </c:extLst>
                  </c:multiLvlStrRef>
                </c15:cat>
              </c15:filteredCategoryTitle>
            </c:ext>
            <c:ext xmlns:c16="http://schemas.microsoft.com/office/drawing/2014/chart" uri="{C3380CC4-5D6E-409C-BE32-E72D297353CC}">
              <c16:uniqueId val="{00000003-1695-4C2A-8C9D-632FE2921ACC}"/>
            </c:ext>
          </c:extLst>
        </c:ser>
        <c:dLbls>
          <c:showLegendKey val="0"/>
          <c:showVal val="0"/>
          <c:showCatName val="0"/>
          <c:showSerName val="0"/>
          <c:showPercent val="0"/>
          <c:showBubbleSize val="0"/>
        </c:dLbls>
        <c:gapWidth val="50"/>
        <c:overlap val="100"/>
        <c:axId val="635806280"/>
        <c:axId val="635814512"/>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'16-7'!#REF!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'16-7'!#REF!</c15:sqref>
                        </c15:formulaRef>
                      </c:ext>
                    </c:extLst>
                  </c:multiLvlStrRef>
                </c15:cat>
              </c15:filteredCategoryTitle>
            </c:ext>
            <c:ext xmlns:c16="http://schemas.microsoft.com/office/drawing/2014/chart" uri="{C3380CC4-5D6E-409C-BE32-E72D297353CC}">
              <c16:uniqueId val="{00000004-1695-4C2A-8C9D-632FE2921ACC}"/>
            </c:ext>
          </c:extLst>
        </c:ser>
        <c:dLbls>
          <c:showLegendKey val="0"/>
          <c:showVal val="0"/>
          <c:showCatName val="0"/>
          <c:showSerName val="0"/>
          <c:showPercent val="0"/>
          <c:showBubbleSize val="0"/>
        </c:dLbls>
        <c:marker val="1"/>
        <c:smooth val="0"/>
        <c:axId val="635809416"/>
        <c:axId val="635814120"/>
      </c:lineChart>
      <c:catAx>
        <c:axId val="635806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4512"/>
        <c:crosses val="autoZero"/>
        <c:auto val="1"/>
        <c:lblAlgn val="ctr"/>
        <c:lblOffset val="100"/>
        <c:noMultiLvlLbl val="0"/>
      </c:catAx>
      <c:valAx>
        <c:axId val="635814512"/>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6280"/>
        <c:crosses val="autoZero"/>
        <c:crossBetween val="between"/>
        <c:majorUnit val="1000"/>
      </c:valAx>
      <c:valAx>
        <c:axId val="635814120"/>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9416"/>
        <c:crosses val="max"/>
        <c:crossBetween val="between"/>
      </c:valAx>
      <c:catAx>
        <c:axId val="635809416"/>
        <c:scaling>
          <c:orientation val="minMax"/>
        </c:scaling>
        <c:delete val="1"/>
        <c:axPos val="b"/>
        <c:numFmt formatCode="General" sourceLinked="1"/>
        <c:majorTickMark val="out"/>
        <c:minorTickMark val="none"/>
        <c:tickLblPos val="nextTo"/>
        <c:crossAx val="635814120"/>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03416124804017E-2"/>
          <c:y val="0.13625039370078743"/>
          <c:w val="0.87732366367757986"/>
          <c:h val="0.78403884514435696"/>
        </c:manualLayout>
      </c:layout>
      <c:barChart>
        <c:barDir val="col"/>
        <c:grouping val="stacked"/>
        <c:varyColors val="0"/>
        <c:ser>
          <c:idx val="1"/>
          <c:order val="0"/>
          <c:tx>
            <c:strRef>
              <c:f>'17-13'!$C$4</c:f>
              <c:strCache>
                <c:ptCount val="1"/>
                <c:pt idx="0">
                  <c:v>宇宙劇場</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'17-13'!$C$5:$C$18</c:f>
              <c:numCache>
                <c:formatCode>#,##0_ </c:formatCode>
                <c:ptCount val="14"/>
                <c:pt idx="0">
                  <c:v>72704</c:v>
                </c:pt>
                <c:pt idx="1">
                  <c:v>56689</c:v>
                </c:pt>
                <c:pt idx="2">
                  <c:v>74525</c:v>
                </c:pt>
                <c:pt idx="3">
                  <c:v>65424</c:v>
                </c:pt>
                <c:pt idx="4">
                  <c:v>64244</c:v>
                </c:pt>
                <c:pt idx="5">
                  <c:v>67287</c:v>
                </c:pt>
                <c:pt idx="6">
                  <c:v>77040</c:v>
                </c:pt>
                <c:pt idx="7">
                  <c:v>76355</c:v>
                </c:pt>
                <c:pt idx="8">
                  <c:v>64823</c:v>
                </c:pt>
                <c:pt idx="9">
                  <c:v>56328</c:v>
                </c:pt>
                <c:pt idx="10">
                  <c:v>29230</c:v>
                </c:pt>
                <c:pt idx="11">
                  <c:v>33111</c:v>
                </c:pt>
                <c:pt idx="12">
                  <c:v>49919</c:v>
                </c:pt>
                <c:pt idx="13">
                  <c:v>51612</c:v>
                </c:pt>
              </c:numCache>
            </c:numRef>
          </c:val>
          <c:extLst>
            <c:ext xmlns:c16="http://schemas.microsoft.com/office/drawing/2014/chart" uri="{C3380CC4-5D6E-409C-BE32-E72D297353CC}">
              <c16:uniqueId val="{00000000-2D27-4E44-9933-4E2BB432D46B}"/>
            </c:ext>
          </c:extLst>
        </c:ser>
        <c:ser>
          <c:idx val="2"/>
          <c:order val="1"/>
          <c:tx>
            <c:strRef>
              <c:f>'17-13'!$D$4</c:f>
              <c:strCache>
                <c:ptCount val="1"/>
                <c:pt idx="0">
                  <c:v>展示ゾーン</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'17-13'!$D$5:$D$18</c:f>
              <c:numCache>
                <c:formatCode>#,##0_ </c:formatCode>
                <c:ptCount val="14"/>
                <c:pt idx="0">
                  <c:v>73194</c:v>
                </c:pt>
                <c:pt idx="1">
                  <c:v>89070</c:v>
                </c:pt>
                <c:pt idx="2">
                  <c:v>67179</c:v>
                </c:pt>
                <c:pt idx="3">
                  <c:v>59366</c:v>
                </c:pt>
                <c:pt idx="4">
                  <c:v>55076</c:v>
                </c:pt>
                <c:pt idx="5">
                  <c:v>63361</c:v>
                </c:pt>
                <c:pt idx="6">
                  <c:v>85184</c:v>
                </c:pt>
                <c:pt idx="7">
                  <c:v>80533</c:v>
                </c:pt>
                <c:pt idx="8">
                  <c:v>69918</c:v>
                </c:pt>
                <c:pt idx="9">
                  <c:v>68876</c:v>
                </c:pt>
                <c:pt idx="10">
                  <c:v>22327</c:v>
                </c:pt>
                <c:pt idx="11">
                  <c:v>30607</c:v>
                </c:pt>
                <c:pt idx="12">
                  <c:v>49595</c:v>
                </c:pt>
                <c:pt idx="13">
                  <c:v>57159</c:v>
                </c:pt>
              </c:numCache>
            </c:numRef>
          </c:val>
          <c:extLst>
            <c:ext xmlns:c16="http://schemas.microsoft.com/office/drawing/2014/chart" uri="{C3380CC4-5D6E-409C-BE32-E72D297353CC}">
              <c16:uniqueId val="{00000001-2D27-4E44-9933-4E2BB432D46B}"/>
            </c:ext>
          </c:extLst>
        </c:ser>
        <c:dLbls>
          <c:showLegendKey val="0"/>
          <c:showVal val="0"/>
          <c:showCatName val="0"/>
          <c:showSerName val="0"/>
          <c:showPercent val="0"/>
          <c:showBubbleSize val="0"/>
        </c:dLbls>
        <c:gapWidth val="50"/>
        <c:overlap val="100"/>
        <c:axId val="635807848"/>
        <c:axId val="635812944"/>
      </c:barChart>
      <c:catAx>
        <c:axId val="635807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2944"/>
        <c:crosses val="autoZero"/>
        <c:auto val="1"/>
        <c:lblAlgn val="ctr"/>
        <c:lblOffset val="100"/>
        <c:noMultiLvlLbl val="0"/>
      </c:catAx>
      <c:valAx>
        <c:axId val="63581294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07848"/>
        <c:crosses val="autoZero"/>
        <c:crossBetween val="between"/>
        <c:majorUnit val="30000"/>
      </c:valAx>
      <c:spPr>
        <a:noFill/>
        <a:ln>
          <a:noFill/>
        </a:ln>
        <a:effectLst/>
      </c:spPr>
    </c:plotArea>
    <c:legend>
      <c:legendPos val="t"/>
      <c:layout>
        <c:manualLayout>
          <c:xMode val="edge"/>
          <c:yMode val="edge"/>
          <c:x val="0.29702459067616543"/>
          <c:y val="2.8264768273828785E-2"/>
          <c:w val="0.40826521684789402"/>
          <c:h val="0.1347036277999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'本編 (2)'!#REF!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(2)'!#REF!</c15:sqref>
                        </c15:formulaRef>
                      </c:ext>
                    </c:extLst>
                  </c:multiLvlStrRef>
                </c15:cat>
              </c15:filteredCategoryTitle>
            </c:ext>
            <c:ext xmlns:c16="http://schemas.microsoft.com/office/drawing/2014/chart" uri="{C3380CC4-5D6E-409C-BE32-E72D297353CC}">
              <c16:uniqueId val="{00000000-B8AC-4E2A-8CBF-06EB339E88C6}"/>
            </c:ext>
          </c:extLst>
        </c:ser>
        <c:ser>
          <c:idx val="1"/>
          <c:order val="1"/>
          <c:spPr>
            <a:solidFill>
              <a:schemeClr val="accent2"/>
            </a:solidFill>
            <a:ln>
              <a:noFill/>
            </a:ln>
            <a:effectLst/>
          </c:spPr>
          <c:invertIfNegative val="0"/>
          <c:val>
            <c:numRef>
              <c:f>'本編 (2)'!#REF!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(2)'!#REF!</c15:sqref>
                        </c15:formulaRef>
                      </c:ext>
                    </c:extLst>
                  </c:multiLvlStrRef>
                </c15:cat>
              </c15:filteredCategoryTitle>
            </c:ext>
            <c:ext xmlns:c16="http://schemas.microsoft.com/office/drawing/2014/chart" uri="{C3380CC4-5D6E-409C-BE32-E72D297353CC}">
              <c16:uniqueId val="{00000001-B8AC-4E2A-8CBF-06EB339E88C6}"/>
            </c:ext>
          </c:extLst>
        </c:ser>
        <c:ser>
          <c:idx val="2"/>
          <c:order val="2"/>
          <c:spPr>
            <a:solidFill>
              <a:schemeClr val="accent3"/>
            </a:solidFill>
            <a:ln>
              <a:noFill/>
            </a:ln>
            <a:effectLst/>
          </c:spPr>
          <c:invertIfNegative val="0"/>
          <c:val>
            <c:numRef>
              <c:f>'本編 (2)'!#REF!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(2)'!#REF!</c15:sqref>
                        </c15:formulaRef>
                      </c:ext>
                    </c:extLst>
                  </c:multiLvlStrRef>
                </c15:cat>
              </c15:filteredCategoryTitle>
            </c:ext>
            <c:ext xmlns:c16="http://schemas.microsoft.com/office/drawing/2014/chart" uri="{C3380CC4-5D6E-409C-BE32-E72D297353CC}">
              <c16:uniqueId val="{00000002-B8AC-4E2A-8CBF-06EB339E88C6}"/>
            </c:ext>
          </c:extLst>
        </c:ser>
        <c:ser>
          <c:idx val="3"/>
          <c:order val="3"/>
          <c:spPr>
            <a:solidFill>
              <a:schemeClr val="accent4"/>
            </a:solidFill>
            <a:ln>
              <a:noFill/>
            </a:ln>
            <a:effectLst/>
          </c:spPr>
          <c:invertIfNegative val="0"/>
          <c:val>
            <c:numRef>
              <c:f>'本編 (2)'!#REF!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(2)'!#REF!</c15:sqref>
                        </c15:formulaRef>
                      </c:ext>
                    </c:extLst>
                  </c:multiLvlStrRef>
                </c15:cat>
              </c15:filteredCategoryTitle>
            </c:ext>
            <c:ext xmlns:c16="http://schemas.microsoft.com/office/drawing/2014/chart" uri="{C3380CC4-5D6E-409C-BE32-E72D297353CC}">
              <c16:uniqueId val="{00000003-B8AC-4E2A-8CBF-06EB339E88C6}"/>
            </c:ext>
          </c:extLst>
        </c:ser>
        <c:dLbls>
          <c:showLegendKey val="0"/>
          <c:showVal val="0"/>
          <c:showCatName val="0"/>
          <c:showSerName val="0"/>
          <c:showPercent val="0"/>
          <c:showBubbleSize val="0"/>
        </c:dLbls>
        <c:gapWidth val="50"/>
        <c:overlap val="100"/>
        <c:axId val="635810200"/>
        <c:axId val="635813336"/>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'本編 (2)'!#REF!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'本編 (2)'!#REF!</c15:sqref>
                        </c15:formulaRef>
                      </c:ext>
                    </c:extLst>
                  </c:multiLvlStrRef>
                </c15:cat>
              </c15:filteredCategoryTitle>
            </c:ext>
            <c:ext xmlns:c16="http://schemas.microsoft.com/office/drawing/2014/chart" uri="{C3380CC4-5D6E-409C-BE32-E72D297353CC}">
              <c16:uniqueId val="{00000004-B8AC-4E2A-8CBF-06EB339E88C6}"/>
            </c:ext>
          </c:extLst>
        </c:ser>
        <c:dLbls>
          <c:showLegendKey val="0"/>
          <c:showVal val="0"/>
          <c:showCatName val="0"/>
          <c:showSerName val="0"/>
          <c:showPercent val="0"/>
          <c:showBubbleSize val="0"/>
        </c:dLbls>
        <c:marker val="1"/>
        <c:smooth val="0"/>
        <c:axId val="635810592"/>
        <c:axId val="635816472"/>
      </c:lineChart>
      <c:catAx>
        <c:axId val="63581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3336"/>
        <c:crosses val="autoZero"/>
        <c:auto val="1"/>
        <c:lblAlgn val="ctr"/>
        <c:lblOffset val="100"/>
        <c:noMultiLvlLbl val="0"/>
      </c:catAx>
      <c:valAx>
        <c:axId val="635813336"/>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0200"/>
        <c:crosses val="autoZero"/>
        <c:crossBetween val="between"/>
        <c:majorUnit val="1000"/>
      </c:valAx>
      <c:valAx>
        <c:axId val="635816472"/>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0592"/>
        <c:crosses val="max"/>
        <c:crossBetween val="between"/>
      </c:valAx>
      <c:catAx>
        <c:axId val="635810592"/>
        <c:scaling>
          <c:orientation val="minMax"/>
        </c:scaling>
        <c:delete val="1"/>
        <c:axPos val="b"/>
        <c:numFmt formatCode="General" sourceLinked="1"/>
        <c:majorTickMark val="out"/>
        <c:minorTickMark val="none"/>
        <c:tickLblPos val="nextTo"/>
        <c:crossAx val="635816472"/>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16153327235253"/>
          <c:y val="0.15414809146307698"/>
          <c:w val="0.83686839062226548"/>
          <c:h val="0.71595710977548188"/>
        </c:manualLayout>
      </c:layout>
      <c:barChart>
        <c:barDir val="col"/>
        <c:grouping val="clustered"/>
        <c:varyColors val="0"/>
        <c:ser>
          <c:idx val="1"/>
          <c:order val="0"/>
          <c:tx>
            <c:strRef>
              <c:f>'18-1'!$C$4</c:f>
              <c:strCache>
                <c:ptCount val="1"/>
                <c:pt idx="0">
                  <c:v>アクセス数（トップページ）</c:v>
                </c:pt>
              </c:strCache>
            </c:strRef>
          </c:tx>
          <c:spPr>
            <a:solidFill>
              <a:srgbClr val="B1D7E4"/>
            </a:solidFill>
            <a:ln>
              <a:noFill/>
            </a:ln>
            <a:effectLst/>
          </c:spPr>
          <c:invertIfNegative val="0"/>
          <c:dLbls>
            <c:dLbl>
              <c:idx val="1"/>
              <c:tx>
                <c:rich>
                  <a:bodyPr/>
                  <a:lstStyle/>
                  <a:p>
                    <a:fld id="{7B5F6F87-FB9D-438F-85B2-7D15F21E2B3E}"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4B8-4143-B1D2-7A239E7C5315}"/>
                </c:ext>
              </c:extLst>
            </c:dLbl>
            <c:dLbl>
              <c:idx val="2"/>
              <c:tx>
                <c:rich>
                  <a:bodyPr/>
                  <a:lstStyle/>
                  <a:p>
                    <a:fld id="{A3564EFB-9196-4F5F-AAC4-33DCC1094C22}"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4B8-4143-B1D2-7A239E7C5315}"/>
                </c:ext>
              </c:extLst>
            </c:dLbl>
            <c:dLbl>
              <c:idx val="3"/>
              <c:tx>
                <c:rich>
                  <a:bodyPr/>
                  <a:lstStyle/>
                  <a:p>
                    <a:fld id="{D75233D7-E049-429C-AFBD-3D9F34FC5973}"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4B8-4143-B1D2-7A239E7C5315}"/>
                </c:ext>
              </c:extLst>
            </c:dLbl>
            <c:dLbl>
              <c:idx val="4"/>
              <c:tx>
                <c:rich>
                  <a:bodyPr/>
                  <a:lstStyle/>
                  <a:p>
                    <a:fld id="{91A039F1-2F08-4527-9F45-7A4BCECDF1B8}"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4B8-4143-B1D2-7A239E7C5315}"/>
                </c:ext>
              </c:extLst>
            </c:dLbl>
            <c:dLbl>
              <c:idx val="5"/>
              <c:tx>
                <c:rich>
                  <a:bodyPr/>
                  <a:lstStyle/>
                  <a:p>
                    <a:fld id="{C739C180-1ADF-4162-A1D7-6043569F3879}"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4B8-4143-B1D2-7A239E7C5315}"/>
                </c:ext>
              </c:extLst>
            </c:dLbl>
            <c:dLbl>
              <c:idx val="6"/>
              <c:tx>
                <c:rich>
                  <a:bodyPr/>
                  <a:lstStyle/>
                  <a:p>
                    <a:fld id="{6538E08A-6643-4212-BB5A-0111E0F46CB2}"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74B8-4143-B1D2-7A239E7C5315}"/>
                </c:ext>
              </c:extLst>
            </c:dLbl>
            <c:dLbl>
              <c:idx val="7"/>
              <c:layout>
                <c:manualLayout>
                  <c:x val="0"/>
                  <c:y val="-6.1995584157052593E-3"/>
                </c:manualLayout>
              </c:layout>
              <c:tx>
                <c:rich>
                  <a:bodyPr/>
                  <a:lstStyle/>
                  <a:p>
                    <a:fld id="{89038EB2-8695-47C1-8CEB-8E03BAC803EF}"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4B8-4143-B1D2-7A239E7C53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'18-1'!$A$9:$A$18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'18-1'!$C$9:$C$18</c:f>
              <c:numCache>
                <c:formatCode>#,##0_ </c:formatCode>
                <c:ptCount val="10"/>
                <c:pt idx="0">
                  <c:v>1868337</c:v>
                </c:pt>
                <c:pt idx="1">
                  <c:v>2029636</c:v>
                </c:pt>
                <c:pt idx="2">
                  <c:v>2113735</c:v>
                </c:pt>
                <c:pt idx="3">
                  <c:v>1811185</c:v>
                </c:pt>
                <c:pt idx="4">
                  <c:v>1537179</c:v>
                </c:pt>
                <c:pt idx="5">
                  <c:v>1878177</c:v>
                </c:pt>
                <c:pt idx="6">
                  <c:v>2123361</c:v>
                </c:pt>
                <c:pt idx="7">
                  <c:v>2073054</c:v>
                </c:pt>
                <c:pt idx="8">
                  <c:v>1115945</c:v>
                </c:pt>
                <c:pt idx="9">
                  <c:v>805921</c:v>
                </c:pt>
              </c:numCache>
            </c:numRef>
          </c:val>
          <c:extLst>
            <c:ext xmlns:c16="http://schemas.microsoft.com/office/drawing/2014/chart" uri="{C3380CC4-5D6E-409C-BE32-E72D297353CC}">
              <c16:uniqueId val="{00000008-74B8-4143-B1D2-7A239E7C5315}"/>
            </c:ext>
          </c:extLst>
        </c:ser>
        <c:dLbls>
          <c:showLegendKey val="0"/>
          <c:showVal val="0"/>
          <c:showCatName val="0"/>
          <c:showSerName val="0"/>
          <c:showPercent val="0"/>
          <c:showBubbleSize val="0"/>
        </c:dLbls>
        <c:gapWidth val="150"/>
        <c:axId val="635811376"/>
        <c:axId val="635816864"/>
      </c:barChart>
      <c:lineChart>
        <c:grouping val="standard"/>
        <c:varyColors val="0"/>
        <c:ser>
          <c:idx val="0"/>
          <c:order val="1"/>
          <c:tx>
            <c:strRef>
              <c:f>'18-1'!$D$4</c:f>
              <c:strCache>
                <c:ptCount val="1"/>
                <c:pt idx="0">
                  <c:v>アクセス数（全てのページ）</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8"/>
              <c:layout>
                <c:manualLayout>
                  <c:x val="-4.1487308741539844E-2"/>
                  <c:y val="-8.3625861585344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FB-4940-8506-BC0193788513}"/>
                </c:ext>
              </c:extLst>
            </c:dLbl>
            <c:dLbl>
              <c:idx val="9"/>
              <c:layout>
                <c:manualLayout>
                  <c:x val="-3.1637520341364196E-2"/>
                  <c:y val="-4.9039899128815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E4-43AA-A2B5-322D7E2827D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'18-1'!$A$9:$A$18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'18-1'!$D$9:$D$18</c:f>
              <c:numCache>
                <c:formatCode>#,##0_ </c:formatCode>
                <c:ptCount val="10"/>
                <c:pt idx="0">
                  <c:v>11823288</c:v>
                </c:pt>
                <c:pt idx="1">
                  <c:v>12384709</c:v>
                </c:pt>
                <c:pt idx="2">
                  <c:v>12751787</c:v>
                </c:pt>
                <c:pt idx="3">
                  <c:v>12555271</c:v>
                </c:pt>
                <c:pt idx="4">
                  <c:v>13761927</c:v>
                </c:pt>
                <c:pt idx="5">
                  <c:v>14209387</c:v>
                </c:pt>
                <c:pt idx="6">
                  <c:v>16893558</c:v>
                </c:pt>
                <c:pt idx="7">
                  <c:v>19752408</c:v>
                </c:pt>
                <c:pt idx="8">
                  <c:v>16761203</c:v>
                </c:pt>
                <c:pt idx="9">
                  <c:v>14708112</c:v>
                </c:pt>
              </c:numCache>
            </c:numRef>
          </c:val>
          <c:smooth val="0"/>
          <c:extLst>
            <c:ext xmlns:c16="http://schemas.microsoft.com/office/drawing/2014/chart" uri="{C3380CC4-5D6E-409C-BE32-E72D297353CC}">
              <c16:uniqueId val="{00000011-74B8-4143-B1D2-7A239E7C5315}"/>
            </c:ext>
          </c:extLst>
        </c:ser>
        <c:dLbls>
          <c:showLegendKey val="0"/>
          <c:showVal val="0"/>
          <c:showCatName val="0"/>
          <c:showSerName val="0"/>
          <c:showPercent val="0"/>
          <c:showBubbleSize val="0"/>
        </c:dLbls>
        <c:marker val="1"/>
        <c:smooth val="0"/>
        <c:axId val="635813728"/>
        <c:axId val="635811768"/>
      </c:lineChart>
      <c:catAx>
        <c:axId val="6358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6864"/>
        <c:crosses val="autoZero"/>
        <c:auto val="1"/>
        <c:lblAlgn val="ctr"/>
        <c:lblOffset val="100"/>
        <c:noMultiLvlLbl val="0"/>
      </c:catAx>
      <c:valAx>
        <c:axId val="635816864"/>
        <c:scaling>
          <c:orientation val="minMax"/>
          <c:max val="30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1376"/>
        <c:crosses val="autoZero"/>
        <c:crossBetween val="between"/>
        <c:majorUnit val="1000000"/>
        <c:dispUnits>
          <c:builtInUnit val="thousands"/>
        </c:dispUnits>
      </c:valAx>
      <c:valAx>
        <c:axId val="635811768"/>
        <c:scaling>
          <c:orientation val="minMax"/>
          <c:max val="3000000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3728"/>
        <c:crosses val="max"/>
        <c:crossBetween val="between"/>
        <c:majorUnit val="10000000"/>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635813728"/>
        <c:scaling>
          <c:orientation val="minMax"/>
        </c:scaling>
        <c:delete val="1"/>
        <c:axPos val="b"/>
        <c:numFmt formatCode="General" sourceLinked="1"/>
        <c:majorTickMark val="out"/>
        <c:minorTickMark val="none"/>
        <c:tickLblPos val="nextTo"/>
        <c:crossAx val="63581176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5950027773485E-2"/>
          <c:y val="0.24994268285647936"/>
          <c:w val="0.81244791868432398"/>
          <c:h val="0.65041897540585203"/>
        </c:manualLayout>
      </c:layout>
      <c:barChart>
        <c:barDir val="col"/>
        <c:grouping val="clustered"/>
        <c:varyColors val="0"/>
        <c:ser>
          <c:idx val="1"/>
          <c:order val="0"/>
          <c:tx>
            <c:strRef>
              <c:f>'18-2'!$C$4</c:f>
              <c:strCache>
                <c:ptCount val="1"/>
                <c:pt idx="0">
                  <c:v>投稿数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'18-2'!$A$7:$A$18</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'18-2'!$C$7:$C$18</c:f>
              <c:numCache>
                <c:formatCode>#,##0_ </c:formatCode>
                <c:ptCount val="12"/>
                <c:pt idx="0">
                  <c:v>198</c:v>
                </c:pt>
                <c:pt idx="1">
                  <c:v>397</c:v>
                </c:pt>
                <c:pt idx="2">
                  <c:v>439</c:v>
                </c:pt>
                <c:pt idx="3">
                  <c:v>291</c:v>
                </c:pt>
                <c:pt idx="4">
                  <c:v>310</c:v>
                </c:pt>
                <c:pt idx="5">
                  <c:v>371</c:v>
                </c:pt>
                <c:pt idx="6">
                  <c:v>265</c:v>
                </c:pt>
                <c:pt idx="7">
                  <c:v>251</c:v>
                </c:pt>
                <c:pt idx="8">
                  <c:v>427</c:v>
                </c:pt>
                <c:pt idx="9">
                  <c:v>496</c:v>
                </c:pt>
                <c:pt idx="10">
                  <c:v>510</c:v>
                </c:pt>
                <c:pt idx="11">
                  <c:v>591</c:v>
                </c:pt>
              </c:numCache>
            </c:numRef>
          </c:val>
          <c:extLst>
            <c:ext xmlns:c16="http://schemas.microsoft.com/office/drawing/2014/chart" uri="{C3380CC4-5D6E-409C-BE32-E72D297353CC}">
              <c16:uniqueId val="{00000000-63B7-4A4E-AAD7-F7B8986958A9}"/>
            </c:ext>
          </c:extLst>
        </c:ser>
        <c:ser>
          <c:idx val="2"/>
          <c:order val="1"/>
          <c:tx>
            <c:strRef>
              <c:f>'18-2'!$D$4</c:f>
              <c:strCache>
                <c:ptCount val="1"/>
                <c:pt idx="0">
                  <c:v>ページへの「いいね」数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'18-2'!$A$7:$A$18</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'18-2'!$D$7:$D$18</c:f>
              <c:numCache>
                <c:formatCode>#,##0_ </c:formatCode>
                <c:ptCount val="12"/>
                <c:pt idx="0">
                  <c:v>1173</c:v>
                </c:pt>
                <c:pt idx="1">
                  <c:v>3250</c:v>
                </c:pt>
                <c:pt idx="2">
                  <c:v>645</c:v>
                </c:pt>
                <c:pt idx="3">
                  <c:v>872</c:v>
                </c:pt>
                <c:pt idx="4">
                  <c:v>1035</c:v>
                </c:pt>
                <c:pt idx="5">
                  <c:v>770</c:v>
                </c:pt>
                <c:pt idx="6">
                  <c:v>1470</c:v>
                </c:pt>
                <c:pt idx="7">
                  <c:v>386</c:v>
                </c:pt>
                <c:pt idx="8">
                  <c:v>186</c:v>
                </c:pt>
                <c:pt idx="9">
                  <c:v>138</c:v>
                </c:pt>
                <c:pt idx="10">
                  <c:v>84</c:v>
                </c:pt>
                <c:pt idx="11">
                  <c:v>112</c:v>
                </c:pt>
              </c:numCache>
            </c:numRef>
          </c:val>
          <c:extLst>
            <c:ext xmlns:c16="http://schemas.microsoft.com/office/drawing/2014/chart" uri="{C3380CC4-5D6E-409C-BE32-E72D297353CC}">
              <c16:uniqueId val="{00000001-63B7-4A4E-AAD7-F7B8986958A9}"/>
            </c:ext>
          </c:extLst>
        </c:ser>
        <c:dLbls>
          <c:showLegendKey val="0"/>
          <c:showVal val="1"/>
          <c:showCatName val="0"/>
          <c:showSerName val="0"/>
          <c:showPercent val="0"/>
          <c:showBubbleSize val="0"/>
        </c:dLbls>
        <c:gapWidth val="50"/>
        <c:axId val="635817648"/>
        <c:axId val="635814904"/>
      </c:barChart>
      <c:lineChart>
        <c:grouping val="standard"/>
        <c:varyColors val="0"/>
        <c:ser>
          <c:idx val="3"/>
          <c:order val="2"/>
          <c:tx>
            <c:strRef>
              <c:f>'18-2'!$E$4</c:f>
              <c:strCache>
                <c:ptCount val="1"/>
                <c:pt idx="0">
                  <c:v>リーチ数</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1.0573383660506733E-2"/>
                  <c:y val="-5.560461029836828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00-47E9-85D2-7A1F392FF10C}"/>
                </c:ext>
              </c:extLst>
            </c:dLbl>
            <c:dLbl>
              <c:idx val="2"/>
              <c:layout>
                <c:manualLayout>
                  <c:x val="-1.9364736366995476E-2"/>
                  <c:y val="-4.2815989955674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B7-4A4E-AAD7-F7B8986958A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'18-2'!$A$7:$A$18</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'18-2'!$E$7:$E$18</c:f>
              <c:numCache>
                <c:formatCode>#,##0_ </c:formatCode>
                <c:ptCount val="12"/>
                <c:pt idx="0">
                  <c:v>152536</c:v>
                </c:pt>
                <c:pt idx="1">
                  <c:v>5956520</c:v>
                </c:pt>
                <c:pt idx="2">
                  <c:v>1558492</c:v>
                </c:pt>
                <c:pt idx="3">
                  <c:v>1590814</c:v>
                </c:pt>
                <c:pt idx="4">
                  <c:v>1587636</c:v>
                </c:pt>
                <c:pt idx="5">
                  <c:v>2636703</c:v>
                </c:pt>
                <c:pt idx="6">
                  <c:v>1844487</c:v>
                </c:pt>
                <c:pt idx="7">
                  <c:v>1521000</c:v>
                </c:pt>
                <c:pt idx="8">
                  <c:v>791420</c:v>
                </c:pt>
                <c:pt idx="9">
                  <c:v>893629</c:v>
                </c:pt>
                <c:pt idx="10">
                  <c:v>800326</c:v>
                </c:pt>
                <c:pt idx="11">
                  <c:v>640363</c:v>
                </c:pt>
              </c:numCache>
            </c:numRef>
          </c:val>
          <c:smooth val="0"/>
          <c:extLst>
            <c:ext xmlns:c16="http://schemas.microsoft.com/office/drawing/2014/chart" uri="{C3380CC4-5D6E-409C-BE32-E72D297353CC}">
              <c16:uniqueId val="{00000004-63B7-4A4E-AAD7-F7B8986958A9}"/>
            </c:ext>
          </c:extLst>
        </c:ser>
        <c:dLbls>
          <c:showLegendKey val="0"/>
          <c:showVal val="1"/>
          <c:showCatName val="0"/>
          <c:showSerName val="0"/>
          <c:showPercent val="0"/>
          <c:showBubbleSize val="0"/>
        </c:dLbls>
        <c:marker val="1"/>
        <c:smooth val="0"/>
        <c:axId val="635815688"/>
        <c:axId val="635815296"/>
      </c:lineChart>
      <c:catAx>
        <c:axId val="63581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4904"/>
        <c:crosses val="autoZero"/>
        <c:auto val="1"/>
        <c:lblAlgn val="ctr"/>
        <c:lblOffset val="100"/>
        <c:noMultiLvlLbl val="0"/>
      </c:catAx>
      <c:valAx>
        <c:axId val="63581490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7648"/>
        <c:crosses val="autoZero"/>
        <c:crossBetween val="between"/>
      </c:valAx>
      <c:valAx>
        <c:axId val="635815296"/>
        <c:scaling>
          <c:orientation val="minMax"/>
          <c:max val="6000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5688"/>
        <c:crosses val="max"/>
        <c:crossBetween val="between"/>
        <c:dispUnits>
          <c:builtInUnit val="thousands"/>
          <c:dispUnitsLbl>
            <c:layout>
              <c:manualLayout>
                <c:xMode val="edge"/>
                <c:yMode val="edge"/>
                <c:x val="0.87369360604799151"/>
                <c:y val="0.1381760631759898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r>
                    <a:rPr lang="ja-JP" altLang="ja-JP" sz="800" b="0" i="0" baseline="0">
                      <a:effectLst/>
                      <a:latin typeface="+mn-ea"/>
                      <a:ea typeface="+mn-ea"/>
                    </a:rPr>
                    <a:t>リーチ数</a:t>
                  </a:r>
                  <a:r>
                    <a:rPr lang="en-US" altLang="ja-JP" sz="800" b="0" i="0" baseline="0">
                      <a:effectLst/>
                      <a:latin typeface="+mn-ea"/>
                      <a:ea typeface="+mn-ea"/>
                    </a:rPr>
                    <a:t>(</a:t>
                  </a:r>
                  <a:r>
                    <a:rPr lang="ja-JP" altLang="en-US" sz="800" b="0" i="0" baseline="0">
                      <a:effectLst/>
                      <a:latin typeface="+mn-ea"/>
                      <a:ea typeface="+mn-ea"/>
                    </a:rPr>
                    <a:t>千</a:t>
                  </a:r>
                  <a:r>
                    <a:rPr lang="ja-JP" altLang="ja-JP" sz="800" b="0" i="0" baseline="0">
                      <a:effectLst/>
                      <a:latin typeface="+mn-ea"/>
                      <a:ea typeface="+mn-ea"/>
                    </a:rPr>
                    <a:t>件</a:t>
                  </a:r>
                  <a:r>
                    <a:rPr lang="en-US" altLang="ja-JP" sz="800" b="0" i="0" baseline="0">
                      <a:effectLst/>
                      <a:latin typeface="+mn-ea"/>
                      <a:ea typeface="+mn-ea"/>
                    </a:rPr>
                    <a:t>)</a:t>
                  </a:r>
                  <a:endParaRPr lang="ja-JP" altLang="ja-JP" sz="800">
                    <a:effectLst/>
                    <a:latin typeface="+mn-ea"/>
                    <a:ea typeface="+mn-ea"/>
                  </a:endParaRP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dispUnitsLbl>
        </c:dispUnits>
      </c:valAx>
      <c:catAx>
        <c:axId val="635815688"/>
        <c:scaling>
          <c:orientation val="minMax"/>
        </c:scaling>
        <c:delete val="1"/>
        <c:axPos val="b"/>
        <c:numFmt formatCode="General" sourceLinked="1"/>
        <c:majorTickMark val="out"/>
        <c:minorTickMark val="none"/>
        <c:tickLblPos val="nextTo"/>
        <c:crossAx val="635815296"/>
        <c:crosses val="autoZero"/>
        <c:auto val="1"/>
        <c:lblAlgn val="ctr"/>
        <c:lblOffset val="100"/>
        <c:noMultiLvlLbl val="0"/>
      </c:catAx>
      <c:spPr>
        <a:noFill/>
        <a:ln>
          <a:noFill/>
        </a:ln>
        <a:effectLst/>
      </c:spPr>
    </c:plotArea>
    <c:legend>
      <c:legendPos val="t"/>
      <c:layout>
        <c:manualLayout>
          <c:xMode val="edge"/>
          <c:yMode val="edge"/>
          <c:x val="0.26070073344538575"/>
          <c:y val="0.16685049972278365"/>
          <c:w val="0.55267818028220639"/>
          <c:h val="6.286914508828388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45944593336788E-2"/>
          <c:y val="0.24994293332794654"/>
          <c:w val="0.81244791868432398"/>
          <c:h val="0.65041897540585203"/>
        </c:manualLayout>
      </c:layout>
      <c:barChart>
        <c:barDir val="col"/>
        <c:grouping val="clustered"/>
        <c:varyColors val="0"/>
        <c:ser>
          <c:idx val="1"/>
          <c:order val="0"/>
          <c:tx>
            <c:strRef>
              <c:f>'18-3'!$C$4</c:f>
              <c:strCache>
                <c:ptCount val="1"/>
                <c:pt idx="0">
                  <c:v>投稿数</c:v>
                </c:pt>
              </c:strCache>
            </c:strRef>
          </c:tx>
          <c:spPr>
            <a:solidFill>
              <a:srgbClr val="B1D7E4"/>
            </a:solidFill>
            <a:ln>
              <a:solidFill>
                <a:srgbClr val="B1D7E4"/>
              </a:solidFill>
            </a:ln>
            <a:effectLst/>
          </c:spPr>
          <c:invertIfNegative val="0"/>
          <c:dLbls>
            <c:dLbl>
              <c:idx val="0"/>
              <c:layout>
                <c:manualLayout>
                  <c:x val="-3.5571716532943359E-2"/>
                  <c:y val="5.610405869025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E0-42F1-BA12-C3C300F9E2C7}"/>
                </c:ext>
              </c:extLst>
            </c:dLbl>
            <c:dLbl>
              <c:idx val="1"/>
              <c:layout>
                <c:manualLayout>
                  <c:x val="0"/>
                  <c:y val="0.1069808234385631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43-4CED-A874-703780775687}"/>
                </c:ext>
              </c:extLst>
            </c:dLbl>
            <c:dLbl>
              <c:idx val="2"/>
              <c:layout>
                <c:manualLayout>
                  <c:x val="0"/>
                  <c:y val="0.2611204258284766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43-4CED-A874-703780775687}"/>
                </c:ext>
              </c:extLst>
            </c:dLbl>
            <c:dLbl>
              <c:idx val="3"/>
              <c:layout>
                <c:manualLayout>
                  <c:x val="0"/>
                  <c:y val="0.3450165139838596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43-4CED-A874-703780775687}"/>
                </c:ext>
              </c:extLst>
            </c:dLbl>
            <c:dLbl>
              <c:idx val="4"/>
              <c:layout>
                <c:manualLayout>
                  <c:x val="0"/>
                  <c:y val="0.3593170179886270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43-4CED-A874-7037807756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'18-3'!$A$5:$A$11</c:f>
              <c:numCache>
                <c:formatCode>General</c:formatCode>
                <c:ptCount val="7"/>
                <c:pt idx="0">
                  <c:v>2017</c:v>
                </c:pt>
                <c:pt idx="1">
                  <c:v>2018</c:v>
                </c:pt>
                <c:pt idx="2">
                  <c:v>2019</c:v>
                </c:pt>
                <c:pt idx="3">
                  <c:v>2020</c:v>
                </c:pt>
                <c:pt idx="4">
                  <c:v>2021</c:v>
                </c:pt>
                <c:pt idx="5">
                  <c:v>2022</c:v>
                </c:pt>
                <c:pt idx="6">
                  <c:v>2023</c:v>
                </c:pt>
              </c:numCache>
            </c:numRef>
          </c:cat>
          <c:val>
            <c:numRef>
              <c:f>'18-3'!$C$5:$C$11</c:f>
              <c:numCache>
                <c:formatCode>#,##0_ </c:formatCode>
                <c:ptCount val="7"/>
                <c:pt idx="0">
                  <c:v>25</c:v>
                </c:pt>
                <c:pt idx="1">
                  <c:v>53</c:v>
                </c:pt>
                <c:pt idx="2">
                  <c:v>251</c:v>
                </c:pt>
                <c:pt idx="3">
                  <c:v>409</c:v>
                </c:pt>
                <c:pt idx="4">
                  <c:v>471</c:v>
                </c:pt>
                <c:pt idx="5">
                  <c:v>536</c:v>
                </c:pt>
                <c:pt idx="6">
                  <c:v>784</c:v>
                </c:pt>
              </c:numCache>
            </c:numRef>
          </c:val>
          <c:extLst>
            <c:ext xmlns:c16="http://schemas.microsoft.com/office/drawing/2014/chart" uri="{C3380CC4-5D6E-409C-BE32-E72D297353CC}">
              <c16:uniqueId val="{00000005-9743-4CED-A874-703780775687}"/>
            </c:ext>
          </c:extLst>
        </c:ser>
        <c:dLbls>
          <c:showLegendKey val="0"/>
          <c:showVal val="1"/>
          <c:showCatName val="0"/>
          <c:showSerName val="0"/>
          <c:showPercent val="0"/>
          <c:showBubbleSize val="0"/>
        </c:dLbls>
        <c:gapWidth val="100"/>
        <c:axId val="635817256"/>
        <c:axId val="635829800"/>
        <c:extLst>
          <c:ext xmlns:c15="http://schemas.microsoft.com/office/drawing/2012/chart" uri="{02D57815-91ED-43cb-92C2-25804820EDAC}">
            <c15:filteredBarSeries>
              <c15:ser>
                <c:idx val="2"/>
                <c:order val="1"/>
                <c:tx>
                  <c:strRef>
                    <c:extLst>
                      <c:ext uri="{02D57815-91ED-43cb-92C2-25804820EDAC}">
                        <c15:formulaRef>
                          <c15:sqref>'18-3'!#REF!</c15:sqref>
                        </c15:formulaRef>
                      </c:ext>
                    </c:extLst>
                    <c:strCache>
                      <c:ptCount val="1"/>
                      <c:pt idx="0">
                        <c:v>#REF!</c:v>
                      </c:pt>
                    </c:strCache>
                  </c:strRef>
                </c:tx>
                <c:spPr>
                  <a:solidFill>
                    <a:schemeClr val="accent3"/>
                  </a:solidFill>
                  <a:ln>
                    <a:noFill/>
                  </a:ln>
                  <a:effectLst/>
                </c:spPr>
                <c:invertIfNegative val="0"/>
                <c:dLbls>
                  <c:delete val="1"/>
                </c:dLbls>
                <c:cat>
                  <c:numRef>
                    <c:extLst>
                      <c:ext uri="{02D57815-91ED-43cb-92C2-25804820EDAC}">
                        <c15:formulaRef>
                          <c15:sqref>'18-3'!$A$5:$A$11</c15:sqref>
                        </c15:formulaRef>
                      </c:ext>
                    </c:extLst>
                    <c:numCache>
                      <c:formatCode>General</c:formatCode>
                      <c:ptCount val="7"/>
                      <c:pt idx="0">
                        <c:v>2017</c:v>
                      </c:pt>
                      <c:pt idx="1">
                        <c:v>2018</c:v>
                      </c:pt>
                      <c:pt idx="2">
                        <c:v>2019</c:v>
                      </c:pt>
                      <c:pt idx="3">
                        <c:v>2020</c:v>
                      </c:pt>
                      <c:pt idx="4">
                        <c:v>2021</c:v>
                      </c:pt>
                      <c:pt idx="5">
                        <c:v>2022</c:v>
                      </c:pt>
                      <c:pt idx="6">
                        <c:v>2023</c:v>
                      </c:pt>
                    </c:numCache>
                  </c:numRef>
                </c:cat>
                <c:val>
                  <c:numRef>
                    <c:extLst>
                      <c:ext uri="{02D57815-91ED-43cb-92C2-25804820EDAC}">
                        <c15:formulaRef>
                          <c15:sqref>'18-3'!#REF!</c15:sqref>
                        </c15:formulaRef>
                      </c:ext>
                    </c:extLst>
                    <c:numCache>
                      <c:formatCode>General</c:formatCode>
                      <c:ptCount val="1"/>
                      <c:pt idx="0">
                        <c:v>1</c:v>
                      </c:pt>
                    </c:numCache>
                  </c:numRef>
                </c:val>
                <c:extLst>
                  <c:ext xmlns:c16="http://schemas.microsoft.com/office/drawing/2014/chart" uri="{C3380CC4-5D6E-409C-BE32-E72D297353CC}">
                    <c16:uniqueId val="{0000000C-9743-4CED-A874-703780775687}"/>
                  </c:ext>
                </c:extLst>
              </c15:ser>
            </c15:filteredBarSeries>
          </c:ext>
        </c:extLst>
      </c:barChart>
      <c:lineChart>
        <c:grouping val="standard"/>
        <c:varyColors val="0"/>
        <c:ser>
          <c:idx val="3"/>
          <c:order val="2"/>
          <c:tx>
            <c:strRef>
              <c:f>'18-3'!$D$4</c:f>
              <c:strCache>
                <c:ptCount val="1"/>
                <c:pt idx="0">
                  <c:v>おともだち数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2.5690684162681336E-2"/>
                  <c:y val="-8.24127415789003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0-42F1-BA12-C3C300F9E2C7}"/>
                </c:ext>
              </c:extLst>
            </c:dLbl>
            <c:dLbl>
              <c:idx val="1"/>
              <c:layout>
                <c:manualLayout>
                  <c:x val="-3.7547923006995811E-2"/>
                  <c:y val="-8.2412741578900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43-4CED-A874-703780775687}"/>
                </c:ext>
              </c:extLst>
            </c:dLbl>
            <c:dLbl>
              <c:idx val="2"/>
              <c:layout>
                <c:manualLayout>
                  <c:x val="-3.5571716532943359E-2"/>
                  <c:y val="-6.339441659915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43-4CED-A874-703780775687}"/>
                </c:ext>
              </c:extLst>
            </c:dLbl>
            <c:dLbl>
              <c:idx val="3"/>
              <c:layout>
                <c:manualLayout>
                  <c:x val="-3.3595510058891026E-2"/>
                  <c:y val="-6.9733858259069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43-4CED-A874-703780775687}"/>
                </c:ext>
              </c:extLst>
            </c:dLbl>
            <c:dLbl>
              <c:idx val="4"/>
              <c:layout>
                <c:manualLayout>
                  <c:x val="-3.9524136931071416E-2"/>
                  <c:y val="-5.683234518771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43-4CED-A874-703780775687}"/>
                </c:ext>
              </c:extLst>
            </c:dLbl>
            <c:dLbl>
              <c:idx val="5"/>
              <c:layout>
                <c:manualLayout>
                  <c:x val="-4.5452748903205407E-2"/>
                  <c:y val="-4.4376091619407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F6-4EA7-A8A7-F4EAF607C7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'18-3'!$A$5:$A$11</c:f>
              <c:numCache>
                <c:formatCode>General</c:formatCode>
                <c:ptCount val="7"/>
                <c:pt idx="0">
                  <c:v>2017</c:v>
                </c:pt>
                <c:pt idx="1">
                  <c:v>2018</c:v>
                </c:pt>
                <c:pt idx="2">
                  <c:v>2019</c:v>
                </c:pt>
                <c:pt idx="3">
                  <c:v>2020</c:v>
                </c:pt>
                <c:pt idx="4">
                  <c:v>2021</c:v>
                </c:pt>
                <c:pt idx="5">
                  <c:v>2022</c:v>
                </c:pt>
                <c:pt idx="6">
                  <c:v>2023</c:v>
                </c:pt>
              </c:numCache>
            </c:numRef>
          </c:cat>
          <c:val>
            <c:numRef>
              <c:f>'18-3'!$D$5:$D$11</c:f>
              <c:numCache>
                <c:formatCode>#,##0_ </c:formatCode>
                <c:ptCount val="7"/>
                <c:pt idx="0">
                  <c:v>699</c:v>
                </c:pt>
                <c:pt idx="1">
                  <c:v>1046</c:v>
                </c:pt>
                <c:pt idx="2">
                  <c:v>3744</c:v>
                </c:pt>
                <c:pt idx="3">
                  <c:v>6781</c:v>
                </c:pt>
                <c:pt idx="4">
                  <c:v>11226</c:v>
                </c:pt>
                <c:pt idx="5">
                  <c:v>14459</c:v>
                </c:pt>
                <c:pt idx="6">
                  <c:v>17652</c:v>
                </c:pt>
              </c:numCache>
            </c:numRef>
          </c:val>
          <c:smooth val="0"/>
          <c:extLst>
            <c:ext xmlns:c16="http://schemas.microsoft.com/office/drawing/2014/chart" uri="{C3380CC4-5D6E-409C-BE32-E72D297353CC}">
              <c16:uniqueId val="{0000000B-9743-4CED-A874-703780775687}"/>
            </c:ext>
          </c:extLst>
        </c:ser>
        <c:dLbls>
          <c:showLegendKey val="0"/>
          <c:showVal val="1"/>
          <c:showCatName val="0"/>
          <c:showSerName val="0"/>
          <c:showPercent val="0"/>
          <c:showBubbleSize val="0"/>
        </c:dLbls>
        <c:marker val="1"/>
        <c:smooth val="0"/>
        <c:axId val="635818824"/>
        <c:axId val="635824704"/>
      </c:lineChart>
      <c:catAx>
        <c:axId val="635817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9800"/>
        <c:crosses val="autoZero"/>
        <c:auto val="1"/>
        <c:lblAlgn val="ctr"/>
        <c:lblOffset val="100"/>
        <c:noMultiLvlLbl val="0"/>
      </c:catAx>
      <c:valAx>
        <c:axId val="63582980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7256"/>
        <c:crosses val="autoZero"/>
        <c:crossBetween val="between"/>
      </c:valAx>
      <c:valAx>
        <c:axId val="635824704"/>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8824"/>
        <c:crosses val="max"/>
        <c:crossBetween val="between"/>
      </c:valAx>
      <c:catAx>
        <c:axId val="635818824"/>
        <c:scaling>
          <c:orientation val="minMax"/>
        </c:scaling>
        <c:delete val="1"/>
        <c:axPos val="b"/>
        <c:numFmt formatCode="General" sourceLinked="1"/>
        <c:majorTickMark val="out"/>
        <c:minorTickMark val="none"/>
        <c:tickLblPos val="nextTo"/>
        <c:crossAx val="635824704"/>
        <c:crosses val="autoZero"/>
        <c:auto val="1"/>
        <c:lblAlgn val="ctr"/>
        <c:lblOffset val="100"/>
        <c:noMultiLvlLbl val="0"/>
      </c:catAx>
      <c:spPr>
        <a:noFill/>
        <a:ln>
          <a:noFill/>
        </a:ln>
        <a:effectLst/>
      </c:spPr>
    </c:plotArea>
    <c:legend>
      <c:legendPos val="t"/>
      <c:layout>
        <c:manualLayout>
          <c:xMode val="edge"/>
          <c:yMode val="edge"/>
          <c:x val="0.29258422551812197"/>
          <c:y val="0.16685049972278365"/>
          <c:w val="0.41717344633561115"/>
          <c:h val="0.101351419596594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56680059542324E-2"/>
          <c:y val="0.11560693641618497"/>
          <c:w val="0.82286823151845356"/>
          <c:h val="0.7834363479131583"/>
        </c:manualLayout>
      </c:layout>
      <c:barChart>
        <c:barDir val="col"/>
        <c:grouping val="clustered"/>
        <c:varyColors val="0"/>
        <c:ser>
          <c:idx val="0"/>
          <c:order val="0"/>
          <c:tx>
            <c:strRef>
              <c:f>'1-9'!$C$3</c:f>
              <c:strCache>
                <c:ptCount val="1"/>
                <c:pt idx="0">
                  <c:v>夜間人口</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'1-9'!$A$4:$A$11</c:f>
              <c:strCache>
                <c:ptCount val="8"/>
                <c:pt idx="0">
                  <c:v>1985年</c:v>
                </c:pt>
                <c:pt idx="1">
                  <c:v>1990 </c:v>
                </c:pt>
                <c:pt idx="2">
                  <c:v>1995 </c:v>
                </c:pt>
                <c:pt idx="3">
                  <c:v>2000 </c:v>
                </c:pt>
                <c:pt idx="4">
                  <c:v>2005 </c:v>
                </c:pt>
                <c:pt idx="5">
                  <c:v>2010 </c:v>
                </c:pt>
                <c:pt idx="6">
                  <c:v>2015 </c:v>
                </c:pt>
                <c:pt idx="7">
                  <c:v>2020 </c:v>
                </c:pt>
              </c:strCache>
            </c:strRef>
          </c:cat>
          <c:val>
            <c:numRef>
              <c:f>'1-9'!$C$4:$C$11</c:f>
              <c:numCache>
                <c:formatCode>#,##0_);[Red]\(#,##0\)</c:formatCode>
                <c:ptCount val="8"/>
                <c:pt idx="0">
                  <c:v>301661</c:v>
                </c:pt>
                <c:pt idx="1">
                  <c:v>313230</c:v>
                </c:pt>
                <c:pt idx="2">
                  <c:v>326778</c:v>
                </c:pt>
                <c:pt idx="3">
                  <c:v>334680</c:v>
                </c:pt>
                <c:pt idx="4">
                  <c:v>338670</c:v>
                </c:pt>
                <c:pt idx="5">
                  <c:v>338712</c:v>
                </c:pt>
                <c:pt idx="6">
                  <c:v>335444</c:v>
                </c:pt>
                <c:pt idx="7">
                  <c:v>327692</c:v>
                </c:pt>
              </c:numCache>
            </c:numRef>
          </c:val>
          <c:extLst>
            <c:ext xmlns:c16="http://schemas.microsoft.com/office/drawing/2014/chart" uri="{C3380CC4-5D6E-409C-BE32-E72D297353CC}">
              <c16:uniqueId val="{00000000-23FC-4E0B-ACE4-F4F1CDEF4DB9}"/>
            </c:ext>
          </c:extLst>
        </c:ser>
        <c:ser>
          <c:idx val="1"/>
          <c:order val="1"/>
          <c:tx>
            <c:strRef>
              <c:f>'1-9'!$D$3</c:f>
              <c:strCache>
                <c:ptCount val="1"/>
                <c:pt idx="0">
                  <c:v>昼間人口</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'1-9'!$A$4:$A$11</c:f>
              <c:strCache>
                <c:ptCount val="8"/>
                <c:pt idx="0">
                  <c:v>1985年</c:v>
                </c:pt>
                <c:pt idx="1">
                  <c:v>1990 </c:v>
                </c:pt>
                <c:pt idx="2">
                  <c:v>1995 </c:v>
                </c:pt>
                <c:pt idx="3">
                  <c:v>2000 </c:v>
                </c:pt>
                <c:pt idx="4">
                  <c:v>2005 </c:v>
                </c:pt>
                <c:pt idx="5">
                  <c:v>2010 </c:v>
                </c:pt>
                <c:pt idx="6">
                  <c:v>2015 </c:v>
                </c:pt>
                <c:pt idx="7">
                  <c:v>2020 </c:v>
                </c:pt>
              </c:strCache>
            </c:strRef>
          </c:cat>
          <c:val>
            <c:numRef>
              <c:f>'1-9'!$D$4:$D$11</c:f>
              <c:numCache>
                <c:formatCode>#,##0_);[Red]\(#,##0\)</c:formatCode>
                <c:ptCount val="8"/>
                <c:pt idx="0">
                  <c:v>313486</c:v>
                </c:pt>
                <c:pt idx="1">
                  <c:v>327794</c:v>
                </c:pt>
                <c:pt idx="2">
                  <c:v>344178</c:v>
                </c:pt>
                <c:pt idx="3">
                  <c:v>355555</c:v>
                </c:pt>
                <c:pt idx="4">
                  <c:v>359136</c:v>
                </c:pt>
                <c:pt idx="5">
                  <c:v>357979</c:v>
                </c:pt>
                <c:pt idx="6">
                  <c:v>352462</c:v>
                </c:pt>
                <c:pt idx="7">
                  <c:v>339929</c:v>
                </c:pt>
              </c:numCache>
            </c:numRef>
          </c:val>
          <c:extLst>
            <c:ext xmlns:c16="http://schemas.microsoft.com/office/drawing/2014/chart" uri="{C3380CC4-5D6E-409C-BE32-E72D297353CC}">
              <c16:uniqueId val="{00000001-23FC-4E0B-ACE4-F4F1CDEF4DB9}"/>
            </c:ext>
          </c:extLst>
        </c:ser>
        <c:dLbls>
          <c:showLegendKey val="0"/>
          <c:showVal val="1"/>
          <c:showCatName val="0"/>
          <c:showSerName val="0"/>
          <c:showPercent val="0"/>
          <c:showBubbleSize val="0"/>
        </c:dLbls>
        <c:gapWidth val="50"/>
        <c:axId val="484415976"/>
        <c:axId val="484409704"/>
      </c:barChart>
      <c:lineChart>
        <c:grouping val="standard"/>
        <c:varyColors val="0"/>
        <c:ser>
          <c:idx val="2"/>
          <c:order val="2"/>
          <c:tx>
            <c:strRef>
              <c:f>'1-9'!$E$3</c:f>
              <c:strCache>
                <c:ptCount val="1"/>
                <c:pt idx="0">
                  <c:v>昼間人口比率</c:v>
                </c:pt>
              </c:strCache>
            </c:strRef>
          </c:tx>
          <c:spPr>
            <a:ln w="28575" cap="rnd">
              <a:solidFill>
                <a:srgbClr val="51A1A2"/>
              </a:solidFill>
              <a:round/>
            </a:ln>
            <a:effectLst/>
          </c:spPr>
          <c:marker>
            <c:symbol val="circle"/>
            <c:size val="5"/>
            <c:spPr>
              <a:solidFill>
                <a:srgbClr val="51A1A2"/>
              </a:solidFill>
              <a:ln w="9525">
                <a:solidFill>
                  <a:schemeClr val="accent3"/>
                </a:solidFill>
                <a:headEnd type="oval"/>
              </a:ln>
              <a:effectLst/>
            </c:spPr>
          </c:marker>
          <c:dLbls>
            <c:dLbl>
              <c:idx val="0"/>
              <c:layout>
                <c:manualLayout>
                  <c:x val="-3.5808320168509739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FC-4E0B-ACE4-F4F1CDEF4DB9}"/>
                </c:ext>
              </c:extLst>
            </c:dLbl>
            <c:dLbl>
              <c:idx val="1"/>
              <c:layout>
                <c:manualLayout>
                  <c:x val="-3.5808320168509739E-2"/>
                  <c:y val="3.4682080924855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FC-4E0B-ACE4-F4F1CDEF4DB9}"/>
                </c:ext>
              </c:extLst>
            </c:dLbl>
            <c:dLbl>
              <c:idx val="2"/>
              <c:layout>
                <c:manualLayout>
                  <c:x val="-3.7914691943127965E-2"/>
                  <c:y val="3.0828516377649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FC-4E0B-ACE4-F4F1CDEF4DB9}"/>
                </c:ext>
              </c:extLst>
            </c:dLbl>
            <c:dLbl>
              <c:idx val="3"/>
              <c:layout>
                <c:manualLayout>
                  <c:x val="-4.0021063717746261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FC-4E0B-ACE4-F4F1CDEF4DB9}"/>
                </c:ext>
              </c:extLst>
            </c:dLbl>
            <c:dLbl>
              <c:idx val="4"/>
              <c:layout>
                <c:manualLayout>
                  <c:x val="-4.0021063717746184E-2"/>
                  <c:y val="3.8535645472061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FC-4E0B-ACE4-F4F1CDEF4DB9}"/>
                </c:ext>
              </c:extLst>
            </c:dLbl>
            <c:dLbl>
              <c:idx val="5"/>
              <c:layout>
                <c:manualLayout>
                  <c:x val="-4.0021063717746184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FC-4E0B-ACE4-F4F1CDEF4DB9}"/>
                </c:ext>
              </c:extLst>
            </c:dLbl>
            <c:dLbl>
              <c:idx val="6"/>
              <c:layout>
                <c:manualLayout>
                  <c:x val="-4.2127435492364404E-2"/>
                  <c:y val="3.46820809248554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FC-4E0B-ACE4-F4F1CDEF4DB9}"/>
                </c:ext>
              </c:extLst>
            </c:dLbl>
            <c:dLbl>
              <c:idx val="7"/>
              <c:layout>
                <c:manualLayout>
                  <c:x val="-3.7821169729696257E-2"/>
                  <c:y val="2.6607175138063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4-4701-A45A-A3F2CEB95AA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ln>
                      <a:noFill/>
                    </a:ln>
                    <a:solidFill>
                      <a:srgbClr val="51A1A2"/>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'1-9'!$A$4:$A$11</c:f>
              <c:strCache>
                <c:ptCount val="8"/>
                <c:pt idx="0">
                  <c:v>1985年</c:v>
                </c:pt>
                <c:pt idx="1">
                  <c:v>1990 </c:v>
                </c:pt>
                <c:pt idx="2">
                  <c:v>1995 </c:v>
                </c:pt>
                <c:pt idx="3">
                  <c:v>2000 </c:v>
                </c:pt>
                <c:pt idx="4">
                  <c:v>2005 </c:v>
                </c:pt>
                <c:pt idx="5">
                  <c:v>2010 </c:v>
                </c:pt>
                <c:pt idx="6">
                  <c:v>2015 </c:v>
                </c:pt>
                <c:pt idx="7">
                  <c:v>2020 </c:v>
                </c:pt>
              </c:strCache>
            </c:strRef>
          </c:cat>
          <c:val>
            <c:numRef>
              <c:f>'1-9'!$E$4:$E$11</c:f>
              <c:numCache>
                <c:formatCode>0.0_ </c:formatCode>
                <c:ptCount val="8"/>
                <c:pt idx="0">
                  <c:v>103.91996313742911</c:v>
                </c:pt>
                <c:pt idx="1">
                  <c:v>104.64961849120455</c:v>
                </c:pt>
                <c:pt idx="2">
                  <c:v>105.32471586214494</c:v>
                </c:pt>
                <c:pt idx="3">
                  <c:v>106.23730130273694</c:v>
                </c:pt>
                <c:pt idx="4">
                  <c:v>106.04305075737443</c:v>
                </c:pt>
                <c:pt idx="5">
                  <c:v>105.68831337537495</c:v>
                </c:pt>
                <c:pt idx="6">
                  <c:v>105.07327601626501</c:v>
                </c:pt>
                <c:pt idx="7">
                  <c:v>103.73429928103219</c:v>
                </c:pt>
              </c:numCache>
            </c:numRef>
          </c:val>
          <c:smooth val="0"/>
          <c:extLst>
            <c:ext xmlns:c16="http://schemas.microsoft.com/office/drawing/2014/chart" uri="{C3380CC4-5D6E-409C-BE32-E72D297353CC}">
              <c16:uniqueId val="{00000002-23FC-4E0B-ACE4-F4F1CDEF4DB9}"/>
            </c:ext>
          </c:extLst>
        </c:ser>
        <c:dLbls>
          <c:showLegendKey val="0"/>
          <c:showVal val="1"/>
          <c:showCatName val="0"/>
          <c:showSerName val="0"/>
          <c:showPercent val="0"/>
          <c:showBubbleSize val="0"/>
        </c:dLbls>
        <c:marker val="1"/>
        <c:smooth val="0"/>
        <c:axId val="484410096"/>
        <c:axId val="484416760"/>
      </c:lineChart>
      <c:catAx>
        <c:axId val="48441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09704"/>
        <c:crosses val="autoZero"/>
        <c:auto val="1"/>
        <c:lblAlgn val="ctr"/>
        <c:lblOffset val="100"/>
        <c:noMultiLvlLbl val="0"/>
      </c:catAx>
      <c:valAx>
        <c:axId val="484409704"/>
        <c:scaling>
          <c:orientation val="minMax"/>
          <c:max val="400000"/>
          <c:min val="0"/>
        </c:scaling>
        <c:delete val="0"/>
        <c:axPos val="l"/>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15976"/>
        <c:crosses val="autoZero"/>
        <c:crossBetween val="between"/>
        <c:dispUnits>
          <c:builtInUnit val="thousands"/>
        </c:dispUnits>
      </c:valAx>
      <c:valAx>
        <c:axId val="484416760"/>
        <c:scaling>
          <c:orientation val="minMax"/>
          <c:max val="110"/>
          <c:min val="100"/>
        </c:scaling>
        <c:delete val="0"/>
        <c:axPos val="r"/>
        <c:numFmt formatCode="0_ "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10096"/>
        <c:crosses val="max"/>
        <c:crossBetween val="between"/>
        <c:majorUnit val="2"/>
      </c:valAx>
      <c:catAx>
        <c:axId val="484410096"/>
        <c:scaling>
          <c:orientation val="minMax"/>
        </c:scaling>
        <c:delete val="1"/>
        <c:axPos val="b"/>
        <c:numFmt formatCode="General" sourceLinked="1"/>
        <c:majorTickMark val="out"/>
        <c:minorTickMark val="none"/>
        <c:tickLblPos val="nextTo"/>
        <c:crossAx val="484416760"/>
        <c:crosses val="autoZero"/>
        <c:auto val="1"/>
        <c:lblAlgn val="ctr"/>
        <c:lblOffset val="100"/>
        <c:noMultiLvlLbl val="0"/>
      </c:catAx>
      <c:spPr>
        <a:noFill/>
        <a:ln>
          <a:noFill/>
        </a:ln>
        <a:effectLst/>
      </c:spPr>
    </c:plotArea>
    <c:legend>
      <c:legendPos val="r"/>
      <c:layout>
        <c:manualLayout>
          <c:xMode val="edge"/>
          <c:yMode val="edge"/>
          <c:x val="0.15979467021598606"/>
          <c:y val="2.2449896075129334E-2"/>
          <c:w val="0.68055555555555558"/>
          <c:h val="9.56482029341707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93785316674427E-2"/>
          <c:y val="0.25179912193926191"/>
          <c:w val="0.87157640161956129"/>
          <c:h val="0.6481078872185505"/>
        </c:manualLayout>
      </c:layout>
      <c:barChart>
        <c:barDir val="col"/>
        <c:grouping val="clustered"/>
        <c:varyColors val="0"/>
        <c:ser>
          <c:idx val="1"/>
          <c:order val="0"/>
          <c:tx>
            <c:strRef>
              <c:f>'18-4'!$C$4</c:f>
              <c:strCache>
                <c:ptCount val="1"/>
                <c:pt idx="0">
                  <c:v>設置台数（小学校）</c:v>
                </c:pt>
              </c:strCache>
            </c:strRef>
          </c:tx>
          <c:spPr>
            <a:solidFill>
              <a:srgbClr val="B1D7E4"/>
            </a:solidFill>
            <a:ln>
              <a:solidFill>
                <a:srgbClr val="B1D7E4"/>
              </a:solidFill>
            </a:ln>
            <a:effectLst/>
          </c:spPr>
          <c:invertIfNegative val="0"/>
          <c:dLbls>
            <c:dLbl>
              <c:idx val="9"/>
              <c:layout>
                <c:manualLayout>
                  <c:x val="-1.9039343679342672E-3"/>
                  <c:y val="1.3912709181937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55-4225-A3C9-F90095C6AC80}"/>
                </c:ext>
              </c:extLst>
            </c:dLbl>
            <c:dLbl>
              <c:idx val="10"/>
              <c:layout>
                <c:manualLayout>
                  <c:x val="-5.7327129364309849E-3"/>
                  <c:y val="0.1107191410779294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E-4F23-A8EC-9B2AD86356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'18-4'!$C$5:$C$19</c:f>
              <c:numCache>
                <c:formatCode>#,##0_ </c:formatCode>
                <c:ptCount val="15"/>
                <c:pt idx="0">
                  <c:v>2237</c:v>
                </c:pt>
                <c:pt idx="1">
                  <c:v>2110</c:v>
                </c:pt>
                <c:pt idx="2">
                  <c:v>2200</c:v>
                </c:pt>
                <c:pt idx="3">
                  <c:v>2188</c:v>
                </c:pt>
                <c:pt idx="4">
                  <c:v>2205</c:v>
                </c:pt>
                <c:pt idx="5">
                  <c:v>2323</c:v>
                </c:pt>
                <c:pt idx="6">
                  <c:v>1699</c:v>
                </c:pt>
                <c:pt idx="7">
                  <c:v>2153</c:v>
                </c:pt>
                <c:pt idx="8">
                  <c:v>2234</c:v>
                </c:pt>
                <c:pt idx="9">
                  <c:v>2235</c:v>
                </c:pt>
                <c:pt idx="10">
                  <c:v>5283</c:v>
                </c:pt>
                <c:pt idx="11">
                  <c:v>16365</c:v>
                </c:pt>
                <c:pt idx="12">
                  <c:v>16365</c:v>
                </c:pt>
                <c:pt idx="13">
                  <c:v>16365</c:v>
                </c:pt>
                <c:pt idx="14">
                  <c:v>16260</c:v>
                </c:pt>
              </c:numCache>
            </c:numRef>
          </c:val>
          <c:extLst>
            <c:ext xmlns:c16="http://schemas.microsoft.com/office/drawing/2014/chart" uri="{C3380CC4-5D6E-409C-BE32-E72D297353CC}">
              <c16:uniqueId val="{00000001-2D55-4225-A3C9-F90095C6AC80}"/>
            </c:ext>
          </c:extLst>
        </c:ser>
        <c:ser>
          <c:idx val="2"/>
          <c:order val="1"/>
          <c:tx>
            <c:strRef>
              <c:f>'18-4'!$D$4</c:f>
              <c:strCache>
                <c:ptCount val="1"/>
                <c:pt idx="0">
                  <c:v>設置台数（中学校）</c:v>
                </c:pt>
              </c:strCache>
            </c:strRef>
          </c:tx>
          <c:spPr>
            <a:pattFill prst="dkUpDiag">
              <a:fgClr>
                <a:srgbClr val="F8E352"/>
              </a:fgClr>
              <a:bgClr>
                <a:schemeClr val="bg1"/>
              </a:bgClr>
            </a:pattFill>
            <a:ln w="9525">
              <a:solidFill>
                <a:srgbClr val="F8E352"/>
              </a:solidFill>
            </a:ln>
            <a:effectLst/>
          </c:spPr>
          <c:invertIfNegative val="0"/>
          <c:dLbls>
            <c:dLbl>
              <c:idx val="11"/>
              <c:layout>
                <c:manualLayout>
                  <c:x val="-5.7224615175727632E-3"/>
                  <c:y val="0.2063983765979018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9F-45BA-8639-40C8288A0150}"/>
                </c:ext>
              </c:extLst>
            </c:dLbl>
            <c:dLbl>
              <c:idx val="12"/>
              <c:layout>
                <c:manualLayout>
                  <c:x val="-5.7224615175727632E-3"/>
                  <c:y val="0.2063983765979018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9F-45BA-8639-40C8288A0150}"/>
                </c:ext>
              </c:extLst>
            </c:dLbl>
            <c:dLbl>
              <c:idx val="13"/>
              <c:layout>
                <c:manualLayout>
                  <c:x val="-1.3988077673710928E-16"/>
                  <c:y val="0.2063983765979018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DE-4F23-A8EC-9B2AD86356A1}"/>
                </c:ext>
              </c:extLst>
            </c:dLbl>
            <c:dLbl>
              <c:idx val="14"/>
              <c:layout>
                <c:manualLayout>
                  <c:x val="5.7224615175726235E-3"/>
                  <c:y val="0.2194241579011876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DE-4F23-A8EC-9B2AD86356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'18-4'!$A$5:$A$19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'18-4'!$D$5:$D$19</c:f>
              <c:numCache>
                <c:formatCode>#,##0_ </c:formatCode>
                <c:ptCount val="15"/>
                <c:pt idx="0">
                  <c:v>1167</c:v>
                </c:pt>
                <c:pt idx="1">
                  <c:v>1155</c:v>
                </c:pt>
                <c:pt idx="2">
                  <c:v>1123</c:v>
                </c:pt>
                <c:pt idx="3">
                  <c:v>1146</c:v>
                </c:pt>
                <c:pt idx="4">
                  <c:v>1146</c:v>
                </c:pt>
                <c:pt idx="5">
                  <c:v>1151</c:v>
                </c:pt>
                <c:pt idx="6">
                  <c:v>1823</c:v>
                </c:pt>
                <c:pt idx="7">
                  <c:v>1957</c:v>
                </c:pt>
                <c:pt idx="8">
                  <c:v>1955</c:v>
                </c:pt>
                <c:pt idx="9">
                  <c:v>1953</c:v>
                </c:pt>
                <c:pt idx="10">
                  <c:v>1953</c:v>
                </c:pt>
                <c:pt idx="11">
                  <c:v>9350</c:v>
                </c:pt>
                <c:pt idx="12">
                  <c:v>9350</c:v>
                </c:pt>
                <c:pt idx="13">
                  <c:v>9350</c:v>
                </c:pt>
                <c:pt idx="14">
                  <c:v>9350</c:v>
                </c:pt>
              </c:numCache>
            </c:numRef>
          </c:val>
          <c:extLst>
            <c:ext xmlns:c16="http://schemas.microsoft.com/office/drawing/2014/chart" uri="{C3380CC4-5D6E-409C-BE32-E72D297353CC}">
              <c16:uniqueId val="{00000004-2D55-4225-A3C9-F90095C6AC80}"/>
            </c:ext>
          </c:extLst>
        </c:ser>
        <c:dLbls>
          <c:showLegendKey val="0"/>
          <c:showVal val="0"/>
          <c:showCatName val="0"/>
          <c:showSerName val="0"/>
          <c:showPercent val="0"/>
          <c:showBubbleSize val="0"/>
        </c:dLbls>
        <c:gapWidth val="50"/>
        <c:axId val="635827840"/>
        <c:axId val="635823136"/>
      </c:barChart>
      <c:lineChart>
        <c:grouping val="standard"/>
        <c:varyColors val="0"/>
        <c:ser>
          <c:idx val="3"/>
          <c:order val="2"/>
          <c:tx>
            <c:strRef>
              <c:f>'18-4'!$E$4</c:f>
              <c:strCache>
                <c:ptCount val="1"/>
                <c:pt idx="0">
                  <c:v>1台あたりの児童数（小学校）</c:v>
                </c:pt>
              </c:strCache>
            </c:strRef>
          </c:tx>
          <c:spPr>
            <a:ln w="25400" cap="rnd">
              <a:solidFill>
                <a:srgbClr val="51A1A2"/>
              </a:solidFill>
              <a:round/>
            </a:ln>
            <a:effectLst/>
          </c:spPr>
          <c:marker>
            <c:symbol val="circle"/>
            <c:size val="5"/>
            <c:spPr>
              <a:solidFill>
                <a:srgbClr val="51A1A2"/>
              </a:solidFill>
              <a:ln w="9525">
                <a:solidFill>
                  <a:srgbClr val="51A1A2"/>
                </a:solidFill>
              </a:ln>
              <a:effectLst/>
            </c:spPr>
          </c:marker>
          <c:dLbls>
            <c:dLbl>
              <c:idx val="2"/>
              <c:layout>
                <c:manualLayout>
                  <c:x val="-2.7147752087166056E-2"/>
                  <c:y val="4.3895631937740161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6550-4BCF-965F-FCBBA7AFB5AC}"/>
                </c:ext>
              </c:extLst>
            </c:dLbl>
            <c:dLbl>
              <c:idx val="3"/>
              <c:layout>
                <c:manualLayout>
                  <c:x val="-2.9140610436049961E-2"/>
                  <c:y val="3.3856592987322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55-4225-A3C9-F90095C6AC80}"/>
                </c:ext>
              </c:extLst>
            </c:dLbl>
            <c:dLbl>
              <c:idx val="4"/>
              <c:layout>
                <c:manualLayout>
                  <c:x val="-2.9140610436049961E-2"/>
                  <c:y val="3.3856592987322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55-4225-A3C9-F90095C6AC80}"/>
                </c:ext>
              </c:extLst>
            </c:dLbl>
            <c:dLbl>
              <c:idx val="5"/>
              <c:layout>
                <c:manualLayout>
                  <c:x val="-2.725431036817566E-2"/>
                  <c:y val="2.7704144506171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DE-4F23-A8EC-9B2AD86356A1}"/>
                </c:ext>
              </c:extLst>
            </c:dLbl>
            <c:dLbl>
              <c:idx val="9"/>
              <c:layout>
                <c:manualLayout>
                  <c:x val="-1.240593551675434E-3"/>
                  <c:y val="3.9312981926555718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55-4225-A3C9-F90095C6AC80}"/>
                </c:ext>
              </c:extLst>
            </c:dLbl>
            <c:dLbl>
              <c:idx val="10"/>
              <c:layout>
                <c:manualLayout>
                  <c:x val="-1.0056171558882776E-2"/>
                  <c:y val="-3.0911871358614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DE-4F23-A8EC-9B2AD86356A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'18-4'!$A$5:$A$19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'18-4'!$E$5:$E$19</c:f>
              <c:numCache>
                <c:formatCode>#,##0.0_ </c:formatCode>
                <c:ptCount val="15"/>
                <c:pt idx="0">
                  <c:v>9.1999999999999993</c:v>
                </c:pt>
                <c:pt idx="1">
                  <c:v>9.4</c:v>
                </c:pt>
                <c:pt idx="2">
                  <c:v>8.3000000000000007</c:v>
                </c:pt>
                <c:pt idx="3">
                  <c:v>8.1</c:v>
                </c:pt>
                <c:pt idx="4">
                  <c:v>7.8</c:v>
                </c:pt>
                <c:pt idx="5">
                  <c:v>7.3</c:v>
                </c:pt>
                <c:pt idx="6">
                  <c:v>9.8000000000000007</c:v>
                </c:pt>
                <c:pt idx="7">
                  <c:v>7.7</c:v>
                </c:pt>
                <c:pt idx="8">
                  <c:v>7.5</c:v>
                </c:pt>
                <c:pt idx="9">
                  <c:v>7.5</c:v>
                </c:pt>
                <c:pt idx="10">
                  <c:v>3</c:v>
                </c:pt>
                <c:pt idx="11">
                  <c:v>1</c:v>
                </c:pt>
                <c:pt idx="12">
                  <c:v>1</c:v>
                </c:pt>
                <c:pt idx="13">
                  <c:v>1</c:v>
                </c:pt>
                <c:pt idx="14">
                  <c:v>1</c:v>
                </c:pt>
              </c:numCache>
            </c:numRef>
          </c:val>
          <c:smooth val="0"/>
          <c:extLst>
            <c:ext xmlns:c16="http://schemas.microsoft.com/office/drawing/2014/chart" uri="{C3380CC4-5D6E-409C-BE32-E72D297353CC}">
              <c16:uniqueId val="{0000000A-2D55-4225-A3C9-F90095C6AC80}"/>
            </c:ext>
          </c:extLst>
        </c:ser>
        <c:ser>
          <c:idx val="4"/>
          <c:order val="3"/>
          <c:tx>
            <c:strRef>
              <c:f>'18-4'!$F$4</c:f>
              <c:strCache>
                <c:ptCount val="1"/>
                <c:pt idx="0">
                  <c:v>1台あたりの生徒数（中学校）</c:v>
                </c:pt>
              </c:strCache>
            </c:strRef>
          </c:tx>
          <c:spPr>
            <a:ln w="25400" cap="rnd">
              <a:solidFill>
                <a:srgbClr val="D5848B"/>
              </a:solidFill>
              <a:prstDash val="sysDot"/>
              <a:round/>
            </a:ln>
            <a:effectLst/>
          </c:spPr>
          <c:marker>
            <c:symbol val="square"/>
            <c:size val="5"/>
            <c:spPr>
              <a:solidFill>
                <a:srgbClr val="D5848B"/>
              </a:solidFill>
              <a:ln w="9525">
                <a:solidFill>
                  <a:srgbClr val="D5848B"/>
                </a:solidFill>
              </a:ln>
              <a:effectLst/>
            </c:spPr>
          </c:marker>
          <c:dLbls>
            <c:dLbl>
              <c:idx val="2"/>
              <c:layout>
                <c:manualLayout>
                  <c:x val="-2.7147752087166056E-2"/>
                  <c:y val="-4.0549285620934322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6550-4BCF-965F-FCBBA7AFB5AC}"/>
                </c:ext>
              </c:extLst>
            </c:dLbl>
            <c:dLbl>
              <c:idx val="3"/>
              <c:layout>
                <c:manualLayout>
                  <c:x val="-2.7147752087166129E-2"/>
                  <c:y val="-3.720293930412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D55-4225-A3C9-F90095C6AC80}"/>
                </c:ext>
              </c:extLst>
            </c:dLbl>
            <c:dLbl>
              <c:idx val="4"/>
              <c:layout>
                <c:manualLayout>
                  <c:x val="-2.7147752087166129E-2"/>
                  <c:y val="-3.720293930412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D55-4225-A3C9-F90095C6AC80}"/>
                </c:ext>
              </c:extLst>
            </c:dLbl>
            <c:dLbl>
              <c:idx val="5"/>
              <c:layout>
                <c:manualLayout>
                  <c:x val="-2.725431036817566E-2"/>
                  <c:y val="-2.7704144506171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DE-4F23-A8EC-9B2AD86356A1}"/>
                </c:ext>
              </c:extLst>
            </c:dLbl>
            <c:dLbl>
              <c:idx val="9"/>
              <c:layout>
                <c:manualLayout>
                  <c:x val="-2.7147752087166056E-2"/>
                  <c:y val="-3.7202939304128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D55-4225-A3C9-F90095C6AC80}"/>
                </c:ext>
              </c:extLst>
            </c:dLbl>
            <c:dLbl>
              <c:idx val="10"/>
              <c:layout>
                <c:manualLayout>
                  <c:x val="-1.4488566773617121E-2"/>
                  <c:y val="-3.94599121323870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D55-4225-A3C9-F90095C6AC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'18-4'!$F$5:$F$19</c:f>
              <c:numCache>
                <c:formatCode>#,##0.0_ </c:formatCode>
                <c:ptCount val="15"/>
                <c:pt idx="0">
                  <c:v>8.8000000000000007</c:v>
                </c:pt>
                <c:pt idx="1">
                  <c:v>9</c:v>
                </c:pt>
                <c:pt idx="2">
                  <c:v>8.9</c:v>
                </c:pt>
                <c:pt idx="3">
                  <c:v>8.6999999999999993</c:v>
                </c:pt>
                <c:pt idx="4">
                  <c:v>8.3000000000000007</c:v>
                </c:pt>
                <c:pt idx="5">
                  <c:v>8.1999999999999993</c:v>
                </c:pt>
                <c:pt idx="6">
                  <c:v>5.2</c:v>
                </c:pt>
                <c:pt idx="7">
                  <c:v>4.5999999999999996</c:v>
                </c:pt>
                <c:pt idx="8">
                  <c:v>4.5999999999999996</c:v>
                </c:pt>
                <c:pt idx="9">
                  <c:v>4.5999999999999996</c:v>
                </c:pt>
                <c:pt idx="10">
                  <c:v>4.2</c:v>
                </c:pt>
                <c:pt idx="11">
                  <c:v>0.9</c:v>
                </c:pt>
                <c:pt idx="12">
                  <c:v>0.9</c:v>
                </c:pt>
                <c:pt idx="13">
                  <c:v>0.9</c:v>
                </c:pt>
                <c:pt idx="14">
                  <c:v>0.9</c:v>
                </c:pt>
              </c:numCache>
            </c:numRef>
          </c:val>
          <c:smooth val="0"/>
          <c:extLst>
            <c:ext xmlns:c16="http://schemas.microsoft.com/office/drawing/2014/chart" uri="{C3380CC4-5D6E-409C-BE32-E72D297353CC}">
              <c16:uniqueId val="{00000011-2D55-4225-A3C9-F90095C6AC80}"/>
            </c:ext>
          </c:extLst>
        </c:ser>
        <c:dLbls>
          <c:showLegendKey val="0"/>
          <c:showVal val="0"/>
          <c:showCatName val="0"/>
          <c:showSerName val="0"/>
          <c:showPercent val="0"/>
          <c:showBubbleSize val="0"/>
        </c:dLbls>
        <c:marker val="1"/>
        <c:smooth val="0"/>
        <c:axId val="635825880"/>
        <c:axId val="635823528"/>
      </c:lineChart>
      <c:catAx>
        <c:axId val="63582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3136"/>
        <c:crosses val="autoZero"/>
        <c:auto val="1"/>
        <c:lblAlgn val="ctr"/>
        <c:lblOffset val="100"/>
        <c:noMultiLvlLbl val="0"/>
      </c:catAx>
      <c:valAx>
        <c:axId val="635823136"/>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7840"/>
        <c:crosses val="autoZero"/>
        <c:crossBetween val="between"/>
      </c:valAx>
      <c:valAx>
        <c:axId val="635823528"/>
        <c:scaling>
          <c:orientation val="minMax"/>
        </c:scaling>
        <c:delete val="0"/>
        <c:axPos val="r"/>
        <c:numFmt formatCode="#,##0_ ;[Red]\-#,##0\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5880"/>
        <c:crosses val="max"/>
        <c:crossBetween val="between"/>
      </c:valAx>
      <c:catAx>
        <c:axId val="635825880"/>
        <c:scaling>
          <c:orientation val="minMax"/>
        </c:scaling>
        <c:delete val="1"/>
        <c:axPos val="b"/>
        <c:numFmt formatCode="General" sourceLinked="1"/>
        <c:majorTickMark val="out"/>
        <c:minorTickMark val="none"/>
        <c:tickLblPos val="nextTo"/>
        <c:crossAx val="635823528"/>
        <c:crosses val="autoZero"/>
        <c:auto val="1"/>
        <c:lblAlgn val="ctr"/>
        <c:lblOffset val="100"/>
        <c:noMultiLvlLbl val="0"/>
      </c:catAx>
      <c:spPr>
        <a:noFill/>
        <a:ln>
          <a:noFill/>
        </a:ln>
        <a:effectLst/>
      </c:spPr>
    </c:plotArea>
    <c:legend>
      <c:legendPos val="t"/>
      <c:layout>
        <c:manualLayout>
          <c:xMode val="edge"/>
          <c:yMode val="edge"/>
          <c:x val="4.9594666485630615E-2"/>
          <c:y val="8.4014750928086912E-2"/>
          <c:w val="0.89999990988249579"/>
          <c:h val="0.142876923289943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96517080458319E-2"/>
          <c:y val="0.2223922680805839"/>
          <c:w val="0.92005532842069182"/>
          <c:h val="0.6823357507150698"/>
        </c:manualLayout>
      </c:layout>
      <c:lineChart>
        <c:grouping val="standard"/>
        <c:varyColors val="0"/>
        <c:ser>
          <c:idx val="1"/>
          <c:order val="0"/>
          <c:tx>
            <c:strRef>
              <c:f>'19-1'!$C$4</c:f>
              <c:strCache>
                <c:ptCount val="1"/>
                <c:pt idx="0">
                  <c:v>国</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dLbl>
              <c:idx val="1"/>
              <c:layout>
                <c:manualLayout>
                  <c:x val="-3.0535479452824841E-2"/>
                  <c:y val="3.4325071782134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21-406F-B7FE-5EB3801BB709}"/>
                </c:ext>
              </c:extLst>
            </c:dLbl>
            <c:dLbl>
              <c:idx val="2"/>
              <c:layout>
                <c:manualLayout>
                  <c:x val="-3.4734955212756428E-2"/>
                  <c:y val="4.3273617643432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21-406F-B7FE-5EB3801BB7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'19-1'!$A$5:$A$19</c15:sqref>
                  </c15:fullRef>
                </c:ext>
              </c:extLst>
              <c:f>('19-1'!$A$5,'19-1'!$A$8:$A$19)</c:f>
              <c:numCache>
                <c:formatCode>General</c:formatCode>
                <c:ptCount val="13"/>
                <c:pt idx="0">
                  <c:v>2010</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'19-1'!$C$5:$C$19</c15:sqref>
                  </c15:fullRef>
                </c:ext>
              </c:extLst>
              <c:f>('19-1'!$C$5,'19-1'!$C$8:$C$19)</c:f>
              <c:numCache>
                <c:formatCode>General</c:formatCode>
                <c:ptCount val="13"/>
                <c:pt idx="0">
                  <c:v>33.799999999999997</c:v>
                </c:pt>
                <c:pt idx="1">
                  <c:v>34.200000000000003</c:v>
                </c:pt>
                <c:pt idx="2">
                  <c:v>35.4</c:v>
                </c:pt>
                <c:pt idx="3">
                  <c:v>36.700000000000003</c:v>
                </c:pt>
                <c:pt idx="4">
                  <c:v>37.200000000000003</c:v>
                </c:pt>
                <c:pt idx="5">
                  <c:v>37.4</c:v>
                </c:pt>
                <c:pt idx="6">
                  <c:v>37.6</c:v>
                </c:pt>
                <c:pt idx="7">
                  <c:v>39.6</c:v>
                </c:pt>
                <c:pt idx="8">
                  <c:v>40.700000000000003</c:v>
                </c:pt>
                <c:pt idx="9">
                  <c:v>42.3</c:v>
                </c:pt>
                <c:pt idx="10" formatCode="0.0">
                  <c:v>43</c:v>
                </c:pt>
                <c:pt idx="11" formatCode="0.0">
                  <c:v>42.1</c:v>
                </c:pt>
                <c:pt idx="12" formatCode="0.0">
                  <c:v>42</c:v>
                </c:pt>
              </c:numCache>
            </c:numRef>
          </c:val>
          <c:smooth val="0"/>
          <c:extLst>
            <c:ext xmlns:c15="http://schemas.microsoft.com/office/drawing/2012/chart" uri="{02D57815-91ED-43cb-92C2-25804820EDAC}">
              <c15:categoryFilterExceptions>
                <c15:categoryFilterException>
                  <c15:sqref>'19-1'!$C$6</c15:sqref>
                  <c15:dLbl>
                    <c:idx val="0"/>
                    <c:layout>
                      <c:manualLayout>
                        <c:x val="-3.4734955212756373E-2"/>
                        <c:y val="3.7307920402567127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F1F0-445B-B6AD-B56B12250019}"/>
                      </c:ext>
                    </c:extLst>
                  </c15:dLbl>
                </c15:categoryFilterException>
                <c15:categoryFilterException>
                  <c15:sqref>'19-1'!$C$7</c15:sqref>
                  <c15:dLbl>
                    <c:idx val="0"/>
                    <c:layout>
                      <c:manualLayout>
                        <c:x val="-3.0535479452824841E-2"/>
                        <c:y val="3.134222316170205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F1F0-445B-B6AD-B56B12250019}"/>
                      </c:ext>
                    </c:extLst>
                  </c15:dLbl>
                </c15:categoryFilterException>
              </c15:categoryFilterExceptions>
            </c:ext>
            <c:ext xmlns:c16="http://schemas.microsoft.com/office/drawing/2014/chart" uri="{C3380CC4-5D6E-409C-BE32-E72D297353CC}">
              <c16:uniqueId val="{00000002-5021-406F-B7FE-5EB3801BB709}"/>
            </c:ext>
          </c:extLst>
        </c:ser>
        <c:ser>
          <c:idx val="0"/>
          <c:order val="1"/>
          <c:tx>
            <c:strRef>
              <c:f>'19-1'!$D$4</c:f>
              <c:strCache>
                <c:ptCount val="1"/>
                <c:pt idx="0">
                  <c:v>福島県</c:v>
                </c:pt>
              </c:strCache>
            </c:strRef>
          </c:tx>
          <c:spPr>
            <a:ln w="28575" cap="rnd">
              <a:solidFill>
                <a:srgbClr val="E5AB47"/>
              </a:solidFill>
              <a:prstDash val="sysDot"/>
              <a:round/>
            </a:ln>
            <a:effectLst/>
          </c:spPr>
          <c:marker>
            <c:symbol val="square"/>
            <c:size val="5"/>
            <c:spPr>
              <a:solidFill>
                <a:srgbClr val="E5AB47"/>
              </a:solidFill>
              <a:ln w="9525">
                <a:solidFill>
                  <a:srgbClr val="E5AB47"/>
                </a:solidFill>
              </a:ln>
              <a:effectLst/>
            </c:spPr>
          </c:marker>
          <c:dLbls>
            <c:dLbl>
              <c:idx val="5"/>
              <c:layout>
                <c:manualLayout>
                  <c:x val="-3.2959339231206891E-2"/>
                  <c:y val="-2.3264693640554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21-406F-B7FE-5EB3801BB709}"/>
                </c:ext>
              </c:extLst>
            </c:dLbl>
            <c:dLbl>
              <c:idx val="6"/>
              <c:layout>
                <c:manualLayout>
                  <c:x val="-3.5065367297098707E-2"/>
                  <c:y val="-2.62161221900715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21-406F-B7FE-5EB3801BB7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'19-1'!$A$5:$A$19</c15:sqref>
                  </c15:fullRef>
                </c:ext>
              </c:extLst>
              <c:f>('19-1'!$A$5,'19-1'!$A$8:$A$19)</c:f>
              <c:numCache>
                <c:formatCode>General</c:formatCode>
                <c:ptCount val="13"/>
                <c:pt idx="0">
                  <c:v>2010</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'19-1'!$D$5:$D$19</c15:sqref>
                  </c15:fullRef>
                </c:ext>
              </c:extLst>
              <c:f>('19-1'!$D$5,'19-1'!$D$8:$D$19)</c:f>
              <c:numCache>
                <c:formatCode>General</c:formatCode>
                <c:ptCount val="13"/>
                <c:pt idx="0">
                  <c:v>34.9</c:v>
                </c:pt>
                <c:pt idx="1" formatCode="0.0">
                  <c:v>36</c:v>
                </c:pt>
                <c:pt idx="2">
                  <c:v>35.700000000000003</c:v>
                </c:pt>
                <c:pt idx="3">
                  <c:v>34.299999999999997</c:v>
                </c:pt>
                <c:pt idx="4">
                  <c:v>34.9</c:v>
                </c:pt>
                <c:pt idx="5">
                  <c:v>35.6</c:v>
                </c:pt>
                <c:pt idx="6">
                  <c:v>35.9</c:v>
                </c:pt>
                <c:pt idx="7">
                  <c:v>36.299999999999997</c:v>
                </c:pt>
                <c:pt idx="8" formatCode="0.0">
                  <c:v>36</c:v>
                </c:pt>
                <c:pt idx="9" formatCode="0.0">
                  <c:v>36.6</c:v>
                </c:pt>
                <c:pt idx="10" formatCode="0.0">
                  <c:v>36.700000000000003</c:v>
                </c:pt>
                <c:pt idx="11" formatCode="0.0">
                  <c:v>38.4</c:v>
                </c:pt>
                <c:pt idx="12" formatCode="0.0">
                  <c:v>38.799999999999997</c:v>
                </c:pt>
              </c:numCache>
            </c:numRef>
          </c:val>
          <c:smooth val="0"/>
          <c:extLst>
            <c:ext xmlns:c15="http://schemas.microsoft.com/office/drawing/2012/chart" uri="{02D57815-91ED-43cb-92C2-25804820EDAC}">
              <c15:categoryFilterExceptions>
                <c15:categoryFilterException>
                  <c15:sqref>'19-1'!$D$6</c15:sqref>
                  <c15:dLbl>
                    <c:idx val="0"/>
                    <c:layout>
                      <c:manualLayout>
                        <c:x val="-4.2551690913509944E-2"/>
                        <c:y val="4.7152112548687834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F1F0-445B-B6AD-B56B12250019}"/>
                      </c:ext>
                    </c:extLst>
                  </c15:dLbl>
                </c15:categoryFilterException>
              </c15:categoryFilterExceptions>
            </c:ext>
            <c:ext xmlns:c16="http://schemas.microsoft.com/office/drawing/2014/chart" uri="{C3380CC4-5D6E-409C-BE32-E72D297353CC}">
              <c16:uniqueId val="{00000005-5021-406F-B7FE-5EB3801BB709}"/>
            </c:ext>
          </c:extLst>
        </c:ser>
        <c:ser>
          <c:idx val="3"/>
          <c:order val="2"/>
          <c:tx>
            <c:strRef>
              <c:f>'19-1'!$E$4</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'19-1'!$A$5:$A$19</c15:sqref>
                  </c15:fullRef>
                </c:ext>
              </c:extLst>
              <c:f>('19-1'!$A$5,'19-1'!$A$8:$A$19)</c:f>
              <c:numCache>
                <c:formatCode>General</c:formatCode>
                <c:ptCount val="13"/>
                <c:pt idx="0">
                  <c:v>2010</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extLst>
                <c:ext xmlns:c15="http://schemas.microsoft.com/office/drawing/2012/chart" uri="{02D57815-91ED-43cb-92C2-25804820EDAC}">
                  <c15:fullRef>
                    <c15:sqref>'19-1'!$E$5:$E$19</c15:sqref>
                  </c15:fullRef>
                </c:ext>
              </c:extLst>
              <c:f>('19-1'!$E$5,'19-1'!$E$8:$E$19)</c:f>
              <c:numCache>
                <c:formatCode>General</c:formatCode>
                <c:ptCount val="13"/>
                <c:pt idx="0">
                  <c:v>25.6</c:v>
                </c:pt>
                <c:pt idx="1">
                  <c:v>29.1</c:v>
                </c:pt>
                <c:pt idx="2">
                  <c:v>29.7</c:v>
                </c:pt>
                <c:pt idx="3">
                  <c:v>30.6</c:v>
                </c:pt>
                <c:pt idx="4">
                  <c:v>30.3</c:v>
                </c:pt>
                <c:pt idx="5">
                  <c:v>29.3</c:v>
                </c:pt>
                <c:pt idx="6">
                  <c:v>27.7</c:v>
                </c:pt>
                <c:pt idx="7">
                  <c:v>28.1</c:v>
                </c:pt>
                <c:pt idx="8">
                  <c:v>28.5</c:v>
                </c:pt>
                <c:pt idx="9">
                  <c:v>28.7</c:v>
                </c:pt>
                <c:pt idx="10">
                  <c:v>30.7</c:v>
                </c:pt>
                <c:pt idx="11">
                  <c:v>32.200000000000003</c:v>
                </c:pt>
                <c:pt idx="12">
                  <c:v>33.799999999999997</c:v>
                </c:pt>
              </c:numCache>
            </c:numRef>
          </c:val>
          <c:smooth val="0"/>
          <c:extLst>
            <c:ext xmlns:c15="http://schemas.microsoft.com/office/drawing/2012/chart" uri="{02D57815-91ED-43cb-92C2-25804820EDAC}">
              <c15:categoryFilterExceptions>
                <c15:categoryFilterException>
                  <c15:sqref>'19-1'!$E$6</c15:sqref>
                  <c15:dLbl>
                    <c:idx val="0"/>
                    <c:layout>
                      <c:manualLayout>
                        <c:x val="-4.2551690913509965E-2"/>
                        <c:y val="4.2368793318390517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F1F0-445B-B6AD-B56B12250019}"/>
                      </c:ext>
                    </c:extLst>
                  </c15:dLbl>
                </c15:categoryFilterException>
              </c15:categoryFilterExceptions>
            </c:ext>
            <c:ext xmlns:c16="http://schemas.microsoft.com/office/drawing/2014/chart" uri="{C3380CC4-5D6E-409C-BE32-E72D297353CC}">
              <c16:uniqueId val="{00000006-5021-406F-B7FE-5EB3801BB709}"/>
            </c:ext>
          </c:extLst>
        </c:ser>
        <c:dLbls>
          <c:showLegendKey val="0"/>
          <c:showVal val="0"/>
          <c:showCatName val="0"/>
          <c:showSerName val="0"/>
          <c:showPercent val="0"/>
          <c:showBubbleSize val="0"/>
        </c:dLbls>
        <c:marker val="1"/>
        <c:smooth val="0"/>
        <c:axId val="635830192"/>
        <c:axId val="635828624"/>
      </c:lineChart>
      <c:catAx>
        <c:axId val="635830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8624"/>
        <c:crosses val="autoZero"/>
        <c:auto val="1"/>
        <c:lblAlgn val="ctr"/>
        <c:lblOffset val="100"/>
        <c:noMultiLvlLbl val="0"/>
      </c:catAx>
      <c:valAx>
        <c:axId val="635828624"/>
        <c:scaling>
          <c:orientation val="minMax"/>
          <c:max val="43"/>
          <c:min val="20"/>
        </c:scaling>
        <c:delete val="0"/>
        <c:axPos val="l"/>
        <c:majorGridlines>
          <c:spPr>
            <a:ln w="9525" cap="flat" cmpd="sng" algn="ctr">
              <a:noFill/>
              <a:round/>
            </a:ln>
            <a:effectLst/>
          </c:spPr>
        </c:majorGridlines>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0192"/>
        <c:crosses val="autoZero"/>
        <c:crossBetween val="between"/>
        <c:majorUnit val="10"/>
      </c:valAx>
      <c:spPr>
        <a:noFill/>
        <a:ln>
          <a:noFill/>
        </a:ln>
        <a:effectLst/>
      </c:spPr>
    </c:plotArea>
    <c:legend>
      <c:legendPos val="t"/>
      <c:layout>
        <c:manualLayout>
          <c:xMode val="edge"/>
          <c:yMode val="edge"/>
          <c:x val="0.2393701183160962"/>
          <c:y val="0.11192446581761173"/>
          <c:w val="0.52073499423150749"/>
          <c:h val="7.41987117382139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11130346090271E-2"/>
          <c:y val="0.24061317438165705"/>
          <c:w val="0.87802467481080837"/>
          <c:h val="0.67947628426416573"/>
        </c:manualLayout>
      </c:layout>
      <c:barChart>
        <c:barDir val="col"/>
        <c:grouping val="stacked"/>
        <c:varyColors val="0"/>
        <c:ser>
          <c:idx val="1"/>
          <c:order val="0"/>
          <c:tx>
            <c:strRef>
              <c:f>'19-2'!$C$4</c:f>
              <c:strCache>
                <c:ptCount val="1"/>
                <c:pt idx="0">
                  <c:v>男</c:v>
                </c:pt>
              </c:strCache>
            </c:strRef>
          </c:tx>
          <c:spPr>
            <a:solidFill>
              <a:srgbClr val="B1D7E4"/>
            </a:solidFill>
            <a:ln>
              <a:solidFill>
                <a:srgbClr val="B1D7E4"/>
              </a:solid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'19-2'!$C$5:$C$19</c:f>
              <c:numCache>
                <c:formatCode>#,##0_);[Red]\(#,##0\)</c:formatCode>
                <c:ptCount val="15"/>
                <c:pt idx="0">
                  <c:v>1326</c:v>
                </c:pt>
                <c:pt idx="1">
                  <c:v>1340</c:v>
                </c:pt>
                <c:pt idx="2">
                  <c:v>1287</c:v>
                </c:pt>
                <c:pt idx="3">
                  <c:v>1280</c:v>
                </c:pt>
                <c:pt idx="4">
                  <c:v>1297</c:v>
                </c:pt>
                <c:pt idx="5">
                  <c:v>1299</c:v>
                </c:pt>
                <c:pt idx="6">
                  <c:v>1305</c:v>
                </c:pt>
                <c:pt idx="7">
                  <c:v>1287</c:v>
                </c:pt>
                <c:pt idx="8">
                  <c:v>1266</c:v>
                </c:pt>
                <c:pt idx="9">
                  <c:v>1244</c:v>
                </c:pt>
                <c:pt idx="10">
                  <c:v>1235</c:v>
                </c:pt>
                <c:pt idx="11">
                  <c:v>1224</c:v>
                </c:pt>
                <c:pt idx="12">
                  <c:v>1193</c:v>
                </c:pt>
                <c:pt idx="13">
                  <c:v>1182</c:v>
                </c:pt>
                <c:pt idx="14">
                  <c:v>1192</c:v>
                </c:pt>
              </c:numCache>
            </c:numRef>
          </c:val>
          <c:extLst>
            <c:ext xmlns:c16="http://schemas.microsoft.com/office/drawing/2014/chart" uri="{C3380CC4-5D6E-409C-BE32-E72D297353CC}">
              <c16:uniqueId val="{0000000B-FEA8-4601-9406-9AFF4B170C69}"/>
            </c:ext>
          </c:extLst>
        </c:ser>
        <c:ser>
          <c:idx val="2"/>
          <c:order val="1"/>
          <c:tx>
            <c:strRef>
              <c:f>'19-2'!$D$4</c:f>
              <c:strCache>
                <c:ptCount val="1"/>
                <c:pt idx="0">
                  <c:v>女</c:v>
                </c:pt>
              </c:strCache>
            </c:strRef>
          </c:tx>
          <c:spPr>
            <a:pattFill prst="dkUpDiag">
              <a:fgClr>
                <a:srgbClr val="F8E352"/>
              </a:fgClr>
              <a:bgClr>
                <a:schemeClr val="bg1"/>
              </a:bgClr>
            </a:pattFill>
            <a:ln>
              <a:solidFill>
                <a:srgbClr val="F8E352"/>
              </a:solidFill>
            </a:ln>
            <a:effectLst/>
          </c:spPr>
          <c:invertIfNegative val="0"/>
          <c:dLbls>
            <c:dLbl>
              <c:idx val="1"/>
              <c:layout>
                <c:manualLayout>
                  <c:x val="0"/>
                  <c:y val="2.0592020592020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CC-44CF-8E52-CFE24E50F11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'19-2'!$A$5:$A$19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'19-2'!$D$5:$D$19</c:f>
              <c:numCache>
                <c:formatCode>#,##0_);[Red]\(#,##0\)</c:formatCode>
                <c:ptCount val="15"/>
                <c:pt idx="0">
                  <c:v>728</c:v>
                </c:pt>
                <c:pt idx="1">
                  <c:v>732</c:v>
                </c:pt>
                <c:pt idx="2">
                  <c:v>727</c:v>
                </c:pt>
                <c:pt idx="3">
                  <c:v>722</c:v>
                </c:pt>
                <c:pt idx="4">
                  <c:v>738</c:v>
                </c:pt>
                <c:pt idx="5">
                  <c:v>756</c:v>
                </c:pt>
                <c:pt idx="6">
                  <c:v>762</c:v>
                </c:pt>
                <c:pt idx="7">
                  <c:v>763</c:v>
                </c:pt>
                <c:pt idx="8">
                  <c:v>770</c:v>
                </c:pt>
                <c:pt idx="9">
                  <c:v>761</c:v>
                </c:pt>
                <c:pt idx="10">
                  <c:v>760</c:v>
                </c:pt>
                <c:pt idx="11">
                  <c:v>770</c:v>
                </c:pt>
                <c:pt idx="12">
                  <c:v>776</c:v>
                </c:pt>
                <c:pt idx="13">
                  <c:v>771</c:v>
                </c:pt>
                <c:pt idx="14">
                  <c:v>785</c:v>
                </c:pt>
              </c:numCache>
            </c:numRef>
          </c:val>
          <c:extLst>
            <c:ext xmlns:c16="http://schemas.microsoft.com/office/drawing/2014/chart" uri="{C3380CC4-5D6E-409C-BE32-E72D297353CC}">
              <c16:uniqueId val="{00000017-FEA8-4601-9406-9AFF4B170C69}"/>
            </c:ext>
          </c:extLst>
        </c:ser>
        <c:dLbls>
          <c:showLegendKey val="0"/>
          <c:showVal val="0"/>
          <c:showCatName val="0"/>
          <c:showSerName val="0"/>
          <c:showPercent val="0"/>
          <c:showBubbleSize val="0"/>
        </c:dLbls>
        <c:gapWidth val="50"/>
        <c:overlap val="100"/>
        <c:axId val="635821960"/>
        <c:axId val="635830584"/>
      </c:barChart>
      <c:lineChart>
        <c:grouping val="standard"/>
        <c:varyColors val="0"/>
        <c:ser>
          <c:idx val="3"/>
          <c:order val="2"/>
          <c:tx>
            <c:strRef>
              <c:f>'19-2'!$E$4</c:f>
              <c:strCache>
                <c:ptCount val="1"/>
                <c:pt idx="0">
                  <c:v>女性管理職（係長相当職以上）の割合</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4.1099392570394848E-2"/>
                  <c:y val="-3.861003861003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30-4B60-A06D-7419701D2629}"/>
                </c:ext>
              </c:extLst>
            </c:dLbl>
            <c:dLbl>
              <c:idx val="1"/>
              <c:layout>
                <c:manualLayout>
                  <c:x val="-4.3154362198914609E-2"/>
                  <c:y val="-9.2664092664092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30-4B60-A06D-7419701D2629}"/>
                </c:ext>
              </c:extLst>
            </c:dLbl>
            <c:dLbl>
              <c:idx val="2"/>
              <c:layout>
                <c:manualLayout>
                  <c:x val="-3.0824544427796134E-2"/>
                  <c:y val="-2.059202059202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30-4B60-A06D-7419701D2629}"/>
                </c:ext>
              </c:extLst>
            </c:dLbl>
            <c:dLbl>
              <c:idx val="3"/>
              <c:layout>
                <c:manualLayout>
                  <c:x val="-4.1099392570394848E-2"/>
                  <c:y val="-5.92020592020592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30-4B60-A06D-7419701D2629}"/>
                </c:ext>
              </c:extLst>
            </c:dLbl>
            <c:dLbl>
              <c:idx val="4"/>
              <c:layout>
                <c:manualLayout>
                  <c:x val="-4.1099392570394883E-2"/>
                  <c:y val="-5.1480051480051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30-4B60-A06D-7419701D2629}"/>
                </c:ext>
              </c:extLst>
            </c:dLbl>
            <c:dLbl>
              <c:idx val="5"/>
              <c:layout>
                <c:manualLayout>
                  <c:x val="-4.5209331827434328E-2"/>
                  <c:y val="-7.7220077220077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30-4B60-A06D-7419701D2629}"/>
                </c:ext>
              </c:extLst>
            </c:dLbl>
            <c:dLbl>
              <c:idx val="6"/>
              <c:layout>
                <c:manualLayout>
                  <c:x val="-4.3154362198914588E-2"/>
                  <c:y val="-3.3462033462033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30-4B60-A06D-7419701D2629}"/>
                </c:ext>
              </c:extLst>
            </c:dLbl>
            <c:dLbl>
              <c:idx val="7"/>
              <c:layout>
                <c:manualLayout>
                  <c:x val="-4.1099392570394924E-2"/>
                  <c:y val="-5.4054054054054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30-4B60-A06D-7419701D2629}"/>
                </c:ext>
              </c:extLst>
            </c:dLbl>
            <c:dLbl>
              <c:idx val="8"/>
              <c:layout>
                <c:manualLayout>
                  <c:x val="-3.287951405631595E-2"/>
                  <c:y val="3.861003861003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30-4B60-A06D-7419701D2629}"/>
                </c:ext>
              </c:extLst>
            </c:dLbl>
            <c:dLbl>
              <c:idx val="9"/>
              <c:layout>
                <c:manualLayout>
                  <c:x val="-5.3429210341513371E-2"/>
                  <c:y val="-2.83140283140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30-4B60-A06D-7419701D2629}"/>
                </c:ext>
              </c:extLst>
            </c:dLbl>
            <c:dLbl>
              <c:idx val="10"/>
              <c:layout>
                <c:manualLayout>
                  <c:x val="-3.6989453313355361E-2"/>
                  <c:y val="2.8314028314028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30-4B60-A06D-7419701D2629}"/>
                </c:ext>
              </c:extLst>
            </c:dLbl>
            <c:dLbl>
              <c:idx val="11"/>
              <c:layout>
                <c:manualLayout>
                  <c:x val="-3.9044422941875101E-2"/>
                  <c:y val="2.3166023166023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30-4B60-A06D-7419701D2629}"/>
                </c:ext>
              </c:extLst>
            </c:dLbl>
            <c:dLbl>
              <c:idx val="12"/>
              <c:layout>
                <c:manualLayout>
                  <c:x val="-3.6989453313355514E-2"/>
                  <c:y val="-1.8018018018018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730-4B60-A06D-7419701D2629}"/>
                </c:ext>
              </c:extLst>
            </c:dLbl>
            <c:dLbl>
              <c:idx val="13"/>
              <c:layout>
                <c:manualLayout>
                  <c:x val="-3.0824544427796283E-2"/>
                  <c:y val="3.0888030888030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30-4B60-A06D-7419701D2629}"/>
                </c:ext>
              </c:extLst>
            </c:dLbl>
            <c:dLbl>
              <c:idx val="14"/>
              <c:layout>
                <c:manualLayout>
                  <c:x val="-4.7264301455954075E-2"/>
                  <c:y val="-3.0888030888030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CC-44CF-8E52-CFE24E50F11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'19-2'!$A$5:$A$19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'19-2'!$E$5:$E$19</c:f>
              <c:numCache>
                <c:formatCode>General</c:formatCode>
                <c:ptCount val="15"/>
                <c:pt idx="0">
                  <c:v>21.23</c:v>
                </c:pt>
                <c:pt idx="1">
                  <c:v>20.86</c:v>
                </c:pt>
                <c:pt idx="2" formatCode="0.00">
                  <c:v>22.2</c:v>
                </c:pt>
                <c:pt idx="3" formatCode="0.00">
                  <c:v>22.2</c:v>
                </c:pt>
                <c:pt idx="4">
                  <c:v>21.88</c:v>
                </c:pt>
                <c:pt idx="5">
                  <c:v>22.75</c:v>
                </c:pt>
                <c:pt idx="6" formatCode="0.00">
                  <c:v>23.1</c:v>
                </c:pt>
                <c:pt idx="7">
                  <c:v>23.76</c:v>
                </c:pt>
                <c:pt idx="8">
                  <c:v>25.05</c:v>
                </c:pt>
                <c:pt idx="9" formatCode="0.00">
                  <c:v>25.4</c:v>
                </c:pt>
                <c:pt idx="10">
                  <c:v>25.19</c:v>
                </c:pt>
                <c:pt idx="11">
                  <c:v>26.79</c:v>
                </c:pt>
                <c:pt idx="12">
                  <c:v>27.37</c:v>
                </c:pt>
                <c:pt idx="13" formatCode="0.00">
                  <c:v>27.7</c:v>
                </c:pt>
                <c:pt idx="14" formatCode="0.00">
                  <c:v>27.86</c:v>
                </c:pt>
              </c:numCache>
            </c:numRef>
          </c:val>
          <c:smooth val="0"/>
          <c:extLst>
            <c:ext xmlns:c16="http://schemas.microsoft.com/office/drawing/2014/chart" uri="{C3380CC4-5D6E-409C-BE32-E72D297353CC}">
              <c16:uniqueId val="{00000018-FEA8-4601-9406-9AFF4B170C69}"/>
            </c:ext>
          </c:extLst>
        </c:ser>
        <c:dLbls>
          <c:showLegendKey val="0"/>
          <c:showVal val="0"/>
          <c:showCatName val="0"/>
          <c:showSerName val="0"/>
          <c:showPercent val="0"/>
          <c:showBubbleSize val="0"/>
        </c:dLbls>
        <c:marker val="1"/>
        <c:smooth val="0"/>
        <c:axId val="635819608"/>
        <c:axId val="635826272"/>
      </c:lineChart>
      <c:catAx>
        <c:axId val="63582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0584"/>
        <c:crosses val="autoZero"/>
        <c:auto val="1"/>
        <c:lblAlgn val="ctr"/>
        <c:lblOffset val="100"/>
        <c:noMultiLvlLbl val="0"/>
      </c:catAx>
      <c:valAx>
        <c:axId val="635830584"/>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1960"/>
        <c:crosses val="autoZero"/>
        <c:crossBetween val="between"/>
      </c:valAx>
      <c:valAx>
        <c:axId val="635826272"/>
        <c:scaling>
          <c:orientation val="minMax"/>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19608"/>
        <c:crosses val="max"/>
        <c:crossBetween val="between"/>
      </c:valAx>
      <c:catAx>
        <c:axId val="635819608"/>
        <c:scaling>
          <c:orientation val="minMax"/>
        </c:scaling>
        <c:delete val="1"/>
        <c:axPos val="b"/>
        <c:numFmt formatCode="General" sourceLinked="1"/>
        <c:majorTickMark val="out"/>
        <c:minorTickMark val="none"/>
        <c:tickLblPos val="nextTo"/>
        <c:crossAx val="635826272"/>
        <c:crosses val="autoZero"/>
        <c:auto val="1"/>
        <c:lblAlgn val="ctr"/>
        <c:lblOffset val="100"/>
        <c:noMultiLvlLbl val="0"/>
      </c:catAx>
      <c:spPr>
        <a:noFill/>
        <a:ln>
          <a:noFill/>
        </a:ln>
        <a:effectLst/>
      </c:spPr>
    </c:plotArea>
    <c:legend>
      <c:legendPos val="t"/>
      <c:layout>
        <c:manualLayout>
          <c:xMode val="edge"/>
          <c:yMode val="edge"/>
          <c:x val="0.21009022449329626"/>
          <c:y val="0.16797616514151947"/>
          <c:w val="0.57703547168834368"/>
          <c:h val="4.34365974523454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4351851851851852"/>
          <c:w val="0.90286351706036749"/>
          <c:h val="0.64300051035287265"/>
        </c:manualLayout>
      </c:layout>
      <c:lineChart>
        <c:grouping val="standard"/>
        <c:varyColors val="0"/>
        <c:ser>
          <c:idx val="1"/>
          <c:order val="0"/>
          <c:tx>
            <c:strRef>
              <c:f>'20-1'!$C$4</c:f>
              <c:strCache>
                <c:ptCount val="1"/>
                <c:pt idx="0">
                  <c:v>加入率</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'20-1'!$A$5:$A$19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'20-1'!$C$5:$C$19</c:f>
              <c:numCache>
                <c:formatCode>#,##0.0_ </c:formatCode>
                <c:ptCount val="15"/>
                <c:pt idx="0">
                  <c:v>67.5</c:v>
                </c:pt>
                <c:pt idx="1">
                  <c:v>68.099999999999994</c:v>
                </c:pt>
                <c:pt idx="2">
                  <c:v>67.400000000000006</c:v>
                </c:pt>
                <c:pt idx="3">
                  <c:v>66.900000000000006</c:v>
                </c:pt>
                <c:pt idx="4">
                  <c:v>65.8</c:v>
                </c:pt>
                <c:pt idx="5">
                  <c:v>65</c:v>
                </c:pt>
                <c:pt idx="6">
                  <c:v>63.2</c:v>
                </c:pt>
                <c:pt idx="7">
                  <c:v>63.1</c:v>
                </c:pt>
                <c:pt idx="8">
                  <c:v>62.9</c:v>
                </c:pt>
                <c:pt idx="9">
                  <c:v>62.8</c:v>
                </c:pt>
                <c:pt idx="10">
                  <c:v>61.4</c:v>
                </c:pt>
                <c:pt idx="11">
                  <c:v>60.9</c:v>
                </c:pt>
                <c:pt idx="12">
                  <c:v>61.9</c:v>
                </c:pt>
                <c:pt idx="13">
                  <c:v>61.6</c:v>
                </c:pt>
                <c:pt idx="14">
                  <c:v>60.6</c:v>
                </c:pt>
              </c:numCache>
            </c:numRef>
          </c:val>
          <c:smooth val="0"/>
          <c:extLst>
            <c:ext xmlns:c16="http://schemas.microsoft.com/office/drawing/2014/chart" uri="{C3380CC4-5D6E-409C-BE32-E72D297353CC}">
              <c16:uniqueId val="{00000000-9B40-4648-A343-24EFFFEA018E}"/>
            </c:ext>
          </c:extLst>
        </c:ser>
        <c:dLbls>
          <c:showLegendKey val="0"/>
          <c:showVal val="0"/>
          <c:showCatName val="0"/>
          <c:showSerName val="0"/>
          <c:showPercent val="0"/>
          <c:showBubbleSize val="0"/>
        </c:dLbls>
        <c:marker val="1"/>
        <c:smooth val="0"/>
        <c:axId val="635820000"/>
        <c:axId val="635820392"/>
      </c:lineChart>
      <c:catAx>
        <c:axId val="635820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0392"/>
        <c:crosses val="autoZero"/>
        <c:auto val="1"/>
        <c:lblAlgn val="ctr"/>
        <c:lblOffset val="100"/>
        <c:noMultiLvlLbl val="0"/>
      </c:catAx>
      <c:valAx>
        <c:axId val="635820392"/>
        <c:scaling>
          <c:orientation val="minMax"/>
          <c:max val="80"/>
          <c:min val="5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0000"/>
        <c:crosses val="autoZero"/>
        <c:crossBetween val="between"/>
        <c:majorUnit val="1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04675436118305E-2"/>
          <c:y val="0.1816552427349459"/>
          <c:w val="0.89487392551121925"/>
          <c:h val="0.70365301459619711"/>
        </c:manualLayout>
      </c:layout>
      <c:barChart>
        <c:barDir val="col"/>
        <c:grouping val="stacked"/>
        <c:varyColors val="0"/>
        <c:ser>
          <c:idx val="1"/>
          <c:order val="0"/>
          <c:tx>
            <c:strRef>
              <c:f>'20-2'!$C$4</c:f>
              <c:strCache>
                <c:ptCount val="1"/>
                <c:pt idx="0">
                  <c:v>市政相談</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'20-2'!$C$5:$C$18</c:f>
              <c:numCache>
                <c:formatCode>#,##0_ </c:formatCode>
                <c:ptCount val="14"/>
                <c:pt idx="0">
                  <c:v>1639</c:v>
                </c:pt>
                <c:pt idx="1">
                  <c:v>1512</c:v>
                </c:pt>
                <c:pt idx="2">
                  <c:v>1781</c:v>
                </c:pt>
                <c:pt idx="3">
                  <c:v>1727</c:v>
                </c:pt>
                <c:pt idx="4">
                  <c:v>1720</c:v>
                </c:pt>
                <c:pt idx="5">
                  <c:v>1486</c:v>
                </c:pt>
                <c:pt idx="6">
                  <c:v>1402</c:v>
                </c:pt>
                <c:pt idx="7">
                  <c:v>1451</c:v>
                </c:pt>
                <c:pt idx="8">
                  <c:v>1306</c:v>
                </c:pt>
                <c:pt idx="9">
                  <c:v>1075</c:v>
                </c:pt>
                <c:pt idx="10">
                  <c:v>1361</c:v>
                </c:pt>
                <c:pt idx="11">
                  <c:v>1622</c:v>
                </c:pt>
                <c:pt idx="12">
                  <c:v>1865</c:v>
                </c:pt>
                <c:pt idx="13">
                  <c:v>2182</c:v>
                </c:pt>
              </c:numCache>
            </c:numRef>
          </c:val>
          <c:extLst>
            <c:ext xmlns:c16="http://schemas.microsoft.com/office/drawing/2014/chart" uri="{C3380CC4-5D6E-409C-BE32-E72D297353CC}">
              <c16:uniqueId val="{00000000-9958-4AD5-9F45-9D0B6BA42C5E}"/>
            </c:ext>
          </c:extLst>
        </c:ser>
        <c:ser>
          <c:idx val="2"/>
          <c:order val="1"/>
          <c:tx>
            <c:strRef>
              <c:f>'20-2'!$D$4</c:f>
              <c:strCache>
                <c:ptCount val="1"/>
                <c:pt idx="0">
                  <c:v>市以外機関相談</c:v>
                </c:pt>
              </c:strCache>
            </c:strRef>
          </c:tx>
          <c:spPr>
            <a:pattFill prst="dkHorz">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'20-2'!$D$5:$D$18</c:f>
              <c:numCache>
                <c:formatCode>#,##0_ </c:formatCode>
                <c:ptCount val="14"/>
                <c:pt idx="0">
                  <c:v>619</c:v>
                </c:pt>
                <c:pt idx="1">
                  <c:v>608</c:v>
                </c:pt>
                <c:pt idx="2">
                  <c:v>613</c:v>
                </c:pt>
                <c:pt idx="3">
                  <c:v>529</c:v>
                </c:pt>
                <c:pt idx="4">
                  <c:v>573</c:v>
                </c:pt>
                <c:pt idx="5">
                  <c:v>435</c:v>
                </c:pt>
                <c:pt idx="6">
                  <c:v>309</c:v>
                </c:pt>
                <c:pt idx="7">
                  <c:v>106</c:v>
                </c:pt>
                <c:pt idx="8">
                  <c:v>136</c:v>
                </c:pt>
                <c:pt idx="9">
                  <c:v>132</c:v>
                </c:pt>
                <c:pt idx="10">
                  <c:v>304</c:v>
                </c:pt>
                <c:pt idx="11">
                  <c:v>165</c:v>
                </c:pt>
                <c:pt idx="12">
                  <c:v>220</c:v>
                </c:pt>
                <c:pt idx="13">
                  <c:v>336</c:v>
                </c:pt>
              </c:numCache>
            </c:numRef>
          </c:val>
          <c:extLst>
            <c:ext xmlns:c16="http://schemas.microsoft.com/office/drawing/2014/chart" uri="{C3380CC4-5D6E-409C-BE32-E72D297353CC}">
              <c16:uniqueId val="{00000001-9958-4AD5-9F45-9D0B6BA42C5E}"/>
            </c:ext>
          </c:extLst>
        </c:ser>
        <c:ser>
          <c:idx val="3"/>
          <c:order val="2"/>
          <c:tx>
            <c:strRef>
              <c:f>'20-2'!$E$4</c:f>
              <c:strCache>
                <c:ptCount val="1"/>
                <c:pt idx="0">
                  <c:v>民事相談</c:v>
                </c:pt>
              </c:strCache>
            </c:strRef>
          </c:tx>
          <c:spPr>
            <a:pattFill prst="pct25">
              <a:fgClr>
                <a:srgbClr val="D5848B"/>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'20-2'!$E$5:$E$18</c:f>
              <c:numCache>
                <c:formatCode>#,##0_ </c:formatCode>
                <c:ptCount val="14"/>
                <c:pt idx="0">
                  <c:v>2022</c:v>
                </c:pt>
                <c:pt idx="1">
                  <c:v>1672</c:v>
                </c:pt>
                <c:pt idx="2">
                  <c:v>1545</c:v>
                </c:pt>
                <c:pt idx="3">
                  <c:v>1844</c:v>
                </c:pt>
                <c:pt idx="4">
                  <c:v>1662</c:v>
                </c:pt>
                <c:pt idx="5">
                  <c:v>1603</c:v>
                </c:pt>
                <c:pt idx="6">
                  <c:v>1619</c:v>
                </c:pt>
                <c:pt idx="7">
                  <c:v>1851</c:v>
                </c:pt>
                <c:pt idx="8">
                  <c:v>1820</c:v>
                </c:pt>
                <c:pt idx="9">
                  <c:v>1366</c:v>
                </c:pt>
                <c:pt idx="10">
                  <c:v>1239</c:v>
                </c:pt>
                <c:pt idx="11">
                  <c:v>1298</c:v>
                </c:pt>
                <c:pt idx="12">
                  <c:v>1356</c:v>
                </c:pt>
                <c:pt idx="13">
                  <c:v>1662</c:v>
                </c:pt>
              </c:numCache>
            </c:numRef>
          </c:val>
          <c:extLst>
            <c:ext xmlns:c16="http://schemas.microsoft.com/office/drawing/2014/chart" uri="{C3380CC4-5D6E-409C-BE32-E72D297353CC}">
              <c16:uniqueId val="{00000002-9958-4AD5-9F45-9D0B6BA42C5E}"/>
            </c:ext>
          </c:extLst>
        </c:ser>
        <c:ser>
          <c:idx val="4"/>
          <c:order val="3"/>
          <c:tx>
            <c:strRef>
              <c:f>'20-2'!$F$4</c:f>
              <c:strCache>
                <c:ptCount val="1"/>
                <c:pt idx="0">
                  <c:v>特別相談</c:v>
                </c:pt>
              </c:strCache>
            </c:strRef>
          </c:tx>
          <c:spPr>
            <a:pattFill prst="ltVert">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'20-2'!$F$5:$F$18</c:f>
              <c:numCache>
                <c:formatCode>#,##0_ </c:formatCode>
                <c:ptCount val="14"/>
                <c:pt idx="0">
                  <c:v>595</c:v>
                </c:pt>
                <c:pt idx="1">
                  <c:v>601</c:v>
                </c:pt>
                <c:pt idx="2">
                  <c:v>642</c:v>
                </c:pt>
                <c:pt idx="3">
                  <c:v>638</c:v>
                </c:pt>
                <c:pt idx="4">
                  <c:v>632</c:v>
                </c:pt>
                <c:pt idx="5">
                  <c:v>638</c:v>
                </c:pt>
                <c:pt idx="6">
                  <c:v>603</c:v>
                </c:pt>
                <c:pt idx="7">
                  <c:v>638</c:v>
                </c:pt>
                <c:pt idx="8">
                  <c:v>603</c:v>
                </c:pt>
                <c:pt idx="9">
                  <c:v>577</c:v>
                </c:pt>
                <c:pt idx="10">
                  <c:v>590</c:v>
                </c:pt>
                <c:pt idx="11">
                  <c:v>619</c:v>
                </c:pt>
                <c:pt idx="12">
                  <c:v>619</c:v>
                </c:pt>
                <c:pt idx="13">
                  <c:v>663</c:v>
                </c:pt>
              </c:numCache>
            </c:numRef>
          </c:val>
          <c:extLst>
            <c:ext xmlns:c16="http://schemas.microsoft.com/office/drawing/2014/chart" uri="{C3380CC4-5D6E-409C-BE32-E72D297353CC}">
              <c16:uniqueId val="{00000003-9958-4AD5-9F45-9D0B6BA42C5E}"/>
            </c:ext>
          </c:extLst>
        </c:ser>
        <c:ser>
          <c:idx val="5"/>
          <c:order val="4"/>
          <c:tx>
            <c:strRef>
              <c:f>'20-2'!$G$4</c:f>
              <c:strCache>
                <c:ptCount val="1"/>
                <c:pt idx="0">
                  <c:v>案内・軽微な相談</c:v>
                </c:pt>
              </c:strCache>
            </c:strRef>
          </c:tx>
          <c:spPr>
            <a:pattFill prst="dkUpDiag">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'20-2'!$A$5:$A$18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'20-2'!$G$5:$G$18</c:f>
              <c:numCache>
                <c:formatCode>#,##0_ </c:formatCode>
                <c:ptCount val="14"/>
                <c:pt idx="0">
                  <c:v>2653</c:v>
                </c:pt>
                <c:pt idx="1">
                  <c:v>3965</c:v>
                </c:pt>
                <c:pt idx="2">
                  <c:v>1931</c:v>
                </c:pt>
                <c:pt idx="3">
                  <c:v>1539</c:v>
                </c:pt>
                <c:pt idx="4">
                  <c:v>1340</c:v>
                </c:pt>
                <c:pt idx="5">
                  <c:v>1833</c:v>
                </c:pt>
                <c:pt idx="6">
                  <c:v>1945</c:v>
                </c:pt>
                <c:pt idx="7">
                  <c:v>1778</c:v>
                </c:pt>
                <c:pt idx="8">
                  <c:v>1761</c:v>
                </c:pt>
                <c:pt idx="9">
                  <c:v>1767</c:v>
                </c:pt>
                <c:pt idx="10">
                  <c:v>1677</c:v>
                </c:pt>
                <c:pt idx="11">
                  <c:v>908</c:v>
                </c:pt>
                <c:pt idx="12">
                  <c:v>628</c:v>
                </c:pt>
                <c:pt idx="13">
                  <c:v>782</c:v>
                </c:pt>
              </c:numCache>
            </c:numRef>
          </c:val>
          <c:extLst>
            <c:ext xmlns:c16="http://schemas.microsoft.com/office/drawing/2014/chart" uri="{C3380CC4-5D6E-409C-BE32-E72D297353CC}">
              <c16:uniqueId val="{00000004-9958-4AD5-9F45-9D0B6BA42C5E}"/>
            </c:ext>
          </c:extLst>
        </c:ser>
        <c:dLbls>
          <c:dLblPos val="ctr"/>
          <c:showLegendKey val="0"/>
          <c:showVal val="1"/>
          <c:showCatName val="0"/>
          <c:showSerName val="0"/>
          <c:showPercent val="0"/>
          <c:showBubbleSize val="0"/>
        </c:dLbls>
        <c:gapWidth val="50"/>
        <c:overlap val="100"/>
        <c:axId val="635828232"/>
        <c:axId val="635829016"/>
      </c:barChart>
      <c:catAx>
        <c:axId val="635828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9016"/>
        <c:crosses val="autoZero"/>
        <c:auto val="1"/>
        <c:lblAlgn val="ctr"/>
        <c:lblOffset val="100"/>
        <c:noMultiLvlLbl val="0"/>
      </c:catAx>
      <c:valAx>
        <c:axId val="635829016"/>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8232"/>
        <c:crosses val="autoZero"/>
        <c:crossBetween val="between"/>
        <c:majorUnit val="2000"/>
      </c:valAx>
      <c:spPr>
        <a:noFill/>
        <a:ln>
          <a:noFill/>
        </a:ln>
        <a:effectLst/>
      </c:spPr>
    </c:plotArea>
    <c:legend>
      <c:legendPos val="t"/>
      <c:layout>
        <c:manualLayout>
          <c:xMode val="edge"/>
          <c:yMode val="edge"/>
          <c:x val="5.6209343031013402E-2"/>
          <c:y val="2.2727376469245691E-2"/>
          <c:w val="0.88913719950245429"/>
          <c:h val="0.10909860905068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89350525582649E-2"/>
          <c:y val="0.21938963697719924"/>
          <c:w val="0.90086297015177585"/>
          <c:h val="0.65556430446194225"/>
        </c:manualLayout>
      </c:layout>
      <c:barChart>
        <c:barDir val="col"/>
        <c:grouping val="clustered"/>
        <c:varyColors val="0"/>
        <c:ser>
          <c:idx val="1"/>
          <c:order val="0"/>
          <c:tx>
            <c:strRef>
              <c:f>'20-3'!$C$4</c:f>
              <c:strCache>
                <c:ptCount val="1"/>
                <c:pt idx="0">
                  <c:v>市内</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'20-3'!$C$5:$C$18</c:f>
              <c:numCache>
                <c:formatCode>#,##0_);[Red]\(#,##0\)</c:formatCode>
                <c:ptCount val="14"/>
                <c:pt idx="0">
                  <c:v>97</c:v>
                </c:pt>
                <c:pt idx="1">
                  <c:v>114</c:v>
                </c:pt>
                <c:pt idx="2">
                  <c:v>126</c:v>
                </c:pt>
                <c:pt idx="3">
                  <c:v>136</c:v>
                </c:pt>
                <c:pt idx="4">
                  <c:v>141</c:v>
                </c:pt>
                <c:pt idx="5">
                  <c:v>151</c:v>
                </c:pt>
                <c:pt idx="6">
                  <c:v>154</c:v>
                </c:pt>
                <c:pt idx="7">
                  <c:v>155</c:v>
                </c:pt>
                <c:pt idx="8">
                  <c:v>152</c:v>
                </c:pt>
                <c:pt idx="9">
                  <c:v>150</c:v>
                </c:pt>
                <c:pt idx="10" formatCode="General">
                  <c:v>152</c:v>
                </c:pt>
                <c:pt idx="11" formatCode="General">
                  <c:v>149</c:v>
                </c:pt>
                <c:pt idx="12" formatCode="General">
                  <c:v>148</c:v>
                </c:pt>
                <c:pt idx="13" formatCode="General">
                  <c:v>148</c:v>
                </c:pt>
              </c:numCache>
            </c:numRef>
          </c:val>
          <c:extLst>
            <c:ext xmlns:c16="http://schemas.microsoft.com/office/drawing/2014/chart" uri="{C3380CC4-5D6E-409C-BE32-E72D297353CC}">
              <c16:uniqueId val="{00000000-C9AE-4945-9929-AD7C442F6631}"/>
            </c:ext>
          </c:extLst>
        </c:ser>
        <c:ser>
          <c:idx val="2"/>
          <c:order val="1"/>
          <c:tx>
            <c:strRef>
              <c:f>'20-3'!$D$4</c:f>
              <c:strCache>
                <c:ptCount val="1"/>
                <c:pt idx="0">
                  <c:v>県内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'20-3'!$D$5:$D$18</c:f>
              <c:numCache>
                <c:formatCode>#,##0_);[Red]\(#,##0\)</c:formatCode>
                <c:ptCount val="14"/>
                <c:pt idx="0">
                  <c:v>567</c:v>
                </c:pt>
                <c:pt idx="1">
                  <c:v>631</c:v>
                </c:pt>
                <c:pt idx="2">
                  <c:v>731</c:v>
                </c:pt>
                <c:pt idx="3">
                  <c:v>786</c:v>
                </c:pt>
                <c:pt idx="4">
                  <c:v>841</c:v>
                </c:pt>
                <c:pt idx="5">
                  <c:v>875</c:v>
                </c:pt>
                <c:pt idx="6">
                  <c:v>901</c:v>
                </c:pt>
                <c:pt idx="7">
                  <c:v>923</c:v>
                </c:pt>
                <c:pt idx="8">
                  <c:v>918</c:v>
                </c:pt>
                <c:pt idx="9">
                  <c:v>929</c:v>
                </c:pt>
                <c:pt idx="10" formatCode="General">
                  <c:v>917</c:v>
                </c:pt>
                <c:pt idx="11" formatCode="General">
                  <c:v>931</c:v>
                </c:pt>
                <c:pt idx="12" formatCode="General">
                  <c:v>926</c:v>
                </c:pt>
                <c:pt idx="13" formatCode="General">
                  <c:v>928</c:v>
                </c:pt>
              </c:numCache>
            </c:numRef>
          </c:val>
          <c:extLst>
            <c:ext xmlns:c16="http://schemas.microsoft.com/office/drawing/2014/chart" uri="{C3380CC4-5D6E-409C-BE32-E72D297353CC}">
              <c16:uniqueId val="{00000001-C9AE-4945-9929-AD7C442F6631}"/>
            </c:ext>
          </c:extLst>
        </c:ser>
        <c:dLbls>
          <c:dLblPos val="outEnd"/>
          <c:showLegendKey val="0"/>
          <c:showVal val="1"/>
          <c:showCatName val="0"/>
          <c:showSerName val="0"/>
          <c:showPercent val="0"/>
          <c:showBubbleSize val="0"/>
        </c:dLbls>
        <c:gapWidth val="50"/>
        <c:axId val="635820784"/>
        <c:axId val="635821176"/>
      </c:barChart>
      <c:catAx>
        <c:axId val="63582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1176"/>
        <c:crosses val="autoZero"/>
        <c:auto val="1"/>
        <c:lblAlgn val="ctr"/>
        <c:lblOffset val="100"/>
        <c:noMultiLvlLbl val="0"/>
      </c:catAx>
      <c:valAx>
        <c:axId val="635821176"/>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0784"/>
        <c:crosses val="autoZero"/>
        <c:crossBetween val="between"/>
        <c:majorUnit val="200"/>
      </c:valAx>
      <c:spPr>
        <a:noFill/>
        <a:ln>
          <a:noFill/>
        </a:ln>
        <a:effectLst/>
      </c:spPr>
    </c:plotArea>
    <c:legend>
      <c:legendPos val="t"/>
      <c:layout>
        <c:manualLayout>
          <c:xMode val="edge"/>
          <c:yMode val="edge"/>
          <c:x val="0.25097791201491287"/>
          <c:y val="6.6986896699267467E-2"/>
          <c:w val="0.49598641100506047"/>
          <c:h val="8.67663065119859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92046310863746E-2"/>
          <c:y val="0.24310777365432143"/>
          <c:w val="0.81072896565198438"/>
          <c:h val="0.62201943359320833"/>
        </c:manualLayout>
      </c:layout>
      <c:barChart>
        <c:barDir val="col"/>
        <c:grouping val="stacked"/>
        <c:varyColors val="0"/>
        <c:ser>
          <c:idx val="1"/>
          <c:order val="0"/>
          <c:tx>
            <c:strRef>
              <c:f>'21-1'!$C$4</c:f>
              <c:strCache>
                <c:ptCount val="1"/>
                <c:pt idx="0">
                  <c:v>市内会場参加者数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'21-1'!$C$5:$C$18</c:f>
              <c:numCache>
                <c:formatCode>#,##0_);[Red]\(#,##0\)</c:formatCode>
                <c:ptCount val="14"/>
                <c:pt idx="0">
                  <c:v>1637000</c:v>
                </c:pt>
                <c:pt idx="1">
                  <c:v>1489000</c:v>
                </c:pt>
                <c:pt idx="2">
                  <c:v>1388719</c:v>
                </c:pt>
                <c:pt idx="3">
                  <c:v>1433000</c:v>
                </c:pt>
                <c:pt idx="4">
                  <c:v>1802000</c:v>
                </c:pt>
                <c:pt idx="5">
                  <c:v>1271000</c:v>
                </c:pt>
                <c:pt idx="6">
                  <c:v>1944000</c:v>
                </c:pt>
                <c:pt idx="7">
                  <c:v>1223000</c:v>
                </c:pt>
                <c:pt idx="8">
                  <c:v>991000</c:v>
                </c:pt>
                <c:pt idx="9">
                  <c:v>1002000</c:v>
                </c:pt>
                <c:pt idx="10">
                  <c:v>174286</c:v>
                </c:pt>
                <c:pt idx="11">
                  <c:v>177913</c:v>
                </c:pt>
                <c:pt idx="12">
                  <c:v>413311</c:v>
                </c:pt>
                <c:pt idx="13">
                  <c:v>989145</c:v>
                </c:pt>
              </c:numCache>
            </c:numRef>
          </c:val>
          <c:extLst>
            <c:ext xmlns:c16="http://schemas.microsoft.com/office/drawing/2014/chart" uri="{C3380CC4-5D6E-409C-BE32-E72D297353CC}">
              <c16:uniqueId val="{00000000-A2EC-4F81-96BE-27DF2A39C56D}"/>
            </c:ext>
          </c:extLst>
        </c:ser>
        <c:ser>
          <c:idx val="2"/>
          <c:order val="1"/>
          <c:tx>
            <c:strRef>
              <c:f>'21-1'!$D$4</c:f>
              <c:strCache>
                <c:ptCount val="1"/>
                <c:pt idx="0">
                  <c:v>市外会場参加者数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'21-1'!$D$5:$D$18</c:f>
              <c:numCache>
                <c:formatCode>#,##0_);[Red]\(#,##0\)</c:formatCode>
                <c:ptCount val="14"/>
                <c:pt idx="0">
                  <c:v>1328000</c:v>
                </c:pt>
                <c:pt idx="1">
                  <c:v>992000</c:v>
                </c:pt>
                <c:pt idx="2">
                  <c:v>1257809</c:v>
                </c:pt>
                <c:pt idx="3">
                  <c:v>1234000</c:v>
                </c:pt>
                <c:pt idx="4">
                  <c:v>1356000</c:v>
                </c:pt>
                <c:pt idx="5">
                  <c:v>1504000</c:v>
                </c:pt>
                <c:pt idx="6">
                  <c:v>1862000</c:v>
                </c:pt>
                <c:pt idx="7">
                  <c:v>2133000</c:v>
                </c:pt>
                <c:pt idx="8">
                  <c:v>2839000</c:v>
                </c:pt>
                <c:pt idx="9">
                  <c:v>2992000</c:v>
                </c:pt>
                <c:pt idx="10">
                  <c:v>537624</c:v>
                </c:pt>
                <c:pt idx="11">
                  <c:v>515986</c:v>
                </c:pt>
                <c:pt idx="12">
                  <c:v>1649428</c:v>
                </c:pt>
                <c:pt idx="13">
                  <c:v>2315628</c:v>
                </c:pt>
              </c:numCache>
            </c:numRef>
          </c:val>
          <c:extLst>
            <c:ext xmlns:c16="http://schemas.microsoft.com/office/drawing/2014/chart" uri="{C3380CC4-5D6E-409C-BE32-E72D297353CC}">
              <c16:uniqueId val="{00000001-A2EC-4F81-96BE-27DF2A39C56D}"/>
            </c:ext>
          </c:extLst>
        </c:ser>
        <c:dLbls>
          <c:showLegendKey val="0"/>
          <c:showVal val="0"/>
          <c:showCatName val="0"/>
          <c:showSerName val="0"/>
          <c:showPercent val="0"/>
          <c:showBubbleSize val="0"/>
        </c:dLbls>
        <c:gapWidth val="50"/>
        <c:overlap val="100"/>
        <c:axId val="635821568"/>
        <c:axId val="635824312"/>
      </c:barChart>
      <c:lineChart>
        <c:grouping val="standard"/>
        <c:varyColors val="0"/>
        <c:ser>
          <c:idx val="3"/>
          <c:order val="2"/>
          <c:tx>
            <c:strRef>
              <c:f>'21-1'!$E$4</c:f>
              <c:strCache>
                <c:ptCount val="1"/>
                <c:pt idx="0">
                  <c:v>大会件数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0"/>
              <c:layout>
                <c:manualLayout>
                  <c:x val="-1.9043589402865813E-2"/>
                  <c:y val="-4.2334386049009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EC-4F81-96BE-27DF2A39C56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'21-1'!$E$5:$E$18</c:f>
              <c:numCache>
                <c:formatCode>#,##0_);[Red]\(#,##0\)</c:formatCode>
                <c:ptCount val="14"/>
                <c:pt idx="0">
                  <c:v>577</c:v>
                </c:pt>
                <c:pt idx="1">
                  <c:v>669</c:v>
                </c:pt>
                <c:pt idx="2">
                  <c:v>672</c:v>
                </c:pt>
                <c:pt idx="3">
                  <c:v>818</c:v>
                </c:pt>
                <c:pt idx="4">
                  <c:v>850</c:v>
                </c:pt>
                <c:pt idx="5">
                  <c:v>901</c:v>
                </c:pt>
                <c:pt idx="6">
                  <c:v>950</c:v>
                </c:pt>
                <c:pt idx="7">
                  <c:v>925</c:v>
                </c:pt>
                <c:pt idx="8">
                  <c:v>877</c:v>
                </c:pt>
                <c:pt idx="9">
                  <c:v>806</c:v>
                </c:pt>
                <c:pt idx="10">
                  <c:v>374</c:v>
                </c:pt>
                <c:pt idx="11">
                  <c:v>477</c:v>
                </c:pt>
                <c:pt idx="12">
                  <c:v>561</c:v>
                </c:pt>
                <c:pt idx="13">
                  <c:v>886</c:v>
                </c:pt>
              </c:numCache>
            </c:numRef>
          </c:val>
          <c:smooth val="0"/>
          <c:extLst>
            <c:ext xmlns:c16="http://schemas.microsoft.com/office/drawing/2014/chart" uri="{C3380CC4-5D6E-409C-BE32-E72D297353CC}">
              <c16:uniqueId val="{00000003-A2EC-4F81-96BE-27DF2A39C56D}"/>
            </c:ext>
          </c:extLst>
        </c:ser>
        <c:dLbls>
          <c:showLegendKey val="0"/>
          <c:showVal val="0"/>
          <c:showCatName val="0"/>
          <c:showSerName val="0"/>
          <c:showPercent val="0"/>
          <c:showBubbleSize val="0"/>
        </c:dLbls>
        <c:marker val="1"/>
        <c:smooth val="0"/>
        <c:axId val="635826664"/>
        <c:axId val="635825488"/>
      </c:lineChart>
      <c:catAx>
        <c:axId val="63582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4312"/>
        <c:crosses val="autoZero"/>
        <c:auto val="1"/>
        <c:lblAlgn val="ctr"/>
        <c:lblOffset val="100"/>
        <c:noMultiLvlLbl val="0"/>
      </c:catAx>
      <c:valAx>
        <c:axId val="635824312"/>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1568"/>
        <c:crosses val="autoZero"/>
        <c:crossBetween val="between"/>
        <c:majorUnit val="1000000"/>
        <c:dispUnits>
          <c:builtInUnit val="thousands"/>
          <c:dispUnitsLbl>
            <c:layout>
              <c:manualLayout>
                <c:xMode val="edge"/>
                <c:yMode val="edge"/>
                <c:x val="4.2670239624382246E-2"/>
                <c:y val="0.14681543584751094"/>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635825488"/>
        <c:scaling>
          <c:orientation val="minMax"/>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6664"/>
        <c:crosses val="max"/>
        <c:crossBetween val="between"/>
        <c:majorUnit val="200"/>
      </c:valAx>
      <c:catAx>
        <c:axId val="635826664"/>
        <c:scaling>
          <c:orientation val="minMax"/>
        </c:scaling>
        <c:delete val="1"/>
        <c:axPos val="b"/>
        <c:numFmt formatCode="General" sourceLinked="1"/>
        <c:majorTickMark val="out"/>
        <c:minorTickMark val="none"/>
        <c:tickLblPos val="nextTo"/>
        <c:crossAx val="635825488"/>
        <c:crosses val="autoZero"/>
        <c:auto val="1"/>
        <c:lblAlgn val="ctr"/>
        <c:lblOffset val="100"/>
        <c:noMultiLvlLbl val="0"/>
      </c:catAx>
      <c:spPr>
        <a:noFill/>
        <a:ln>
          <a:noFill/>
        </a:ln>
        <a:effectLst/>
      </c:spPr>
    </c:plotArea>
    <c:legend>
      <c:legendPos val="t"/>
      <c:layout>
        <c:manualLayout>
          <c:xMode val="edge"/>
          <c:yMode val="edge"/>
          <c:x val="0.19196975905234251"/>
          <c:y val="8.6744601485441927E-2"/>
          <c:w val="0.61613909398444255"/>
          <c:h val="6.53427019847171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06920180369462E-2"/>
          <c:y val="0.1591178059264331"/>
          <c:w val="0.88578458496719981"/>
          <c:h val="0.71391258701357996"/>
        </c:manualLayout>
      </c:layout>
      <c:barChart>
        <c:barDir val="col"/>
        <c:grouping val="clustered"/>
        <c:varyColors val="0"/>
        <c:ser>
          <c:idx val="1"/>
          <c:order val="0"/>
          <c:tx>
            <c:strRef>
              <c:f>'21-2'!$C$4</c:f>
              <c:strCache>
                <c:ptCount val="1"/>
                <c:pt idx="0">
                  <c:v>経済波及効果</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'21-2'!$C$5:$C$18</c:f>
              <c:numCache>
                <c:formatCode>#,##0_);[Red]\(#,##0\)</c:formatCode>
                <c:ptCount val="14"/>
                <c:pt idx="0">
                  <c:v>9168000000</c:v>
                </c:pt>
                <c:pt idx="1">
                  <c:v>3624000000</c:v>
                </c:pt>
                <c:pt idx="2">
                  <c:v>10150000000</c:v>
                </c:pt>
                <c:pt idx="3">
                  <c:v>11153000000</c:v>
                </c:pt>
                <c:pt idx="4">
                  <c:v>13342000000</c:v>
                </c:pt>
                <c:pt idx="5">
                  <c:v>17680000000</c:v>
                </c:pt>
                <c:pt idx="6">
                  <c:v>18692000000</c:v>
                </c:pt>
                <c:pt idx="7">
                  <c:v>18888000000</c:v>
                </c:pt>
                <c:pt idx="8">
                  <c:v>19057000000</c:v>
                </c:pt>
                <c:pt idx="9">
                  <c:v>16382000000</c:v>
                </c:pt>
                <c:pt idx="10">
                  <c:v>1886000000</c:v>
                </c:pt>
                <c:pt idx="11">
                  <c:v>1751000000</c:v>
                </c:pt>
                <c:pt idx="12">
                  <c:v>6952000000</c:v>
                </c:pt>
                <c:pt idx="13">
                  <c:v>11045000000</c:v>
                </c:pt>
              </c:numCache>
            </c:numRef>
          </c:val>
          <c:extLst>
            <c:ext xmlns:c16="http://schemas.microsoft.com/office/drawing/2014/chart" uri="{C3380CC4-5D6E-409C-BE32-E72D297353CC}">
              <c16:uniqueId val="{00000000-F080-491D-AB86-5D6FDF0881C5}"/>
            </c:ext>
          </c:extLst>
        </c:ser>
        <c:dLbls>
          <c:dLblPos val="outEnd"/>
          <c:showLegendKey val="0"/>
          <c:showVal val="1"/>
          <c:showCatName val="0"/>
          <c:showSerName val="0"/>
          <c:showPercent val="0"/>
          <c:showBubbleSize val="0"/>
        </c:dLbls>
        <c:gapWidth val="50"/>
        <c:axId val="635829408"/>
        <c:axId val="635831760"/>
      </c:barChart>
      <c:catAx>
        <c:axId val="63582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1760"/>
        <c:crosses val="autoZero"/>
        <c:auto val="1"/>
        <c:lblAlgn val="ctr"/>
        <c:lblOffset val="100"/>
        <c:noMultiLvlLbl val="0"/>
      </c:catAx>
      <c:valAx>
        <c:axId val="635831760"/>
        <c:scaling>
          <c:orientation val="minMax"/>
          <c:max val="20000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29408"/>
        <c:crosses val="autoZero"/>
        <c:crossBetween val="between"/>
        <c:majorUnit val="4000000000"/>
        <c:dispUnits>
          <c:builtInUnit val="millions"/>
          <c:dispUnitsLbl>
            <c:layout>
              <c:manualLayout>
                <c:xMode val="edge"/>
                <c:yMode val="edge"/>
                <c:x val="2.2880062963243762E-2"/>
                <c:y val="5.5689908326676557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800"/>
                    <a:t>百万円</a:t>
                  </a:r>
                  <a:endParaRPr lang="ja-JP" altLang="en-US" sz="900"/>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23479823337131E-2"/>
          <c:y val="0.19394888138982627"/>
          <c:w val="0.89536022799553761"/>
          <c:h val="0.71115735533058366"/>
        </c:manualLayout>
      </c:layout>
      <c:barChart>
        <c:barDir val="col"/>
        <c:grouping val="stacked"/>
        <c:varyColors val="0"/>
        <c:ser>
          <c:idx val="2"/>
          <c:order val="1"/>
          <c:tx>
            <c:strRef>
              <c:f>'21-3'!$D$4</c:f>
              <c:strCache>
                <c:ptCount val="1"/>
                <c:pt idx="0">
                  <c:v>日本人</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'21-3'!$D$5:$D$18</c:f>
              <c:numCache>
                <c:formatCode>#,##0</c:formatCode>
                <c:ptCount val="14"/>
                <c:pt idx="0">
                  <c:v>9010</c:v>
                </c:pt>
                <c:pt idx="1">
                  <c:v>8066</c:v>
                </c:pt>
                <c:pt idx="2">
                  <c:v>11123</c:v>
                </c:pt>
                <c:pt idx="3">
                  <c:v>9238</c:v>
                </c:pt>
                <c:pt idx="4">
                  <c:v>11390</c:v>
                </c:pt>
                <c:pt idx="5">
                  <c:v>17851</c:v>
                </c:pt>
                <c:pt idx="6">
                  <c:v>18353</c:v>
                </c:pt>
                <c:pt idx="7">
                  <c:v>16599</c:v>
                </c:pt>
                <c:pt idx="8">
                  <c:v>18116</c:v>
                </c:pt>
                <c:pt idx="9" formatCode="#,##0_);[Red]\(#,##0\)">
                  <c:v>19723</c:v>
                </c:pt>
                <c:pt idx="10">
                  <c:v>13844</c:v>
                </c:pt>
                <c:pt idx="11">
                  <c:v>13441</c:v>
                </c:pt>
                <c:pt idx="12">
                  <c:v>16447</c:v>
                </c:pt>
                <c:pt idx="13">
                  <c:v>13826</c:v>
                </c:pt>
              </c:numCache>
            </c:numRef>
          </c:val>
          <c:extLst>
            <c:ext xmlns:c16="http://schemas.microsoft.com/office/drawing/2014/chart" uri="{C3380CC4-5D6E-409C-BE32-E72D297353CC}">
              <c16:uniqueId val="{00000000-D922-4FDF-924F-806454849C63}"/>
            </c:ext>
          </c:extLst>
        </c:ser>
        <c:ser>
          <c:idx val="3"/>
          <c:order val="2"/>
          <c:tx>
            <c:strRef>
              <c:f>'21-3'!$E$4</c:f>
              <c:strCache>
                <c:ptCount val="1"/>
                <c:pt idx="0">
                  <c:v>外国人</c:v>
                </c:pt>
              </c:strCache>
            </c:strRef>
          </c:tx>
          <c:spPr>
            <a:pattFill prst="dkUpDiag">
              <a:fgClr>
                <a:srgbClr val="D5848B"/>
              </a:fgClr>
              <a:bgClr>
                <a:schemeClr val="bg1"/>
              </a:bgClr>
            </a:pattFill>
            <a:ln>
              <a:solidFill>
                <a:srgbClr val="D5848B"/>
              </a:solidFill>
            </a:ln>
            <a:effectLst/>
          </c:spPr>
          <c:invertIfNegative val="0"/>
          <c:dLbls>
            <c:dLbl>
              <c:idx val="7"/>
              <c:layout>
                <c:manualLayout>
                  <c:x val="-7.5698031802601624E-17"/>
                  <c:y val="-2.91452998022683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22-4FDF-924F-806454849C63}"/>
                </c:ext>
              </c:extLst>
            </c:dLbl>
            <c:dLbl>
              <c:idx val="8"/>
              <c:layout>
                <c:manualLayout>
                  <c:x val="-1.5139606360520325E-16"/>
                  <c:y val="-3.0820778181623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22-4FDF-924F-806454849C63}"/>
                </c:ext>
              </c:extLst>
            </c:dLbl>
            <c:dLbl>
              <c:idx val="9"/>
              <c:layout>
                <c:manualLayout>
                  <c:x val="0"/>
                  <c:y val="-3.73007194039593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22-4FDF-924F-806454849C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'21-3'!$E$5:$E$18</c:f>
              <c:numCache>
                <c:formatCode>General</c:formatCode>
                <c:ptCount val="14"/>
                <c:pt idx="0">
                  <c:v>342</c:v>
                </c:pt>
                <c:pt idx="1">
                  <c:v>65</c:v>
                </c:pt>
                <c:pt idx="2">
                  <c:v>135</c:v>
                </c:pt>
                <c:pt idx="3">
                  <c:v>176</c:v>
                </c:pt>
                <c:pt idx="4">
                  <c:v>206</c:v>
                </c:pt>
                <c:pt idx="5">
                  <c:v>336</c:v>
                </c:pt>
                <c:pt idx="6">
                  <c:v>465</c:v>
                </c:pt>
                <c:pt idx="7">
                  <c:v>628</c:v>
                </c:pt>
                <c:pt idx="8">
                  <c:v>845</c:v>
                </c:pt>
                <c:pt idx="9" formatCode="#,##0_);[Red]\(#,##0\)">
                  <c:v>1059</c:v>
                </c:pt>
                <c:pt idx="10" formatCode="#,##0">
                  <c:v>10</c:v>
                </c:pt>
                <c:pt idx="11" formatCode="#,##0">
                  <c:v>16</c:v>
                </c:pt>
                <c:pt idx="12" formatCode="#,##0">
                  <c:v>126</c:v>
                </c:pt>
                <c:pt idx="13" formatCode="#,##0">
                  <c:v>600</c:v>
                </c:pt>
              </c:numCache>
            </c:numRef>
          </c:val>
          <c:extLst>
            <c:ext xmlns:c16="http://schemas.microsoft.com/office/drawing/2014/chart" uri="{C3380CC4-5D6E-409C-BE32-E72D297353CC}">
              <c16:uniqueId val="{00000004-D922-4FDF-924F-806454849C63}"/>
            </c:ext>
          </c:extLst>
        </c:ser>
        <c:dLbls>
          <c:showLegendKey val="0"/>
          <c:showVal val="0"/>
          <c:showCatName val="0"/>
          <c:showSerName val="0"/>
          <c:showPercent val="0"/>
          <c:showBubbleSize val="0"/>
        </c:dLbls>
        <c:gapWidth val="50"/>
        <c:overlap val="100"/>
        <c:axId val="635841168"/>
        <c:axId val="635839600"/>
        <c:extLst>
          <c:ext xmlns:c15="http://schemas.microsoft.com/office/drawing/2012/chart" uri="{02D57815-91ED-43cb-92C2-25804820EDAC}">
            <c15:filteredBarSeries>
              <c15:ser>
                <c:idx val="1"/>
                <c:order val="0"/>
                <c:tx>
                  <c:strRef>
                    <c:extLst>
                      <c:ext uri="{02D57815-91ED-43cb-92C2-25804820EDAC}">
                        <c15:formulaRef>
                          <c15:sqref>'21-3'!$C$4</c15:sqref>
                        </c15:formulaRef>
                      </c:ext>
                    </c:extLst>
                    <c:strCache>
                      <c:ptCount val="1"/>
                      <c:pt idx="0">
                        <c:v>利用者数</c:v>
                      </c:pt>
                    </c:strCache>
                  </c:strRef>
                </c:tx>
                <c:spPr>
                  <a:solidFill>
                    <a:schemeClr val="accent2"/>
                  </a:solidFill>
                  <a:ln>
                    <a:noFill/>
                  </a:ln>
                  <a:effectLst/>
                </c:spPr>
                <c:invertIfNegative val="0"/>
                <c:cat>
                  <c:numRef>
                    <c:extLst>
                      <c:ext uri="{02D57815-91ED-43cb-92C2-25804820EDAC}">
                        <c15:formulaRef>
                          <c15:sqref>'21-3'!$A$5:$A$18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uri="{02D57815-91ED-43cb-92C2-25804820EDAC}">
                        <c15:formulaRef>
                          <c15:sqref>'21-3'!$C$5:$C$18</c15:sqref>
                        </c15:formulaRef>
                      </c:ext>
                    </c:extLst>
                    <c:numCache>
                      <c:formatCode>#,##0</c:formatCode>
                      <c:ptCount val="14"/>
                      <c:pt idx="0">
                        <c:v>9352</c:v>
                      </c:pt>
                      <c:pt idx="1">
                        <c:v>8131</c:v>
                      </c:pt>
                      <c:pt idx="2">
                        <c:v>11258</c:v>
                      </c:pt>
                      <c:pt idx="3">
                        <c:v>9414</c:v>
                      </c:pt>
                      <c:pt idx="4">
                        <c:v>11596</c:v>
                      </c:pt>
                      <c:pt idx="5">
                        <c:v>18187</c:v>
                      </c:pt>
                      <c:pt idx="6">
                        <c:v>18818</c:v>
                      </c:pt>
                      <c:pt idx="7">
                        <c:v>17227</c:v>
                      </c:pt>
                      <c:pt idx="8">
                        <c:v>18961</c:v>
                      </c:pt>
                      <c:pt idx="9" formatCode="#,##0_);[Red]\(#,##0\)">
                        <c:v>20782</c:v>
                      </c:pt>
                      <c:pt idx="10">
                        <c:v>13854</c:v>
                      </c:pt>
                      <c:pt idx="11">
                        <c:v>13457</c:v>
                      </c:pt>
                      <c:pt idx="12">
                        <c:v>16573</c:v>
                      </c:pt>
                      <c:pt idx="13">
                        <c:v>14426</c:v>
                      </c:pt>
                    </c:numCache>
                  </c:numRef>
                </c:val>
                <c:extLst>
                  <c:ext xmlns:c16="http://schemas.microsoft.com/office/drawing/2014/chart" uri="{C3380CC4-5D6E-409C-BE32-E72D297353CC}">
                    <c16:uniqueId val="{00000005-D922-4FDF-924F-806454849C63}"/>
                  </c:ext>
                </c:extLst>
              </c15:ser>
            </c15:filteredBarSeries>
          </c:ext>
        </c:extLst>
      </c:barChart>
      <c:catAx>
        <c:axId val="63584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9600"/>
        <c:crosses val="autoZero"/>
        <c:auto val="1"/>
        <c:lblAlgn val="ctr"/>
        <c:lblOffset val="100"/>
        <c:noMultiLvlLbl val="0"/>
      </c:catAx>
      <c:valAx>
        <c:axId val="635839600"/>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41168"/>
        <c:crosses val="autoZero"/>
        <c:crossBetween val="between"/>
        <c:majorUnit val="5000"/>
      </c:valAx>
      <c:spPr>
        <a:noFill/>
        <a:ln>
          <a:noFill/>
        </a:ln>
        <a:effectLst/>
      </c:spPr>
    </c:plotArea>
    <c:legend>
      <c:legendPos val="t"/>
      <c:layout>
        <c:manualLayout>
          <c:xMode val="edge"/>
          <c:yMode val="edge"/>
          <c:x val="0.4158375729110243"/>
          <c:y val="0.12715219293240518"/>
          <c:w val="0.17261051407888275"/>
          <c:h val="7.73099014797063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12349914236701E-2"/>
          <c:y val="0.21379648439467458"/>
          <c:w val="0.84548931838646935"/>
          <c:h val="0.62909974636640631"/>
        </c:manualLayout>
      </c:layout>
      <c:lineChart>
        <c:grouping val="standard"/>
        <c:varyColors val="0"/>
        <c:ser>
          <c:idx val="2"/>
          <c:order val="1"/>
          <c:tx>
            <c:strRef>
              <c:f>'21-4'!$C$4</c:f>
              <c:strCache>
                <c:ptCount val="1"/>
                <c:pt idx="0">
                  <c:v>カルチャーパーク</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1"/>
              <c:layout>
                <c:manualLayout>
                  <c:x val="-2.6754466676737573E-2"/>
                  <c:y val="3.2828541097459848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5238-4639-830A-BD2586E2BB89}"/>
                </c:ext>
              </c:extLst>
            </c:dLbl>
            <c:dLbl>
              <c:idx val="10"/>
              <c:layout>
                <c:manualLayout>
                  <c:x val="-1.7137301473371006E-2"/>
                  <c:y val="-4.14552979837286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7-4C7C-97AC-17075B00D3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'21-4'!$C$5:$C$19</c:f>
              <c:numCache>
                <c:formatCode>#,##0_);[Red]\(#,##0\)</c:formatCode>
                <c:ptCount val="15"/>
                <c:pt idx="0">
                  <c:v>1294304</c:v>
                </c:pt>
                <c:pt idx="1">
                  <c:v>551748</c:v>
                </c:pt>
                <c:pt idx="2">
                  <c:v>844358</c:v>
                </c:pt>
                <c:pt idx="3">
                  <c:v>843025</c:v>
                </c:pt>
                <c:pt idx="4">
                  <c:v>957026</c:v>
                </c:pt>
                <c:pt idx="5">
                  <c:v>1051273</c:v>
                </c:pt>
                <c:pt idx="6">
                  <c:v>1103578</c:v>
                </c:pt>
                <c:pt idx="7">
                  <c:v>1269513</c:v>
                </c:pt>
                <c:pt idx="8">
                  <c:v>1385453</c:v>
                </c:pt>
                <c:pt idx="9">
                  <c:v>1392038</c:v>
                </c:pt>
                <c:pt idx="10">
                  <c:v>615717</c:v>
                </c:pt>
                <c:pt idx="11">
                  <c:v>743156</c:v>
                </c:pt>
                <c:pt idx="12">
                  <c:v>878993</c:v>
                </c:pt>
                <c:pt idx="13">
                  <c:v>1079379</c:v>
                </c:pt>
                <c:pt idx="14">
                  <c:v>968724</c:v>
                </c:pt>
              </c:numCache>
            </c:numRef>
          </c:val>
          <c:smooth val="0"/>
          <c:extLst>
            <c:ext xmlns:c16="http://schemas.microsoft.com/office/drawing/2014/chart" uri="{C3380CC4-5D6E-409C-BE32-E72D297353CC}">
              <c16:uniqueId val="{00000001-D977-4C7C-97AC-17075B00D3BD}"/>
            </c:ext>
          </c:extLst>
        </c:ser>
        <c:ser>
          <c:idx val="1"/>
          <c:order val="2"/>
          <c:tx>
            <c:strRef>
              <c:f>'21-4'!$D$4</c:f>
              <c:strCache>
                <c:ptCount val="1"/>
                <c:pt idx="0">
                  <c:v>石筵ふれあい牧場</c:v>
                </c:pt>
              </c:strCache>
            </c:strRef>
          </c:tx>
          <c:spPr>
            <a:ln w="28575" cap="rnd">
              <a:solidFill>
                <a:srgbClr val="D5848B"/>
              </a:solidFill>
              <a:prstDash val="sysDot"/>
              <a:round/>
            </a:ln>
            <a:effectLst/>
          </c:spPr>
          <c:marker>
            <c:symbol val="square"/>
            <c:size val="5"/>
            <c:spPr>
              <a:solidFill>
                <a:srgbClr val="D5848B"/>
              </a:solidFill>
              <a:ln w="9525">
                <a:solidFill>
                  <a:srgbClr val="D5848B">
                    <a:alpha val="95000"/>
                  </a:srgbClr>
                </a:solidFill>
                <a:prstDash val="sysDot"/>
              </a:ln>
              <a:effectLst/>
            </c:spPr>
          </c:marker>
          <c:dLbls>
            <c:dLbl>
              <c:idx val="1"/>
              <c:layout>
                <c:manualLayout>
                  <c:x val="-4.1086023308901029E-2"/>
                  <c:y val="-2.9187550186363802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5238-4639-830A-BD2586E2BB89}"/>
                </c:ext>
              </c:extLst>
            </c:dLbl>
            <c:dLbl>
              <c:idx val="10"/>
              <c:layout>
                <c:manualLayout>
                  <c:x val="-4.1533924073759901E-2"/>
                  <c:y val="-1.90379645484875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7-4C7C-97AC-17075B00D3BD}"/>
                </c:ext>
              </c:extLst>
            </c:dLbl>
            <c:dLbl>
              <c:idx val="11"/>
              <c:layout>
                <c:manualLayout>
                  <c:x val="-2.5013623359668568E-2"/>
                  <c:y val="-2.801005722004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77-4C7C-97AC-17075B00D3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'21-4'!$D$5:$D$19</c:f>
              <c:numCache>
                <c:formatCode>#,##0_);[Red]\(#,##0\)</c:formatCode>
                <c:ptCount val="15"/>
                <c:pt idx="0">
                  <c:v>102784</c:v>
                </c:pt>
                <c:pt idx="1">
                  <c:v>57254</c:v>
                </c:pt>
                <c:pt idx="2">
                  <c:v>85841</c:v>
                </c:pt>
                <c:pt idx="3">
                  <c:v>104933</c:v>
                </c:pt>
                <c:pt idx="4">
                  <c:v>97781</c:v>
                </c:pt>
                <c:pt idx="5">
                  <c:v>107541</c:v>
                </c:pt>
                <c:pt idx="6">
                  <c:v>99940</c:v>
                </c:pt>
                <c:pt idx="7">
                  <c:v>92343</c:v>
                </c:pt>
                <c:pt idx="8">
                  <c:v>93903</c:v>
                </c:pt>
                <c:pt idx="9">
                  <c:v>76658</c:v>
                </c:pt>
                <c:pt idx="10">
                  <c:v>64300</c:v>
                </c:pt>
                <c:pt idx="11">
                  <c:v>74526</c:v>
                </c:pt>
                <c:pt idx="12">
                  <c:v>78658</c:v>
                </c:pt>
                <c:pt idx="13">
                  <c:v>71791</c:v>
                </c:pt>
                <c:pt idx="14">
                  <c:v>58122</c:v>
                </c:pt>
              </c:numCache>
            </c:numRef>
          </c:val>
          <c:smooth val="0"/>
          <c:extLst>
            <c:ext xmlns:c16="http://schemas.microsoft.com/office/drawing/2014/chart" uri="{C3380CC4-5D6E-409C-BE32-E72D297353CC}">
              <c16:uniqueId val="{00000004-D977-4C7C-97AC-17075B00D3BD}"/>
            </c:ext>
          </c:extLst>
        </c:ser>
        <c:ser>
          <c:idx val="4"/>
          <c:order val="3"/>
          <c:tx>
            <c:strRef>
              <c:f>'21-4'!$E$4</c:f>
              <c:strCache>
                <c:ptCount val="1"/>
                <c:pt idx="0">
                  <c:v>ビッグパレットふくしま</c:v>
                </c:pt>
              </c:strCache>
            </c:strRef>
          </c:tx>
          <c:spPr>
            <a:ln w="28575" cap="rnd">
              <a:solidFill>
                <a:srgbClr val="7B9AD0"/>
              </a:solidFill>
              <a:prstDash val="dash"/>
              <a:round/>
            </a:ln>
            <a:effectLst/>
          </c:spPr>
          <c:marker>
            <c:symbol val="triangle"/>
            <c:size val="5"/>
            <c:spPr>
              <a:solidFill>
                <a:schemeClr val="bg1"/>
              </a:solidFill>
              <a:ln w="9525">
                <a:solidFill>
                  <a:srgbClr val="7B9AD0"/>
                </a:solidFill>
              </a:ln>
              <a:effectLst/>
            </c:spPr>
          </c:marker>
          <c:dLbls>
            <c:dLbl>
              <c:idx val="1"/>
              <c:layout>
                <c:manualLayout>
                  <c:x val="-1.7545628081354629E-2"/>
                  <c:y val="-4.8634776711754368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2-5238-4639-830A-BD2586E2BB89}"/>
                </c:ext>
              </c:extLst>
            </c:dLbl>
            <c:dLbl>
              <c:idx val="10"/>
              <c:layout>
                <c:manualLayout>
                  <c:x val="-1.0507784462395883E-2"/>
                  <c:y val="-1.9037964548487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77-4C7C-97AC-17075B00D3BD}"/>
                </c:ext>
              </c:extLst>
            </c:dLbl>
            <c:dLbl>
              <c:idx val="11"/>
              <c:layout>
                <c:manualLayout>
                  <c:x val="-5.0704859648410998E-3"/>
                  <c:y val="7.869301353125626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77-4C7C-97AC-17075B00D3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'21-4'!$E$5:$E$19</c:f>
              <c:numCache>
                <c:formatCode>#,##0_);[Red]\(#,##0\)</c:formatCode>
                <c:ptCount val="15"/>
                <c:pt idx="0">
                  <c:v>841537</c:v>
                </c:pt>
                <c:pt idx="1">
                  <c:v>87308</c:v>
                </c:pt>
                <c:pt idx="2">
                  <c:v>340735</c:v>
                </c:pt>
                <c:pt idx="3">
                  <c:v>577712</c:v>
                </c:pt>
                <c:pt idx="4">
                  <c:v>544670</c:v>
                </c:pt>
                <c:pt idx="5">
                  <c:v>600515</c:v>
                </c:pt>
                <c:pt idx="6">
                  <c:v>537405</c:v>
                </c:pt>
                <c:pt idx="7">
                  <c:v>512705</c:v>
                </c:pt>
                <c:pt idx="8">
                  <c:v>527987</c:v>
                </c:pt>
                <c:pt idx="9">
                  <c:v>508440</c:v>
                </c:pt>
                <c:pt idx="10">
                  <c:v>112382</c:v>
                </c:pt>
                <c:pt idx="11">
                  <c:v>39443</c:v>
                </c:pt>
                <c:pt idx="12">
                  <c:v>297559</c:v>
                </c:pt>
                <c:pt idx="13">
                  <c:v>342703</c:v>
                </c:pt>
                <c:pt idx="14">
                  <c:v>279185</c:v>
                </c:pt>
              </c:numCache>
            </c:numRef>
          </c:val>
          <c:smooth val="0"/>
          <c:extLst xmlns:c15="http://schemas.microsoft.com/office/drawing/2012/chart">
            <c:ext xmlns:c16="http://schemas.microsoft.com/office/drawing/2014/chart" uri="{C3380CC4-5D6E-409C-BE32-E72D297353CC}">
              <c16:uniqueId val="{00000007-D977-4C7C-97AC-17075B00D3BD}"/>
            </c:ext>
          </c:extLst>
        </c:ser>
        <c:ser>
          <c:idx val="0"/>
          <c:order val="4"/>
          <c:tx>
            <c:strRef>
              <c:f>'21-4'!$F$4</c:f>
              <c:strCache>
                <c:ptCount val="1"/>
                <c:pt idx="0">
                  <c:v>磐梯熱海温泉</c:v>
                </c:pt>
              </c:strCache>
            </c:strRef>
          </c:tx>
          <c:spPr>
            <a:ln w="28575" cap="rnd">
              <a:solidFill>
                <a:srgbClr val="E5AB47"/>
              </a:solidFill>
              <a:prstDash val="dashDot"/>
              <a:round/>
            </a:ln>
            <a:effectLst/>
          </c:spPr>
          <c:marker>
            <c:symbol val="star"/>
            <c:size val="5"/>
            <c:spPr>
              <a:noFill/>
              <a:ln w="9525">
                <a:solidFill>
                  <a:srgbClr val="E5AB47"/>
                </a:solidFill>
              </a:ln>
              <a:effectLst/>
            </c:spPr>
          </c:marker>
          <c:dLbls>
            <c:dLbl>
              <c:idx val="0"/>
              <c:layout>
                <c:manualLayout>
                  <c:x val="-3.6570596737174881E-2"/>
                  <c:y val="1.98096813240810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CB-4B13-920E-72D44E644425}"/>
                </c:ext>
              </c:extLst>
            </c:dLbl>
            <c:dLbl>
              <c:idx val="2"/>
              <c:layout>
                <c:manualLayout>
                  <c:x val="-2.6754466676737573E-2"/>
                  <c:y val="3.5091411036604681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5238-4639-830A-BD2586E2BB89}"/>
                </c:ext>
              </c:extLst>
            </c:dLbl>
            <c:dLbl>
              <c:idx val="3"/>
              <c:layout>
                <c:manualLayout>
                  <c:x val="-2.5508753093370723E-2"/>
                  <c:y val="2.5801525369866882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4-5238-4639-830A-BD2586E2BB8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'21-4'!$A$5:$A$19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'21-4'!$F$5:$F$19</c:f>
              <c:numCache>
                <c:formatCode>#,##0_);[Red]\(#,##0\)</c:formatCode>
                <c:ptCount val="15"/>
                <c:pt idx="0">
                  <c:v>732838</c:v>
                </c:pt>
                <c:pt idx="1">
                  <c:v>739181</c:v>
                </c:pt>
                <c:pt idx="2">
                  <c:v>794363</c:v>
                </c:pt>
                <c:pt idx="3">
                  <c:v>790161</c:v>
                </c:pt>
                <c:pt idx="4">
                  <c:v>740177</c:v>
                </c:pt>
                <c:pt idx="5">
                  <c:v>768414</c:v>
                </c:pt>
                <c:pt idx="6">
                  <c:v>761988</c:v>
                </c:pt>
                <c:pt idx="7">
                  <c:v>726259</c:v>
                </c:pt>
                <c:pt idx="8">
                  <c:v>734928</c:v>
                </c:pt>
                <c:pt idx="9">
                  <c:v>803531</c:v>
                </c:pt>
                <c:pt idx="10">
                  <c:v>511992</c:v>
                </c:pt>
                <c:pt idx="11">
                  <c:v>417087</c:v>
                </c:pt>
                <c:pt idx="12">
                  <c:v>606884</c:v>
                </c:pt>
                <c:pt idx="13">
                  <c:v>714275</c:v>
                </c:pt>
                <c:pt idx="14">
                  <c:v>442912</c:v>
                </c:pt>
              </c:numCache>
            </c:numRef>
          </c:val>
          <c:smooth val="0"/>
          <c:extLst>
            <c:ext xmlns:c16="http://schemas.microsoft.com/office/drawing/2014/chart" uri="{C3380CC4-5D6E-409C-BE32-E72D297353CC}">
              <c16:uniqueId val="{0000000A-D977-4C7C-97AC-17075B00D3BD}"/>
            </c:ext>
          </c:extLst>
        </c:ser>
        <c:dLbls>
          <c:showLegendKey val="0"/>
          <c:showVal val="0"/>
          <c:showCatName val="0"/>
          <c:showSerName val="0"/>
          <c:showPercent val="0"/>
          <c:showBubbleSize val="0"/>
        </c:dLbls>
        <c:marker val="1"/>
        <c:smooth val="0"/>
        <c:axId val="635842344"/>
        <c:axId val="635840384"/>
        <c:extLst>
          <c:ext xmlns:c15="http://schemas.microsoft.com/office/drawing/2012/chart" uri="{02D57815-91ED-43cb-92C2-25804820EDAC}">
            <c15:filteredLineSeries>
              <c15:ser>
                <c:idx val="3"/>
                <c:order val="0"/>
                <c:tx>
                  <c:strRef>
                    <c:extLst>
                      <c:ext uri="{02D57815-91ED-43cb-92C2-25804820EDAC}">
                        <c15:formulaRef>
                          <c15:sqref>'21-4'!$A$4</c15:sqref>
                        </c15:formulaRef>
                      </c:ext>
                    </c:extLst>
                    <c:strCache>
                      <c:ptCount val="1"/>
                      <c:pt idx="0">
                        <c:v>年次</c:v>
                      </c:pt>
                    </c:strCache>
                  </c:strRef>
                </c:tx>
                <c:spPr>
                  <a:ln w="28575" cap="rnd">
                    <a:solidFill>
                      <a:schemeClr val="accent4"/>
                    </a:solidFill>
                    <a:round/>
                  </a:ln>
                  <a:effectLst/>
                </c:spPr>
                <c:marker>
                  <c:symbol val="circle"/>
                  <c:size val="5"/>
                  <c:spPr>
                    <a:solidFill>
                      <a:srgbClr val="51A1A2"/>
                    </a:solidFill>
                    <a:ln w="9525">
                      <a:solidFill>
                        <a:srgbClr val="51A1A2"/>
                      </a:solidFill>
                    </a:ln>
                    <a:effectLst/>
                  </c:spPr>
                </c:marker>
                <c:cat>
                  <c:numRef>
                    <c:extLst>
                      <c:ext uri="{02D57815-91ED-43cb-92C2-25804820EDAC}">
                        <c15:formulaRef>
                          <c15:sqref>'21-4'!$A$5:$A$19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uri="{02D57815-91ED-43cb-92C2-25804820EDAC}">
                        <c15:formulaRef>
                          <c15:sqref>'21-4'!$A$6:$A$16</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val>
                <c:smooth val="0"/>
                <c:extLst>
                  <c:ext xmlns:c16="http://schemas.microsoft.com/office/drawing/2014/chart" uri="{C3380CC4-5D6E-409C-BE32-E72D297353CC}">
                    <c16:uniqueId val="{0000000B-D977-4C7C-97AC-17075B00D3BD}"/>
                  </c:ext>
                </c:extLst>
              </c15:ser>
            </c15:filteredLineSeries>
          </c:ext>
        </c:extLst>
      </c:lineChart>
      <c:catAx>
        <c:axId val="635842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40384"/>
        <c:crosses val="autoZero"/>
        <c:auto val="1"/>
        <c:lblAlgn val="ctr"/>
        <c:lblOffset val="100"/>
        <c:noMultiLvlLbl val="0"/>
      </c:catAx>
      <c:valAx>
        <c:axId val="635840384"/>
        <c:scaling>
          <c:orientation val="minMax"/>
          <c:max val="14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42344"/>
        <c:crosses val="autoZero"/>
        <c:crossBetween val="between"/>
        <c:dispUnits>
          <c:builtInUnit val="thousands"/>
          <c:dispUnitsLbl>
            <c:layout>
              <c:manualLayout>
                <c:xMode val="edge"/>
                <c:yMode val="edge"/>
                <c:x val="3.9669175476873882E-2"/>
                <c:y val="0.1365023550138424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9.9615197622610313E-2"/>
          <c:y val="6.2304437972650686E-2"/>
          <c:w val="0.79233729625327876"/>
          <c:h val="7.60785167501994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0039270255928E-2"/>
          <c:y val="0.19240786139673244"/>
          <c:w val="0.86393576588664267"/>
          <c:h val="0.71544104246400597"/>
        </c:manualLayout>
      </c:layout>
      <c:barChart>
        <c:barDir val="col"/>
        <c:grouping val="clustered"/>
        <c:varyColors val="0"/>
        <c:ser>
          <c:idx val="0"/>
          <c:order val="0"/>
          <c:tx>
            <c:strRef>
              <c:f>'1-10'!$C$3</c:f>
              <c:strCache>
                <c:ptCount val="1"/>
                <c:pt idx="0">
                  <c:v>人口集中地区人口</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'1-10'!$A$4:$A$11</c:f>
              <c:strCache>
                <c:ptCount val="8"/>
                <c:pt idx="0">
                  <c:v>1985年</c:v>
                </c:pt>
                <c:pt idx="1">
                  <c:v>1990 </c:v>
                </c:pt>
                <c:pt idx="2">
                  <c:v>1995 </c:v>
                </c:pt>
                <c:pt idx="3">
                  <c:v>2000 </c:v>
                </c:pt>
                <c:pt idx="4">
                  <c:v>2005 </c:v>
                </c:pt>
                <c:pt idx="5">
                  <c:v>2010 </c:v>
                </c:pt>
                <c:pt idx="6">
                  <c:v>2015 </c:v>
                </c:pt>
                <c:pt idx="7">
                  <c:v>2020 </c:v>
                </c:pt>
              </c:strCache>
            </c:strRef>
          </c:cat>
          <c:val>
            <c:numRef>
              <c:f>'1-10'!$C$4:$C$11</c:f>
              <c:numCache>
                <c:formatCode>#,##0_);[Red]\(#,##0\)</c:formatCode>
                <c:ptCount val="8"/>
                <c:pt idx="0">
                  <c:v>186005</c:v>
                </c:pt>
                <c:pt idx="1">
                  <c:v>204727</c:v>
                </c:pt>
                <c:pt idx="2">
                  <c:v>216943</c:v>
                </c:pt>
                <c:pt idx="3">
                  <c:v>225148</c:v>
                </c:pt>
                <c:pt idx="4">
                  <c:v>230863</c:v>
                </c:pt>
                <c:pt idx="5">
                  <c:v>239496</c:v>
                </c:pt>
                <c:pt idx="6">
                  <c:v>240314</c:v>
                </c:pt>
                <c:pt idx="7">
                  <c:v>245463</c:v>
                </c:pt>
              </c:numCache>
            </c:numRef>
          </c:val>
          <c:extLst>
            <c:ext xmlns:c16="http://schemas.microsoft.com/office/drawing/2014/chart" uri="{C3380CC4-5D6E-409C-BE32-E72D297353CC}">
              <c16:uniqueId val="{00000000-19BE-43D7-A5CB-D19D45358C47}"/>
            </c:ext>
          </c:extLst>
        </c:ser>
        <c:dLbls>
          <c:showLegendKey val="0"/>
          <c:showVal val="0"/>
          <c:showCatName val="0"/>
          <c:showSerName val="0"/>
          <c:showPercent val="0"/>
          <c:showBubbleSize val="0"/>
        </c:dLbls>
        <c:gapWidth val="50"/>
        <c:axId val="484415192"/>
        <c:axId val="484410488"/>
      </c:barChart>
      <c:lineChart>
        <c:grouping val="standard"/>
        <c:varyColors val="0"/>
        <c:ser>
          <c:idx val="1"/>
          <c:order val="1"/>
          <c:tx>
            <c:strRef>
              <c:f>'1-10'!$D$3</c:f>
              <c:strCache>
                <c:ptCount val="1"/>
                <c:pt idx="0">
                  <c:v>総人口比</c:v>
                </c:pt>
              </c:strCache>
            </c:strRef>
          </c:tx>
          <c:spPr>
            <a:ln w="28575" cap="rnd">
              <a:solidFill>
                <a:srgbClr val="D5848B"/>
              </a:solidFill>
              <a:round/>
            </a:ln>
            <a:effectLst/>
          </c:spPr>
          <c:marker>
            <c:symbol val="circle"/>
            <c:size val="5"/>
            <c:spPr>
              <a:solidFill>
                <a:schemeClr val="accent2"/>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ln>
                      <a:noFill/>
                    </a:ln>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'1-10'!$D$4:$D$11</c:f>
              <c:numCache>
                <c:formatCode>General</c:formatCode>
                <c:ptCount val="8"/>
                <c:pt idx="0">
                  <c:v>61.7</c:v>
                </c:pt>
                <c:pt idx="1">
                  <c:v>65.099999999999994</c:v>
                </c:pt>
                <c:pt idx="2">
                  <c:v>66.400000000000006</c:v>
                </c:pt>
                <c:pt idx="3">
                  <c:v>67.2</c:v>
                </c:pt>
                <c:pt idx="4">
                  <c:v>68.099999999999994</c:v>
                </c:pt>
                <c:pt idx="5">
                  <c:v>70.7</c:v>
                </c:pt>
                <c:pt idx="6">
                  <c:v>71.599999999999994</c:v>
                </c:pt>
                <c:pt idx="7">
                  <c:v>74.900000000000006</c:v>
                </c:pt>
              </c:numCache>
            </c:numRef>
          </c:val>
          <c:smooth val="0"/>
          <c:extLst>
            <c:ext xmlns:c16="http://schemas.microsoft.com/office/drawing/2014/chart" uri="{C3380CC4-5D6E-409C-BE32-E72D297353CC}">
              <c16:uniqueId val="{00000001-19BE-43D7-A5CB-D19D45358C47}"/>
            </c:ext>
          </c:extLst>
        </c:ser>
        <c:dLbls>
          <c:showLegendKey val="0"/>
          <c:showVal val="0"/>
          <c:showCatName val="0"/>
          <c:showSerName val="0"/>
          <c:showPercent val="0"/>
          <c:showBubbleSize val="0"/>
        </c:dLbls>
        <c:marker val="1"/>
        <c:smooth val="0"/>
        <c:axId val="484415584"/>
        <c:axId val="484416368"/>
      </c:lineChart>
      <c:catAx>
        <c:axId val="48441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10488"/>
        <c:crosses val="autoZero"/>
        <c:auto val="1"/>
        <c:lblAlgn val="ctr"/>
        <c:lblOffset val="100"/>
        <c:noMultiLvlLbl val="0"/>
      </c:catAx>
      <c:valAx>
        <c:axId val="484410488"/>
        <c:scaling>
          <c:orientation val="minMax"/>
          <c:max val="3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15192"/>
        <c:crosses val="autoZero"/>
        <c:crossBetween val="between"/>
      </c:valAx>
      <c:valAx>
        <c:axId val="484416368"/>
        <c:scaling>
          <c:orientation val="minMax"/>
          <c:max val="80"/>
          <c:min val="4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15584"/>
        <c:crosses val="max"/>
        <c:crossBetween val="between"/>
      </c:valAx>
      <c:catAx>
        <c:axId val="484415584"/>
        <c:scaling>
          <c:orientation val="minMax"/>
        </c:scaling>
        <c:delete val="1"/>
        <c:axPos val="b"/>
        <c:numFmt formatCode="General" sourceLinked="1"/>
        <c:majorTickMark val="out"/>
        <c:minorTickMark val="none"/>
        <c:tickLblPos val="nextTo"/>
        <c:crossAx val="484416368"/>
        <c:crosses val="autoZero"/>
        <c:auto val="1"/>
        <c:lblAlgn val="ctr"/>
        <c:lblOffset val="100"/>
        <c:noMultiLvlLbl val="0"/>
      </c:catAx>
      <c:spPr>
        <a:noFill/>
        <a:ln>
          <a:noFill/>
        </a:ln>
        <a:effectLst/>
      </c:spPr>
    </c:plotArea>
    <c:legend>
      <c:legendPos val="t"/>
      <c:layout>
        <c:manualLayout>
          <c:xMode val="edge"/>
          <c:yMode val="edge"/>
          <c:x val="0.17396920675629418"/>
          <c:y val="7.9737535879343499E-2"/>
          <c:w val="0.68541621939968556"/>
          <c:h val="5.77773691959171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377073626400621E-2"/>
          <c:y val="0.23405496753087182"/>
          <c:w val="0.90235186111436527"/>
          <c:h val="0.66515234508729892"/>
        </c:manualLayout>
      </c:layout>
      <c:lineChart>
        <c:grouping val="standard"/>
        <c:varyColors val="0"/>
        <c:ser>
          <c:idx val="2"/>
          <c:order val="1"/>
          <c:tx>
            <c:strRef>
              <c:f>'21-4'!$G$4</c:f>
              <c:strCache>
                <c:ptCount val="1"/>
                <c:pt idx="0">
                  <c:v>湖南七浜湖水浴場</c:v>
                </c:pt>
              </c:strCache>
            </c:strRef>
          </c:tx>
          <c:spPr>
            <a:ln w="28575" cap="rnd">
              <a:solidFill>
                <a:srgbClr val="C8D627"/>
              </a:solidFill>
              <a:prstDash val="lgDashDot"/>
              <a:round/>
            </a:ln>
            <a:effectLst/>
          </c:spPr>
          <c:marker>
            <c:symbol val="x"/>
            <c:size val="5"/>
            <c:spPr>
              <a:solidFill>
                <a:srgbClr val="C8D627"/>
              </a:solidFill>
              <a:ln w="9525">
                <a:solidFill>
                  <a:schemeClr val="accent3"/>
                </a:solidFill>
              </a:ln>
              <a:effectLst/>
            </c:spPr>
          </c:marker>
          <c:dLbls>
            <c:dLbl>
              <c:idx val="3"/>
              <c:layout>
                <c:manualLayout>
                  <c:x val="-3.018048644655703E-2"/>
                  <c:y val="-3.397014917703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13-44F2-8EBB-DFD18B81DB08}"/>
                </c:ext>
              </c:extLst>
            </c:dLbl>
            <c:dLbl>
              <c:idx val="4"/>
              <c:layout>
                <c:manualLayout>
                  <c:x val="-5.4133815079990925E-3"/>
                  <c:y val="2.3133873926649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13-44F2-8EBB-DFD18B81DB08}"/>
                </c:ext>
              </c:extLst>
            </c:dLbl>
            <c:dLbl>
              <c:idx val="7"/>
              <c:layout>
                <c:manualLayout>
                  <c:x val="-8.9515393563645122E-3"/>
                  <c:y val="-3.397014917703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13-44F2-8EBB-DFD18B81DB08}"/>
                </c:ext>
              </c:extLst>
            </c:dLbl>
            <c:dLbl>
              <c:idx val="9"/>
              <c:layout>
                <c:manualLayout>
                  <c:x val="-2.2070542116290226E-2"/>
                  <c:y val="-2.7953322953757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13-44F2-8EBB-DFD18B81DB08}"/>
                </c:ext>
              </c:extLst>
            </c:dLbl>
            <c:dLbl>
              <c:idx val="10"/>
              <c:layout>
                <c:manualLayout>
                  <c:x val="-1.9127821360755087E-3"/>
                  <c:y val="-8.465411220286820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95-4222-AF1B-7FFDE490337F}"/>
                </c:ext>
              </c:extLst>
            </c:dLbl>
            <c:dLbl>
              <c:idx val="11"/>
              <c:layout>
                <c:manualLayout>
                  <c:x val="-1.9076186565162609E-3"/>
                  <c:y val="-5.2862480978050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C0-4DE6-ACB3-4FBEB0258E2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8D62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'21-4'!$A$5:$A$19</c15:sqref>
                  </c15:fullRef>
                </c:ext>
              </c:extLst>
              <c:f>'21-4'!$A$8:$A$19</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extLst>
                <c:ext xmlns:c15="http://schemas.microsoft.com/office/drawing/2012/chart" uri="{02D57815-91ED-43cb-92C2-25804820EDAC}">
                  <c15:fullRef>
                    <c15:sqref>'21-4'!$G$5:$G$19</c15:sqref>
                  </c15:fullRef>
                </c:ext>
              </c:extLst>
              <c:f>'21-4'!$G$8:$G$19</c:f>
              <c:numCache>
                <c:formatCode>#,##0_);[Red]\(#,##0\)</c:formatCode>
                <c:ptCount val="12"/>
                <c:pt idx="0">
                  <c:v>57314</c:v>
                </c:pt>
                <c:pt idx="1">
                  <c:v>37770</c:v>
                </c:pt>
                <c:pt idx="2">
                  <c:v>59015</c:v>
                </c:pt>
                <c:pt idx="3">
                  <c:v>41680</c:v>
                </c:pt>
                <c:pt idx="4">
                  <c:v>26748</c:v>
                </c:pt>
                <c:pt idx="5">
                  <c:v>37565</c:v>
                </c:pt>
                <c:pt idx="6">
                  <c:v>50903</c:v>
                </c:pt>
                <c:pt idx="7">
                  <c:v>22140</c:v>
                </c:pt>
                <c:pt idx="8">
                  <c:v>13972</c:v>
                </c:pt>
                <c:pt idx="9">
                  <c:v>26169</c:v>
                </c:pt>
                <c:pt idx="10">
                  <c:v>29751</c:v>
                </c:pt>
                <c:pt idx="11">
                  <c:v>21883</c:v>
                </c:pt>
              </c:numCache>
            </c:numRef>
          </c:val>
          <c:smooth val="0"/>
          <c:extLst xmlns:c15="http://schemas.microsoft.com/office/drawing/2012/chart">
            <c:ext xmlns:c15="http://schemas.microsoft.com/office/drawing/2012/chart" uri="{02D57815-91ED-43cb-92C2-25804820EDAC}">
              <c15:categoryFilterExceptions>
                <c15:categoryFilterException>
                  <c15:sqref>'21-4'!$G$7</c15:sqref>
                  <c15:dLbl>
                    <c:idx val="-1"/>
                    <c:layout>
                      <c:manualLayout>
                        <c:x val="-4.6253354291599748E-2"/>
                        <c:y val="3.8932464249085996E-3"/>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25CE-4466-85AE-267A62CD7868}"/>
                      </c:ext>
                    </c:extLst>
                  </c15:dLbl>
                </c15:categoryFilterException>
              </c15:categoryFilterExceptions>
            </c:ext>
            <c:ext xmlns:c16="http://schemas.microsoft.com/office/drawing/2014/chart" uri="{C3380CC4-5D6E-409C-BE32-E72D297353CC}">
              <c16:uniqueId val="{00000005-8413-44F2-8EBB-DFD18B81DB08}"/>
            </c:ext>
          </c:extLst>
        </c:ser>
        <c:ser>
          <c:idx val="3"/>
          <c:order val="2"/>
          <c:tx>
            <c:strRef>
              <c:f>'21-4'!$H$4</c:f>
              <c:strCache>
                <c:ptCount val="1"/>
                <c:pt idx="0">
                  <c:v>うねめまつり</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0"/>
              <c:layout>
                <c:manualLayout>
                  <c:x val="-2.8906748770855847E-2"/>
                  <c:y val="-2.853167078620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13-44F2-8EBB-DFD18B81DB08}"/>
                </c:ext>
              </c:extLst>
            </c:dLbl>
            <c:dLbl>
              <c:idx val="6"/>
              <c:delete val="1"/>
              <c:extLst>
                <c:ext xmlns:c15="http://schemas.microsoft.com/office/drawing/2012/chart" uri="{CE6537A1-D6FC-4f65-9D91-7224C49458BB}"/>
                <c:ext xmlns:c16="http://schemas.microsoft.com/office/drawing/2014/chart" uri="{C3380CC4-5D6E-409C-BE32-E72D297353CC}">
                  <c16:uniqueId val="{00000007-8413-44F2-8EBB-DFD18B81DB08}"/>
                </c:ext>
              </c:extLst>
            </c:dLbl>
            <c:dLbl>
              <c:idx val="7"/>
              <c:delete val="1"/>
              <c:extLst>
                <c:ext xmlns:c15="http://schemas.microsoft.com/office/drawing/2012/chart" uri="{CE6537A1-D6FC-4f65-9D91-7224C49458BB}"/>
                <c:ext xmlns:c16="http://schemas.microsoft.com/office/drawing/2014/chart" uri="{C3380CC4-5D6E-409C-BE32-E72D297353CC}">
                  <c16:uniqueId val="{00000008-8413-44F2-8EBB-DFD18B81DB0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'21-4'!$A$5:$A$19</c15:sqref>
                  </c15:fullRef>
                </c:ext>
              </c:extLst>
              <c:f>'21-4'!$A$8:$A$19</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extLst>
                <c:ext xmlns:c15="http://schemas.microsoft.com/office/drawing/2012/chart" uri="{02D57815-91ED-43cb-92C2-25804820EDAC}">
                  <c15:fullRef>
                    <c15:sqref>'21-4'!$H$5:$H$19</c15:sqref>
                  </c15:fullRef>
                </c:ext>
              </c:extLst>
              <c:f>'21-4'!$H$8:$H$19</c:f>
              <c:numCache>
                <c:formatCode>#,##0_);[Red]\(#,##0\)</c:formatCode>
                <c:ptCount val="12"/>
                <c:pt idx="0">
                  <c:v>330000</c:v>
                </c:pt>
                <c:pt idx="1">
                  <c:v>340000</c:v>
                </c:pt>
                <c:pt idx="2">
                  <c:v>330000</c:v>
                </c:pt>
                <c:pt idx="3">
                  <c:v>330000</c:v>
                </c:pt>
                <c:pt idx="4">
                  <c:v>330000</c:v>
                </c:pt>
                <c:pt idx="5">
                  <c:v>300000</c:v>
                </c:pt>
                <c:pt idx="6">
                  <c:v>300000</c:v>
                </c:pt>
                <c:pt idx="7">
                  <c:v>0</c:v>
                </c:pt>
                <c:pt idx="8">
                  <c:v>0</c:v>
                </c:pt>
                <c:pt idx="9">
                  <c:v>60000</c:v>
                </c:pt>
                <c:pt idx="10">
                  <c:v>114240</c:v>
                </c:pt>
                <c:pt idx="11">
                  <c:v>129000</c:v>
                </c:pt>
              </c:numCache>
            </c:numRef>
          </c:val>
          <c:smooth val="0"/>
          <c:extLst xmlns:c15="http://schemas.microsoft.com/office/drawing/2012/chart">
            <c:ext xmlns:c16="http://schemas.microsoft.com/office/drawing/2014/chart" uri="{C3380CC4-5D6E-409C-BE32-E72D297353CC}">
              <c16:uniqueId val="{00000009-8413-44F2-8EBB-DFD18B81DB08}"/>
            </c:ext>
          </c:extLst>
        </c:ser>
        <c:ser>
          <c:idx val="4"/>
          <c:order val="3"/>
          <c:tx>
            <c:strRef>
              <c:f>'21-4'!$I$4</c:f>
              <c:strCache>
                <c:ptCount val="1"/>
                <c:pt idx="0">
                  <c:v>郡山市こどもまつり</c:v>
                </c:pt>
              </c:strCache>
            </c:strRef>
          </c:tx>
          <c:spPr>
            <a:ln w="28575" cap="rnd">
              <a:solidFill>
                <a:srgbClr val="7B9AD0"/>
              </a:solidFill>
              <a:prstDash val="dash"/>
              <a:round/>
            </a:ln>
            <a:effectLst/>
          </c:spPr>
          <c:marker>
            <c:symbol val="triangle"/>
            <c:size val="5"/>
            <c:spPr>
              <a:noFill/>
              <a:ln w="9525">
                <a:solidFill>
                  <a:schemeClr val="accent5"/>
                </a:solidFill>
              </a:ln>
              <a:effectLst/>
            </c:spPr>
          </c:marker>
          <c:dLbls>
            <c:dLbl>
              <c:idx val="0"/>
              <c:layout>
                <c:manualLayout>
                  <c:x val="-4.2933659536550206E-2"/>
                  <c:y val="2.313388090138236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3-0F1E-450E-93C3-1BEF9D5BFA16}"/>
                </c:ext>
              </c:extLst>
            </c:dLbl>
            <c:dLbl>
              <c:idx val="1"/>
              <c:layout>
                <c:manualLayout>
                  <c:x val="-1.0720618280547222E-2"/>
                  <c:y val="2.0414634731236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13-44F2-8EBB-DFD18B81DB08}"/>
                </c:ext>
              </c:extLst>
            </c:dLbl>
            <c:dLbl>
              <c:idx val="2"/>
              <c:layout>
                <c:manualLayout>
                  <c:x val="-7.1824604321818674E-3"/>
                  <c:y val="2.0414634731236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13-44F2-8EBB-DFD18B81DB08}"/>
                </c:ext>
              </c:extLst>
            </c:dLbl>
            <c:dLbl>
              <c:idx val="3"/>
              <c:layout>
                <c:manualLayout>
                  <c:x val="-1.4215902502456926E-3"/>
                  <c:y val="-2.853173372766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413-44F2-8EBB-DFD18B81DB08}"/>
                </c:ext>
              </c:extLst>
            </c:dLbl>
            <c:dLbl>
              <c:idx val="4"/>
              <c:layout>
                <c:manualLayout>
                  <c:x val="-2.3104170749826323E-2"/>
                  <c:y val="-3.397014917703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413-44F2-8EBB-DFD18B81DB08}"/>
                </c:ext>
              </c:extLst>
            </c:dLbl>
            <c:dLbl>
              <c:idx val="5"/>
              <c:layout>
                <c:manualLayout>
                  <c:x val="-3.6443025838163823E-3"/>
                  <c:y val="3.40108307083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413-44F2-8EBB-DFD18B81DB08}"/>
                </c:ext>
              </c:extLst>
            </c:dLbl>
            <c:dLbl>
              <c:idx val="6"/>
              <c:layout>
                <c:manualLayout>
                  <c:x val="-1.1809293287896495E-2"/>
                  <c:y val="2.5691337665125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413-44F2-8EBB-DFD18B81DB08}"/>
                </c:ext>
              </c:extLst>
            </c:dLbl>
            <c:dLbl>
              <c:idx val="7"/>
              <c:delete val="1"/>
              <c:extLst>
                <c:ext xmlns:c15="http://schemas.microsoft.com/office/drawing/2012/chart" uri="{CE6537A1-D6FC-4f65-9D91-7224C49458BB}"/>
                <c:ext xmlns:c16="http://schemas.microsoft.com/office/drawing/2014/chart" uri="{C3380CC4-5D6E-409C-BE32-E72D297353CC}">
                  <c16:uniqueId val="{00000012-8413-44F2-8EBB-DFD18B81DB08}"/>
                </c:ext>
              </c:extLst>
            </c:dLbl>
            <c:dLbl>
              <c:idx val="8"/>
              <c:delete val="1"/>
              <c:extLst>
                <c:ext xmlns:c15="http://schemas.microsoft.com/office/drawing/2012/chart" uri="{CE6537A1-D6FC-4f65-9D91-7224C49458BB}"/>
                <c:ext xmlns:c16="http://schemas.microsoft.com/office/drawing/2014/chart" uri="{C3380CC4-5D6E-409C-BE32-E72D297353CC}">
                  <c16:uniqueId val="{00000013-8413-44F2-8EBB-DFD18B81DB08}"/>
                </c:ext>
              </c:extLst>
            </c:dLbl>
            <c:dLbl>
              <c:idx val="9"/>
              <c:layout>
                <c:manualLayout>
                  <c:x val="2.0617198607866712E-3"/>
                  <c:y val="-3.9762503214774711E-3"/>
                </c:manualLayout>
              </c:layout>
              <c:tx>
                <c:rich>
                  <a:bodyPr/>
                  <a:lstStyle/>
                  <a:p>
                    <a:r>
                      <a:rPr lang="en-US" altLang="ja-JP"/>
                      <a:t>0.2</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413-44F2-8EBB-DFD18B81DB08}"/>
                </c:ext>
              </c:extLst>
            </c:dLbl>
            <c:dLbl>
              <c:idx val="10"/>
              <c:layout>
                <c:manualLayout>
                  <c:x val="1.6041808699100836E-3"/>
                  <c:y val="-5.6763731781545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95-4222-AF1B-7FFDE49033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'21-4'!$A$5:$A$19</c15:sqref>
                  </c15:fullRef>
                </c:ext>
              </c:extLst>
              <c:f>'21-4'!$A$8:$A$19</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extLst>
                <c:ext xmlns:c15="http://schemas.microsoft.com/office/drawing/2012/chart" uri="{02D57815-91ED-43cb-92C2-25804820EDAC}">
                  <c15:fullRef>
                    <c15:sqref>'21-4'!$I$5:$I$19</c15:sqref>
                  </c15:fullRef>
                </c:ext>
              </c:extLst>
              <c:f>'21-4'!$I$8:$I$19</c:f>
              <c:numCache>
                <c:formatCode>#,##0_);[Red]\(#,##0\)</c:formatCode>
                <c:ptCount val="12"/>
                <c:pt idx="0">
                  <c:v>55000</c:v>
                </c:pt>
                <c:pt idx="1">
                  <c:v>27000</c:v>
                </c:pt>
                <c:pt idx="2">
                  <c:v>33000</c:v>
                </c:pt>
                <c:pt idx="3">
                  <c:v>34000</c:v>
                </c:pt>
                <c:pt idx="4">
                  <c:v>35000</c:v>
                </c:pt>
                <c:pt idx="5">
                  <c:v>35000</c:v>
                </c:pt>
                <c:pt idx="6">
                  <c:v>29000</c:v>
                </c:pt>
                <c:pt idx="7">
                  <c:v>0</c:v>
                </c:pt>
                <c:pt idx="8">
                  <c:v>0</c:v>
                </c:pt>
                <c:pt idx="9">
                  <c:v>240</c:v>
                </c:pt>
                <c:pt idx="10">
                  <c:v>42000</c:v>
                </c:pt>
                <c:pt idx="11">
                  <c:v>45000</c:v>
                </c:pt>
              </c:numCache>
            </c:numRef>
          </c:val>
          <c:smooth val="0"/>
          <c:extLst>
            <c:ext xmlns:c15="http://schemas.microsoft.com/office/drawing/2012/chart" uri="{02D57815-91ED-43cb-92C2-25804820EDAC}">
              <c15:categoryFilterExceptions>
                <c15:categoryFilterException>
                  <c15:sqref>'21-4'!$I$6</c15:sqref>
                  <c15:dLbl>
                    <c:idx val="-1"/>
                    <c:delete val="1"/>
                    <c:extLst xmlns:c16="http://schemas.microsoft.com/office/drawing/2014/chart">
                      <c:ext uri="{CE6537A1-D6FC-4f65-9D91-7224C49458BB}"/>
                      <c:ext xmlns:c16="http://schemas.microsoft.com/office/drawing/2014/chart" uri="{C3380CC4-5D6E-409C-BE32-E72D297353CC}">
                        <c16:uniqueId val="{00000001-25CE-4466-85AE-267A62CD7868}"/>
                      </c:ext>
                    </c:extLst>
                  </c15:dLbl>
                </c15:categoryFilterException>
                <c15:categoryFilterException>
                  <c15:sqref>'21-4'!$I$7</c15:sqref>
                  <c15:dLbl>
                    <c:idx val="-1"/>
                    <c:layout>
                      <c:manualLayout>
                        <c:x val="-2.4117296596984181E-2"/>
                        <c:y val="-4.2054387046873989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25CE-4466-85AE-267A62CD7868}"/>
                      </c:ext>
                    </c:extLst>
                  </c15:dLbl>
                </c15:categoryFilterException>
              </c15:categoryFilterExceptions>
            </c:ext>
            <c:ext xmlns:c16="http://schemas.microsoft.com/office/drawing/2014/chart" uri="{C3380CC4-5D6E-409C-BE32-E72D297353CC}">
              <c16:uniqueId val="{00000015-8413-44F2-8EBB-DFD18B81DB08}"/>
            </c:ext>
          </c:extLst>
        </c:ser>
        <c:ser>
          <c:idx val="5"/>
          <c:order val="4"/>
          <c:tx>
            <c:strRef>
              <c:f>'21-4'!$J$4</c:f>
              <c:strCache>
                <c:ptCount val="1"/>
                <c:pt idx="0">
                  <c:v>あさか野夏まつり</c:v>
                </c:pt>
              </c:strCache>
            </c:strRef>
          </c:tx>
          <c:spPr>
            <a:ln w="28575" cap="rnd">
              <a:solidFill>
                <a:srgbClr val="D5848B"/>
              </a:solidFill>
              <a:prstDash val="sysDot"/>
              <a:round/>
            </a:ln>
            <a:effectLst/>
          </c:spPr>
          <c:marker>
            <c:symbol val="square"/>
            <c:size val="5"/>
            <c:spPr>
              <a:noFill/>
              <a:ln w="9525">
                <a:solidFill>
                  <a:srgbClr val="D5848B">
                    <a:alpha val="92000"/>
                  </a:srgbClr>
                </a:solidFill>
              </a:ln>
              <a:effectLst/>
            </c:spPr>
          </c:marker>
          <c:dLbls>
            <c:dLbl>
              <c:idx val="0"/>
              <c:layout>
                <c:manualLayout>
                  <c:x val="-2.7137692503401659E-2"/>
                  <c:y val="-4.7154450422332697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5-0F1E-450E-93C3-1BEF9D5BFA16}"/>
                </c:ext>
              </c:extLst>
            </c:dLbl>
            <c:dLbl>
              <c:idx val="4"/>
              <c:layout>
                <c:manualLayout>
                  <c:x val="-3.444539445295778E-2"/>
                  <c:y val="-3.3786402556824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413-44F2-8EBB-DFD18B81DB08}"/>
                </c:ext>
              </c:extLst>
            </c:dLbl>
            <c:dLbl>
              <c:idx val="6"/>
              <c:layout>
                <c:manualLayout>
                  <c:x val="-3.9525836112686064E-2"/>
                  <c:y val="-3.9195463884506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413-44F2-8EBB-DFD18B81DB08}"/>
                </c:ext>
              </c:extLst>
            </c:dLbl>
            <c:dLbl>
              <c:idx val="7"/>
              <c:delete val="1"/>
              <c:extLst>
                <c:ext xmlns:c15="http://schemas.microsoft.com/office/drawing/2012/chart" uri="{CE6537A1-D6FC-4f65-9D91-7224C49458BB}"/>
                <c:ext xmlns:c16="http://schemas.microsoft.com/office/drawing/2014/chart" uri="{C3380CC4-5D6E-409C-BE32-E72D297353CC}">
                  <c16:uniqueId val="{0000001A-8413-44F2-8EBB-DFD18B81DB08}"/>
                </c:ext>
              </c:extLst>
            </c:dLbl>
            <c:dLbl>
              <c:idx val="8"/>
              <c:delete val="1"/>
              <c:extLst>
                <c:ext xmlns:c15="http://schemas.microsoft.com/office/drawing/2012/chart" uri="{CE6537A1-D6FC-4f65-9D91-7224C49458BB}"/>
                <c:ext xmlns:c16="http://schemas.microsoft.com/office/drawing/2014/chart" uri="{C3380CC4-5D6E-409C-BE32-E72D297353CC}">
                  <c16:uniqueId val="{0000001B-8413-44F2-8EBB-DFD18B81DB08}"/>
                </c:ext>
              </c:extLst>
            </c:dLbl>
            <c:dLbl>
              <c:idx val="9"/>
              <c:delete val="1"/>
              <c:extLst>
                <c:ext xmlns:c15="http://schemas.microsoft.com/office/drawing/2012/chart" uri="{CE6537A1-D6FC-4f65-9D91-7224C49458BB}"/>
                <c:ext xmlns:c16="http://schemas.microsoft.com/office/drawing/2014/chart" uri="{C3380CC4-5D6E-409C-BE32-E72D297353CC}">
                  <c16:uniqueId val="{0000001C-8413-44F2-8EBB-DFD18B81DB08}"/>
                </c:ext>
              </c:extLst>
            </c:dLbl>
            <c:dLbl>
              <c:idx val="10"/>
              <c:layout>
                <c:manualLayout>
                  <c:x val="1.6530492077324029E-3"/>
                  <c:y val="-3.9032394999093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95-4222-AF1B-7FFDE49033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'21-4'!$A$5:$A$19</c15:sqref>
                  </c15:fullRef>
                </c:ext>
              </c:extLst>
              <c:f>'21-4'!$A$8:$A$19</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extLst>
                <c:ext xmlns:c15="http://schemas.microsoft.com/office/drawing/2012/chart" uri="{02D57815-91ED-43cb-92C2-25804820EDAC}">
                  <c15:fullRef>
                    <c15:sqref>'21-4'!$J$5:$J$19</c15:sqref>
                  </c15:fullRef>
                </c:ext>
              </c:extLst>
              <c:f>'21-4'!$J$8:$J$19</c:f>
              <c:numCache>
                <c:formatCode>#,##0_);[Red]\(#,##0\)</c:formatCode>
                <c:ptCount val="12"/>
                <c:pt idx="0">
                  <c:v>150000</c:v>
                </c:pt>
                <c:pt idx="1">
                  <c:v>200000</c:v>
                </c:pt>
                <c:pt idx="2">
                  <c:v>150000</c:v>
                </c:pt>
                <c:pt idx="3">
                  <c:v>150000</c:v>
                </c:pt>
                <c:pt idx="4">
                  <c:v>150000</c:v>
                </c:pt>
                <c:pt idx="5">
                  <c:v>250000</c:v>
                </c:pt>
                <c:pt idx="6">
                  <c:v>240000</c:v>
                </c:pt>
                <c:pt idx="7">
                  <c:v>0</c:v>
                </c:pt>
                <c:pt idx="8">
                  <c:v>0</c:v>
                </c:pt>
                <c:pt idx="9">
                  <c:v>0</c:v>
                </c:pt>
                <c:pt idx="10">
                  <c:v>35000</c:v>
                </c:pt>
                <c:pt idx="11">
                  <c:v>35000</c:v>
                </c:pt>
              </c:numCache>
            </c:numRef>
          </c:val>
          <c:smooth val="0"/>
          <c:extLst>
            <c:ext xmlns:c15="http://schemas.microsoft.com/office/drawing/2012/chart" uri="{02D57815-91ED-43cb-92C2-25804820EDAC}">
              <c15:categoryFilterExceptions>
                <c15:categoryFilterException>
                  <c15:sqref>'21-4'!$J$7</c15:sqref>
                  <c15:dLbl>
                    <c:idx val="-1"/>
                    <c:layout>
                      <c:manualLayout>
                        <c:x val="-2.7137692503401627E-2"/>
                        <c:y val="-4.1730695187894608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3-25CE-4466-85AE-267A62CD7868}"/>
                      </c:ext>
                    </c:extLst>
                  </c15:dLbl>
                </c15:categoryFilterException>
              </c15:categoryFilterExceptions>
            </c:ext>
            <c:ext xmlns:c16="http://schemas.microsoft.com/office/drawing/2014/chart" uri="{C3380CC4-5D6E-409C-BE32-E72D297353CC}">
              <c16:uniqueId val="{0000001D-8413-44F2-8EBB-DFD18B81DB08}"/>
            </c:ext>
          </c:extLst>
        </c:ser>
        <c:ser>
          <c:idx val="6"/>
          <c:order val="5"/>
          <c:tx>
            <c:strRef>
              <c:f>'21-4'!$K$4</c:f>
              <c:strCache>
                <c:ptCount val="1"/>
                <c:pt idx="0">
                  <c:v>ふくやま夏まつり</c:v>
                </c:pt>
              </c:strCache>
            </c:strRef>
          </c:tx>
          <c:spPr>
            <a:ln w="28575" cap="rnd">
              <a:solidFill>
                <a:srgbClr val="E5AB47"/>
              </a:solidFill>
              <a:prstDash val="dashDot"/>
              <a:round/>
            </a:ln>
            <a:effectLst/>
          </c:spPr>
          <c:marker>
            <c:symbol val="plus"/>
            <c:size val="5"/>
            <c:spPr>
              <a:solidFill>
                <a:srgbClr val="E5AB47"/>
              </a:solidFill>
              <a:ln w="9525">
                <a:solidFill>
                  <a:srgbClr val="51A1A2"/>
                </a:solidFill>
              </a:ln>
              <a:effectLst/>
            </c:spPr>
          </c:marker>
          <c:dLbls>
            <c:dLbl>
              <c:idx val="0"/>
              <c:layout>
                <c:manualLayout>
                  <c:x val="-4.5184427835800692E-2"/>
                  <c:y val="2.0194014940895993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8-0F1E-450E-93C3-1BEF9D5BFA16}"/>
                </c:ext>
              </c:extLst>
            </c:dLbl>
            <c:dLbl>
              <c:idx val="1"/>
              <c:layout>
                <c:manualLayout>
                  <c:x val="-4.1679429804968166E-2"/>
                  <c:y val="2.313387392665001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E5AB47"/>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2055710106190696E-2"/>
                      <c:h val="4.3467145595346375E-2"/>
                    </c:manualLayout>
                  </c15:layout>
                </c:ext>
                <c:ext xmlns:c16="http://schemas.microsoft.com/office/drawing/2014/chart" uri="{C3380CC4-5D6E-409C-BE32-E72D297353CC}">
                  <c16:uniqueId val="{00000020-8413-44F2-8EBB-DFD18B81DB08}"/>
                </c:ext>
              </c:extLst>
            </c:dLbl>
            <c:dLbl>
              <c:idx val="2"/>
              <c:layout>
                <c:manualLayout>
                  <c:x val="-3.3945484327437533E-2"/>
                  <c:y val="2.0385133684737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413-44F2-8EBB-DFD18B81DB08}"/>
                </c:ext>
              </c:extLst>
            </c:dLbl>
            <c:dLbl>
              <c:idx val="3"/>
              <c:layout>
                <c:manualLayout>
                  <c:x val="-2.4873249674009033E-2"/>
                  <c:y val="2.58531131220635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413-44F2-8EBB-DFD18B81DB08}"/>
                </c:ext>
              </c:extLst>
            </c:dLbl>
            <c:dLbl>
              <c:idx val="4"/>
              <c:layout>
                <c:manualLayout>
                  <c:x val="-3.8723499696240199E-2"/>
                  <c:y val="2.3163346837530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413-44F2-8EBB-DFD18B81DB08}"/>
                </c:ext>
              </c:extLst>
            </c:dLbl>
            <c:dLbl>
              <c:idx val="5"/>
              <c:layout>
                <c:manualLayout>
                  <c:x val="-3.018048644655703E-2"/>
                  <c:y val="2.8572352317476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413-44F2-8EBB-DFD18B81DB08}"/>
                </c:ext>
              </c:extLst>
            </c:dLbl>
            <c:dLbl>
              <c:idx val="6"/>
              <c:layout>
                <c:manualLayout>
                  <c:x val="-3.7358181004535453E-2"/>
                  <c:y val="2.3008741383833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413-44F2-8EBB-DFD18B81DB08}"/>
                </c:ext>
              </c:extLst>
            </c:dLbl>
            <c:dLbl>
              <c:idx val="7"/>
              <c:delete val="1"/>
              <c:extLst>
                <c:ext xmlns:c15="http://schemas.microsoft.com/office/drawing/2012/chart" uri="{CE6537A1-D6FC-4f65-9D91-7224C49458BB}"/>
                <c:ext xmlns:c16="http://schemas.microsoft.com/office/drawing/2014/chart" uri="{C3380CC4-5D6E-409C-BE32-E72D297353CC}">
                  <c16:uniqueId val="{00000026-8413-44F2-8EBB-DFD18B81DB08}"/>
                </c:ext>
              </c:extLst>
            </c:dLbl>
            <c:dLbl>
              <c:idx val="8"/>
              <c:delete val="1"/>
              <c:extLst>
                <c:ext xmlns:c15="http://schemas.microsoft.com/office/drawing/2012/chart" uri="{CE6537A1-D6FC-4f65-9D91-7224C49458BB}"/>
                <c:ext xmlns:c16="http://schemas.microsoft.com/office/drawing/2014/chart" uri="{C3380CC4-5D6E-409C-BE32-E72D297353CC}">
                  <c16:uniqueId val="{00000027-8413-44F2-8EBB-DFD18B81DB08}"/>
                </c:ext>
              </c:extLst>
            </c:dLbl>
            <c:dLbl>
              <c:idx val="9"/>
              <c:layout>
                <c:manualLayout>
                  <c:x val="5.4415884850271155E-3"/>
                  <c:y val="-2.52892037723926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413-44F2-8EBB-DFD18B81DB08}"/>
                </c:ext>
              </c:extLst>
            </c:dLbl>
            <c:dLbl>
              <c:idx val="10"/>
              <c:layout>
                <c:manualLayout>
                  <c:x val="-1.082706869476703E-4"/>
                  <c:y val="-8.465411220286945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95-4222-AF1B-7FFDE490337F}"/>
                </c:ext>
              </c:extLst>
            </c:dLbl>
            <c:dLbl>
              <c:idx val="11"/>
              <c:layout>
                <c:manualLayout>
                  <c:x val="-5.5218050343311858E-3"/>
                  <c:y val="-4.2562021494149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C0-4DE6-ACB3-4FBEB0258E2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'21-4'!$A$5:$A$19</c15:sqref>
                  </c15:fullRef>
                </c:ext>
              </c:extLst>
              <c:f>'21-4'!$A$8:$A$19</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extLst>
                <c:ext xmlns:c15="http://schemas.microsoft.com/office/drawing/2012/chart" uri="{02D57815-91ED-43cb-92C2-25804820EDAC}">
                  <c15:fullRef>
                    <c15:sqref>'21-4'!$K$5:$K$19</c15:sqref>
                  </c15:fullRef>
                </c:ext>
              </c:extLst>
              <c:f>'21-4'!$K$8:$K$19</c:f>
              <c:numCache>
                <c:formatCode>#,##0_);[Red]\(#,##0\)</c:formatCode>
                <c:ptCount val="12"/>
                <c:pt idx="0">
                  <c:v>27000</c:v>
                </c:pt>
                <c:pt idx="1">
                  <c:v>30000</c:v>
                </c:pt>
                <c:pt idx="2">
                  <c:v>30000</c:v>
                </c:pt>
                <c:pt idx="3">
                  <c:v>30000</c:v>
                </c:pt>
                <c:pt idx="4">
                  <c:v>30000</c:v>
                </c:pt>
                <c:pt idx="5">
                  <c:v>30000</c:v>
                </c:pt>
                <c:pt idx="6">
                  <c:v>30000</c:v>
                </c:pt>
                <c:pt idx="7">
                  <c:v>0</c:v>
                </c:pt>
                <c:pt idx="8">
                  <c:v>0</c:v>
                </c:pt>
                <c:pt idx="9">
                  <c:v>7000</c:v>
                </c:pt>
                <c:pt idx="10">
                  <c:v>10000</c:v>
                </c:pt>
                <c:pt idx="11">
                  <c:v>10000</c:v>
                </c:pt>
              </c:numCache>
            </c:numRef>
          </c:val>
          <c:smooth val="0"/>
          <c:extLst xmlns:c15="http://schemas.microsoft.com/office/drawing/2012/chart">
            <c:ext xmlns:c15="http://schemas.microsoft.com/office/drawing/2012/chart" uri="{02D57815-91ED-43cb-92C2-25804820EDAC}">
              <c15:categoryFilterExceptions>
                <c15:categoryFilterException>
                  <c15:sqref>'21-4'!$K$6</c15:sqref>
                  <c15:dLbl>
                    <c:idx val="-1"/>
                    <c:layout>
                      <c:manualLayout>
                        <c:x val="-2.4873249674008901E-2"/>
                        <c:y val="2.585311312206353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E5AB47"/>
                            </a:solidFill>
                            <a:latin typeface="+mn-lt"/>
                            <a:ea typeface="+mn-ea"/>
                            <a:cs typeface="+mn-cs"/>
                          </a:defRPr>
                        </a:pPr>
                        <a:endParaRPr lang="ja-JP"/>
                      </a:p>
                    </c:txPr>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4-25CE-4466-85AE-267A62CD7868}"/>
                      </c:ext>
                    </c:extLst>
                  </c15:dLbl>
                </c15:categoryFilterException>
                <c15:categoryFilterException>
                  <c15:sqref>'21-4'!$K$7</c15:sqref>
                  <c15:dLbl>
                    <c:idx val="-1"/>
                    <c:layout>
                      <c:manualLayout>
                        <c:x val="-4.0794959991653293E-2"/>
                        <c:y val="2.8572352317476957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5-25CE-4466-85AE-267A62CD7868}"/>
                      </c:ext>
                    </c:extLst>
                  </c15:dLbl>
                </c15:categoryFilterException>
              </c15:categoryFilterExceptions>
            </c:ext>
            <c:ext xmlns:c16="http://schemas.microsoft.com/office/drawing/2014/chart" uri="{C3380CC4-5D6E-409C-BE32-E72D297353CC}">
              <c16:uniqueId val="{00000029-8413-44F2-8EBB-DFD18B81DB08}"/>
            </c:ext>
          </c:extLst>
        </c:ser>
        <c:dLbls>
          <c:showLegendKey val="0"/>
          <c:showVal val="0"/>
          <c:showCatName val="0"/>
          <c:showSerName val="0"/>
          <c:showPercent val="0"/>
          <c:showBubbleSize val="0"/>
        </c:dLbls>
        <c:marker val="1"/>
        <c:smooth val="0"/>
        <c:axId val="635843128"/>
        <c:axId val="635835288"/>
        <c:extLst>
          <c:ext xmlns:c15="http://schemas.microsoft.com/office/drawing/2012/chart" uri="{02D57815-91ED-43cb-92C2-25804820EDAC}">
            <c15:filteredLineSeries>
              <c15:ser>
                <c:idx val="1"/>
                <c:order val="0"/>
                <c:tx>
                  <c:strRef>
                    <c:extLst>
                      <c:ext uri="{02D57815-91ED-43cb-92C2-25804820EDAC}">
                        <c15:formulaRef>
                          <c15:sqref>'21-4'!$A$4</c15:sqref>
                        </c15:formulaRef>
                      </c:ext>
                    </c:extLst>
                    <c:strCache>
                      <c:ptCount val="1"/>
                      <c:pt idx="0">
                        <c:v>年次</c:v>
                      </c:pt>
                    </c:strCache>
                  </c:strRef>
                </c:tx>
                <c:spPr>
                  <a:ln w="28575" cap="rnd">
                    <a:solidFill>
                      <a:schemeClr val="accent2"/>
                    </a:solidFill>
                    <a:round/>
                  </a:ln>
                  <a:effectLst/>
                </c:spPr>
                <c:marker>
                  <c:symbol val="x"/>
                  <c:size val="5"/>
                  <c:spPr>
                    <a:solidFill>
                      <a:srgbClr val="C8D627"/>
                    </a:solidFill>
                    <a:ln w="9525">
                      <a:solidFill>
                        <a:schemeClr val="accent2"/>
                      </a:solidFill>
                    </a:ln>
                    <a:effectLst/>
                  </c:spPr>
                </c:marker>
                <c:cat>
                  <c:numRef>
                    <c:extLst>
                      <c:ext uri="{02D57815-91ED-43cb-92C2-25804820EDAC}">
                        <c15:fullRef>
                          <c15:sqref>'21-4'!$A$5:$A$19</c15:sqref>
                        </c15:fullRef>
                        <c15:formulaRef>
                          <c15:sqref>'21-4'!$A$8:$A$19</c15:sqref>
                        </c15:formulaRef>
                      </c:ext>
                    </c:extLst>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extLst>
                      <c:ext uri="{02D57815-91ED-43cb-92C2-25804820EDAC}">
                        <c15:fullRef>
                          <c15:sqref>'21-4'!$A$6:$A$16</c15:sqref>
                        </c15:fullRef>
                        <c15:formulaRef>
                          <c15:sqref>'21-4'!$A$9:$A$16</c15:sqref>
                        </c15:formulaRef>
                      </c:ext>
                    </c:extLst>
                    <c:numCache>
                      <c:formatCode>General</c:formatCode>
                      <c:ptCount val="8"/>
                      <c:pt idx="0">
                        <c:v>2014</c:v>
                      </c:pt>
                      <c:pt idx="1">
                        <c:v>2015</c:v>
                      </c:pt>
                      <c:pt idx="2">
                        <c:v>2016</c:v>
                      </c:pt>
                      <c:pt idx="3">
                        <c:v>2017</c:v>
                      </c:pt>
                      <c:pt idx="4">
                        <c:v>2018</c:v>
                      </c:pt>
                      <c:pt idx="5">
                        <c:v>2019</c:v>
                      </c:pt>
                      <c:pt idx="6">
                        <c:v>2020</c:v>
                      </c:pt>
                      <c:pt idx="7">
                        <c:v>2021</c:v>
                      </c:pt>
                    </c:numCache>
                  </c:numRef>
                </c:val>
                <c:smooth val="0"/>
                <c:extLst>
                  <c:ext xmlns:c16="http://schemas.microsoft.com/office/drawing/2014/chart" uri="{C3380CC4-5D6E-409C-BE32-E72D297353CC}">
                    <c16:uniqueId val="{0000002A-8413-44F2-8EBB-DFD18B81DB08}"/>
                  </c:ext>
                </c:extLst>
              </c15:ser>
            </c15:filteredLineSeries>
          </c:ext>
        </c:extLst>
      </c:lineChart>
      <c:catAx>
        <c:axId val="635843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5288"/>
        <c:crosses val="autoZero"/>
        <c:auto val="1"/>
        <c:lblAlgn val="ctr"/>
        <c:lblOffset val="100"/>
        <c:noMultiLvlLbl val="0"/>
      </c:catAx>
      <c:valAx>
        <c:axId val="635835288"/>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43128"/>
        <c:crosses val="autoZero"/>
        <c:crossBetween val="between"/>
        <c:dispUnits>
          <c:builtInUnit val="thousands"/>
          <c:dispUnitsLbl>
            <c:layout>
              <c:manualLayout>
                <c:xMode val="edge"/>
                <c:yMode val="edge"/>
                <c:x val="1.106155251421078E-2"/>
                <c:y val="0.1544566170591421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6.6800803631475628E-2"/>
          <c:y val="5.4409223388615202E-2"/>
          <c:w val="0.86988786867015355"/>
          <c:h val="0.105710744891684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25" r="0.25" t="0.75" header="0.3" footer="0.3"/>
    <c:pageSetup paperSize="9" orientation="landscape" horizontalDpi="300" verticalDpi="30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50444296872529"/>
          <c:y val="0.19794584500466852"/>
          <c:w val="0.80624656104733894"/>
          <c:h val="0.69033341420557726"/>
        </c:manualLayout>
      </c:layout>
      <c:lineChart>
        <c:grouping val="standard"/>
        <c:varyColors val="0"/>
        <c:ser>
          <c:idx val="1"/>
          <c:order val="0"/>
          <c:tx>
            <c:strRef>
              <c:f>'21-5'!$C$4</c:f>
              <c:strCache>
                <c:ptCount val="1"/>
                <c:pt idx="0">
                  <c:v>福島県</c:v>
                </c:pt>
              </c:strCache>
            </c:strRef>
          </c:tx>
          <c:spPr>
            <a:ln w="28575" cap="rnd">
              <a:solidFill>
                <a:srgbClr val="D5848B"/>
              </a:solidFill>
              <a:round/>
            </a:ln>
            <a:effectLst/>
          </c:spPr>
          <c:marker>
            <c:symbol val="circle"/>
            <c:size val="5"/>
            <c:spPr>
              <a:solidFill>
                <a:srgbClr val="D5848B"/>
              </a:solidFill>
              <a:ln w="9525">
                <a:solidFill>
                  <a:srgbClr val="D5848B">
                    <a:alpha val="90000"/>
                  </a:srgbClr>
                </a:solidFill>
              </a:ln>
              <a:effectLst/>
            </c:spPr>
          </c:marker>
          <c:dLbls>
            <c:dLbl>
              <c:idx val="0"/>
              <c:layout>
                <c:manualLayout>
                  <c:x val="-3.2231304019554506E-2"/>
                  <c:y val="-4.03517330881612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A2-4AFE-8183-2F2EA673F865}"/>
                </c:ext>
              </c:extLst>
            </c:dLbl>
            <c:dLbl>
              <c:idx val="1"/>
              <c:delete val="1"/>
              <c:extLst>
                <c:ext xmlns:c15="http://schemas.microsoft.com/office/drawing/2012/chart" uri="{CE6537A1-D6FC-4f65-9D91-7224C49458BB}"/>
                <c:ext xmlns:c16="http://schemas.microsoft.com/office/drawing/2014/chart" uri="{C3380CC4-5D6E-409C-BE32-E72D297353CC}">
                  <c16:uniqueId val="{00000001-02BF-435D-A866-27DD606995C3}"/>
                </c:ext>
              </c:extLst>
            </c:dLbl>
            <c:dLbl>
              <c:idx val="2"/>
              <c:delete val="1"/>
              <c:extLst>
                <c:ext xmlns:c15="http://schemas.microsoft.com/office/drawing/2012/chart" uri="{CE6537A1-D6FC-4f65-9D91-7224C49458BB}"/>
                <c:ext xmlns:c16="http://schemas.microsoft.com/office/drawing/2014/chart" uri="{C3380CC4-5D6E-409C-BE32-E72D297353CC}">
                  <c16:uniqueId val="{00000002-02BF-435D-A866-27DD606995C3}"/>
                </c:ext>
              </c:extLst>
            </c:dLbl>
            <c:dLbl>
              <c:idx val="3"/>
              <c:delete val="1"/>
              <c:extLst>
                <c:ext xmlns:c15="http://schemas.microsoft.com/office/drawing/2012/chart" uri="{CE6537A1-D6FC-4f65-9D91-7224C49458BB}"/>
                <c:ext xmlns:c16="http://schemas.microsoft.com/office/drawing/2014/chart" uri="{C3380CC4-5D6E-409C-BE32-E72D297353CC}">
                  <c16:uniqueId val="{00000003-02BF-435D-A866-27DD606995C3}"/>
                </c:ext>
              </c:extLst>
            </c:dLbl>
            <c:dLbl>
              <c:idx val="4"/>
              <c:delete val="1"/>
              <c:extLst>
                <c:ext xmlns:c15="http://schemas.microsoft.com/office/drawing/2012/chart" uri="{CE6537A1-D6FC-4f65-9D91-7224C49458BB}"/>
                <c:ext xmlns:c16="http://schemas.microsoft.com/office/drawing/2014/chart" uri="{C3380CC4-5D6E-409C-BE32-E72D297353CC}">
                  <c16:uniqueId val="{00000004-02BF-435D-A866-27DD606995C3}"/>
                </c:ext>
              </c:extLst>
            </c:dLbl>
            <c:dLbl>
              <c:idx val="5"/>
              <c:delete val="1"/>
              <c:extLst>
                <c:ext xmlns:c15="http://schemas.microsoft.com/office/drawing/2012/chart" uri="{CE6537A1-D6FC-4f65-9D91-7224C49458BB}"/>
                <c:ext xmlns:c16="http://schemas.microsoft.com/office/drawing/2014/chart" uri="{C3380CC4-5D6E-409C-BE32-E72D297353CC}">
                  <c16:uniqueId val="{00000005-02BF-435D-A866-27DD606995C3}"/>
                </c:ext>
              </c:extLst>
            </c:dLbl>
            <c:dLbl>
              <c:idx val="6"/>
              <c:delete val="1"/>
              <c:extLst>
                <c:ext xmlns:c15="http://schemas.microsoft.com/office/drawing/2012/chart" uri="{CE6537A1-D6FC-4f65-9D91-7224C49458BB}"/>
                <c:ext xmlns:c16="http://schemas.microsoft.com/office/drawing/2014/chart" uri="{C3380CC4-5D6E-409C-BE32-E72D297353CC}">
                  <c16:uniqueId val="{00000006-02BF-435D-A866-27DD606995C3}"/>
                </c:ext>
              </c:extLst>
            </c:dLbl>
            <c:dLbl>
              <c:idx val="7"/>
              <c:delete val="1"/>
              <c:extLst>
                <c:ext xmlns:c15="http://schemas.microsoft.com/office/drawing/2012/chart" uri="{CE6537A1-D6FC-4f65-9D91-7224C49458BB}"/>
                <c:ext xmlns:c16="http://schemas.microsoft.com/office/drawing/2014/chart" uri="{C3380CC4-5D6E-409C-BE32-E72D297353CC}">
                  <c16:uniqueId val="{00000007-02BF-435D-A866-27DD606995C3}"/>
                </c:ext>
              </c:extLst>
            </c:dLbl>
            <c:dLbl>
              <c:idx val="8"/>
              <c:delete val="1"/>
              <c:extLst>
                <c:ext xmlns:c15="http://schemas.microsoft.com/office/drawing/2012/chart" uri="{CE6537A1-D6FC-4f65-9D91-7224C49458BB}"/>
                <c:ext xmlns:c16="http://schemas.microsoft.com/office/drawing/2014/chart" uri="{C3380CC4-5D6E-409C-BE32-E72D297353CC}">
                  <c16:uniqueId val="{00000008-02BF-435D-A866-27DD606995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'21-5'!$A$5:$A$14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'21-5'!$C$5:$C$14</c:f>
              <c:numCache>
                <c:formatCode>#,##0_ </c:formatCode>
                <c:ptCount val="10"/>
                <c:pt idx="0">
                  <c:v>283873</c:v>
                </c:pt>
                <c:pt idx="1">
                  <c:v>252731</c:v>
                </c:pt>
                <c:pt idx="2">
                  <c:v>290631</c:v>
                </c:pt>
                <c:pt idx="3">
                  <c:v>214433</c:v>
                </c:pt>
                <c:pt idx="4">
                  <c:v>207182</c:v>
                </c:pt>
                <c:pt idx="5">
                  <c:v>198163</c:v>
                </c:pt>
                <c:pt idx="6">
                  <c:v>184190</c:v>
                </c:pt>
                <c:pt idx="7">
                  <c:v>339594</c:v>
                </c:pt>
                <c:pt idx="8">
                  <c:v>312620</c:v>
                </c:pt>
                <c:pt idx="9">
                  <c:v>275048</c:v>
                </c:pt>
              </c:numCache>
            </c:numRef>
          </c:val>
          <c:smooth val="0"/>
          <c:extLst>
            <c:ext xmlns:c16="http://schemas.microsoft.com/office/drawing/2014/chart" uri="{C3380CC4-5D6E-409C-BE32-E72D297353CC}">
              <c16:uniqueId val="{00000009-60C3-4AD2-9701-FAAA09EF4A5B}"/>
            </c:ext>
          </c:extLst>
        </c:ser>
        <c:ser>
          <c:idx val="2"/>
          <c:order val="1"/>
          <c:tx>
            <c:strRef>
              <c:f>'21-5'!$D$4</c:f>
              <c:strCache>
                <c:ptCount val="1"/>
                <c:pt idx="0">
                  <c:v>東京都</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dLbl>
              <c:idx val="0"/>
              <c:layout>
                <c:manualLayout>
                  <c:x val="-4.903187123974731E-2"/>
                  <c:y val="4.95500218511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A2-4AFE-8183-2F2EA673F865}"/>
                </c:ext>
              </c:extLst>
            </c:dLbl>
            <c:dLbl>
              <c:idx val="1"/>
              <c:delete val="1"/>
              <c:extLst>
                <c:ext xmlns:c15="http://schemas.microsoft.com/office/drawing/2012/chart" uri="{CE6537A1-D6FC-4f65-9D91-7224C49458BB}"/>
                <c:ext xmlns:c16="http://schemas.microsoft.com/office/drawing/2014/chart" uri="{C3380CC4-5D6E-409C-BE32-E72D297353CC}">
                  <c16:uniqueId val="{0000000B-60C3-4AD2-9701-FAAA09EF4A5B}"/>
                </c:ext>
              </c:extLst>
            </c:dLbl>
            <c:dLbl>
              <c:idx val="2"/>
              <c:delete val="1"/>
              <c:extLst>
                <c:ext xmlns:c15="http://schemas.microsoft.com/office/drawing/2012/chart" uri="{CE6537A1-D6FC-4f65-9D91-7224C49458BB}"/>
                <c:ext xmlns:c16="http://schemas.microsoft.com/office/drawing/2014/chart" uri="{C3380CC4-5D6E-409C-BE32-E72D297353CC}">
                  <c16:uniqueId val="{0000000C-60C3-4AD2-9701-FAAA09EF4A5B}"/>
                </c:ext>
              </c:extLst>
            </c:dLbl>
            <c:dLbl>
              <c:idx val="3"/>
              <c:delete val="1"/>
              <c:extLst>
                <c:ext xmlns:c15="http://schemas.microsoft.com/office/drawing/2012/chart" uri="{CE6537A1-D6FC-4f65-9D91-7224C49458BB}"/>
                <c:ext xmlns:c16="http://schemas.microsoft.com/office/drawing/2014/chart" uri="{C3380CC4-5D6E-409C-BE32-E72D297353CC}">
                  <c16:uniqueId val="{0000000D-60C3-4AD2-9701-FAAA09EF4A5B}"/>
                </c:ext>
              </c:extLst>
            </c:dLbl>
            <c:dLbl>
              <c:idx val="4"/>
              <c:delete val="1"/>
              <c:extLst>
                <c:ext xmlns:c15="http://schemas.microsoft.com/office/drawing/2012/chart" uri="{CE6537A1-D6FC-4f65-9D91-7224C49458BB}"/>
                <c:ext xmlns:c16="http://schemas.microsoft.com/office/drawing/2014/chart" uri="{C3380CC4-5D6E-409C-BE32-E72D297353CC}">
                  <c16:uniqueId val="{0000000E-60C3-4AD2-9701-FAAA09EF4A5B}"/>
                </c:ext>
              </c:extLst>
            </c:dLbl>
            <c:dLbl>
              <c:idx val="5"/>
              <c:delete val="1"/>
              <c:extLst>
                <c:ext xmlns:c15="http://schemas.microsoft.com/office/drawing/2012/chart" uri="{CE6537A1-D6FC-4f65-9D91-7224C49458BB}"/>
                <c:ext xmlns:c16="http://schemas.microsoft.com/office/drawing/2014/chart" uri="{C3380CC4-5D6E-409C-BE32-E72D297353CC}">
                  <c16:uniqueId val="{0000000F-60C3-4AD2-9701-FAAA09EF4A5B}"/>
                </c:ext>
              </c:extLst>
            </c:dLbl>
            <c:dLbl>
              <c:idx val="6"/>
              <c:delete val="1"/>
              <c:extLst>
                <c:ext xmlns:c15="http://schemas.microsoft.com/office/drawing/2012/chart" uri="{CE6537A1-D6FC-4f65-9D91-7224C49458BB}"/>
                <c:ext xmlns:c16="http://schemas.microsoft.com/office/drawing/2014/chart" uri="{C3380CC4-5D6E-409C-BE32-E72D297353CC}">
                  <c16:uniqueId val="{00000010-60C3-4AD2-9701-FAAA09EF4A5B}"/>
                </c:ext>
              </c:extLst>
            </c:dLbl>
            <c:dLbl>
              <c:idx val="7"/>
              <c:delete val="1"/>
              <c:extLst>
                <c:ext xmlns:c15="http://schemas.microsoft.com/office/drawing/2012/chart" uri="{CE6537A1-D6FC-4f65-9D91-7224C49458BB}"/>
                <c:ext xmlns:c16="http://schemas.microsoft.com/office/drawing/2014/chart" uri="{C3380CC4-5D6E-409C-BE32-E72D297353CC}">
                  <c16:uniqueId val="{00000011-60C3-4AD2-9701-FAAA09EF4A5B}"/>
                </c:ext>
              </c:extLst>
            </c:dLbl>
            <c:dLbl>
              <c:idx val="8"/>
              <c:delete val="1"/>
              <c:extLst>
                <c:ext xmlns:c15="http://schemas.microsoft.com/office/drawing/2012/chart" uri="{CE6537A1-D6FC-4f65-9D91-7224C49458BB}"/>
                <c:ext xmlns:c16="http://schemas.microsoft.com/office/drawing/2014/chart" uri="{C3380CC4-5D6E-409C-BE32-E72D297353CC}">
                  <c16:uniqueId val="{00000012-60C3-4AD2-9701-FAAA09EF4A5B}"/>
                </c:ext>
              </c:extLst>
            </c:dLbl>
            <c:dLbl>
              <c:idx val="9"/>
              <c:layout>
                <c:manualLayout>
                  <c:x val="-4.7138282128598458E-3"/>
                  <c:y val="-1.2811747466896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BF-435D-A866-27DD606995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'21-5'!$A$5:$A$14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'21-5'!$D$5:$D$14</c:f>
              <c:numCache>
                <c:formatCode>#,##0_ </c:formatCode>
                <c:ptCount val="10"/>
                <c:pt idx="0">
                  <c:v>278077</c:v>
                </c:pt>
                <c:pt idx="1">
                  <c:v>273774</c:v>
                </c:pt>
                <c:pt idx="2">
                  <c:v>309017</c:v>
                </c:pt>
                <c:pt idx="3">
                  <c:v>293494</c:v>
                </c:pt>
                <c:pt idx="4">
                  <c:v>297879</c:v>
                </c:pt>
                <c:pt idx="5">
                  <c:v>344586</c:v>
                </c:pt>
                <c:pt idx="6">
                  <c:v>315302</c:v>
                </c:pt>
                <c:pt idx="7">
                  <c:v>187695</c:v>
                </c:pt>
                <c:pt idx="8">
                  <c:v>187015</c:v>
                </c:pt>
                <c:pt idx="9">
                  <c:v>216912</c:v>
                </c:pt>
              </c:numCache>
            </c:numRef>
          </c:val>
          <c:smooth val="0"/>
          <c:extLst>
            <c:ext xmlns:c16="http://schemas.microsoft.com/office/drawing/2014/chart" uri="{C3380CC4-5D6E-409C-BE32-E72D297353CC}">
              <c16:uniqueId val="{00000013-60C3-4AD2-9701-FAAA09EF4A5B}"/>
            </c:ext>
          </c:extLst>
        </c:ser>
        <c:ser>
          <c:idx val="3"/>
          <c:order val="2"/>
          <c:tx>
            <c:strRef>
              <c:f>'21-5'!$E$4</c:f>
              <c:strCache>
                <c:ptCount val="1"/>
                <c:pt idx="0">
                  <c:v>埼玉県</c:v>
                </c:pt>
              </c:strCache>
            </c:strRef>
          </c:tx>
          <c:spPr>
            <a:ln w="28575" cap="rnd">
              <a:solidFill>
                <a:srgbClr val="F8E352"/>
              </a:solidFill>
              <a:prstDash val="lgDash"/>
              <a:round/>
            </a:ln>
            <a:effectLst/>
          </c:spPr>
          <c:marker>
            <c:symbol val="triangle"/>
            <c:size val="5"/>
            <c:spPr>
              <a:solidFill>
                <a:srgbClr val="F8E352"/>
              </a:solidFill>
              <a:ln w="9525">
                <a:solidFill>
                  <a:srgbClr val="F8E352"/>
                </a:solidFill>
              </a:ln>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15-60C3-4AD2-9701-FAAA09EF4A5B}"/>
                </c:ext>
              </c:extLst>
            </c:dLbl>
            <c:dLbl>
              <c:idx val="2"/>
              <c:delete val="1"/>
              <c:extLst>
                <c:ext xmlns:c15="http://schemas.microsoft.com/office/drawing/2012/chart" uri="{CE6537A1-D6FC-4f65-9D91-7224C49458BB}"/>
                <c:ext xmlns:c16="http://schemas.microsoft.com/office/drawing/2014/chart" uri="{C3380CC4-5D6E-409C-BE32-E72D297353CC}">
                  <c16:uniqueId val="{00000016-60C3-4AD2-9701-FAAA09EF4A5B}"/>
                </c:ext>
              </c:extLst>
            </c:dLbl>
            <c:dLbl>
              <c:idx val="3"/>
              <c:delete val="1"/>
              <c:extLst>
                <c:ext xmlns:c15="http://schemas.microsoft.com/office/drawing/2012/chart" uri="{CE6537A1-D6FC-4f65-9D91-7224C49458BB}"/>
                <c:ext xmlns:c16="http://schemas.microsoft.com/office/drawing/2014/chart" uri="{C3380CC4-5D6E-409C-BE32-E72D297353CC}">
                  <c16:uniqueId val="{00000017-60C3-4AD2-9701-FAAA09EF4A5B}"/>
                </c:ext>
              </c:extLst>
            </c:dLbl>
            <c:dLbl>
              <c:idx val="4"/>
              <c:delete val="1"/>
              <c:extLst>
                <c:ext xmlns:c15="http://schemas.microsoft.com/office/drawing/2012/chart" uri="{CE6537A1-D6FC-4f65-9D91-7224C49458BB}"/>
                <c:ext xmlns:c16="http://schemas.microsoft.com/office/drawing/2014/chart" uri="{C3380CC4-5D6E-409C-BE32-E72D297353CC}">
                  <c16:uniqueId val="{00000018-60C3-4AD2-9701-FAAA09EF4A5B}"/>
                </c:ext>
              </c:extLst>
            </c:dLbl>
            <c:dLbl>
              <c:idx val="5"/>
              <c:delete val="1"/>
              <c:extLst>
                <c:ext xmlns:c15="http://schemas.microsoft.com/office/drawing/2012/chart" uri="{CE6537A1-D6FC-4f65-9D91-7224C49458BB}"/>
                <c:ext xmlns:c16="http://schemas.microsoft.com/office/drawing/2014/chart" uri="{C3380CC4-5D6E-409C-BE32-E72D297353CC}">
                  <c16:uniqueId val="{00000019-60C3-4AD2-9701-FAAA09EF4A5B}"/>
                </c:ext>
              </c:extLst>
            </c:dLbl>
            <c:dLbl>
              <c:idx val="6"/>
              <c:delete val="1"/>
              <c:extLst>
                <c:ext xmlns:c15="http://schemas.microsoft.com/office/drawing/2012/chart" uri="{CE6537A1-D6FC-4f65-9D91-7224C49458BB}"/>
                <c:ext xmlns:c16="http://schemas.microsoft.com/office/drawing/2014/chart" uri="{C3380CC4-5D6E-409C-BE32-E72D297353CC}">
                  <c16:uniqueId val="{0000001A-60C3-4AD2-9701-FAAA09EF4A5B}"/>
                </c:ext>
              </c:extLst>
            </c:dLbl>
            <c:dLbl>
              <c:idx val="7"/>
              <c:delete val="1"/>
              <c:extLst>
                <c:ext xmlns:c15="http://schemas.microsoft.com/office/drawing/2012/chart" uri="{CE6537A1-D6FC-4f65-9D91-7224C49458BB}"/>
                <c:ext xmlns:c16="http://schemas.microsoft.com/office/drawing/2014/chart" uri="{C3380CC4-5D6E-409C-BE32-E72D297353CC}">
                  <c16:uniqueId val="{0000001B-60C3-4AD2-9701-FAAA09EF4A5B}"/>
                </c:ext>
              </c:extLst>
            </c:dLbl>
            <c:dLbl>
              <c:idx val="8"/>
              <c:delete val="1"/>
              <c:extLst>
                <c:ext xmlns:c15="http://schemas.microsoft.com/office/drawing/2012/chart" uri="{CE6537A1-D6FC-4f65-9D91-7224C49458BB}"/>
                <c:ext xmlns:c16="http://schemas.microsoft.com/office/drawing/2014/chart" uri="{C3380CC4-5D6E-409C-BE32-E72D297353CC}">
                  <c16:uniqueId val="{0000001C-60C3-4AD2-9701-FAAA09EF4A5B}"/>
                </c:ext>
              </c:extLst>
            </c:dLbl>
            <c:dLbl>
              <c:idx val="9"/>
              <c:layout>
                <c:manualLayout>
                  <c:x val="-4.7138282128598458E-3"/>
                  <c:y val="-1.28117474668961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BF-435D-A866-27DD606995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'21-5'!$A$5:$A$14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'21-5'!$E$5:$E$14</c:f>
              <c:numCache>
                <c:formatCode>#,##0_ </c:formatCode>
                <c:ptCount val="10"/>
                <c:pt idx="0">
                  <c:v>154337</c:v>
                </c:pt>
                <c:pt idx="1">
                  <c:v>130055</c:v>
                </c:pt>
                <c:pt idx="2">
                  <c:v>139518</c:v>
                </c:pt>
                <c:pt idx="3">
                  <c:v>135748</c:v>
                </c:pt>
                <c:pt idx="4">
                  <c:v>143071</c:v>
                </c:pt>
                <c:pt idx="5">
                  <c:v>169251</c:v>
                </c:pt>
                <c:pt idx="6">
                  <c:v>143319</c:v>
                </c:pt>
                <c:pt idx="7">
                  <c:v>144541</c:v>
                </c:pt>
                <c:pt idx="8">
                  <c:v>91909</c:v>
                </c:pt>
                <c:pt idx="9">
                  <c:v>113768</c:v>
                </c:pt>
              </c:numCache>
            </c:numRef>
          </c:val>
          <c:smooth val="0"/>
          <c:extLst>
            <c:ext xmlns:c16="http://schemas.microsoft.com/office/drawing/2014/chart" uri="{C3380CC4-5D6E-409C-BE32-E72D297353CC}">
              <c16:uniqueId val="{0000001D-60C3-4AD2-9701-FAAA09EF4A5B}"/>
            </c:ext>
          </c:extLst>
        </c:ser>
        <c:ser>
          <c:idx val="4"/>
          <c:order val="3"/>
          <c:tx>
            <c:strRef>
              <c:f>'21-5'!$F$4</c:f>
              <c:strCache>
                <c:ptCount val="1"/>
                <c:pt idx="0">
                  <c:v>宮城県</c:v>
                </c:pt>
              </c:strCache>
            </c:strRef>
          </c:tx>
          <c:spPr>
            <a:ln w="28575" cap="rnd">
              <a:solidFill>
                <a:srgbClr val="AE8DBC"/>
              </a:solidFill>
              <a:prstDash val="sysDash"/>
              <a:round/>
            </a:ln>
            <a:effectLst/>
          </c:spPr>
          <c:marker>
            <c:symbol val="diamond"/>
            <c:size val="5"/>
            <c:spPr>
              <a:solidFill>
                <a:srgbClr val="AE8DBC"/>
              </a:solidFill>
              <a:ln w="9525">
                <a:solidFill>
                  <a:srgbClr val="AE8DBC"/>
                </a:solidFill>
              </a:ln>
              <a:effectLst/>
            </c:spPr>
          </c:marker>
          <c:dLbls>
            <c:dLbl>
              <c:idx val="0"/>
              <c:layout>
                <c:manualLayout>
                  <c:x val="-4.0974045234858682E-2"/>
                  <c:y val="3.12083249929160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A2-4AFE-8183-2F2EA673F865}"/>
                </c:ext>
              </c:extLst>
            </c:dLbl>
            <c:dLbl>
              <c:idx val="1"/>
              <c:delete val="1"/>
              <c:extLst>
                <c:ext xmlns:c15="http://schemas.microsoft.com/office/drawing/2012/chart" uri="{CE6537A1-D6FC-4f65-9D91-7224C49458BB}"/>
                <c:ext xmlns:c16="http://schemas.microsoft.com/office/drawing/2014/chart" uri="{C3380CC4-5D6E-409C-BE32-E72D297353CC}">
                  <c16:uniqueId val="{0000001F-60C3-4AD2-9701-FAAA09EF4A5B}"/>
                </c:ext>
              </c:extLst>
            </c:dLbl>
            <c:dLbl>
              <c:idx val="2"/>
              <c:delete val="1"/>
              <c:extLst>
                <c:ext xmlns:c15="http://schemas.microsoft.com/office/drawing/2012/chart" uri="{CE6537A1-D6FC-4f65-9D91-7224C49458BB}"/>
                <c:ext xmlns:c16="http://schemas.microsoft.com/office/drawing/2014/chart" uri="{C3380CC4-5D6E-409C-BE32-E72D297353CC}">
                  <c16:uniqueId val="{00000020-60C3-4AD2-9701-FAAA09EF4A5B}"/>
                </c:ext>
              </c:extLst>
            </c:dLbl>
            <c:dLbl>
              <c:idx val="3"/>
              <c:delete val="1"/>
              <c:extLst>
                <c:ext xmlns:c15="http://schemas.microsoft.com/office/drawing/2012/chart" uri="{CE6537A1-D6FC-4f65-9D91-7224C49458BB}"/>
                <c:ext xmlns:c16="http://schemas.microsoft.com/office/drawing/2014/chart" uri="{C3380CC4-5D6E-409C-BE32-E72D297353CC}">
                  <c16:uniqueId val="{00000021-60C3-4AD2-9701-FAAA09EF4A5B}"/>
                </c:ext>
              </c:extLst>
            </c:dLbl>
            <c:dLbl>
              <c:idx val="4"/>
              <c:delete val="1"/>
              <c:extLst>
                <c:ext xmlns:c15="http://schemas.microsoft.com/office/drawing/2012/chart" uri="{CE6537A1-D6FC-4f65-9D91-7224C49458BB}"/>
                <c:ext xmlns:c16="http://schemas.microsoft.com/office/drawing/2014/chart" uri="{C3380CC4-5D6E-409C-BE32-E72D297353CC}">
                  <c16:uniqueId val="{00000022-60C3-4AD2-9701-FAAA09EF4A5B}"/>
                </c:ext>
              </c:extLst>
            </c:dLbl>
            <c:dLbl>
              <c:idx val="5"/>
              <c:delete val="1"/>
              <c:extLst>
                <c:ext xmlns:c15="http://schemas.microsoft.com/office/drawing/2012/chart" uri="{CE6537A1-D6FC-4f65-9D91-7224C49458BB}"/>
                <c:ext xmlns:c16="http://schemas.microsoft.com/office/drawing/2014/chart" uri="{C3380CC4-5D6E-409C-BE32-E72D297353CC}">
                  <c16:uniqueId val="{00000023-60C3-4AD2-9701-FAAA09EF4A5B}"/>
                </c:ext>
              </c:extLst>
            </c:dLbl>
            <c:dLbl>
              <c:idx val="6"/>
              <c:delete val="1"/>
              <c:extLst>
                <c:ext xmlns:c15="http://schemas.microsoft.com/office/drawing/2012/chart" uri="{CE6537A1-D6FC-4f65-9D91-7224C49458BB}"/>
                <c:ext xmlns:c16="http://schemas.microsoft.com/office/drawing/2014/chart" uri="{C3380CC4-5D6E-409C-BE32-E72D297353CC}">
                  <c16:uniqueId val="{00000024-60C3-4AD2-9701-FAAA09EF4A5B}"/>
                </c:ext>
              </c:extLst>
            </c:dLbl>
            <c:dLbl>
              <c:idx val="7"/>
              <c:delete val="1"/>
              <c:extLst>
                <c:ext xmlns:c15="http://schemas.microsoft.com/office/drawing/2012/chart" uri="{CE6537A1-D6FC-4f65-9D91-7224C49458BB}"/>
                <c:ext xmlns:c16="http://schemas.microsoft.com/office/drawing/2014/chart" uri="{C3380CC4-5D6E-409C-BE32-E72D297353CC}">
                  <c16:uniqueId val="{00000025-60C3-4AD2-9701-FAAA09EF4A5B}"/>
                </c:ext>
              </c:extLst>
            </c:dLbl>
            <c:dLbl>
              <c:idx val="8"/>
              <c:delete val="1"/>
              <c:extLst>
                <c:ext xmlns:c15="http://schemas.microsoft.com/office/drawing/2012/chart" uri="{CE6537A1-D6FC-4f65-9D91-7224C49458BB}"/>
                <c:ext xmlns:c16="http://schemas.microsoft.com/office/drawing/2014/chart" uri="{C3380CC4-5D6E-409C-BE32-E72D297353CC}">
                  <c16:uniqueId val="{00000026-60C3-4AD2-9701-FAAA09EF4A5B}"/>
                </c:ext>
              </c:extLst>
            </c:dLbl>
            <c:dLbl>
              <c:idx val="9"/>
              <c:layout>
                <c:manualLayout>
                  <c:x val="-4.1497803925176421E-3"/>
                  <c:y val="-1.806729351943213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BF-435D-A866-27DD606995C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E8DBC"/>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'21-5'!$A$5:$A$14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'21-5'!$F$5:$F$14</c:f>
              <c:numCache>
                <c:formatCode>#,##0_ </c:formatCode>
                <c:ptCount val="10"/>
                <c:pt idx="0">
                  <c:v>137355</c:v>
                </c:pt>
                <c:pt idx="1">
                  <c:v>146278</c:v>
                </c:pt>
                <c:pt idx="2">
                  <c:v>134360</c:v>
                </c:pt>
                <c:pt idx="3">
                  <c:v>128758</c:v>
                </c:pt>
                <c:pt idx="4">
                  <c:v>122138</c:v>
                </c:pt>
                <c:pt idx="5">
                  <c:v>120892</c:v>
                </c:pt>
                <c:pt idx="6">
                  <c:v>123263</c:v>
                </c:pt>
                <c:pt idx="7">
                  <c:v>125223</c:v>
                </c:pt>
                <c:pt idx="8">
                  <c:v>83270</c:v>
                </c:pt>
                <c:pt idx="9">
                  <c:v>89253</c:v>
                </c:pt>
              </c:numCache>
            </c:numRef>
          </c:val>
          <c:smooth val="0"/>
          <c:extLst>
            <c:ext xmlns:c16="http://schemas.microsoft.com/office/drawing/2014/chart" uri="{C3380CC4-5D6E-409C-BE32-E72D297353CC}">
              <c16:uniqueId val="{00000027-60C3-4AD2-9701-FAAA09EF4A5B}"/>
            </c:ext>
          </c:extLst>
        </c:ser>
        <c:ser>
          <c:idx val="5"/>
          <c:order val="4"/>
          <c:tx>
            <c:strRef>
              <c:f>'21-5'!$G$4</c:f>
              <c:strCache>
                <c:ptCount val="1"/>
                <c:pt idx="0">
                  <c:v>茨城県</c:v>
                </c:pt>
              </c:strCache>
            </c:strRef>
          </c:tx>
          <c:spPr>
            <a:ln w="28575" cap="rnd">
              <a:solidFill>
                <a:srgbClr val="C8D627"/>
              </a:solidFill>
              <a:prstDash val="lgDashDotDot"/>
              <a:round/>
            </a:ln>
            <a:effectLst/>
          </c:spPr>
          <c:marker>
            <c:symbol val="star"/>
            <c:size val="5"/>
            <c:spPr>
              <a:solidFill>
                <a:srgbClr val="C8D627"/>
              </a:solidFill>
              <a:ln w="9525">
                <a:solidFill>
                  <a:srgbClr val="C8D627"/>
                </a:solidFill>
                <a:prstDash val="lgDashDotDot"/>
              </a:ln>
              <a:effectLst/>
            </c:spPr>
          </c:marker>
          <c:dLbls>
            <c:dLbl>
              <c:idx val="1"/>
              <c:delete val="1"/>
              <c:extLst>
                <c:ext xmlns:c15="http://schemas.microsoft.com/office/drawing/2012/chart" uri="{CE6537A1-D6FC-4f65-9D91-7224C49458BB}"/>
                <c:ext xmlns:c16="http://schemas.microsoft.com/office/drawing/2014/chart" uri="{C3380CC4-5D6E-409C-BE32-E72D297353CC}">
                  <c16:uniqueId val="{00000029-60C3-4AD2-9701-FAAA09EF4A5B}"/>
                </c:ext>
              </c:extLst>
            </c:dLbl>
            <c:dLbl>
              <c:idx val="2"/>
              <c:delete val="1"/>
              <c:extLst>
                <c:ext xmlns:c15="http://schemas.microsoft.com/office/drawing/2012/chart" uri="{CE6537A1-D6FC-4f65-9D91-7224C49458BB}"/>
                <c:ext xmlns:c16="http://schemas.microsoft.com/office/drawing/2014/chart" uri="{C3380CC4-5D6E-409C-BE32-E72D297353CC}">
                  <c16:uniqueId val="{0000002A-60C3-4AD2-9701-FAAA09EF4A5B}"/>
                </c:ext>
              </c:extLst>
            </c:dLbl>
            <c:dLbl>
              <c:idx val="3"/>
              <c:delete val="1"/>
              <c:extLst>
                <c:ext xmlns:c15="http://schemas.microsoft.com/office/drawing/2012/chart" uri="{CE6537A1-D6FC-4f65-9D91-7224C49458BB}"/>
                <c:ext xmlns:c16="http://schemas.microsoft.com/office/drawing/2014/chart" uri="{C3380CC4-5D6E-409C-BE32-E72D297353CC}">
                  <c16:uniqueId val="{0000002B-60C3-4AD2-9701-FAAA09EF4A5B}"/>
                </c:ext>
              </c:extLst>
            </c:dLbl>
            <c:dLbl>
              <c:idx val="4"/>
              <c:delete val="1"/>
              <c:extLst>
                <c:ext xmlns:c15="http://schemas.microsoft.com/office/drawing/2012/chart" uri="{CE6537A1-D6FC-4f65-9D91-7224C49458BB}"/>
                <c:ext xmlns:c16="http://schemas.microsoft.com/office/drawing/2014/chart" uri="{C3380CC4-5D6E-409C-BE32-E72D297353CC}">
                  <c16:uniqueId val="{0000002C-60C3-4AD2-9701-FAAA09EF4A5B}"/>
                </c:ext>
              </c:extLst>
            </c:dLbl>
            <c:dLbl>
              <c:idx val="5"/>
              <c:delete val="1"/>
              <c:extLst>
                <c:ext xmlns:c15="http://schemas.microsoft.com/office/drawing/2012/chart" uri="{CE6537A1-D6FC-4f65-9D91-7224C49458BB}"/>
                <c:ext xmlns:c16="http://schemas.microsoft.com/office/drawing/2014/chart" uri="{C3380CC4-5D6E-409C-BE32-E72D297353CC}">
                  <c16:uniqueId val="{0000002D-60C3-4AD2-9701-FAAA09EF4A5B}"/>
                </c:ext>
              </c:extLst>
            </c:dLbl>
            <c:dLbl>
              <c:idx val="6"/>
              <c:delete val="1"/>
              <c:extLst>
                <c:ext xmlns:c15="http://schemas.microsoft.com/office/drawing/2012/chart" uri="{CE6537A1-D6FC-4f65-9D91-7224C49458BB}"/>
                <c:ext xmlns:c16="http://schemas.microsoft.com/office/drawing/2014/chart" uri="{C3380CC4-5D6E-409C-BE32-E72D297353CC}">
                  <c16:uniqueId val="{0000002E-60C3-4AD2-9701-FAAA09EF4A5B}"/>
                </c:ext>
              </c:extLst>
            </c:dLbl>
            <c:dLbl>
              <c:idx val="7"/>
              <c:delete val="1"/>
              <c:extLst>
                <c:ext xmlns:c15="http://schemas.microsoft.com/office/drawing/2012/chart" uri="{CE6537A1-D6FC-4f65-9D91-7224C49458BB}"/>
                <c:ext xmlns:c16="http://schemas.microsoft.com/office/drawing/2014/chart" uri="{C3380CC4-5D6E-409C-BE32-E72D297353CC}">
                  <c16:uniqueId val="{0000002F-60C3-4AD2-9701-FAAA09EF4A5B}"/>
                </c:ext>
              </c:extLst>
            </c:dLbl>
            <c:dLbl>
              <c:idx val="8"/>
              <c:delete val="1"/>
              <c:extLst>
                <c:ext xmlns:c15="http://schemas.microsoft.com/office/drawing/2012/chart" uri="{CE6537A1-D6FC-4f65-9D91-7224C49458BB}"/>
                <c:ext xmlns:c16="http://schemas.microsoft.com/office/drawing/2014/chart" uri="{C3380CC4-5D6E-409C-BE32-E72D297353CC}">
                  <c16:uniqueId val="{00000030-60C3-4AD2-9701-FAAA09EF4A5B}"/>
                </c:ext>
              </c:extLst>
            </c:dLbl>
            <c:dLbl>
              <c:idx val="9"/>
              <c:layout>
                <c:manualLayout>
                  <c:x val="-2.0598214271551909E-3"/>
                  <c:y val="1.861610019707936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BF-435D-A866-27DD606995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8D62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'21-5'!$A$5:$A$14</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'21-5'!$G$5:$G$14</c:f>
              <c:numCache>
                <c:formatCode>#,##0_ </c:formatCode>
                <c:ptCount val="10"/>
                <c:pt idx="0">
                  <c:v>60067</c:v>
                </c:pt>
                <c:pt idx="1">
                  <c:v>79791</c:v>
                </c:pt>
                <c:pt idx="2">
                  <c:v>83050</c:v>
                </c:pt>
                <c:pt idx="3">
                  <c:v>70846</c:v>
                </c:pt>
                <c:pt idx="4">
                  <c:v>61443</c:v>
                </c:pt>
                <c:pt idx="5">
                  <c:v>72482</c:v>
                </c:pt>
                <c:pt idx="6">
                  <c:v>63370</c:v>
                </c:pt>
                <c:pt idx="7">
                  <c:v>85537</c:v>
                </c:pt>
                <c:pt idx="8">
                  <c:v>54773</c:v>
                </c:pt>
                <c:pt idx="9">
                  <c:v>65004</c:v>
                </c:pt>
              </c:numCache>
            </c:numRef>
          </c:val>
          <c:smooth val="0"/>
          <c:extLst>
            <c:ext xmlns:c16="http://schemas.microsoft.com/office/drawing/2014/chart" uri="{C3380CC4-5D6E-409C-BE32-E72D297353CC}">
              <c16:uniqueId val="{00000031-60C3-4AD2-9701-FAAA09EF4A5B}"/>
            </c:ext>
          </c:extLst>
        </c:ser>
        <c:dLbls>
          <c:showLegendKey val="0"/>
          <c:showVal val="0"/>
          <c:showCatName val="0"/>
          <c:showSerName val="0"/>
          <c:showPercent val="0"/>
          <c:showBubbleSize val="0"/>
        </c:dLbls>
        <c:marker val="1"/>
        <c:smooth val="0"/>
        <c:axId val="635836464"/>
        <c:axId val="635838424"/>
      </c:lineChart>
      <c:catAx>
        <c:axId val="635836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8424"/>
        <c:crosses val="autoZero"/>
        <c:auto val="1"/>
        <c:lblAlgn val="ctr"/>
        <c:lblOffset val="100"/>
        <c:noMultiLvlLbl val="0"/>
      </c:catAx>
      <c:valAx>
        <c:axId val="635838424"/>
        <c:scaling>
          <c:orientation val="minMax"/>
        </c:scaling>
        <c:delete val="0"/>
        <c:axPos val="l"/>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人</a:t>
                </a:r>
              </a:p>
            </c:rich>
          </c:tx>
          <c:layout>
            <c:manualLayout>
              <c:xMode val="edge"/>
              <c:yMode val="edge"/>
              <c:x val="7.4297188755020074E-2"/>
              <c:y val="9.5792143629105181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85000"/>
                <a:alpha val="9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6464"/>
        <c:crosses val="autoZero"/>
        <c:crossBetween val="between"/>
      </c:valAx>
      <c:spPr>
        <a:noFill/>
        <a:ln>
          <a:noFill/>
        </a:ln>
        <a:effectLst/>
      </c:spPr>
    </c:plotArea>
    <c:legend>
      <c:legendPos val="r"/>
      <c:layout>
        <c:manualLayout>
          <c:xMode val="edge"/>
          <c:yMode val="edge"/>
          <c:x val="0.15060240963855423"/>
          <c:y val="4.5890440165567536E-2"/>
          <c:w val="0.70080321285140568"/>
          <c:h val="0.135856547343346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76019867965087E-2"/>
          <c:y val="0.13825720952417786"/>
          <c:w val="0.85297440944881886"/>
          <c:h val="0.70410542432195966"/>
        </c:manualLayout>
      </c:layout>
      <c:barChart>
        <c:barDir val="col"/>
        <c:grouping val="clustered"/>
        <c:varyColors val="0"/>
        <c:ser>
          <c:idx val="1"/>
          <c:order val="0"/>
          <c:tx>
            <c:strRef>
              <c:f>'21-6'!$C$4</c:f>
              <c:strCache>
                <c:ptCount val="1"/>
                <c:pt idx="0">
                  <c:v>外国人宿泊者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'21-6'!$A$5:$A$18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'21-6'!$C$5:$C$18</c:f>
              <c:numCache>
                <c:formatCode>#,##0_ </c:formatCode>
                <c:ptCount val="14"/>
                <c:pt idx="0">
                  <c:v>7322</c:v>
                </c:pt>
                <c:pt idx="1">
                  <c:v>2225</c:v>
                </c:pt>
                <c:pt idx="2">
                  <c:v>4023</c:v>
                </c:pt>
                <c:pt idx="3">
                  <c:v>2617</c:v>
                </c:pt>
                <c:pt idx="4">
                  <c:v>2790</c:v>
                </c:pt>
                <c:pt idx="5">
                  <c:v>4300</c:v>
                </c:pt>
                <c:pt idx="6">
                  <c:v>7529</c:v>
                </c:pt>
                <c:pt idx="7">
                  <c:v>6433</c:v>
                </c:pt>
                <c:pt idx="8">
                  <c:v>9160</c:v>
                </c:pt>
                <c:pt idx="9">
                  <c:v>13356</c:v>
                </c:pt>
                <c:pt idx="10">
                  <c:v>3694</c:v>
                </c:pt>
                <c:pt idx="11">
                  <c:v>2390</c:v>
                </c:pt>
                <c:pt idx="12">
                  <c:v>3505</c:v>
                </c:pt>
                <c:pt idx="13">
                  <c:v>13486</c:v>
                </c:pt>
              </c:numCache>
            </c:numRef>
          </c:val>
          <c:extLst>
            <c:ext xmlns:c16="http://schemas.microsoft.com/office/drawing/2014/chart" uri="{C3380CC4-5D6E-409C-BE32-E72D297353CC}">
              <c16:uniqueId val="{00000000-CBC4-4506-A66F-720D83826997}"/>
            </c:ext>
          </c:extLst>
        </c:ser>
        <c:dLbls>
          <c:showLegendKey val="0"/>
          <c:showVal val="0"/>
          <c:showCatName val="0"/>
          <c:showSerName val="0"/>
          <c:showPercent val="0"/>
          <c:showBubbleSize val="0"/>
        </c:dLbls>
        <c:gapWidth val="50"/>
        <c:axId val="635832544"/>
        <c:axId val="635839208"/>
      </c:barChart>
      <c:catAx>
        <c:axId val="63583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9208"/>
        <c:crosses val="autoZero"/>
        <c:auto val="1"/>
        <c:lblAlgn val="ctr"/>
        <c:lblOffset val="100"/>
        <c:noMultiLvlLbl val="0"/>
      </c:catAx>
      <c:valAx>
        <c:axId val="635839208"/>
        <c:scaling>
          <c:orientation val="minMax"/>
          <c:max val="1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32544"/>
        <c:crosses val="autoZero"/>
        <c:crossBetween val="between"/>
        <c:majorUnit val="3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3865941742516"/>
          <c:y val="0.15359370279843079"/>
          <c:w val="0.86417197259675083"/>
          <c:h val="0.7452762555746858"/>
        </c:manualLayout>
      </c:layout>
      <c:barChart>
        <c:barDir val="col"/>
        <c:grouping val="stacked"/>
        <c:varyColors val="0"/>
        <c:ser>
          <c:idx val="2"/>
          <c:order val="0"/>
          <c:tx>
            <c:strRef>
              <c:f>'1-20(旧)'!$A$8</c:f>
              <c:strCache>
                <c:ptCount val="1"/>
                <c:pt idx="0">
                  <c:v>０～14歳</c:v>
                </c:pt>
              </c:strCache>
            </c:strRef>
          </c:tx>
          <c:spPr>
            <a:solidFill>
              <a:srgbClr val="D5848B"/>
            </a:solidFill>
            <a:ln>
              <a:noFill/>
            </a:ln>
            <a:effectLst/>
          </c:spPr>
          <c:invertIfNegative val="0"/>
          <c:dLbls>
            <c:dLbl>
              <c:idx val="0"/>
              <c:tx>
                <c:rich>
                  <a:bodyPr/>
                  <a:lstStyle/>
                  <a:p>
                    <a:fld id="{FDF4F5A2-F048-404C-8EF8-FAF98591BA0F}" type="VALUE">
                      <a:rPr lang="en-US" altLang="ja-JP"/>
                      <a:pPr/>
                      <a:t>[値]</a:t>
                    </a:fld>
                    <a:endParaRPr lang="en-US" altLang="ja-JP"/>
                  </a:p>
                  <a:p>
                    <a:r>
                      <a:rPr lang="en-US" altLang="ja-JP"/>
                      <a:t>(12.5%)</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12B-4666-B64A-AB4F64394FA1}"/>
                </c:ext>
              </c:extLst>
            </c:dLbl>
            <c:dLbl>
              <c:idx val="1"/>
              <c:tx>
                <c:rich>
                  <a:bodyPr/>
                  <a:lstStyle/>
                  <a:p>
                    <a:fld id="{F3ED371D-D087-4A0A-B011-71487ACBD017}" type="VALUE">
                      <a:rPr lang="en-US" altLang="ja-JP"/>
                      <a:pPr/>
                      <a:t>[値]</a:t>
                    </a:fld>
                    <a:endParaRPr lang="en-US" altLang="ja-JP"/>
                  </a:p>
                  <a:p>
                    <a:r>
                      <a:rPr lang="en-US" altLang="ja-JP"/>
                      <a:t>(12.1%)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12B-4666-B64A-AB4F64394FA1}"/>
                </c:ext>
              </c:extLst>
            </c:dLbl>
            <c:dLbl>
              <c:idx val="2"/>
              <c:tx>
                <c:rich>
                  <a:bodyPr/>
                  <a:lstStyle/>
                  <a:p>
                    <a:fld id="{FE8E12B4-B574-4170-B173-57A9D50AEACE}" type="VALUE">
                      <a:rPr lang="en-US" altLang="ja-JP"/>
                      <a:pPr/>
                      <a:t>[値]</a:t>
                    </a:fld>
                    <a:endParaRPr lang="en-US" altLang="ja-JP"/>
                  </a:p>
                  <a:p>
                    <a:r>
                      <a:rPr lang="en-US" altLang="ja-JP"/>
                      <a:t>(12.0%)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12B-4666-B64A-AB4F64394FA1}"/>
                </c:ext>
              </c:extLst>
            </c:dLbl>
            <c:dLbl>
              <c:idx val="3"/>
              <c:tx>
                <c:rich>
                  <a:bodyPr/>
                  <a:lstStyle/>
                  <a:p>
                    <a:fld id="{EE7E9993-3504-407D-BEB2-3D8C6A0C302A}" type="VALUE">
                      <a:rPr lang="en-US" altLang="ja-JP"/>
                      <a:pPr/>
                      <a:t>[値]</a:t>
                    </a:fld>
                    <a:endParaRPr lang="en-US" altLang="ja-JP"/>
                  </a:p>
                  <a:p>
                    <a:r>
                      <a:rPr lang="en-US" altLang="ja-JP"/>
                      <a:t>(11.8%)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12B-4666-B64A-AB4F64394FA1}"/>
                </c:ext>
              </c:extLst>
            </c:dLbl>
            <c:dLbl>
              <c:idx val="4"/>
              <c:tx>
                <c:rich>
                  <a:bodyPr/>
                  <a:lstStyle/>
                  <a:p>
                    <a:fld id="{4E25968E-62F1-4BCE-9781-6A2C598E55C3}" type="VALUE">
                      <a:rPr lang="en-US" altLang="ja-JP"/>
                      <a:pPr/>
                      <a:t>[値]</a:t>
                    </a:fld>
                    <a:endParaRPr lang="en-US" altLang="ja-JP"/>
                  </a:p>
                  <a:p>
                    <a:r>
                      <a:rPr lang="en-US" altLang="ja-JP"/>
                      <a:t>(11.5%)</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12B-4666-B64A-AB4F64394FA1}"/>
                </c:ext>
              </c:extLst>
            </c:dLbl>
            <c:dLbl>
              <c:idx val="5"/>
              <c:tx>
                <c:rich>
                  <a:bodyPr/>
                  <a:lstStyle/>
                  <a:p>
                    <a:fld id="{ABE15943-D144-4AE8-AC12-C74C63944338}" type="VALUE">
                      <a:rPr lang="en-US" altLang="ja-JP"/>
                      <a:pPr/>
                      <a:t>[値]</a:t>
                    </a:fld>
                    <a:endParaRPr lang="en-US" altLang="ja-JP"/>
                  </a:p>
                  <a:p>
                    <a:r>
                      <a:rPr lang="en-US" altLang="ja-JP"/>
                      <a:t>(11.4%)</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12B-4666-B64A-AB4F64394FA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'1-20(旧)'!$B$4:$G$4</c:f>
              <c:strCache>
                <c:ptCount val="6"/>
                <c:pt idx="0">
                  <c:v>2015年</c:v>
                </c:pt>
                <c:pt idx="1">
                  <c:v>2020</c:v>
                </c:pt>
                <c:pt idx="2">
                  <c:v>2025</c:v>
                </c:pt>
                <c:pt idx="3">
                  <c:v>2030</c:v>
                </c:pt>
                <c:pt idx="4">
                  <c:v>2035</c:v>
                </c:pt>
                <c:pt idx="5">
                  <c:v>2040</c:v>
                </c:pt>
              </c:strCache>
            </c:strRef>
          </c:cat>
          <c:val>
            <c:numRef>
              <c:f>'1-20(旧)'!$B$8:$G$8</c:f>
              <c:numCache>
                <c:formatCode>#,##0_);[Red]\(#,##0\)</c:formatCode>
                <c:ptCount val="6"/>
                <c:pt idx="0">
                  <c:v>41865</c:v>
                </c:pt>
                <c:pt idx="1">
                  <c:v>39850.762240657001</c:v>
                </c:pt>
                <c:pt idx="2">
                  <c:v>38458.459192748771</c:v>
                </c:pt>
                <c:pt idx="3">
                  <c:v>37189.089125463383</c:v>
                </c:pt>
                <c:pt idx="4">
                  <c:v>35610.337609823117</c:v>
                </c:pt>
                <c:pt idx="5">
                  <c:v>34469.044056125538</c:v>
                </c:pt>
              </c:numCache>
            </c:numRef>
          </c:val>
          <c:extLst>
            <c:ext xmlns:c16="http://schemas.microsoft.com/office/drawing/2014/chart" uri="{C3380CC4-5D6E-409C-BE32-E72D297353CC}">
              <c16:uniqueId val="{00000006-212B-4666-B64A-AB4F64394FA1}"/>
            </c:ext>
          </c:extLst>
        </c:ser>
        <c:ser>
          <c:idx val="1"/>
          <c:order val="1"/>
          <c:tx>
            <c:strRef>
              <c:f>'1-20(旧)'!$A$7</c:f>
              <c:strCache>
                <c:ptCount val="1"/>
                <c:pt idx="0">
                  <c:v>15～64歳</c:v>
                </c:pt>
              </c:strCache>
            </c:strRef>
          </c:tx>
          <c:spPr>
            <a:solidFill>
              <a:srgbClr val="E5AB47"/>
            </a:solidFill>
            <a:ln>
              <a:noFill/>
            </a:ln>
            <a:effectLst/>
          </c:spPr>
          <c:invertIfNegative val="0"/>
          <c:dLbls>
            <c:dLbl>
              <c:idx val="0"/>
              <c:tx>
                <c:rich>
                  <a:bodyPr/>
                  <a:lstStyle/>
                  <a:p>
                    <a:fld id="{8F6C095F-5F47-449D-8A47-8F8F8C34997A}" type="VALUE">
                      <a:rPr lang="en-US" altLang="ja-JP"/>
                      <a:pPr/>
                      <a:t>[値]</a:t>
                    </a:fld>
                    <a:endParaRPr lang="en-US" altLang="ja-JP"/>
                  </a:p>
                  <a:p>
                    <a:r>
                      <a:rPr lang="en-US" altLang="ja-JP"/>
                      <a:t>(61.0%)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12B-4666-B64A-AB4F64394FA1}"/>
                </c:ext>
              </c:extLst>
            </c:dLbl>
            <c:dLbl>
              <c:idx val="1"/>
              <c:tx>
                <c:rich>
                  <a:bodyPr/>
                  <a:lstStyle/>
                  <a:p>
                    <a:fld id="{24ACCDB1-D705-4FD4-B2FD-ACCD99825A7F}" type="VALUE">
                      <a:rPr lang="en-US" altLang="ja-JP"/>
                      <a:pPr/>
                      <a:t>[値]</a:t>
                    </a:fld>
                    <a:endParaRPr lang="en-US" altLang="ja-JP"/>
                  </a:p>
                  <a:p>
                    <a:r>
                      <a:rPr lang="en-US" altLang="ja-JP"/>
                      <a:t>(59.6%)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212B-4666-B64A-AB4F64394FA1}"/>
                </c:ext>
              </c:extLst>
            </c:dLbl>
            <c:dLbl>
              <c:idx val="2"/>
              <c:tx>
                <c:rich>
                  <a:bodyPr/>
                  <a:lstStyle/>
                  <a:p>
                    <a:fld id="{171B1670-56FD-4C69-AA22-267CF40FF862}" type="VALUE">
                      <a:rPr lang="en-US" altLang="ja-JP"/>
                      <a:pPr/>
                      <a:t>[値]</a:t>
                    </a:fld>
                    <a:endParaRPr lang="en-US" altLang="ja-JP"/>
                  </a:p>
                  <a:p>
                    <a:r>
                      <a:rPr lang="en-US" altLang="ja-JP"/>
                      <a:t>(57.3%)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212B-4666-B64A-AB4F64394FA1}"/>
                </c:ext>
              </c:extLst>
            </c:dLbl>
            <c:dLbl>
              <c:idx val="3"/>
              <c:tx>
                <c:rich>
                  <a:bodyPr/>
                  <a:lstStyle/>
                  <a:p>
                    <a:fld id="{48D3EFBD-4A7C-4566-9D50-70792E6292F0}" type="VALUE">
                      <a:rPr lang="en-US" altLang="ja-JP"/>
                      <a:pPr/>
                      <a:t>[値]</a:t>
                    </a:fld>
                    <a:endParaRPr lang="en-US" altLang="ja-JP"/>
                  </a:p>
                  <a:p>
                    <a:r>
                      <a:rPr lang="en-US" altLang="ja-JP"/>
                      <a:t>(55.4%)</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12B-4666-B64A-AB4F64394FA1}"/>
                </c:ext>
              </c:extLst>
            </c:dLbl>
            <c:dLbl>
              <c:idx val="4"/>
              <c:tx>
                <c:rich>
                  <a:bodyPr/>
                  <a:lstStyle/>
                  <a:p>
                    <a:fld id="{A136B74B-1AA2-4C14-A133-C5A2FF640281}" type="VALUE">
                      <a:rPr lang="en-US" altLang="ja-JP"/>
                      <a:pPr/>
                      <a:t>[値]</a:t>
                    </a:fld>
                    <a:endParaRPr lang="en-US" altLang="ja-JP"/>
                  </a:p>
                  <a:p>
                    <a:r>
                      <a:rPr lang="en-US" altLang="ja-JP"/>
                      <a:t>(53.7%)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212B-4666-B64A-AB4F64394FA1}"/>
                </c:ext>
              </c:extLst>
            </c:dLbl>
            <c:dLbl>
              <c:idx val="5"/>
              <c:tx>
                <c:rich>
                  <a:bodyPr/>
                  <a:lstStyle/>
                  <a:p>
                    <a:fld id="{18BA1972-9B29-40A5-97B8-2079C275FA98}" type="VALUE">
                      <a:rPr lang="en-US" altLang="ja-JP"/>
                      <a:pPr/>
                      <a:t>[値]</a:t>
                    </a:fld>
                    <a:endParaRPr lang="en-US" altLang="ja-JP"/>
                  </a:p>
                  <a:p>
                    <a:r>
                      <a:rPr lang="en-US" altLang="ja-JP"/>
                      <a:t>(51.0%)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212B-4666-B64A-AB4F64394FA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'1-20(旧)'!$B$4:$G$4</c:f>
              <c:strCache>
                <c:ptCount val="6"/>
                <c:pt idx="0">
                  <c:v>2015年</c:v>
                </c:pt>
                <c:pt idx="1">
                  <c:v>2020</c:v>
                </c:pt>
                <c:pt idx="2">
                  <c:v>2025</c:v>
                </c:pt>
                <c:pt idx="3">
                  <c:v>2030</c:v>
                </c:pt>
                <c:pt idx="4">
                  <c:v>2035</c:v>
                </c:pt>
                <c:pt idx="5">
                  <c:v>2040</c:v>
                </c:pt>
              </c:strCache>
            </c:strRef>
          </c:cat>
          <c:val>
            <c:numRef>
              <c:f>'1-20(旧)'!$B$7:$G$7</c:f>
              <c:numCache>
                <c:formatCode>#,##0_);[Red]\(#,##0\)</c:formatCode>
                <c:ptCount val="6"/>
                <c:pt idx="0">
                  <c:v>204785</c:v>
                </c:pt>
                <c:pt idx="1">
                  <c:v>196060.55042185489</c:v>
                </c:pt>
                <c:pt idx="2">
                  <c:v>184485.99060219718</c:v>
                </c:pt>
                <c:pt idx="3">
                  <c:v>174624.73873549432</c:v>
                </c:pt>
                <c:pt idx="4">
                  <c:v>165727.2023058639</c:v>
                </c:pt>
                <c:pt idx="5">
                  <c:v>153792.55693826947</c:v>
                </c:pt>
              </c:numCache>
            </c:numRef>
          </c:val>
          <c:extLst>
            <c:ext xmlns:c16="http://schemas.microsoft.com/office/drawing/2014/chart" uri="{C3380CC4-5D6E-409C-BE32-E72D297353CC}">
              <c16:uniqueId val="{0000000D-212B-4666-B64A-AB4F64394FA1}"/>
            </c:ext>
          </c:extLst>
        </c:ser>
        <c:ser>
          <c:idx val="0"/>
          <c:order val="2"/>
          <c:tx>
            <c:strRef>
              <c:f>'1-20(旧)'!$A$6</c:f>
              <c:strCache>
                <c:ptCount val="1"/>
                <c:pt idx="0">
                  <c:v>65歳以上</c:v>
                </c:pt>
              </c:strCache>
            </c:strRef>
          </c:tx>
          <c:spPr>
            <a:solidFill>
              <a:srgbClr val="E1CEA3"/>
            </a:solidFill>
            <a:ln>
              <a:noFill/>
            </a:ln>
            <a:effectLst/>
          </c:spPr>
          <c:invertIfNegative val="0"/>
          <c:dLbls>
            <c:dLbl>
              <c:idx val="0"/>
              <c:tx>
                <c:rich>
                  <a:bodyPr/>
                  <a:lstStyle/>
                  <a:p>
                    <a:fld id="{8839205E-80B9-494B-88FD-19805E10D2E6}" type="VALUE">
                      <a:rPr lang="en-US" altLang="ja-JP"/>
                      <a:pPr/>
                      <a:t>[値]</a:t>
                    </a:fld>
                    <a:endParaRPr lang="en-US" altLang="ja-JP"/>
                  </a:p>
                  <a:p>
                    <a:r>
                      <a:rPr lang="en-US" altLang="ja-JP"/>
                      <a:t>(24.4%)</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212B-4666-B64A-AB4F64394FA1}"/>
                </c:ext>
              </c:extLst>
            </c:dLbl>
            <c:dLbl>
              <c:idx val="1"/>
              <c:tx>
                <c:rich>
                  <a:bodyPr/>
                  <a:lstStyle/>
                  <a:p>
                    <a:fld id="{5C904C71-5CA2-4536-A4F7-32A3A6F43C61}" type="VALUE">
                      <a:rPr lang="en-US" altLang="ja-JP"/>
                      <a:pPr/>
                      <a:t>[値]</a:t>
                    </a:fld>
                    <a:endParaRPr lang="en-US" altLang="ja-JP"/>
                  </a:p>
                  <a:p>
                    <a:r>
                      <a:rPr lang="en-US" altLang="ja-JP"/>
                      <a:t>(28.2%)</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212B-4666-B64A-AB4F64394FA1}"/>
                </c:ext>
              </c:extLst>
            </c:dLbl>
            <c:dLbl>
              <c:idx val="2"/>
              <c:tx>
                <c:rich>
                  <a:bodyPr/>
                  <a:lstStyle/>
                  <a:p>
                    <a:fld id="{960A3E53-8BCB-4F21-9E77-CEBB4E200F8A}" type="VALUE">
                      <a:rPr lang="en-US" altLang="ja-JP"/>
                      <a:pPr/>
                      <a:t>[値]</a:t>
                    </a:fld>
                    <a:endParaRPr lang="en-US" altLang="ja-JP"/>
                  </a:p>
                  <a:p>
                    <a:r>
                      <a:rPr lang="en-US" altLang="ja-JP"/>
                      <a:t>(30.7%)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212B-4666-B64A-AB4F64394FA1}"/>
                </c:ext>
              </c:extLst>
            </c:dLbl>
            <c:dLbl>
              <c:idx val="3"/>
              <c:tx>
                <c:rich>
                  <a:bodyPr/>
                  <a:lstStyle/>
                  <a:p>
                    <a:fld id="{126D95EE-1F99-4ED0-B9F7-91DF1230F6CA}" type="VALUE">
                      <a:rPr lang="en-US" altLang="ja-JP"/>
                      <a:pPr/>
                      <a:t>[値]</a:t>
                    </a:fld>
                    <a:endParaRPr lang="en-US" altLang="ja-JP"/>
                  </a:p>
                  <a:p>
                    <a:r>
                      <a:rPr lang="en-US" altLang="ja-JP"/>
                      <a:t>(32.8%)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212B-4666-B64A-AB4F64394FA1}"/>
                </c:ext>
              </c:extLst>
            </c:dLbl>
            <c:dLbl>
              <c:idx val="4"/>
              <c:tx>
                <c:rich>
                  <a:bodyPr/>
                  <a:lstStyle/>
                  <a:p>
                    <a:fld id="{9EA118A3-9E24-4AF4-8788-1076F9914A57}" type="VALUE">
                      <a:rPr lang="en-US" altLang="ja-JP"/>
                      <a:pPr/>
                      <a:t>[値]</a:t>
                    </a:fld>
                    <a:endParaRPr lang="en-US" altLang="ja-JP"/>
                  </a:p>
                  <a:p>
                    <a:r>
                      <a:rPr lang="en-US" altLang="ja-JP"/>
                      <a:t>(34.7%)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212B-4666-B64A-AB4F64394FA1}"/>
                </c:ext>
              </c:extLst>
            </c:dLbl>
            <c:dLbl>
              <c:idx val="5"/>
              <c:tx>
                <c:rich>
                  <a:bodyPr/>
                  <a:lstStyle/>
                  <a:p>
                    <a:fld id="{AC0DEABA-ED67-4E5C-8FF5-0407B996B1A8}" type="VALUE">
                      <a:rPr lang="en-US" altLang="ja-JP"/>
                      <a:pPr/>
                      <a:t>[値]</a:t>
                    </a:fld>
                    <a:endParaRPr lang="en-US" altLang="ja-JP"/>
                  </a:p>
                  <a:p>
                    <a:r>
                      <a:rPr lang="en-US" altLang="ja-JP"/>
                      <a:t>(37.6%)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212B-4666-B64A-AB4F64394FA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'1-20(旧)'!$B$4:$G$4</c:f>
              <c:strCache>
                <c:ptCount val="6"/>
                <c:pt idx="0">
                  <c:v>2015年</c:v>
                </c:pt>
                <c:pt idx="1">
                  <c:v>2020</c:v>
                </c:pt>
                <c:pt idx="2">
                  <c:v>2025</c:v>
                </c:pt>
                <c:pt idx="3">
                  <c:v>2030</c:v>
                </c:pt>
                <c:pt idx="4">
                  <c:v>2035</c:v>
                </c:pt>
                <c:pt idx="5">
                  <c:v>2040</c:v>
                </c:pt>
              </c:strCache>
            </c:strRef>
          </c:cat>
          <c:val>
            <c:numRef>
              <c:f>'1-20(旧)'!$B$6:$G$6</c:f>
              <c:numCache>
                <c:formatCode>#,##0_);[Red]\(#,##0\)</c:formatCode>
                <c:ptCount val="6"/>
                <c:pt idx="0">
                  <c:v>81853</c:v>
                </c:pt>
                <c:pt idx="1">
                  <c:v>92881.834427506721</c:v>
                </c:pt>
                <c:pt idx="2">
                  <c:v>98789.416157391286</c:v>
                </c:pt>
                <c:pt idx="3">
                  <c:v>103163.43199214907</c:v>
                </c:pt>
                <c:pt idx="4">
                  <c:v>107018.60896243902</c:v>
                </c:pt>
                <c:pt idx="5">
                  <c:v>113279.15383622414</c:v>
                </c:pt>
              </c:numCache>
            </c:numRef>
          </c:val>
          <c:extLst>
            <c:ext xmlns:c16="http://schemas.microsoft.com/office/drawing/2014/chart" uri="{C3380CC4-5D6E-409C-BE32-E72D297353CC}">
              <c16:uniqueId val="{00000014-212B-4666-B64A-AB4F64394FA1}"/>
            </c:ext>
          </c:extLst>
        </c:ser>
        <c:dLbls>
          <c:showLegendKey val="0"/>
          <c:showVal val="0"/>
          <c:showCatName val="0"/>
          <c:showSerName val="0"/>
          <c:showPercent val="0"/>
          <c:showBubbleSize val="0"/>
        </c:dLbls>
        <c:gapWidth val="50"/>
        <c:overlap val="100"/>
        <c:axId val="635841952"/>
        <c:axId val="635842736"/>
      </c:barChart>
      <c:catAx>
        <c:axId val="635841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42736"/>
        <c:crosses val="autoZero"/>
        <c:auto val="1"/>
        <c:lblAlgn val="ctr"/>
        <c:lblOffset val="100"/>
        <c:noMultiLvlLbl val="0"/>
      </c:catAx>
      <c:valAx>
        <c:axId val="635842736"/>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635841952"/>
        <c:crosses val="autoZero"/>
        <c:crossBetween val="between"/>
      </c:valAx>
      <c:spPr>
        <a:noFill/>
        <a:ln>
          <a:noFill/>
        </a:ln>
        <a:effectLst/>
      </c:spPr>
    </c:plotArea>
    <c:legend>
      <c:legendPos val="t"/>
      <c:layout>
        <c:manualLayout>
          <c:xMode val="edge"/>
          <c:yMode val="edge"/>
          <c:x val="0.45707244848459283"/>
          <c:y val="7.3697380360138705E-3"/>
          <c:w val="0.39195424078897922"/>
          <c:h val="6.22411085686438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04111334679115"/>
          <c:y val="0.22488909477295985"/>
          <c:w val="0.46236681805039526"/>
          <c:h val="0.77292732442486922"/>
        </c:manualLayout>
      </c:layout>
      <c:doughnutChart>
        <c:varyColors val="1"/>
        <c:ser>
          <c:idx val="0"/>
          <c:order val="0"/>
          <c:spPr>
            <a:solidFill>
              <a:srgbClr val="7B9AD0"/>
            </a:solidFill>
          </c:spPr>
          <c:dPt>
            <c:idx val="0"/>
            <c:bubble3D val="0"/>
            <c:spPr>
              <a:solidFill>
                <a:srgbClr val="7B9AD0"/>
              </a:solidFill>
              <a:ln w="19050">
                <a:solidFill>
                  <a:schemeClr val="lt1"/>
                </a:solidFill>
              </a:ln>
              <a:effectLst/>
            </c:spPr>
            <c:extLst>
              <c:ext xmlns:c16="http://schemas.microsoft.com/office/drawing/2014/chart" uri="{C3380CC4-5D6E-409C-BE32-E72D297353CC}">
                <c16:uniqueId val="{00000001-85EE-44EB-944E-1AC3DF077469}"/>
              </c:ext>
            </c:extLst>
          </c:dPt>
          <c:dPt>
            <c:idx val="1"/>
            <c:bubble3D val="0"/>
            <c:spPr>
              <a:solidFill>
                <a:srgbClr val="F8E352"/>
              </a:solidFill>
              <a:ln w="19050">
                <a:solidFill>
                  <a:schemeClr val="lt1"/>
                </a:solidFill>
              </a:ln>
              <a:effectLst/>
            </c:spPr>
            <c:extLst>
              <c:ext xmlns:c16="http://schemas.microsoft.com/office/drawing/2014/chart" uri="{C3380CC4-5D6E-409C-BE32-E72D297353CC}">
                <c16:uniqueId val="{00000003-85EE-44EB-944E-1AC3DF077469}"/>
              </c:ext>
            </c:extLst>
          </c:dPt>
          <c:dPt>
            <c:idx val="2"/>
            <c:bubble3D val="0"/>
            <c:spPr>
              <a:solidFill>
                <a:srgbClr val="C8D627"/>
              </a:solidFill>
              <a:ln w="19050">
                <a:solidFill>
                  <a:schemeClr val="lt1"/>
                </a:solidFill>
              </a:ln>
              <a:effectLst/>
            </c:spPr>
            <c:extLst>
              <c:ext xmlns:c16="http://schemas.microsoft.com/office/drawing/2014/chart" uri="{C3380CC4-5D6E-409C-BE32-E72D297353CC}">
                <c16:uniqueId val="{00000005-85EE-44EB-944E-1AC3DF077469}"/>
              </c:ext>
            </c:extLst>
          </c:dPt>
          <c:dPt>
            <c:idx val="3"/>
            <c:bubble3D val="0"/>
            <c:spPr>
              <a:solidFill>
                <a:srgbClr val="D5848B"/>
              </a:solidFill>
              <a:ln w="19050">
                <a:solidFill>
                  <a:schemeClr val="lt1"/>
                </a:solidFill>
              </a:ln>
              <a:effectLst/>
            </c:spPr>
            <c:extLst>
              <c:ext xmlns:c16="http://schemas.microsoft.com/office/drawing/2014/chart" uri="{C3380CC4-5D6E-409C-BE32-E72D297353CC}">
                <c16:uniqueId val="{00000007-85EE-44EB-944E-1AC3DF077469}"/>
              </c:ext>
            </c:extLst>
          </c:dPt>
          <c:dPt>
            <c:idx val="4"/>
            <c:bubble3D val="0"/>
            <c:spPr>
              <a:solidFill>
                <a:srgbClr val="E5AB47"/>
              </a:solidFill>
              <a:ln w="19050">
                <a:solidFill>
                  <a:schemeClr val="lt1"/>
                </a:solidFill>
              </a:ln>
              <a:effectLst/>
            </c:spPr>
            <c:extLst>
              <c:ext xmlns:c16="http://schemas.microsoft.com/office/drawing/2014/chart" uri="{C3380CC4-5D6E-409C-BE32-E72D297353CC}">
                <c16:uniqueId val="{00000009-85EE-44EB-944E-1AC3DF077469}"/>
              </c:ext>
            </c:extLst>
          </c:dPt>
          <c:dPt>
            <c:idx val="5"/>
            <c:bubble3D val="0"/>
            <c:spPr>
              <a:solidFill>
                <a:srgbClr val="E1CEA3"/>
              </a:solidFill>
              <a:ln w="19050">
                <a:solidFill>
                  <a:schemeClr val="lt1"/>
                </a:solidFill>
              </a:ln>
              <a:effectLst/>
            </c:spPr>
            <c:extLst>
              <c:ext xmlns:c16="http://schemas.microsoft.com/office/drawing/2014/chart" uri="{C3380CC4-5D6E-409C-BE32-E72D297353CC}">
                <c16:uniqueId val="{0000000B-85EE-44EB-944E-1AC3DF077469}"/>
              </c:ext>
            </c:extLst>
          </c:dPt>
          <c:dPt>
            <c:idx val="6"/>
            <c:bubble3D val="0"/>
            <c:spPr>
              <a:solidFill>
                <a:srgbClr val="51A1A2"/>
              </a:solidFill>
              <a:ln w="19050">
                <a:solidFill>
                  <a:schemeClr val="lt1"/>
                </a:solidFill>
              </a:ln>
              <a:effectLst/>
            </c:spPr>
            <c:extLst>
              <c:ext xmlns:c16="http://schemas.microsoft.com/office/drawing/2014/chart" uri="{C3380CC4-5D6E-409C-BE32-E72D297353CC}">
                <c16:uniqueId val="{0000000D-85EE-44EB-944E-1AC3DF077469}"/>
              </c:ext>
            </c:extLst>
          </c:dPt>
          <c:dPt>
            <c:idx val="7"/>
            <c:bubble3D val="0"/>
            <c:spPr>
              <a:solidFill>
                <a:srgbClr val="B1D7E4"/>
              </a:solidFill>
              <a:ln w="19050">
                <a:solidFill>
                  <a:schemeClr val="lt1"/>
                </a:solidFill>
              </a:ln>
              <a:effectLst/>
            </c:spPr>
            <c:extLst>
              <c:ext xmlns:c16="http://schemas.microsoft.com/office/drawing/2014/chart" uri="{C3380CC4-5D6E-409C-BE32-E72D297353CC}">
                <c16:uniqueId val="{0000000F-85EE-44EB-944E-1AC3DF077469}"/>
              </c:ext>
            </c:extLst>
          </c:dPt>
          <c:dPt>
            <c:idx val="8"/>
            <c:bubble3D val="0"/>
            <c:spPr>
              <a:solidFill>
                <a:srgbClr val="66B7EC"/>
              </a:solidFill>
              <a:ln w="19050">
                <a:solidFill>
                  <a:schemeClr val="lt1"/>
                </a:solidFill>
              </a:ln>
              <a:effectLst/>
            </c:spPr>
            <c:extLst>
              <c:ext xmlns:c16="http://schemas.microsoft.com/office/drawing/2014/chart" uri="{C3380CC4-5D6E-409C-BE32-E72D297353CC}">
                <c16:uniqueId val="{00000011-85EE-44EB-944E-1AC3DF077469}"/>
              </c:ext>
            </c:extLst>
          </c:dPt>
          <c:dPt>
            <c:idx val="9"/>
            <c:bubble3D val="0"/>
            <c:spPr>
              <a:solidFill>
                <a:srgbClr val="C08E47"/>
              </a:solidFill>
              <a:ln w="19050">
                <a:solidFill>
                  <a:schemeClr val="lt1"/>
                </a:solidFill>
              </a:ln>
              <a:effectLst/>
            </c:spPr>
            <c:extLst>
              <c:ext xmlns:c16="http://schemas.microsoft.com/office/drawing/2014/chart" uri="{C3380CC4-5D6E-409C-BE32-E72D297353CC}">
                <c16:uniqueId val="{00000013-85EE-44EB-944E-1AC3DF077469}"/>
              </c:ext>
            </c:extLst>
          </c:dPt>
          <c:dPt>
            <c:idx val="10"/>
            <c:bubble3D val="0"/>
            <c:spPr>
              <a:solidFill>
                <a:srgbClr val="AE8DBC"/>
              </a:solidFill>
              <a:ln w="19050">
                <a:solidFill>
                  <a:schemeClr val="lt1"/>
                </a:solidFill>
              </a:ln>
              <a:effectLst/>
            </c:spPr>
            <c:extLst>
              <c:ext xmlns:c16="http://schemas.microsoft.com/office/drawing/2014/chart" uri="{C3380CC4-5D6E-409C-BE32-E72D297353CC}">
                <c16:uniqueId val="{00000015-85EE-44EB-944E-1AC3DF077469}"/>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extLst>
                <c:ext xmlns:c16="http://schemas.microsoft.com/office/drawing/2014/chart" uri="{C3380CC4-5D6E-409C-BE32-E72D297353CC}">
                  <c16:uniqueId val="{00000001-85EE-44EB-944E-1AC3DF077469}"/>
                </c:ext>
              </c:extLst>
            </c:dLbl>
            <c:dLbl>
              <c:idx val="2"/>
              <c:layout>
                <c:manualLayout>
                  <c:x val="-4.1708390832235576E-4"/>
                  <c:y val="4.32519837473215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EE-44EB-944E-1AC3DF077469}"/>
                </c:ext>
              </c:extLst>
            </c:dLbl>
            <c:dLbl>
              <c:idx val="3"/>
              <c:layout>
                <c:manualLayout>
                  <c:x val="-1.3355939575626063E-2"/>
                  <c:y val="-3.6488653752556359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EE-44EB-944E-1AC3DF077469}"/>
                </c:ext>
              </c:extLst>
            </c:dLbl>
            <c:dLbl>
              <c:idx val="4"/>
              <c:layout>
                <c:manualLayout>
                  <c:x val="7.8114368488058777E-3"/>
                  <c:y val="2.6931212279494372E-3"/>
                </c:manualLayout>
              </c:layout>
              <c:spPr>
                <a:noFill/>
                <a:ln>
                  <a:noFill/>
                </a:ln>
                <a:effectLst/>
              </c:spPr>
              <c:txPr>
                <a:bodyPr rot="0" spcFirstLastPara="1" vertOverflow="ellipsis" vert="horz" wrap="square" lIns="38100" tIns="19050" rIns="38100" bIns="19050" anchor="ctr" anchorCtr="0">
                  <a:noAutofit/>
                </a:bodyPr>
                <a:lstStyle/>
                <a:p>
                  <a:pPr algn="l">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16784722357181905"/>
                      <c:h val="0.12529249373339085"/>
                    </c:manualLayout>
                  </c15:layout>
                </c:ext>
                <c:ext xmlns:c16="http://schemas.microsoft.com/office/drawing/2014/chart" uri="{C3380CC4-5D6E-409C-BE32-E72D297353CC}">
                  <c16:uniqueId val="{00000009-85EE-44EB-944E-1AC3DF077469}"/>
                </c:ext>
              </c:extLst>
            </c:dLbl>
            <c:dLbl>
              <c:idx val="5"/>
              <c:layout>
                <c:manualLayout>
                  <c:x val="-0.16853933765897511"/>
                  <c:y val="-3.27737065634181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EE-44EB-944E-1AC3DF077469}"/>
                </c:ext>
              </c:extLst>
            </c:dLbl>
            <c:dLbl>
              <c:idx val="6"/>
              <c:layout>
                <c:manualLayout>
                  <c:x val="-0.13908686177275595"/>
                  <c:y val="-5.47166038314810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EE-44EB-944E-1AC3DF077469}"/>
                </c:ext>
              </c:extLst>
            </c:dLbl>
            <c:dLbl>
              <c:idx val="7"/>
              <c:layout>
                <c:manualLayout>
                  <c:x val="-0.15188626881110476"/>
                  <c:y val="-8.726907997450972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EE-44EB-944E-1AC3DF077469}"/>
                </c:ext>
              </c:extLst>
            </c:dLbl>
            <c:dLbl>
              <c:idx val="8"/>
              <c:layout>
                <c:manualLayout>
                  <c:x val="-0.15350854222758986"/>
                  <c:y val="-0.129411751185306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5EE-44EB-944E-1AC3DF077469}"/>
                </c:ext>
              </c:extLst>
            </c:dLbl>
            <c:dLbl>
              <c:idx val="9"/>
              <c:layout>
                <c:manualLayout>
                  <c:x val="-0.19767337429295023"/>
                  <c:y val="-0.171378874620963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5EE-44EB-944E-1AC3DF077469}"/>
                </c:ext>
              </c:extLst>
            </c:dLbl>
            <c:dLbl>
              <c:idx val="10"/>
              <c:layout>
                <c:manualLayout>
                  <c:x val="-1.3958293373531133E-2"/>
                  <c:y val="-2.9454338659407737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B71F30D5-1479-4A9F-9268-9FC60E2E82F1}" type="CATEGORYNAME">
                      <a:rPr lang="ja-JP" altLang="en-US"/>
                      <a:pPr>
                        <a:defRPr sz="800"/>
                      </a:pPr>
                      <a:t>[分類名]</a:t>
                    </a:fld>
                    <a:r>
                      <a:rPr lang="en-US" altLang="ja-JP" baseline="0"/>
                      <a:t>, </a:t>
                    </a:r>
                  </a:p>
                  <a:p>
                    <a:pPr>
                      <a:defRPr sz="800"/>
                    </a:pPr>
                    <a:fld id="{861BA337-B262-40B8-8FF3-D3F546CA391F}" type="VALUE">
                      <a:rPr lang="en-US" altLang="ja-JP" baseline="0"/>
                      <a:pPr>
                        <a:defRPr sz="8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13774661359159968"/>
                      <c:h val="0.10945091406595064"/>
                    </c:manualLayout>
                  </c15:layout>
                  <c15:dlblFieldTable/>
                  <c15:showDataLabelsRange val="0"/>
                </c:ext>
                <c:ext xmlns:c16="http://schemas.microsoft.com/office/drawing/2014/chart" uri="{C3380CC4-5D6E-409C-BE32-E72D297353CC}">
                  <c16:uniqueId val="{00000015-85EE-44EB-944E-1AC3DF07746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'1-11'!$A$3:$K$3</c:f>
              <c:strCache>
                <c:ptCount val="11"/>
                <c:pt idx="0">
                  <c:v>ベトナム</c:v>
                </c:pt>
                <c:pt idx="1">
                  <c:v>中国</c:v>
                </c:pt>
                <c:pt idx="2">
                  <c:v>フィリピン</c:v>
                </c:pt>
                <c:pt idx="3">
                  <c:v>インドネシア</c:v>
                </c:pt>
                <c:pt idx="4">
                  <c:v>韓国</c:v>
                </c:pt>
                <c:pt idx="5">
                  <c:v>ネパール</c:v>
                </c:pt>
                <c:pt idx="6">
                  <c:v>ミャンマー</c:v>
                </c:pt>
                <c:pt idx="7">
                  <c:v>スリランカ</c:v>
                </c:pt>
                <c:pt idx="8">
                  <c:v>朝鮮</c:v>
                </c:pt>
                <c:pt idx="9">
                  <c:v>タイ</c:v>
                </c:pt>
                <c:pt idx="10">
                  <c:v>その他</c:v>
                </c:pt>
              </c:strCache>
            </c:strRef>
          </c:cat>
          <c:val>
            <c:numRef>
              <c:f>'1-11'!$A$4:$K$4</c:f>
              <c:numCache>
                <c:formatCode>#,##0_);[Red]\(#,##0\)</c:formatCode>
                <c:ptCount val="11"/>
                <c:pt idx="0">
                  <c:v>914</c:v>
                </c:pt>
                <c:pt idx="1">
                  <c:v>727</c:v>
                </c:pt>
                <c:pt idx="2">
                  <c:v>396</c:v>
                </c:pt>
                <c:pt idx="3">
                  <c:v>322</c:v>
                </c:pt>
                <c:pt idx="4">
                  <c:v>319</c:v>
                </c:pt>
                <c:pt idx="5">
                  <c:v>243</c:v>
                </c:pt>
                <c:pt idx="6">
                  <c:v>160</c:v>
                </c:pt>
                <c:pt idx="7">
                  <c:v>65</c:v>
                </c:pt>
                <c:pt idx="8">
                  <c:v>65</c:v>
                </c:pt>
                <c:pt idx="9">
                  <c:v>61</c:v>
                </c:pt>
                <c:pt idx="10" formatCode="General">
                  <c:v>416</c:v>
                </c:pt>
              </c:numCache>
            </c:numRef>
          </c:val>
          <c:extLst>
            <c:ext xmlns:c16="http://schemas.microsoft.com/office/drawing/2014/chart" uri="{C3380CC4-5D6E-409C-BE32-E72D297353CC}">
              <c16:uniqueId val="{00000016-85EE-44EB-944E-1AC3DF077469}"/>
            </c:ext>
          </c:extLst>
        </c:ser>
        <c:dLbls>
          <c:showLegendKey val="0"/>
          <c:showVal val="1"/>
          <c:showCatName val="1"/>
          <c:showSerName val="0"/>
          <c:showPercent val="0"/>
          <c:showBubbleSize val="0"/>
          <c:showLeaderLines val="1"/>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53187037919415E-2"/>
          <c:y val="0.1732037715392305"/>
          <c:w val="0.88866148359662356"/>
          <c:h val="0.7402823669231714"/>
        </c:manualLayout>
      </c:layout>
      <c:barChart>
        <c:barDir val="col"/>
        <c:grouping val="stacked"/>
        <c:varyColors val="0"/>
        <c:ser>
          <c:idx val="0"/>
          <c:order val="0"/>
          <c:spPr>
            <a:solidFill>
              <a:schemeClr val="accent1"/>
            </a:solidFill>
            <a:ln>
              <a:noFill/>
            </a:ln>
            <a:effectLst/>
          </c:spPr>
          <c:invertIfNegative val="0"/>
          <c:val>
            <c:numRef>
              <c:f>#REF!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1E-BA26-45EB-8FE6-28E0FBDC1D9C}"/>
            </c:ext>
          </c:extLst>
        </c:ser>
        <c:ser>
          <c:idx val="1"/>
          <c:order val="1"/>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9-BA26-45EB-8FE6-28E0FBDC1D9C}"/>
            </c:ext>
          </c:extLst>
        </c:ser>
        <c:ser>
          <c:idx val="2"/>
          <c:order val="2"/>
          <c:spPr>
            <a:solidFill>
              <a:schemeClr val="accent3"/>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13-BA26-45EB-8FE6-28E0FBDC1D9C}"/>
            </c:ext>
          </c:extLst>
        </c:ser>
        <c:ser>
          <c:idx val="3"/>
          <c:order val="3"/>
          <c:spPr>
            <a:solidFill>
              <a:schemeClr val="accent4"/>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1D-BA26-45EB-8FE6-28E0FBDC1D9C}"/>
            </c:ext>
          </c:extLst>
        </c:ser>
        <c:dLbls>
          <c:showLegendKey val="0"/>
          <c:showVal val="0"/>
          <c:showCatName val="0"/>
          <c:showSerName val="0"/>
          <c:showPercent val="0"/>
          <c:showBubbleSize val="0"/>
        </c:dLbls>
        <c:gapWidth val="40"/>
        <c:overlap val="100"/>
        <c:axId val="161427344"/>
        <c:axId val="161432440"/>
        <c:extLst/>
      </c:barChart>
      <c:catAx>
        <c:axId val="16142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161432440"/>
        <c:crosses val="autoZero"/>
        <c:auto val="1"/>
        <c:lblAlgn val="ctr"/>
        <c:lblOffset val="100"/>
        <c:noMultiLvlLbl val="0"/>
      </c:catAx>
      <c:valAx>
        <c:axId val="161432440"/>
        <c:scaling>
          <c:orientation val="minMax"/>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161427344"/>
        <c:crosses val="autoZero"/>
        <c:crossBetween val="between"/>
      </c:valAx>
      <c:spPr>
        <a:noFill/>
        <a:ln>
          <a:noFill/>
        </a:ln>
        <a:effectLst/>
      </c:spPr>
    </c:plotArea>
    <c:legend>
      <c:legendPos val="t"/>
      <c:layout>
        <c:manualLayout>
          <c:xMode val="edge"/>
          <c:yMode val="edge"/>
          <c:x val="0.1532121648574335"/>
          <c:y val="5.771234217024647E-2"/>
          <c:w val="0.79961976262629564"/>
          <c:h val="6.10512144352903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36990695797732E-2"/>
          <c:y val="0.17868790373806018"/>
          <c:w val="0.80271367905495827"/>
          <c:h val="0.74462229892496312"/>
        </c:manualLayout>
      </c:layout>
      <c:barChart>
        <c:barDir val="col"/>
        <c:grouping val="stacked"/>
        <c:varyColors val="0"/>
        <c:ser>
          <c:idx val="4"/>
          <c:order val="1"/>
          <c:tx>
            <c:strRef>
              <c:f>'1-12'!$D$3</c:f>
              <c:strCache>
                <c:ptCount val="1"/>
                <c:pt idx="0">
                  <c:v>核家族世帯</c:v>
                </c:pt>
              </c:strCache>
            </c:strRef>
          </c:tx>
          <c:spPr>
            <a:solidFill>
              <a:srgbClr val="B1D7E4"/>
            </a:solidFill>
            <a:ln>
              <a:noFill/>
            </a:ln>
            <a:effectLst/>
          </c:spPr>
          <c:invertIfNegative val="0"/>
          <c:dLbls>
            <c:dLbl>
              <c:idx val="0"/>
              <c:layout>
                <c:manualLayout>
                  <c:x val="-2.0500688145145976E-3"/>
                  <c:y val="4.384680185461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18E-4944-9121-9F8664BB1FAE}"/>
                </c:ext>
              </c:extLst>
            </c:dLbl>
            <c:dLbl>
              <c:idx val="4"/>
              <c:layout>
                <c:manualLayout>
                  <c:x val="5.0670598494169069E-4"/>
                  <c:y val="5.2498050243745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AC-4EBF-BC81-3D1FCA6F6EA3}"/>
                </c:ext>
              </c:extLst>
            </c:dLbl>
            <c:spPr>
              <a:noFill/>
              <a:ln w="19050">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'1-12'!$A$4:$A$10</c:f>
              <c:strCache>
                <c:ptCount val="7"/>
                <c:pt idx="0">
                  <c:v>1990年</c:v>
                </c:pt>
                <c:pt idx="1">
                  <c:v>1995</c:v>
                </c:pt>
                <c:pt idx="2">
                  <c:v>2000</c:v>
                </c:pt>
                <c:pt idx="3">
                  <c:v>2005</c:v>
                </c:pt>
                <c:pt idx="4">
                  <c:v>2010</c:v>
                </c:pt>
                <c:pt idx="5">
                  <c:v>2015</c:v>
                </c:pt>
                <c:pt idx="6">
                  <c:v>2020</c:v>
                </c:pt>
              </c:strCache>
            </c:strRef>
          </c:cat>
          <c:val>
            <c:numRef>
              <c:f>'1-12'!$D$4:$D$10</c:f>
              <c:numCache>
                <c:formatCode>#,##0_);[Red]\(#,##0\)</c:formatCode>
                <c:ptCount val="7"/>
                <c:pt idx="0">
                  <c:v>54252</c:v>
                </c:pt>
                <c:pt idx="1">
                  <c:v>58641</c:v>
                </c:pt>
                <c:pt idx="2">
                  <c:v>62967</c:v>
                </c:pt>
                <c:pt idx="3">
                  <c:v>66455</c:v>
                </c:pt>
                <c:pt idx="4">
                  <c:v>69204</c:v>
                </c:pt>
                <c:pt idx="5">
                  <c:v>70267</c:v>
                </c:pt>
                <c:pt idx="6" formatCode="#,##0_ ">
                  <c:v>72896</c:v>
                </c:pt>
              </c:numCache>
            </c:numRef>
          </c:val>
          <c:extLst>
            <c:ext xmlns:c16="http://schemas.microsoft.com/office/drawing/2014/chart" uri="{C3380CC4-5D6E-409C-BE32-E72D297353CC}">
              <c16:uniqueId val="{0000000C-B18E-4944-9121-9F8664BB1FAE}"/>
            </c:ext>
          </c:extLst>
        </c:ser>
        <c:ser>
          <c:idx val="5"/>
          <c:order val="2"/>
          <c:tx>
            <c:strRef>
              <c:f>'1-12'!$E$3</c:f>
              <c:strCache>
                <c:ptCount val="1"/>
                <c:pt idx="0">
                  <c:v>その他の親族世帯</c:v>
                </c:pt>
              </c:strCache>
            </c:strRef>
          </c:tx>
          <c:spPr>
            <a:pattFill prst="dkUpDiag">
              <a:fgClr>
                <a:srgbClr val="F8E352"/>
              </a:fgClr>
              <a:bgClr>
                <a:schemeClr val="bg1"/>
              </a:bgClr>
            </a:pattFill>
            <a:ln>
              <a:solidFill>
                <a:srgbClr val="F8E352"/>
              </a:solidFill>
            </a:ln>
            <a:effectLst/>
          </c:spPr>
          <c:invertIfNegative val="0"/>
          <c:dLbls>
            <c:dLbl>
              <c:idx val="4"/>
              <c:layout>
                <c:manualLayout>
                  <c:x val="5.0670598494169069E-4"/>
                  <c:y val="1.44807106779773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AC-4EBF-BC81-3D1FCA6F6E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'1-12'!$A$4:$A$10</c:f>
              <c:strCache>
                <c:ptCount val="7"/>
                <c:pt idx="0">
                  <c:v>1990年</c:v>
                </c:pt>
                <c:pt idx="1">
                  <c:v>1995</c:v>
                </c:pt>
                <c:pt idx="2">
                  <c:v>2000</c:v>
                </c:pt>
                <c:pt idx="3">
                  <c:v>2005</c:v>
                </c:pt>
                <c:pt idx="4">
                  <c:v>2010</c:v>
                </c:pt>
                <c:pt idx="5">
                  <c:v>2015</c:v>
                </c:pt>
                <c:pt idx="6">
                  <c:v>2020</c:v>
                </c:pt>
              </c:strCache>
            </c:strRef>
          </c:cat>
          <c:val>
            <c:numRef>
              <c:f>'1-12'!$E$4:$E$10</c:f>
              <c:numCache>
                <c:formatCode>#,##0_);[Red]\(#,##0\)</c:formatCode>
                <c:ptCount val="7"/>
                <c:pt idx="0">
                  <c:v>20216</c:v>
                </c:pt>
                <c:pt idx="1">
                  <c:v>20497</c:v>
                </c:pt>
                <c:pt idx="2">
                  <c:v>20175</c:v>
                </c:pt>
                <c:pt idx="3">
                  <c:v>19704</c:v>
                </c:pt>
                <c:pt idx="4">
                  <c:v>18219</c:v>
                </c:pt>
                <c:pt idx="5">
                  <c:v>16482</c:v>
                </c:pt>
                <c:pt idx="6" formatCode="#,##0_ ">
                  <c:v>13950</c:v>
                </c:pt>
              </c:numCache>
            </c:numRef>
          </c:val>
          <c:extLst>
            <c:ext xmlns:c16="http://schemas.microsoft.com/office/drawing/2014/chart" uri="{C3380CC4-5D6E-409C-BE32-E72D297353CC}">
              <c16:uniqueId val="{00000013-B18E-4944-9121-9F8664BB1FAE}"/>
            </c:ext>
          </c:extLst>
        </c:ser>
        <c:ser>
          <c:idx val="6"/>
          <c:order val="3"/>
          <c:tx>
            <c:strRef>
              <c:f>'1-12'!$F$3</c:f>
              <c:strCache>
                <c:ptCount val="1"/>
                <c:pt idx="0">
                  <c:v>非親族世帯</c:v>
                </c:pt>
              </c:strCache>
            </c:strRef>
          </c:tx>
          <c:spPr>
            <a:pattFill prst="pct40">
              <a:fgClr>
                <a:srgbClr val="D5848B"/>
              </a:fgClr>
              <a:bgClr>
                <a:schemeClr val="bg1"/>
              </a:bgClr>
            </a:pattFill>
            <a:ln>
              <a:solidFill>
                <a:srgbClr val="D5848B"/>
              </a:solidFill>
            </a:ln>
            <a:effectLst/>
          </c:spPr>
          <c:invertIfNegative val="0"/>
          <c:dLbls>
            <c:dLbl>
              <c:idx val="0"/>
              <c:layout>
                <c:manualLayout>
                  <c:x val="5.5351857991894605E-2"/>
                  <c:y val="1.8765268245030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18E-4944-9121-9F8664BB1FAE}"/>
                </c:ext>
              </c:extLst>
            </c:dLbl>
            <c:dLbl>
              <c:idx val="1"/>
              <c:layout>
                <c:manualLayout>
                  <c:x val="5.3301789177379953E-2"/>
                  <c:y val="3.833006375139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18E-4944-9121-9F8664BB1FAE}"/>
                </c:ext>
              </c:extLst>
            </c:dLbl>
            <c:dLbl>
              <c:idx val="2"/>
              <c:layout>
                <c:manualLayout>
                  <c:x val="5.535185799189464E-2"/>
                  <c:y val="1.03538780342968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18E-4944-9121-9F8664BB1FAE}"/>
                </c:ext>
              </c:extLst>
            </c:dLbl>
            <c:dLbl>
              <c:idx val="3"/>
              <c:layout>
                <c:manualLayout>
                  <c:x val="5.7401926806409258E-2"/>
                  <c:y val="-1.80376984372150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18E-4944-9121-9F8664BB1FAE}"/>
                </c:ext>
              </c:extLst>
            </c:dLbl>
            <c:dLbl>
              <c:idx val="4"/>
              <c:layout>
                <c:manualLayout>
                  <c:x val="5.6515138206784242E-2"/>
                  <c:y val="-9.49833659843623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18E-4944-9121-9F8664BB1FAE}"/>
                </c:ext>
              </c:extLst>
            </c:dLbl>
            <c:dLbl>
              <c:idx val="5"/>
              <c:layout>
                <c:manualLayout>
                  <c:x val="5.631908147422221E-2"/>
                  <c:y val="-4.9095860288155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18E-4944-9121-9F8664BB1FAE}"/>
                </c:ext>
              </c:extLst>
            </c:dLbl>
            <c:dLbl>
              <c:idx val="6"/>
              <c:layout>
                <c:manualLayout>
                  <c:x val="5.8853373921866924E-2"/>
                  <c:y val="8.73907884802065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94-4185-9C61-6639F38BF200}"/>
                </c:ext>
              </c:extLst>
            </c:dLbl>
            <c:spPr>
              <a:noFill/>
              <a:ln w="19050">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'1-12'!$A$4:$A$10</c:f>
              <c:strCache>
                <c:ptCount val="7"/>
                <c:pt idx="0">
                  <c:v>1990年</c:v>
                </c:pt>
                <c:pt idx="1">
                  <c:v>1995</c:v>
                </c:pt>
                <c:pt idx="2">
                  <c:v>2000</c:v>
                </c:pt>
                <c:pt idx="3">
                  <c:v>2005</c:v>
                </c:pt>
                <c:pt idx="4">
                  <c:v>2010</c:v>
                </c:pt>
                <c:pt idx="5">
                  <c:v>2015</c:v>
                </c:pt>
                <c:pt idx="6">
                  <c:v>2020</c:v>
                </c:pt>
              </c:strCache>
            </c:strRef>
          </c:cat>
          <c:val>
            <c:numRef>
              <c:f>'1-12'!$F$4:$F$10</c:f>
              <c:numCache>
                <c:formatCode>#,##0_);[Red]\(#,##0\)</c:formatCode>
                <c:ptCount val="7"/>
                <c:pt idx="0">
                  <c:v>191</c:v>
                </c:pt>
                <c:pt idx="1">
                  <c:v>353</c:v>
                </c:pt>
                <c:pt idx="2">
                  <c:v>579</c:v>
                </c:pt>
                <c:pt idx="3">
                  <c:v>861</c:v>
                </c:pt>
                <c:pt idx="4">
                  <c:v>1271</c:v>
                </c:pt>
                <c:pt idx="5">
                  <c:v>1376</c:v>
                </c:pt>
                <c:pt idx="6" formatCode="#,##0_ ">
                  <c:v>1284</c:v>
                </c:pt>
              </c:numCache>
            </c:numRef>
          </c:val>
          <c:extLst>
            <c:ext xmlns:c16="http://schemas.microsoft.com/office/drawing/2014/chart" uri="{C3380CC4-5D6E-409C-BE32-E72D297353CC}">
              <c16:uniqueId val="{00000014-B18E-4944-9121-9F8664BB1FAE}"/>
            </c:ext>
          </c:extLst>
        </c:ser>
        <c:ser>
          <c:idx val="0"/>
          <c:order val="4"/>
          <c:tx>
            <c:strRef>
              <c:f>'1-12'!$G$3</c:f>
              <c:strCache>
                <c:ptCount val="1"/>
                <c:pt idx="0">
                  <c:v>単独世帯</c:v>
                </c:pt>
              </c:strCache>
            </c:strRef>
          </c:tx>
          <c:spPr>
            <a:pattFill prst="lgCheck">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'1-12'!$A$4:$A$10</c:f>
              <c:strCache>
                <c:ptCount val="7"/>
                <c:pt idx="0">
                  <c:v>1990年</c:v>
                </c:pt>
                <c:pt idx="1">
                  <c:v>1995</c:v>
                </c:pt>
                <c:pt idx="2">
                  <c:v>2000</c:v>
                </c:pt>
                <c:pt idx="3">
                  <c:v>2005</c:v>
                </c:pt>
                <c:pt idx="4">
                  <c:v>2010</c:v>
                </c:pt>
                <c:pt idx="5">
                  <c:v>2015</c:v>
                </c:pt>
                <c:pt idx="6">
                  <c:v>2020</c:v>
                </c:pt>
              </c:strCache>
            </c:strRef>
          </c:cat>
          <c:val>
            <c:numRef>
              <c:f>'1-12'!$G$4:$G$10</c:f>
              <c:numCache>
                <c:formatCode>#,##0_);[Red]\(#,##0\)</c:formatCode>
                <c:ptCount val="7"/>
                <c:pt idx="0">
                  <c:v>23971</c:v>
                </c:pt>
                <c:pt idx="1">
                  <c:v>31319</c:v>
                </c:pt>
                <c:pt idx="2">
                  <c:v>36265</c:v>
                </c:pt>
                <c:pt idx="3">
                  <c:v>39033</c:v>
                </c:pt>
                <c:pt idx="4">
                  <c:v>42849</c:v>
                </c:pt>
                <c:pt idx="5">
                  <c:v>49315</c:v>
                </c:pt>
                <c:pt idx="6" formatCode="#,##0_ ">
                  <c:v>51719</c:v>
                </c:pt>
              </c:numCache>
            </c:numRef>
          </c:val>
          <c:extLst>
            <c:ext xmlns:c16="http://schemas.microsoft.com/office/drawing/2014/chart" uri="{C3380CC4-5D6E-409C-BE32-E72D297353CC}">
              <c16:uniqueId val="{00000015-B18E-4944-9121-9F8664BB1FAE}"/>
            </c:ext>
          </c:extLst>
        </c:ser>
        <c:dLbls>
          <c:showLegendKey val="0"/>
          <c:showVal val="0"/>
          <c:showCatName val="0"/>
          <c:showSerName val="0"/>
          <c:showPercent val="0"/>
          <c:showBubbleSize val="0"/>
        </c:dLbls>
        <c:gapWidth val="80"/>
        <c:overlap val="100"/>
        <c:axId val="484410880"/>
        <c:axId val="484411664"/>
        <c:extLst>
          <c:ext xmlns:c15="http://schemas.microsoft.com/office/drawing/2012/chart" uri="{02D57815-91ED-43cb-92C2-25804820EDAC}">
            <c15:filteredBarSeries>
              <c15:ser>
                <c:idx val="3"/>
                <c:order val="0"/>
                <c:tx>
                  <c:strRef>
                    <c:extLst>
                      <c:ext uri="{02D57815-91ED-43cb-92C2-25804820EDAC}">
                        <c15:formulaRef>
                          <c15:sqref>'1-12'!$C$3</c15:sqref>
                        </c15:formulaRef>
                      </c:ext>
                    </c:extLst>
                    <c:strCache>
                      <c:ptCount val="1"/>
                      <c:pt idx="0">
                        <c:v>一般世帯数</c:v>
                      </c:pt>
                    </c:strCache>
                  </c:strRef>
                </c:tx>
                <c:spPr>
                  <a:solidFill>
                    <a:schemeClr val="accent4"/>
                  </a:solidFill>
                  <a:ln>
                    <a:noFill/>
                  </a:ln>
                  <a:effectLst/>
                </c:spPr>
                <c:invertIfNegative val="0"/>
                <c:dLbls>
                  <c:dLbl>
                    <c:idx val="2"/>
                    <c:layout>
                      <c:manualLayout>
                        <c:x val="0"/>
                        <c:y val="4.3678621644023155E-2"/>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7-B18E-4944-9121-9F8664BB1FAE}"/>
                      </c:ext>
                    </c:extLst>
                  </c:dLbl>
                  <c:dLbl>
                    <c:idx val="4"/>
                    <c:layout>
                      <c:manualLayout>
                        <c:x val="1.0143805063314089E-3"/>
                        <c:y val="-3.9809189184868265E-3"/>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9-B18E-4944-9121-9F8664BB1FA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'1-12'!$A$4:$A$10</c15:sqref>
                        </c15:formulaRef>
                      </c:ext>
                    </c:extLst>
                    <c:strCache>
                      <c:ptCount val="7"/>
                      <c:pt idx="0">
                        <c:v>1990年</c:v>
                      </c:pt>
                      <c:pt idx="1">
                        <c:v>1995</c:v>
                      </c:pt>
                      <c:pt idx="2">
                        <c:v>2000</c:v>
                      </c:pt>
                      <c:pt idx="3">
                        <c:v>2005</c:v>
                      </c:pt>
                      <c:pt idx="4">
                        <c:v>2010</c:v>
                      </c:pt>
                      <c:pt idx="5">
                        <c:v>2015</c:v>
                      </c:pt>
                      <c:pt idx="6">
                        <c:v>2020</c:v>
                      </c:pt>
                    </c:strCache>
                  </c:strRef>
                </c:cat>
                <c:val>
                  <c:numRef>
                    <c:extLst>
                      <c:ext uri="{02D57815-91ED-43cb-92C2-25804820EDAC}">
                        <c15:formulaRef>
                          <c15:sqref>'1-12'!$C$4:$C$9</c15:sqref>
                        </c15:formulaRef>
                      </c:ext>
                    </c:extLst>
                    <c:numCache>
                      <c:formatCode>#,##0_);[Red]\(#,##0\)</c:formatCode>
                      <c:ptCount val="6"/>
                      <c:pt idx="0">
                        <c:v>98630</c:v>
                      </c:pt>
                      <c:pt idx="1">
                        <c:v>110810</c:v>
                      </c:pt>
                      <c:pt idx="2">
                        <c:v>119986</c:v>
                      </c:pt>
                      <c:pt idx="3">
                        <c:v>126053</c:v>
                      </c:pt>
                      <c:pt idx="4">
                        <c:v>131543</c:v>
                      </c:pt>
                      <c:pt idx="5">
                        <c:v>137440</c:v>
                      </c:pt>
                    </c:numCache>
                  </c:numRef>
                </c:val>
                <c:extLst>
                  <c:ext xmlns:c16="http://schemas.microsoft.com/office/drawing/2014/chart" uri="{C3380CC4-5D6E-409C-BE32-E72D297353CC}">
                    <c16:uniqueId val="{0000000B-B18E-4944-9121-9F8664BB1FAE}"/>
                  </c:ext>
                </c:extLst>
              </c15:ser>
            </c15:filteredBarSeries>
          </c:ext>
        </c:extLst>
      </c:barChart>
      <c:catAx>
        <c:axId val="48441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11664"/>
        <c:crosses val="autoZero"/>
        <c:auto val="1"/>
        <c:lblAlgn val="ctr"/>
        <c:lblOffset val="100"/>
        <c:noMultiLvlLbl val="0"/>
      </c:catAx>
      <c:valAx>
        <c:axId val="484411664"/>
        <c:scaling>
          <c:orientation val="minMax"/>
          <c:max val="140000"/>
        </c:scaling>
        <c:delete val="0"/>
        <c:axPos val="l"/>
        <c:majorGridlines>
          <c:spPr>
            <a:ln w="9525" cap="flat" cmpd="sng" algn="ctr">
              <a:noFill/>
              <a:round/>
            </a:ln>
            <a:effectLst/>
          </c:spPr>
        </c:majorGridlines>
        <c:numFmt formatCode="#,##0_);[Red]\(#,##0\)" sourceLinked="1"/>
        <c:majorTickMark val="out"/>
        <c:minorTickMark val="none"/>
        <c:tickLblPos val="nextTo"/>
        <c:spPr>
          <a:solidFill>
            <a:schemeClr val="bg1"/>
          </a:solid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4410880"/>
        <c:crosses val="autoZero"/>
        <c:crossBetween val="between"/>
      </c:valAx>
      <c:spPr>
        <a:noFill/>
        <a:ln>
          <a:noFill/>
        </a:ln>
        <a:effectLst/>
      </c:spPr>
    </c:plotArea>
    <c:legend>
      <c:legendPos val="t"/>
      <c:layout>
        <c:manualLayout>
          <c:xMode val="edge"/>
          <c:yMode val="edge"/>
          <c:x val="0.18027647781540246"/>
          <c:y val="7.5846067186807128E-2"/>
          <c:w val="0.58836882832568305"/>
          <c:h val="0.100076463044859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550202184866"/>
          <c:y val="0.21965056763114188"/>
          <c:w val="0.79462099916945905"/>
          <c:h val="0.68539519386423997"/>
        </c:manualLayout>
      </c:layout>
      <c:barChart>
        <c:barDir val="col"/>
        <c:grouping val="stacked"/>
        <c:varyColors val="0"/>
        <c:ser>
          <c:idx val="1"/>
          <c:order val="1"/>
          <c:tx>
            <c:strRef>
              <c:f>'1-14(旧)'!$A$6</c:f>
              <c:strCache>
                <c:ptCount val="1"/>
                <c:pt idx="0">
                  <c:v>核家族世帯</c:v>
                </c:pt>
              </c:strCache>
            </c:strRef>
          </c:tx>
          <c:spPr>
            <a:solidFill>
              <a:srgbClr val="B1D7E4"/>
            </a:solidFill>
            <a:ln>
              <a:noFill/>
            </a:ln>
            <a:effectLst/>
          </c:spPr>
          <c:invertIfNegative val="0"/>
          <c:dLbls>
            <c:dLbl>
              <c:idx val="0"/>
              <c:layout>
                <c:manualLayout>
                  <c:x val="-2.1292158151186764E-17"/>
                  <c:y val="6.75033243589450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A1-429A-9665-72C50BABA67F}"/>
                </c:ext>
              </c:extLst>
            </c:dLbl>
            <c:dLbl>
              <c:idx val="1"/>
              <c:layout>
                <c:manualLayout>
                  <c:x val="0"/>
                  <c:y val="4.36786216440231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A1-429A-9665-72C50BABA67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'1-14(旧)'!$B$6:$G$6</c:f>
              <c:numCache>
                <c:formatCode>#,##0_);[Red]\(#,##0\)</c:formatCode>
                <c:ptCount val="6"/>
                <c:pt idx="0">
                  <c:v>54252</c:v>
                </c:pt>
                <c:pt idx="1">
                  <c:v>58641</c:v>
                </c:pt>
                <c:pt idx="2">
                  <c:v>62967</c:v>
                </c:pt>
                <c:pt idx="3">
                  <c:v>66455</c:v>
                </c:pt>
                <c:pt idx="4">
                  <c:v>69204</c:v>
                </c:pt>
                <c:pt idx="5">
                  <c:v>70267</c:v>
                </c:pt>
              </c:numCache>
            </c:numRef>
          </c:val>
          <c:extLst>
            <c:ext xmlns:c16="http://schemas.microsoft.com/office/drawing/2014/chart" uri="{C3380CC4-5D6E-409C-BE32-E72D297353CC}">
              <c16:uniqueId val="{00000002-19A1-429A-9665-72C50BABA67F}"/>
            </c:ext>
          </c:extLst>
        </c:ser>
        <c:ser>
          <c:idx val="2"/>
          <c:order val="2"/>
          <c:tx>
            <c:strRef>
              <c:f>'1-14(旧)'!$A$7</c:f>
              <c:strCache>
                <c:ptCount val="1"/>
                <c:pt idx="0">
                  <c:v>その他の親族世帯</c:v>
                </c:pt>
              </c:strCache>
            </c:strRef>
          </c:tx>
          <c:spPr>
            <a:solidFill>
              <a:srgbClr val="F8E352"/>
            </a:solidFill>
            <a:ln>
              <a:noFill/>
            </a:ln>
            <a:effectLst/>
          </c:spPr>
          <c:invertIfNegative val="0"/>
          <c:dLbls>
            <c:dLbl>
              <c:idx val="4"/>
              <c:layout>
                <c:manualLayout>
                  <c:x val="6.9823251875927193E-3"/>
                  <c:y val="1.57219390622592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A1-429A-9665-72C50BABA67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'1-14(旧)'!$B$7:$G$7</c:f>
              <c:numCache>
                <c:formatCode>#,##0_);[Red]\(#,##0\)</c:formatCode>
                <c:ptCount val="6"/>
                <c:pt idx="0">
                  <c:v>20216</c:v>
                </c:pt>
                <c:pt idx="1">
                  <c:v>20497</c:v>
                </c:pt>
                <c:pt idx="2">
                  <c:v>20175</c:v>
                </c:pt>
                <c:pt idx="3">
                  <c:v>19704</c:v>
                </c:pt>
                <c:pt idx="4">
                  <c:v>18219</c:v>
                </c:pt>
                <c:pt idx="5">
                  <c:v>16482</c:v>
                </c:pt>
              </c:numCache>
            </c:numRef>
          </c:val>
          <c:extLst>
            <c:ext xmlns:c16="http://schemas.microsoft.com/office/drawing/2014/chart" uri="{C3380CC4-5D6E-409C-BE32-E72D297353CC}">
              <c16:uniqueId val="{00000004-19A1-429A-9665-72C50BABA67F}"/>
            </c:ext>
          </c:extLst>
        </c:ser>
        <c:ser>
          <c:idx val="3"/>
          <c:order val="3"/>
          <c:tx>
            <c:strRef>
              <c:f>'1-14(旧)'!$A$8</c:f>
              <c:strCache>
                <c:ptCount val="1"/>
                <c:pt idx="0">
                  <c:v>非親族世帯</c:v>
                </c:pt>
              </c:strCache>
            </c:strRef>
          </c:tx>
          <c:spPr>
            <a:solidFill>
              <a:srgbClr val="D5848B"/>
            </a:solidFill>
            <a:ln>
              <a:noFill/>
            </a:ln>
            <a:effectLst/>
          </c:spPr>
          <c:invertIfNegative val="0"/>
          <c:dLbls>
            <c:dLbl>
              <c:idx val="0"/>
              <c:layout>
                <c:manualLayout>
                  <c:x val="5.63661968381479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A1-429A-9665-72C50BABA67F}"/>
                </c:ext>
              </c:extLst>
            </c:dLbl>
            <c:dLbl>
              <c:idx val="1"/>
              <c:layout>
                <c:manualLayout>
                  <c:x val="5.6366196838147954E-2"/>
                  <c:y val="-6.28868362377108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A1-429A-9665-72C50BABA67F}"/>
                </c:ext>
              </c:extLst>
            </c:dLbl>
            <c:dLbl>
              <c:idx val="2"/>
              <c:layout>
                <c:manualLayout>
                  <c:x val="5.5858601500741754E-2"/>
                  <c:y val="-6.28877562490374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A1-429A-9665-72C50BABA67F}"/>
                </c:ext>
              </c:extLst>
            </c:dLbl>
            <c:dLbl>
              <c:idx val="3"/>
              <c:layout>
                <c:manualLayout>
                  <c:x val="5.5858601500741754E-2"/>
                  <c:y val="-6.28877562490380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A1-429A-9665-72C50BABA67F}"/>
                </c:ext>
              </c:extLst>
            </c:dLbl>
            <c:dLbl>
              <c:idx val="4"/>
              <c:layout>
                <c:manualLayout>
                  <c:x val="5.8186043229939331E-2"/>
                  <c:y val="-5.764644395831126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A1-429A-9665-72C50BABA67F}"/>
                </c:ext>
              </c:extLst>
            </c:dLbl>
            <c:dLbl>
              <c:idx val="5"/>
              <c:layout>
                <c:manualLayout>
                  <c:x val="4.6548834583951468E-2"/>
                  <c:y val="-1.2577551249807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A1-429A-9665-72C50BABA67F}"/>
                </c:ext>
              </c:extLst>
            </c:dLbl>
            <c:spPr>
              <a:solidFill>
                <a:schemeClr val="bg1"/>
              </a:solidFill>
              <a:ln w="19050">
                <a:solidFill>
                  <a:srgbClr val="D5848B"/>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'1-14(旧)'!$B$8:$G$8</c:f>
              <c:numCache>
                <c:formatCode>#,##0_);[Red]\(#,##0\)</c:formatCode>
                <c:ptCount val="6"/>
                <c:pt idx="0">
                  <c:v>191</c:v>
                </c:pt>
                <c:pt idx="1">
                  <c:v>353</c:v>
                </c:pt>
                <c:pt idx="2">
                  <c:v>579</c:v>
                </c:pt>
                <c:pt idx="3">
                  <c:v>861</c:v>
                </c:pt>
                <c:pt idx="4">
                  <c:v>1271</c:v>
                </c:pt>
                <c:pt idx="5">
                  <c:v>1376</c:v>
                </c:pt>
              </c:numCache>
            </c:numRef>
          </c:val>
          <c:extLst>
            <c:ext xmlns:c16="http://schemas.microsoft.com/office/drawing/2014/chart" uri="{C3380CC4-5D6E-409C-BE32-E72D297353CC}">
              <c16:uniqueId val="{0000000B-19A1-429A-9665-72C50BABA67F}"/>
            </c:ext>
          </c:extLst>
        </c:ser>
        <c:ser>
          <c:idx val="4"/>
          <c:order val="4"/>
          <c:tx>
            <c:strRef>
              <c:f>'1-14(旧)'!$A$9</c:f>
              <c:strCache>
                <c:ptCount val="1"/>
                <c:pt idx="0">
                  <c:v>単独世帯</c:v>
                </c:pt>
              </c:strCache>
            </c:strRef>
          </c:tx>
          <c:spPr>
            <a:solidFill>
              <a:srgbClr val="E1CEA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'1-14(旧)'!$B$9:$G$9</c:f>
              <c:numCache>
                <c:formatCode>#,##0_);[Red]\(#,##0\)</c:formatCode>
                <c:ptCount val="6"/>
                <c:pt idx="0">
                  <c:v>23971</c:v>
                </c:pt>
                <c:pt idx="1">
                  <c:v>31319</c:v>
                </c:pt>
                <c:pt idx="2">
                  <c:v>36265</c:v>
                </c:pt>
                <c:pt idx="3">
                  <c:v>39033</c:v>
                </c:pt>
                <c:pt idx="4">
                  <c:v>42849</c:v>
                </c:pt>
                <c:pt idx="5">
                  <c:v>49315</c:v>
                </c:pt>
              </c:numCache>
            </c:numRef>
          </c:val>
          <c:extLst>
            <c:ext xmlns:c16="http://schemas.microsoft.com/office/drawing/2014/chart" uri="{C3380CC4-5D6E-409C-BE32-E72D297353CC}">
              <c16:uniqueId val="{0000000C-19A1-429A-9665-72C50BABA67F}"/>
            </c:ext>
          </c:extLst>
        </c:ser>
        <c:dLbls>
          <c:showLegendKey val="0"/>
          <c:showVal val="0"/>
          <c:showCatName val="0"/>
          <c:showSerName val="0"/>
          <c:showPercent val="0"/>
          <c:showBubbleSize val="0"/>
        </c:dLbls>
        <c:gapWidth val="80"/>
        <c:overlap val="100"/>
        <c:axId val="484412448"/>
        <c:axId val="484412840"/>
        <c:extLst>
          <c:ext xmlns:c15="http://schemas.microsoft.com/office/drawing/2012/chart" uri="{02D57815-91ED-43cb-92C2-25804820EDAC}">
            <c15:filteredBarSeries>
              <c15:ser>
                <c:idx val="0"/>
                <c:order val="0"/>
                <c:tx>
                  <c:strRef>
                    <c:extLst>
                      <c:ext uri="{02D57815-91ED-43cb-92C2-25804820EDAC}">
                        <c15:formulaRef>
                          <c15:sqref>'1-14(旧)'!$A$5</c15:sqref>
                        </c15:formulaRef>
                      </c:ext>
                    </c:extLst>
                    <c:strCache>
                      <c:ptCount val="1"/>
                      <c:pt idx="0">
                        <c:v>一般世帯数</c:v>
                      </c:pt>
                    </c:strCache>
                  </c:strRef>
                </c:tx>
                <c:spPr>
                  <a:solidFill>
                    <a:schemeClr val="accent1"/>
                  </a:solidFill>
                  <a:ln>
                    <a:noFill/>
                  </a:ln>
                  <a:effectLst/>
                </c:spPr>
                <c:invertIfNegative val="0"/>
                <c:cat>
                  <c:strRef>
                    <c:extLst>
                      <c:ext uri="{02D57815-91ED-43cb-92C2-25804820EDAC}">
                        <c15:formulaRef>
                          <c15:sqref>'1-14(旧)'!$B$3:$G$3</c15:sqref>
                        </c15:formulaRef>
                      </c:ext>
                    </c:extLst>
                    <c:strCache>
                      <c:ptCount val="6"/>
                      <c:pt idx="0">
                        <c:v>1990年</c:v>
                      </c:pt>
                      <c:pt idx="1">
                        <c:v>1995</c:v>
                      </c:pt>
                      <c:pt idx="2">
                        <c:v>2000</c:v>
                      </c:pt>
                      <c:pt idx="3">
                        <c:v>2005</c:v>
                      </c:pt>
                      <c:pt idx="4">
                        <c:v>2010</c:v>
                      </c:pt>
                      <c:pt idx="5">
                        <c:v>2015</c:v>
                      </c:pt>
                    </c:strCache>
                  </c:strRef>
                </c:cat>
                <c:val>
                  <c:numRef>
                    <c:extLst>
                      <c:ext uri="{02D57815-91ED-43cb-92C2-25804820EDAC}">
                        <c15:formulaRef>
                          <c15:sqref>'1-14(旧)'!$B$5:$G$5</c15:sqref>
                        </c15:formulaRef>
                      </c:ext>
                    </c:extLst>
                    <c:numCache>
                      <c:formatCode>#,##0_);[Red]\(#,##0\)</c:formatCode>
                      <c:ptCount val="6"/>
                      <c:pt idx="0">
                        <c:v>98630</c:v>
                      </c:pt>
                      <c:pt idx="1">
                        <c:v>110810</c:v>
                      </c:pt>
                      <c:pt idx="2">
                        <c:v>119986</c:v>
                      </c:pt>
                      <c:pt idx="3">
                        <c:v>126053</c:v>
                      </c:pt>
                      <c:pt idx="4">
                        <c:v>131543</c:v>
                      </c:pt>
                      <c:pt idx="5">
                        <c:v>137440</c:v>
                      </c:pt>
                    </c:numCache>
                  </c:numRef>
                </c:val>
                <c:extLst>
                  <c:ext xmlns:c16="http://schemas.microsoft.com/office/drawing/2014/chart" uri="{C3380CC4-5D6E-409C-BE32-E72D297353CC}">
                    <c16:uniqueId val="{00000010-19A1-429A-9665-72C50BABA67F}"/>
                  </c:ext>
                </c:extLst>
              </c15:ser>
            </c15:filteredBarSeries>
          </c:ext>
        </c:extLst>
      </c:barChart>
      <c:lineChart>
        <c:grouping val="standard"/>
        <c:varyColors val="0"/>
        <c:ser>
          <c:idx val="5"/>
          <c:order val="5"/>
          <c:tx>
            <c:strRef>
              <c:f>'1-14(旧)'!$A$10</c:f>
              <c:strCache>
                <c:ptCount val="1"/>
                <c:pt idx="0">
                  <c:v>65歳以上高齢単身世帯</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3"/>
              <c:layout>
                <c:manualLayout>
                  <c:x val="-3.4588203260854107E-2"/>
                  <c:y val="2.5787614526063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A1-429A-9665-72C50BABA67F}"/>
                </c:ext>
              </c:extLst>
            </c:dLbl>
            <c:dLbl>
              <c:idx val="4"/>
              <c:layout>
                <c:manualLayout>
                  <c:x val="-6.8113531235616143E-2"/>
                  <c:y val="-1.3342678222905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A1-429A-9665-72C50BABA67F}"/>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'1-14(旧)'!$B$10:$G$10</c:f>
              <c:numCache>
                <c:formatCode>#,##0_);[Red]\(#,##0\)</c:formatCode>
                <c:ptCount val="6"/>
                <c:pt idx="0">
                  <c:v>2462</c:v>
                </c:pt>
                <c:pt idx="1">
                  <c:v>3638</c:v>
                </c:pt>
                <c:pt idx="2">
                  <c:v>5122</c:v>
                </c:pt>
                <c:pt idx="3">
                  <c:v>6853</c:v>
                </c:pt>
                <c:pt idx="4">
                  <c:v>8847</c:v>
                </c:pt>
                <c:pt idx="5">
                  <c:v>13877</c:v>
                </c:pt>
              </c:numCache>
            </c:numRef>
          </c:val>
          <c:smooth val="0"/>
          <c:extLst>
            <c:ext xmlns:c16="http://schemas.microsoft.com/office/drawing/2014/chart" uri="{C3380CC4-5D6E-409C-BE32-E72D297353CC}">
              <c16:uniqueId val="{0000000F-19A1-429A-9665-72C50BABA67F}"/>
            </c:ext>
          </c:extLst>
        </c:ser>
        <c:dLbls>
          <c:showLegendKey val="0"/>
          <c:showVal val="0"/>
          <c:showCatName val="0"/>
          <c:showSerName val="0"/>
          <c:showPercent val="0"/>
          <c:showBubbleSize val="0"/>
        </c:dLbls>
        <c:marker val="1"/>
        <c:smooth val="0"/>
        <c:axId val="484414408"/>
        <c:axId val="484413232"/>
      </c:lineChart>
      <c:catAx>
        <c:axId val="48441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4412840"/>
        <c:crosses val="autoZero"/>
        <c:auto val="1"/>
        <c:lblAlgn val="ctr"/>
        <c:lblOffset val="100"/>
        <c:noMultiLvlLbl val="0"/>
      </c:catAx>
      <c:valAx>
        <c:axId val="484412840"/>
        <c:scaling>
          <c:orientation val="minMax"/>
          <c:max val="140000"/>
        </c:scaling>
        <c:delete val="0"/>
        <c:axPos val="l"/>
        <c:majorGridlines>
          <c:spPr>
            <a:ln w="9525" cap="flat" cmpd="sng" algn="ctr">
              <a:noFill/>
              <a:round/>
            </a:ln>
            <a:effectLst/>
          </c:spPr>
        </c:majorGridlines>
        <c:numFmt formatCode="#,##0_);[Red]\(#,##0\)" sourceLinked="1"/>
        <c:majorTickMark val="out"/>
        <c:minorTickMark val="none"/>
        <c:tickLblPos val="nextTo"/>
        <c:spPr>
          <a:solidFill>
            <a:schemeClr val="bg1"/>
          </a:solid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4412448"/>
        <c:crosses val="autoZero"/>
        <c:crossBetween val="between"/>
      </c:valAx>
      <c:valAx>
        <c:axId val="484413232"/>
        <c:scaling>
          <c:orientation val="minMax"/>
          <c:max val="15000"/>
          <c:min val="0"/>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4414408"/>
        <c:crosses val="max"/>
        <c:crossBetween val="between"/>
        <c:majorUnit val="3000"/>
      </c:valAx>
      <c:catAx>
        <c:axId val="484414408"/>
        <c:scaling>
          <c:orientation val="minMax"/>
        </c:scaling>
        <c:delete val="1"/>
        <c:axPos val="b"/>
        <c:numFmt formatCode="General" sourceLinked="1"/>
        <c:majorTickMark val="out"/>
        <c:minorTickMark val="none"/>
        <c:tickLblPos val="nextTo"/>
        <c:crossAx val="484413232"/>
        <c:crosses val="autoZero"/>
        <c:auto val="1"/>
        <c:lblAlgn val="ctr"/>
        <c:lblOffset val="100"/>
        <c:noMultiLvlLbl val="0"/>
      </c:catAx>
      <c:spPr>
        <a:noFill/>
        <a:ln>
          <a:noFill/>
        </a:ln>
        <a:effectLst/>
      </c:spPr>
    </c:plotArea>
    <c:legend>
      <c:legendPos val="t"/>
      <c:layout>
        <c:manualLayout>
          <c:xMode val="edge"/>
          <c:yMode val="edge"/>
          <c:x val="0.20781339739023327"/>
          <c:y val="7.4973990571605142E-2"/>
          <c:w val="0.64088313946878184"/>
          <c:h val="0.137104075221807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0.23546688922014494"/>
          <c:w val="0.81732414698162725"/>
          <c:h val="0.65382390630784826"/>
        </c:manualLayout>
      </c:layout>
      <c:barChart>
        <c:barDir val="col"/>
        <c:grouping val="clustered"/>
        <c:varyColors val="0"/>
        <c:ser>
          <c:idx val="1"/>
          <c:order val="1"/>
          <c:tx>
            <c:strRef>
              <c:f>'1-15(旧)'!$A$6</c:f>
              <c:strCache>
                <c:ptCount val="1"/>
                <c:pt idx="0">
                  <c:v>母子世帯数</c:v>
                </c:pt>
              </c:strCache>
            </c:strRef>
          </c:tx>
          <c:spPr>
            <a:solidFill>
              <a:srgbClr val="B1D7E4"/>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'1-15(旧)'!$B$6:$F$6</c:f>
              <c:numCache>
                <c:formatCode>#,##0</c:formatCode>
                <c:ptCount val="5"/>
                <c:pt idx="0" formatCode="General">
                  <c:v>1657</c:v>
                </c:pt>
                <c:pt idx="1">
                  <c:v>1978</c:v>
                </c:pt>
                <c:pt idx="2">
                  <c:v>2288</c:v>
                </c:pt>
                <c:pt idx="3" formatCode="#,##0_);[Red]\(#,##0\)">
                  <c:v>2251</c:v>
                </c:pt>
                <c:pt idx="4" formatCode="#,##0_);[Red]\(#,##0\)">
                  <c:v>2151</c:v>
                </c:pt>
              </c:numCache>
            </c:numRef>
          </c:val>
          <c:extLst>
            <c:ext xmlns:c16="http://schemas.microsoft.com/office/drawing/2014/chart" uri="{C3380CC4-5D6E-409C-BE32-E72D297353CC}">
              <c16:uniqueId val="{00000000-825B-4B3D-931A-18EE851E64F5}"/>
            </c:ext>
          </c:extLst>
        </c:ser>
        <c:ser>
          <c:idx val="3"/>
          <c:order val="3"/>
          <c:tx>
            <c:strRef>
              <c:f>'1-15(旧)'!$A$8</c:f>
              <c:strCache>
                <c:ptCount val="1"/>
                <c:pt idx="0">
                  <c:v>父子世帯数</c:v>
                </c:pt>
              </c:strCache>
            </c:strRef>
          </c:tx>
          <c:spPr>
            <a:solidFill>
              <a:srgbClr val="F8E35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'1-15(旧)'!$B$8:$F$8</c:f>
              <c:numCache>
                <c:formatCode>#,##0</c:formatCode>
                <c:ptCount val="5"/>
                <c:pt idx="0" formatCode="General">
                  <c:v>232</c:v>
                </c:pt>
                <c:pt idx="1">
                  <c:v>220</c:v>
                </c:pt>
                <c:pt idx="2">
                  <c:v>220</c:v>
                </c:pt>
                <c:pt idx="3">
                  <c:v>228</c:v>
                </c:pt>
                <c:pt idx="4" formatCode="General">
                  <c:v>219</c:v>
                </c:pt>
              </c:numCache>
            </c:numRef>
          </c:val>
          <c:extLst>
            <c:ext xmlns:c16="http://schemas.microsoft.com/office/drawing/2014/chart" uri="{C3380CC4-5D6E-409C-BE32-E72D297353CC}">
              <c16:uniqueId val="{00000001-825B-4B3D-931A-18EE851E64F5}"/>
            </c:ext>
          </c:extLst>
        </c:ser>
        <c:dLbls>
          <c:showLegendKey val="0"/>
          <c:showVal val="0"/>
          <c:showCatName val="0"/>
          <c:showSerName val="0"/>
          <c:showPercent val="0"/>
          <c:showBubbleSize val="0"/>
        </c:dLbls>
        <c:gapWidth val="50"/>
        <c:axId val="520774776"/>
        <c:axId val="520773208"/>
        <c:extLst>
          <c:ext xmlns:c15="http://schemas.microsoft.com/office/drawing/2012/chart" uri="{02D57815-91ED-43cb-92C2-25804820EDAC}">
            <c15:filteredBarSeries>
              <c15:ser>
                <c:idx val="0"/>
                <c:order val="0"/>
                <c:tx>
                  <c:strRef>
                    <c:extLst>
                      <c:ext uri="{02D57815-91ED-43cb-92C2-25804820EDAC}">
                        <c15:formulaRef>
                          <c15:sqref>'1-15(旧)'!$A$5</c15:sqref>
                        </c15:formulaRef>
                      </c:ext>
                    </c:extLst>
                    <c:strCache>
                      <c:ptCount val="1"/>
                      <c:pt idx="0">
                        <c:v>総数</c:v>
                      </c:pt>
                    </c:strCache>
                  </c:strRef>
                </c:tx>
                <c:spPr>
                  <a:solidFill>
                    <a:schemeClr val="accent1"/>
                  </a:solidFill>
                  <a:ln>
                    <a:noFill/>
                  </a:ln>
                  <a:effectLst/>
                </c:spPr>
                <c:invertIfNegative val="0"/>
                <c:cat>
                  <c:strRef>
                    <c:extLst>
                      <c:ext uri="{02D57815-91ED-43cb-92C2-25804820EDAC}">
                        <c15:formulaRef>
                          <c15:sqref>'1-15(旧)'!$B$3:$F$3</c15:sqref>
                        </c15:formulaRef>
                      </c:ext>
                    </c:extLst>
                    <c:strCache>
                      <c:ptCount val="5"/>
                      <c:pt idx="0">
                        <c:v>1995年</c:v>
                      </c:pt>
                      <c:pt idx="1">
                        <c:v>2000</c:v>
                      </c:pt>
                      <c:pt idx="2">
                        <c:v>2005</c:v>
                      </c:pt>
                      <c:pt idx="3">
                        <c:v>2010</c:v>
                      </c:pt>
                      <c:pt idx="4">
                        <c:v>2015</c:v>
                      </c:pt>
                    </c:strCache>
                  </c:strRef>
                </c:cat>
                <c:val>
                  <c:numRef>
                    <c:extLst>
                      <c:ext uri="{02D57815-91ED-43cb-92C2-25804820EDAC}">
                        <c15:formulaRef>
                          <c15:sqref>'1-15(旧)'!$B$5:$F$5</c15:sqref>
                        </c15:formulaRef>
                      </c:ext>
                    </c:extLst>
                    <c:numCache>
                      <c:formatCode>#,##0</c:formatCode>
                      <c:ptCount val="5"/>
                      <c:pt idx="3" formatCode="#,##0_);[Red]\(#,##0\)">
                        <c:v>131548</c:v>
                      </c:pt>
                      <c:pt idx="4" formatCode="#,##0_);[Red]\(#,##0\)">
                        <c:v>138082</c:v>
                      </c:pt>
                    </c:numCache>
                  </c:numRef>
                </c:val>
                <c:extLst>
                  <c:ext xmlns:c16="http://schemas.microsoft.com/office/drawing/2014/chart" uri="{C3380CC4-5D6E-409C-BE32-E72D297353CC}">
                    <c16:uniqueId val="{00000004-825B-4B3D-931A-18EE851E64F5}"/>
                  </c:ext>
                </c:extLst>
              </c15:ser>
            </c15:filteredBarSeries>
          </c:ext>
        </c:extLst>
      </c:barChart>
      <c:lineChart>
        <c:grouping val="standard"/>
        <c:varyColors val="0"/>
        <c:ser>
          <c:idx val="2"/>
          <c:order val="2"/>
          <c:tx>
            <c:strRef>
              <c:f>'1-15(旧)'!$A$7</c:f>
              <c:strCache>
                <c:ptCount val="1"/>
                <c:pt idx="0">
                  <c:v>母子世帯構成比（％）</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'1-15(旧)'!$B$7:$F$7</c:f>
              <c:numCache>
                <c:formatCode>0.0_);[Red]\(0.0\)</c:formatCode>
                <c:ptCount val="5"/>
                <c:pt idx="0">
                  <c:v>1.5</c:v>
                </c:pt>
                <c:pt idx="1">
                  <c:v>1.6</c:v>
                </c:pt>
                <c:pt idx="2">
                  <c:v>1.8</c:v>
                </c:pt>
                <c:pt idx="3">
                  <c:v>1.7</c:v>
                </c:pt>
                <c:pt idx="4">
                  <c:v>1.6</c:v>
                </c:pt>
              </c:numCache>
            </c:numRef>
          </c:val>
          <c:smooth val="0"/>
          <c:extLst>
            <c:ext xmlns:c16="http://schemas.microsoft.com/office/drawing/2014/chart" uri="{C3380CC4-5D6E-409C-BE32-E72D297353CC}">
              <c16:uniqueId val="{00000002-825B-4B3D-931A-18EE851E64F5}"/>
            </c:ext>
          </c:extLst>
        </c:ser>
        <c:ser>
          <c:idx val="4"/>
          <c:order val="4"/>
          <c:tx>
            <c:strRef>
              <c:f>'1-15(旧)'!$A$9</c:f>
              <c:strCache>
                <c:ptCount val="1"/>
                <c:pt idx="0">
                  <c:v>父子世帯構成比（％）</c:v>
                </c:pt>
              </c:strCache>
            </c:strRef>
          </c:tx>
          <c:spPr>
            <a:ln w="28575" cap="rnd">
              <a:solidFill>
                <a:srgbClr val="AE8DBC"/>
              </a:solidFill>
              <a:round/>
            </a:ln>
            <a:effectLst/>
          </c:spPr>
          <c:marker>
            <c:symbol val="square"/>
            <c:size val="5"/>
            <c:spPr>
              <a:solidFill>
                <a:srgbClr val="AE8DBC"/>
              </a:solidFill>
              <a:ln w="9525">
                <a:solidFill>
                  <a:srgbClr val="AE8DBC"/>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AE8DBC"/>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'1-15(旧)'!$B$9:$F$9</c:f>
              <c:numCache>
                <c:formatCode>0.0_);[Red]\(0.0\)</c:formatCode>
                <c:ptCount val="5"/>
                <c:pt idx="0">
                  <c:v>0.2</c:v>
                </c:pt>
                <c:pt idx="1">
                  <c:v>0.2</c:v>
                </c:pt>
                <c:pt idx="2">
                  <c:v>0.2</c:v>
                </c:pt>
                <c:pt idx="3">
                  <c:v>0.2</c:v>
                </c:pt>
                <c:pt idx="4">
                  <c:v>0.2</c:v>
                </c:pt>
              </c:numCache>
            </c:numRef>
          </c:val>
          <c:smooth val="0"/>
          <c:extLst>
            <c:ext xmlns:c16="http://schemas.microsoft.com/office/drawing/2014/chart" uri="{C3380CC4-5D6E-409C-BE32-E72D297353CC}">
              <c16:uniqueId val="{00000003-825B-4B3D-931A-18EE851E64F5}"/>
            </c:ext>
          </c:extLst>
        </c:ser>
        <c:dLbls>
          <c:showLegendKey val="0"/>
          <c:showVal val="0"/>
          <c:showCatName val="0"/>
          <c:showSerName val="0"/>
          <c:showPercent val="0"/>
          <c:showBubbleSize val="0"/>
        </c:dLbls>
        <c:marker val="1"/>
        <c:smooth val="0"/>
        <c:axId val="520779088"/>
        <c:axId val="520778696"/>
      </c:lineChart>
      <c:catAx>
        <c:axId val="520774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0773208"/>
        <c:crosses val="autoZero"/>
        <c:auto val="1"/>
        <c:lblAlgn val="ctr"/>
        <c:lblOffset val="100"/>
        <c:noMultiLvlLbl val="0"/>
      </c:catAx>
      <c:valAx>
        <c:axId val="520773208"/>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0774776"/>
        <c:crosses val="autoZero"/>
        <c:crossBetween val="between"/>
      </c:valAx>
      <c:valAx>
        <c:axId val="520778696"/>
        <c:scaling>
          <c:orientation val="minMax"/>
          <c:max val="2"/>
        </c:scaling>
        <c:delete val="0"/>
        <c:axPos val="r"/>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0779088"/>
        <c:crosses val="max"/>
        <c:crossBetween val="between"/>
        <c:majorUnit val="0.5"/>
      </c:valAx>
      <c:catAx>
        <c:axId val="520779088"/>
        <c:scaling>
          <c:orientation val="minMax"/>
        </c:scaling>
        <c:delete val="1"/>
        <c:axPos val="b"/>
        <c:numFmt formatCode="General" sourceLinked="1"/>
        <c:majorTickMark val="out"/>
        <c:minorTickMark val="none"/>
        <c:tickLblPos val="nextTo"/>
        <c:crossAx val="520778696"/>
        <c:crosses val="autoZero"/>
        <c:auto val="1"/>
        <c:lblAlgn val="ctr"/>
        <c:lblOffset val="100"/>
        <c:noMultiLvlLbl val="0"/>
      </c:catAx>
      <c:spPr>
        <a:noFill/>
        <a:ln>
          <a:noFill/>
        </a:ln>
        <a:effectLst/>
      </c:spPr>
    </c:plotArea>
    <c:legend>
      <c:legendPos val="t"/>
      <c:layout>
        <c:manualLayout>
          <c:xMode val="edge"/>
          <c:yMode val="edge"/>
          <c:x val="0"/>
          <c:y val="7.6786192630420844E-2"/>
          <c:w val="0.81352684874786696"/>
          <c:h val="5.74027885808322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0.23546688922014494"/>
          <c:w val="0.81732414698162725"/>
          <c:h val="0.65382390630784826"/>
        </c:manualLayout>
      </c:layout>
      <c:barChart>
        <c:barDir val="col"/>
        <c:grouping val="clustered"/>
        <c:varyColors val="0"/>
        <c:ser>
          <c:idx val="2"/>
          <c:order val="1"/>
          <c:tx>
            <c:strRef>
              <c:f>'1-13'!$D$3</c:f>
              <c:strCache>
                <c:ptCount val="1"/>
                <c:pt idx="0">
                  <c:v>母子世帯数</c:v>
                </c:pt>
              </c:strCache>
            </c:strRef>
          </c:tx>
          <c:spPr>
            <a:solidFill>
              <a:srgbClr val="B1D7E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'1-13'!$A$4:$A$9</c:f>
              <c:strCache>
                <c:ptCount val="6"/>
                <c:pt idx="0">
                  <c:v>1995年</c:v>
                </c:pt>
                <c:pt idx="1">
                  <c:v>2000</c:v>
                </c:pt>
                <c:pt idx="2">
                  <c:v>2005</c:v>
                </c:pt>
                <c:pt idx="3">
                  <c:v>2010</c:v>
                </c:pt>
                <c:pt idx="4">
                  <c:v>2015</c:v>
                </c:pt>
                <c:pt idx="5">
                  <c:v>2020</c:v>
                </c:pt>
              </c:strCache>
            </c:strRef>
          </c:cat>
          <c:val>
            <c:numRef>
              <c:f>'1-13'!$D$4:$D$9</c:f>
              <c:numCache>
                <c:formatCode>#,##0_ </c:formatCode>
                <c:ptCount val="6"/>
                <c:pt idx="0">
                  <c:v>1657</c:v>
                </c:pt>
                <c:pt idx="1">
                  <c:v>1978</c:v>
                </c:pt>
                <c:pt idx="2">
                  <c:v>2288</c:v>
                </c:pt>
                <c:pt idx="3">
                  <c:v>2251</c:v>
                </c:pt>
                <c:pt idx="4">
                  <c:v>2151</c:v>
                </c:pt>
                <c:pt idx="5">
                  <c:v>1771</c:v>
                </c:pt>
              </c:numCache>
            </c:numRef>
          </c:val>
          <c:extLst>
            <c:ext xmlns:c16="http://schemas.microsoft.com/office/drawing/2014/chart" uri="{C3380CC4-5D6E-409C-BE32-E72D297353CC}">
              <c16:uniqueId val="{00000002-DE40-481C-B8BA-992EAEBD598A}"/>
            </c:ext>
          </c:extLst>
        </c:ser>
        <c:ser>
          <c:idx val="4"/>
          <c:order val="3"/>
          <c:tx>
            <c:strRef>
              <c:f>'1-13'!$F$3</c:f>
              <c:strCache>
                <c:ptCount val="1"/>
                <c:pt idx="0">
                  <c:v>父子世帯数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'1-13'!$A$4:$A$9</c:f>
              <c:strCache>
                <c:ptCount val="6"/>
                <c:pt idx="0">
                  <c:v>1995年</c:v>
                </c:pt>
                <c:pt idx="1">
                  <c:v>2000</c:v>
                </c:pt>
                <c:pt idx="2">
                  <c:v>2005</c:v>
                </c:pt>
                <c:pt idx="3">
                  <c:v>2010</c:v>
                </c:pt>
                <c:pt idx="4">
                  <c:v>2015</c:v>
                </c:pt>
                <c:pt idx="5">
                  <c:v>2020</c:v>
                </c:pt>
              </c:strCache>
            </c:strRef>
          </c:cat>
          <c:val>
            <c:numRef>
              <c:f>'1-13'!$F$4:$F$9</c:f>
              <c:numCache>
                <c:formatCode>#,##0_ </c:formatCode>
                <c:ptCount val="6"/>
                <c:pt idx="0">
                  <c:v>232</c:v>
                </c:pt>
                <c:pt idx="1">
                  <c:v>220</c:v>
                </c:pt>
                <c:pt idx="2">
                  <c:v>220</c:v>
                </c:pt>
                <c:pt idx="3">
                  <c:v>228</c:v>
                </c:pt>
                <c:pt idx="4">
                  <c:v>219</c:v>
                </c:pt>
                <c:pt idx="5">
                  <c:v>175</c:v>
                </c:pt>
              </c:numCache>
            </c:numRef>
          </c:val>
          <c:extLst>
            <c:ext xmlns:c16="http://schemas.microsoft.com/office/drawing/2014/chart" uri="{C3380CC4-5D6E-409C-BE32-E72D297353CC}">
              <c16:uniqueId val="{00000003-DE40-481C-B8BA-992EAEBD598A}"/>
            </c:ext>
          </c:extLst>
        </c:ser>
        <c:dLbls>
          <c:showLegendKey val="0"/>
          <c:showVal val="0"/>
          <c:showCatName val="0"/>
          <c:showSerName val="0"/>
          <c:showPercent val="0"/>
          <c:showBubbleSize val="0"/>
        </c:dLbls>
        <c:gapWidth val="50"/>
        <c:axId val="520779872"/>
        <c:axId val="520777912"/>
      </c:barChart>
      <c:lineChart>
        <c:grouping val="standard"/>
        <c:varyColors val="0"/>
        <c:ser>
          <c:idx val="3"/>
          <c:order val="2"/>
          <c:tx>
            <c:strRef>
              <c:f>'1-13'!$E$3</c:f>
              <c:strCache>
                <c:ptCount val="1"/>
                <c:pt idx="0">
                  <c:v>母子世帯構成比</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'1-13'!$A$4:$A$9</c:f>
              <c:strCache>
                <c:ptCount val="6"/>
                <c:pt idx="0">
                  <c:v>1995年</c:v>
                </c:pt>
                <c:pt idx="1">
                  <c:v>2000</c:v>
                </c:pt>
                <c:pt idx="2">
                  <c:v>2005</c:v>
                </c:pt>
                <c:pt idx="3">
                  <c:v>2010</c:v>
                </c:pt>
                <c:pt idx="4">
                  <c:v>2015</c:v>
                </c:pt>
                <c:pt idx="5">
                  <c:v>2020</c:v>
                </c:pt>
              </c:strCache>
            </c:strRef>
          </c:cat>
          <c:val>
            <c:numRef>
              <c:f>'1-13'!$E$4:$E$9</c:f>
              <c:numCache>
                <c:formatCode>0.0_);[Red]\(0.0\)</c:formatCode>
                <c:ptCount val="6"/>
                <c:pt idx="0">
                  <c:v>1.5</c:v>
                </c:pt>
                <c:pt idx="1">
                  <c:v>1.6</c:v>
                </c:pt>
                <c:pt idx="2">
                  <c:v>1.8</c:v>
                </c:pt>
                <c:pt idx="3">
                  <c:v>1.7</c:v>
                </c:pt>
                <c:pt idx="4">
                  <c:v>1.6</c:v>
                </c:pt>
                <c:pt idx="5">
                  <c:v>1.3</c:v>
                </c:pt>
              </c:numCache>
            </c:numRef>
          </c:val>
          <c:smooth val="0"/>
          <c:extLst>
            <c:ext xmlns:c16="http://schemas.microsoft.com/office/drawing/2014/chart" uri="{C3380CC4-5D6E-409C-BE32-E72D297353CC}">
              <c16:uniqueId val="{00000001-DE40-481C-B8BA-992EAEBD598A}"/>
            </c:ext>
          </c:extLst>
        </c:ser>
        <c:ser>
          <c:idx val="5"/>
          <c:order val="4"/>
          <c:tx>
            <c:strRef>
              <c:f>'1-13'!$G$3</c:f>
              <c:strCache>
                <c:ptCount val="1"/>
                <c:pt idx="0">
                  <c:v>父子世帯構成比</c:v>
                </c:pt>
              </c:strCache>
            </c:strRef>
          </c:tx>
          <c:spPr>
            <a:ln w="28575" cap="rnd">
              <a:solidFill>
                <a:srgbClr val="AE8DBC"/>
              </a:solidFill>
              <a:prstDash val="sysDot"/>
              <a:round/>
            </a:ln>
            <a:effectLst/>
          </c:spPr>
          <c:marker>
            <c:symbol val="x"/>
            <c:size val="5"/>
            <c:spPr>
              <a:solidFill>
                <a:srgbClr val="AE8DBC"/>
              </a:solidFill>
              <a:ln w="9525">
                <a:solidFill>
                  <a:srgbClr val="AE8DBC"/>
                </a:solidFill>
              </a:ln>
              <a:effectLst/>
            </c:spPr>
          </c:marker>
          <c:dLbls>
            <c:dLbl>
              <c:idx val="0"/>
              <c:layout>
                <c:manualLayout>
                  <c:x val="-5.5002664148592555E-2"/>
                  <c:y val="-3.026632457728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5-41C9-B4E5-94712DDE34D0}"/>
                </c:ext>
              </c:extLst>
            </c:dLbl>
            <c:dLbl>
              <c:idx val="1"/>
              <c:layout>
                <c:manualLayout>
                  <c:x val="-5.2735683436671357E-2"/>
                  <c:y val="-3.0266324577286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5-41C9-B4E5-94712DDE34D0}"/>
                </c:ext>
              </c:extLst>
            </c:dLbl>
            <c:dLbl>
              <c:idx val="2"/>
              <c:layout>
                <c:manualLayout>
                  <c:x val="-5.9536625572434942E-2"/>
                  <c:y val="-2.738176248106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5-41C9-B4E5-94712DDE34D0}"/>
                </c:ext>
              </c:extLst>
            </c:dLbl>
            <c:dLbl>
              <c:idx val="3"/>
              <c:layout>
                <c:manualLayout>
                  <c:x val="-6.6337567708198528E-2"/>
                  <c:y val="-2.738176248106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5-41C9-B4E5-94712DDE34D0}"/>
                </c:ext>
              </c:extLst>
            </c:dLbl>
            <c:dLbl>
              <c:idx val="4"/>
              <c:layout>
                <c:manualLayout>
                  <c:x val="-5.9536625572434942E-2"/>
                  <c:y val="-3.3150886673504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5-41C9-B4E5-94712DDE34D0}"/>
                </c:ext>
              </c:extLst>
            </c:dLbl>
            <c:dLbl>
              <c:idx val="5"/>
              <c:layout>
                <c:manualLayout>
                  <c:x val="-6.6337567708198528E-2"/>
                  <c:y val="-3.6035448769722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A5-41C9-B4E5-94712DDE34D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E8DBC"/>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'1-13'!$A$4:$A$9</c:f>
              <c:strCache>
                <c:ptCount val="6"/>
                <c:pt idx="0">
                  <c:v>1995年</c:v>
                </c:pt>
                <c:pt idx="1">
                  <c:v>2000</c:v>
                </c:pt>
                <c:pt idx="2">
                  <c:v>2005</c:v>
                </c:pt>
                <c:pt idx="3">
                  <c:v>2010</c:v>
                </c:pt>
                <c:pt idx="4">
                  <c:v>2015</c:v>
                </c:pt>
                <c:pt idx="5">
                  <c:v>2020</c:v>
                </c:pt>
              </c:strCache>
            </c:strRef>
          </c:cat>
          <c:val>
            <c:numRef>
              <c:f>'1-13'!$G$4:$G$9</c:f>
              <c:numCache>
                <c:formatCode>0.0_);[Red]\(0.0\)</c:formatCode>
                <c:ptCount val="6"/>
                <c:pt idx="0">
                  <c:v>0.2</c:v>
                </c:pt>
                <c:pt idx="1">
                  <c:v>0.2</c:v>
                </c:pt>
                <c:pt idx="2">
                  <c:v>0.2</c:v>
                </c:pt>
                <c:pt idx="3">
                  <c:v>0.2</c:v>
                </c:pt>
                <c:pt idx="4">
                  <c:v>0.2</c:v>
                </c:pt>
                <c:pt idx="5">
                  <c:v>0.1</c:v>
                </c:pt>
              </c:numCache>
            </c:numRef>
          </c:val>
          <c:smooth val="0"/>
          <c:extLst>
            <c:ext xmlns:c16="http://schemas.microsoft.com/office/drawing/2014/chart" uri="{C3380CC4-5D6E-409C-BE32-E72D297353CC}">
              <c16:uniqueId val="{00000005-DE40-481C-B8BA-992EAEBD598A}"/>
            </c:ext>
          </c:extLst>
        </c:ser>
        <c:dLbls>
          <c:showLegendKey val="0"/>
          <c:showVal val="0"/>
          <c:showCatName val="0"/>
          <c:showSerName val="0"/>
          <c:showPercent val="0"/>
          <c:showBubbleSize val="0"/>
        </c:dLbls>
        <c:marker val="1"/>
        <c:smooth val="0"/>
        <c:axId val="520772424"/>
        <c:axId val="520778304"/>
        <c:extLst>
          <c:ext xmlns:c15="http://schemas.microsoft.com/office/drawing/2012/chart" uri="{02D57815-91ED-43cb-92C2-25804820EDAC}">
            <c15:filteredLineSeries>
              <c15:ser>
                <c:idx val="1"/>
                <c:order val="0"/>
                <c:tx>
                  <c:strRef>
                    <c:extLst>
                      <c:ext uri="{02D57815-91ED-43cb-92C2-25804820EDAC}">
                        <c15:formulaRef>
                          <c15:sqref>'1-13'!$C$3</c15:sqref>
                        </c15:formulaRef>
                      </c:ext>
                    </c:extLst>
                    <c:strCache>
                      <c:ptCount val="1"/>
                      <c:pt idx="0">
                        <c:v>総数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uri="{02D57815-91ED-43cb-92C2-25804820EDAC}">
                        <c15:formulaRef>
                          <c15:sqref>'1-13'!$A$4:$A$9</c15:sqref>
                        </c15:formulaRef>
                      </c:ext>
                    </c:extLst>
                    <c:strCache>
                      <c:ptCount val="6"/>
                      <c:pt idx="0">
                        <c:v>1995年</c:v>
                      </c:pt>
                      <c:pt idx="1">
                        <c:v>2000</c:v>
                      </c:pt>
                      <c:pt idx="2">
                        <c:v>2005</c:v>
                      </c:pt>
                      <c:pt idx="3">
                        <c:v>2010</c:v>
                      </c:pt>
                      <c:pt idx="4">
                        <c:v>2015</c:v>
                      </c:pt>
                      <c:pt idx="5">
                        <c:v>2020</c:v>
                      </c:pt>
                    </c:strCache>
                  </c:strRef>
                </c:cat>
                <c:val>
                  <c:numRef>
                    <c:extLst>
                      <c:ext uri="{02D57815-91ED-43cb-92C2-25804820EDAC}">
                        <c15:formulaRef>
                          <c15:sqref>'1-13'!$C$4:$C$8</c15:sqref>
                        </c15:formulaRef>
                      </c:ext>
                    </c:extLst>
                    <c:numCache>
                      <c:formatCode>#,##0_ </c:formatCode>
                      <c:ptCount val="5"/>
                      <c:pt idx="3">
                        <c:v>131548</c:v>
                      </c:pt>
                      <c:pt idx="4">
                        <c:v>138082</c:v>
                      </c:pt>
                    </c:numCache>
                  </c:numRef>
                </c:val>
                <c:smooth val="0"/>
                <c:extLst>
                  <c:ext xmlns:c16="http://schemas.microsoft.com/office/drawing/2014/chart" uri="{C3380CC4-5D6E-409C-BE32-E72D297353CC}">
                    <c16:uniqueId val="{00000000-DE40-481C-B8BA-992EAEBD598A}"/>
                  </c:ext>
                </c:extLst>
              </c15:ser>
            </c15:filteredLineSeries>
          </c:ext>
        </c:extLst>
      </c:lineChart>
      <c:catAx>
        <c:axId val="52077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0777912"/>
        <c:crosses val="autoZero"/>
        <c:auto val="1"/>
        <c:lblAlgn val="ctr"/>
        <c:lblOffset val="100"/>
        <c:noMultiLvlLbl val="0"/>
      </c:catAx>
      <c:valAx>
        <c:axId val="520777912"/>
        <c:scaling>
          <c:orientation val="minMax"/>
          <c:max val="250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0779872"/>
        <c:crosses val="autoZero"/>
        <c:crossBetween val="between"/>
      </c:valAx>
      <c:valAx>
        <c:axId val="520778304"/>
        <c:scaling>
          <c:orientation val="minMax"/>
          <c:max val="2"/>
        </c:scaling>
        <c:delete val="0"/>
        <c:axPos val="r"/>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0772424"/>
        <c:crosses val="max"/>
        <c:crossBetween val="between"/>
        <c:majorUnit val="0.5"/>
      </c:valAx>
      <c:catAx>
        <c:axId val="520772424"/>
        <c:scaling>
          <c:orientation val="minMax"/>
        </c:scaling>
        <c:delete val="1"/>
        <c:axPos val="b"/>
        <c:numFmt formatCode="General" sourceLinked="1"/>
        <c:majorTickMark val="out"/>
        <c:minorTickMark val="none"/>
        <c:tickLblPos val="nextTo"/>
        <c:crossAx val="520778304"/>
        <c:crosses val="autoZero"/>
        <c:auto val="1"/>
        <c:lblAlgn val="ctr"/>
        <c:lblOffset val="100"/>
        <c:noMultiLvlLbl val="0"/>
      </c:catAx>
      <c:spPr>
        <a:noFill/>
        <a:ln>
          <a:noFill/>
        </a:ln>
        <a:effectLst/>
      </c:spPr>
    </c:plotArea>
    <c:legend>
      <c:legendPos val="t"/>
      <c:layout>
        <c:manualLayout>
          <c:xMode val="edge"/>
          <c:yMode val="edge"/>
          <c:x val="5.0801097303701762E-2"/>
          <c:y val="5.1601341498979297E-2"/>
          <c:w val="0.89999991074879082"/>
          <c:h val="7.83070866141732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0.19849591717701953"/>
          <c:w val="0.83519925634295711"/>
          <c:h val="0.708731678241732"/>
        </c:manualLayout>
      </c:layout>
      <c:barChart>
        <c:barDir val="col"/>
        <c:grouping val="clustered"/>
        <c:varyColors val="0"/>
        <c:ser>
          <c:idx val="3"/>
          <c:order val="3"/>
          <c:tx>
            <c:strRef>
              <c:f>'1-16(旧)'!$A$8</c:f>
              <c:strCache>
                <c:ptCount val="1"/>
                <c:pt idx="0">
                  <c:v>郡山市出生数（人）</c:v>
                </c:pt>
              </c:strCache>
            </c:strRef>
          </c:tx>
          <c:spPr>
            <a:solidFill>
              <a:srgbClr val="B1D7E4"/>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'1-16(旧)'!$B$3:$J$3</c:f>
              <c:strCache>
                <c:ptCount val="9"/>
                <c:pt idx="0">
                  <c:v>2010年</c:v>
                </c:pt>
                <c:pt idx="1">
                  <c:v>2011</c:v>
                </c:pt>
                <c:pt idx="2">
                  <c:v>2012</c:v>
                </c:pt>
                <c:pt idx="3">
                  <c:v>2013</c:v>
                </c:pt>
                <c:pt idx="4">
                  <c:v>2014</c:v>
                </c:pt>
                <c:pt idx="5">
                  <c:v>2015</c:v>
                </c:pt>
                <c:pt idx="6">
                  <c:v>2016</c:v>
                </c:pt>
                <c:pt idx="7">
                  <c:v>2017</c:v>
                </c:pt>
                <c:pt idx="8">
                  <c:v>2018</c:v>
                </c:pt>
              </c:strCache>
            </c:strRef>
          </c:cat>
          <c:val>
            <c:numRef>
              <c:f>'1-16(旧)'!$B$8:$K$8</c:f>
              <c:numCache>
                <c:formatCode>#,##0_);[Red]\(#,##0\)</c:formatCode>
                <c:ptCount val="10"/>
                <c:pt idx="0">
                  <c:v>3082</c:v>
                </c:pt>
                <c:pt idx="1">
                  <c:v>2931</c:v>
                </c:pt>
                <c:pt idx="2">
                  <c:v>2596</c:v>
                </c:pt>
                <c:pt idx="3">
                  <c:v>2694</c:v>
                </c:pt>
                <c:pt idx="4">
                  <c:v>2702</c:v>
                </c:pt>
                <c:pt idx="5">
                  <c:v>2768</c:v>
                </c:pt>
                <c:pt idx="6">
                  <c:v>2716</c:v>
                </c:pt>
                <c:pt idx="7">
                  <c:v>2625</c:v>
                </c:pt>
                <c:pt idx="8">
                  <c:v>2511</c:v>
                </c:pt>
                <c:pt idx="9">
                  <c:v>2322</c:v>
                </c:pt>
              </c:numCache>
            </c:numRef>
          </c:val>
          <c:extLst>
            <c:ext xmlns:c16="http://schemas.microsoft.com/office/drawing/2014/chart" uri="{C3380CC4-5D6E-409C-BE32-E72D297353CC}">
              <c16:uniqueId val="{00000000-01D8-4B7D-8A8C-36D841496C7C}"/>
            </c:ext>
          </c:extLst>
        </c:ser>
        <c:dLbls>
          <c:showLegendKey val="0"/>
          <c:showVal val="0"/>
          <c:showCatName val="0"/>
          <c:showSerName val="0"/>
          <c:showPercent val="0"/>
          <c:showBubbleSize val="0"/>
        </c:dLbls>
        <c:gapWidth val="50"/>
        <c:axId val="520774384"/>
        <c:axId val="520773992"/>
      </c:barChart>
      <c:lineChart>
        <c:grouping val="standard"/>
        <c:varyColors val="0"/>
        <c:ser>
          <c:idx val="2"/>
          <c:order val="0"/>
          <c:tx>
            <c:strRef>
              <c:f>'1-16(旧)'!$A$7</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3.4186006234845863E-2"/>
                  <c:y val="-3.52759398237855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D8-4B7D-8A8C-36D841496C7C}"/>
                </c:ext>
              </c:extLst>
            </c:dLbl>
            <c:dLbl>
              <c:idx val="2"/>
              <c:layout>
                <c:manualLayout>
                  <c:x val="-5.3210213395280419E-2"/>
                  <c:y val="2.339775531376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D8-4B7D-8A8C-36D841496C7C}"/>
                </c:ext>
              </c:extLst>
            </c:dLbl>
            <c:dLbl>
              <c:idx val="3"/>
              <c:layout>
                <c:manualLayout>
                  <c:x val="-3.4461400574045016E-2"/>
                  <c:y val="-2.7055472444251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D8-4B7D-8A8C-36D841496C7C}"/>
                </c:ext>
              </c:extLst>
            </c:dLbl>
            <c:dLbl>
              <c:idx val="4"/>
              <c:layout>
                <c:manualLayout>
                  <c:x val="-3.4461400574045092E-2"/>
                  <c:y val="3.4209161261909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D8-4B7D-8A8C-36D841496C7C}"/>
                </c:ext>
              </c:extLst>
            </c:dLbl>
            <c:dLbl>
              <c:idx val="5"/>
              <c:layout>
                <c:manualLayout>
                  <c:x val="-3.6385521302390027E-2"/>
                  <c:y val="2.851127048367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D8-4B7D-8A8C-36D841496C7C}"/>
                </c:ext>
              </c:extLst>
            </c:dLbl>
            <c:dLbl>
              <c:idx val="6"/>
              <c:layout>
                <c:manualLayout>
                  <c:x val="-3.6385521302390027E-2"/>
                  <c:y val="2.8511270483677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D8-4B7D-8A8C-36D841496C7C}"/>
                </c:ext>
              </c:extLst>
            </c:dLbl>
            <c:dLbl>
              <c:idx val="7"/>
              <c:layout>
                <c:manualLayout>
                  <c:x val="-3.1370626948389331E-2"/>
                  <c:y val="2.5154048888548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D8-4B7D-8A8C-36D841496C7C}"/>
                </c:ext>
              </c:extLst>
            </c:dLbl>
            <c:dLbl>
              <c:idx val="8"/>
              <c:layout>
                <c:manualLayout>
                  <c:x val="-3.6279121813510569E-2"/>
                  <c:y val="2.546754510583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D8-4B7D-8A8C-36D841496C7C}"/>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D8-4B7D-8A8C-36D841496C7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'1-16(旧)'!$B$3:$K$3</c:f>
              <c:strCache>
                <c:ptCount val="10"/>
                <c:pt idx="0">
                  <c:v>2010年</c:v>
                </c:pt>
                <c:pt idx="1">
                  <c:v>2011</c:v>
                </c:pt>
                <c:pt idx="2">
                  <c:v>2012</c:v>
                </c:pt>
                <c:pt idx="3">
                  <c:v>2013</c:v>
                </c:pt>
                <c:pt idx="4">
                  <c:v>2014</c:v>
                </c:pt>
                <c:pt idx="5">
                  <c:v>2015</c:v>
                </c:pt>
                <c:pt idx="6">
                  <c:v>2016</c:v>
                </c:pt>
                <c:pt idx="7">
                  <c:v>2017</c:v>
                </c:pt>
                <c:pt idx="8">
                  <c:v>2018</c:v>
                </c:pt>
                <c:pt idx="9">
                  <c:v>2019</c:v>
                </c:pt>
              </c:strCache>
            </c:strRef>
          </c:cat>
          <c:val>
            <c:numRef>
              <c:f>'1-16(旧)'!$B$7:$K$7</c:f>
              <c:numCache>
                <c:formatCode>General</c:formatCode>
                <c:ptCount val="10"/>
                <c:pt idx="0">
                  <c:v>1.47</c:v>
                </c:pt>
                <c:pt idx="1">
                  <c:v>1.49</c:v>
                </c:pt>
                <c:pt idx="2">
                  <c:v>1.39</c:v>
                </c:pt>
                <c:pt idx="3">
                  <c:v>1.45</c:v>
                </c:pt>
                <c:pt idx="4">
                  <c:v>1.49</c:v>
                </c:pt>
                <c:pt idx="5">
                  <c:v>1.52</c:v>
                </c:pt>
                <c:pt idx="6">
                  <c:v>1.53</c:v>
                </c:pt>
                <c:pt idx="7" formatCode="0.00">
                  <c:v>1.5</c:v>
                </c:pt>
                <c:pt idx="8">
                  <c:v>1.47</c:v>
                </c:pt>
                <c:pt idx="9">
                  <c:v>1.39</c:v>
                </c:pt>
              </c:numCache>
            </c:numRef>
          </c:val>
          <c:smooth val="0"/>
          <c:extLst>
            <c:ext xmlns:c16="http://schemas.microsoft.com/office/drawing/2014/chart" uri="{C3380CC4-5D6E-409C-BE32-E72D297353CC}">
              <c16:uniqueId val="{0000000A-01D8-4B7D-8A8C-36D841496C7C}"/>
            </c:ext>
          </c:extLst>
        </c:ser>
        <c:ser>
          <c:idx val="1"/>
          <c:order val="1"/>
          <c:tx>
            <c:strRef>
              <c:f>'1-16(旧)'!$A$6</c:f>
              <c:strCache>
                <c:ptCount val="1"/>
                <c:pt idx="0">
                  <c:v>福島県</c:v>
                </c:pt>
              </c:strCache>
            </c:strRef>
          </c:tx>
          <c:spPr>
            <a:ln w="28575" cap="rnd">
              <a:solidFill>
                <a:srgbClr val="E5AB47"/>
              </a:solidFill>
              <a:round/>
            </a:ln>
            <a:effectLst/>
          </c:spPr>
          <c:marker>
            <c:symbol val="square"/>
            <c:size val="5"/>
            <c:spPr>
              <a:solidFill>
                <a:srgbClr val="E5AB47"/>
              </a:solidFill>
              <a:ln w="9525">
                <a:solidFill>
                  <a:srgbClr val="E5AB47"/>
                </a:solidFill>
              </a:ln>
              <a:effectLst/>
            </c:spPr>
          </c:marker>
          <c:dLbls>
            <c:dLbl>
              <c:idx val="1"/>
              <c:layout>
                <c:manualLayout>
                  <c:x val="-4.0784551437478389E-2"/>
                  <c:y val="2.856149663352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D8-4B7D-8A8C-36D841496C7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'1-16(旧)'!$B$3:$K$3</c:f>
              <c:strCache>
                <c:ptCount val="10"/>
                <c:pt idx="0">
                  <c:v>2010年</c:v>
                </c:pt>
                <c:pt idx="1">
                  <c:v>2011</c:v>
                </c:pt>
                <c:pt idx="2">
                  <c:v>2012</c:v>
                </c:pt>
                <c:pt idx="3">
                  <c:v>2013</c:v>
                </c:pt>
                <c:pt idx="4">
                  <c:v>2014</c:v>
                </c:pt>
                <c:pt idx="5">
                  <c:v>2015</c:v>
                </c:pt>
                <c:pt idx="6">
                  <c:v>2016</c:v>
                </c:pt>
                <c:pt idx="7">
                  <c:v>2017</c:v>
                </c:pt>
                <c:pt idx="8">
                  <c:v>2018</c:v>
                </c:pt>
                <c:pt idx="9">
                  <c:v>2019</c:v>
                </c:pt>
              </c:strCache>
            </c:strRef>
          </c:cat>
          <c:val>
            <c:numRef>
              <c:f>'1-16(旧)'!$B$6:$K$6</c:f>
              <c:numCache>
                <c:formatCode>General</c:formatCode>
                <c:ptCount val="10"/>
                <c:pt idx="0">
                  <c:v>1.52</c:v>
                </c:pt>
                <c:pt idx="1">
                  <c:v>1.48</c:v>
                </c:pt>
                <c:pt idx="2">
                  <c:v>1.41</c:v>
                </c:pt>
                <c:pt idx="3">
                  <c:v>1.53</c:v>
                </c:pt>
                <c:pt idx="4">
                  <c:v>1.58</c:v>
                </c:pt>
                <c:pt idx="5">
                  <c:v>1.58</c:v>
                </c:pt>
                <c:pt idx="6">
                  <c:v>1.59</c:v>
                </c:pt>
                <c:pt idx="7">
                  <c:v>1.57</c:v>
                </c:pt>
                <c:pt idx="8">
                  <c:v>1.53</c:v>
                </c:pt>
                <c:pt idx="9">
                  <c:v>1.47</c:v>
                </c:pt>
              </c:numCache>
            </c:numRef>
          </c:val>
          <c:smooth val="0"/>
          <c:extLst>
            <c:ext xmlns:c16="http://schemas.microsoft.com/office/drawing/2014/chart" uri="{C3380CC4-5D6E-409C-BE32-E72D297353CC}">
              <c16:uniqueId val="{0000000C-01D8-4B7D-8A8C-36D841496C7C}"/>
            </c:ext>
          </c:extLst>
        </c:ser>
        <c:ser>
          <c:idx val="0"/>
          <c:order val="2"/>
          <c:tx>
            <c:strRef>
              <c:f>'1-16(旧)'!$A$5</c:f>
              <c:strCache>
                <c:ptCount val="1"/>
                <c:pt idx="0">
                  <c:v>全国</c:v>
                </c:pt>
              </c:strCache>
            </c:strRef>
          </c:tx>
          <c:spPr>
            <a:ln w="28575" cap="rnd">
              <a:solidFill>
                <a:srgbClr val="51A1A2"/>
              </a:solidFill>
              <a:round/>
            </a:ln>
            <a:effectLst/>
          </c:spPr>
          <c:marker>
            <c:symbol val="triangle"/>
            <c:size val="5"/>
            <c:spPr>
              <a:solidFill>
                <a:srgbClr val="51A1A2"/>
              </a:solidFill>
              <a:ln w="9525">
                <a:solidFill>
                  <a:srgbClr val="51A1A2"/>
                </a:solidFill>
              </a:ln>
              <a:effectLst/>
            </c:spPr>
          </c:marker>
          <c:dLbls>
            <c:dLbl>
              <c:idx val="2"/>
              <c:layout>
                <c:manualLayout>
                  <c:x val="-3.213379205319348E-3"/>
                  <c:y val="3.4209161261909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D8-4B7D-8A8C-36D841496C7C}"/>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'1-16(旧)'!$B$3:$K$3</c:f>
              <c:strCache>
                <c:ptCount val="10"/>
                <c:pt idx="0">
                  <c:v>2010年</c:v>
                </c:pt>
                <c:pt idx="1">
                  <c:v>2011</c:v>
                </c:pt>
                <c:pt idx="2">
                  <c:v>2012</c:v>
                </c:pt>
                <c:pt idx="3">
                  <c:v>2013</c:v>
                </c:pt>
                <c:pt idx="4">
                  <c:v>2014</c:v>
                </c:pt>
                <c:pt idx="5">
                  <c:v>2015</c:v>
                </c:pt>
                <c:pt idx="6">
                  <c:v>2016</c:v>
                </c:pt>
                <c:pt idx="7">
                  <c:v>2017</c:v>
                </c:pt>
                <c:pt idx="8">
                  <c:v>2018</c:v>
                </c:pt>
                <c:pt idx="9">
                  <c:v>2019</c:v>
                </c:pt>
              </c:strCache>
            </c:strRef>
          </c:cat>
          <c:val>
            <c:numRef>
              <c:f>'1-16(旧)'!$B$5:$K$5</c:f>
              <c:numCache>
                <c:formatCode>General</c:formatCode>
                <c:ptCount val="10"/>
                <c:pt idx="0">
                  <c:v>1.39</c:v>
                </c:pt>
                <c:pt idx="1">
                  <c:v>1.39</c:v>
                </c:pt>
                <c:pt idx="2">
                  <c:v>1.41</c:v>
                </c:pt>
                <c:pt idx="3">
                  <c:v>1.43</c:v>
                </c:pt>
                <c:pt idx="4">
                  <c:v>1.42</c:v>
                </c:pt>
                <c:pt idx="5">
                  <c:v>1.45</c:v>
                </c:pt>
                <c:pt idx="6">
                  <c:v>1.44</c:v>
                </c:pt>
                <c:pt idx="7">
                  <c:v>1.43</c:v>
                </c:pt>
                <c:pt idx="8">
                  <c:v>1.42</c:v>
                </c:pt>
                <c:pt idx="9">
                  <c:v>1.36</c:v>
                </c:pt>
              </c:numCache>
            </c:numRef>
          </c:val>
          <c:smooth val="0"/>
          <c:extLst>
            <c:ext xmlns:c16="http://schemas.microsoft.com/office/drawing/2014/chart" uri="{C3380CC4-5D6E-409C-BE32-E72D297353CC}">
              <c16:uniqueId val="{0000000E-01D8-4B7D-8A8C-36D841496C7C}"/>
            </c:ext>
          </c:extLst>
        </c:ser>
        <c:dLbls>
          <c:showLegendKey val="0"/>
          <c:showVal val="0"/>
          <c:showCatName val="0"/>
          <c:showSerName val="0"/>
          <c:showPercent val="0"/>
          <c:showBubbleSize val="0"/>
        </c:dLbls>
        <c:marker val="1"/>
        <c:smooth val="0"/>
        <c:axId val="520773600"/>
        <c:axId val="520775560"/>
      </c:lineChart>
      <c:catAx>
        <c:axId val="5207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0775560"/>
        <c:crosses val="autoZero"/>
        <c:auto val="1"/>
        <c:lblAlgn val="ctr"/>
        <c:lblOffset val="100"/>
        <c:noMultiLvlLbl val="0"/>
      </c:catAx>
      <c:valAx>
        <c:axId val="520775560"/>
        <c:scaling>
          <c:orientation val="minMax"/>
          <c:min val="1"/>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0773600"/>
        <c:crosses val="autoZero"/>
        <c:crossBetween val="between"/>
      </c:valAx>
      <c:valAx>
        <c:axId val="520773992"/>
        <c:scaling>
          <c:orientation val="minMax"/>
          <c:max val="500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0774384"/>
        <c:crosses val="max"/>
        <c:crossBetween val="between"/>
        <c:majorUnit val="1000"/>
      </c:valAx>
      <c:catAx>
        <c:axId val="520774384"/>
        <c:scaling>
          <c:orientation val="minMax"/>
        </c:scaling>
        <c:delete val="1"/>
        <c:axPos val="b"/>
        <c:numFmt formatCode="General" sourceLinked="1"/>
        <c:majorTickMark val="out"/>
        <c:minorTickMark val="none"/>
        <c:tickLblPos val="nextTo"/>
        <c:crossAx val="520773992"/>
        <c:crosses val="autoZero"/>
        <c:auto val="1"/>
        <c:lblAlgn val="ctr"/>
        <c:lblOffset val="100"/>
        <c:noMultiLvlLbl val="0"/>
      </c:catAx>
      <c:spPr>
        <a:noFill/>
        <a:ln>
          <a:noFill/>
        </a:ln>
        <a:effectLst/>
      </c:spPr>
    </c:plotArea>
    <c:legend>
      <c:legendPos val="t"/>
      <c:layout>
        <c:manualLayout>
          <c:xMode val="edge"/>
          <c:yMode val="edge"/>
          <c:x val="0.19458226532732942"/>
          <c:y val="6.1920605804849531E-2"/>
          <c:w val="0.65911546927466513"/>
          <c:h val="7.33556135455658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85151737868727E-2"/>
          <c:y val="0.36327123631645142"/>
          <c:w val="0.83566825152982471"/>
          <c:h val="0.45539248840263263"/>
        </c:manualLayout>
      </c:layout>
      <c:lineChart>
        <c:grouping val="standard"/>
        <c:varyColors val="0"/>
        <c:ser>
          <c:idx val="0"/>
          <c:order val="0"/>
          <c:tx>
            <c:strRef>
              <c:f>'1-14'!$E$4</c:f>
              <c:strCache>
                <c:ptCount val="1"/>
                <c:pt idx="0">
                  <c:v>出生率</c:v>
                </c:pt>
              </c:strCache>
            </c:strRef>
          </c:tx>
          <c:spPr>
            <a:ln>
              <a:solidFill>
                <a:srgbClr val="F8E352"/>
              </a:solidFill>
              <a:prstDash val="lgDash"/>
            </a:ln>
          </c:spPr>
          <c:marker>
            <c:symbol val="triangle"/>
            <c:size val="5"/>
            <c:spPr>
              <a:solidFill>
                <a:srgbClr val="F8E352"/>
              </a:solidFill>
              <a:ln>
                <a:solidFill>
                  <a:srgbClr val="F8E352"/>
                </a:solidFill>
              </a:ln>
            </c:spPr>
          </c:marker>
          <c:dLbls>
            <c:spPr>
              <a:noFill/>
              <a:ln>
                <a:noFill/>
              </a:ln>
              <a:effectLst/>
            </c:spPr>
            <c:txPr>
              <a:bodyPr wrap="square" lIns="38100" tIns="19050" rIns="38100" bIns="19050" anchor="ctr">
                <a:spAutoFit/>
              </a:bodyPr>
              <a:lstStyle/>
              <a:p>
                <a:pPr>
                  <a:defRPr sz="900" b="1">
                    <a:solidFill>
                      <a:srgbClr val="F8E35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'1-14'!$A$5:$A$19</c:f>
              <c:strCache>
                <c:ptCount val="15"/>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'1-14'!$E$5:$E$19</c:f>
              <c:numCache>
                <c:formatCode>0.00</c:formatCode>
                <c:ptCount val="15"/>
                <c:pt idx="0">
                  <c:v>9.0903186187675669</c:v>
                </c:pt>
                <c:pt idx="1">
                  <c:v>8.9568758609488643</c:v>
                </c:pt>
                <c:pt idx="2">
                  <c:v>7.8461125940010001</c:v>
                </c:pt>
                <c:pt idx="3">
                  <c:v>8.0917388708124651</c:v>
                </c:pt>
                <c:pt idx="4">
                  <c:v>8.1859119665027862</c:v>
                </c:pt>
                <c:pt idx="5">
                  <c:v>8.1921274489929772</c:v>
                </c:pt>
                <c:pt idx="6">
                  <c:v>8.0422403852170579</c:v>
                </c:pt>
                <c:pt idx="7">
                  <c:v>7.84</c:v>
                </c:pt>
                <c:pt idx="8">
                  <c:v>7.54</c:v>
                </c:pt>
                <c:pt idx="9">
                  <c:v>6.96</c:v>
                </c:pt>
                <c:pt idx="10">
                  <c:v>7.04</c:v>
                </c:pt>
                <c:pt idx="11" formatCode="General">
                  <c:v>6.85</c:v>
                </c:pt>
                <c:pt idx="12">
                  <c:v>6.1</c:v>
                </c:pt>
                <c:pt idx="13">
                  <c:v>5.93</c:v>
                </c:pt>
                <c:pt idx="14" formatCode="General">
                  <c:v>5.32</c:v>
                </c:pt>
              </c:numCache>
            </c:numRef>
          </c:val>
          <c:smooth val="0"/>
          <c:extLst>
            <c:ext xmlns:c16="http://schemas.microsoft.com/office/drawing/2014/chart" uri="{C3380CC4-5D6E-409C-BE32-E72D297353CC}">
              <c16:uniqueId val="{00000000-F7A8-43CE-B662-F04C75891733}"/>
            </c:ext>
          </c:extLst>
        </c:ser>
        <c:dLbls>
          <c:dLblPos val="t"/>
          <c:showLegendKey val="0"/>
          <c:showVal val="1"/>
          <c:showCatName val="0"/>
          <c:showSerName val="0"/>
          <c:showPercent val="0"/>
          <c:showBubbleSize val="0"/>
        </c:dLbls>
        <c:marker val="1"/>
        <c:smooth val="0"/>
        <c:axId val="520775168"/>
        <c:axId val="520775952"/>
      </c:lineChart>
      <c:catAx>
        <c:axId val="520775168"/>
        <c:scaling>
          <c:orientation val="minMax"/>
        </c:scaling>
        <c:delete val="0"/>
        <c:axPos val="b"/>
        <c:numFmt formatCode="General" sourceLinked="1"/>
        <c:majorTickMark val="none"/>
        <c:minorTickMark val="none"/>
        <c:tickLblPos val="nextTo"/>
        <c:spPr>
          <a:ln>
            <a:solidFill>
              <a:schemeClr val="bg1">
                <a:lumMod val="85000"/>
              </a:schemeClr>
            </a:solidFill>
          </a:ln>
        </c:spPr>
        <c:txPr>
          <a:bodyPr/>
          <a:lstStyle/>
          <a:p>
            <a:pPr>
              <a:defRPr sz="900"/>
            </a:pPr>
            <a:endParaRPr lang="ja-JP"/>
          </a:p>
        </c:txPr>
        <c:crossAx val="520775952"/>
        <c:crosses val="autoZero"/>
        <c:auto val="1"/>
        <c:lblAlgn val="ctr"/>
        <c:lblOffset val="200"/>
        <c:noMultiLvlLbl val="0"/>
      </c:catAx>
      <c:valAx>
        <c:axId val="520775952"/>
        <c:scaling>
          <c:orientation val="minMax"/>
          <c:max val="11"/>
          <c:min val="5"/>
        </c:scaling>
        <c:delete val="0"/>
        <c:axPos val="l"/>
        <c:numFmt formatCode="#,##0_);[Red]\(#,##0\)" sourceLinked="0"/>
        <c:majorTickMark val="none"/>
        <c:minorTickMark val="none"/>
        <c:tickLblPos val="nextTo"/>
        <c:spPr>
          <a:ln w="6350">
            <a:solidFill>
              <a:schemeClr val="bg1">
                <a:lumMod val="85000"/>
              </a:schemeClr>
            </a:solidFill>
          </a:ln>
        </c:spPr>
        <c:txPr>
          <a:bodyPr/>
          <a:lstStyle/>
          <a:p>
            <a:pPr>
              <a:defRPr sz="900"/>
            </a:pPr>
            <a:endParaRPr lang="ja-JP"/>
          </a:p>
        </c:txPr>
        <c:crossAx val="520775168"/>
        <c:crosses val="autoZero"/>
        <c:crossBetween val="between"/>
        <c:majorUnit val="4"/>
        <c:minorUnit val="0.5"/>
      </c:valAx>
      <c:spPr>
        <a:noFill/>
        <a:ln w="25400">
          <a:noFill/>
        </a:ln>
      </c:spPr>
    </c:plotArea>
    <c:legend>
      <c:legendPos val="r"/>
      <c:layout>
        <c:manualLayout>
          <c:xMode val="edge"/>
          <c:yMode val="edge"/>
          <c:x val="0.73914695158885468"/>
          <c:y val="0.41513459833485805"/>
          <c:w val="0.16683026152066585"/>
          <c:h val="8.6321375380740278E-2"/>
        </c:manualLayout>
      </c:layout>
      <c:overlay val="0"/>
      <c:spPr>
        <a:solidFill>
          <a:schemeClr val="bg1"/>
        </a:solidFill>
        <a:ln>
          <a:solidFill>
            <a:schemeClr val="tx1"/>
          </a:solidFill>
        </a:ln>
      </c:spPr>
    </c:legend>
    <c:plotVisOnly val="1"/>
    <c:dispBlanksAs val="gap"/>
    <c:showDLblsOverMax val="0"/>
  </c:chart>
  <c:spPr>
    <a:solidFill>
      <a:schemeClr val="bg1"/>
    </a:solidFill>
    <a:ln>
      <a:noFill/>
    </a:ln>
  </c:spPr>
  <c:txPr>
    <a:bodyPr/>
    <a:lstStyle/>
    <a:p>
      <a:pPr>
        <a:defRPr sz="800"/>
      </a:pPr>
      <a:endParaRPr lang="ja-JP"/>
    </a:p>
  </c:txPr>
  <c:printSettings>
    <c:headerFooter/>
    <c:pageMargins b="0.75000000000000033" l="0.70000000000000029" r="0.70000000000000029" t="0.75000000000000033" header="0.30000000000000016" footer="0.30000000000000016"/>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43155956790813E-2"/>
          <c:y val="0.17622810785015511"/>
          <c:w val="0.85390147062085486"/>
          <c:h val="0.70700739680267244"/>
        </c:manualLayout>
      </c:layout>
      <c:lineChart>
        <c:grouping val="standard"/>
        <c:varyColors val="0"/>
        <c:ser>
          <c:idx val="1"/>
          <c:order val="0"/>
          <c:tx>
            <c:strRef>
              <c:f>'1-14'!$C$4</c:f>
              <c:strCache>
                <c:ptCount val="1"/>
                <c:pt idx="0">
                  <c:v>乳幼児数（3月31日時点）</c:v>
                </c:pt>
              </c:strCache>
            </c:strRef>
          </c:tx>
          <c:spPr>
            <a:ln w="19050" cap="rnd" cmpd="sng" algn="ctr">
              <a:solidFill>
                <a:srgbClr val="B1D7E4"/>
              </a:solidFill>
              <a:prstDash val="solid"/>
              <a:round/>
            </a:ln>
            <a:effectLst/>
          </c:spPr>
          <c:marker>
            <c:symbol val="circle"/>
            <c:size val="5"/>
            <c:spPr>
              <a:solidFill>
                <a:srgbClr val="B1D7E4"/>
              </a:solidFill>
              <a:ln w="6350" cap="flat" cmpd="sng" algn="ctr">
                <a:solidFill>
                  <a:srgbClr val="B1D7E4"/>
                </a:solidFill>
                <a:prstDash val="solid"/>
                <a:round/>
              </a:ln>
              <a:effectLst/>
            </c:spPr>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1D7E4"/>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'1-14'!$A$5:$A$19</c:f>
              <c:strCache>
                <c:ptCount val="15"/>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'1-14'!$C$5:$C$19</c:f>
              <c:numCache>
                <c:formatCode>#,##0_ </c:formatCode>
                <c:ptCount val="15"/>
                <c:pt idx="0">
                  <c:v>22202</c:v>
                </c:pt>
                <c:pt idx="1">
                  <c:v>21750</c:v>
                </c:pt>
                <c:pt idx="2">
                  <c:v>19299</c:v>
                </c:pt>
                <c:pt idx="3">
                  <c:v>18639</c:v>
                </c:pt>
                <c:pt idx="4">
                  <c:v>18699</c:v>
                </c:pt>
                <c:pt idx="5">
                  <c:v>18711</c:v>
                </c:pt>
                <c:pt idx="6">
                  <c:v>18870</c:v>
                </c:pt>
                <c:pt idx="7">
                  <c:v>18761</c:v>
                </c:pt>
                <c:pt idx="8">
                  <c:v>18471</c:v>
                </c:pt>
                <c:pt idx="9">
                  <c:v>18271</c:v>
                </c:pt>
                <c:pt idx="10">
                  <c:v>18058</c:v>
                </c:pt>
                <c:pt idx="11">
                  <c:v>17632</c:v>
                </c:pt>
                <c:pt idx="12" formatCode="#,##0_);[Red]\(#,##0\)">
                  <c:v>17012</c:v>
                </c:pt>
                <c:pt idx="13" formatCode="#,##0_);[Red]\(#,##0\)">
                  <c:v>16279</c:v>
                </c:pt>
                <c:pt idx="14" formatCode="#,##0_);[Red]\(#,##0\)">
                  <c:v>15386</c:v>
                </c:pt>
              </c:numCache>
            </c:numRef>
          </c:val>
          <c:smooth val="0"/>
          <c:extLst>
            <c:ext xmlns:c16="http://schemas.microsoft.com/office/drawing/2014/chart" uri="{C3380CC4-5D6E-409C-BE32-E72D297353CC}">
              <c16:uniqueId val="{00000000-4F55-459A-AE39-5760FE0235B7}"/>
            </c:ext>
          </c:extLst>
        </c:ser>
        <c:dLbls>
          <c:dLblPos val="t"/>
          <c:showLegendKey val="0"/>
          <c:showVal val="1"/>
          <c:showCatName val="0"/>
          <c:showSerName val="0"/>
          <c:showPercent val="0"/>
          <c:showBubbleSize val="0"/>
        </c:dLbls>
        <c:marker val="1"/>
        <c:smooth val="0"/>
        <c:axId val="520777128"/>
        <c:axId val="527629864"/>
      </c:lineChart>
      <c:catAx>
        <c:axId val="520777128"/>
        <c:scaling>
          <c:orientation val="minMax"/>
        </c:scaling>
        <c:delete val="1"/>
        <c:axPos val="b"/>
        <c:numFmt formatCode="General" sourceLinked="1"/>
        <c:majorTickMark val="none"/>
        <c:minorTickMark val="none"/>
        <c:tickLblPos val="nextTo"/>
        <c:crossAx val="527629864"/>
        <c:crosses val="autoZero"/>
        <c:auto val="1"/>
        <c:lblAlgn val="ctr"/>
        <c:lblOffset val="500"/>
        <c:noMultiLvlLbl val="0"/>
      </c:catAx>
      <c:valAx>
        <c:axId val="527629864"/>
        <c:scaling>
          <c:orientation val="minMax"/>
          <c:max val="23000"/>
          <c:min val="15000"/>
        </c:scaling>
        <c:delete val="0"/>
        <c:axPos val="l"/>
        <c:numFmt formatCode="#,##0_);[Red]\(#,##0\)" sourceLinked="0"/>
        <c:majorTickMark val="none"/>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20777128"/>
        <c:crosses val="autoZero"/>
        <c:crossBetween val="between"/>
        <c:majorUnit val="4000"/>
        <c:minorUnit val="0.5"/>
      </c:valAx>
      <c:spPr>
        <a:noFill/>
        <a:ln>
          <a:noFill/>
        </a:ln>
        <a:effectLst/>
      </c:spPr>
    </c:plotArea>
    <c:legend>
      <c:legendPos val="r"/>
      <c:layout>
        <c:manualLayout>
          <c:xMode val="edge"/>
          <c:yMode val="edge"/>
          <c:x val="0.66343810305436657"/>
          <c:y val="9.190455738487234E-2"/>
          <c:w val="0.26820836098208367"/>
          <c:h val="0.20726222858506324"/>
        </c:manualLayout>
      </c:layout>
      <c:overlay val="0"/>
      <c:spPr>
        <a:solidFill>
          <a:schemeClr val="bg1"/>
        </a:solidFill>
        <a:ln>
          <a:solidFill>
            <a:schemeClr val="tx1"/>
          </a:solid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6350" cap="flat" cmpd="sng" algn="ctr">
      <a:noFill/>
      <a:prstDash val="solid"/>
      <a:round/>
    </a:ln>
    <a:effectLst/>
  </c:spPr>
  <c:txPr>
    <a:bodyPr/>
    <a:lstStyle/>
    <a:p>
      <a:pPr>
        <a:defRPr sz="800"/>
      </a:pPr>
      <a:endParaRPr lang="ja-JP"/>
    </a:p>
  </c:txPr>
  <c:printSettings>
    <c:headerFooter/>
    <c:pageMargins b="0.75000000000000033" l="0.70000000000000029" r="0.70000000000000029" t="0.75000000000000033" header="0.30000000000000016" footer="0.30000000000000016"/>
    <c:pageSetup paperSize="9"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43155956790813E-2"/>
          <c:y val="0.22926363089194068"/>
          <c:w val="0.85390147062085486"/>
          <c:h val="0.65397169623699491"/>
        </c:manualLayout>
      </c:layout>
      <c:lineChart>
        <c:grouping val="standard"/>
        <c:varyColors val="0"/>
        <c:ser>
          <c:idx val="1"/>
          <c:order val="0"/>
          <c:tx>
            <c:strRef>
              <c:f>'1-14'!$D$4</c:f>
              <c:strCache>
                <c:ptCount val="1"/>
                <c:pt idx="0">
                  <c:v>婚姻届出数（12月31日時点）</c:v>
                </c:pt>
              </c:strCache>
            </c:strRef>
          </c:tx>
          <c:spPr>
            <a:ln w="19050" cap="rnd" cmpd="sng" algn="ctr">
              <a:solidFill>
                <a:srgbClr val="D5848B"/>
              </a:solidFill>
              <a:prstDash val="sysDot"/>
              <a:round/>
            </a:ln>
            <a:effectLst/>
          </c:spPr>
          <c:marker>
            <c:symbol val="square"/>
            <c:size val="5"/>
            <c:spPr>
              <a:solidFill>
                <a:srgbClr val="D5848B"/>
              </a:solidFill>
              <a:ln w="6350" cap="flat" cmpd="sng" algn="ctr">
                <a:solidFill>
                  <a:srgbClr val="D5848B"/>
                </a:solidFill>
                <a:prstDash val="sysDot"/>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'1-14'!$A$5:$A$19</c:f>
              <c:strCache>
                <c:ptCount val="15"/>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'1-14'!$D$5:$D$19</c:f>
              <c:numCache>
                <c:formatCode>#,##0_ </c:formatCode>
                <c:ptCount val="15"/>
                <c:pt idx="0">
                  <c:v>2033</c:v>
                </c:pt>
                <c:pt idx="1">
                  <c:v>1802</c:v>
                </c:pt>
                <c:pt idx="2">
                  <c:v>1903</c:v>
                </c:pt>
                <c:pt idx="3">
                  <c:v>1885</c:v>
                </c:pt>
                <c:pt idx="4">
                  <c:v>1797</c:v>
                </c:pt>
                <c:pt idx="5">
                  <c:v>1833</c:v>
                </c:pt>
                <c:pt idx="6">
                  <c:v>1912</c:v>
                </c:pt>
                <c:pt idx="7">
                  <c:v>1738</c:v>
                </c:pt>
                <c:pt idx="8">
                  <c:v>1628</c:v>
                </c:pt>
                <c:pt idx="9">
                  <c:v>1700</c:v>
                </c:pt>
                <c:pt idx="10">
                  <c:v>1476</c:v>
                </c:pt>
                <c:pt idx="11">
                  <c:v>1457</c:v>
                </c:pt>
                <c:pt idx="12" formatCode="#,##0_);[Red]\(#,##0\)">
                  <c:v>1355</c:v>
                </c:pt>
                <c:pt idx="13" formatCode="#,##0_);[Red]\(#,##0\)">
                  <c:v>1274</c:v>
                </c:pt>
                <c:pt idx="14" formatCode="#,##0_);[Red]\(#,##0\)">
                  <c:v>1239</c:v>
                </c:pt>
              </c:numCache>
            </c:numRef>
          </c:val>
          <c:smooth val="0"/>
          <c:extLst>
            <c:ext xmlns:c16="http://schemas.microsoft.com/office/drawing/2014/chart" uri="{C3380CC4-5D6E-409C-BE32-E72D297353CC}">
              <c16:uniqueId val="{00000000-3C5D-4FD8-9F3A-B58A4C498FA1}"/>
            </c:ext>
          </c:extLst>
        </c:ser>
        <c:dLbls>
          <c:dLblPos val="t"/>
          <c:showLegendKey val="0"/>
          <c:showVal val="1"/>
          <c:showCatName val="0"/>
          <c:showSerName val="0"/>
          <c:showPercent val="0"/>
          <c:showBubbleSize val="0"/>
        </c:dLbls>
        <c:marker val="1"/>
        <c:smooth val="0"/>
        <c:axId val="527637312"/>
        <c:axId val="527627512"/>
      </c:lineChart>
      <c:catAx>
        <c:axId val="527637312"/>
        <c:scaling>
          <c:orientation val="minMax"/>
        </c:scaling>
        <c:delete val="1"/>
        <c:axPos val="b"/>
        <c:numFmt formatCode="General" sourceLinked="1"/>
        <c:majorTickMark val="none"/>
        <c:minorTickMark val="none"/>
        <c:tickLblPos val="nextTo"/>
        <c:crossAx val="527627512"/>
        <c:crosses val="autoZero"/>
        <c:auto val="1"/>
        <c:lblAlgn val="ctr"/>
        <c:lblOffset val="500"/>
        <c:noMultiLvlLbl val="0"/>
      </c:catAx>
      <c:valAx>
        <c:axId val="527627512"/>
        <c:scaling>
          <c:orientation val="minMax"/>
          <c:max val="2100"/>
          <c:min val="1200"/>
        </c:scaling>
        <c:delete val="0"/>
        <c:axPos val="l"/>
        <c:numFmt formatCode="#,##0_);[Red]\(#,##0\)" sourceLinked="0"/>
        <c:majorTickMark val="none"/>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27637312"/>
        <c:crosses val="autoZero"/>
        <c:crossBetween val="between"/>
        <c:majorUnit val="500"/>
        <c:minorUnit val="0.5"/>
      </c:valAx>
      <c:spPr>
        <a:noFill/>
        <a:ln>
          <a:noFill/>
        </a:ln>
        <a:effectLst/>
      </c:spPr>
    </c:plotArea>
    <c:legend>
      <c:legendPos val="r"/>
      <c:layout>
        <c:manualLayout>
          <c:xMode val="edge"/>
          <c:yMode val="edge"/>
          <c:x val="0.66892000261458773"/>
          <c:y val="0.34700103415964656"/>
          <c:w val="0.28896674776966752"/>
          <c:h val="0.13726413292156897"/>
        </c:manualLayout>
      </c:layout>
      <c:overlay val="0"/>
      <c:spPr>
        <a:solidFill>
          <a:schemeClr val="bg1"/>
        </a:solidFill>
        <a:ln>
          <a:solidFill>
            <a:schemeClr val="tx1"/>
          </a:solid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legend>
    <c:plotVisOnly val="1"/>
    <c:dispBlanksAs val="gap"/>
    <c:showDLblsOverMax val="0"/>
  </c:chart>
  <c:spPr>
    <a:noFill/>
    <a:ln w="6350" cap="flat" cmpd="sng" algn="ctr">
      <a:noFill/>
      <a:prstDash val="solid"/>
      <a:round/>
    </a:ln>
    <a:effectLst/>
  </c:spPr>
  <c:txPr>
    <a:bodyPr/>
    <a:lstStyle/>
    <a:p>
      <a:pPr>
        <a:defRPr sz="800"/>
      </a:pPr>
      <a:endParaRPr lang="ja-JP"/>
    </a:p>
  </c:txPr>
  <c:printSettings>
    <c:headerFooter/>
    <c:pageMargins b="0.75000000000000033" l="0.70000000000000029" r="0.70000000000000029" t="0.75000000000000033" header="0.30000000000000016" footer="0.30000000000000016"/>
    <c:pageSetup paperSize="9" orientation="landscape"/>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585805296105028E-2"/>
          <c:y val="0.11407625685299073"/>
          <c:w val="0.92768064463103672"/>
          <c:h val="0.81598340906271916"/>
        </c:manualLayout>
      </c:layout>
      <c:lineChart>
        <c:grouping val="standard"/>
        <c:varyColors val="0"/>
        <c:ser>
          <c:idx val="1"/>
          <c:order val="0"/>
          <c:tx>
            <c:strRef>
              <c:f>'1-15'!$C$1</c:f>
              <c:strCache>
                <c:ptCount val="1"/>
                <c:pt idx="0">
                  <c:v>賃上げ率</c:v>
                </c:pt>
              </c:strCache>
            </c:strRef>
          </c:tx>
          <c:spPr>
            <a:ln w="28575" cap="rnd">
              <a:solidFill>
                <a:srgbClr val="51A1A2"/>
              </a:solidFill>
              <a:prstDash val="sysDot"/>
              <a:round/>
            </a:ln>
            <a:effectLst/>
          </c:spPr>
          <c:marker>
            <c:symbol val="square"/>
            <c:size val="5"/>
            <c:spPr>
              <a:solidFill>
                <a:srgbClr val="51A1A2"/>
              </a:solidFill>
              <a:ln w="9525">
                <a:noFill/>
              </a:ln>
              <a:effectLst/>
            </c:spPr>
          </c:marker>
          <c:cat>
            <c:strRef>
              <c:f>'1-15'!$A$2:$A$78</c:f>
              <c:strCache>
                <c:ptCount val="77"/>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pt idx="76">
                  <c:v>23</c:v>
                </c:pt>
              </c:strCache>
            </c:strRef>
          </c:cat>
          <c:val>
            <c:numRef>
              <c:f>'1-15'!$C$2:$C$78</c:f>
              <c:numCache>
                <c:formatCode>@</c:formatCode>
                <c:ptCount val="77"/>
                <c:pt idx="9" formatCode="0.0_);[Red]\(0.0\)">
                  <c:v>6.3</c:v>
                </c:pt>
                <c:pt idx="10" formatCode="0.0_);[Red]\(0.0\)">
                  <c:v>8.6</c:v>
                </c:pt>
                <c:pt idx="11" formatCode="0.0_);[Red]\(0.0\)">
                  <c:v>5.6</c:v>
                </c:pt>
                <c:pt idx="12" formatCode="0.0_);[Red]\(0.0\)">
                  <c:v>6.5</c:v>
                </c:pt>
                <c:pt idx="13" formatCode="0.0_);[Red]\(0.0\)">
                  <c:v>8.6999999999999993</c:v>
                </c:pt>
                <c:pt idx="14" formatCode="0.0_);[Red]\(0.0\)">
                  <c:v>13.8</c:v>
                </c:pt>
                <c:pt idx="15" formatCode="0.0_);[Red]\(0.0\)">
                  <c:v>10.7</c:v>
                </c:pt>
                <c:pt idx="16" formatCode="0.0_);[Red]\(0.0\)">
                  <c:v>9.1</c:v>
                </c:pt>
                <c:pt idx="17" formatCode="0.0_);[Red]\(0.0\)">
                  <c:v>12.4</c:v>
                </c:pt>
                <c:pt idx="18" formatCode="0.0_);[Red]\(0.0\)">
                  <c:v>10.6</c:v>
                </c:pt>
                <c:pt idx="19" formatCode="0.0_);[Red]\(0.0\)">
                  <c:v>10.6</c:v>
                </c:pt>
                <c:pt idx="20" formatCode="0.0_);[Red]\(0.0\)">
                  <c:v>12.5</c:v>
                </c:pt>
                <c:pt idx="21" formatCode="0.0_);[Red]\(0.0\)">
                  <c:v>13.6</c:v>
                </c:pt>
                <c:pt idx="22" formatCode="0.0_);[Red]\(0.0\)">
                  <c:v>15.8</c:v>
                </c:pt>
                <c:pt idx="23" formatCode="0.0_);[Red]\(0.0\)">
                  <c:v>18.5</c:v>
                </c:pt>
                <c:pt idx="24" formatCode="0.0_);[Red]\(0.0\)">
                  <c:v>16.899999999999999</c:v>
                </c:pt>
                <c:pt idx="25" formatCode="0.0_);[Red]\(0.0\)">
                  <c:v>15.3</c:v>
                </c:pt>
                <c:pt idx="26" formatCode="0.0_);[Red]\(0.0\)">
                  <c:v>20.100000000000001</c:v>
                </c:pt>
                <c:pt idx="27" formatCode="0.0_);[Red]\(0.0\)">
                  <c:v>32.9</c:v>
                </c:pt>
                <c:pt idx="28" formatCode="0.0_);[Red]\(0.0\)">
                  <c:v>13.1</c:v>
                </c:pt>
                <c:pt idx="29" formatCode="0.0_);[Red]\(0.0\)">
                  <c:v>8.8000000000000007</c:v>
                </c:pt>
                <c:pt idx="30" formatCode="0.0_);[Red]\(0.0\)">
                  <c:v>8.8000000000000007</c:v>
                </c:pt>
                <c:pt idx="31" formatCode="0.0_);[Red]\(0.0\)">
                  <c:v>5.9</c:v>
                </c:pt>
                <c:pt idx="32" formatCode="0.0_);[Red]\(0.0\)">
                  <c:v>6</c:v>
                </c:pt>
                <c:pt idx="33" formatCode="0.00_);[Red]\(0.00\)">
                  <c:v>6.74</c:v>
                </c:pt>
                <c:pt idx="34" formatCode="0.00_);[Red]\(0.00\)">
                  <c:v>7.68</c:v>
                </c:pt>
                <c:pt idx="35" formatCode="0.00_);[Red]\(0.00\)">
                  <c:v>7.01</c:v>
                </c:pt>
                <c:pt idx="36" formatCode="0.00_);[Red]\(0.00\)">
                  <c:v>4.4000000000000004</c:v>
                </c:pt>
                <c:pt idx="37" formatCode="0.00_);[Red]\(0.00\)">
                  <c:v>4.46</c:v>
                </c:pt>
                <c:pt idx="38" formatCode="0.00_);[Red]\(0.00\)">
                  <c:v>5.03</c:v>
                </c:pt>
                <c:pt idx="39" formatCode="0.00_);[Red]\(0.00\)">
                  <c:v>4.55</c:v>
                </c:pt>
                <c:pt idx="40" formatCode="0.00_);[Red]\(0.00\)">
                  <c:v>3.56</c:v>
                </c:pt>
                <c:pt idx="41" formatCode="0.00_);[Red]\(0.00\)">
                  <c:v>4.43</c:v>
                </c:pt>
                <c:pt idx="42" formatCode="0.00_);[Red]\(0.00\)">
                  <c:v>5.17</c:v>
                </c:pt>
                <c:pt idx="43" formatCode="0.00_);[Red]\(0.00\)">
                  <c:v>5.94</c:v>
                </c:pt>
                <c:pt idx="44" formatCode="0.00_);[Red]\(0.00\)">
                  <c:v>5.65</c:v>
                </c:pt>
                <c:pt idx="45" formatCode="0.00_);[Red]\(0.00\)">
                  <c:v>4.95</c:v>
                </c:pt>
                <c:pt idx="46" formatCode="0.00_);[Red]\(0.00\)">
                  <c:v>3.89</c:v>
                </c:pt>
                <c:pt idx="47" formatCode="0.00_);[Red]\(0.00\)">
                  <c:v>3.13</c:v>
                </c:pt>
                <c:pt idx="48" formatCode="0.00_);[Red]\(0.00\)">
                  <c:v>2.83</c:v>
                </c:pt>
                <c:pt idx="49" formatCode="0.00_);[Red]\(0.00\)">
                  <c:v>2.86</c:v>
                </c:pt>
                <c:pt idx="50" formatCode="0.00_);[Red]\(0.00\)">
                  <c:v>2.9</c:v>
                </c:pt>
                <c:pt idx="51" formatCode="0.00_);[Red]\(0.00\)">
                  <c:v>2.66</c:v>
                </c:pt>
                <c:pt idx="52" formatCode="0.00_);[Red]\(0.00\)">
                  <c:v>2.21</c:v>
                </c:pt>
                <c:pt idx="53" formatCode="0.00_);[Red]\(0.00\)">
                  <c:v>2.06</c:v>
                </c:pt>
                <c:pt idx="54" formatCode="0.00_);[Red]\(0.00\)">
                  <c:v>2.0099999999999998</c:v>
                </c:pt>
                <c:pt idx="55" formatCode="0.00_);[Red]\(0.00\)">
                  <c:v>1.66</c:v>
                </c:pt>
                <c:pt idx="56" formatCode="0.00_);[Red]\(0.00\)">
                  <c:v>1.63</c:v>
                </c:pt>
                <c:pt idx="57" formatCode="0.00_);[Red]\(0.00\)">
                  <c:v>1.67</c:v>
                </c:pt>
                <c:pt idx="58" formatCode="0.00_);[Red]\(0.00\)">
                  <c:v>1.71</c:v>
                </c:pt>
                <c:pt idx="59" formatCode="0.00_);[Red]\(0.00\)">
                  <c:v>1.79</c:v>
                </c:pt>
                <c:pt idx="60" formatCode="0.00_);[Red]\(0.00\)">
                  <c:v>1.87</c:v>
                </c:pt>
                <c:pt idx="61" formatCode="0.00_);[Red]\(0.00\)">
                  <c:v>1.99</c:v>
                </c:pt>
                <c:pt idx="62" formatCode="0.00_);[Red]\(0.00\)">
                  <c:v>1.83</c:v>
                </c:pt>
                <c:pt idx="63" formatCode="0.00_);[Red]\(0.00\)">
                  <c:v>1.82</c:v>
                </c:pt>
                <c:pt idx="64" formatCode="0.00_);[Red]\(0.00\)">
                  <c:v>1.83</c:v>
                </c:pt>
                <c:pt idx="65" formatCode="0.00_);[Red]\(0.00\)">
                  <c:v>1.78</c:v>
                </c:pt>
                <c:pt idx="66" formatCode="0.00_);[Red]\(0.00\)">
                  <c:v>1.8</c:v>
                </c:pt>
                <c:pt idx="67" formatCode="0.00_);[Red]\(0.00\)">
                  <c:v>2</c:v>
                </c:pt>
                <c:pt idx="68" formatCode="0.00_);[Red]\(0.00\)">
                  <c:v>2.38</c:v>
                </c:pt>
                <c:pt idx="69" formatCode="0.00_);[Red]\(0.00\)">
                  <c:v>2.14</c:v>
                </c:pt>
                <c:pt idx="70" formatCode="0.00_);[Red]\(0.00\)">
                  <c:v>2.11</c:v>
                </c:pt>
                <c:pt idx="71" formatCode="0.00_);[Red]\(0.00\)">
                  <c:v>2.2599999999999998</c:v>
                </c:pt>
                <c:pt idx="72" formatCode="0.00_);[Red]\(0.00\)">
                  <c:v>2.1800000000000002</c:v>
                </c:pt>
                <c:pt idx="73" formatCode="0.00_);[Red]\(0.00\)">
                  <c:v>2</c:v>
                </c:pt>
                <c:pt idx="74" formatCode="0.00_);[Red]\(0.00\)">
                  <c:v>1.86</c:v>
                </c:pt>
                <c:pt idx="75" formatCode="0.00_);[Red]\(0.00\)">
                  <c:v>2.2000000000000002</c:v>
                </c:pt>
                <c:pt idx="76" formatCode="General">
                  <c:v>3.6</c:v>
                </c:pt>
              </c:numCache>
            </c:numRef>
          </c:val>
          <c:smooth val="0"/>
          <c:extLst>
            <c:ext xmlns:c16="http://schemas.microsoft.com/office/drawing/2014/chart" uri="{C3380CC4-5D6E-409C-BE32-E72D297353CC}">
              <c16:uniqueId val="{00000001-FD7A-44AB-828D-BA3817EC038B}"/>
            </c:ext>
          </c:extLst>
        </c:ser>
        <c:dLbls>
          <c:showLegendKey val="0"/>
          <c:showVal val="0"/>
          <c:showCatName val="0"/>
          <c:showSerName val="0"/>
          <c:showPercent val="0"/>
          <c:showBubbleSize val="0"/>
        </c:dLbls>
        <c:marker val="1"/>
        <c:smooth val="0"/>
        <c:axId val="527630256"/>
        <c:axId val="527631824"/>
      </c:lineChart>
      <c:lineChart>
        <c:grouping val="standard"/>
        <c:varyColors val="0"/>
        <c:ser>
          <c:idx val="3"/>
          <c:order val="1"/>
          <c:tx>
            <c:strRef>
              <c:f>'1-15'!$E$1</c:f>
              <c:strCache>
                <c:ptCount val="1"/>
                <c:pt idx="0">
                  <c:v>合計特殊出生率</c:v>
                </c:pt>
              </c:strCache>
            </c:strRef>
          </c:tx>
          <c:spPr>
            <a:ln w="28575" cap="rnd">
              <a:solidFill>
                <a:srgbClr val="D5848B"/>
              </a:solidFill>
              <a:round/>
            </a:ln>
            <a:effectLst/>
          </c:spPr>
          <c:marker>
            <c:symbol val="circle"/>
            <c:size val="5"/>
            <c:spPr>
              <a:solidFill>
                <a:srgbClr val="D5848B"/>
              </a:solidFill>
              <a:ln w="9525">
                <a:noFill/>
              </a:ln>
              <a:effectLst/>
            </c:spPr>
          </c:marker>
          <c:cat>
            <c:strRef>
              <c:f>'1-15'!$A$2:$A$78</c:f>
              <c:strCache>
                <c:ptCount val="77"/>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pt idx="76">
                  <c:v>23</c:v>
                </c:pt>
              </c:strCache>
            </c:strRef>
          </c:cat>
          <c:val>
            <c:numRef>
              <c:f>'1-15'!$E$2:$E$78</c:f>
              <c:numCache>
                <c:formatCode>General</c:formatCode>
                <c:ptCount val="77"/>
                <c:pt idx="0">
                  <c:v>4.54</c:v>
                </c:pt>
                <c:pt idx="1">
                  <c:v>4.4000000000000004</c:v>
                </c:pt>
                <c:pt idx="2">
                  <c:v>4.32</c:v>
                </c:pt>
                <c:pt idx="3">
                  <c:v>3.65</c:v>
                </c:pt>
                <c:pt idx="4">
                  <c:v>3.26</c:v>
                </c:pt>
                <c:pt idx="5">
                  <c:v>2.98</c:v>
                </c:pt>
                <c:pt idx="6">
                  <c:v>2.69</c:v>
                </c:pt>
                <c:pt idx="7">
                  <c:v>2.48</c:v>
                </c:pt>
                <c:pt idx="8">
                  <c:v>2.37</c:v>
                </c:pt>
                <c:pt idx="9">
                  <c:v>2.2200000000000002</c:v>
                </c:pt>
                <c:pt idx="10">
                  <c:v>2.04</c:v>
                </c:pt>
                <c:pt idx="11">
                  <c:v>2.11</c:v>
                </c:pt>
                <c:pt idx="12">
                  <c:v>2.04</c:v>
                </c:pt>
                <c:pt idx="13">
                  <c:v>2</c:v>
                </c:pt>
                <c:pt idx="14">
                  <c:v>1.96</c:v>
                </c:pt>
                <c:pt idx="15">
                  <c:v>1.98</c:v>
                </c:pt>
                <c:pt idx="16">
                  <c:v>2</c:v>
                </c:pt>
                <c:pt idx="17">
                  <c:v>2.0499999999999998</c:v>
                </c:pt>
                <c:pt idx="18">
                  <c:v>2.14</c:v>
                </c:pt>
                <c:pt idx="19">
                  <c:v>1.58</c:v>
                </c:pt>
                <c:pt idx="20">
                  <c:v>2.23</c:v>
                </c:pt>
                <c:pt idx="21">
                  <c:v>2.13</c:v>
                </c:pt>
                <c:pt idx="22">
                  <c:v>2.13</c:v>
                </c:pt>
                <c:pt idx="23">
                  <c:v>2.13</c:v>
                </c:pt>
                <c:pt idx="24">
                  <c:v>2.16</c:v>
                </c:pt>
                <c:pt idx="25">
                  <c:v>2.14</c:v>
                </c:pt>
                <c:pt idx="26">
                  <c:v>2.14</c:v>
                </c:pt>
                <c:pt idx="27">
                  <c:v>2.0499999999999998</c:v>
                </c:pt>
                <c:pt idx="28">
                  <c:v>1.91</c:v>
                </c:pt>
                <c:pt idx="29">
                  <c:v>1.85</c:v>
                </c:pt>
                <c:pt idx="30">
                  <c:v>1.8</c:v>
                </c:pt>
                <c:pt idx="31">
                  <c:v>1.79</c:v>
                </c:pt>
                <c:pt idx="32">
                  <c:v>1.77</c:v>
                </c:pt>
                <c:pt idx="33">
                  <c:v>1.75</c:v>
                </c:pt>
                <c:pt idx="34">
                  <c:v>1.74</c:v>
                </c:pt>
                <c:pt idx="35">
                  <c:v>1.77</c:v>
                </c:pt>
                <c:pt idx="36">
                  <c:v>1.8</c:v>
                </c:pt>
                <c:pt idx="37">
                  <c:v>1.81</c:v>
                </c:pt>
                <c:pt idx="38">
                  <c:v>1.76</c:v>
                </c:pt>
                <c:pt idx="39">
                  <c:v>1.72</c:v>
                </c:pt>
                <c:pt idx="40">
                  <c:v>1.69</c:v>
                </c:pt>
                <c:pt idx="41">
                  <c:v>1.66</c:v>
                </c:pt>
                <c:pt idx="42">
                  <c:v>1.57</c:v>
                </c:pt>
                <c:pt idx="43">
                  <c:v>1.54</c:v>
                </c:pt>
                <c:pt idx="44">
                  <c:v>1.53</c:v>
                </c:pt>
                <c:pt idx="45">
                  <c:v>1.5</c:v>
                </c:pt>
                <c:pt idx="46">
                  <c:v>1.46</c:v>
                </c:pt>
                <c:pt idx="47">
                  <c:v>1.5</c:v>
                </c:pt>
                <c:pt idx="48">
                  <c:v>1.42</c:v>
                </c:pt>
                <c:pt idx="49">
                  <c:v>1.43</c:v>
                </c:pt>
                <c:pt idx="50">
                  <c:v>1.39</c:v>
                </c:pt>
                <c:pt idx="51">
                  <c:v>1.38</c:v>
                </c:pt>
                <c:pt idx="52">
                  <c:v>1.34</c:v>
                </c:pt>
                <c:pt idx="53">
                  <c:v>1.36</c:v>
                </c:pt>
                <c:pt idx="54">
                  <c:v>1.33</c:v>
                </c:pt>
                <c:pt idx="55">
                  <c:v>1.32</c:v>
                </c:pt>
                <c:pt idx="56">
                  <c:v>1.29</c:v>
                </c:pt>
                <c:pt idx="57">
                  <c:v>1.29</c:v>
                </c:pt>
                <c:pt idx="58">
                  <c:v>1.26</c:v>
                </c:pt>
                <c:pt idx="59">
                  <c:v>1.32</c:v>
                </c:pt>
                <c:pt idx="60">
                  <c:v>1.34</c:v>
                </c:pt>
                <c:pt idx="61">
                  <c:v>1.37</c:v>
                </c:pt>
                <c:pt idx="62">
                  <c:v>1.37</c:v>
                </c:pt>
                <c:pt idx="63">
                  <c:v>1.39</c:v>
                </c:pt>
                <c:pt idx="64">
                  <c:v>1.39</c:v>
                </c:pt>
                <c:pt idx="65">
                  <c:v>1.41</c:v>
                </c:pt>
                <c:pt idx="66">
                  <c:v>1.43</c:v>
                </c:pt>
                <c:pt idx="67">
                  <c:v>1.42</c:v>
                </c:pt>
                <c:pt idx="68">
                  <c:v>1.45</c:v>
                </c:pt>
                <c:pt idx="69">
                  <c:v>1.44</c:v>
                </c:pt>
                <c:pt idx="70">
                  <c:v>1.43</c:v>
                </c:pt>
                <c:pt idx="71">
                  <c:v>1.42</c:v>
                </c:pt>
                <c:pt idx="72">
                  <c:v>1.36</c:v>
                </c:pt>
                <c:pt idx="73">
                  <c:v>1.33</c:v>
                </c:pt>
                <c:pt idx="74">
                  <c:v>1.3</c:v>
                </c:pt>
                <c:pt idx="75">
                  <c:v>1.26</c:v>
                </c:pt>
                <c:pt idx="76">
                  <c:v>1.2</c:v>
                </c:pt>
              </c:numCache>
            </c:numRef>
          </c:val>
          <c:smooth val="0"/>
          <c:extLst>
            <c:ext xmlns:c16="http://schemas.microsoft.com/office/drawing/2014/chart" uri="{C3380CC4-5D6E-409C-BE32-E72D297353CC}">
              <c16:uniqueId val="{00000003-FD7A-44AB-828D-BA3817EC038B}"/>
            </c:ext>
          </c:extLst>
        </c:ser>
        <c:dLbls>
          <c:showLegendKey val="0"/>
          <c:showVal val="0"/>
          <c:showCatName val="0"/>
          <c:showSerName val="0"/>
          <c:showPercent val="0"/>
          <c:showBubbleSize val="0"/>
        </c:dLbls>
        <c:marker val="1"/>
        <c:smooth val="0"/>
        <c:axId val="527631040"/>
        <c:axId val="527630648"/>
      </c:lineChart>
      <c:catAx>
        <c:axId val="52763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27631824"/>
        <c:crosses val="autoZero"/>
        <c:auto val="1"/>
        <c:lblAlgn val="ctr"/>
        <c:lblOffset val="100"/>
        <c:tickLblSkip val="3"/>
        <c:tickMarkSkip val="5"/>
        <c:noMultiLvlLbl val="0"/>
      </c:catAx>
      <c:valAx>
        <c:axId val="527631824"/>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sz="900"/>
                  <a:t>賃上げ率（％）</a:t>
                </a:r>
              </a:p>
            </c:rich>
          </c:tx>
          <c:layout>
            <c:manualLayout>
              <c:xMode val="edge"/>
              <c:yMode val="edge"/>
              <c:x val="1.7206791308267119E-2"/>
              <c:y val="2.0827318620567591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27630256"/>
        <c:crosses val="autoZero"/>
        <c:crossBetween val="between"/>
      </c:valAx>
      <c:valAx>
        <c:axId val="52763064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合計特殊出生率（％）</a:t>
                </a:r>
              </a:p>
            </c:rich>
          </c:tx>
          <c:layout>
            <c:manualLayout>
              <c:xMode val="edge"/>
              <c:yMode val="edge"/>
              <c:x val="0.91683384201004225"/>
              <c:y val="1.250366617565853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27631040"/>
        <c:crosses val="max"/>
        <c:crossBetween val="between"/>
      </c:valAx>
      <c:catAx>
        <c:axId val="527631040"/>
        <c:scaling>
          <c:orientation val="minMax"/>
        </c:scaling>
        <c:delete val="1"/>
        <c:axPos val="b"/>
        <c:numFmt formatCode="General" sourceLinked="1"/>
        <c:majorTickMark val="out"/>
        <c:minorTickMark val="none"/>
        <c:tickLblPos val="nextTo"/>
        <c:crossAx val="52763064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'1-15'!$C$1</c:f>
              <c:strCache>
                <c:ptCount val="1"/>
                <c:pt idx="0">
                  <c:v>賃上げ率</c:v>
                </c:pt>
              </c:strCache>
            </c:strRef>
          </c:tx>
          <c:spPr>
            <a:ln w="1905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strRef>
              <c:f>'1-15'!$A$2:$A$77</c:f>
              <c:strCache>
                <c:ptCount val="76"/>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strCache>
            </c:strRef>
          </c:xVal>
          <c:yVal>
            <c:numRef>
              <c:f>'1-15'!$C$2:$C$77</c:f>
              <c:numCache>
                <c:formatCode>@</c:formatCode>
                <c:ptCount val="76"/>
                <c:pt idx="9" formatCode="0.0_);[Red]\(0.0\)">
                  <c:v>6.3</c:v>
                </c:pt>
                <c:pt idx="10" formatCode="0.0_);[Red]\(0.0\)">
                  <c:v>8.6</c:v>
                </c:pt>
                <c:pt idx="11" formatCode="0.0_);[Red]\(0.0\)">
                  <c:v>5.6</c:v>
                </c:pt>
                <c:pt idx="12" formatCode="0.0_);[Red]\(0.0\)">
                  <c:v>6.5</c:v>
                </c:pt>
                <c:pt idx="13" formatCode="0.0_);[Red]\(0.0\)">
                  <c:v>8.6999999999999993</c:v>
                </c:pt>
                <c:pt idx="14" formatCode="0.0_);[Red]\(0.0\)">
                  <c:v>13.8</c:v>
                </c:pt>
                <c:pt idx="15" formatCode="0.0_);[Red]\(0.0\)">
                  <c:v>10.7</c:v>
                </c:pt>
                <c:pt idx="16" formatCode="0.0_);[Red]\(0.0\)">
                  <c:v>9.1</c:v>
                </c:pt>
                <c:pt idx="17" formatCode="0.0_);[Red]\(0.0\)">
                  <c:v>12.4</c:v>
                </c:pt>
                <c:pt idx="18" formatCode="0.0_);[Red]\(0.0\)">
                  <c:v>10.6</c:v>
                </c:pt>
                <c:pt idx="19" formatCode="0.0_);[Red]\(0.0\)">
                  <c:v>10.6</c:v>
                </c:pt>
                <c:pt idx="20" formatCode="0.0_);[Red]\(0.0\)">
                  <c:v>12.5</c:v>
                </c:pt>
                <c:pt idx="21" formatCode="0.0_);[Red]\(0.0\)">
                  <c:v>13.6</c:v>
                </c:pt>
                <c:pt idx="22" formatCode="0.0_);[Red]\(0.0\)">
                  <c:v>15.8</c:v>
                </c:pt>
                <c:pt idx="23" formatCode="0.0_);[Red]\(0.0\)">
                  <c:v>18.5</c:v>
                </c:pt>
                <c:pt idx="24" formatCode="0.0_);[Red]\(0.0\)">
                  <c:v>16.899999999999999</c:v>
                </c:pt>
                <c:pt idx="25" formatCode="0.0_);[Red]\(0.0\)">
                  <c:v>15.3</c:v>
                </c:pt>
                <c:pt idx="26" formatCode="0.0_);[Red]\(0.0\)">
                  <c:v>20.100000000000001</c:v>
                </c:pt>
                <c:pt idx="27" formatCode="0.0_);[Red]\(0.0\)">
                  <c:v>32.9</c:v>
                </c:pt>
                <c:pt idx="28" formatCode="0.0_);[Red]\(0.0\)">
                  <c:v>13.1</c:v>
                </c:pt>
                <c:pt idx="29" formatCode="0.0_);[Red]\(0.0\)">
                  <c:v>8.8000000000000007</c:v>
                </c:pt>
                <c:pt idx="30" formatCode="0.0_);[Red]\(0.0\)">
                  <c:v>8.8000000000000007</c:v>
                </c:pt>
                <c:pt idx="31" formatCode="0.0_);[Red]\(0.0\)">
                  <c:v>5.9</c:v>
                </c:pt>
                <c:pt idx="32" formatCode="0.0_);[Red]\(0.0\)">
                  <c:v>6</c:v>
                </c:pt>
                <c:pt idx="33" formatCode="0.00_);[Red]\(0.00\)">
                  <c:v>6.74</c:v>
                </c:pt>
                <c:pt idx="34" formatCode="0.00_);[Red]\(0.00\)">
                  <c:v>7.68</c:v>
                </c:pt>
                <c:pt idx="35" formatCode="0.00_);[Red]\(0.00\)">
                  <c:v>7.01</c:v>
                </c:pt>
                <c:pt idx="36" formatCode="0.00_);[Red]\(0.00\)">
                  <c:v>4.4000000000000004</c:v>
                </c:pt>
                <c:pt idx="37" formatCode="0.00_);[Red]\(0.00\)">
                  <c:v>4.46</c:v>
                </c:pt>
                <c:pt idx="38" formatCode="0.00_);[Red]\(0.00\)">
                  <c:v>5.03</c:v>
                </c:pt>
                <c:pt idx="39" formatCode="0.00_);[Red]\(0.00\)">
                  <c:v>4.55</c:v>
                </c:pt>
                <c:pt idx="40" formatCode="0.00_);[Red]\(0.00\)">
                  <c:v>3.56</c:v>
                </c:pt>
                <c:pt idx="41" formatCode="0.00_);[Red]\(0.00\)">
                  <c:v>4.43</c:v>
                </c:pt>
                <c:pt idx="42" formatCode="0.00_);[Red]\(0.00\)">
                  <c:v>5.17</c:v>
                </c:pt>
                <c:pt idx="43" formatCode="0.00_);[Red]\(0.00\)">
                  <c:v>5.94</c:v>
                </c:pt>
                <c:pt idx="44" formatCode="0.00_);[Red]\(0.00\)">
                  <c:v>5.65</c:v>
                </c:pt>
                <c:pt idx="45" formatCode="0.00_);[Red]\(0.00\)">
                  <c:v>4.95</c:v>
                </c:pt>
                <c:pt idx="46" formatCode="0.00_);[Red]\(0.00\)">
                  <c:v>3.89</c:v>
                </c:pt>
                <c:pt idx="47" formatCode="0.00_);[Red]\(0.00\)">
                  <c:v>3.13</c:v>
                </c:pt>
                <c:pt idx="48" formatCode="0.00_);[Red]\(0.00\)">
                  <c:v>2.83</c:v>
                </c:pt>
                <c:pt idx="49" formatCode="0.00_);[Red]\(0.00\)">
                  <c:v>2.86</c:v>
                </c:pt>
                <c:pt idx="50" formatCode="0.00_);[Red]\(0.00\)">
                  <c:v>2.9</c:v>
                </c:pt>
                <c:pt idx="51" formatCode="0.00_);[Red]\(0.00\)">
                  <c:v>2.66</c:v>
                </c:pt>
                <c:pt idx="52" formatCode="0.00_);[Red]\(0.00\)">
                  <c:v>2.21</c:v>
                </c:pt>
                <c:pt idx="53" formatCode="0.00_);[Red]\(0.00\)">
                  <c:v>2.06</c:v>
                </c:pt>
                <c:pt idx="54" formatCode="0.00_);[Red]\(0.00\)">
                  <c:v>2.0099999999999998</c:v>
                </c:pt>
                <c:pt idx="55" formatCode="0.00_);[Red]\(0.00\)">
                  <c:v>1.66</c:v>
                </c:pt>
                <c:pt idx="56" formatCode="0.00_);[Red]\(0.00\)">
                  <c:v>1.63</c:v>
                </c:pt>
                <c:pt idx="57" formatCode="0.00_);[Red]\(0.00\)">
                  <c:v>1.67</c:v>
                </c:pt>
                <c:pt idx="58" formatCode="0.00_);[Red]\(0.00\)">
                  <c:v>1.71</c:v>
                </c:pt>
                <c:pt idx="59" formatCode="0.00_);[Red]\(0.00\)">
                  <c:v>1.79</c:v>
                </c:pt>
                <c:pt idx="60" formatCode="0.00_);[Red]\(0.00\)">
                  <c:v>1.87</c:v>
                </c:pt>
                <c:pt idx="61" formatCode="0.00_);[Red]\(0.00\)">
                  <c:v>1.99</c:v>
                </c:pt>
                <c:pt idx="62" formatCode="0.00_);[Red]\(0.00\)">
                  <c:v>1.83</c:v>
                </c:pt>
                <c:pt idx="63" formatCode="0.00_);[Red]\(0.00\)">
                  <c:v>1.82</c:v>
                </c:pt>
                <c:pt idx="64" formatCode="0.00_);[Red]\(0.00\)">
                  <c:v>1.83</c:v>
                </c:pt>
                <c:pt idx="65" formatCode="0.00_);[Red]\(0.00\)">
                  <c:v>1.78</c:v>
                </c:pt>
                <c:pt idx="66" formatCode="0.00_);[Red]\(0.00\)">
                  <c:v>1.8</c:v>
                </c:pt>
                <c:pt idx="67" formatCode="0.00_);[Red]\(0.00\)">
                  <c:v>2</c:v>
                </c:pt>
                <c:pt idx="68" formatCode="0.00_);[Red]\(0.00\)">
                  <c:v>2.38</c:v>
                </c:pt>
                <c:pt idx="69" formatCode="0.00_);[Red]\(0.00\)">
                  <c:v>2.14</c:v>
                </c:pt>
                <c:pt idx="70" formatCode="0.00_);[Red]\(0.00\)">
                  <c:v>2.11</c:v>
                </c:pt>
                <c:pt idx="71" formatCode="0.00_);[Red]\(0.00\)">
                  <c:v>2.2599999999999998</c:v>
                </c:pt>
                <c:pt idx="72" formatCode="0.00_);[Red]\(0.00\)">
                  <c:v>2.1800000000000002</c:v>
                </c:pt>
                <c:pt idx="73" formatCode="0.00_);[Red]\(0.00\)">
                  <c:v>2</c:v>
                </c:pt>
                <c:pt idx="74" formatCode="0.00_);[Red]\(0.00\)">
                  <c:v>1.86</c:v>
                </c:pt>
                <c:pt idx="75" formatCode="0.00_);[Red]\(0.00\)">
                  <c:v>2.2000000000000002</c:v>
                </c:pt>
              </c:numCache>
            </c:numRef>
          </c:yVal>
          <c:smooth val="0"/>
          <c:extLst>
            <c:ext xmlns:c16="http://schemas.microsoft.com/office/drawing/2014/chart" uri="{C3380CC4-5D6E-409C-BE32-E72D297353CC}">
              <c16:uniqueId val="{00000001-7BE0-4230-822B-09055BACF8E6}"/>
            </c:ext>
          </c:extLst>
        </c:ser>
        <c:ser>
          <c:idx val="3"/>
          <c:order val="1"/>
          <c:tx>
            <c:strRef>
              <c:f>'1-15'!$E$1</c:f>
              <c:strCache>
                <c:ptCount val="1"/>
                <c:pt idx="0">
                  <c:v>合計特殊出生率</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strRef>
              <c:f>'1-15'!$A$2:$A$77</c:f>
              <c:strCache>
                <c:ptCount val="76"/>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strCache>
            </c:strRef>
          </c:xVal>
          <c:yVal>
            <c:numRef>
              <c:f>'1-15'!$E$2:$E$77</c:f>
              <c:numCache>
                <c:formatCode>General</c:formatCode>
                <c:ptCount val="76"/>
                <c:pt idx="0">
                  <c:v>4.54</c:v>
                </c:pt>
                <c:pt idx="1">
                  <c:v>4.4000000000000004</c:v>
                </c:pt>
                <c:pt idx="2">
                  <c:v>4.32</c:v>
                </c:pt>
                <c:pt idx="3">
                  <c:v>3.65</c:v>
                </c:pt>
                <c:pt idx="4">
                  <c:v>3.26</c:v>
                </c:pt>
                <c:pt idx="5">
                  <c:v>2.98</c:v>
                </c:pt>
                <c:pt idx="6">
                  <c:v>2.69</c:v>
                </c:pt>
                <c:pt idx="7">
                  <c:v>2.48</c:v>
                </c:pt>
                <c:pt idx="8">
                  <c:v>2.37</c:v>
                </c:pt>
                <c:pt idx="9">
                  <c:v>2.2200000000000002</c:v>
                </c:pt>
                <c:pt idx="10">
                  <c:v>2.04</c:v>
                </c:pt>
                <c:pt idx="11">
                  <c:v>2.11</c:v>
                </c:pt>
                <c:pt idx="12">
                  <c:v>2.04</c:v>
                </c:pt>
                <c:pt idx="13">
                  <c:v>2</c:v>
                </c:pt>
                <c:pt idx="14">
                  <c:v>1.96</c:v>
                </c:pt>
                <c:pt idx="15">
                  <c:v>1.98</c:v>
                </c:pt>
                <c:pt idx="16">
                  <c:v>2</c:v>
                </c:pt>
                <c:pt idx="17">
                  <c:v>2.0499999999999998</c:v>
                </c:pt>
                <c:pt idx="18">
                  <c:v>2.14</c:v>
                </c:pt>
                <c:pt idx="19">
                  <c:v>1.58</c:v>
                </c:pt>
                <c:pt idx="20">
                  <c:v>2.23</c:v>
                </c:pt>
                <c:pt idx="21">
                  <c:v>2.13</c:v>
                </c:pt>
                <c:pt idx="22">
                  <c:v>2.13</c:v>
                </c:pt>
                <c:pt idx="23">
                  <c:v>2.13</c:v>
                </c:pt>
                <c:pt idx="24">
                  <c:v>2.16</c:v>
                </c:pt>
                <c:pt idx="25">
                  <c:v>2.14</c:v>
                </c:pt>
                <c:pt idx="26">
                  <c:v>2.14</c:v>
                </c:pt>
                <c:pt idx="27">
                  <c:v>2.0499999999999998</c:v>
                </c:pt>
                <c:pt idx="28">
                  <c:v>1.91</c:v>
                </c:pt>
                <c:pt idx="29">
                  <c:v>1.85</c:v>
                </c:pt>
                <c:pt idx="30">
                  <c:v>1.8</c:v>
                </c:pt>
                <c:pt idx="31">
                  <c:v>1.79</c:v>
                </c:pt>
                <c:pt idx="32">
                  <c:v>1.77</c:v>
                </c:pt>
                <c:pt idx="33">
                  <c:v>1.75</c:v>
                </c:pt>
                <c:pt idx="34">
                  <c:v>1.74</c:v>
                </c:pt>
                <c:pt idx="35">
                  <c:v>1.77</c:v>
                </c:pt>
                <c:pt idx="36">
                  <c:v>1.8</c:v>
                </c:pt>
                <c:pt idx="37">
                  <c:v>1.81</c:v>
                </c:pt>
                <c:pt idx="38">
                  <c:v>1.76</c:v>
                </c:pt>
                <c:pt idx="39">
                  <c:v>1.72</c:v>
                </c:pt>
                <c:pt idx="40">
                  <c:v>1.69</c:v>
                </c:pt>
                <c:pt idx="41">
                  <c:v>1.66</c:v>
                </c:pt>
                <c:pt idx="42">
                  <c:v>1.57</c:v>
                </c:pt>
                <c:pt idx="43">
                  <c:v>1.54</c:v>
                </c:pt>
                <c:pt idx="44">
                  <c:v>1.53</c:v>
                </c:pt>
                <c:pt idx="45">
                  <c:v>1.5</c:v>
                </c:pt>
                <c:pt idx="46">
                  <c:v>1.46</c:v>
                </c:pt>
                <c:pt idx="47">
                  <c:v>1.5</c:v>
                </c:pt>
                <c:pt idx="48">
                  <c:v>1.42</c:v>
                </c:pt>
                <c:pt idx="49">
                  <c:v>1.43</c:v>
                </c:pt>
                <c:pt idx="50">
                  <c:v>1.39</c:v>
                </c:pt>
                <c:pt idx="51">
                  <c:v>1.38</c:v>
                </c:pt>
                <c:pt idx="52">
                  <c:v>1.34</c:v>
                </c:pt>
                <c:pt idx="53">
                  <c:v>1.36</c:v>
                </c:pt>
                <c:pt idx="54">
                  <c:v>1.33</c:v>
                </c:pt>
                <c:pt idx="55">
                  <c:v>1.32</c:v>
                </c:pt>
                <c:pt idx="56">
                  <c:v>1.29</c:v>
                </c:pt>
                <c:pt idx="57">
                  <c:v>1.29</c:v>
                </c:pt>
                <c:pt idx="58">
                  <c:v>1.26</c:v>
                </c:pt>
                <c:pt idx="59">
                  <c:v>1.32</c:v>
                </c:pt>
                <c:pt idx="60">
                  <c:v>1.34</c:v>
                </c:pt>
                <c:pt idx="61">
                  <c:v>1.37</c:v>
                </c:pt>
                <c:pt idx="62">
                  <c:v>1.37</c:v>
                </c:pt>
                <c:pt idx="63">
                  <c:v>1.39</c:v>
                </c:pt>
                <c:pt idx="64">
                  <c:v>1.39</c:v>
                </c:pt>
                <c:pt idx="65">
                  <c:v>1.41</c:v>
                </c:pt>
                <c:pt idx="66">
                  <c:v>1.43</c:v>
                </c:pt>
                <c:pt idx="67">
                  <c:v>1.42</c:v>
                </c:pt>
                <c:pt idx="68">
                  <c:v>1.45</c:v>
                </c:pt>
                <c:pt idx="69">
                  <c:v>1.44</c:v>
                </c:pt>
                <c:pt idx="70">
                  <c:v>1.43</c:v>
                </c:pt>
                <c:pt idx="71">
                  <c:v>1.42</c:v>
                </c:pt>
                <c:pt idx="72">
                  <c:v>1.36</c:v>
                </c:pt>
                <c:pt idx="73">
                  <c:v>1.33</c:v>
                </c:pt>
                <c:pt idx="74">
                  <c:v>1.3</c:v>
                </c:pt>
                <c:pt idx="75">
                  <c:v>1.26</c:v>
                </c:pt>
              </c:numCache>
            </c:numRef>
          </c:yVal>
          <c:smooth val="0"/>
          <c:extLst>
            <c:ext xmlns:c16="http://schemas.microsoft.com/office/drawing/2014/chart" uri="{C3380CC4-5D6E-409C-BE32-E72D297353CC}">
              <c16:uniqueId val="{00000003-7BE0-4230-822B-09055BACF8E6}"/>
            </c:ext>
          </c:extLst>
        </c:ser>
        <c:dLbls>
          <c:showLegendKey val="0"/>
          <c:showVal val="0"/>
          <c:showCatName val="0"/>
          <c:showSerName val="0"/>
          <c:showPercent val="0"/>
          <c:showBubbleSize val="0"/>
        </c:dLbls>
        <c:axId val="527635352"/>
        <c:axId val="527632216"/>
      </c:scatterChart>
      <c:valAx>
        <c:axId val="527635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32216"/>
        <c:crosses val="autoZero"/>
        <c:crossBetween val="midCat"/>
      </c:valAx>
      <c:valAx>
        <c:axId val="527632216"/>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35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53187037919415E-2"/>
          <c:y val="0.11606899171719495"/>
          <c:w val="0.88866148359662356"/>
          <c:h val="0.79741718444612164"/>
        </c:manualLayout>
      </c:layout>
      <c:barChart>
        <c:barDir val="col"/>
        <c:grouping val="stacked"/>
        <c:varyColors val="0"/>
        <c:ser>
          <c:idx val="2"/>
          <c:order val="2"/>
          <c:tx>
            <c:strRef>
              <c:f>'1-2'!$D$3</c:f>
              <c:strCache>
                <c:ptCount val="1"/>
                <c:pt idx="0">
                  <c:v>年少人口（０～14歳）</c:v>
                </c:pt>
              </c:strCache>
            </c:strRef>
          </c:tx>
          <c:spPr>
            <a:solidFill>
              <a:srgbClr val="B1D7E4"/>
            </a:solidFill>
            <a:ln>
              <a:solidFill>
                <a:srgbClr val="B1D7E4"/>
              </a:solidFill>
            </a:ln>
            <a:effectLst/>
          </c:spPr>
          <c:invertIfNegative val="0"/>
          <c:dLbls>
            <c:dLbl>
              <c:idx val="0"/>
              <c:tx>
                <c:rich>
                  <a:bodyPr/>
                  <a:lstStyle/>
                  <a:p>
                    <a:fld id="{F6C7AE5D-A9D3-4C43-B2A9-489DF77FBBC7}" type="VALUE">
                      <a:rPr lang="en-US" altLang="ja-JP"/>
                      <a:pPr/>
                      <a:t>[値]</a:t>
                    </a:fld>
                    <a:endParaRPr lang="en-US" altLang="ja-JP"/>
                  </a:p>
                  <a:p>
                    <a:r>
                      <a:rPr lang="en-US" altLang="ja-JP"/>
                      <a:t>(25.0%)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E68-4AAB-91F9-4F817C269361}"/>
                </c:ext>
              </c:extLst>
            </c:dLbl>
            <c:dLbl>
              <c:idx val="1"/>
              <c:tx>
                <c:rich>
                  <a:bodyPr/>
                  <a:lstStyle/>
                  <a:p>
                    <a:fld id="{505E177D-B3EF-4E9E-90AD-0CA85A2E793D}" type="VALUE">
                      <a:rPr lang="en-US" altLang="ja-JP"/>
                      <a:pPr/>
                      <a:t>[値]</a:t>
                    </a:fld>
                    <a:endParaRPr lang="en-US" altLang="ja-JP"/>
                  </a:p>
                  <a:p>
                    <a:r>
                      <a:rPr lang="en-US" altLang="ja-JP"/>
                      <a:t>(24.2%)</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7E68-4AAB-91F9-4F817C269361}"/>
                </c:ext>
              </c:extLst>
            </c:dLbl>
            <c:dLbl>
              <c:idx val="2"/>
              <c:tx>
                <c:rich>
                  <a:bodyPr/>
                  <a:lstStyle/>
                  <a:p>
                    <a:fld id="{83452AC9-20A0-4A88-91CA-97C31771BA38}" type="VALUE">
                      <a:rPr lang="en-US" altLang="ja-JP"/>
                      <a:pPr/>
                      <a:t>[値]</a:t>
                    </a:fld>
                    <a:endParaRPr lang="en-US" altLang="ja-JP"/>
                  </a:p>
                  <a:p>
                    <a:r>
                      <a:rPr lang="en-US" altLang="ja-JP"/>
                      <a:t>(23.1%)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E68-4AAB-91F9-4F817C269361}"/>
                </c:ext>
              </c:extLst>
            </c:dLbl>
            <c:dLbl>
              <c:idx val="3"/>
              <c:tx>
                <c:rich>
                  <a:bodyPr/>
                  <a:lstStyle/>
                  <a:p>
                    <a:fld id="{95C32832-22E1-4D4B-8544-82B75D6AC37E}" type="VALUE">
                      <a:rPr lang="en-US" altLang="ja-JP"/>
                      <a:pPr/>
                      <a:t>[値]</a:t>
                    </a:fld>
                    <a:endParaRPr lang="en-US" altLang="ja-JP"/>
                  </a:p>
                  <a:p>
                    <a:r>
                      <a:rPr lang="en-US" altLang="ja-JP"/>
                      <a:t>(20.8%)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7E68-4AAB-91F9-4F817C269361}"/>
                </c:ext>
              </c:extLst>
            </c:dLbl>
            <c:dLbl>
              <c:idx val="4"/>
              <c:layout>
                <c:manualLayout>
                  <c:x val="-7.36169141226495E-17"/>
                  <c:y val="3.6178244227077451E-3"/>
                </c:manualLayout>
              </c:layout>
              <c:tx>
                <c:rich>
                  <a:bodyPr/>
                  <a:lstStyle/>
                  <a:p>
                    <a:fld id="{0C2761D8-7277-4465-A477-3D7BF12C37A0}" type="VALUE">
                      <a:rPr lang="en-US" altLang="ja-JP"/>
                      <a:pPr/>
                      <a:t>[値]</a:t>
                    </a:fld>
                    <a:endParaRPr lang="en-US" altLang="ja-JP"/>
                  </a:p>
                  <a:p>
                    <a:r>
                      <a:rPr lang="en-US" altLang="ja-JP"/>
                      <a:t>(18.4%)</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E68-4AAB-91F9-4F817C269361}"/>
                </c:ext>
              </c:extLst>
            </c:dLbl>
            <c:dLbl>
              <c:idx val="5"/>
              <c:tx>
                <c:rich>
                  <a:bodyPr/>
                  <a:lstStyle/>
                  <a:p>
                    <a:fld id="{4FF67886-D78B-4250-9992-D2B5A48B9656}" type="VALUE">
                      <a:rPr lang="en-US" altLang="ja-JP"/>
                      <a:pPr/>
                      <a:t>[値]</a:t>
                    </a:fld>
                    <a:endParaRPr lang="en-US" altLang="ja-JP"/>
                  </a:p>
                  <a:p>
                    <a:r>
                      <a:rPr lang="en-US" altLang="ja-JP"/>
                      <a:t>(16.6%)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7E68-4AAB-91F9-4F817C269361}"/>
                </c:ext>
              </c:extLst>
            </c:dLbl>
            <c:dLbl>
              <c:idx val="6"/>
              <c:tx>
                <c:rich>
                  <a:bodyPr/>
                  <a:lstStyle/>
                  <a:p>
                    <a:fld id="{3A1D7A4B-714E-49FC-9B39-F793ACA3CD00}" type="VALUE">
                      <a:rPr lang="en-US" altLang="ja-JP"/>
                      <a:pPr/>
                      <a:t>[値]</a:t>
                    </a:fld>
                    <a:endParaRPr lang="en-US" altLang="ja-JP"/>
                  </a:p>
                  <a:p>
                    <a:r>
                      <a:rPr lang="en-US" altLang="ja-JP"/>
                      <a:t>(15.4%)</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7E68-4AAB-91F9-4F817C269361}"/>
                </c:ext>
              </c:extLst>
            </c:dLbl>
            <c:dLbl>
              <c:idx val="7"/>
              <c:tx>
                <c:rich>
                  <a:bodyPr/>
                  <a:lstStyle/>
                  <a:p>
                    <a:fld id="{80AD3F3A-7E11-4CF2-8BFF-40B58E13F8D6}" type="VALUE">
                      <a:rPr lang="en-US" altLang="ja-JP"/>
                      <a:pPr/>
                      <a:t>[値]</a:t>
                    </a:fld>
                    <a:endParaRPr lang="en-US" altLang="ja-JP"/>
                  </a:p>
                  <a:p>
                    <a:r>
                      <a:rPr lang="en-US" altLang="ja-JP"/>
                      <a:t>(14.6%)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7E68-4AAB-91F9-4F817C269361}"/>
                </c:ext>
              </c:extLst>
            </c:dLbl>
            <c:dLbl>
              <c:idx val="8"/>
              <c:tx>
                <c:rich>
                  <a:bodyPr/>
                  <a:lstStyle/>
                  <a:p>
                    <a:fld id="{36F0D30A-310D-4B83-A001-CCC1E7D52167}" type="VALUE">
                      <a:rPr lang="en-US" altLang="ja-JP"/>
                      <a:pPr/>
                      <a:t>[値]</a:t>
                    </a:fld>
                    <a:endParaRPr lang="en-US" altLang="ja-JP"/>
                  </a:p>
                  <a:p>
                    <a:r>
                      <a:rPr lang="en-US" altLang="ja-JP"/>
                      <a:t>(12.7%)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7E68-4AAB-91F9-4F817C269361}"/>
                </c:ext>
              </c:extLst>
            </c:dLbl>
            <c:dLbl>
              <c:idx val="9"/>
              <c:tx>
                <c:rich>
                  <a:bodyPr/>
                  <a:lstStyle/>
                  <a:p>
                    <a:fld id="{79CB3A4F-04E9-4B14-958B-BD0ECA81A8E1}" type="VALUE">
                      <a:rPr lang="en-US" altLang="ja-JP"/>
                      <a:pPr/>
                      <a:t>[値]</a:t>
                    </a:fld>
                    <a:endParaRPr lang="en-US" altLang="ja-JP"/>
                  </a:p>
                  <a:p>
                    <a:r>
                      <a:rPr lang="en-US" altLang="ja-JP"/>
                      <a:t>(12.3%)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7E68-4AAB-91F9-4F817C26936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'1-2'!$A$4:$A$13</c:f>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f>'1-2'!$D$4:$D$13</c:f>
              <c:numCache>
                <c:formatCode>#,##0</c:formatCode>
                <c:ptCount val="10"/>
                <c:pt idx="0">
                  <c:v>66058</c:v>
                </c:pt>
                <c:pt idx="1">
                  <c:v>69332</c:v>
                </c:pt>
                <c:pt idx="2">
                  <c:v>69672</c:v>
                </c:pt>
                <c:pt idx="3">
                  <c:v>65274</c:v>
                </c:pt>
                <c:pt idx="4">
                  <c:v>60011</c:v>
                </c:pt>
                <c:pt idx="5">
                  <c:v>55484</c:v>
                </c:pt>
                <c:pt idx="6">
                  <c:v>52002</c:v>
                </c:pt>
                <c:pt idx="7">
                  <c:v>48692</c:v>
                </c:pt>
                <c:pt idx="8">
                  <c:v>41865</c:v>
                </c:pt>
                <c:pt idx="9" formatCode="#,##0;[Red]#,##0">
                  <c:v>39177</c:v>
                </c:pt>
              </c:numCache>
            </c:numRef>
          </c:val>
          <c:extLst>
            <c:ext xmlns:c16="http://schemas.microsoft.com/office/drawing/2014/chart" uri="{C3380CC4-5D6E-409C-BE32-E72D297353CC}">
              <c16:uniqueId val="{00000015-7E68-4AAB-91F9-4F817C269361}"/>
            </c:ext>
          </c:extLst>
        </c:ser>
        <c:ser>
          <c:idx val="3"/>
          <c:order val="3"/>
          <c:tx>
            <c:strRef>
              <c:f>'1-2'!$E$3</c:f>
              <c:strCache>
                <c:ptCount val="1"/>
                <c:pt idx="0">
                  <c:v>生産年齢人口（15歳～64歳）</c:v>
                </c:pt>
              </c:strCache>
            </c:strRef>
          </c:tx>
          <c:spPr>
            <a:pattFill prst="dkUpDiag">
              <a:fgClr>
                <a:srgbClr val="F8E352"/>
              </a:fgClr>
              <a:bgClr>
                <a:schemeClr val="bg1"/>
              </a:bgClr>
            </a:pattFill>
            <a:ln>
              <a:solidFill>
                <a:srgbClr val="F8E352"/>
              </a:solidFill>
            </a:ln>
            <a:effectLst/>
          </c:spPr>
          <c:invertIfNegative val="0"/>
          <c:dLbls>
            <c:dLbl>
              <c:idx val="0"/>
              <c:tx>
                <c:rich>
                  <a:bodyPr/>
                  <a:lstStyle/>
                  <a:p>
                    <a:fld id="{DEF2D991-C5B9-4BB0-A3DF-2366A995BA28}" type="VALUE">
                      <a:rPr lang="en-US" altLang="ja-JP"/>
                      <a:pPr/>
                      <a:t>[値]</a:t>
                    </a:fld>
                    <a:endParaRPr lang="en-US" altLang="ja-JP"/>
                  </a:p>
                  <a:p>
                    <a:r>
                      <a:rPr lang="en-US" altLang="ja-JP"/>
                      <a:t>(68.3%)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E68-4AAB-91F9-4F817C269361}"/>
                </c:ext>
              </c:extLst>
            </c:dLbl>
            <c:dLbl>
              <c:idx val="1"/>
              <c:tx>
                <c:rich>
                  <a:bodyPr/>
                  <a:lstStyle/>
                  <a:p>
                    <a:fld id="{0882E47C-CBDF-44C6-B9B6-7EB581A6AFCD}" type="VALUE">
                      <a:rPr lang="en-US" altLang="ja-JP"/>
                      <a:pPr/>
                      <a:t>[値]</a:t>
                    </a:fld>
                    <a:endParaRPr lang="en-US" altLang="ja-JP"/>
                  </a:p>
                  <a:p>
                    <a:r>
                      <a:rPr lang="en-US" altLang="ja-JP"/>
                      <a:t>(68.2%)</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7E68-4AAB-91F9-4F817C269361}"/>
                </c:ext>
              </c:extLst>
            </c:dLbl>
            <c:dLbl>
              <c:idx val="2"/>
              <c:tx>
                <c:rich>
                  <a:bodyPr/>
                  <a:lstStyle/>
                  <a:p>
                    <a:fld id="{7013B4F4-084C-4A5F-A513-7D70531778C5}" type="VALUE">
                      <a:rPr lang="en-US" altLang="ja-JP"/>
                      <a:pPr/>
                      <a:t>[値]</a:t>
                    </a:fld>
                    <a:endParaRPr lang="en-US" altLang="ja-JP"/>
                  </a:p>
                  <a:p>
                    <a:r>
                      <a:rPr lang="en-US" altLang="ja-JP"/>
                      <a:t>(68.2%)</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7E68-4AAB-91F9-4F817C269361}"/>
                </c:ext>
              </c:extLst>
            </c:dLbl>
            <c:dLbl>
              <c:idx val="3"/>
              <c:tx>
                <c:rich>
                  <a:bodyPr/>
                  <a:lstStyle/>
                  <a:p>
                    <a:fld id="{961D88B8-240A-4106-9D00-5A41EBEE9006}" type="VALUE">
                      <a:rPr lang="en-US" altLang="ja-JP"/>
                      <a:pPr/>
                      <a:t>[値]</a:t>
                    </a:fld>
                    <a:endParaRPr lang="en-US" altLang="ja-JP"/>
                  </a:p>
                  <a:p>
                    <a:r>
                      <a:rPr lang="en-US" altLang="ja-JP"/>
                      <a:t>(68.6%)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7E68-4AAB-91F9-4F817C269361}"/>
                </c:ext>
              </c:extLst>
            </c:dLbl>
            <c:dLbl>
              <c:idx val="4"/>
              <c:tx>
                <c:rich>
                  <a:bodyPr/>
                  <a:lstStyle/>
                  <a:p>
                    <a:fld id="{1BEBC60A-51B8-48DA-BD61-E08CD37E9A1A}" type="VALUE">
                      <a:rPr lang="en-US" altLang="ja-JP"/>
                      <a:pPr/>
                      <a:t>[値]</a:t>
                    </a:fld>
                    <a:endParaRPr lang="en-US" altLang="ja-JP"/>
                  </a:p>
                  <a:p>
                    <a:r>
                      <a:rPr lang="en-US" altLang="ja-JP"/>
                      <a:t>(68.5%)</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E68-4AAB-91F9-4F817C269361}"/>
                </c:ext>
              </c:extLst>
            </c:dLbl>
            <c:dLbl>
              <c:idx val="5"/>
              <c:tx>
                <c:rich>
                  <a:bodyPr/>
                  <a:lstStyle/>
                  <a:p>
                    <a:fld id="{D1CE6711-8565-4FCF-B897-FA4734F95845}" type="VALUE">
                      <a:rPr lang="en-US" altLang="ja-JP"/>
                      <a:pPr/>
                      <a:t>[値]</a:t>
                    </a:fld>
                    <a:endParaRPr lang="en-US" altLang="ja-JP"/>
                  </a:p>
                  <a:p>
                    <a:r>
                      <a:rPr lang="en-US" altLang="ja-JP"/>
                      <a:t>(67.8%)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7E68-4AAB-91F9-4F817C269361}"/>
                </c:ext>
              </c:extLst>
            </c:dLbl>
            <c:dLbl>
              <c:idx val="6"/>
              <c:tx>
                <c:rich>
                  <a:bodyPr/>
                  <a:lstStyle/>
                  <a:p>
                    <a:fld id="{AB4F18A6-753A-4272-B60F-9EEB9BC476FB}" type="VALUE">
                      <a:rPr lang="en-US" altLang="ja-JP"/>
                      <a:pPr/>
                      <a:t>[値]</a:t>
                    </a:fld>
                    <a:endParaRPr lang="en-US" altLang="ja-JP"/>
                  </a:p>
                  <a:p>
                    <a:r>
                      <a:rPr lang="en-US" altLang="ja-JP"/>
                      <a:t>(66.9%)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7E68-4AAB-91F9-4F817C269361}"/>
                </c:ext>
              </c:extLst>
            </c:dLbl>
            <c:dLbl>
              <c:idx val="7"/>
              <c:tx>
                <c:rich>
                  <a:bodyPr/>
                  <a:lstStyle/>
                  <a:p>
                    <a:fld id="{F3A02DF5-C305-4C0B-B9FF-82D48306481E}" type="VALUE">
                      <a:rPr lang="en-US" altLang="ja-JP"/>
                      <a:pPr/>
                      <a:t>[値]</a:t>
                    </a:fld>
                    <a:endParaRPr lang="en-US" altLang="ja-JP"/>
                  </a:p>
                  <a:p>
                    <a:r>
                      <a:rPr lang="en-US" altLang="ja-JP"/>
                      <a:t>(65.1%)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7E68-4AAB-91F9-4F817C269361}"/>
                </c:ext>
              </c:extLst>
            </c:dLbl>
            <c:dLbl>
              <c:idx val="8"/>
              <c:tx>
                <c:rich>
                  <a:bodyPr/>
                  <a:lstStyle/>
                  <a:p>
                    <a:fld id="{EDE5702C-815C-45DF-BEAC-3606B0B21725}" type="VALUE">
                      <a:rPr lang="en-US" altLang="ja-JP"/>
                      <a:pPr/>
                      <a:t>[値]</a:t>
                    </a:fld>
                    <a:endParaRPr lang="en-US" altLang="ja-JP"/>
                  </a:p>
                  <a:p>
                    <a:r>
                      <a:rPr lang="en-US" altLang="ja-JP"/>
                      <a:t>(62.3%)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7E68-4AAB-91F9-4F817C269361}"/>
                </c:ext>
              </c:extLst>
            </c:dLbl>
            <c:dLbl>
              <c:idx val="9"/>
              <c:tx>
                <c:rich>
                  <a:bodyPr/>
                  <a:lstStyle/>
                  <a:p>
                    <a:fld id="{6DE15DCB-CEE1-41F2-81A7-5F7776A9FE43}" type="VALUE">
                      <a:rPr lang="en-US" altLang="ja-JP"/>
                      <a:pPr/>
                      <a:t>[値]</a:t>
                    </a:fld>
                    <a:endParaRPr lang="en-US" altLang="ja-JP"/>
                  </a:p>
                  <a:p>
                    <a:r>
                      <a:rPr lang="en-US" altLang="ja-JP"/>
                      <a:t>(60.6%)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7E68-4AAB-91F9-4F817C26936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'1-2'!$A$4:$A$13</c:f>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f>'1-2'!$E$4:$E$13</c:f>
              <c:numCache>
                <c:formatCode>#,##0</c:formatCode>
                <c:ptCount val="10"/>
                <c:pt idx="0">
                  <c:v>180787</c:v>
                </c:pt>
                <c:pt idx="1">
                  <c:v>195366</c:v>
                </c:pt>
                <c:pt idx="2">
                  <c:v>205726</c:v>
                </c:pt>
                <c:pt idx="3">
                  <c:v>214829</c:v>
                </c:pt>
                <c:pt idx="4">
                  <c:v>223870</c:v>
                </c:pt>
                <c:pt idx="5">
                  <c:v>227065</c:v>
                </c:pt>
                <c:pt idx="6">
                  <c:v>226508</c:v>
                </c:pt>
                <c:pt idx="7">
                  <c:v>217826</c:v>
                </c:pt>
                <c:pt idx="8">
                  <c:v>204785</c:v>
                </c:pt>
                <c:pt idx="9" formatCode="#,##0;[Red]#,##0">
                  <c:v>193417</c:v>
                </c:pt>
              </c:numCache>
            </c:numRef>
          </c:val>
          <c:extLst>
            <c:ext xmlns:c16="http://schemas.microsoft.com/office/drawing/2014/chart" uri="{C3380CC4-5D6E-409C-BE32-E72D297353CC}">
              <c16:uniqueId val="{00000020-7E68-4AAB-91F9-4F817C269361}"/>
            </c:ext>
          </c:extLst>
        </c:ser>
        <c:ser>
          <c:idx val="4"/>
          <c:order val="4"/>
          <c:tx>
            <c:strRef>
              <c:f>'1-2'!$F$3</c:f>
              <c:strCache>
                <c:ptCount val="1"/>
                <c:pt idx="0">
                  <c:v>老年人口（65歳以上）</c:v>
                </c:pt>
              </c:strCache>
            </c:strRef>
          </c:tx>
          <c:spPr>
            <a:pattFill prst="pct40">
              <a:fgClr>
                <a:srgbClr val="FFCCFF"/>
              </a:fgClr>
              <a:bgClr>
                <a:schemeClr val="bg1"/>
              </a:bgClr>
            </a:pattFill>
            <a:ln>
              <a:solidFill>
                <a:srgbClr val="FFCCFF"/>
              </a:solidFill>
            </a:ln>
            <a:effectLst/>
          </c:spPr>
          <c:invertIfNegative val="0"/>
          <c:dLbls>
            <c:dLbl>
              <c:idx val="0"/>
              <c:tx>
                <c:rich>
                  <a:bodyPr/>
                  <a:lstStyle/>
                  <a:p>
                    <a:fld id="{41AAE08D-C6B7-42C1-B8EC-FFA19E9A8DEA}" type="VALUE">
                      <a:rPr lang="en-US" altLang="ja-JP"/>
                      <a:pPr/>
                      <a:t>[値]</a:t>
                    </a:fld>
                    <a:endParaRPr lang="en-US" altLang="ja-JP"/>
                  </a:p>
                  <a:p>
                    <a:r>
                      <a:rPr lang="en-US" altLang="ja-JP"/>
                      <a:t>(6.7%)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F80-47F6-8E6A-B59C63858F7A}"/>
                </c:ext>
              </c:extLst>
            </c:dLbl>
            <c:dLbl>
              <c:idx val="1"/>
              <c:tx>
                <c:rich>
                  <a:bodyPr/>
                  <a:lstStyle/>
                  <a:p>
                    <a:fld id="{1D64247B-EEFB-48FE-99E6-8478EA81EAA7}" type="VALUE">
                      <a:rPr lang="en-US" altLang="ja-JP"/>
                      <a:pPr/>
                      <a:t>[値]</a:t>
                    </a:fld>
                    <a:endParaRPr lang="en-US" altLang="ja-JP"/>
                  </a:p>
                  <a:p>
                    <a:r>
                      <a:rPr lang="en-US" altLang="ja-JP"/>
                      <a:t>(7.6%)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F80-47F6-8E6A-B59C63858F7A}"/>
                </c:ext>
              </c:extLst>
            </c:dLbl>
            <c:dLbl>
              <c:idx val="2"/>
              <c:tx>
                <c:rich>
                  <a:bodyPr/>
                  <a:lstStyle/>
                  <a:p>
                    <a:fld id="{20743496-9B9D-422F-BF91-856B21CAEA85}" type="VALUE">
                      <a:rPr lang="en-US" altLang="ja-JP"/>
                      <a:pPr/>
                      <a:t>[値]</a:t>
                    </a:fld>
                    <a:endParaRPr lang="en-US" altLang="ja-JP"/>
                  </a:p>
                  <a:p>
                    <a:r>
                      <a:rPr lang="en-US" altLang="ja-JP"/>
                      <a:t>(8.7%)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F80-47F6-8E6A-B59C63858F7A}"/>
                </c:ext>
              </c:extLst>
            </c:dLbl>
            <c:dLbl>
              <c:idx val="3"/>
              <c:tx>
                <c:rich>
                  <a:bodyPr/>
                  <a:lstStyle/>
                  <a:p>
                    <a:fld id="{760F5B5F-1A82-48A6-B921-874952396DF2}" type="VALUE">
                      <a:rPr lang="en-US" altLang="ja-JP"/>
                      <a:pPr/>
                      <a:t>[値]</a:t>
                    </a:fld>
                    <a:endParaRPr lang="en-US" altLang="ja-JP"/>
                  </a:p>
                  <a:p>
                    <a:r>
                      <a:rPr lang="en-US" altLang="ja-JP"/>
                      <a:t>(10.6%)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F80-47F6-8E6A-B59C63858F7A}"/>
                </c:ext>
              </c:extLst>
            </c:dLbl>
            <c:dLbl>
              <c:idx val="4"/>
              <c:tx>
                <c:rich>
                  <a:bodyPr/>
                  <a:lstStyle/>
                  <a:p>
                    <a:fld id="{22680A55-95D6-4FB5-9206-89DD7C8A9538}" type="VALUE">
                      <a:rPr lang="en-US" altLang="ja-JP"/>
                      <a:pPr/>
                      <a:t>[値]</a:t>
                    </a:fld>
                    <a:endParaRPr lang="en-US" altLang="ja-JP"/>
                  </a:p>
                  <a:p>
                    <a:r>
                      <a:rPr lang="en-US" altLang="ja-JP"/>
                      <a:t>(13.1%)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F80-47F6-8E6A-B59C63858F7A}"/>
                </c:ext>
              </c:extLst>
            </c:dLbl>
            <c:dLbl>
              <c:idx val="5"/>
              <c:tx>
                <c:rich>
                  <a:bodyPr/>
                  <a:lstStyle/>
                  <a:p>
                    <a:fld id="{D95D8E80-0ABE-4DDB-9D6E-1497E5CDD9C6}" type="VALUE">
                      <a:rPr lang="en-US" altLang="ja-JP"/>
                      <a:pPr/>
                      <a:t>[値]</a:t>
                    </a:fld>
                    <a:endParaRPr lang="en-US" altLang="ja-JP"/>
                  </a:p>
                  <a:p>
                    <a:r>
                      <a:rPr lang="en-US" altLang="ja-JP"/>
                      <a:t>(15.6%)</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F80-47F6-8E6A-B59C63858F7A}"/>
                </c:ext>
              </c:extLst>
            </c:dLbl>
            <c:dLbl>
              <c:idx val="6"/>
              <c:tx>
                <c:rich>
                  <a:bodyPr/>
                  <a:lstStyle/>
                  <a:p>
                    <a:fld id="{2EE9703D-8169-4FFD-8DA5-3B2DD7ED1C21}" type="VALUE">
                      <a:rPr lang="en-US" altLang="ja-JP"/>
                      <a:pPr/>
                      <a:t>[値]</a:t>
                    </a:fld>
                    <a:endParaRPr lang="en-US" altLang="ja-JP"/>
                  </a:p>
                  <a:p>
                    <a:r>
                      <a:rPr lang="en-US" altLang="ja-JP"/>
                      <a:t>(17.8%)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F80-47F6-8E6A-B59C63858F7A}"/>
                </c:ext>
              </c:extLst>
            </c:dLbl>
            <c:dLbl>
              <c:idx val="7"/>
              <c:tx>
                <c:rich>
                  <a:bodyPr/>
                  <a:lstStyle/>
                  <a:p>
                    <a:fld id="{3771D6D2-2CAD-4D46-BCC5-73953D02CAA6}" type="VALUE">
                      <a:rPr lang="en-US" altLang="ja-JP"/>
                      <a:pPr/>
                      <a:t>[値]</a:t>
                    </a:fld>
                    <a:endParaRPr lang="en-US" altLang="ja-JP"/>
                  </a:p>
                  <a:p>
                    <a:r>
                      <a:rPr lang="en-US" altLang="ja-JP"/>
                      <a:t>(20.3%)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F80-47F6-8E6A-B59C63858F7A}"/>
                </c:ext>
              </c:extLst>
            </c:dLbl>
            <c:dLbl>
              <c:idx val="8"/>
              <c:tx>
                <c:rich>
                  <a:bodyPr/>
                  <a:lstStyle/>
                  <a:p>
                    <a:fld id="{88543D57-8154-4A41-B8D2-09628C4D9B9A}" type="VALUE">
                      <a:rPr lang="en-US" altLang="ja-JP"/>
                      <a:pPr/>
                      <a:t>[値]</a:t>
                    </a:fld>
                    <a:endParaRPr lang="en-US" altLang="ja-JP"/>
                  </a:p>
                  <a:p>
                    <a:r>
                      <a:rPr lang="en-US" altLang="ja-JP"/>
                      <a:t>(24.9%)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DF80-47F6-8E6A-B59C63858F7A}"/>
                </c:ext>
              </c:extLst>
            </c:dLbl>
            <c:dLbl>
              <c:idx val="9"/>
              <c:tx>
                <c:rich>
                  <a:bodyPr/>
                  <a:lstStyle/>
                  <a:p>
                    <a:fld id="{4B4C3E7E-1C4F-4FFC-95E1-56D42D6444E6}" type="VALUE">
                      <a:rPr lang="en-US" altLang="ja-JP"/>
                      <a:pPr/>
                      <a:t>[値]</a:t>
                    </a:fld>
                    <a:endParaRPr lang="en-US" altLang="ja-JP"/>
                  </a:p>
                  <a:p>
                    <a:r>
                      <a:rPr lang="en-US" altLang="ja-JP"/>
                      <a:t>(27.1%)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F80-47F6-8E6A-B59C63858F7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'1-2'!$A$4:$A$13</c:f>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f>'1-2'!$F$4:$F$13</c:f>
              <c:numCache>
                <c:formatCode>#,##0</c:formatCode>
                <c:ptCount val="10"/>
                <c:pt idx="0">
                  <c:v>17747</c:v>
                </c:pt>
                <c:pt idx="1">
                  <c:v>21690</c:v>
                </c:pt>
                <c:pt idx="2">
                  <c:v>26263</c:v>
                </c:pt>
                <c:pt idx="3">
                  <c:v>33127</c:v>
                </c:pt>
                <c:pt idx="4">
                  <c:v>42897</c:v>
                </c:pt>
                <c:pt idx="5">
                  <c:v>52131</c:v>
                </c:pt>
                <c:pt idx="6">
                  <c:v>60160</c:v>
                </c:pt>
                <c:pt idx="7">
                  <c:v>67956</c:v>
                </c:pt>
                <c:pt idx="8">
                  <c:v>81853</c:v>
                </c:pt>
                <c:pt idx="9" formatCode="#,##0;[Red]#,##0">
                  <c:v>86479</c:v>
                </c:pt>
              </c:numCache>
            </c:numRef>
          </c:val>
          <c:extLst>
            <c:ext xmlns:c16="http://schemas.microsoft.com/office/drawing/2014/chart" uri="{C3380CC4-5D6E-409C-BE32-E72D297353CC}">
              <c16:uniqueId val="{00000022-7E68-4AAB-91F9-4F817C269361}"/>
            </c:ext>
          </c:extLst>
        </c:ser>
        <c:dLbls>
          <c:showLegendKey val="0"/>
          <c:showVal val="0"/>
          <c:showCatName val="0"/>
          <c:showSerName val="0"/>
          <c:showPercent val="0"/>
          <c:showBubbleSize val="0"/>
        </c:dLbls>
        <c:gapWidth val="40"/>
        <c:overlap val="100"/>
        <c:axId val="161620800"/>
        <c:axId val="483064896"/>
        <c:extLst>
          <c:ext xmlns:c15="http://schemas.microsoft.com/office/drawing/2012/chart" uri="{02D57815-91ED-43cb-92C2-25804820EDAC}">
            <c15:filteredBarSeries>
              <c15:ser>
                <c:idx val="0"/>
                <c:order val="0"/>
                <c:tx>
                  <c:strRef>
                    <c:extLst>
                      <c:ext uri="{02D57815-91ED-43cb-92C2-25804820EDAC}">
                        <c15:formulaRef>
                          <c15:sqref>'1-2'!$A$3</c15:sqref>
                        </c15:formulaRef>
                      </c:ext>
                    </c:extLst>
                    <c:strCache>
                      <c:ptCount val="1"/>
                      <c:pt idx="0">
                        <c:v>年次</c:v>
                      </c:pt>
                    </c:strCache>
                  </c:strRef>
                </c:tx>
                <c:spPr>
                  <a:solidFill>
                    <a:schemeClr val="accent1"/>
                  </a:solidFill>
                  <a:ln>
                    <a:noFill/>
                  </a:ln>
                  <a:effectLst/>
                </c:spPr>
                <c:invertIfNegative val="0"/>
                <c:cat>
                  <c:strRef>
                    <c:extLst>
                      <c:ext uri="{02D57815-91ED-43cb-92C2-25804820EDAC}">
                        <c15:formulaRef>
                          <c15:sqref>'1-2'!$A$4:$A$13</c15:sqref>
                        </c15:formulaRef>
                      </c:ext>
                    </c:extLst>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extLst>
                      <c:ext uri="{02D57815-91ED-43cb-92C2-25804820EDAC}">
                        <c15:formulaRef>
                          <c15:sqref>'1-2'!$A$4:$A$13</c15:sqref>
                        </c15:formulaRef>
                      </c:ext>
                    </c:extLst>
                    <c:numCache>
                      <c:formatCode>0_);[Red]\(0\)</c:formatCode>
                      <c:ptCount val="10"/>
                      <c:pt idx="0">
                        <c:v>0</c:v>
                      </c:pt>
                      <c:pt idx="1">
                        <c:v>1980</c:v>
                      </c:pt>
                      <c:pt idx="2">
                        <c:v>1985</c:v>
                      </c:pt>
                      <c:pt idx="3">
                        <c:v>1990</c:v>
                      </c:pt>
                      <c:pt idx="4">
                        <c:v>1995</c:v>
                      </c:pt>
                      <c:pt idx="5">
                        <c:v>2000</c:v>
                      </c:pt>
                      <c:pt idx="6">
                        <c:v>2005</c:v>
                      </c:pt>
                      <c:pt idx="7">
                        <c:v>2010</c:v>
                      </c:pt>
                      <c:pt idx="8">
                        <c:v>2015</c:v>
                      </c:pt>
                      <c:pt idx="9">
                        <c:v>2020</c:v>
                      </c:pt>
                    </c:numCache>
                  </c:numRef>
                </c:val>
                <c:extLst>
                  <c:ext xmlns:c16="http://schemas.microsoft.com/office/drawing/2014/chart" uri="{C3380CC4-5D6E-409C-BE32-E72D297353CC}">
                    <c16:uniqueId val="{00000021-7E68-4AAB-91F9-4F817C26936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'1-2'!$C$3</c15:sqref>
                        </c15:formulaRef>
                      </c:ext>
                    </c:extLst>
                    <c:strCache>
                      <c:ptCount val="1"/>
                      <c:pt idx="0">
                        <c:v>人口</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'1-2'!$A$4:$A$13</c15:sqref>
                        </c15:formulaRef>
                      </c:ext>
                    </c:extLst>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extLst xmlns:c15="http://schemas.microsoft.com/office/drawing/2012/chart">
                      <c:ext xmlns:c15="http://schemas.microsoft.com/office/drawing/2012/chart" uri="{02D57815-91ED-43cb-92C2-25804820EDAC}">
                        <c15:formulaRef>
                          <c15:sqref>'1-2'!$C$4:$C$13</c15:sqref>
                        </c15:formulaRef>
                      </c:ext>
                    </c:extLst>
                    <c:numCache>
                      <c:formatCode>#,##0</c:formatCode>
                      <c:ptCount val="10"/>
                      <c:pt idx="0">
                        <c:v>264628</c:v>
                      </c:pt>
                      <c:pt idx="1">
                        <c:v>286451</c:v>
                      </c:pt>
                      <c:pt idx="2">
                        <c:v>301673</c:v>
                      </c:pt>
                      <c:pt idx="3">
                        <c:v>314642</c:v>
                      </c:pt>
                      <c:pt idx="4">
                        <c:v>326833</c:v>
                      </c:pt>
                      <c:pt idx="5">
                        <c:v>334824</c:v>
                      </c:pt>
                      <c:pt idx="6">
                        <c:v>338834</c:v>
                      </c:pt>
                      <c:pt idx="7">
                        <c:v>338712</c:v>
                      </c:pt>
                      <c:pt idx="8">
                        <c:v>335444</c:v>
                      </c:pt>
                      <c:pt idx="9" formatCode="#,##0;[Red]#,##0">
                        <c:v>327692</c:v>
                      </c:pt>
                    </c:numCache>
                  </c:numRef>
                </c:val>
                <c:extLst xmlns:c15="http://schemas.microsoft.com/office/drawing/2012/chart">
                  <c:ext xmlns:c16="http://schemas.microsoft.com/office/drawing/2014/chart" uri="{C3380CC4-5D6E-409C-BE32-E72D297353CC}">
                    <c16:uniqueId val="{0000000A-7E68-4AAB-91F9-4F817C269361}"/>
                  </c:ext>
                </c:extLst>
              </c15:ser>
            </c15:filteredBarSeries>
          </c:ext>
        </c:extLst>
      </c:barChart>
      <c:catAx>
        <c:axId val="1616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3064896"/>
        <c:crosses val="autoZero"/>
        <c:auto val="1"/>
        <c:lblAlgn val="ctr"/>
        <c:lblOffset val="100"/>
        <c:noMultiLvlLbl val="0"/>
      </c:catAx>
      <c:valAx>
        <c:axId val="483064896"/>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161620800"/>
        <c:crosses val="autoZero"/>
        <c:crossBetween val="between"/>
      </c:valAx>
      <c:spPr>
        <a:noFill/>
        <a:ln>
          <a:noFill/>
        </a:ln>
        <a:effectLst/>
      </c:spPr>
    </c:plotArea>
    <c:legend>
      <c:legendPos val="t"/>
      <c:layout>
        <c:manualLayout>
          <c:xMode val="edge"/>
          <c:yMode val="edge"/>
          <c:x val="0.14886902269341312"/>
          <c:y val="0.13230451088718803"/>
          <c:w val="0.77469607234451976"/>
          <c:h val="5.36996598575536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35175067009442E-2"/>
          <c:y val="0.18253573225626593"/>
          <c:w val="0.92959004915203358"/>
          <c:h val="0.67364693402961939"/>
        </c:manualLayout>
      </c:layout>
      <c:barChart>
        <c:barDir val="col"/>
        <c:grouping val="clustered"/>
        <c:varyColors val="0"/>
        <c:ser>
          <c:idx val="1"/>
          <c:order val="0"/>
          <c:tx>
            <c:strRef>
              <c:f>'1-16'!$D$4</c:f>
              <c:strCache>
                <c:ptCount val="1"/>
                <c:pt idx="0">
                  <c:v>婚姻件数</c:v>
                </c:pt>
              </c:strCache>
            </c:strRef>
          </c:tx>
          <c:spPr>
            <a:pattFill prst="dkUpDiag">
              <a:fgClr>
                <a:srgbClr val="F8E352"/>
              </a:fgClr>
              <a:bgClr>
                <a:schemeClr val="bg1"/>
              </a:bgClr>
            </a:pattFill>
            <a:ln w="12700">
              <a:solidFill>
                <a:srgbClr val="F8E352"/>
              </a:solidFill>
            </a:ln>
            <a:effectLst/>
          </c:spPr>
          <c:invertIfNegative val="0"/>
          <c:cat>
            <c:strRef>
              <c:extLst>
                <c:ext xmlns:c15="http://schemas.microsoft.com/office/drawing/2012/chart" uri="{02D57815-91ED-43cb-92C2-25804820EDAC}">
                  <c15:fullRef>
                    <c15:sqref>'1-16'!$A$5:$A$81</c15:sqref>
                  </c15:fullRef>
                </c:ext>
              </c:extLst>
              <c:f>('1-16'!$A$5:$A$22,'1-16'!$A$24:$A$81)</c:f>
              <c:strCache>
                <c:ptCount val="73"/>
                <c:pt idx="0">
                  <c:v>1947年
(昭和22年)</c:v>
                </c:pt>
                <c:pt idx="3">
                  <c:v>1950年
(昭和25年)</c:v>
                </c:pt>
                <c:pt idx="13">
                  <c:v>1960年
(昭和35年)</c:v>
                </c:pt>
                <c:pt idx="22">
                  <c:v>1970年
(昭和45年)</c:v>
                </c:pt>
                <c:pt idx="32">
                  <c:v>1980年
(昭和55年)</c:v>
                </c:pt>
                <c:pt idx="42">
                  <c:v>1990年
(平成2年)</c:v>
                </c:pt>
                <c:pt idx="52">
                  <c:v>2000年
(平成12年)</c:v>
                </c:pt>
                <c:pt idx="62">
                  <c:v>2010年
(平成22年)</c:v>
                </c:pt>
                <c:pt idx="72">
                  <c:v>2020年
(令和2年)</c:v>
                </c:pt>
              </c:strCache>
            </c:strRef>
          </c:cat>
          <c:val>
            <c:numRef>
              <c:extLst>
                <c:ext xmlns:c15="http://schemas.microsoft.com/office/drawing/2012/chart" uri="{02D57815-91ED-43cb-92C2-25804820EDAC}">
                  <c15:fullRef>
                    <c15:sqref>'1-16'!$D$5:$D$81</c15:sqref>
                  </c15:fullRef>
                </c:ext>
              </c:extLst>
              <c:f>('1-16'!$D$5:$D$22,'1-16'!$D$24:$D$81)</c:f>
              <c:numCache>
                <c:formatCode>#,##0_ </c:formatCode>
                <c:ptCount val="76"/>
                <c:pt idx="0">
                  <c:v>627</c:v>
                </c:pt>
                <c:pt idx="1">
                  <c:v>623</c:v>
                </c:pt>
                <c:pt idx="2">
                  <c:v>642</c:v>
                </c:pt>
                <c:pt idx="3">
                  <c:v>536</c:v>
                </c:pt>
                <c:pt idx="4">
                  <c:v>543</c:v>
                </c:pt>
                <c:pt idx="5">
                  <c:v>527</c:v>
                </c:pt>
                <c:pt idx="6">
                  <c:v>529</c:v>
                </c:pt>
                <c:pt idx="7">
                  <c:v>598</c:v>
                </c:pt>
                <c:pt idx="8">
                  <c:v>735</c:v>
                </c:pt>
                <c:pt idx="9">
                  <c:v>773</c:v>
                </c:pt>
                <c:pt idx="10">
                  <c:v>802</c:v>
                </c:pt>
                <c:pt idx="11">
                  <c:v>833</c:v>
                </c:pt>
                <c:pt idx="12">
                  <c:v>799</c:v>
                </c:pt>
                <c:pt idx="13">
                  <c:v>913</c:v>
                </c:pt>
                <c:pt idx="14">
                  <c:v>1015</c:v>
                </c:pt>
                <c:pt idx="15">
                  <c:v>976</c:v>
                </c:pt>
                <c:pt idx="16">
                  <c:v>989</c:v>
                </c:pt>
                <c:pt idx="17">
                  <c:v>1005</c:v>
                </c:pt>
                <c:pt idx="18">
                  <c:v>1873</c:v>
                </c:pt>
                <c:pt idx="19">
                  <c:v>1955</c:v>
                </c:pt>
                <c:pt idx="20">
                  <c:v>1851</c:v>
                </c:pt>
                <c:pt idx="21">
                  <c:v>1998</c:v>
                </c:pt>
                <c:pt idx="22">
                  <c:v>2103</c:v>
                </c:pt>
                <c:pt idx="23">
                  <c:v>2140</c:v>
                </c:pt>
                <c:pt idx="24">
                  <c:v>2341</c:v>
                </c:pt>
                <c:pt idx="25">
                  <c:v>2418</c:v>
                </c:pt>
                <c:pt idx="26">
                  <c:v>2109</c:v>
                </c:pt>
                <c:pt idx="27">
                  <c:v>2319</c:v>
                </c:pt>
                <c:pt idx="28">
                  <c:v>2129</c:v>
                </c:pt>
                <c:pt idx="29">
                  <c:v>1909</c:v>
                </c:pt>
                <c:pt idx="30">
                  <c:v>1992</c:v>
                </c:pt>
                <c:pt idx="31">
                  <c:v>2174</c:v>
                </c:pt>
                <c:pt idx="32">
                  <c:v>2092</c:v>
                </c:pt>
                <c:pt idx="33">
                  <c:v>2065</c:v>
                </c:pt>
                <c:pt idx="34">
                  <c:v>2037</c:v>
                </c:pt>
                <c:pt idx="35">
                  <c:v>2103</c:v>
                </c:pt>
                <c:pt idx="36">
                  <c:v>2053</c:v>
                </c:pt>
                <c:pt idx="37">
                  <c:v>2199</c:v>
                </c:pt>
                <c:pt idx="38">
                  <c:v>1858</c:v>
                </c:pt>
                <c:pt idx="39">
                  <c:v>1905</c:v>
                </c:pt>
                <c:pt idx="40">
                  <c:v>1880</c:v>
                </c:pt>
                <c:pt idx="41">
                  <c:v>1893</c:v>
                </c:pt>
                <c:pt idx="42">
                  <c:v>1972</c:v>
                </c:pt>
                <c:pt idx="43">
                  <c:v>2056</c:v>
                </c:pt>
                <c:pt idx="44">
                  <c:v>2094</c:v>
                </c:pt>
                <c:pt idx="45">
                  <c:v>2224</c:v>
                </c:pt>
                <c:pt idx="46">
                  <c:v>2112</c:v>
                </c:pt>
                <c:pt idx="47">
                  <c:v>2176</c:v>
                </c:pt>
                <c:pt idx="48">
                  <c:v>2163</c:v>
                </c:pt>
                <c:pt idx="49">
                  <c:v>2152</c:v>
                </c:pt>
                <c:pt idx="50">
                  <c:v>2191</c:v>
                </c:pt>
                <c:pt idx="51">
                  <c:v>2115</c:v>
                </c:pt>
                <c:pt idx="52">
                  <c:v>2335</c:v>
                </c:pt>
                <c:pt idx="53">
                  <c:v>2364</c:v>
                </c:pt>
                <c:pt idx="54">
                  <c:v>2202</c:v>
                </c:pt>
                <c:pt idx="55">
                  <c:v>2197</c:v>
                </c:pt>
                <c:pt idx="56">
                  <c:v>2159</c:v>
                </c:pt>
                <c:pt idx="57">
                  <c:v>2133</c:v>
                </c:pt>
                <c:pt idx="58">
                  <c:v>2128</c:v>
                </c:pt>
                <c:pt idx="59">
                  <c:v>2039</c:v>
                </c:pt>
                <c:pt idx="60">
                  <c:v>2009</c:v>
                </c:pt>
                <c:pt idx="61">
                  <c:v>1924</c:v>
                </c:pt>
                <c:pt idx="62">
                  <c:v>2054</c:v>
                </c:pt>
                <c:pt idx="63">
                  <c:v>1802</c:v>
                </c:pt>
                <c:pt idx="64">
                  <c:v>1903</c:v>
                </c:pt>
                <c:pt idx="65">
                  <c:v>1903</c:v>
                </c:pt>
                <c:pt idx="66">
                  <c:v>1885</c:v>
                </c:pt>
                <c:pt idx="67">
                  <c:v>1833</c:v>
                </c:pt>
                <c:pt idx="68">
                  <c:v>1912</c:v>
                </c:pt>
                <c:pt idx="69">
                  <c:v>1738</c:v>
                </c:pt>
                <c:pt idx="70">
                  <c:v>1628</c:v>
                </c:pt>
                <c:pt idx="71">
                  <c:v>1700</c:v>
                </c:pt>
                <c:pt idx="72">
                  <c:v>1476</c:v>
                </c:pt>
                <c:pt idx="73">
                  <c:v>1457</c:v>
                </c:pt>
                <c:pt idx="74">
                  <c:v>1355</c:v>
                </c:pt>
                <c:pt idx="75">
                  <c:v>1274</c:v>
                </c:pt>
              </c:numCache>
            </c:numRef>
          </c:val>
          <c:extLst>
            <c:ext xmlns:c16="http://schemas.microsoft.com/office/drawing/2014/chart" uri="{C3380CC4-5D6E-409C-BE32-E72D297353CC}">
              <c16:uniqueId val="{00000000-7559-4752-8765-D8C235781FB6}"/>
            </c:ext>
          </c:extLst>
        </c:ser>
        <c:ser>
          <c:idx val="2"/>
          <c:order val="1"/>
          <c:tx>
            <c:strRef>
              <c:f>'1-16'!$E$4</c:f>
              <c:strCache>
                <c:ptCount val="1"/>
                <c:pt idx="0">
                  <c:v>離婚件数</c:v>
                </c:pt>
              </c:strCache>
            </c:strRef>
          </c:tx>
          <c:spPr>
            <a:pattFill prst="pct40">
              <a:fgClr>
                <a:srgbClr val="B1D7E4"/>
              </a:fgClr>
              <a:bgClr>
                <a:schemeClr val="bg1"/>
              </a:bgClr>
            </a:pattFill>
            <a:ln w="12700">
              <a:solidFill>
                <a:srgbClr val="B1D7E4"/>
              </a:solidFill>
            </a:ln>
            <a:effectLst/>
          </c:spPr>
          <c:invertIfNegative val="0"/>
          <c:cat>
            <c:strRef>
              <c:extLst>
                <c:ext xmlns:c15="http://schemas.microsoft.com/office/drawing/2012/chart" uri="{02D57815-91ED-43cb-92C2-25804820EDAC}">
                  <c15:fullRef>
                    <c15:sqref>'1-16'!$A$5:$A$81</c15:sqref>
                  </c15:fullRef>
                </c:ext>
              </c:extLst>
              <c:f>('1-16'!$A$5:$A$22,'1-16'!$A$24:$A$81)</c:f>
              <c:strCache>
                <c:ptCount val="73"/>
                <c:pt idx="0">
                  <c:v>1947年
(昭和22年)</c:v>
                </c:pt>
                <c:pt idx="3">
                  <c:v>1950年
(昭和25年)</c:v>
                </c:pt>
                <c:pt idx="13">
                  <c:v>1960年
(昭和35年)</c:v>
                </c:pt>
                <c:pt idx="22">
                  <c:v>1970年
(昭和45年)</c:v>
                </c:pt>
                <c:pt idx="32">
                  <c:v>1980年
(昭和55年)</c:v>
                </c:pt>
                <c:pt idx="42">
                  <c:v>1990年
(平成2年)</c:v>
                </c:pt>
                <c:pt idx="52">
                  <c:v>2000年
(平成12年)</c:v>
                </c:pt>
                <c:pt idx="62">
                  <c:v>2010年
(平成22年)</c:v>
                </c:pt>
                <c:pt idx="72">
                  <c:v>2020年
(令和2年)</c:v>
                </c:pt>
              </c:strCache>
            </c:strRef>
          </c:cat>
          <c:val>
            <c:numRef>
              <c:extLst>
                <c:ext xmlns:c15="http://schemas.microsoft.com/office/drawing/2012/chart" uri="{02D57815-91ED-43cb-92C2-25804820EDAC}">
                  <c15:fullRef>
                    <c15:sqref>'1-16'!$E$5:$E$81</c15:sqref>
                  </c15:fullRef>
                </c:ext>
              </c:extLst>
              <c:f>('1-16'!$E$5:$E$22,'1-16'!$E$24:$E$81)</c:f>
              <c:numCache>
                <c:formatCode>#,##0_ </c:formatCode>
                <c:ptCount val="76"/>
                <c:pt idx="0">
                  <c:v>76</c:v>
                </c:pt>
                <c:pt idx="1">
                  <c:v>79</c:v>
                </c:pt>
                <c:pt idx="2">
                  <c:v>74</c:v>
                </c:pt>
                <c:pt idx="3">
                  <c:v>52</c:v>
                </c:pt>
                <c:pt idx="4">
                  <c:v>65</c:v>
                </c:pt>
                <c:pt idx="5">
                  <c:v>69</c:v>
                </c:pt>
                <c:pt idx="6">
                  <c:v>64</c:v>
                </c:pt>
                <c:pt idx="7">
                  <c:v>77</c:v>
                </c:pt>
                <c:pt idx="8">
                  <c:v>91</c:v>
                </c:pt>
                <c:pt idx="9">
                  <c:v>92</c:v>
                </c:pt>
                <c:pt idx="10">
                  <c:v>84</c:v>
                </c:pt>
                <c:pt idx="11">
                  <c:v>81</c:v>
                </c:pt>
                <c:pt idx="12">
                  <c:v>62</c:v>
                </c:pt>
                <c:pt idx="13">
                  <c:v>85</c:v>
                </c:pt>
                <c:pt idx="14">
                  <c:v>87</c:v>
                </c:pt>
                <c:pt idx="15">
                  <c:v>90</c:v>
                </c:pt>
                <c:pt idx="16">
                  <c:v>82</c:v>
                </c:pt>
                <c:pt idx="17">
                  <c:v>106</c:v>
                </c:pt>
                <c:pt idx="18">
                  <c:v>0</c:v>
                </c:pt>
                <c:pt idx="19">
                  <c:v>206</c:v>
                </c:pt>
                <c:pt idx="20">
                  <c:v>181</c:v>
                </c:pt>
                <c:pt idx="21">
                  <c:v>205</c:v>
                </c:pt>
                <c:pt idx="22">
                  <c:v>223</c:v>
                </c:pt>
                <c:pt idx="23">
                  <c:v>262</c:v>
                </c:pt>
                <c:pt idx="24">
                  <c:v>287</c:v>
                </c:pt>
                <c:pt idx="25">
                  <c:v>284</c:v>
                </c:pt>
                <c:pt idx="26">
                  <c:v>241</c:v>
                </c:pt>
                <c:pt idx="27">
                  <c:v>291</c:v>
                </c:pt>
                <c:pt idx="28">
                  <c:v>282</c:v>
                </c:pt>
                <c:pt idx="29">
                  <c:v>274</c:v>
                </c:pt>
                <c:pt idx="30">
                  <c:v>272</c:v>
                </c:pt>
                <c:pt idx="31">
                  <c:v>326</c:v>
                </c:pt>
                <c:pt idx="32">
                  <c:v>348</c:v>
                </c:pt>
                <c:pt idx="33">
                  <c:v>388</c:v>
                </c:pt>
                <c:pt idx="34">
                  <c:v>412</c:v>
                </c:pt>
                <c:pt idx="35">
                  <c:v>480</c:v>
                </c:pt>
                <c:pt idx="36">
                  <c:v>410</c:v>
                </c:pt>
                <c:pt idx="37">
                  <c:v>426</c:v>
                </c:pt>
                <c:pt idx="38">
                  <c:v>410</c:v>
                </c:pt>
                <c:pt idx="39">
                  <c:v>416</c:v>
                </c:pt>
                <c:pt idx="40">
                  <c:v>448</c:v>
                </c:pt>
                <c:pt idx="41">
                  <c:v>396</c:v>
                </c:pt>
                <c:pt idx="42">
                  <c:v>410</c:v>
                </c:pt>
                <c:pt idx="43">
                  <c:v>475</c:v>
                </c:pt>
                <c:pt idx="44">
                  <c:v>474</c:v>
                </c:pt>
                <c:pt idx="45">
                  <c:v>482</c:v>
                </c:pt>
                <c:pt idx="46">
                  <c:v>541</c:v>
                </c:pt>
                <c:pt idx="47">
                  <c:v>527</c:v>
                </c:pt>
                <c:pt idx="48">
                  <c:v>560</c:v>
                </c:pt>
                <c:pt idx="49">
                  <c:v>576</c:v>
                </c:pt>
                <c:pt idx="50">
                  <c:v>677</c:v>
                </c:pt>
                <c:pt idx="51">
                  <c:v>681</c:v>
                </c:pt>
                <c:pt idx="52">
                  <c:v>716</c:v>
                </c:pt>
                <c:pt idx="53">
                  <c:v>768</c:v>
                </c:pt>
                <c:pt idx="54">
                  <c:v>871</c:v>
                </c:pt>
                <c:pt idx="55">
                  <c:v>852</c:v>
                </c:pt>
                <c:pt idx="56">
                  <c:v>768</c:v>
                </c:pt>
                <c:pt idx="57">
                  <c:v>821</c:v>
                </c:pt>
                <c:pt idx="58">
                  <c:v>740</c:v>
                </c:pt>
                <c:pt idx="59">
                  <c:v>753</c:v>
                </c:pt>
                <c:pt idx="60">
                  <c:v>751</c:v>
                </c:pt>
                <c:pt idx="61">
                  <c:v>802</c:v>
                </c:pt>
                <c:pt idx="62">
                  <c:v>773</c:v>
                </c:pt>
                <c:pt idx="63">
                  <c:v>614</c:v>
                </c:pt>
                <c:pt idx="64">
                  <c:v>604</c:v>
                </c:pt>
                <c:pt idx="65">
                  <c:v>607</c:v>
                </c:pt>
                <c:pt idx="66">
                  <c:v>602</c:v>
                </c:pt>
                <c:pt idx="67">
                  <c:v>683</c:v>
                </c:pt>
                <c:pt idx="68">
                  <c:v>650</c:v>
                </c:pt>
                <c:pt idx="69">
                  <c:v>644</c:v>
                </c:pt>
                <c:pt idx="70">
                  <c:v>645</c:v>
                </c:pt>
                <c:pt idx="71">
                  <c:v>604</c:v>
                </c:pt>
                <c:pt idx="72">
                  <c:v>593</c:v>
                </c:pt>
                <c:pt idx="73">
                  <c:v>527</c:v>
                </c:pt>
                <c:pt idx="74">
                  <c:v>541</c:v>
                </c:pt>
                <c:pt idx="75">
                  <c:v>528</c:v>
                </c:pt>
              </c:numCache>
            </c:numRef>
          </c:val>
          <c:extLst>
            <c:ext xmlns:c16="http://schemas.microsoft.com/office/drawing/2014/chart" uri="{C3380CC4-5D6E-409C-BE32-E72D297353CC}">
              <c16:uniqueId val="{00000001-7559-4752-8765-D8C235781FB6}"/>
            </c:ext>
          </c:extLst>
        </c:ser>
        <c:dLbls>
          <c:showLegendKey val="0"/>
          <c:showVal val="0"/>
          <c:showCatName val="0"/>
          <c:showSerName val="0"/>
          <c:showPercent val="0"/>
          <c:showBubbleSize val="0"/>
        </c:dLbls>
        <c:gapWidth val="50"/>
        <c:axId val="527629080"/>
        <c:axId val="527634176"/>
      </c:barChart>
      <c:catAx>
        <c:axId val="52762908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ea"/>
                <a:ea typeface="+mn-ea"/>
                <a:cs typeface="+mn-cs"/>
              </a:defRPr>
            </a:pPr>
            <a:endParaRPr lang="ja-JP"/>
          </a:p>
        </c:txPr>
        <c:crossAx val="527634176"/>
        <c:crosses val="autoZero"/>
        <c:auto val="1"/>
        <c:lblAlgn val="ctr"/>
        <c:lblOffset val="100"/>
        <c:noMultiLvlLbl val="0"/>
      </c:catAx>
      <c:valAx>
        <c:axId val="527634176"/>
        <c:scaling>
          <c:orientation val="minMax"/>
          <c:max val="3000"/>
          <c:min val="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ea"/>
                <a:ea typeface="+mn-ea"/>
                <a:cs typeface="+mn-cs"/>
              </a:defRPr>
            </a:pPr>
            <a:endParaRPr lang="ja-JP"/>
          </a:p>
        </c:txPr>
        <c:crossAx val="527629080"/>
        <c:crosses val="autoZero"/>
        <c:crossBetween val="between"/>
      </c:valAx>
      <c:spPr>
        <a:noFill/>
        <a:ln>
          <a:noFill/>
        </a:ln>
        <a:effectLst/>
      </c:spPr>
    </c:plotArea>
    <c:legend>
      <c:legendPos val="r"/>
      <c:layout>
        <c:manualLayout>
          <c:xMode val="edge"/>
          <c:yMode val="edge"/>
          <c:x val="0.40976742074420969"/>
          <c:y val="4.2380463380859226E-2"/>
          <c:w val="0.17865019565429777"/>
          <c:h val="0.1077192068548683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0.19849591717701953"/>
          <c:w val="0.83798533360608241"/>
          <c:h val="0.708731678241732"/>
        </c:manualLayout>
      </c:layout>
      <c:barChart>
        <c:barDir val="col"/>
        <c:grouping val="stacked"/>
        <c:varyColors val="0"/>
        <c:ser>
          <c:idx val="0"/>
          <c:order val="1"/>
          <c:tx>
            <c:strRef>
              <c:f>'1-17'!$D$4</c:f>
              <c:strCache>
                <c:ptCount val="1"/>
                <c:pt idx="0">
                  <c:v>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'1-17'!$A$5:$A$19</c:f>
              <c:strCache>
                <c:ptCount val="15"/>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'1-17'!$D$5:$D$19</c:f>
              <c:numCache>
                <c:formatCode>#,##0;"△ "#,##0</c:formatCode>
                <c:ptCount val="15"/>
                <c:pt idx="0">
                  <c:v>129274</c:v>
                </c:pt>
                <c:pt idx="1">
                  <c:v>129174</c:v>
                </c:pt>
                <c:pt idx="2">
                  <c:v>127771</c:v>
                </c:pt>
                <c:pt idx="3">
                  <c:v>127792</c:v>
                </c:pt>
                <c:pt idx="4">
                  <c:v>128686</c:v>
                </c:pt>
                <c:pt idx="5">
                  <c:v>129583</c:v>
                </c:pt>
                <c:pt idx="6">
                  <c:v>133492</c:v>
                </c:pt>
                <c:pt idx="7">
                  <c:v>133269</c:v>
                </c:pt>
                <c:pt idx="8">
                  <c:v>132676</c:v>
                </c:pt>
                <c:pt idx="9">
                  <c:v>132004</c:v>
                </c:pt>
                <c:pt idx="10">
                  <c:v>131769</c:v>
                </c:pt>
                <c:pt idx="11">
                  <c:v>131479</c:v>
                </c:pt>
                <c:pt idx="12">
                  <c:v>131004</c:v>
                </c:pt>
                <c:pt idx="13">
                  <c:v>130203</c:v>
                </c:pt>
                <c:pt idx="14">
                  <c:v>129262</c:v>
                </c:pt>
              </c:numCache>
            </c:numRef>
          </c:val>
          <c:extLst>
            <c:ext xmlns:c16="http://schemas.microsoft.com/office/drawing/2014/chart" uri="{C3380CC4-5D6E-409C-BE32-E72D297353CC}">
              <c16:uniqueId val="{00000002-261D-463D-8D9A-CE54C113A4BF}"/>
            </c:ext>
          </c:extLst>
        </c:ser>
        <c:ser>
          <c:idx val="2"/>
          <c:order val="2"/>
          <c:tx>
            <c:strRef>
              <c:f>'1-17'!$E$4</c:f>
              <c:strCache>
                <c:ptCount val="1"/>
                <c:pt idx="0">
                  <c:v>女</c:v>
                </c:pt>
              </c:strCache>
            </c:strRef>
          </c:tx>
          <c:spPr>
            <a:pattFill prst="dkUpDiag">
              <a:fgClr>
                <a:srgbClr val="F8E352"/>
              </a:fgClr>
              <a:bgClr>
                <a:schemeClr val="bg1"/>
              </a:bgClr>
            </a:pattFill>
            <a:ln>
              <a:solidFill>
                <a:srgbClr val="F8E352"/>
              </a:solidFill>
            </a:ln>
            <a:effectLst/>
          </c:spPr>
          <c:invertIfNegative val="0"/>
          <c:dLbls>
            <c:dLbl>
              <c:idx val="2"/>
              <c:layout>
                <c:manualLayout>
                  <c:x val="-4.2409329535143779E-3"/>
                  <c:y val="7.1492379242068423E-3"/>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E025-471A-84BE-ABDCFCCE6E6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'1-17'!$A$5:$A$19</c:f>
              <c:strCache>
                <c:ptCount val="15"/>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'1-17'!$E$5:$E$19</c:f>
              <c:numCache>
                <c:formatCode>#,##0;"△ "#,##0</c:formatCode>
                <c:ptCount val="15"/>
                <c:pt idx="0">
                  <c:v>138398</c:v>
                </c:pt>
                <c:pt idx="1">
                  <c:v>138046</c:v>
                </c:pt>
                <c:pt idx="2">
                  <c:v>135860</c:v>
                </c:pt>
                <c:pt idx="3">
                  <c:v>135886</c:v>
                </c:pt>
                <c:pt idx="4">
                  <c:v>136162</c:v>
                </c:pt>
                <c:pt idx="5">
                  <c:v>136396</c:v>
                </c:pt>
                <c:pt idx="6">
                  <c:v>139917</c:v>
                </c:pt>
                <c:pt idx="7">
                  <c:v>139694</c:v>
                </c:pt>
                <c:pt idx="8">
                  <c:v>139208</c:v>
                </c:pt>
                <c:pt idx="9">
                  <c:v>138908</c:v>
                </c:pt>
                <c:pt idx="10">
                  <c:v>138553</c:v>
                </c:pt>
                <c:pt idx="11">
                  <c:v>138217</c:v>
                </c:pt>
                <c:pt idx="12">
                  <c:v>137829</c:v>
                </c:pt>
                <c:pt idx="13">
                  <c:v>136925</c:v>
                </c:pt>
                <c:pt idx="14">
                  <c:v>136005</c:v>
                </c:pt>
              </c:numCache>
            </c:numRef>
          </c:val>
          <c:extLst>
            <c:ext xmlns:c16="http://schemas.microsoft.com/office/drawing/2014/chart" uri="{C3380CC4-5D6E-409C-BE32-E72D297353CC}">
              <c16:uniqueId val="{00000000-BDB0-42BE-97E8-302425A1AD0A}"/>
            </c:ext>
          </c:extLst>
        </c:ser>
        <c:dLbls>
          <c:showLegendKey val="0"/>
          <c:showVal val="0"/>
          <c:showCatName val="0"/>
          <c:showSerName val="0"/>
          <c:showPercent val="0"/>
          <c:showBubbleSize val="0"/>
        </c:dLbls>
        <c:gapWidth val="50"/>
        <c:overlap val="100"/>
        <c:axId val="527632608"/>
        <c:axId val="527626336"/>
      </c:barChart>
      <c:barChart>
        <c:barDir val="col"/>
        <c:grouping val="stacked"/>
        <c:varyColors val="0"/>
        <c:ser>
          <c:idx val="1"/>
          <c:order val="0"/>
          <c:tx>
            <c:strRef>
              <c:f>'1-17'!$C$4</c:f>
              <c:strCache>
                <c:ptCount val="1"/>
                <c:pt idx="0">
                  <c:v>総数</c:v>
                </c:pt>
              </c:strCache>
            </c:strRef>
          </c:tx>
          <c:spPr>
            <a:noFill/>
            <a:ln>
              <a:noFill/>
            </a:ln>
            <a:effectLst/>
          </c:spPr>
          <c:invertIfNegative val="0"/>
          <c:dLbls>
            <c:dLbl>
              <c:idx val="0"/>
              <c:layout>
                <c:manualLayout>
                  <c:x val="-1.7676222995217544E-17"/>
                  <c:y val="-0.352129944216235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8D-4A9F-A1C1-7435158CD44F}"/>
                </c:ext>
              </c:extLst>
            </c:dLbl>
            <c:dLbl>
              <c:idx val="1"/>
              <c:layout>
                <c:manualLayout>
                  <c:x val="0"/>
                  <c:y val="-0.3486631179372816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8D-4A9F-A1C1-7435158CD44F}"/>
                </c:ext>
              </c:extLst>
            </c:dLbl>
            <c:dLbl>
              <c:idx val="2"/>
              <c:layout>
                <c:manualLayout>
                  <c:x val="0"/>
                  <c:y val="-0.35299857254685268"/>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E025-471A-84BE-ABDCFCCE6E62}"/>
                </c:ext>
              </c:extLst>
            </c:dLbl>
            <c:dLbl>
              <c:idx val="3"/>
              <c:layout>
                <c:manualLayout>
                  <c:x val="-1.7647203911908812E-17"/>
                  <c:y val="-0.35303864302740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B0-42BE-97E8-302425A1AD0A}"/>
                </c:ext>
              </c:extLst>
            </c:dLbl>
            <c:dLbl>
              <c:idx val="4"/>
              <c:layout>
                <c:manualLayout>
                  <c:x val="0"/>
                  <c:y val="-0.35159837306074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B0-42BE-97E8-302425A1AD0A}"/>
                </c:ext>
              </c:extLst>
            </c:dLbl>
            <c:dLbl>
              <c:idx val="5"/>
              <c:layout>
                <c:manualLayout>
                  <c:x val="-1.9251717571543221E-3"/>
                  <c:y val="-0.3530296729653369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B0-42BE-97E8-302425A1AD0A}"/>
                </c:ext>
              </c:extLst>
            </c:dLbl>
            <c:dLbl>
              <c:idx val="6"/>
              <c:layout>
                <c:manualLayout>
                  <c:x val="0"/>
                  <c:y val="-0.362433058036761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B0-42BE-97E8-302425A1AD0A}"/>
                </c:ext>
              </c:extLst>
            </c:dLbl>
            <c:dLbl>
              <c:idx val="7"/>
              <c:layout>
                <c:manualLayout>
                  <c:x val="0"/>
                  <c:y val="-0.361868634130948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B0-42BE-97E8-302425A1AD0A}"/>
                </c:ext>
              </c:extLst>
            </c:dLbl>
            <c:dLbl>
              <c:idx val="8"/>
              <c:layout>
                <c:manualLayout>
                  <c:x val="0"/>
                  <c:y val="-0.3634241348950134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B0-42BE-97E8-302425A1AD0A}"/>
                </c:ext>
              </c:extLst>
            </c:dLbl>
            <c:dLbl>
              <c:idx val="9"/>
              <c:layout>
                <c:manualLayout>
                  <c:x val="-1.925171757154287E-3"/>
                  <c:y val="-0.362193856381486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B0-42BE-97E8-302425A1AD0A}"/>
                </c:ext>
              </c:extLst>
            </c:dLbl>
            <c:dLbl>
              <c:idx val="10"/>
              <c:layout>
                <c:manualLayout>
                  <c:x val="0"/>
                  <c:y val="-0.358526251001656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B0-42BE-97E8-302425A1AD0A}"/>
                </c:ext>
              </c:extLst>
            </c:dLbl>
            <c:dLbl>
              <c:idx val="11"/>
              <c:layout>
                <c:manualLayout>
                  <c:x val="0"/>
                  <c:y val="-0.3606549157320168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B0-42BE-97E8-302425A1AD0A}"/>
                </c:ext>
              </c:extLst>
            </c:dLbl>
            <c:dLbl>
              <c:idx val="12"/>
              <c:layout>
                <c:manualLayout>
                  <c:x val="0"/>
                  <c:y val="-0.357733895518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B0-42BE-97E8-302425A1AD0A}"/>
                </c:ext>
              </c:extLst>
            </c:dLbl>
            <c:dLbl>
              <c:idx val="13"/>
              <c:layout>
                <c:manualLayout>
                  <c:x val="0"/>
                  <c:y val="-0.360125526007123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E9-412E-9F61-E43815052CF7}"/>
                </c:ext>
              </c:extLst>
            </c:dLbl>
            <c:dLbl>
              <c:idx val="14"/>
              <c:layout>
                <c:manualLayout>
                  <c:x val="5.7850125357122037E-3"/>
                  <c:y val="-0.3519808775241617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8D-4A9F-A1C1-7435158CD44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'1-17'!$A$7:$A$19</c:f>
              <c:strCache>
                <c:ptCount val="13"/>
                <c:pt idx="0">
                  <c:v>2012年</c:v>
                </c:pt>
                <c:pt idx="1">
                  <c:v>2013年</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f>'1-17'!$C$5:$C$19</c:f>
              <c:numCache>
                <c:formatCode>#,##0;"△ "#,##0</c:formatCode>
                <c:ptCount val="15"/>
                <c:pt idx="0">
                  <c:v>267672</c:v>
                </c:pt>
                <c:pt idx="1">
                  <c:v>267220</c:v>
                </c:pt>
                <c:pt idx="2">
                  <c:v>263631</c:v>
                </c:pt>
                <c:pt idx="3">
                  <c:v>263678</c:v>
                </c:pt>
                <c:pt idx="4">
                  <c:v>264848</c:v>
                </c:pt>
                <c:pt idx="5">
                  <c:v>265979</c:v>
                </c:pt>
                <c:pt idx="6">
                  <c:v>273409</c:v>
                </c:pt>
                <c:pt idx="7">
                  <c:v>272963</c:v>
                </c:pt>
                <c:pt idx="8">
                  <c:v>271884</c:v>
                </c:pt>
                <c:pt idx="9">
                  <c:v>270912</c:v>
                </c:pt>
                <c:pt idx="10">
                  <c:v>270322</c:v>
                </c:pt>
                <c:pt idx="11">
                  <c:v>269696</c:v>
                </c:pt>
                <c:pt idx="12">
                  <c:v>268833</c:v>
                </c:pt>
                <c:pt idx="13">
                  <c:v>267128</c:v>
                </c:pt>
                <c:pt idx="14">
                  <c:v>265267</c:v>
                </c:pt>
              </c:numCache>
            </c:numRef>
          </c:val>
          <c:extLst>
            <c:ext xmlns:c16="http://schemas.microsoft.com/office/drawing/2014/chart" uri="{C3380CC4-5D6E-409C-BE32-E72D297353CC}">
              <c16:uniqueId val="{00000000-261D-463D-8D9A-CE54C113A4BF}"/>
            </c:ext>
          </c:extLst>
        </c:ser>
        <c:dLbls>
          <c:showLegendKey val="0"/>
          <c:showVal val="0"/>
          <c:showCatName val="0"/>
          <c:showSerName val="0"/>
          <c:showPercent val="0"/>
          <c:showBubbleSize val="0"/>
        </c:dLbls>
        <c:gapWidth val="50"/>
        <c:overlap val="100"/>
        <c:axId val="527633392"/>
        <c:axId val="527636528"/>
      </c:barChart>
      <c:catAx>
        <c:axId val="52763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26336"/>
        <c:crosses val="autoZero"/>
        <c:auto val="1"/>
        <c:lblAlgn val="ctr"/>
        <c:lblOffset val="100"/>
        <c:noMultiLvlLbl val="0"/>
      </c:catAx>
      <c:valAx>
        <c:axId val="527626336"/>
        <c:scaling>
          <c:orientation val="minMax"/>
          <c:max val="280000"/>
          <c:min val="0"/>
        </c:scaling>
        <c:delete val="0"/>
        <c:axPos val="l"/>
        <c:majorGridlines>
          <c:spPr>
            <a:ln w="9525" cap="flat" cmpd="sng" algn="ctr">
              <a:noFill/>
              <a:round/>
            </a:ln>
            <a:effectLst/>
          </c:spPr>
        </c:majorGridlines>
        <c:numFmt formatCode="#,##0;&quot;△ &quot;#,##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32608"/>
        <c:crosses val="autoZero"/>
        <c:crossBetween val="between"/>
      </c:valAx>
      <c:valAx>
        <c:axId val="527636528"/>
        <c:scaling>
          <c:orientation val="minMax"/>
          <c:max val="280000"/>
          <c:min val="0"/>
        </c:scaling>
        <c:delete val="1"/>
        <c:axPos val="r"/>
        <c:numFmt formatCode="#,##0;&quot;△ &quot;#,##0" sourceLinked="1"/>
        <c:majorTickMark val="out"/>
        <c:minorTickMark val="none"/>
        <c:tickLblPos val="nextTo"/>
        <c:crossAx val="527633392"/>
        <c:crosses val="max"/>
        <c:crossBetween val="between"/>
      </c:valAx>
      <c:catAx>
        <c:axId val="527633392"/>
        <c:scaling>
          <c:orientation val="minMax"/>
        </c:scaling>
        <c:delete val="1"/>
        <c:axPos val="b"/>
        <c:numFmt formatCode="General" sourceLinked="1"/>
        <c:majorTickMark val="out"/>
        <c:minorTickMark val="none"/>
        <c:tickLblPos val="nextTo"/>
        <c:crossAx val="527636528"/>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26578301085038841"/>
          <c:y val="0.10491345440060834"/>
          <c:w val="0.45372732981603653"/>
          <c:h val="4.93424506147258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35314598737566E-2"/>
          <c:y val="0.12385167238710544"/>
          <c:w val="0.8393748558058991"/>
          <c:h val="0.81745947855325585"/>
        </c:manualLayout>
      </c:layout>
      <c:barChart>
        <c:barDir val="col"/>
        <c:grouping val="clustered"/>
        <c:varyColors val="0"/>
        <c:ser>
          <c:idx val="2"/>
          <c:order val="1"/>
          <c:tx>
            <c:strRef>
              <c:f>'1-18'!$C$4</c:f>
              <c:strCache>
                <c:ptCount val="1"/>
                <c:pt idx="0">
                  <c:v>前期高齢者数
（65～74歳）</c:v>
                </c:pt>
              </c:strCache>
            </c:strRef>
          </c:tx>
          <c:spPr>
            <a:solidFill>
              <a:srgbClr val="D5848B"/>
            </a:solidFill>
            <a:ln>
              <a:solidFill>
                <a:srgbClr val="D5848B"/>
              </a:solidFill>
            </a:ln>
            <a:effectLst/>
          </c:spPr>
          <c:invertIfNegative val="0"/>
          <c:dLbls>
            <c:dLbl>
              <c:idx val="4"/>
              <c:layout>
                <c:manualLayout>
                  <c:x val="-1.9749819312928907E-3"/>
                  <c:y val="0.2181603047077128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75-4FD8-AA61-C3A2F516F6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'1-18'!$A$5:$A$15</c:f>
              <c:strCache>
                <c:ptCount val="11"/>
                <c:pt idx="0">
                  <c:v>2018年</c:v>
                </c:pt>
                <c:pt idx="1">
                  <c:v>2019 </c:v>
                </c:pt>
                <c:pt idx="2">
                  <c:v>2020 </c:v>
                </c:pt>
                <c:pt idx="3">
                  <c:v>2021 </c:v>
                </c:pt>
                <c:pt idx="4">
                  <c:v>2022 </c:v>
                </c:pt>
                <c:pt idx="5">
                  <c:v>2023 </c:v>
                </c:pt>
                <c:pt idx="6">
                  <c:v>2024 </c:v>
                </c:pt>
                <c:pt idx="7">
                  <c:v>2025 </c:v>
                </c:pt>
                <c:pt idx="8">
                  <c:v>2030 </c:v>
                </c:pt>
                <c:pt idx="9">
                  <c:v>2035 </c:v>
                </c:pt>
                <c:pt idx="10">
                  <c:v>2040 </c:v>
                </c:pt>
              </c:strCache>
            </c:strRef>
          </c:cat>
          <c:val>
            <c:numRef>
              <c:f>'1-18'!$C$5:$C$15</c:f>
              <c:numCache>
                <c:formatCode>#,##0_ </c:formatCode>
                <c:ptCount val="11"/>
                <c:pt idx="0">
                  <c:v>42759</c:v>
                </c:pt>
                <c:pt idx="1">
                  <c:v>43044</c:v>
                </c:pt>
                <c:pt idx="2">
                  <c:v>44228</c:v>
                </c:pt>
                <c:pt idx="3">
                  <c:v>45487</c:v>
                </c:pt>
                <c:pt idx="4">
                  <c:v>44989</c:v>
                </c:pt>
                <c:pt idx="5">
                  <c:v>43954</c:v>
                </c:pt>
                <c:pt idx="6">
                  <c:v>42949</c:v>
                </c:pt>
                <c:pt idx="7">
                  <c:v>41926</c:v>
                </c:pt>
                <c:pt idx="8">
                  <c:v>39358</c:v>
                </c:pt>
                <c:pt idx="9">
                  <c:v>38167</c:v>
                </c:pt>
                <c:pt idx="10">
                  <c:v>40455</c:v>
                </c:pt>
              </c:numCache>
            </c:numRef>
          </c:val>
          <c:extLst>
            <c:ext xmlns:c16="http://schemas.microsoft.com/office/drawing/2014/chart" uri="{C3380CC4-5D6E-409C-BE32-E72D297353CC}">
              <c16:uniqueId val="{00000001-9775-4FD8-AA61-C3A2F516F6BC}"/>
            </c:ext>
          </c:extLst>
        </c:ser>
        <c:ser>
          <c:idx val="3"/>
          <c:order val="2"/>
          <c:tx>
            <c:strRef>
              <c:f>'1-18'!$D$4</c:f>
              <c:strCache>
                <c:ptCount val="1"/>
                <c:pt idx="0">
                  <c:v>後期高齢者数
（75歳以上）</c:v>
                </c:pt>
              </c:strCache>
            </c:strRef>
          </c:tx>
          <c:spPr>
            <a:pattFill prst="dkUpDiag">
              <a:fgClr>
                <a:srgbClr val="B1D7E4"/>
              </a:fgClr>
              <a:bgClr>
                <a:schemeClr val="bg1"/>
              </a:bgClr>
            </a:pattFill>
            <a:ln>
              <a:solidFill>
                <a:srgbClr val="B1D7E4"/>
              </a:solidFill>
            </a:ln>
            <a:effectLst/>
          </c:spPr>
          <c:invertIfNegative val="0"/>
          <c:dLbls>
            <c:dLbl>
              <c:idx val="2"/>
              <c:layout>
                <c:manualLayout>
                  <c:x val="3.85313605074489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8-4290-9881-152DB0A5A8F4}"/>
                </c:ext>
              </c:extLst>
            </c:dLbl>
            <c:dLbl>
              <c:idx val="3"/>
              <c:layout>
                <c:manualLayout>
                  <c:x val="3.8531360507448914E-3"/>
                  <c:y val="-3.4188034188034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8-4290-9881-152DB0A5A8F4}"/>
                </c:ext>
              </c:extLst>
            </c:dLbl>
            <c:dLbl>
              <c:idx val="5"/>
              <c:layout>
                <c:manualLayout>
                  <c:x val="-5.8055152394775036E-3"/>
                  <c:y val="6.26773386240984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17-4739-8CD3-5AAB003892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'1-18'!$D$5:$D$15</c:f>
              <c:numCache>
                <c:formatCode>#,##0_ </c:formatCode>
                <c:ptCount val="11"/>
                <c:pt idx="0">
                  <c:v>39940</c:v>
                </c:pt>
                <c:pt idx="1">
                  <c:v>40879</c:v>
                </c:pt>
                <c:pt idx="2">
                  <c:v>41077</c:v>
                </c:pt>
                <c:pt idx="3">
                  <c:v>40858</c:v>
                </c:pt>
                <c:pt idx="4">
                  <c:v>42389</c:v>
                </c:pt>
                <c:pt idx="5">
                  <c:v>44140</c:v>
                </c:pt>
                <c:pt idx="6">
                  <c:v>45686</c:v>
                </c:pt>
                <c:pt idx="7">
                  <c:v>47673</c:v>
                </c:pt>
                <c:pt idx="8">
                  <c:v>51934</c:v>
                </c:pt>
                <c:pt idx="9">
                  <c:v>53304</c:v>
                </c:pt>
                <c:pt idx="10">
                  <c:v>52570</c:v>
                </c:pt>
              </c:numCache>
            </c:numRef>
          </c:val>
          <c:extLst>
            <c:ext xmlns:c16="http://schemas.microsoft.com/office/drawing/2014/chart" uri="{C3380CC4-5D6E-409C-BE32-E72D297353CC}">
              <c16:uniqueId val="{00000002-9775-4FD8-AA61-C3A2F516F6BC}"/>
            </c:ext>
          </c:extLst>
        </c:ser>
        <c:dLbls>
          <c:showLegendKey val="0"/>
          <c:showVal val="1"/>
          <c:showCatName val="0"/>
          <c:showSerName val="0"/>
          <c:showPercent val="0"/>
          <c:showBubbleSize val="0"/>
        </c:dLbls>
        <c:gapWidth val="50"/>
        <c:axId val="527635744"/>
        <c:axId val="527627904"/>
        <c:extLst>
          <c:ext xmlns:c15="http://schemas.microsoft.com/office/drawing/2012/chart" uri="{02D57815-91ED-43cb-92C2-25804820EDAC}">
            <c15:filteredBarSeries>
              <c15:ser>
                <c:idx val="0"/>
                <c:order val="0"/>
                <c:tx>
                  <c:strRef>
                    <c:extLst>
                      <c:ext uri="{02D57815-91ED-43cb-92C2-25804820EDAC}">
                        <c15:formulaRef>
                          <c15:sqref>'1-18'!$A$4</c15:sqref>
                        </c15:formulaRef>
                      </c:ext>
                    </c:extLst>
                    <c:strCache>
                      <c:ptCount val="1"/>
                      <c:pt idx="0">
                        <c:v>年次</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'1-18'!$A$5:$A$15</c15:sqref>
                        </c15:formulaRef>
                      </c:ext>
                    </c:extLst>
                    <c:strCache>
                      <c:ptCount val="11"/>
                      <c:pt idx="0">
                        <c:v>2018年</c:v>
                      </c:pt>
                      <c:pt idx="1">
                        <c:v>2019 </c:v>
                      </c:pt>
                      <c:pt idx="2">
                        <c:v>2020 </c:v>
                      </c:pt>
                      <c:pt idx="3">
                        <c:v>2021 </c:v>
                      </c:pt>
                      <c:pt idx="4">
                        <c:v>2022 </c:v>
                      </c:pt>
                      <c:pt idx="5">
                        <c:v>2023 </c:v>
                      </c:pt>
                      <c:pt idx="6">
                        <c:v>2024 </c:v>
                      </c:pt>
                      <c:pt idx="7">
                        <c:v>2025 </c:v>
                      </c:pt>
                      <c:pt idx="8">
                        <c:v>2030 </c:v>
                      </c:pt>
                      <c:pt idx="9">
                        <c:v>2035 </c:v>
                      </c:pt>
                      <c:pt idx="10">
                        <c:v>2040 </c:v>
                      </c:pt>
                    </c:strCache>
                  </c:strRef>
                </c:cat>
                <c:val>
                  <c:numRef>
                    <c:extLst>
                      <c:ext uri="{02D57815-91ED-43cb-92C2-25804820EDAC}">
                        <c15:formulaRef>
                          <c15:sqref>'1-18'!$A$5:$A$15</c15:sqref>
                        </c15:formulaRef>
                      </c:ext>
                    </c:extLst>
                    <c:numCache>
                      <c:formatCode>0_ ;[Red]\-0\ </c:formatCode>
                      <c:ptCount val="11"/>
                      <c:pt idx="0">
                        <c:v>0</c:v>
                      </c:pt>
                      <c:pt idx="1">
                        <c:v>2019</c:v>
                      </c:pt>
                      <c:pt idx="2">
                        <c:v>2020</c:v>
                      </c:pt>
                      <c:pt idx="3">
                        <c:v>2021</c:v>
                      </c:pt>
                      <c:pt idx="4">
                        <c:v>2022</c:v>
                      </c:pt>
                      <c:pt idx="5">
                        <c:v>2023</c:v>
                      </c:pt>
                      <c:pt idx="6">
                        <c:v>2024</c:v>
                      </c:pt>
                      <c:pt idx="7">
                        <c:v>2025</c:v>
                      </c:pt>
                      <c:pt idx="8">
                        <c:v>2030</c:v>
                      </c:pt>
                      <c:pt idx="9">
                        <c:v>2035</c:v>
                      </c:pt>
                      <c:pt idx="10">
                        <c:v>2040</c:v>
                      </c:pt>
                    </c:numCache>
                  </c:numRef>
                </c:val>
                <c:extLst>
                  <c:ext xmlns:c16="http://schemas.microsoft.com/office/drawing/2014/chart" uri="{C3380CC4-5D6E-409C-BE32-E72D297353CC}">
                    <c16:uniqueId val="{00000005-9775-4FD8-AA61-C3A2F516F6BC}"/>
                  </c:ext>
                </c:extLst>
              </c15:ser>
            </c15:filteredBarSeries>
          </c:ext>
        </c:extLst>
      </c:barChart>
      <c:lineChart>
        <c:grouping val="standard"/>
        <c:varyColors val="0"/>
        <c:ser>
          <c:idx val="4"/>
          <c:order val="3"/>
          <c:tx>
            <c:strRef>
              <c:f>'1-18'!$E$4</c:f>
              <c:strCache>
                <c:ptCount val="1"/>
                <c:pt idx="0">
                  <c:v>高齢者総数</c:v>
                </c:pt>
              </c:strCache>
            </c:strRef>
          </c:tx>
          <c:spPr>
            <a:ln w="28575" cap="rnd">
              <a:solidFill>
                <a:srgbClr val="F8E352"/>
              </a:solidFill>
              <a:round/>
            </a:ln>
            <a:effectLst/>
          </c:spPr>
          <c:marker>
            <c:symbol val="circle"/>
            <c:size val="5"/>
            <c:spPr>
              <a:solidFill>
                <a:srgbClr val="F8E352"/>
              </a:solidFill>
              <a:ln w="9525">
                <a:solidFill>
                  <a:srgbClr val="F8E35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'1-18'!$E$5:$E$15</c:f>
              <c:numCache>
                <c:formatCode>#,##0_ </c:formatCode>
                <c:ptCount val="11"/>
                <c:pt idx="0">
                  <c:v>82699</c:v>
                </c:pt>
                <c:pt idx="1">
                  <c:v>83923</c:v>
                </c:pt>
                <c:pt idx="2">
                  <c:v>85305</c:v>
                </c:pt>
                <c:pt idx="3">
                  <c:v>86345</c:v>
                </c:pt>
                <c:pt idx="4">
                  <c:v>87378</c:v>
                </c:pt>
                <c:pt idx="5">
                  <c:v>88094</c:v>
                </c:pt>
                <c:pt idx="6">
                  <c:v>88635</c:v>
                </c:pt>
                <c:pt idx="7">
                  <c:v>89599</c:v>
                </c:pt>
                <c:pt idx="8">
                  <c:v>91292</c:v>
                </c:pt>
                <c:pt idx="9">
                  <c:v>91471</c:v>
                </c:pt>
                <c:pt idx="10">
                  <c:v>93025</c:v>
                </c:pt>
              </c:numCache>
            </c:numRef>
          </c:val>
          <c:smooth val="0"/>
          <c:extLst>
            <c:ext xmlns:c16="http://schemas.microsoft.com/office/drawing/2014/chart" uri="{C3380CC4-5D6E-409C-BE32-E72D297353CC}">
              <c16:uniqueId val="{00000003-9775-4FD8-AA61-C3A2F516F6BC}"/>
            </c:ext>
          </c:extLst>
        </c:ser>
        <c:dLbls>
          <c:showLegendKey val="0"/>
          <c:showVal val="0"/>
          <c:showCatName val="0"/>
          <c:showSerName val="0"/>
          <c:showPercent val="0"/>
          <c:showBubbleSize val="0"/>
        </c:dLbls>
        <c:marker val="1"/>
        <c:smooth val="0"/>
        <c:axId val="527635744"/>
        <c:axId val="527627904"/>
      </c:lineChart>
      <c:lineChart>
        <c:grouping val="standard"/>
        <c:varyColors val="0"/>
        <c:ser>
          <c:idx val="1"/>
          <c:order val="4"/>
          <c:tx>
            <c:strRef>
              <c:f>'1-18'!$F$4</c:f>
              <c:strCache>
                <c:ptCount val="1"/>
                <c:pt idx="0">
                  <c:v>高齢化率
（総人口に占める65歳以上の割合）</c:v>
                </c:pt>
              </c:strCache>
            </c:strRef>
          </c:tx>
          <c:spPr>
            <a:ln w="28575" cap="rnd">
              <a:solidFill>
                <a:srgbClr val="51A1A2"/>
              </a:solidFill>
              <a:prstDash val="sysDot"/>
              <a:round/>
            </a:ln>
            <a:effectLst/>
          </c:spPr>
          <c:marker>
            <c:symbol val="x"/>
            <c:size val="5"/>
            <c:spPr>
              <a:solidFill>
                <a:srgbClr val="51A1A2"/>
              </a:solidFill>
              <a:ln w="9525">
                <a:solidFill>
                  <a:srgbClr val="51A1A2"/>
                </a:solidFill>
              </a:ln>
              <a:effectLst/>
            </c:spPr>
          </c:marker>
          <c:dLbls>
            <c:dLbl>
              <c:idx val="6"/>
              <c:layout>
                <c:manualLayout>
                  <c:x val="-4.1856059765784145E-2"/>
                  <c:y val="-4.564398358729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D3-47C8-BAF8-7EC3504DCAC1}"/>
                </c:ext>
              </c:extLst>
            </c:dLbl>
            <c:dLbl>
              <c:idx val="8"/>
              <c:layout>
                <c:manualLayout>
                  <c:x val="-2.9943721458918666E-2"/>
                  <c:y val="3.59230096237970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AE-4522-B317-0AF07EF4EBE3}"/>
                </c:ext>
              </c:extLst>
            </c:dLbl>
            <c:dLbl>
              <c:idx val="9"/>
              <c:layout>
                <c:manualLayout>
                  <c:x val="-2.9943721458918666E-2"/>
                  <c:y val="3.93418130426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AE-4522-B317-0AF07EF4EBE3}"/>
                </c:ext>
              </c:extLst>
            </c:dLbl>
            <c:dLbl>
              <c:idx val="10"/>
              <c:layout>
                <c:manualLayout>
                  <c:x val="-2.8017153433546223E-2"/>
                  <c:y val="3.9341813042600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AE-4522-B317-0AF07EF4EBE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'1-18'!$F$5:$F$15</c:f>
              <c:numCache>
                <c:formatCode>#,##0.0_ </c:formatCode>
                <c:ptCount val="11"/>
                <c:pt idx="0">
                  <c:v>25.5</c:v>
                </c:pt>
                <c:pt idx="1">
                  <c:v>26</c:v>
                </c:pt>
                <c:pt idx="2">
                  <c:v>26.5</c:v>
                </c:pt>
                <c:pt idx="3">
                  <c:v>26.97</c:v>
                </c:pt>
                <c:pt idx="4">
                  <c:v>27.5</c:v>
                </c:pt>
                <c:pt idx="5">
                  <c:v>27.9</c:v>
                </c:pt>
                <c:pt idx="6">
                  <c:v>28.3</c:v>
                </c:pt>
                <c:pt idx="7">
                  <c:v>28.8</c:v>
                </c:pt>
                <c:pt idx="8">
                  <c:v>30.7</c:v>
                </c:pt>
                <c:pt idx="9">
                  <c:v>32.5</c:v>
                </c:pt>
                <c:pt idx="10">
                  <c:v>35.200000000000003</c:v>
                </c:pt>
              </c:numCache>
            </c:numRef>
          </c:val>
          <c:smooth val="0"/>
          <c:extLst>
            <c:ext xmlns:c16="http://schemas.microsoft.com/office/drawing/2014/chart" uri="{C3380CC4-5D6E-409C-BE32-E72D297353CC}">
              <c16:uniqueId val="{00000004-9775-4FD8-AA61-C3A2F516F6BC}"/>
            </c:ext>
          </c:extLst>
        </c:ser>
        <c:dLbls>
          <c:showLegendKey val="0"/>
          <c:showVal val="1"/>
          <c:showCatName val="0"/>
          <c:showSerName val="0"/>
          <c:showPercent val="0"/>
          <c:showBubbleSize val="0"/>
        </c:dLbls>
        <c:marker val="1"/>
        <c:smooth val="0"/>
        <c:axId val="527637704"/>
        <c:axId val="527634568"/>
      </c:lineChart>
      <c:catAx>
        <c:axId val="5276357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27904"/>
        <c:crosses val="autoZero"/>
        <c:auto val="1"/>
        <c:lblAlgn val="ctr"/>
        <c:lblOffset val="100"/>
        <c:noMultiLvlLbl val="0"/>
      </c:catAx>
      <c:valAx>
        <c:axId val="527627904"/>
        <c:scaling>
          <c:orientation val="minMax"/>
          <c:max val="1000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人</a:t>
                </a:r>
              </a:p>
            </c:rich>
          </c:tx>
          <c:layout>
            <c:manualLayout>
              <c:xMode val="edge"/>
              <c:yMode val="edge"/>
              <c:x val="4.061281246619973E-2"/>
              <c:y val="3.764129483814523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35744"/>
        <c:crosses val="autoZero"/>
        <c:crossBetween val="between"/>
      </c:valAx>
      <c:valAx>
        <c:axId val="527634568"/>
        <c:scaling>
          <c:orientation val="minMax"/>
          <c:max val="40"/>
          <c:min val="10"/>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a:t>
                </a:r>
              </a:p>
            </c:rich>
          </c:tx>
          <c:layout>
            <c:manualLayout>
              <c:xMode val="edge"/>
              <c:yMode val="edge"/>
              <c:x val="0.94223481587546665"/>
              <c:y val="3.900370146039436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37704"/>
        <c:crosses val="max"/>
        <c:crossBetween val="between"/>
      </c:valAx>
      <c:catAx>
        <c:axId val="527637704"/>
        <c:scaling>
          <c:orientation val="minMax"/>
        </c:scaling>
        <c:delete val="1"/>
        <c:axPos val="b"/>
        <c:numFmt formatCode="General" sourceLinked="1"/>
        <c:majorTickMark val="out"/>
        <c:minorTickMark val="none"/>
        <c:tickLblPos val="nextTo"/>
        <c:crossAx val="527634568"/>
        <c:crosses val="autoZero"/>
        <c:auto val="1"/>
        <c:lblAlgn val="ctr"/>
        <c:lblOffset val="100"/>
        <c:noMultiLvlLbl val="0"/>
      </c:catAx>
      <c:spPr>
        <a:noFill/>
        <a:ln>
          <a:noFill/>
        </a:ln>
        <a:effectLst/>
      </c:spPr>
    </c:plotArea>
    <c:legend>
      <c:legendPos val="b"/>
      <c:layout>
        <c:manualLayout>
          <c:xMode val="edge"/>
          <c:yMode val="edge"/>
          <c:x val="5.8577831755393224E-2"/>
          <c:y val="1.1579244902079547E-2"/>
          <c:w val="0.88334388535250219"/>
          <c:h val="8.661417322834645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338145231846E-2"/>
          <c:y val="0.18923665791776031"/>
          <c:w val="0.89721062992125988"/>
          <c:h val="0.70005395158938466"/>
        </c:manualLayout>
      </c:layout>
      <c:lineChart>
        <c:grouping val="standard"/>
        <c:varyColors val="0"/>
        <c:ser>
          <c:idx val="2"/>
          <c:order val="0"/>
          <c:tx>
            <c:strRef>
              <c:f>'1-18(旧)'!$A$7</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'1-18(旧)'!$B$3:$H$3</c:f>
              <c:strCache>
                <c:ptCount val="7"/>
                <c:pt idx="0">
                  <c:v>2012年度</c:v>
                </c:pt>
                <c:pt idx="1">
                  <c:v>2013</c:v>
                </c:pt>
                <c:pt idx="2">
                  <c:v>2014</c:v>
                </c:pt>
                <c:pt idx="3">
                  <c:v>2015</c:v>
                </c:pt>
                <c:pt idx="4">
                  <c:v>2016</c:v>
                </c:pt>
                <c:pt idx="5">
                  <c:v>2017</c:v>
                </c:pt>
                <c:pt idx="6">
                  <c:v>2018</c:v>
                </c:pt>
              </c:strCache>
            </c:strRef>
          </c:cat>
          <c:val>
            <c:numRef>
              <c:f>'1-18(旧)'!$B$7:$H$7</c:f>
              <c:numCache>
                <c:formatCode>#,##0.0_ </c:formatCode>
                <c:ptCount val="7"/>
                <c:pt idx="0">
                  <c:v>29.6</c:v>
                </c:pt>
                <c:pt idx="1">
                  <c:v>29.5</c:v>
                </c:pt>
                <c:pt idx="2">
                  <c:v>30.2</c:v>
                </c:pt>
                <c:pt idx="3">
                  <c:v>29.9</c:v>
                </c:pt>
                <c:pt idx="4">
                  <c:v>30.4</c:v>
                </c:pt>
                <c:pt idx="5">
                  <c:v>30</c:v>
                </c:pt>
                <c:pt idx="6">
                  <c:v>30</c:v>
                </c:pt>
              </c:numCache>
            </c:numRef>
          </c:val>
          <c:smooth val="0"/>
          <c:extLst>
            <c:ext xmlns:c16="http://schemas.microsoft.com/office/drawing/2014/chart" uri="{C3380CC4-5D6E-409C-BE32-E72D297353CC}">
              <c16:uniqueId val="{00000000-60B5-4921-87B4-F580CFB2669D}"/>
            </c:ext>
          </c:extLst>
        </c:ser>
        <c:ser>
          <c:idx val="1"/>
          <c:order val="1"/>
          <c:tx>
            <c:strRef>
              <c:f>'1-18(旧)'!$A$6</c:f>
              <c:strCache>
                <c:ptCount val="1"/>
                <c:pt idx="0">
                  <c:v>福島県</c:v>
                </c:pt>
              </c:strCache>
            </c:strRef>
          </c:tx>
          <c:spPr>
            <a:ln w="28575" cap="rnd">
              <a:solidFill>
                <a:srgbClr val="E5AB47"/>
              </a:solidFill>
              <a:round/>
            </a:ln>
            <a:effectLst/>
          </c:spPr>
          <c:marker>
            <c:symbol val="square"/>
            <c:size val="5"/>
            <c:spPr>
              <a:solidFill>
                <a:srgbClr val="E5AB47"/>
              </a:solidFill>
              <a:ln w="9525">
                <a:solidFill>
                  <a:srgbClr val="E5AB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'1-18(旧)'!$B$3:$H$3</c:f>
              <c:strCache>
                <c:ptCount val="7"/>
                <c:pt idx="0">
                  <c:v>2012年度</c:v>
                </c:pt>
                <c:pt idx="1">
                  <c:v>2013</c:v>
                </c:pt>
                <c:pt idx="2">
                  <c:v>2014</c:v>
                </c:pt>
                <c:pt idx="3">
                  <c:v>2015</c:v>
                </c:pt>
                <c:pt idx="4">
                  <c:v>2016</c:v>
                </c:pt>
                <c:pt idx="5">
                  <c:v>2017</c:v>
                </c:pt>
                <c:pt idx="6">
                  <c:v>2018</c:v>
                </c:pt>
              </c:strCache>
            </c:strRef>
          </c:cat>
          <c:val>
            <c:numRef>
              <c:f>'1-18(旧)'!$B$6:$H$6</c:f>
              <c:numCache>
                <c:formatCode>#,##0.0_ </c:formatCode>
                <c:ptCount val="7"/>
                <c:pt idx="0">
                  <c:v>29.9</c:v>
                </c:pt>
                <c:pt idx="1">
                  <c:v>29.8</c:v>
                </c:pt>
                <c:pt idx="2">
                  <c:v>30.2</c:v>
                </c:pt>
                <c:pt idx="3">
                  <c:v>30.3</c:v>
                </c:pt>
                <c:pt idx="4">
                  <c:v>30.5</c:v>
                </c:pt>
                <c:pt idx="5">
                  <c:v>30.5</c:v>
                </c:pt>
                <c:pt idx="6">
                  <c:v>30.6</c:v>
                </c:pt>
              </c:numCache>
            </c:numRef>
          </c:val>
          <c:smooth val="0"/>
          <c:extLst>
            <c:ext xmlns:c16="http://schemas.microsoft.com/office/drawing/2014/chart" uri="{C3380CC4-5D6E-409C-BE32-E72D297353CC}">
              <c16:uniqueId val="{00000001-60B5-4921-87B4-F580CFB2669D}"/>
            </c:ext>
          </c:extLst>
        </c:ser>
        <c:ser>
          <c:idx val="0"/>
          <c:order val="2"/>
          <c:tx>
            <c:strRef>
              <c:f>'1-18(旧)'!$A$5</c:f>
              <c:strCache>
                <c:ptCount val="1"/>
                <c:pt idx="0">
                  <c:v>全国</c:v>
                </c:pt>
              </c:strCache>
            </c:strRef>
          </c:tx>
          <c:spPr>
            <a:ln w="28575" cap="rnd">
              <a:solidFill>
                <a:srgbClr val="51A1A2"/>
              </a:solidFill>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'1-18(旧)'!$B$3:$H$3</c:f>
              <c:strCache>
                <c:ptCount val="7"/>
                <c:pt idx="0">
                  <c:v>2012年度</c:v>
                </c:pt>
                <c:pt idx="1">
                  <c:v>2013</c:v>
                </c:pt>
                <c:pt idx="2">
                  <c:v>2014</c:v>
                </c:pt>
                <c:pt idx="3">
                  <c:v>2015</c:v>
                </c:pt>
                <c:pt idx="4">
                  <c:v>2016</c:v>
                </c:pt>
                <c:pt idx="5">
                  <c:v>2017</c:v>
                </c:pt>
                <c:pt idx="6">
                  <c:v>2018</c:v>
                </c:pt>
              </c:strCache>
            </c:strRef>
          </c:cat>
          <c:val>
            <c:numRef>
              <c:f>'1-18(旧)'!$B$5:$H$5</c:f>
              <c:numCache>
                <c:formatCode>#,##0.0_ </c:formatCode>
                <c:ptCount val="7"/>
                <c:pt idx="0">
                  <c:v>30.8</c:v>
                </c:pt>
                <c:pt idx="1">
                  <c:v>30.9</c:v>
                </c:pt>
                <c:pt idx="2">
                  <c:v>31.1</c:v>
                </c:pt>
                <c:pt idx="3">
                  <c:v>31.1</c:v>
                </c:pt>
                <c:pt idx="4">
                  <c:v>31.1</c:v>
                </c:pt>
                <c:pt idx="5">
                  <c:v>31.1</c:v>
                </c:pt>
                <c:pt idx="6">
                  <c:v>31.1</c:v>
                </c:pt>
              </c:numCache>
            </c:numRef>
          </c:val>
          <c:smooth val="0"/>
          <c:extLst>
            <c:ext xmlns:c16="http://schemas.microsoft.com/office/drawing/2014/chart" uri="{C3380CC4-5D6E-409C-BE32-E72D297353CC}">
              <c16:uniqueId val="{00000002-60B5-4921-87B4-F580CFB2669D}"/>
            </c:ext>
          </c:extLst>
        </c:ser>
        <c:dLbls>
          <c:showLegendKey val="0"/>
          <c:showVal val="0"/>
          <c:showCatName val="0"/>
          <c:showSerName val="0"/>
          <c:showPercent val="0"/>
          <c:showBubbleSize val="0"/>
        </c:dLbls>
        <c:marker val="1"/>
        <c:smooth val="0"/>
        <c:axId val="527634960"/>
        <c:axId val="527638096"/>
      </c:lineChart>
      <c:catAx>
        <c:axId val="52763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38096"/>
        <c:crosses val="autoZero"/>
        <c:auto val="1"/>
        <c:lblAlgn val="ctr"/>
        <c:lblOffset val="100"/>
        <c:noMultiLvlLbl val="0"/>
      </c:catAx>
      <c:valAx>
        <c:axId val="527638096"/>
        <c:scaling>
          <c:orientation val="minMax"/>
          <c:max val="32"/>
          <c:min val="28"/>
        </c:scaling>
        <c:delete val="0"/>
        <c:axPos val="l"/>
        <c:majorGridlines>
          <c:spPr>
            <a:ln w="9525" cap="flat" cmpd="sng" algn="ctr">
              <a:noFill/>
              <a:round/>
            </a:ln>
            <a:effectLst/>
          </c:spPr>
        </c:majorGridlines>
        <c:numFmt formatCode="#,##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34960"/>
        <c:crosses val="autoZero"/>
        <c:crossBetween val="between"/>
        <c:majorUnit val="1"/>
      </c:valAx>
      <c:spPr>
        <a:noFill/>
        <a:ln>
          <a:noFill/>
        </a:ln>
        <a:effectLst/>
      </c:spPr>
    </c:plotArea>
    <c:legend>
      <c:legendPos val="t"/>
      <c:layout>
        <c:manualLayout>
          <c:xMode val="edge"/>
          <c:yMode val="edge"/>
          <c:x val="0.2039104585974609"/>
          <c:y val="2.569593147751606E-2"/>
          <c:w val="0.47873060997708833"/>
          <c:h val="7.887243704326071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33819688497972E-2"/>
          <c:y val="0.17997727544976883"/>
          <c:w val="0.89721062992125988"/>
          <c:h val="0.70931321084864396"/>
        </c:manualLayout>
      </c:layout>
      <c:lineChart>
        <c:grouping val="standard"/>
        <c:varyColors val="0"/>
        <c:ser>
          <c:idx val="2"/>
          <c:order val="0"/>
          <c:tx>
            <c:strRef>
              <c:f>'1-18(旧)'!$A$29</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4"/>
              <c:layout>
                <c:manualLayout>
                  <c:x val="-3.5397111822119784E-2"/>
                  <c:y val="-4.3898876069522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0B-49B5-BDF5-F7EB233B7BE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'1-18(旧)'!$B$26:$H$26</c:f>
              <c:strCache>
                <c:ptCount val="7"/>
                <c:pt idx="0">
                  <c:v>2012年度</c:v>
                </c:pt>
                <c:pt idx="1">
                  <c:v>2013</c:v>
                </c:pt>
                <c:pt idx="2">
                  <c:v>2014</c:v>
                </c:pt>
                <c:pt idx="3">
                  <c:v>2015</c:v>
                </c:pt>
                <c:pt idx="4">
                  <c:v>2016</c:v>
                </c:pt>
                <c:pt idx="5">
                  <c:v>2017</c:v>
                </c:pt>
                <c:pt idx="6">
                  <c:v>2018</c:v>
                </c:pt>
              </c:strCache>
            </c:strRef>
          </c:cat>
          <c:val>
            <c:numRef>
              <c:f>'1-18(旧)'!$B$29:$H$29</c:f>
              <c:numCache>
                <c:formatCode>#,##0.0_ </c:formatCode>
                <c:ptCount val="7"/>
                <c:pt idx="0">
                  <c:v>27.9</c:v>
                </c:pt>
                <c:pt idx="1">
                  <c:v>28.1</c:v>
                </c:pt>
                <c:pt idx="2">
                  <c:v>28.3</c:v>
                </c:pt>
                <c:pt idx="3">
                  <c:v>28.5</c:v>
                </c:pt>
                <c:pt idx="4">
                  <c:v>28.8</c:v>
                </c:pt>
                <c:pt idx="5">
                  <c:v>28.4</c:v>
                </c:pt>
                <c:pt idx="6">
                  <c:v>28.3</c:v>
                </c:pt>
              </c:numCache>
            </c:numRef>
          </c:val>
          <c:smooth val="0"/>
          <c:extLst>
            <c:ext xmlns:c16="http://schemas.microsoft.com/office/drawing/2014/chart" uri="{C3380CC4-5D6E-409C-BE32-E72D297353CC}">
              <c16:uniqueId val="{00000001-110B-49B5-BDF5-F7EB233B7BEA}"/>
            </c:ext>
          </c:extLst>
        </c:ser>
        <c:ser>
          <c:idx val="1"/>
          <c:order val="1"/>
          <c:tx>
            <c:strRef>
              <c:f>'1-18(旧)'!$A$28</c:f>
              <c:strCache>
                <c:ptCount val="1"/>
                <c:pt idx="0">
                  <c:v>福島県</c:v>
                </c:pt>
              </c:strCache>
            </c:strRef>
          </c:tx>
          <c:spPr>
            <a:ln w="28575" cap="rnd">
              <a:solidFill>
                <a:srgbClr val="E5AB47"/>
              </a:solidFill>
              <a:round/>
            </a:ln>
            <a:effectLst/>
          </c:spPr>
          <c:marker>
            <c:symbol val="square"/>
            <c:size val="5"/>
            <c:spPr>
              <a:solidFill>
                <a:srgbClr val="E5AB47"/>
              </a:solidFill>
              <a:ln w="9525">
                <a:solidFill>
                  <a:srgbClr val="E5AB47"/>
                </a:solidFill>
              </a:ln>
              <a:effectLst/>
            </c:spPr>
          </c:marker>
          <c:dLbls>
            <c:dLbl>
              <c:idx val="1"/>
              <c:layout>
                <c:manualLayout>
                  <c:x val="-3.5397111822119784E-2"/>
                  <c:y val="-4.8447097027986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0B-49B5-BDF5-F7EB233B7BEA}"/>
                </c:ext>
              </c:extLst>
            </c:dLbl>
            <c:dLbl>
              <c:idx val="2"/>
              <c:layout>
                <c:manualLayout>
                  <c:x val="-3.753687725665223E-2"/>
                  <c:y val="-4.3829798373111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0B-49B5-BDF5-F7EB233B7BEA}"/>
                </c:ext>
              </c:extLst>
            </c:dLbl>
            <c:dLbl>
              <c:idx val="3"/>
              <c:layout>
                <c:manualLayout>
                  <c:x val="-3.5397111822119784E-2"/>
                  <c:y val="-4.8447097027986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0B-49B5-BDF5-F7EB233B7BEA}"/>
                </c:ext>
              </c:extLst>
            </c:dLbl>
            <c:dLbl>
              <c:idx val="4"/>
              <c:layout>
                <c:manualLayout>
                  <c:x val="-3.753687725665223E-2"/>
                  <c:y val="3.92815774146471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0B-49B5-BDF5-F7EB233B7BEA}"/>
                </c:ext>
              </c:extLst>
            </c:dLbl>
            <c:dLbl>
              <c:idx val="5"/>
              <c:layout>
                <c:manualLayout>
                  <c:x val="-3.7536877256652383E-2"/>
                  <c:y val="-3.9212499718235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0B-49B5-BDF5-F7EB233B7BE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'1-18(旧)'!$B$26:$H$26</c:f>
              <c:strCache>
                <c:ptCount val="7"/>
                <c:pt idx="0">
                  <c:v>2012年度</c:v>
                </c:pt>
                <c:pt idx="1">
                  <c:v>2013</c:v>
                </c:pt>
                <c:pt idx="2">
                  <c:v>2014</c:v>
                </c:pt>
                <c:pt idx="3">
                  <c:v>2015</c:v>
                </c:pt>
                <c:pt idx="4">
                  <c:v>2016</c:v>
                </c:pt>
                <c:pt idx="5">
                  <c:v>2017</c:v>
                </c:pt>
                <c:pt idx="6">
                  <c:v>2018</c:v>
                </c:pt>
              </c:strCache>
            </c:strRef>
          </c:cat>
          <c:val>
            <c:numRef>
              <c:f>'1-18(旧)'!$B$28:$H$28</c:f>
              <c:numCache>
                <c:formatCode>#,##0.0_ </c:formatCode>
                <c:ptCount val="7"/>
                <c:pt idx="0">
                  <c:v>28.1</c:v>
                </c:pt>
                <c:pt idx="1">
                  <c:v>28.2</c:v>
                </c:pt>
                <c:pt idx="2">
                  <c:v>28.4</c:v>
                </c:pt>
                <c:pt idx="3">
                  <c:v>28.6</c:v>
                </c:pt>
                <c:pt idx="4">
                  <c:v>28.7</c:v>
                </c:pt>
                <c:pt idx="5">
                  <c:v>28.6</c:v>
                </c:pt>
                <c:pt idx="6">
                  <c:v>28.8</c:v>
                </c:pt>
              </c:numCache>
            </c:numRef>
          </c:val>
          <c:smooth val="0"/>
          <c:extLst>
            <c:ext xmlns:c16="http://schemas.microsoft.com/office/drawing/2014/chart" uri="{C3380CC4-5D6E-409C-BE32-E72D297353CC}">
              <c16:uniqueId val="{00000007-110B-49B5-BDF5-F7EB233B7BEA}"/>
            </c:ext>
          </c:extLst>
        </c:ser>
        <c:ser>
          <c:idx val="0"/>
          <c:order val="2"/>
          <c:tx>
            <c:strRef>
              <c:f>'1-18(旧)'!$A$27</c:f>
              <c:strCache>
                <c:ptCount val="1"/>
                <c:pt idx="0">
                  <c:v>全国</c:v>
                </c:pt>
              </c:strCache>
            </c:strRef>
          </c:tx>
          <c:spPr>
            <a:ln w="28575" cap="rnd">
              <a:solidFill>
                <a:srgbClr val="51A1A2"/>
              </a:solidFill>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'1-18(旧)'!$B$26:$H$26</c:f>
              <c:strCache>
                <c:ptCount val="7"/>
                <c:pt idx="0">
                  <c:v>2012年度</c:v>
                </c:pt>
                <c:pt idx="1">
                  <c:v>2013</c:v>
                </c:pt>
                <c:pt idx="2">
                  <c:v>2014</c:v>
                </c:pt>
                <c:pt idx="3">
                  <c:v>2015</c:v>
                </c:pt>
                <c:pt idx="4">
                  <c:v>2016</c:v>
                </c:pt>
                <c:pt idx="5">
                  <c:v>2017</c:v>
                </c:pt>
                <c:pt idx="6">
                  <c:v>2018</c:v>
                </c:pt>
              </c:strCache>
            </c:strRef>
          </c:cat>
          <c:val>
            <c:numRef>
              <c:f>'1-18(旧)'!$B$27:$H$27</c:f>
              <c:numCache>
                <c:formatCode>#,##0.0_ </c:formatCode>
                <c:ptCount val="7"/>
                <c:pt idx="0">
                  <c:v>29.2</c:v>
                </c:pt>
                <c:pt idx="1">
                  <c:v>29.3</c:v>
                </c:pt>
                <c:pt idx="2">
                  <c:v>29.4</c:v>
                </c:pt>
                <c:pt idx="3">
                  <c:v>29.4</c:v>
                </c:pt>
                <c:pt idx="4">
                  <c:v>29.4</c:v>
                </c:pt>
                <c:pt idx="5">
                  <c:v>29.4</c:v>
                </c:pt>
                <c:pt idx="6">
                  <c:v>29.4</c:v>
                </c:pt>
              </c:numCache>
            </c:numRef>
          </c:val>
          <c:smooth val="0"/>
          <c:extLst>
            <c:ext xmlns:c16="http://schemas.microsoft.com/office/drawing/2014/chart" uri="{C3380CC4-5D6E-409C-BE32-E72D297353CC}">
              <c16:uniqueId val="{00000008-110B-49B5-BDF5-F7EB233B7BEA}"/>
            </c:ext>
          </c:extLst>
        </c:ser>
        <c:dLbls>
          <c:showLegendKey val="0"/>
          <c:showVal val="0"/>
          <c:showCatName val="0"/>
          <c:showSerName val="0"/>
          <c:showPercent val="0"/>
          <c:showBubbleSize val="0"/>
        </c:dLbls>
        <c:marker val="1"/>
        <c:smooth val="0"/>
        <c:axId val="527627120"/>
        <c:axId val="527628296"/>
      </c:lineChart>
      <c:catAx>
        <c:axId val="52762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28296"/>
        <c:crosses val="autoZero"/>
        <c:auto val="1"/>
        <c:lblAlgn val="ctr"/>
        <c:lblOffset val="100"/>
        <c:noMultiLvlLbl val="0"/>
      </c:catAx>
      <c:valAx>
        <c:axId val="527628296"/>
        <c:scaling>
          <c:orientation val="minMax"/>
          <c:max val="31"/>
          <c:min val="27"/>
        </c:scaling>
        <c:delete val="0"/>
        <c:axPos val="l"/>
        <c:majorGridlines>
          <c:spPr>
            <a:ln w="9525" cap="flat" cmpd="sng" algn="ctr">
              <a:noFill/>
              <a:round/>
            </a:ln>
            <a:effectLst/>
          </c:spPr>
        </c:majorGridlines>
        <c:numFmt formatCode="#,##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27120"/>
        <c:crosses val="autoZero"/>
        <c:crossBetween val="between"/>
        <c:majorUnit val="1"/>
      </c:valAx>
      <c:spPr>
        <a:noFill/>
        <a:ln>
          <a:noFill/>
        </a:ln>
        <a:effectLst/>
      </c:spPr>
    </c:plotArea>
    <c:legend>
      <c:legendPos val="t"/>
      <c:layout>
        <c:manualLayout>
          <c:xMode val="edge"/>
          <c:yMode val="edge"/>
          <c:x val="0.21569368502437705"/>
          <c:y val="1.6112763825563602E-2"/>
          <c:w val="0.48106292600141431"/>
          <c:h val="7.74734111487186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14170755157376E-2"/>
          <c:y val="0.13586094566283646"/>
          <c:w val="0.87538540014653643"/>
          <c:h val="0.80379997666406022"/>
        </c:manualLayout>
      </c:layout>
      <c:barChart>
        <c:barDir val="col"/>
        <c:grouping val="clustered"/>
        <c:varyColors val="0"/>
        <c:ser>
          <c:idx val="3"/>
          <c:order val="2"/>
          <c:tx>
            <c:strRef>
              <c:f>'1-19'!$E$4</c:f>
              <c:strCache>
                <c:ptCount val="1"/>
                <c:pt idx="0">
                  <c:v>高齢者一人世帯数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'1-19'!$E$5:$E$12</c:f>
              <c:numCache>
                <c:formatCode>#,##0_ </c:formatCode>
                <c:ptCount val="8"/>
                <c:pt idx="0">
                  <c:v>1617</c:v>
                </c:pt>
                <c:pt idx="1">
                  <c:v>2462</c:v>
                </c:pt>
                <c:pt idx="2">
                  <c:v>3638</c:v>
                </c:pt>
                <c:pt idx="3">
                  <c:v>5122</c:v>
                </c:pt>
                <c:pt idx="4">
                  <c:v>6853</c:v>
                </c:pt>
                <c:pt idx="5">
                  <c:v>8847</c:v>
                </c:pt>
                <c:pt idx="6">
                  <c:v>13877</c:v>
                </c:pt>
                <c:pt idx="7">
                  <c:v>13682</c:v>
                </c:pt>
              </c:numCache>
            </c:numRef>
          </c:val>
          <c:extLst>
            <c:ext xmlns:c16="http://schemas.microsoft.com/office/drawing/2014/chart" uri="{C3380CC4-5D6E-409C-BE32-E72D297353CC}">
              <c16:uniqueId val="{00000001-A2E1-45B4-8CA2-503D60471C95}"/>
            </c:ext>
          </c:extLst>
        </c:ser>
        <c:ser>
          <c:idx val="4"/>
          <c:order val="3"/>
          <c:tx>
            <c:strRef>
              <c:f>'1-19'!$F$4</c:f>
              <c:strCache>
                <c:ptCount val="1"/>
                <c:pt idx="0">
                  <c:v>高齢者二人世帯数</c:v>
                </c:pt>
              </c:strCache>
            </c:strRef>
          </c:tx>
          <c:spPr>
            <a:pattFill prst="dkUpDiag">
              <a:fgClr>
                <a:srgbClr val="FFCCFF"/>
              </a:fgClr>
              <a:bgClr>
                <a:schemeClr val="bg1"/>
              </a:bgClr>
            </a:pattFill>
            <a:ln>
              <a:solidFill>
                <a:srgbClr val="FFCC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'1-19'!$F$5:$F$12</c:f>
              <c:numCache>
                <c:formatCode>#,##0_ </c:formatCode>
                <c:ptCount val="8"/>
                <c:pt idx="0">
                  <c:v>2628</c:v>
                </c:pt>
                <c:pt idx="1">
                  <c:v>3824</c:v>
                </c:pt>
                <c:pt idx="2">
                  <c:v>5699</c:v>
                </c:pt>
                <c:pt idx="3">
                  <c:v>7549</c:v>
                </c:pt>
                <c:pt idx="4">
                  <c:v>8960</c:v>
                </c:pt>
                <c:pt idx="5">
                  <c:v>10592</c:v>
                </c:pt>
                <c:pt idx="6">
                  <c:v>13043</c:v>
                </c:pt>
                <c:pt idx="7">
                  <c:v>14862</c:v>
                </c:pt>
              </c:numCache>
            </c:numRef>
          </c:val>
          <c:extLst>
            <c:ext xmlns:c16="http://schemas.microsoft.com/office/drawing/2014/chart" uri="{C3380CC4-5D6E-409C-BE32-E72D297353CC}">
              <c16:uniqueId val="{00000002-A2E1-45B4-8CA2-503D60471C95}"/>
            </c:ext>
          </c:extLst>
        </c:ser>
        <c:ser>
          <c:idx val="5"/>
          <c:order val="4"/>
          <c:tx>
            <c:strRef>
              <c:f>'1-19'!$G$4</c:f>
              <c:strCache>
                <c:ptCount val="1"/>
                <c:pt idx="0">
                  <c:v>高齢者同居世帯数</c:v>
                </c:pt>
              </c:strCache>
            </c:strRef>
          </c:tx>
          <c:spPr>
            <a:pattFill prst="pct40">
              <a:fgClr>
                <a:srgbClr val="51A1A2"/>
              </a:fgClr>
              <a:bgClr>
                <a:schemeClr val="bg1"/>
              </a:bgClr>
            </a:pattFill>
            <a:ln>
              <a:solidFill>
                <a:srgbClr val="51A1A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'1-19'!$A$5:$A$12</c:f>
              <c:strCache>
                <c:ptCount val="8"/>
                <c:pt idx="0">
                  <c:v>1985年</c:v>
                </c:pt>
                <c:pt idx="1">
                  <c:v>1990</c:v>
                </c:pt>
                <c:pt idx="2">
                  <c:v>1995</c:v>
                </c:pt>
                <c:pt idx="3">
                  <c:v>2000</c:v>
                </c:pt>
                <c:pt idx="4">
                  <c:v>2005</c:v>
                </c:pt>
                <c:pt idx="5">
                  <c:v>2010</c:v>
                </c:pt>
                <c:pt idx="6">
                  <c:v>2015</c:v>
                </c:pt>
                <c:pt idx="7">
                  <c:v>2020</c:v>
                </c:pt>
              </c:strCache>
            </c:strRef>
          </c:cat>
          <c:val>
            <c:numRef>
              <c:f>'1-19'!$G$5:$G$12</c:f>
              <c:numCache>
                <c:formatCode>#,##0_ </c:formatCode>
                <c:ptCount val="8"/>
                <c:pt idx="0">
                  <c:v>15136</c:v>
                </c:pt>
                <c:pt idx="1">
                  <c:v>17204</c:v>
                </c:pt>
                <c:pt idx="2">
                  <c:v>20082</c:v>
                </c:pt>
                <c:pt idx="3">
                  <c:v>22045</c:v>
                </c:pt>
                <c:pt idx="4">
                  <c:v>23844</c:v>
                </c:pt>
                <c:pt idx="5">
                  <c:v>25128</c:v>
                </c:pt>
                <c:pt idx="6">
                  <c:v>26889</c:v>
                </c:pt>
                <c:pt idx="7">
                  <c:v>26680</c:v>
                </c:pt>
              </c:numCache>
            </c:numRef>
          </c:val>
          <c:extLst>
            <c:ext xmlns:c16="http://schemas.microsoft.com/office/drawing/2014/chart" uri="{C3380CC4-5D6E-409C-BE32-E72D297353CC}">
              <c16:uniqueId val="{00000005-A2E1-45B4-8CA2-503D60471C95}"/>
            </c:ext>
          </c:extLst>
        </c:ser>
        <c:dLbls>
          <c:showLegendKey val="0"/>
          <c:showVal val="1"/>
          <c:showCatName val="0"/>
          <c:showSerName val="0"/>
          <c:showPercent val="0"/>
          <c:showBubbleSize val="0"/>
        </c:dLbls>
        <c:gapWidth val="50"/>
        <c:axId val="527640448"/>
        <c:axId val="527639272"/>
      </c:barChart>
      <c:lineChart>
        <c:grouping val="standard"/>
        <c:varyColors val="0"/>
        <c:ser>
          <c:idx val="2"/>
          <c:order val="1"/>
          <c:tx>
            <c:strRef>
              <c:f>'1-19'!$D$4</c:f>
              <c:strCache>
                <c:ptCount val="1"/>
                <c:pt idx="0">
                  <c:v>高齢者のいる世帯総数</c:v>
                </c:pt>
              </c:strCache>
            </c:strRef>
          </c:tx>
          <c:spPr>
            <a:ln w="28575" cap="rnd">
              <a:solidFill>
                <a:srgbClr val="F8E352"/>
              </a:solidFill>
              <a:round/>
            </a:ln>
            <a:effectLst/>
          </c:spPr>
          <c:marker>
            <c:symbol val="square"/>
            <c:size val="5"/>
            <c:spPr>
              <a:solidFill>
                <a:srgbClr val="F8E352"/>
              </a:solidFill>
              <a:ln w="9525">
                <a:solidFill>
                  <a:srgbClr val="F8E35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'1-19'!$D$5:$D$12</c:f>
              <c:numCache>
                <c:formatCode>#,##0_ </c:formatCode>
                <c:ptCount val="8"/>
                <c:pt idx="0">
                  <c:v>19381</c:v>
                </c:pt>
                <c:pt idx="1">
                  <c:v>23490</c:v>
                </c:pt>
                <c:pt idx="2">
                  <c:v>29419</c:v>
                </c:pt>
                <c:pt idx="3">
                  <c:v>34716</c:v>
                </c:pt>
                <c:pt idx="4">
                  <c:v>39657</c:v>
                </c:pt>
                <c:pt idx="5">
                  <c:v>44567</c:v>
                </c:pt>
                <c:pt idx="6">
                  <c:v>53809</c:v>
                </c:pt>
                <c:pt idx="7">
                  <c:v>55224</c:v>
                </c:pt>
              </c:numCache>
            </c:numRef>
          </c:val>
          <c:smooth val="0"/>
          <c:extLst>
            <c:ext xmlns:c16="http://schemas.microsoft.com/office/drawing/2014/chart" uri="{C3380CC4-5D6E-409C-BE32-E72D297353CC}">
              <c16:uniqueId val="{00000000-A2E1-45B4-8CA2-503D60471C95}"/>
            </c:ext>
          </c:extLst>
        </c:ser>
        <c:dLbls>
          <c:showLegendKey val="0"/>
          <c:showVal val="1"/>
          <c:showCatName val="0"/>
          <c:showSerName val="0"/>
          <c:showPercent val="0"/>
          <c:showBubbleSize val="0"/>
        </c:dLbls>
        <c:marker val="1"/>
        <c:smooth val="0"/>
        <c:axId val="527640448"/>
        <c:axId val="527639272"/>
      </c:lineChart>
      <c:lineChart>
        <c:grouping val="standard"/>
        <c:varyColors val="0"/>
        <c:ser>
          <c:idx val="0"/>
          <c:order val="0"/>
          <c:tx>
            <c:strRef>
              <c:f>'1-19'!$C$4</c:f>
              <c:strCache>
                <c:ptCount val="1"/>
                <c:pt idx="0">
                  <c:v>総世帯数</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'1-19'!$A$5:$A$12</c:f>
              <c:strCache>
                <c:ptCount val="8"/>
                <c:pt idx="0">
                  <c:v>1985年</c:v>
                </c:pt>
                <c:pt idx="1">
                  <c:v>1990</c:v>
                </c:pt>
                <c:pt idx="2">
                  <c:v>1995</c:v>
                </c:pt>
                <c:pt idx="3">
                  <c:v>2000</c:v>
                </c:pt>
                <c:pt idx="4">
                  <c:v>2005</c:v>
                </c:pt>
                <c:pt idx="5">
                  <c:v>2010</c:v>
                </c:pt>
                <c:pt idx="6">
                  <c:v>2015</c:v>
                </c:pt>
                <c:pt idx="7">
                  <c:v>2020</c:v>
                </c:pt>
              </c:strCache>
            </c:strRef>
          </c:cat>
          <c:val>
            <c:numRef>
              <c:f>'1-19'!$C$5:$C$12</c:f>
              <c:numCache>
                <c:formatCode>#,##0_ </c:formatCode>
                <c:ptCount val="8"/>
                <c:pt idx="0">
                  <c:v>91658</c:v>
                </c:pt>
                <c:pt idx="1">
                  <c:v>99931</c:v>
                </c:pt>
                <c:pt idx="2">
                  <c:v>110964</c:v>
                </c:pt>
                <c:pt idx="3">
                  <c:v>120229</c:v>
                </c:pt>
                <c:pt idx="4">
                  <c:v>126382</c:v>
                </c:pt>
                <c:pt idx="5">
                  <c:v>131740</c:v>
                </c:pt>
                <c:pt idx="6">
                  <c:v>138310</c:v>
                </c:pt>
                <c:pt idx="7">
                  <c:v>140441</c:v>
                </c:pt>
              </c:numCache>
            </c:numRef>
          </c:val>
          <c:smooth val="0"/>
          <c:extLst>
            <c:ext xmlns:c16="http://schemas.microsoft.com/office/drawing/2014/chart" uri="{C3380CC4-5D6E-409C-BE32-E72D297353CC}">
              <c16:uniqueId val="{00000003-A2E1-45B4-8CA2-503D60471C95}"/>
            </c:ext>
          </c:extLst>
        </c:ser>
        <c:dLbls>
          <c:showLegendKey val="0"/>
          <c:showVal val="1"/>
          <c:showCatName val="0"/>
          <c:showSerName val="0"/>
          <c:showPercent val="0"/>
          <c:showBubbleSize val="0"/>
        </c:dLbls>
        <c:marker val="1"/>
        <c:smooth val="0"/>
        <c:axId val="527642016"/>
        <c:axId val="527639664"/>
      </c:lineChart>
      <c:valAx>
        <c:axId val="527639272"/>
        <c:scaling>
          <c:orientation val="minMax"/>
          <c:max val="80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40448"/>
        <c:crosses val="max"/>
        <c:crossBetween val="between"/>
      </c:valAx>
      <c:catAx>
        <c:axId val="5276404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39272"/>
        <c:crosses val="autoZero"/>
        <c:auto val="1"/>
        <c:lblAlgn val="ctr"/>
        <c:lblOffset val="100"/>
        <c:noMultiLvlLbl val="0"/>
      </c:catAx>
      <c:valAx>
        <c:axId val="527639664"/>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642016"/>
        <c:crosses val="autoZero"/>
        <c:crossBetween val="between"/>
      </c:valAx>
      <c:catAx>
        <c:axId val="527642016"/>
        <c:scaling>
          <c:orientation val="minMax"/>
        </c:scaling>
        <c:delete val="1"/>
        <c:axPos val="b"/>
        <c:numFmt formatCode="General" sourceLinked="1"/>
        <c:majorTickMark val="out"/>
        <c:minorTickMark val="none"/>
        <c:tickLblPos val="nextTo"/>
        <c:crossAx val="527639664"/>
        <c:crosses val="autoZero"/>
        <c:auto val="1"/>
        <c:lblAlgn val="ctr"/>
        <c:lblOffset val="100"/>
        <c:noMultiLvlLbl val="0"/>
      </c:catAx>
      <c:spPr>
        <a:noFill/>
        <a:ln>
          <a:noFill/>
        </a:ln>
        <a:effectLst/>
      </c:spPr>
    </c:plotArea>
    <c:legend>
      <c:legendPos val="b"/>
      <c:layout>
        <c:manualLayout>
          <c:xMode val="edge"/>
          <c:yMode val="edge"/>
          <c:x val="0.17708211820744632"/>
          <c:y val="2.7360341243110878E-2"/>
          <c:w val="0.64188781957810825"/>
          <c:h val="0.142435661551977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1783656689948"/>
          <c:y val="0.21643577161550459"/>
          <c:w val="0.74764577805053178"/>
          <c:h val="0.68298284453573743"/>
        </c:manualLayout>
      </c:layout>
      <c:barChart>
        <c:barDir val="col"/>
        <c:grouping val="clustered"/>
        <c:varyColors val="0"/>
        <c:ser>
          <c:idx val="1"/>
          <c:order val="0"/>
          <c:tx>
            <c:strRef>
              <c:f>'2-1'!$C$3</c:f>
              <c:strCache>
                <c:ptCount val="1"/>
                <c:pt idx="0">
                  <c:v>従業者数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'2-1'!$A$5:$A$11</c:f>
              <c:strCache>
                <c:ptCount val="7"/>
                <c:pt idx="0">
                  <c:v>2001年</c:v>
                </c:pt>
                <c:pt idx="1">
                  <c:v>2006</c:v>
                </c:pt>
                <c:pt idx="2">
                  <c:v>2009</c:v>
                </c:pt>
                <c:pt idx="3">
                  <c:v>2012</c:v>
                </c:pt>
                <c:pt idx="4">
                  <c:v>2014</c:v>
                </c:pt>
                <c:pt idx="5">
                  <c:v>2016</c:v>
                </c:pt>
                <c:pt idx="6">
                  <c:v>2021</c:v>
                </c:pt>
              </c:strCache>
            </c:strRef>
          </c:cat>
          <c:val>
            <c:numRef>
              <c:f>'2-1'!$C$5:$C$11</c:f>
              <c:numCache>
                <c:formatCode>#,##0_);[Red]\(#,##0\)</c:formatCode>
                <c:ptCount val="7"/>
                <c:pt idx="0">
                  <c:v>162562</c:v>
                </c:pt>
                <c:pt idx="1">
                  <c:v>161160</c:v>
                </c:pt>
                <c:pt idx="2">
                  <c:v>170890</c:v>
                </c:pt>
                <c:pt idx="3">
                  <c:v>155367</c:v>
                </c:pt>
                <c:pt idx="4">
                  <c:v>162388</c:v>
                </c:pt>
                <c:pt idx="5">
                  <c:v>165207</c:v>
                </c:pt>
                <c:pt idx="6">
                  <c:v>162868</c:v>
                </c:pt>
              </c:numCache>
            </c:numRef>
          </c:val>
          <c:extLst>
            <c:ext xmlns:c16="http://schemas.microsoft.com/office/drawing/2014/chart" uri="{C3380CC4-5D6E-409C-BE32-E72D297353CC}">
              <c16:uniqueId val="{00000000-7943-4CBC-99BF-37775CA1B84C}"/>
            </c:ext>
          </c:extLst>
        </c:ser>
        <c:dLbls>
          <c:showLegendKey val="0"/>
          <c:showVal val="1"/>
          <c:showCatName val="0"/>
          <c:showSerName val="0"/>
          <c:showPercent val="0"/>
          <c:showBubbleSize val="0"/>
        </c:dLbls>
        <c:gapWidth val="50"/>
        <c:axId val="527640056"/>
        <c:axId val="527641232"/>
      </c:barChart>
      <c:lineChart>
        <c:grouping val="standard"/>
        <c:varyColors val="0"/>
        <c:ser>
          <c:idx val="2"/>
          <c:order val="1"/>
          <c:tx>
            <c:strRef>
              <c:f>'2-1'!$D$3</c:f>
              <c:strCache>
                <c:ptCount val="1"/>
                <c:pt idx="0">
                  <c:v>事業所数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'2-1'!$A$5:$A$11</c:f>
              <c:strCache>
                <c:ptCount val="7"/>
                <c:pt idx="0">
                  <c:v>2001年</c:v>
                </c:pt>
                <c:pt idx="1">
                  <c:v>2006</c:v>
                </c:pt>
                <c:pt idx="2">
                  <c:v>2009</c:v>
                </c:pt>
                <c:pt idx="3">
                  <c:v>2012</c:v>
                </c:pt>
                <c:pt idx="4">
                  <c:v>2014</c:v>
                </c:pt>
                <c:pt idx="5">
                  <c:v>2016</c:v>
                </c:pt>
                <c:pt idx="6">
                  <c:v>2021</c:v>
                </c:pt>
              </c:strCache>
            </c:strRef>
          </c:cat>
          <c:val>
            <c:numRef>
              <c:f>'2-1'!$D$5:$D$11</c:f>
              <c:numCache>
                <c:formatCode>#,##0_);[Red]\(#,##0\)</c:formatCode>
                <c:ptCount val="7"/>
                <c:pt idx="0">
                  <c:v>17837</c:v>
                </c:pt>
                <c:pt idx="1">
                  <c:v>16597</c:v>
                </c:pt>
                <c:pt idx="2">
                  <c:v>17233</c:v>
                </c:pt>
                <c:pt idx="3">
                  <c:v>15927</c:v>
                </c:pt>
                <c:pt idx="4">
                  <c:v>16264</c:v>
                </c:pt>
                <c:pt idx="5">
                  <c:v>15836</c:v>
                </c:pt>
                <c:pt idx="6">
                  <c:v>15045</c:v>
                </c:pt>
              </c:numCache>
            </c:numRef>
          </c:val>
          <c:smooth val="0"/>
          <c:extLst>
            <c:ext xmlns:c16="http://schemas.microsoft.com/office/drawing/2014/chart" uri="{C3380CC4-5D6E-409C-BE32-E72D297353CC}">
              <c16:uniqueId val="{00000001-7943-4CBC-99BF-37775CA1B84C}"/>
            </c:ext>
          </c:extLst>
        </c:ser>
        <c:dLbls>
          <c:showLegendKey val="0"/>
          <c:showVal val="1"/>
          <c:showCatName val="0"/>
          <c:showSerName val="0"/>
          <c:showPercent val="0"/>
          <c:showBubbleSize val="0"/>
        </c:dLbls>
        <c:marker val="1"/>
        <c:smooth val="0"/>
        <c:axId val="527641624"/>
        <c:axId val="527640840"/>
      </c:lineChart>
      <c:catAx>
        <c:axId val="52764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41232"/>
        <c:crosses val="autoZero"/>
        <c:auto val="1"/>
        <c:lblAlgn val="ctr"/>
        <c:lblOffset val="100"/>
        <c:noMultiLvlLbl val="0"/>
      </c:catAx>
      <c:valAx>
        <c:axId val="527641232"/>
        <c:scaling>
          <c:orientation val="minMax"/>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40056"/>
        <c:crosses val="autoZero"/>
        <c:crossBetween val="between"/>
        <c:majorUnit val="30000"/>
      </c:valAx>
      <c:valAx>
        <c:axId val="527640840"/>
        <c:scaling>
          <c:orientation val="minMax"/>
          <c:min val="0"/>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27641624"/>
        <c:crosses val="max"/>
        <c:crossBetween val="between"/>
        <c:minorUnit val="4000"/>
      </c:valAx>
      <c:catAx>
        <c:axId val="527641624"/>
        <c:scaling>
          <c:orientation val="minMax"/>
        </c:scaling>
        <c:delete val="1"/>
        <c:axPos val="b"/>
        <c:numFmt formatCode="General" sourceLinked="1"/>
        <c:majorTickMark val="out"/>
        <c:minorTickMark val="none"/>
        <c:tickLblPos val="nextTo"/>
        <c:crossAx val="527640840"/>
        <c:crosses val="autoZero"/>
        <c:auto val="1"/>
        <c:lblAlgn val="ctr"/>
        <c:lblOffset val="100"/>
        <c:noMultiLvlLbl val="0"/>
      </c:catAx>
      <c:spPr>
        <a:noFill/>
        <a:ln>
          <a:noFill/>
        </a:ln>
        <a:effectLst/>
      </c:spPr>
    </c:plotArea>
    <c:legend>
      <c:legendPos val="t"/>
      <c:layout>
        <c:manualLayout>
          <c:xMode val="edge"/>
          <c:yMode val="edge"/>
          <c:x val="0.28627616204152795"/>
          <c:y val="0.12044124919167713"/>
          <c:w val="0.31695232179534216"/>
          <c:h val="5.45407349157511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1783656689948"/>
          <c:y val="0.31691884774607182"/>
          <c:w val="0.74764577805053178"/>
          <c:h val="0.5824996373502177"/>
        </c:manualLayout>
      </c:layout>
      <c:barChart>
        <c:barDir val="col"/>
        <c:grouping val="clustered"/>
        <c:varyColors val="0"/>
        <c:ser>
          <c:idx val="1"/>
          <c:order val="0"/>
          <c:tx>
            <c:strRef>
              <c:f>'2-2'!$C$4</c:f>
              <c:strCache>
                <c:ptCount val="1"/>
                <c:pt idx="0">
                  <c:v>従業者数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'2-2'!$A$5:$A$7</c:f>
              <c:strCache>
                <c:ptCount val="3"/>
                <c:pt idx="0">
                  <c:v>郡山市</c:v>
                </c:pt>
                <c:pt idx="1">
                  <c:v>福島市</c:v>
                </c:pt>
                <c:pt idx="2">
                  <c:v>いわき市</c:v>
                </c:pt>
              </c:strCache>
            </c:strRef>
          </c:cat>
          <c:val>
            <c:numRef>
              <c:f>'2-2'!$C$5:$C$7</c:f>
              <c:numCache>
                <c:formatCode>#,##0_);[Red]\(#,##0\)</c:formatCode>
                <c:ptCount val="3"/>
                <c:pt idx="0">
                  <c:v>162868</c:v>
                </c:pt>
                <c:pt idx="1">
                  <c:v>126192</c:v>
                </c:pt>
                <c:pt idx="2">
                  <c:v>143648</c:v>
                </c:pt>
              </c:numCache>
            </c:numRef>
          </c:val>
          <c:extLst>
            <c:ext xmlns:c16="http://schemas.microsoft.com/office/drawing/2014/chart" uri="{C3380CC4-5D6E-409C-BE32-E72D297353CC}">
              <c16:uniqueId val="{00000000-4124-477F-B331-23407140AE66}"/>
            </c:ext>
          </c:extLst>
        </c:ser>
        <c:dLbls>
          <c:showLegendKey val="0"/>
          <c:showVal val="1"/>
          <c:showCatName val="0"/>
          <c:showSerName val="0"/>
          <c:showPercent val="0"/>
          <c:showBubbleSize val="0"/>
        </c:dLbls>
        <c:gapWidth val="100"/>
        <c:axId val="533972224"/>
        <c:axId val="533974184"/>
      </c:barChart>
      <c:lineChart>
        <c:grouping val="standard"/>
        <c:varyColors val="0"/>
        <c:ser>
          <c:idx val="2"/>
          <c:order val="1"/>
          <c:tx>
            <c:strRef>
              <c:f>'2-2'!$D$4</c:f>
              <c:strCache>
                <c:ptCount val="1"/>
                <c:pt idx="0">
                  <c:v>事業所数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'2-2'!$D$5:$D$7</c:f>
              <c:numCache>
                <c:formatCode>#,##0_);[Red]\(#,##0\)</c:formatCode>
                <c:ptCount val="3"/>
                <c:pt idx="0">
                  <c:v>15045</c:v>
                </c:pt>
                <c:pt idx="1">
                  <c:v>11926</c:v>
                </c:pt>
                <c:pt idx="2">
                  <c:v>13868</c:v>
                </c:pt>
              </c:numCache>
            </c:numRef>
          </c:val>
          <c:smooth val="0"/>
          <c:extLst>
            <c:ext xmlns:c16="http://schemas.microsoft.com/office/drawing/2014/chart" uri="{C3380CC4-5D6E-409C-BE32-E72D297353CC}">
              <c16:uniqueId val="{00000001-4124-477F-B331-23407140AE66}"/>
            </c:ext>
          </c:extLst>
        </c:ser>
        <c:dLbls>
          <c:showLegendKey val="0"/>
          <c:showVal val="1"/>
          <c:showCatName val="0"/>
          <c:showSerName val="0"/>
          <c:showPercent val="0"/>
          <c:showBubbleSize val="0"/>
        </c:dLbls>
        <c:marker val="1"/>
        <c:smooth val="0"/>
        <c:axId val="533974576"/>
        <c:axId val="533962816"/>
      </c:lineChart>
      <c:catAx>
        <c:axId val="53397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4184"/>
        <c:crosses val="autoZero"/>
        <c:auto val="1"/>
        <c:lblAlgn val="ctr"/>
        <c:lblOffset val="100"/>
        <c:noMultiLvlLbl val="0"/>
      </c:catAx>
      <c:valAx>
        <c:axId val="533974184"/>
        <c:scaling>
          <c:orientation val="minMax"/>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2224"/>
        <c:crosses val="autoZero"/>
        <c:crossBetween val="between"/>
        <c:majorUnit val="30000"/>
      </c:valAx>
      <c:valAx>
        <c:axId val="533962816"/>
        <c:scaling>
          <c:orientation val="minMax"/>
          <c:max val="18000"/>
          <c:min val="0"/>
        </c:scaling>
        <c:delete val="0"/>
        <c:axPos val="r"/>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4576"/>
        <c:crosses val="max"/>
        <c:crossBetween val="between"/>
        <c:majorUnit val="5000"/>
        <c:minorUnit val="4000"/>
      </c:valAx>
      <c:catAx>
        <c:axId val="533974576"/>
        <c:scaling>
          <c:orientation val="minMax"/>
        </c:scaling>
        <c:delete val="1"/>
        <c:axPos val="b"/>
        <c:majorTickMark val="out"/>
        <c:minorTickMark val="none"/>
        <c:tickLblPos val="nextTo"/>
        <c:crossAx val="533962816"/>
        <c:crosses val="autoZero"/>
        <c:auto val="1"/>
        <c:lblAlgn val="ctr"/>
        <c:lblOffset val="100"/>
        <c:noMultiLvlLbl val="0"/>
      </c:catAx>
      <c:spPr>
        <a:noFill/>
        <a:ln>
          <a:noFill/>
        </a:ln>
        <a:effectLst/>
      </c:spPr>
    </c:plotArea>
    <c:legend>
      <c:legendPos val="t"/>
      <c:layout>
        <c:manualLayout>
          <c:xMode val="edge"/>
          <c:yMode val="edge"/>
          <c:x val="0.24577373398847699"/>
          <c:y val="0.16563188310143437"/>
          <c:w val="0.49312262075970309"/>
          <c:h val="9.21603462205808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09131524481108E-2"/>
          <c:y val="0.17217674237001365"/>
          <c:w val="0.88509884754275259"/>
          <c:h val="0.7399877081480517"/>
        </c:manualLayout>
      </c:layout>
      <c:barChart>
        <c:barDir val="col"/>
        <c:grouping val="stacked"/>
        <c:varyColors val="0"/>
        <c:ser>
          <c:idx val="2"/>
          <c:order val="0"/>
          <c:tx>
            <c:strRef>
              <c:f>'2-3'!$C$3</c:f>
              <c:strCache>
                <c:ptCount val="1"/>
                <c:pt idx="0">
                  <c:v>第１次産業</c:v>
                </c:pt>
              </c:strCache>
            </c:strRef>
          </c:tx>
          <c:spPr>
            <a:solidFill>
              <a:srgbClr val="B1D7E4"/>
            </a:solidFill>
            <a:ln>
              <a:noFill/>
            </a:ln>
            <a:effectLst/>
          </c:spPr>
          <c:invertIfNegative val="0"/>
          <c:dLbls>
            <c:dLbl>
              <c:idx val="0"/>
              <c:tx>
                <c:rich>
                  <a:bodyPr/>
                  <a:lstStyle/>
                  <a:p>
                    <a:fld id="{57D09144-4248-416E-BF38-EC0580D36971}"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(12.5%)</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713-4FEA-BF66-9682F2A80A66}"/>
                </c:ext>
              </c:extLst>
            </c:dLbl>
            <c:dLbl>
              <c:idx val="1"/>
              <c:tx>
                <c:rich>
                  <a:bodyPr/>
                  <a:lstStyle/>
                  <a:p>
                    <a:fld id="{CCA2C950-7F2F-40E5-9A8C-E6ECF6A19DEF}"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(9.0%)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713-4FEA-BF66-9682F2A80A66}"/>
                </c:ext>
              </c:extLst>
            </c:dLbl>
            <c:dLbl>
              <c:idx val="2"/>
              <c:tx>
                <c:rich>
                  <a:bodyPr/>
                  <a:lstStyle/>
                  <a:p>
                    <a:fld id="{696677F8-FAF4-4D46-8DCF-AC73B081531C}"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(6.4%)</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713-4FEA-BF66-9682F2A80A66}"/>
                </c:ext>
              </c:extLst>
            </c:dLbl>
            <c:dLbl>
              <c:idx val="3"/>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fld id="{39AF5501-80C8-4BF0-BBDF-A910B8481B87}" type="VALUE">
                      <a:rPr lang="en-US" altLang="ja-JP" sz="900" b="0" i="0" u="none" strike="noStrike" kern="1200" baseline="0">
                        <a:solidFill>
                          <a:schemeClr val="tx1"/>
                        </a:solidFill>
                      </a:rPr>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t>[値]</a:t>
                    </a:fld>
                    <a:r>
                      <a:rPr lang="en-US" altLang="ja-JP" sz="900" b="0" i="0" u="none" strike="noStrike" kern="1200" baseline="0">
                        <a:solidFill>
                          <a:schemeClr val="tx1"/>
                        </a:solidFill>
                      </a:rPr>
                      <a:t>(5.3%)</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713-4FEA-BF66-9682F2A80A66}"/>
                </c:ext>
              </c:extLst>
            </c:dLbl>
            <c:dLbl>
              <c:idx val="4"/>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6F82E3FD-0721-443E-BEFE-651A10E85704}" type="VALUE">
                      <a:rPr lang="en-US" altLang="ja-JP" sz="800" b="0" i="0" u="none" strike="noStrike" kern="1200" baseline="0">
                        <a:solidFill>
                          <a:schemeClr val="tx1"/>
                        </a:solidFill>
                      </a:rPr>
                      <a:pPr>
                        <a:defRPr sz="900" b="0" i="0" u="none" strike="noStrike" kern="1200" baseline="0">
                          <a:solidFill>
                            <a:schemeClr val="tx1"/>
                          </a:solidFill>
                          <a:latin typeface="+mn-lt"/>
                          <a:ea typeface="+mn-ea"/>
                          <a:cs typeface="+mn-cs"/>
                        </a:defRPr>
                      </a:pPr>
                      <a:t>[値]</a:t>
                    </a:fld>
                    <a:r>
                      <a:rPr lang="en-US" altLang="ja-JP" sz="800" b="0" i="0" u="none" strike="noStrike" kern="1200" baseline="0">
                        <a:solidFill>
                          <a:schemeClr val="tx1"/>
                        </a:solidFill>
                      </a:rPr>
                      <a:t>(4.8%</a:t>
                    </a:r>
                    <a:r>
                      <a:rPr lang="ja-JP" altLang="en-US" sz="800" b="0" i="0" u="none" strike="noStrike" kern="1200" baseline="0">
                        <a:solidFill>
                          <a:schemeClr val="tx1"/>
                        </a:solidFill>
                      </a:rPr>
                      <a:t>）</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4-6713-4FEA-BF66-9682F2A80A66}"/>
                </c:ext>
              </c:extLst>
            </c:dLbl>
            <c:dLbl>
              <c:idx val="5"/>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fld id="{25D89263-EC14-4413-B972-180CEB0742EB}" type="VALUE">
                      <a:rPr lang="en-US" altLang="ja-JP" sz="900" b="0" i="0" u="none" strike="noStrike" kern="1200" baseline="0">
                        <a:solidFill>
                          <a:schemeClr val="tx1"/>
                        </a:solidFill>
                      </a:rPr>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t>[値]</a:t>
                    </a:fld>
                    <a:r>
                      <a:rPr lang="en-US" altLang="ja-JP" sz="900" b="0" i="0" u="none" strike="noStrike" kern="1200" baseline="0">
                        <a:solidFill>
                          <a:schemeClr val="tx1"/>
                        </a:solidFill>
                      </a:rPr>
                      <a:t>(3.7%)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713-4FEA-BF66-9682F2A80A66}"/>
                </c:ext>
              </c:extLst>
            </c:dLbl>
            <c:dLbl>
              <c:idx val="6"/>
              <c:tx>
                <c:rich>
                  <a:bodyPr/>
                  <a:lstStyle/>
                  <a:p>
                    <a:fld id="{9DE9A3D8-41D1-4420-92D2-F3C5615E296C}"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(3.2%)</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6713-4FEA-BF66-9682F2A80A66}"/>
                </c:ext>
              </c:extLst>
            </c:dLbl>
            <c:dLbl>
              <c:idx val="7"/>
              <c:tx>
                <c:rich>
                  <a:bodyPr/>
                  <a:lstStyle/>
                  <a:p>
                    <a:fld id="{E75E261C-6FAB-4C66-BEDF-B930DDFAEA43}" type="VALUE">
                      <a:rPr lang="en-US" altLang="ja-JP"/>
                      <a:pPr/>
                      <a:t>[値]</a:t>
                    </a:fld>
                    <a:r>
                      <a:rPr lang="en-US" altLang="ja-JP"/>
                      <a:t>(3.0%)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1CA-4CA2-AE07-718E87623C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'2-3'!$C$4:$C$19</c15:sqref>
                  </c15:fullRef>
                </c:ext>
              </c:extLst>
              <c:f>('2-3'!$C$4,'2-3'!$C$6,'2-3'!$C$8,'2-3'!$C$10,'2-3'!$C$12,'2-3'!$C$14,'2-3'!$C$16,'2-3'!$C$18)</c:f>
              <c:numCache>
                <c:formatCode>0.0%</c:formatCode>
                <c:ptCount val="8"/>
                <c:pt idx="0" formatCode="#,##0_ ">
                  <c:v>18358</c:v>
                </c:pt>
                <c:pt idx="1" formatCode="#,##0_ ">
                  <c:v>13986</c:v>
                </c:pt>
                <c:pt idx="2" formatCode="#,##0_ ">
                  <c:v>10396</c:v>
                </c:pt>
                <c:pt idx="3" formatCode="#,##0_ ">
                  <c:v>8639</c:v>
                </c:pt>
                <c:pt idx="4" formatCode="#,##0_ ">
                  <c:v>7505</c:v>
                </c:pt>
                <c:pt idx="5" formatCode="#,##0_ ">
                  <c:v>5199</c:v>
                </c:pt>
                <c:pt idx="6" formatCode="#,##0_ ">
                  <c:v>4550</c:v>
                </c:pt>
                <c:pt idx="7" formatCode="#,##0_ ">
                  <c:v>4312</c:v>
                </c:pt>
              </c:numCache>
            </c:numRef>
          </c:val>
          <c:extLst>
            <c:ext xmlns:c15="http://schemas.microsoft.com/office/drawing/2012/chart" uri="{02D57815-91ED-43cb-92C2-25804820EDAC}">
              <c15:categoryFilterExceptions>
                <c15:categoryFilterException>
                  <c15:sqref>'2-3'!$C$19</c15:sqref>
                  <c15:dLbl>
                    <c:idx val="7"/>
                    <c:layout>
                      <c:manualLayout>
                        <c:x val="-2.3086564619203477E-2"/>
                        <c:y val="-6.8640884464520033E-2"/>
                      </c:manualLayout>
                    </c:layout>
                    <c:dLblPos val="ct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353F-49BF-A147-66DE28360DA6}"/>
                      </c:ext>
                    </c:extLst>
                  </c15:dLbl>
                </c15:categoryFilterException>
              </c15:categoryFilterExceptions>
            </c:ext>
            <c:ext xmlns:c16="http://schemas.microsoft.com/office/drawing/2014/chart" uri="{C3380CC4-5D6E-409C-BE32-E72D297353CC}">
              <c16:uniqueId val="{00000007-6713-4FEA-BF66-9682F2A80A66}"/>
            </c:ext>
          </c:extLst>
        </c:ser>
        <c:ser>
          <c:idx val="3"/>
          <c:order val="1"/>
          <c:tx>
            <c:strRef>
              <c:f>'2-3'!$D$3</c:f>
              <c:strCache>
                <c:ptCount val="1"/>
                <c:pt idx="0">
                  <c:v>第２次産業</c:v>
                </c:pt>
              </c:strCache>
            </c:strRef>
          </c:tx>
          <c:spPr>
            <a:pattFill prst="dkUpDiag">
              <a:fgClr>
                <a:srgbClr val="F8E352"/>
              </a:fgClr>
              <a:bgClr>
                <a:schemeClr val="bg1"/>
              </a:bgClr>
            </a:pattFill>
            <a:ln>
              <a:solidFill>
                <a:srgbClr val="F8E352"/>
              </a:solidFill>
            </a:ln>
            <a:effectLst/>
          </c:spPr>
          <c:invertIfNegative val="0"/>
          <c:dLbls>
            <c:dLbl>
              <c:idx val="0"/>
              <c:tx>
                <c:rich>
                  <a:bodyPr/>
                  <a:lstStyle/>
                  <a:p>
                    <a:fld id="{7CB174F3-81ED-49F1-87AF-3C651292BBFE}"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(28.7%)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6713-4FEA-BF66-9682F2A80A66}"/>
                </c:ext>
              </c:extLst>
            </c:dLbl>
            <c:dLbl>
              <c:idx val="1"/>
              <c:tx>
                <c:rich>
                  <a:bodyPr/>
                  <a:lstStyle/>
                  <a:p>
                    <a:fld id="{8FF56A70-3A9B-4625-BD7E-DAB50C1898AC}"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(29.9%)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6713-4FEA-BF66-9682F2A80A66}"/>
                </c:ext>
              </c:extLst>
            </c:dLbl>
            <c:dLbl>
              <c:idx val="2"/>
              <c:tx>
                <c:rich>
                  <a:bodyPr/>
                  <a:lstStyle/>
                  <a:p>
                    <a:fld id="{DD08C6D0-7810-4DB2-9DB7-97B0E83F192F}"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(28.9%)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6713-4FEA-BF66-9682F2A80A66}"/>
                </c:ext>
              </c:extLst>
            </c:dLbl>
            <c:dLbl>
              <c:idx val="3"/>
              <c:tx>
                <c:rich>
                  <a:bodyPr/>
                  <a:lstStyle/>
                  <a:p>
                    <a:fld id="{9A4471E3-AB5D-4376-BA01-69AEA70186CF}"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(28.2%)</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713-4FEA-BF66-9682F2A80A66}"/>
                </c:ext>
              </c:extLst>
            </c:dLbl>
            <c:dLbl>
              <c:idx val="4"/>
              <c:tx>
                <c:rich>
                  <a:bodyPr/>
                  <a:lstStyle/>
                  <a:p>
                    <a:fld id="{228C418C-4051-484B-A166-C1A3ACDF6310}"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(24.8%)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713-4FEA-BF66-9682F2A80A66}"/>
                </c:ext>
              </c:extLst>
            </c:dLbl>
            <c:dLbl>
              <c:idx val="5"/>
              <c:tx>
                <c:rich>
                  <a:bodyPr/>
                  <a:lstStyle/>
                  <a:p>
                    <a:fld id="{7C426CC1-122E-4850-8B35-0274BFECF689}"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(24.7%)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6713-4FEA-BF66-9682F2A80A66}"/>
                </c:ext>
              </c:extLst>
            </c:dLbl>
            <c:dLbl>
              <c:idx val="6"/>
              <c:tx>
                <c:rich>
                  <a:bodyPr/>
                  <a:lstStyle/>
                  <a:p>
                    <a:fld id="{9E0C05FA-C0A4-4ED4-B152-971566AC641E}"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(25.5%)</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6713-4FEA-BF66-9682F2A80A66}"/>
                </c:ext>
              </c:extLst>
            </c:dLbl>
            <c:dLbl>
              <c:idx val="7"/>
              <c:tx>
                <c:rich>
                  <a:bodyPr/>
                  <a:lstStyle/>
                  <a:p>
                    <a:fld id="{40CF3333-3074-4E98-9FA3-9A23F1DE5D2F}" type="VALUE">
                      <a:rPr lang="en-US" altLang="ja-JP"/>
                      <a:pPr/>
                      <a:t>[値]</a:t>
                    </a:fld>
                    <a:endParaRPr lang="en-US" altLang="ja-JP"/>
                  </a:p>
                  <a:p>
                    <a:r>
                      <a:rPr lang="en-US" altLang="ja-JP"/>
                      <a:t>(24.7%)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1CA-4CA2-AE07-718E87623C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'2-3'!$D$4:$D$19</c15:sqref>
                  </c15:fullRef>
                </c:ext>
              </c:extLst>
              <c:f>('2-3'!$D$4,'2-3'!$D$6,'2-3'!$D$8,'2-3'!$D$10,'2-3'!$D$12,'2-3'!$D$14,'2-3'!$D$16,'2-3'!$D$18)</c:f>
              <c:numCache>
                <c:formatCode>0.0%</c:formatCode>
                <c:ptCount val="8"/>
                <c:pt idx="0" formatCode="#,##0_ ">
                  <c:v>42192</c:v>
                </c:pt>
                <c:pt idx="1" formatCode="#,##0_ ">
                  <c:v>46417</c:v>
                </c:pt>
                <c:pt idx="2" formatCode="#,##0_ ">
                  <c:v>47152</c:v>
                </c:pt>
                <c:pt idx="3" formatCode="#,##0_ ">
                  <c:v>46175</c:v>
                </c:pt>
                <c:pt idx="4" formatCode="#,##0_ ">
                  <c:v>38793</c:v>
                </c:pt>
                <c:pt idx="5" formatCode="#,##0_ ">
                  <c:v>34375</c:v>
                </c:pt>
                <c:pt idx="6" formatCode="#,##0_ ">
                  <c:v>36734</c:v>
                </c:pt>
                <c:pt idx="7" formatCode="#,##0_ ">
                  <c:v>36152</c:v>
                </c:pt>
              </c:numCache>
            </c:numRef>
          </c:val>
          <c:extLst>
            <c:ext xmlns:c15="http://schemas.microsoft.com/office/drawing/2012/chart" uri="{02D57815-91ED-43cb-92C2-25804820EDAC}">
              <c15:categoryFilterExceptions>
                <c15:categoryFilterException>
                  <c15:sqref>'2-3'!$D$19</c15:sqref>
                  <c15:dLbl>
                    <c:idx val="7"/>
                    <c:layout>
                      <c:manualLayout>
                        <c:x val="3.270596654387159E-2"/>
                        <c:y val="-0.10677470916703125"/>
                      </c:manualLayout>
                    </c:layout>
                    <c:dLblPos val="ct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1-353F-49BF-A147-66DE28360DA6}"/>
                      </c:ext>
                    </c:extLst>
                  </c15:dLbl>
                </c15:categoryFilterException>
              </c15:categoryFilterExceptions>
            </c:ext>
            <c:ext xmlns:c16="http://schemas.microsoft.com/office/drawing/2014/chart" uri="{C3380CC4-5D6E-409C-BE32-E72D297353CC}">
              <c16:uniqueId val="{0000000F-6713-4FEA-BF66-9682F2A80A66}"/>
            </c:ext>
          </c:extLst>
        </c:ser>
        <c:ser>
          <c:idx val="4"/>
          <c:order val="2"/>
          <c:tx>
            <c:strRef>
              <c:f>'2-3'!$E$3</c:f>
              <c:strCache>
                <c:ptCount val="1"/>
                <c:pt idx="0">
                  <c:v>第３次産業</c:v>
                </c:pt>
              </c:strCache>
            </c:strRef>
          </c:tx>
          <c:spPr>
            <a:pattFill prst="pct40">
              <a:fgClr>
                <a:srgbClr val="D5848B"/>
              </a:fgClr>
              <a:bgClr>
                <a:schemeClr val="bg1"/>
              </a:bgClr>
            </a:pattFill>
            <a:ln>
              <a:solidFill>
                <a:srgbClr val="D5848B"/>
              </a:solidFill>
            </a:ln>
            <a:effectLst/>
          </c:spPr>
          <c:invertIfNegative val="0"/>
          <c:dLbls>
            <c:dLbl>
              <c:idx val="0"/>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43A09BC0-5E51-431B-812F-A9FD71DF1028}"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(58.8%)</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6713-4FEA-BF66-9682F2A80A66}"/>
                </c:ext>
              </c:extLst>
            </c:dLbl>
            <c:dLbl>
              <c:idx val="1"/>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B0D6ADB0-30F0-4389-B21B-54DD21E09473}"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(61.1%)</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6713-4FEA-BF66-9682F2A80A66}"/>
                </c:ext>
              </c:extLst>
            </c:dLbl>
            <c:dLbl>
              <c:idx val="2"/>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18169D13-A7FB-44B5-BAA3-BE7E2D6A77E9}"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(64.7%)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6713-4FEA-BF66-9682F2A80A66}"/>
                </c:ext>
              </c:extLst>
            </c:dLbl>
            <c:dLbl>
              <c:idx val="3"/>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6700BBAD-56D5-424C-B120-033006D0A8F1}"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(66.5%)</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713-4FEA-BF66-9682F2A80A66}"/>
                </c:ext>
              </c:extLst>
            </c:dLbl>
            <c:dLbl>
              <c:idx val="4"/>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8CF8F20E-0EFA-4C18-B366-5EC7E1CD9BF3}"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(70.4%)</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6713-4FEA-BF66-9682F2A80A66}"/>
                </c:ext>
              </c:extLst>
            </c:dLbl>
            <c:dLbl>
              <c:idx val="5"/>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0FFF0299-4E25-4664-98C9-E9A915B41218}"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(71.6%)</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6713-4FEA-BF66-9682F2A80A66}"/>
                </c:ext>
              </c:extLst>
            </c:dLbl>
            <c:dLbl>
              <c:idx val="6"/>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AC48F388-D2A3-4462-8904-2076EDC445C6}"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(71.3%)</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6713-4FEA-BF66-9682F2A80A66}"/>
                </c:ext>
              </c:extLst>
            </c:dLbl>
            <c:dLbl>
              <c:idx val="7"/>
              <c:tx>
                <c:rich>
                  <a:bodyPr/>
                  <a:lstStyle/>
                  <a:p>
                    <a:fld id="{A97330D5-C498-4044-B23E-223E8A9529AB}" type="VALUE">
                      <a:rPr lang="en-US" altLang="ja-JP"/>
                      <a:pPr/>
                      <a:t>[値]</a:t>
                    </a:fld>
                    <a:endParaRPr lang="en-US" altLang="ja-JP"/>
                  </a:p>
                  <a:p>
                    <a:r>
                      <a:rPr lang="en-US" altLang="ja-JP"/>
                      <a:t>(72.3%)</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1CA-4CA2-AE07-718E87623C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95000"/>
                        <a:lumOff val="5000"/>
                      </a:schemeClr>
                    </a:solidFill>
                    <a:effectLst/>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'2-3'!$E$4:$E$19</c15:sqref>
                  </c15:fullRef>
                </c:ext>
              </c:extLst>
              <c:f>('2-3'!$E$4,'2-3'!$E$6,'2-3'!$E$8,'2-3'!$E$10,'2-3'!$E$12,'2-3'!$E$14,'2-3'!$E$16,'2-3'!$E$18)</c:f>
              <c:numCache>
                <c:formatCode>0.0%</c:formatCode>
                <c:ptCount val="8"/>
                <c:pt idx="0" formatCode="#,##0_ ">
                  <c:v>86416</c:v>
                </c:pt>
                <c:pt idx="1" formatCode="#,##0_ ">
                  <c:v>94871</c:v>
                </c:pt>
                <c:pt idx="2" formatCode="#,##0_ ">
                  <c:v>105548</c:v>
                </c:pt>
                <c:pt idx="3" formatCode="#,##0_ ">
                  <c:v>108814</c:v>
                </c:pt>
                <c:pt idx="4" formatCode="#,##0_ ">
                  <c:v>109942</c:v>
                </c:pt>
                <c:pt idx="5" formatCode="#,##0_ ">
                  <c:v>99647</c:v>
                </c:pt>
                <c:pt idx="6" formatCode="#,##0_ ">
                  <c:v>102817</c:v>
                </c:pt>
                <c:pt idx="7" formatCode="#,##0_ ">
                  <c:v>105663</c:v>
                </c:pt>
              </c:numCache>
            </c:numRef>
          </c:val>
          <c:extLst>
            <c:ext xmlns:c15="http://schemas.microsoft.com/office/drawing/2012/chart" uri="{02D57815-91ED-43cb-92C2-25804820EDAC}">
              <c15:categoryFilterExceptions>
                <c15:categoryFilterException>
                  <c15:sqref>'2-3'!$E$19</c15:sqref>
                  <c15:dLbl>
                    <c:idx val="7"/>
                    <c:layout>
                      <c:manualLayout>
                        <c:x val="-1.1543282309601879E-2"/>
                        <c:y val="-0.18558461355222092"/>
                      </c:manualLayout>
                    </c:layout>
                    <c:dLblPos val="ct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2-353F-49BF-A147-66DE28360DA6}"/>
                      </c:ext>
                    </c:extLst>
                  </c15:dLbl>
                </c15:categoryFilterException>
              </c15:categoryFilterExceptions>
            </c:ext>
            <c:ext xmlns:c16="http://schemas.microsoft.com/office/drawing/2014/chart" uri="{C3380CC4-5D6E-409C-BE32-E72D297353CC}">
              <c16:uniqueId val="{00000017-6713-4FEA-BF66-9682F2A80A66}"/>
            </c:ext>
          </c:extLst>
        </c:ser>
        <c:dLbls>
          <c:dLblPos val="ctr"/>
          <c:showLegendKey val="0"/>
          <c:showVal val="1"/>
          <c:showCatName val="0"/>
          <c:showSerName val="0"/>
          <c:showPercent val="0"/>
          <c:showBubbleSize val="0"/>
        </c:dLbls>
        <c:gapWidth val="50"/>
        <c:overlap val="100"/>
        <c:serLines>
          <c:spPr>
            <a:ln w="9525" cap="flat" cmpd="sng" algn="ctr">
              <a:noFill/>
              <a:round/>
            </a:ln>
            <a:effectLst/>
          </c:spPr>
        </c:serLines>
        <c:axId val="533969480"/>
        <c:axId val="533968304"/>
        <c:extLst/>
      </c:barChart>
      <c:barChart>
        <c:barDir val="col"/>
        <c:grouping val="stacked"/>
        <c:varyColors val="0"/>
        <c:ser>
          <c:idx val="0"/>
          <c:order val="3"/>
          <c:tx>
            <c:strRef>
              <c:f>'2-3'!$F$3</c:f>
              <c:strCache>
                <c:ptCount val="1"/>
                <c:pt idx="0">
                  <c:v>就業者総数</c:v>
                </c:pt>
              </c:strCache>
            </c:strRef>
          </c:tx>
          <c:spPr>
            <a:noFill/>
            <a:ln>
              <a:noFill/>
            </a:ln>
            <a:effectLst/>
          </c:spPr>
          <c:invertIfNegative val="0"/>
          <c:dLbls>
            <c:dLbl>
              <c:idx val="0"/>
              <c:layout>
                <c:manualLayout>
                  <c:x val="-1.7576841275580798E-17"/>
                  <c:y val="-0.319906557116162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2F-4D28-A4C3-DD2973489A9E}"/>
                </c:ext>
              </c:extLst>
            </c:dLbl>
            <c:dLbl>
              <c:idx val="1"/>
              <c:layout>
                <c:manualLayout>
                  <c:x val="0"/>
                  <c:y val="-0.33444164974332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2F-4D28-A4C3-DD2973489A9E}"/>
                </c:ext>
              </c:extLst>
            </c:dLbl>
            <c:dLbl>
              <c:idx val="2"/>
              <c:layout>
                <c:manualLayout>
                  <c:x val="0"/>
                  <c:y val="-0.3530621661413673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2F-4D28-A4C3-DD2973489A9E}"/>
                </c:ext>
              </c:extLst>
            </c:dLbl>
            <c:dLbl>
              <c:idx val="3"/>
              <c:layout>
                <c:manualLayout>
                  <c:x val="0"/>
                  <c:y val="-0.3541557361379543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2F-4D28-A4C3-DD2973489A9E}"/>
                </c:ext>
              </c:extLst>
            </c:dLbl>
            <c:dLbl>
              <c:idx val="4"/>
              <c:layout>
                <c:manualLayout>
                  <c:x val="-7.0307365102323194E-17"/>
                  <c:y val="-0.3389694659162677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2F-4D28-A4C3-DD2973489A9E}"/>
                </c:ext>
              </c:extLst>
            </c:dLbl>
            <c:dLbl>
              <c:idx val="5"/>
              <c:layout>
                <c:manualLayout>
                  <c:x val="-1.917495744518443E-3"/>
                  <c:y val="-0.303986435968704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2F-4D28-A4C3-DD2973489A9E}"/>
                </c:ext>
              </c:extLst>
            </c:dLbl>
            <c:dLbl>
              <c:idx val="6"/>
              <c:layout>
                <c:manualLayout>
                  <c:x val="1.9174957445183024E-3"/>
                  <c:y val="-0.311475278572093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2F-4D28-A4C3-DD2973489A9E}"/>
                </c:ext>
              </c:extLst>
            </c:dLbl>
            <c:dLbl>
              <c:idx val="7"/>
              <c:layout>
                <c:manualLayout>
                  <c:x val="0"/>
                  <c:y val="-0.3140175335522608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2F-4D28-A4C3-DD2973489A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'2-3'!$F$4:$F$19</c15:sqref>
                  </c15:fullRef>
                </c:ext>
              </c:extLst>
              <c:f>('2-3'!$F$4,'2-3'!$F$6,'2-3'!$F$8,'2-3'!$F$10,'2-3'!$F$12,'2-3'!$F$14,'2-3'!$F$16,'2-3'!$F$18)</c:f>
              <c:numCache>
                <c:formatCode>#,##0_);[Red]\(#,##0\)</c:formatCode>
                <c:ptCount val="8"/>
                <c:pt idx="0" formatCode="#,##0_ ">
                  <c:v>146966</c:v>
                </c:pt>
                <c:pt idx="1" formatCode="#,##0_ ">
                  <c:v>155274</c:v>
                </c:pt>
                <c:pt idx="2" formatCode="#,##0_ ">
                  <c:v>163096</c:v>
                </c:pt>
                <c:pt idx="3" formatCode="#,##0_ ">
                  <c:v>163628</c:v>
                </c:pt>
                <c:pt idx="4" formatCode="#,##0_ ">
                  <c:v>156240</c:v>
                </c:pt>
                <c:pt idx="5" formatCode="#,##0_ ">
                  <c:v>139221</c:v>
                </c:pt>
                <c:pt idx="6" formatCode="#,##0_ ">
                  <c:v>144101</c:v>
                </c:pt>
                <c:pt idx="7" formatCode="#,##0_ ">
                  <c:v>146127</c:v>
                </c:pt>
              </c:numCache>
            </c:numRef>
          </c:val>
          <c:extLst xmlns:c15="http://schemas.microsoft.com/office/drawing/2012/chart">
            <c:ext xmlns:c16="http://schemas.microsoft.com/office/drawing/2014/chart" uri="{C3380CC4-5D6E-409C-BE32-E72D297353CC}">
              <c16:uniqueId val="{00000018-6713-4FEA-BF66-9682F2A80A66}"/>
            </c:ext>
          </c:extLst>
        </c:ser>
        <c:dLbls>
          <c:showLegendKey val="0"/>
          <c:showVal val="0"/>
          <c:showCatName val="0"/>
          <c:showSerName val="0"/>
          <c:showPercent val="0"/>
          <c:showBubbleSize val="0"/>
        </c:dLbls>
        <c:gapWidth val="50"/>
        <c:overlap val="100"/>
        <c:axId val="533971048"/>
        <c:axId val="533973400"/>
      </c:barChart>
      <c:catAx>
        <c:axId val="53396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68304"/>
        <c:crosses val="autoZero"/>
        <c:auto val="1"/>
        <c:lblAlgn val="ctr"/>
        <c:lblOffset val="100"/>
        <c:noMultiLvlLbl val="0"/>
      </c:catAx>
      <c:valAx>
        <c:axId val="533968304"/>
        <c:scaling>
          <c:orientation val="minMax"/>
          <c:max val="180000"/>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69480"/>
        <c:crosses val="autoZero"/>
        <c:crossBetween val="between"/>
        <c:majorUnit val="30000"/>
      </c:valAx>
      <c:valAx>
        <c:axId val="533973400"/>
        <c:scaling>
          <c:orientation val="minMax"/>
          <c:min val="0"/>
        </c:scaling>
        <c:delete val="1"/>
        <c:axPos val="r"/>
        <c:numFmt formatCode="#,##0_ " sourceLinked="1"/>
        <c:majorTickMark val="out"/>
        <c:minorTickMark val="none"/>
        <c:tickLblPos val="nextTo"/>
        <c:crossAx val="533971048"/>
        <c:crosses val="max"/>
        <c:crossBetween val="between"/>
        <c:majorUnit val="30000"/>
      </c:valAx>
      <c:catAx>
        <c:axId val="533971048"/>
        <c:scaling>
          <c:orientation val="minMax"/>
        </c:scaling>
        <c:delete val="1"/>
        <c:axPos val="b"/>
        <c:numFmt formatCode="General" sourceLinked="1"/>
        <c:majorTickMark val="out"/>
        <c:minorTickMark val="none"/>
        <c:tickLblPos val="nextTo"/>
        <c:crossAx val="533973400"/>
        <c:crosses val="autoZero"/>
        <c:auto val="1"/>
        <c:lblAlgn val="ctr"/>
        <c:lblOffset val="100"/>
        <c:noMultiLvlLbl val="0"/>
      </c:catAx>
      <c:spPr>
        <a:noFill/>
        <a:ln>
          <a:noFill/>
        </a:ln>
        <a:effectLst/>
      </c:spPr>
    </c:plotArea>
    <c:legend>
      <c:legendPos val="t"/>
      <c:legendEntry>
        <c:idx val="3"/>
        <c:delete val="1"/>
      </c:legendEntry>
      <c:layout>
        <c:manualLayout>
          <c:xMode val="edge"/>
          <c:yMode val="edge"/>
          <c:x val="0.27707265305286771"/>
          <c:y val="0.1334811813039759"/>
          <c:w val="0.44890188846280743"/>
          <c:h val="4.49581652057441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1187362088732"/>
          <c:y val="0.20452567449956485"/>
          <c:w val="0.72688946142182664"/>
          <c:h val="0.5987212785778262"/>
        </c:manualLayout>
      </c:layout>
      <c:barChart>
        <c:barDir val="col"/>
        <c:grouping val="clustered"/>
        <c:varyColors val="0"/>
        <c:ser>
          <c:idx val="0"/>
          <c:order val="0"/>
          <c:tx>
            <c:strRef>
              <c:f>'2-4'!$A$4</c:f>
              <c:strCache>
                <c:ptCount val="1"/>
                <c:pt idx="0">
                  <c:v>郡山市</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'2-4'!$B$4:$C$4</c:f>
              <c:numCache>
                <c:formatCode>General</c:formatCode>
                <c:ptCount val="2"/>
                <c:pt idx="0" formatCode="#,##0_);[Red]\(#,##0\)">
                  <c:v>317231</c:v>
                </c:pt>
              </c:numCache>
            </c:numRef>
          </c:val>
          <c:extLst>
            <c:ext xmlns:c16="http://schemas.microsoft.com/office/drawing/2014/chart" uri="{C3380CC4-5D6E-409C-BE32-E72D297353CC}">
              <c16:uniqueId val="{00000000-BB09-4E9F-8D93-0F24B74B398F}"/>
            </c:ext>
          </c:extLst>
        </c:ser>
        <c:ser>
          <c:idx val="1"/>
          <c:order val="1"/>
          <c:tx>
            <c:strRef>
              <c:f>'2-4'!$A$6</c:f>
              <c:strCache>
                <c:ptCount val="1"/>
                <c:pt idx="0">
                  <c:v>いわき市</c:v>
                </c:pt>
              </c:strCache>
            </c:strRef>
          </c:tx>
          <c:spPr>
            <a:pattFill prst="dkUpDiag">
              <a:fgClr>
                <a:schemeClr val="accent4">
                  <a:lumMod val="60000"/>
                  <a:lumOff val="40000"/>
                </a:schemeClr>
              </a:fgClr>
              <a:bgClr>
                <a:schemeClr val="bg1"/>
              </a:bgClr>
            </a:pattFill>
            <a:ln>
              <a:solidFill>
                <a:schemeClr val="accent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'2-4'!$B$6:$C$6</c:f>
              <c:numCache>
                <c:formatCode>General</c:formatCode>
                <c:ptCount val="2"/>
                <c:pt idx="0" formatCode="#,##0_);[Red]\(#,##0\)">
                  <c:v>314731</c:v>
                </c:pt>
              </c:numCache>
            </c:numRef>
          </c:val>
          <c:extLst>
            <c:ext xmlns:c16="http://schemas.microsoft.com/office/drawing/2014/chart" uri="{C3380CC4-5D6E-409C-BE32-E72D297353CC}">
              <c16:uniqueId val="{00000001-BB09-4E9F-8D93-0F24B74B398F}"/>
            </c:ext>
          </c:extLst>
        </c:ser>
        <c:ser>
          <c:idx val="2"/>
          <c:order val="2"/>
          <c:tx>
            <c:strRef>
              <c:f>'2-4'!$A$8</c:f>
              <c:strCache>
                <c:ptCount val="1"/>
                <c:pt idx="0">
                  <c:v>福島市</c:v>
                </c:pt>
              </c:strCache>
            </c:strRef>
          </c:tx>
          <c:spPr>
            <a:pattFill prst="pct40">
              <a:fgClr>
                <a:schemeClr val="accent2">
                  <a:lumMod val="60000"/>
                  <a:lumOff val="40000"/>
                </a:schemeClr>
              </a:fgClr>
              <a:bgClr>
                <a:schemeClr val="bg1"/>
              </a:bgClr>
            </a:pattFill>
            <a:ln>
              <a:solidFill>
                <a:schemeClr val="accent2"/>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'2-4'!$B$8:$C$8</c:f>
              <c:numCache>
                <c:formatCode>General</c:formatCode>
                <c:ptCount val="2"/>
                <c:pt idx="0" formatCode="#,##0_);[Red]\(#,##0\)">
                  <c:v>269739</c:v>
                </c:pt>
              </c:numCache>
            </c:numRef>
          </c:val>
          <c:extLst>
            <c:ext xmlns:c16="http://schemas.microsoft.com/office/drawing/2014/chart" uri="{C3380CC4-5D6E-409C-BE32-E72D297353CC}">
              <c16:uniqueId val="{00000002-BB09-4E9F-8D93-0F24B74B398F}"/>
            </c:ext>
          </c:extLst>
        </c:ser>
        <c:dLbls>
          <c:showLegendKey val="0"/>
          <c:showVal val="0"/>
          <c:showCatName val="0"/>
          <c:showSerName val="0"/>
          <c:showPercent val="0"/>
          <c:showBubbleSize val="0"/>
        </c:dLbls>
        <c:gapWidth val="250"/>
        <c:overlap val="-25"/>
        <c:axId val="533966736"/>
        <c:axId val="533963600"/>
      </c:barChart>
      <c:barChart>
        <c:barDir val="col"/>
        <c:grouping val="clustered"/>
        <c:varyColors val="0"/>
        <c:ser>
          <c:idx val="3"/>
          <c:order val="3"/>
          <c:tx>
            <c:strRef>
              <c:f>'2-4'!$A$4</c:f>
              <c:strCache>
                <c:ptCount val="1"/>
                <c:pt idx="0">
                  <c:v>郡山市</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'2-4'!$B$5:$C$5</c:f>
              <c:numCache>
                <c:formatCode>#,##0_);[Red]\(#,##0\)</c:formatCode>
                <c:ptCount val="2"/>
                <c:pt idx="1">
                  <c:v>14914</c:v>
                </c:pt>
              </c:numCache>
            </c:numRef>
          </c:val>
          <c:extLst>
            <c:ext xmlns:c16="http://schemas.microsoft.com/office/drawing/2014/chart" uri="{C3380CC4-5D6E-409C-BE32-E72D297353CC}">
              <c16:uniqueId val="{00000003-BB09-4E9F-8D93-0F24B74B398F}"/>
            </c:ext>
          </c:extLst>
        </c:ser>
        <c:ser>
          <c:idx val="4"/>
          <c:order val="4"/>
          <c:tx>
            <c:strRef>
              <c:f>'2-4'!$A$6</c:f>
              <c:strCache>
                <c:ptCount val="1"/>
                <c:pt idx="0">
                  <c:v>いわき市</c:v>
                </c:pt>
              </c:strCache>
            </c:strRef>
          </c:tx>
          <c:spPr>
            <a:pattFill prst="dkUpDiag">
              <a:fgClr>
                <a:schemeClr val="accent4">
                  <a:lumMod val="60000"/>
                  <a:lumOff val="40000"/>
                </a:schemeClr>
              </a:fgClr>
              <a:bgClr>
                <a:schemeClr val="bg1"/>
              </a:bgClr>
            </a:pattFill>
            <a:ln>
              <a:solidFill>
                <a:schemeClr val="accent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'2-4'!$B$7:$C$7</c:f>
              <c:numCache>
                <c:formatCode>#,##0_);[Red]\(#,##0\)</c:formatCode>
                <c:ptCount val="2"/>
                <c:pt idx="1">
                  <c:v>13213</c:v>
                </c:pt>
              </c:numCache>
            </c:numRef>
          </c:val>
          <c:extLst>
            <c:ext xmlns:c16="http://schemas.microsoft.com/office/drawing/2014/chart" uri="{C3380CC4-5D6E-409C-BE32-E72D297353CC}">
              <c16:uniqueId val="{00000004-BB09-4E9F-8D93-0F24B74B398F}"/>
            </c:ext>
          </c:extLst>
        </c:ser>
        <c:ser>
          <c:idx val="5"/>
          <c:order val="5"/>
          <c:tx>
            <c:strRef>
              <c:f>'2-4'!$A$8</c:f>
              <c:strCache>
                <c:ptCount val="1"/>
                <c:pt idx="0">
                  <c:v>福島市</c:v>
                </c:pt>
              </c:strCache>
            </c:strRef>
          </c:tx>
          <c:spPr>
            <a:pattFill prst="pct40">
              <a:fgClr>
                <a:schemeClr val="accent2">
                  <a:lumMod val="60000"/>
                  <a:lumOff val="40000"/>
                </a:schemeClr>
              </a:fgClr>
              <a:bgClr>
                <a:schemeClr val="bg1"/>
              </a:bgClr>
            </a:pattFill>
            <a:ln>
              <a:solidFill>
                <a:schemeClr val="accent2"/>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'2-4'!$B$9:$C$9</c:f>
              <c:numCache>
                <c:formatCode>#,##0_);[Red]\(#,##0\)</c:formatCode>
                <c:ptCount val="2"/>
                <c:pt idx="1">
                  <c:v>10142</c:v>
                </c:pt>
              </c:numCache>
            </c:numRef>
          </c:val>
          <c:extLst>
            <c:ext xmlns:c16="http://schemas.microsoft.com/office/drawing/2014/chart" uri="{C3380CC4-5D6E-409C-BE32-E72D297353CC}">
              <c16:uniqueId val="{00000005-BB09-4E9F-8D93-0F24B74B398F}"/>
            </c:ext>
          </c:extLst>
        </c:ser>
        <c:dLbls>
          <c:showLegendKey val="0"/>
          <c:showVal val="0"/>
          <c:showCatName val="0"/>
          <c:showSerName val="0"/>
          <c:showPercent val="0"/>
          <c:showBubbleSize val="0"/>
        </c:dLbls>
        <c:gapWidth val="250"/>
        <c:overlap val="-25"/>
        <c:axId val="533970656"/>
        <c:axId val="533965168"/>
      </c:barChart>
      <c:catAx>
        <c:axId val="53396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533963600"/>
        <c:crosses val="autoZero"/>
        <c:auto val="1"/>
        <c:lblAlgn val="ctr"/>
        <c:lblOffset val="100"/>
        <c:noMultiLvlLbl val="0"/>
      </c:catAx>
      <c:valAx>
        <c:axId val="533963600"/>
        <c:scaling>
          <c:orientation val="minMax"/>
          <c:max val="350000"/>
          <c:min val="0"/>
        </c:scaling>
        <c:delete val="0"/>
        <c:axPos val="l"/>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533966736"/>
        <c:crosses val="autoZero"/>
        <c:crossBetween val="between"/>
      </c:valAx>
      <c:valAx>
        <c:axId val="533965168"/>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533970656"/>
        <c:crosses val="max"/>
        <c:crossBetween val="between"/>
      </c:valAx>
      <c:catAx>
        <c:axId val="533970656"/>
        <c:scaling>
          <c:orientation val="minMax"/>
        </c:scaling>
        <c:delete val="1"/>
        <c:axPos val="b"/>
        <c:numFmt formatCode="General" sourceLinked="1"/>
        <c:majorTickMark val="out"/>
        <c:minorTickMark val="none"/>
        <c:tickLblPos val="nextTo"/>
        <c:crossAx val="533965168"/>
        <c:crosses val="autoZero"/>
        <c:auto val="1"/>
        <c:lblAlgn val="ctr"/>
        <c:lblOffset val="100"/>
        <c:noMultiLvlLbl val="0"/>
      </c:catAx>
      <c:spPr>
        <a:noFill/>
        <a:ln>
          <a:noFill/>
        </a:ln>
        <a:effectLst/>
      </c:spPr>
    </c:plotArea>
    <c:legend>
      <c:legendPos val="b"/>
      <c:legendEntry>
        <c:idx val="3"/>
        <c:delete val="1"/>
      </c:legendEntry>
      <c:legendEntry>
        <c:idx val="4"/>
        <c:delete val="1"/>
      </c:legendEntry>
      <c:legendEntry>
        <c:idx val="5"/>
        <c:delete val="1"/>
      </c:legendEntry>
      <c:layout>
        <c:manualLayout>
          <c:xMode val="edge"/>
          <c:yMode val="edge"/>
          <c:x val="0.35191545140386993"/>
          <c:y val="0.11861927180773417"/>
          <c:w val="0.29973529254652509"/>
          <c:h val="7.615358785112694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6350" cap="flat" cmpd="sng" algn="ctr">
      <a:noFill/>
      <a:round/>
    </a:ln>
    <a:effectLst/>
  </c:spPr>
  <c:txPr>
    <a:bodyPr/>
    <a:lstStyle/>
    <a:p>
      <a:pPr>
        <a:defRPr sz="800">
          <a:latin typeface="+mn-ea"/>
          <a:ea typeface="+mn-ea"/>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0336832895888"/>
          <c:y val="5.0925925925925923E-2"/>
          <c:w val="0.87151181102362207"/>
          <c:h val="0.8416746864975212"/>
        </c:manualLayout>
      </c:layout>
      <c:barChart>
        <c:barDir val="col"/>
        <c:grouping val="stacked"/>
        <c:varyColors val="0"/>
        <c:ser>
          <c:idx val="1"/>
          <c:order val="0"/>
          <c:tx>
            <c:strRef>
              <c:f>'1-3'!$B$4</c:f>
              <c:strCache>
                <c:ptCount val="1"/>
                <c:pt idx="0">
                  <c:v>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'1-3'!$A$5:$A$23</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'1-3'!$B$5:$B$23</c:f>
              <c:numCache>
                <c:formatCode>#,##0_ </c:formatCode>
                <c:ptCount val="19"/>
                <c:pt idx="0">
                  <c:v>843</c:v>
                </c:pt>
                <c:pt idx="1">
                  <c:v>971</c:v>
                </c:pt>
                <c:pt idx="2">
                  <c:v>985</c:v>
                </c:pt>
                <c:pt idx="3">
                  <c:v>1137</c:v>
                </c:pt>
                <c:pt idx="4">
                  <c:v>1126</c:v>
                </c:pt>
                <c:pt idx="5">
                  <c:v>1110</c:v>
                </c:pt>
                <c:pt idx="6">
                  <c:v>1290</c:v>
                </c:pt>
                <c:pt idx="7">
                  <c:v>1326</c:v>
                </c:pt>
                <c:pt idx="8">
                  <c:v>1341</c:v>
                </c:pt>
                <c:pt idx="9">
                  <c:v>1365</c:v>
                </c:pt>
                <c:pt idx="10">
                  <c:v>1399</c:v>
                </c:pt>
                <c:pt idx="11">
                  <c:v>1421</c:v>
                </c:pt>
                <c:pt idx="12">
                  <c:v>1338</c:v>
                </c:pt>
                <c:pt idx="13">
                  <c:v>1401</c:v>
                </c:pt>
                <c:pt idx="14">
                  <c:v>1462</c:v>
                </c:pt>
                <c:pt idx="15">
                  <c:v>1389</c:v>
                </c:pt>
                <c:pt idx="16">
                  <c:v>1446</c:v>
                </c:pt>
                <c:pt idx="17">
                  <c:v>1514</c:v>
                </c:pt>
                <c:pt idx="18">
                  <c:v>1470</c:v>
                </c:pt>
              </c:numCache>
            </c:numRef>
          </c:val>
          <c:extLst>
            <c:ext xmlns:c16="http://schemas.microsoft.com/office/drawing/2014/chart" uri="{C3380CC4-5D6E-409C-BE32-E72D297353CC}">
              <c16:uniqueId val="{00000000-D788-4EA8-B761-1E7C829F5A07}"/>
            </c:ext>
          </c:extLst>
        </c:ser>
        <c:ser>
          <c:idx val="2"/>
          <c:order val="1"/>
          <c:tx>
            <c:strRef>
              <c:f>'1-3'!$C$4</c:f>
              <c:strCache>
                <c:ptCount val="1"/>
                <c:pt idx="0">
                  <c:v>女</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'1-3'!$A$5:$A$23</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'1-3'!$C$5:$C$23</c:f>
              <c:numCache>
                <c:formatCode>#,##0_ </c:formatCode>
                <c:ptCount val="19"/>
                <c:pt idx="0">
                  <c:v>803</c:v>
                </c:pt>
                <c:pt idx="1">
                  <c:v>898</c:v>
                </c:pt>
                <c:pt idx="2">
                  <c:v>934</c:v>
                </c:pt>
                <c:pt idx="3">
                  <c:v>1030</c:v>
                </c:pt>
                <c:pt idx="4">
                  <c:v>1125</c:v>
                </c:pt>
                <c:pt idx="5">
                  <c:v>1183</c:v>
                </c:pt>
                <c:pt idx="6">
                  <c:v>1207</c:v>
                </c:pt>
                <c:pt idx="7">
                  <c:v>1263</c:v>
                </c:pt>
                <c:pt idx="8">
                  <c:v>1310</c:v>
                </c:pt>
                <c:pt idx="9">
                  <c:v>1343</c:v>
                </c:pt>
                <c:pt idx="10">
                  <c:v>1320</c:v>
                </c:pt>
                <c:pt idx="11">
                  <c:v>1323</c:v>
                </c:pt>
                <c:pt idx="12">
                  <c:v>1249</c:v>
                </c:pt>
                <c:pt idx="13">
                  <c:v>1310</c:v>
                </c:pt>
                <c:pt idx="14">
                  <c:v>1297</c:v>
                </c:pt>
                <c:pt idx="15">
                  <c:v>1408</c:v>
                </c:pt>
                <c:pt idx="16">
                  <c:v>1389</c:v>
                </c:pt>
                <c:pt idx="17">
                  <c:v>1420</c:v>
                </c:pt>
                <c:pt idx="18">
                  <c:v>1445</c:v>
                </c:pt>
              </c:numCache>
            </c:numRef>
          </c:val>
          <c:extLst>
            <c:ext xmlns:c16="http://schemas.microsoft.com/office/drawing/2014/chart" uri="{C3380CC4-5D6E-409C-BE32-E72D297353CC}">
              <c16:uniqueId val="{00000001-D788-4EA8-B761-1E7C829F5A07}"/>
            </c:ext>
          </c:extLst>
        </c:ser>
        <c:dLbls>
          <c:dLblPos val="ctr"/>
          <c:showLegendKey val="0"/>
          <c:showVal val="1"/>
          <c:showCatName val="0"/>
          <c:showSerName val="0"/>
          <c:showPercent val="0"/>
          <c:showBubbleSize val="0"/>
        </c:dLbls>
        <c:gapWidth val="50"/>
        <c:overlap val="100"/>
        <c:axId val="483065680"/>
        <c:axId val="483066856"/>
      </c:barChart>
      <c:barChart>
        <c:barDir val="col"/>
        <c:grouping val="stacked"/>
        <c:varyColors val="0"/>
        <c:ser>
          <c:idx val="0"/>
          <c:order val="2"/>
          <c:tx>
            <c:strRef>
              <c:f>'1-3'!$D$4</c:f>
              <c:strCache>
                <c:ptCount val="1"/>
                <c:pt idx="0">
                  <c:v>総数</c:v>
                </c:pt>
              </c:strCache>
            </c:strRef>
          </c:tx>
          <c:spPr>
            <a:noFill/>
            <a:ln>
              <a:noFill/>
            </a:ln>
            <a:effectLst/>
          </c:spPr>
          <c:invertIfNegative val="0"/>
          <c:dLbls>
            <c:dLbl>
              <c:idx val="0"/>
              <c:layout>
                <c:manualLayout>
                  <c:x val="0"/>
                  <c:y val="-0.2661604003422074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7D-4E9B-A477-F27621077275}"/>
                </c:ext>
              </c:extLst>
            </c:dLbl>
            <c:dLbl>
              <c:idx val="1"/>
              <c:layout>
                <c:manualLayout>
                  <c:x val="1.8963152119021906E-17"/>
                  <c:y val="-0.3044318328220970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7D-4E9B-A477-F27621077275}"/>
                </c:ext>
              </c:extLst>
            </c:dLbl>
            <c:dLbl>
              <c:idx val="2"/>
              <c:layout>
                <c:manualLayout>
                  <c:x val="-3.7926304238043813E-17"/>
                  <c:y val="-0.309281581450154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7D-4E9B-A477-F27621077275}"/>
                </c:ext>
              </c:extLst>
            </c:dLbl>
            <c:dLbl>
              <c:idx val="3"/>
              <c:layout>
                <c:manualLayout>
                  <c:x val="-1.6777900345173997E-5"/>
                  <c:y val="-0.310667999403597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7D-4E9B-A477-F27621077275}"/>
                </c:ext>
              </c:extLst>
            </c:dLbl>
            <c:dLbl>
              <c:idx val="4"/>
              <c:layout>
                <c:manualLayout>
                  <c:x val="-2.0687314017789516E-3"/>
                  <c:y val="-0.336268418622224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7D-4E9B-A477-F27621077275}"/>
                </c:ext>
              </c:extLst>
            </c:dLbl>
            <c:dLbl>
              <c:idx val="5"/>
              <c:layout>
                <c:manualLayout>
                  <c:x val="-3.7926304238043813E-17"/>
                  <c:y val="-0.3473572289880416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7D-4E9B-A477-F27621077275}"/>
                </c:ext>
              </c:extLst>
            </c:dLbl>
            <c:dLbl>
              <c:idx val="6"/>
              <c:layout>
                <c:manualLayout>
                  <c:x val="0"/>
                  <c:y val="-0.3502288621022598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7D-4E9B-A477-F27621077275}"/>
                </c:ext>
              </c:extLst>
            </c:dLbl>
            <c:dLbl>
              <c:idx val="7"/>
              <c:layout>
                <c:manualLayout>
                  <c:x val="0"/>
                  <c:y val="-0.361371594753397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7D-4E9B-A477-F27621077275}"/>
                </c:ext>
              </c:extLst>
            </c:dLbl>
            <c:dLbl>
              <c:idx val="8"/>
              <c:layout>
                <c:manualLayout>
                  <c:x val="2.0558198803933706E-3"/>
                  <c:y val="-0.365795159560973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7D-4E9B-A477-F27621077275}"/>
                </c:ext>
              </c:extLst>
            </c:dLbl>
            <c:dLbl>
              <c:idx val="9"/>
              <c:layout>
                <c:manualLayout>
                  <c:x val="0"/>
                  <c:y val="-0.3652521898238152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67D-4E9B-A477-F27621077275}"/>
                </c:ext>
              </c:extLst>
            </c:dLbl>
            <c:dLbl>
              <c:idx val="10"/>
              <c:layout>
                <c:manualLayout>
                  <c:x val="-7.5852608476087625E-17"/>
                  <c:y val="-0.3445507368896467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67D-4E9B-A477-F27621077275}"/>
                </c:ext>
              </c:extLst>
            </c:dLbl>
            <c:dLbl>
              <c:idx val="11"/>
              <c:layout>
                <c:manualLayout>
                  <c:x val="0"/>
                  <c:y val="-0.3637499656200194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7D-4E9B-A477-F27621077275}"/>
                </c:ext>
              </c:extLst>
            </c:dLbl>
            <c:dLbl>
              <c:idx val="12"/>
              <c:layout>
                <c:manualLayout>
                  <c:x val="0"/>
                  <c:y val="-0.369547877922841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7D-4E9B-A477-F27621077275}"/>
                </c:ext>
              </c:extLst>
            </c:dLbl>
            <c:dLbl>
              <c:idx val="13"/>
              <c:layout>
                <c:manualLayout>
                  <c:x val="2.0558629151064306E-3"/>
                  <c:y val="-0.3724339868183535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7D-4E9B-A477-F27621077275}"/>
                </c:ext>
              </c:extLst>
            </c:dLbl>
            <c:dLbl>
              <c:idx val="14"/>
              <c:layout>
                <c:manualLayout>
                  <c:x val="0"/>
                  <c:y val="-0.375480776886230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67D-4E9B-A477-F27621077275}"/>
                </c:ext>
              </c:extLst>
            </c:dLbl>
            <c:dLbl>
              <c:idx val="15"/>
              <c:layout>
                <c:manualLayout>
                  <c:x val="0"/>
                  <c:y val="-0.3837106952965899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67D-4E9B-A477-F27621077275}"/>
                </c:ext>
              </c:extLst>
            </c:dLbl>
            <c:dLbl>
              <c:idx val="16"/>
              <c:layout>
                <c:manualLayout>
                  <c:x val="0"/>
                  <c:y val="-0.3859954737495881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67D-4E9B-A477-F27621077275}"/>
                </c:ext>
              </c:extLst>
            </c:dLbl>
            <c:dLbl>
              <c:idx val="17"/>
              <c:layout>
                <c:manualLayout>
                  <c:x val="-1.2868486672483005E-5"/>
                  <c:y val="-0.387504360829114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67D-4E9B-A477-F27621077275}"/>
                </c:ext>
              </c:extLst>
            </c:dLbl>
            <c:dLbl>
              <c:idx val="18"/>
              <c:layout>
                <c:manualLayout>
                  <c:x val="0"/>
                  <c:y val="-0.3944556310065445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67D-4E9B-A477-F2762107727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'1-3'!$A$5:$A$23</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'1-3'!$D$5:$D$23</c:f>
              <c:numCache>
                <c:formatCode>#,##0_ </c:formatCode>
                <c:ptCount val="19"/>
                <c:pt idx="0">
                  <c:v>1646</c:v>
                </c:pt>
                <c:pt idx="1">
                  <c:v>1869</c:v>
                </c:pt>
                <c:pt idx="2">
                  <c:v>1919</c:v>
                </c:pt>
                <c:pt idx="3">
                  <c:v>2167</c:v>
                </c:pt>
                <c:pt idx="4">
                  <c:v>2251</c:v>
                </c:pt>
                <c:pt idx="5">
                  <c:v>2293</c:v>
                </c:pt>
                <c:pt idx="6">
                  <c:v>2497</c:v>
                </c:pt>
                <c:pt idx="7">
                  <c:v>2589</c:v>
                </c:pt>
                <c:pt idx="8">
                  <c:v>2651</c:v>
                </c:pt>
                <c:pt idx="9">
                  <c:v>2708</c:v>
                </c:pt>
                <c:pt idx="10">
                  <c:v>2719</c:v>
                </c:pt>
                <c:pt idx="11">
                  <c:v>2744</c:v>
                </c:pt>
                <c:pt idx="12">
                  <c:v>2587</c:v>
                </c:pt>
                <c:pt idx="13">
                  <c:v>2711</c:v>
                </c:pt>
                <c:pt idx="14">
                  <c:v>2759</c:v>
                </c:pt>
                <c:pt idx="15">
                  <c:v>2797</c:v>
                </c:pt>
                <c:pt idx="16">
                  <c:v>2835</c:v>
                </c:pt>
                <c:pt idx="17">
                  <c:v>2934</c:v>
                </c:pt>
                <c:pt idx="18">
                  <c:v>2915</c:v>
                </c:pt>
              </c:numCache>
            </c:numRef>
          </c:val>
          <c:extLst>
            <c:ext xmlns:c16="http://schemas.microsoft.com/office/drawing/2014/chart" uri="{C3380CC4-5D6E-409C-BE32-E72D297353CC}">
              <c16:uniqueId val="{00000000-467D-4E9B-A477-F27621077275}"/>
            </c:ext>
          </c:extLst>
        </c:ser>
        <c:dLbls>
          <c:showLegendKey val="0"/>
          <c:showVal val="0"/>
          <c:showCatName val="0"/>
          <c:showSerName val="0"/>
          <c:showPercent val="0"/>
          <c:showBubbleSize val="0"/>
        </c:dLbls>
        <c:gapWidth val="50"/>
        <c:overlap val="100"/>
        <c:axId val="483067248"/>
        <c:axId val="483067640"/>
      </c:barChart>
      <c:catAx>
        <c:axId val="48306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066856"/>
        <c:crosses val="autoZero"/>
        <c:auto val="1"/>
        <c:lblAlgn val="ctr"/>
        <c:lblOffset val="100"/>
        <c:noMultiLvlLbl val="0"/>
      </c:catAx>
      <c:valAx>
        <c:axId val="483066856"/>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065680"/>
        <c:crosses val="autoZero"/>
        <c:crossBetween val="between"/>
      </c:valAx>
      <c:valAx>
        <c:axId val="483067640"/>
        <c:scaling>
          <c:orientation val="minMax"/>
        </c:scaling>
        <c:delete val="1"/>
        <c:axPos val="r"/>
        <c:numFmt formatCode="#,##0_ " sourceLinked="1"/>
        <c:majorTickMark val="out"/>
        <c:minorTickMark val="none"/>
        <c:tickLblPos val="nextTo"/>
        <c:crossAx val="483067248"/>
        <c:crosses val="max"/>
        <c:crossBetween val="between"/>
      </c:valAx>
      <c:catAx>
        <c:axId val="483067248"/>
        <c:scaling>
          <c:orientation val="minMax"/>
        </c:scaling>
        <c:delete val="1"/>
        <c:axPos val="b"/>
        <c:numFmt formatCode="General" sourceLinked="1"/>
        <c:majorTickMark val="out"/>
        <c:minorTickMark val="none"/>
        <c:tickLblPos val="nextTo"/>
        <c:crossAx val="483067640"/>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29873499758870986"/>
          <c:y val="2.7874564459930314E-2"/>
          <c:w val="0.39840825641328542"/>
          <c:h val="7.83977612554528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87229854629067E-2"/>
          <c:y val="0.14759265451700104"/>
          <c:w val="0.87136216779828435"/>
          <c:h val="0.50040829828476208"/>
        </c:manualLayout>
      </c:layout>
      <c:barChart>
        <c:barDir val="col"/>
        <c:grouping val="clustered"/>
        <c:varyColors val="0"/>
        <c:ser>
          <c:idx val="0"/>
          <c:order val="0"/>
          <c:tx>
            <c:strRef>
              <c:f>'2-5'!$B$5</c:f>
              <c:strCache>
                <c:ptCount val="1"/>
                <c:pt idx="0">
                  <c:v>従業者数</c:v>
                </c:pt>
              </c:strCache>
            </c:strRef>
          </c:tx>
          <c:spPr>
            <a:solidFill>
              <a:srgbClr val="B1D7E4"/>
            </a:solidFill>
          </c:spPr>
          <c:invertIfNegative val="0"/>
          <c:dLbls>
            <c:spPr>
              <a:noFill/>
              <a:ln>
                <a:noFill/>
              </a:ln>
              <a:effectLst/>
            </c:spPr>
            <c:txPr>
              <a:bodyPr wrap="square" lIns="38100" tIns="19050" rIns="38100" bIns="19050" anchor="ctr">
                <a:spAutoFit/>
              </a:bodyPr>
              <a:lstStyle/>
              <a:p>
                <a:pPr>
                  <a:defRPr sz="800">
                    <a:latin typeface="+mn-ea"/>
                    <a:ea typeface="+mn-ea"/>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'2-5'!$B$6:$B$22</c:f>
              <c:numCache>
                <c:formatCode>#,##0_);[Red]\(#,##0\)</c:formatCode>
                <c:ptCount val="17"/>
                <c:pt idx="0">
                  <c:v>36534</c:v>
                </c:pt>
                <c:pt idx="1">
                  <c:v>21012</c:v>
                </c:pt>
                <c:pt idx="2">
                  <c:v>20347</c:v>
                </c:pt>
                <c:pt idx="3">
                  <c:v>17516</c:v>
                </c:pt>
                <c:pt idx="4">
                  <c:v>15047</c:v>
                </c:pt>
                <c:pt idx="5">
                  <c:v>12556</c:v>
                </c:pt>
                <c:pt idx="6">
                  <c:v>9348</c:v>
                </c:pt>
                <c:pt idx="7">
                  <c:v>6044</c:v>
                </c:pt>
                <c:pt idx="8">
                  <c:v>5854</c:v>
                </c:pt>
                <c:pt idx="9">
                  <c:v>4872</c:v>
                </c:pt>
                <c:pt idx="10">
                  <c:v>4614</c:v>
                </c:pt>
                <c:pt idx="11">
                  <c:v>4405</c:v>
                </c:pt>
                <c:pt idx="12">
                  <c:v>2281</c:v>
                </c:pt>
                <c:pt idx="13">
                  <c:v>1414</c:v>
                </c:pt>
                <c:pt idx="14">
                  <c:v>763</c:v>
                </c:pt>
                <c:pt idx="15">
                  <c:v>254</c:v>
                </c:pt>
                <c:pt idx="16">
                  <c:v>7</c:v>
                </c:pt>
              </c:numCache>
            </c:numRef>
          </c:val>
          <c:extLst>
            <c:ext xmlns:c16="http://schemas.microsoft.com/office/drawing/2014/chart" uri="{C3380CC4-5D6E-409C-BE32-E72D297353CC}">
              <c16:uniqueId val="{00000000-C686-432E-92E1-7639E43BF1EA}"/>
            </c:ext>
          </c:extLst>
        </c:ser>
        <c:ser>
          <c:idx val="3"/>
          <c:order val="1"/>
          <c:tx>
            <c:strRef>
              <c:f>'2-5'!$C$4:$C$5</c:f>
              <c:strCache>
                <c:ptCount val="2"/>
                <c:pt idx="0">
                  <c:v>2021年</c:v>
                </c:pt>
                <c:pt idx="1">
                  <c:v>従業者数</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'2-5'!$C$6:$C$22</c:f>
              <c:numCache>
                <c:formatCode>#,##0_);[Red]\(#,##0\)</c:formatCode>
                <c:ptCount val="17"/>
              </c:numCache>
            </c:numRef>
          </c:val>
          <c:extLst>
            <c:ext xmlns:c16="http://schemas.microsoft.com/office/drawing/2014/chart" uri="{C3380CC4-5D6E-409C-BE32-E72D297353CC}">
              <c16:uniqueId val="{00000001-C686-432E-92E1-7639E43BF1EA}"/>
            </c:ext>
          </c:extLst>
        </c:ser>
        <c:dLbls>
          <c:showLegendKey val="0"/>
          <c:showVal val="0"/>
          <c:showCatName val="0"/>
          <c:showSerName val="0"/>
          <c:showPercent val="0"/>
          <c:showBubbleSize val="0"/>
        </c:dLbls>
        <c:gapWidth val="50"/>
        <c:axId val="533969872"/>
        <c:axId val="533963992"/>
      </c:barChart>
      <c:barChart>
        <c:barDir val="col"/>
        <c:grouping val="clustered"/>
        <c:varyColors val="0"/>
        <c:ser>
          <c:idx val="1"/>
          <c:order val="2"/>
          <c:tx>
            <c:strRef>
              <c:f>'2-5'!$D$4:$D$5</c:f>
              <c:strCache>
                <c:ptCount val="2"/>
                <c:pt idx="0">
                  <c:v>2021年</c:v>
                </c:pt>
                <c:pt idx="1">
                  <c:v>従業者数</c:v>
                </c:pt>
              </c:strCache>
            </c:strRef>
          </c:tx>
          <c:invertIfNegative val="0"/>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'2-5'!$D$6:$D$22</c:f>
              <c:numCache>
                <c:formatCode>#,##0_);[Red]\(#,##0\)</c:formatCode>
                <c:ptCount val="17"/>
              </c:numCache>
            </c:numRef>
          </c:val>
          <c:extLst>
            <c:ext xmlns:c16="http://schemas.microsoft.com/office/drawing/2014/chart" uri="{C3380CC4-5D6E-409C-BE32-E72D297353CC}">
              <c16:uniqueId val="{00000002-C686-432E-92E1-7639E43BF1EA}"/>
            </c:ext>
          </c:extLst>
        </c:ser>
        <c:ser>
          <c:idx val="2"/>
          <c:order val="3"/>
          <c:tx>
            <c:strRef>
              <c:f>'2-5'!$E$5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wrap="square" lIns="38100" tIns="19050" rIns="38100" bIns="19050" anchor="ctr">
                <a:spAutoFit/>
              </a:bodyPr>
              <a:lstStyle/>
              <a:p>
                <a:pPr>
                  <a:defRPr sz="800">
                    <a:latin typeface="+mn-ea"/>
                    <a:ea typeface="+mn-ea"/>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'2-5'!$E$6:$E$22</c:f>
              <c:numCache>
                <c:formatCode>#,##0_);[Red]\(#,##0\)</c:formatCode>
                <c:ptCount val="17"/>
                <c:pt idx="0">
                  <c:v>3778</c:v>
                </c:pt>
                <c:pt idx="1">
                  <c:v>1221</c:v>
                </c:pt>
                <c:pt idx="2">
                  <c:v>785</c:v>
                </c:pt>
                <c:pt idx="3">
                  <c:v>1123</c:v>
                </c:pt>
                <c:pt idx="4">
                  <c:v>1774</c:v>
                </c:pt>
                <c:pt idx="5">
                  <c:v>1457</c:v>
                </c:pt>
                <c:pt idx="6">
                  <c:v>372</c:v>
                </c:pt>
                <c:pt idx="7">
                  <c:v>1302</c:v>
                </c:pt>
                <c:pt idx="8">
                  <c:v>815</c:v>
                </c:pt>
                <c:pt idx="9">
                  <c:v>448</c:v>
                </c:pt>
                <c:pt idx="10">
                  <c:v>1315</c:v>
                </c:pt>
                <c:pt idx="11">
                  <c:v>348</c:v>
                </c:pt>
                <c:pt idx="12">
                  <c:v>137</c:v>
                </c:pt>
                <c:pt idx="13">
                  <c:v>77</c:v>
                </c:pt>
                <c:pt idx="14">
                  <c:v>70</c:v>
                </c:pt>
                <c:pt idx="15">
                  <c:v>22</c:v>
                </c:pt>
                <c:pt idx="16" formatCode="General">
                  <c:v>1</c:v>
                </c:pt>
              </c:numCache>
            </c:numRef>
          </c:val>
          <c:extLst>
            <c:ext xmlns:c16="http://schemas.microsoft.com/office/drawing/2014/chart" uri="{C3380CC4-5D6E-409C-BE32-E72D297353CC}">
              <c16:uniqueId val="{00000005-C686-432E-92E1-7639E43BF1EA}"/>
            </c:ext>
          </c:extLst>
        </c:ser>
        <c:dLbls>
          <c:showLegendKey val="0"/>
          <c:showVal val="0"/>
          <c:showCatName val="0"/>
          <c:showSerName val="0"/>
          <c:showPercent val="0"/>
          <c:showBubbleSize val="0"/>
        </c:dLbls>
        <c:gapWidth val="50"/>
        <c:axId val="533967128"/>
        <c:axId val="533966344"/>
      </c:barChart>
      <c:catAx>
        <c:axId val="533969872"/>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sz="800">
                <a:latin typeface="ＭＳ Ｐゴシック" panose="020B0600070205080204" pitchFamily="50" charset="-128"/>
                <a:ea typeface="ＭＳ Ｐゴシック" panose="020B0600070205080204" pitchFamily="50" charset="-128"/>
              </a:defRPr>
            </a:pPr>
            <a:endParaRPr lang="ja-JP"/>
          </a:p>
        </c:txPr>
        <c:crossAx val="533963992"/>
        <c:crosses val="autoZero"/>
        <c:auto val="1"/>
        <c:lblAlgn val="ctr"/>
        <c:lblOffset val="100"/>
        <c:noMultiLvlLbl val="0"/>
      </c:catAx>
      <c:valAx>
        <c:axId val="533963992"/>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latin typeface="+mn-ea"/>
                <a:ea typeface="+mn-ea"/>
              </a:defRPr>
            </a:pPr>
            <a:endParaRPr lang="ja-JP"/>
          </a:p>
        </c:txPr>
        <c:crossAx val="533969872"/>
        <c:crosses val="autoZero"/>
        <c:crossBetween val="between"/>
      </c:valAx>
      <c:valAx>
        <c:axId val="533966344"/>
        <c:scaling>
          <c:orientation val="minMax"/>
        </c:scaling>
        <c:delete val="0"/>
        <c:axPos val="r"/>
        <c:numFmt formatCode="#,##0_);[Red]\(#,##0\)" sourceLinked="1"/>
        <c:majorTickMark val="out"/>
        <c:minorTickMark val="none"/>
        <c:tickLblPos val="nextTo"/>
        <c:spPr>
          <a:ln>
            <a:solidFill>
              <a:schemeClr val="bg1">
                <a:lumMod val="85000"/>
              </a:schemeClr>
            </a:solidFill>
          </a:ln>
        </c:spPr>
        <c:txPr>
          <a:bodyPr/>
          <a:lstStyle/>
          <a:p>
            <a:pPr>
              <a:defRPr sz="800">
                <a:latin typeface="+mn-ea"/>
                <a:ea typeface="+mn-ea"/>
              </a:defRPr>
            </a:pPr>
            <a:endParaRPr lang="ja-JP"/>
          </a:p>
        </c:txPr>
        <c:crossAx val="533967128"/>
        <c:crosses val="max"/>
        <c:crossBetween val="between"/>
      </c:valAx>
      <c:catAx>
        <c:axId val="533967128"/>
        <c:scaling>
          <c:orientation val="minMax"/>
        </c:scaling>
        <c:delete val="1"/>
        <c:axPos val="b"/>
        <c:numFmt formatCode="General" sourceLinked="1"/>
        <c:majorTickMark val="out"/>
        <c:minorTickMark val="none"/>
        <c:tickLblPos val="nextTo"/>
        <c:crossAx val="533966344"/>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3767104477045109"/>
          <c:y val="0.20832464467298309"/>
          <c:w val="0.2828384768280926"/>
          <c:h val="9.5292104842611011E-2"/>
        </c:manualLayout>
      </c:layout>
      <c:overlay val="0"/>
      <c:txPr>
        <a:bodyPr/>
        <a:lstStyle/>
        <a:p>
          <a:pPr>
            <a:defRPr sz="900">
              <a:latin typeface="+mn-ea"/>
              <a:ea typeface="+mn-ea"/>
            </a:defRPr>
          </a:pPr>
          <a:endParaRPr lang="ja-JP"/>
        </a:p>
      </c:txPr>
    </c:legend>
    <c:plotVisOnly val="1"/>
    <c:dispBlanksAs val="gap"/>
    <c:showDLblsOverMax val="0"/>
  </c:chart>
  <c:spPr>
    <a:noFill/>
    <a:ln>
      <a:noFill/>
    </a:ln>
  </c:spPr>
  <c:txPr>
    <a:bodyPr/>
    <a:lstStyle/>
    <a:p>
      <a:pPr>
        <a:defRPr sz="400">
          <a:latin typeface="Meiryo UI" pitchFamily="50" charset="-128"/>
          <a:ea typeface="Meiryo UI" pitchFamily="50" charset="-128"/>
          <a:cs typeface="Meiryo UI" pitchFamily="50" charset="-128"/>
        </a:defRPr>
      </a:pPr>
      <a:endParaRPr lang="ja-JP"/>
    </a:p>
  </c:txPr>
  <c:printSettings>
    <c:headerFooter/>
    <c:pageMargins b="0.75000000000000899" l="0.70000000000000062" r="0.70000000000000062" t="0.75000000000000899"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48951777656495E-2"/>
          <c:y val="0.11628065224402852"/>
          <c:w val="0.83362429024403251"/>
          <c:h val="0.53724766921808165"/>
        </c:manualLayout>
      </c:layout>
      <c:barChart>
        <c:barDir val="col"/>
        <c:grouping val="clustered"/>
        <c:varyColors val="0"/>
        <c:ser>
          <c:idx val="0"/>
          <c:order val="0"/>
          <c:tx>
            <c:strRef>
              <c:f>'2-6'!$A$5</c:f>
              <c:strCache>
                <c:ptCount val="1"/>
                <c:pt idx="0">
                  <c:v>郡山市</c:v>
                </c:pt>
              </c:strCache>
            </c:strRef>
          </c:tx>
          <c:spPr>
            <a:solidFill>
              <a:srgbClr val="B1D7E4"/>
            </a:solidFill>
            <a:ln>
              <a:noFill/>
            </a:ln>
            <a:effectLst/>
          </c:spPr>
          <c:invertIfNegative val="0"/>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1-EF5F-4BE0-8350-B51BBEF49237}"/>
              </c:ext>
            </c:extLst>
          </c:dPt>
          <c:dPt>
            <c:idx val="4"/>
            <c:invertIfNegative val="0"/>
            <c:bubble3D val="0"/>
            <c:spPr>
              <a:solidFill>
                <a:srgbClr val="B1D7E4"/>
              </a:solidFill>
              <a:ln>
                <a:noFill/>
              </a:ln>
              <a:effectLst/>
            </c:spPr>
            <c:extLst>
              <c:ext xmlns:c16="http://schemas.microsoft.com/office/drawing/2014/chart" uri="{C3380CC4-5D6E-409C-BE32-E72D297353CC}">
                <c16:uniqueId val="{00000003-EF5F-4BE0-8350-B51BBEF49237}"/>
              </c:ext>
            </c:extLst>
          </c:dPt>
          <c:dPt>
            <c:idx val="6"/>
            <c:invertIfNegative val="0"/>
            <c:bubble3D val="0"/>
            <c:spPr>
              <a:solidFill>
                <a:schemeClr val="accent1">
                  <a:lumMod val="75000"/>
                </a:schemeClr>
              </a:solidFill>
              <a:ln>
                <a:solidFill>
                  <a:schemeClr val="accent1">
                    <a:lumMod val="75000"/>
                  </a:schemeClr>
                </a:solidFill>
              </a:ln>
              <a:effectLst/>
            </c:spPr>
            <c:extLst>
              <c:ext xmlns:c16="http://schemas.microsoft.com/office/drawing/2014/chart" uri="{C3380CC4-5D6E-409C-BE32-E72D297353CC}">
                <c16:uniqueId val="{00000006-BD49-49B5-80AA-4D5310286494}"/>
              </c:ext>
            </c:extLst>
          </c:dPt>
          <c:dPt>
            <c:idx val="9"/>
            <c:invertIfNegative val="0"/>
            <c:bubble3D val="0"/>
            <c:spPr>
              <a:solidFill>
                <a:schemeClr val="accent1">
                  <a:lumMod val="75000"/>
                </a:schemeClr>
              </a:solidFill>
              <a:ln>
                <a:noFill/>
              </a:ln>
              <a:effectLst/>
            </c:spPr>
            <c:extLst>
              <c:ext xmlns:c16="http://schemas.microsoft.com/office/drawing/2014/chart" uri="{C3380CC4-5D6E-409C-BE32-E72D297353CC}">
                <c16:uniqueId val="{00000007-EF5F-4BE0-8350-B51BBEF49237}"/>
              </c:ext>
            </c:extLst>
          </c:dPt>
          <c:dPt>
            <c:idx val="10"/>
            <c:invertIfNegative val="0"/>
            <c:bubble3D val="0"/>
            <c:spPr>
              <a:solidFill>
                <a:srgbClr val="B1D7E4"/>
              </a:solidFill>
              <a:ln>
                <a:noFill/>
              </a:ln>
              <a:effectLst/>
            </c:spPr>
            <c:extLst>
              <c:ext xmlns:c16="http://schemas.microsoft.com/office/drawing/2014/chart" uri="{C3380CC4-5D6E-409C-BE32-E72D297353CC}">
                <c16:uniqueId val="{00000009-EF5F-4BE0-8350-B51BBEF49237}"/>
              </c:ext>
            </c:extLst>
          </c:dPt>
          <c:dPt>
            <c:idx val="12"/>
            <c:invertIfNegative val="0"/>
            <c:bubble3D val="0"/>
            <c:spPr>
              <a:solidFill>
                <a:schemeClr val="accent1">
                  <a:lumMod val="75000"/>
                </a:schemeClr>
              </a:solidFill>
              <a:ln>
                <a:solidFill>
                  <a:schemeClr val="accent1">
                    <a:lumMod val="60000"/>
                    <a:lumOff val="40000"/>
                  </a:schemeClr>
                </a:solidFill>
              </a:ln>
              <a:effectLst/>
            </c:spPr>
            <c:extLst>
              <c:ext xmlns:c16="http://schemas.microsoft.com/office/drawing/2014/chart" uri="{C3380CC4-5D6E-409C-BE32-E72D297353CC}">
                <c16:uniqueId val="{0000001E-BD49-49B5-80AA-4D53102864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'2-6'!$A$5:$C$19</c15:sqref>
                  </c15:fullRef>
                  <c15:levelRef>
                    <c15:sqref>'2-6'!$C$5:$C$19</c15:sqref>
                  </c15:levelRef>
                </c:ext>
              </c:extLst>
              <c:f>'2-6'!$C$5:$C$19</c:f>
              <c:strCache>
                <c:ptCount val="15"/>
                <c:pt idx="0">
                  <c:v>学術研究，専門・技術サービス業</c:v>
                </c:pt>
                <c:pt idx="1">
                  <c:v>情報通信業</c:v>
                </c:pt>
                <c:pt idx="2">
                  <c:v>金融業，保険業</c:v>
                </c:pt>
                <c:pt idx="3">
                  <c:v>建設業</c:v>
                </c:pt>
                <c:pt idx="4">
                  <c:v>製造業</c:v>
                </c:pt>
                <c:pt idx="5">
                  <c:v>不動産業，物品賃貸業</c:v>
                </c:pt>
                <c:pt idx="6">
                  <c:v>複合サービス事業</c:v>
                </c:pt>
                <c:pt idx="7">
                  <c:v>医療，福祉</c:v>
                </c:pt>
                <c:pt idx="8">
                  <c:v>卸売業，小売業</c:v>
                </c:pt>
                <c:pt idx="9">
                  <c:v>運輸業，郵便業</c:v>
                </c:pt>
                <c:pt idx="10">
                  <c:v>サービス業（他に分類されないもの）</c:v>
                </c:pt>
                <c:pt idx="11">
                  <c:v>農林漁業（個人経営を除く）</c:v>
                </c:pt>
                <c:pt idx="12">
                  <c:v>教育，学習支援業</c:v>
                </c:pt>
                <c:pt idx="13">
                  <c:v>生活関連サービス業，娯楽業</c:v>
                </c:pt>
                <c:pt idx="14">
                  <c:v>宿泊業，飲食サービス業</c:v>
                </c:pt>
              </c:strCache>
            </c:strRef>
          </c:cat>
          <c:val>
            <c:numRef>
              <c:f>'2-6'!$D$5:$D$19</c:f>
              <c:numCache>
                <c:formatCode>General</c:formatCode>
                <c:ptCount val="15"/>
                <c:pt idx="0">
                  <c:v>691</c:v>
                </c:pt>
                <c:pt idx="1">
                  <c:v>655</c:v>
                </c:pt>
                <c:pt idx="2">
                  <c:v>642</c:v>
                </c:pt>
                <c:pt idx="3">
                  <c:v>599</c:v>
                </c:pt>
                <c:pt idx="4">
                  <c:v>564</c:v>
                </c:pt>
                <c:pt idx="5">
                  <c:v>547</c:v>
                </c:pt>
                <c:pt idx="6">
                  <c:v>503</c:v>
                </c:pt>
                <c:pt idx="7">
                  <c:v>448</c:v>
                </c:pt>
                <c:pt idx="8">
                  <c:v>428</c:v>
                </c:pt>
                <c:pt idx="9">
                  <c:v>393</c:v>
                </c:pt>
                <c:pt idx="10">
                  <c:v>361</c:v>
                </c:pt>
                <c:pt idx="11">
                  <c:v>351</c:v>
                </c:pt>
                <c:pt idx="12">
                  <c:v>335</c:v>
                </c:pt>
                <c:pt idx="13">
                  <c:v>258</c:v>
                </c:pt>
                <c:pt idx="14">
                  <c:v>166</c:v>
                </c:pt>
              </c:numCache>
            </c:numRef>
          </c:val>
          <c:extLst>
            <c:ext xmlns:c16="http://schemas.microsoft.com/office/drawing/2014/chart" uri="{C3380CC4-5D6E-409C-BE32-E72D297353CC}">
              <c16:uniqueId val="{00000000-F52D-4267-8EBA-F5F88F2D480C}"/>
            </c:ext>
          </c:extLst>
        </c:ser>
        <c:ser>
          <c:idx val="1"/>
          <c:order val="1"/>
          <c:tx>
            <c:strRef>
              <c:f>'2-6'!$B$5</c:f>
              <c:strCache>
                <c:ptCount val="1"/>
                <c:pt idx="0">
                  <c:v>福島県</c:v>
                </c:pt>
              </c:strCache>
            </c:strRef>
          </c:tx>
          <c:spPr>
            <a:pattFill prst="dkUpDiag">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'2-6'!$A$5:$C$19</c15:sqref>
                  </c15:fullRef>
                  <c15:levelRef>
                    <c15:sqref>'2-6'!$C$5:$C$19</c15:sqref>
                  </c15:levelRef>
                </c:ext>
              </c:extLst>
              <c:f>'2-6'!$C$5:$C$19</c:f>
              <c:strCache>
                <c:ptCount val="15"/>
                <c:pt idx="0">
                  <c:v>学術研究，専門・技術サービス業</c:v>
                </c:pt>
                <c:pt idx="1">
                  <c:v>情報通信業</c:v>
                </c:pt>
                <c:pt idx="2">
                  <c:v>金融業，保険業</c:v>
                </c:pt>
                <c:pt idx="3">
                  <c:v>建設業</c:v>
                </c:pt>
                <c:pt idx="4">
                  <c:v>製造業</c:v>
                </c:pt>
                <c:pt idx="5">
                  <c:v>不動産業，物品賃貸業</c:v>
                </c:pt>
                <c:pt idx="6">
                  <c:v>複合サービス事業</c:v>
                </c:pt>
                <c:pt idx="7">
                  <c:v>医療，福祉</c:v>
                </c:pt>
                <c:pt idx="8">
                  <c:v>卸売業，小売業</c:v>
                </c:pt>
                <c:pt idx="9">
                  <c:v>運輸業，郵便業</c:v>
                </c:pt>
                <c:pt idx="10">
                  <c:v>サービス業（他に分類されないもの）</c:v>
                </c:pt>
                <c:pt idx="11">
                  <c:v>農林漁業（個人経営を除く）</c:v>
                </c:pt>
                <c:pt idx="12">
                  <c:v>教育，学習支援業</c:v>
                </c:pt>
                <c:pt idx="13">
                  <c:v>生活関連サービス業，娯楽業</c:v>
                </c:pt>
                <c:pt idx="14">
                  <c:v>宿泊業，飲食サービス業</c:v>
                </c:pt>
              </c:strCache>
            </c:strRef>
          </c:cat>
          <c:val>
            <c:numRef>
              <c:f>'2-6'!$E$5:$E$19</c:f>
              <c:numCache>
                <c:formatCode>General</c:formatCode>
                <c:ptCount val="15"/>
                <c:pt idx="0">
                  <c:v>606</c:v>
                </c:pt>
                <c:pt idx="1">
                  <c:v>570</c:v>
                </c:pt>
                <c:pt idx="2">
                  <c:v>716</c:v>
                </c:pt>
                <c:pt idx="3">
                  <c:v>540</c:v>
                </c:pt>
                <c:pt idx="4">
                  <c:v>520</c:v>
                </c:pt>
                <c:pt idx="5">
                  <c:v>511</c:v>
                </c:pt>
                <c:pt idx="6">
                  <c:v>533</c:v>
                </c:pt>
                <c:pt idx="7">
                  <c:v>421</c:v>
                </c:pt>
                <c:pt idx="8">
                  <c:v>370</c:v>
                </c:pt>
                <c:pt idx="9">
                  <c:v>405</c:v>
                </c:pt>
                <c:pt idx="10">
                  <c:v>357</c:v>
                </c:pt>
                <c:pt idx="11">
                  <c:v>213</c:v>
                </c:pt>
                <c:pt idx="12">
                  <c:v>345</c:v>
                </c:pt>
                <c:pt idx="13">
                  <c:v>241</c:v>
                </c:pt>
                <c:pt idx="14">
                  <c:v>153</c:v>
                </c:pt>
              </c:numCache>
            </c:numRef>
          </c:val>
          <c:extLst>
            <c:ext xmlns:c16="http://schemas.microsoft.com/office/drawing/2014/chart" uri="{C3380CC4-5D6E-409C-BE32-E72D297353CC}">
              <c16:uniqueId val="{00000001-F52D-4267-8EBA-F5F88F2D480C}"/>
            </c:ext>
          </c:extLst>
        </c:ser>
        <c:dLbls>
          <c:dLblPos val="outEnd"/>
          <c:showLegendKey val="0"/>
          <c:showVal val="1"/>
          <c:showCatName val="0"/>
          <c:showSerName val="0"/>
          <c:showPercent val="0"/>
          <c:showBubbleSize val="0"/>
        </c:dLbls>
        <c:gapWidth val="100"/>
        <c:axId val="533967912"/>
        <c:axId val="533971832"/>
      </c:barChart>
      <c:catAx>
        <c:axId val="533967912"/>
        <c:scaling>
          <c:orientation val="minMax"/>
        </c:scaling>
        <c:delete val="0"/>
        <c:axPos val="b"/>
        <c:minorGridlines>
          <c:spPr>
            <a:ln w="9525" cap="flat" cmpd="sng" algn="ctr">
              <a:noFill/>
              <a:round/>
            </a:ln>
            <a:effectLst/>
          </c:spPr>
        </c:minorGridlines>
        <c:numFmt formatCode="General" sourceLinked="1"/>
        <c:majorTickMark val="out"/>
        <c:minorTickMark val="none"/>
        <c:tickLblPos val="nextTo"/>
        <c:spPr>
          <a:noFill/>
          <a:ln w="6350" cap="flat" cmpd="sng" algn="ctr">
            <a:solidFill>
              <a:schemeClr val="bg1">
                <a:lumMod val="85000"/>
              </a:schemeClr>
            </a:solidFill>
            <a:round/>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33971832"/>
        <c:crosses val="autoZero"/>
        <c:auto val="1"/>
        <c:lblAlgn val="ctr"/>
        <c:lblOffset val="100"/>
        <c:noMultiLvlLbl val="0"/>
      </c:catAx>
      <c:valAx>
        <c:axId val="533971832"/>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万円</a:t>
                </a:r>
              </a:p>
            </c:rich>
          </c:tx>
          <c:layout>
            <c:manualLayout>
              <c:xMode val="edge"/>
              <c:yMode val="edge"/>
              <c:x val="4.0262193653938926E-2"/>
              <c:y val="4.777515233643926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6350">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33967912"/>
        <c:crosses val="autoZero"/>
        <c:crossBetween val="between"/>
      </c:valAx>
      <c:spPr>
        <a:noFill/>
        <a:ln>
          <a:noFill/>
        </a:ln>
        <a:effectLst/>
      </c:spPr>
    </c:plotArea>
    <c:legend>
      <c:legendPos val="b"/>
      <c:layout>
        <c:manualLayout>
          <c:xMode val="edge"/>
          <c:yMode val="edge"/>
          <c:x val="0.42909629863655296"/>
          <c:y val="0.1043204803891464"/>
          <c:w val="0.14246987538358269"/>
          <c:h val="5.75531152670751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3937007874016"/>
          <c:y val="0.26944444444444443"/>
          <c:w val="0.82537970253718296"/>
          <c:h val="0.6211894867308253"/>
        </c:manualLayout>
      </c:layout>
      <c:barChart>
        <c:barDir val="col"/>
        <c:grouping val="clustered"/>
        <c:varyColors val="0"/>
        <c:ser>
          <c:idx val="0"/>
          <c:order val="0"/>
          <c:tx>
            <c:strRef>
              <c:f>'2-7'!$C$4</c:f>
              <c:strCache>
                <c:ptCount val="1"/>
                <c:pt idx="0">
                  <c:v>負債額</c:v>
                </c:pt>
              </c:strCache>
            </c:strRef>
          </c:tx>
          <c:spPr>
            <a:solidFill>
              <a:srgbClr val="B1D7E4"/>
            </a:solidFill>
            <a:ln>
              <a:solidFill>
                <a:srgbClr val="B1D7E4"/>
              </a:solidFill>
            </a:ln>
            <a:effectLst/>
          </c:spPr>
          <c:invertIfNegative val="0"/>
          <c:dLbls>
            <c:dLbl>
              <c:idx val="2"/>
              <c:layout>
                <c:manualLayout>
                  <c:x val="0"/>
                  <c:y val="0.2340682414698162"/>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0-3371-4DA0-8AC5-28293EEE8497}"/>
                </c:ext>
              </c:extLst>
            </c:dLbl>
            <c:dLbl>
              <c:idx val="3"/>
              <c:layout>
                <c:manualLayout>
                  <c:x val="0"/>
                  <c:y val="9.4343661587756075E-2"/>
                </c:manualLayout>
              </c:layout>
              <c:dLblPos val="outEnd"/>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1-3371-4DA0-8AC5-28293EEE8497}"/>
                </c:ext>
              </c:extLst>
            </c:dLbl>
            <c:dLbl>
              <c:idx val="4"/>
              <c:layout>
                <c:manualLayout>
                  <c:x val="-7.375656903935989E-17"/>
                  <c:y val="8.21270068514163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71-4DA0-8AC5-28293EEE8497}"/>
                </c:ext>
              </c:extLst>
            </c:dLbl>
            <c:dLbl>
              <c:idx val="5"/>
              <c:layout>
                <c:manualLayout>
                  <c:x val="-7.375656903935989E-17"/>
                  <c:y val="8.84075854154594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71-4DA0-8AC5-28293EEE8497}"/>
                </c:ext>
              </c:extLst>
            </c:dLbl>
            <c:dLbl>
              <c:idx val="7"/>
              <c:layout>
                <c:manualLayout>
                  <c:x val="0"/>
                  <c:y val="7.87533376509754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71-4DA0-8AC5-28293EEE8497}"/>
                </c:ext>
              </c:extLst>
            </c:dLbl>
            <c:dLbl>
              <c:idx val="9"/>
              <c:layout>
                <c:manualLayout>
                  <c:x val="-1.5373070173739355E-16"/>
                  <c:y val="7.04399266761496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71-4DA0-8AC5-28293EEE84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'2-7'!$A$5:$A$20</c15:sqref>
                  </c15:fullRef>
                </c:ext>
              </c:extLst>
              <c:f>'2-7'!$A$6:$A$20</c:f>
              <c:strCache>
                <c:ptCount val="15"/>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extLst>
                <c:ext xmlns:c15="http://schemas.microsoft.com/office/drawing/2012/chart" uri="{02D57815-91ED-43cb-92C2-25804820EDAC}">
                  <c15:fullRef>
                    <c15:sqref>'2-7'!$C$5:$C$20</c15:sqref>
                  </c15:fullRef>
                </c:ext>
              </c:extLst>
              <c:f>'2-7'!$C$6:$C$20</c:f>
              <c:numCache>
                <c:formatCode>#,##0_);[Red]\(#,##0\)</c:formatCode>
                <c:ptCount val="15"/>
                <c:pt idx="0">
                  <c:v>13614000000</c:v>
                </c:pt>
                <c:pt idx="1">
                  <c:v>908000000</c:v>
                </c:pt>
                <c:pt idx="2">
                  <c:v>8201000000</c:v>
                </c:pt>
                <c:pt idx="3">
                  <c:v>2232000000</c:v>
                </c:pt>
                <c:pt idx="4">
                  <c:v>1878000000</c:v>
                </c:pt>
                <c:pt idx="5">
                  <c:v>2060000000</c:v>
                </c:pt>
                <c:pt idx="6">
                  <c:v>5232000000</c:v>
                </c:pt>
                <c:pt idx="7">
                  <c:v>1615000000</c:v>
                </c:pt>
                <c:pt idx="8">
                  <c:v>7169000000</c:v>
                </c:pt>
                <c:pt idx="9">
                  <c:v>1890000000</c:v>
                </c:pt>
                <c:pt idx="10">
                  <c:v>3004000000</c:v>
                </c:pt>
                <c:pt idx="11">
                  <c:v>3292000000</c:v>
                </c:pt>
                <c:pt idx="12">
                  <c:v>2084000000</c:v>
                </c:pt>
                <c:pt idx="13">
                  <c:v>1697000000</c:v>
                </c:pt>
                <c:pt idx="14">
                  <c:v>3194000000</c:v>
                </c:pt>
              </c:numCache>
            </c:numRef>
          </c:val>
          <c:extLst>
            <c:ext xmlns:c16="http://schemas.microsoft.com/office/drawing/2014/chart" uri="{C3380CC4-5D6E-409C-BE32-E72D297353CC}">
              <c16:uniqueId val="{00000006-3371-4DA0-8AC5-28293EEE8497}"/>
            </c:ext>
          </c:extLst>
        </c:ser>
        <c:dLbls>
          <c:showLegendKey val="0"/>
          <c:showVal val="0"/>
          <c:showCatName val="0"/>
          <c:showSerName val="0"/>
          <c:showPercent val="0"/>
          <c:showBubbleSize val="0"/>
        </c:dLbls>
        <c:gapWidth val="50"/>
        <c:axId val="533973792"/>
        <c:axId val="533968696"/>
      </c:barChart>
      <c:lineChart>
        <c:grouping val="standard"/>
        <c:varyColors val="0"/>
        <c:ser>
          <c:idx val="1"/>
          <c:order val="1"/>
          <c:tx>
            <c:strRef>
              <c:f>'2-7'!$D$4</c:f>
              <c:strCache>
                <c:ptCount val="1"/>
                <c:pt idx="0">
                  <c:v>倒産件数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2"/>
              <c:layout>
                <c:manualLayout>
                  <c:x val="-2.841613345871831E-2"/>
                  <c:y val="2.8693886937283419E-2"/>
                </c:manualLayout>
              </c:layout>
              <c:dLblPos val="r"/>
              <c:showLegendKey val="0"/>
              <c:showVal val="1"/>
              <c:showCatName val="0"/>
              <c:showSerName val="0"/>
              <c:showPercent val="0"/>
              <c:showBubbleSize val="0"/>
              <c:extLst xmlns:c15="http://schemas.microsoft.com/office/drawing/2012/chart" xmlns:c16="http://schemas.microsoft.com/office/drawing/2014/chart">
                <c:ext xmlns:c15="http://schemas.microsoft.com/office/drawing/2012/chart" uri="{CE6537A1-D6FC-4f65-9D91-7224C49458BB}"/>
                <c:ext xmlns:c16="http://schemas.microsoft.com/office/drawing/2014/chart" uri="{C3380CC4-5D6E-409C-BE32-E72D297353CC}">
                  <c16:uniqueId val="{00000007-3371-4DA0-8AC5-28293EEE8497}"/>
                </c:ext>
              </c:extLst>
            </c:dLbl>
            <c:dLbl>
              <c:idx val="7"/>
              <c:layout>
                <c:manualLayout>
                  <c:x val="-3.8897893298325985E-2"/>
                  <c:y val="-3.7395822595097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71-4DA0-8AC5-28293EEE8497}"/>
                </c:ext>
              </c:extLst>
            </c:dLbl>
            <c:dLbl>
              <c:idx val="9"/>
              <c:layout>
                <c:manualLayout>
                  <c:x val="-1.7934373619110829E-2"/>
                  <c:y val="-4.99843386965038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71-4DA0-8AC5-28293EEE84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'2-7'!$A$5:$A$20</c15:sqref>
                  </c15:fullRef>
                </c:ext>
              </c:extLst>
              <c:f>'2-7'!$A$6:$A$20</c:f>
              <c:strCache>
                <c:ptCount val="15"/>
                <c:pt idx="0">
                  <c:v>2010年</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extLst>
                <c:ext xmlns:c15="http://schemas.microsoft.com/office/drawing/2012/chart" uri="{02D57815-91ED-43cb-92C2-25804820EDAC}">
                  <c15:fullRef>
                    <c15:sqref>'2-7'!$D$5:$D$20</c15:sqref>
                  </c15:fullRef>
                </c:ext>
              </c:extLst>
              <c:f>'2-7'!$D$6:$D$20</c:f>
              <c:numCache>
                <c:formatCode>General</c:formatCode>
                <c:ptCount val="15"/>
                <c:pt idx="0">
                  <c:v>30</c:v>
                </c:pt>
                <c:pt idx="1">
                  <c:v>12</c:v>
                </c:pt>
                <c:pt idx="2">
                  <c:v>12</c:v>
                </c:pt>
                <c:pt idx="3">
                  <c:v>13</c:v>
                </c:pt>
                <c:pt idx="4">
                  <c:v>8</c:v>
                </c:pt>
                <c:pt idx="5">
                  <c:v>6</c:v>
                </c:pt>
                <c:pt idx="6">
                  <c:v>11</c:v>
                </c:pt>
                <c:pt idx="7">
                  <c:v>13</c:v>
                </c:pt>
                <c:pt idx="8">
                  <c:v>29</c:v>
                </c:pt>
                <c:pt idx="9">
                  <c:v>14</c:v>
                </c:pt>
                <c:pt idx="10">
                  <c:v>18</c:v>
                </c:pt>
                <c:pt idx="11">
                  <c:v>11</c:v>
                </c:pt>
                <c:pt idx="12">
                  <c:v>16</c:v>
                </c:pt>
                <c:pt idx="13">
                  <c:v>15</c:v>
                </c:pt>
                <c:pt idx="14">
                  <c:v>25</c:v>
                </c:pt>
              </c:numCache>
            </c:numRef>
          </c:val>
          <c:smooth val="0"/>
          <c:extLst>
            <c:ext xmlns:c16="http://schemas.microsoft.com/office/drawing/2014/chart" uri="{C3380CC4-5D6E-409C-BE32-E72D297353CC}">
              <c16:uniqueId val="{0000000A-3371-4DA0-8AC5-28293EEE8497}"/>
            </c:ext>
          </c:extLst>
        </c:ser>
        <c:dLbls>
          <c:showLegendKey val="0"/>
          <c:showVal val="0"/>
          <c:showCatName val="0"/>
          <c:showSerName val="0"/>
          <c:showPercent val="0"/>
          <c:showBubbleSize val="0"/>
        </c:dLbls>
        <c:marker val="1"/>
        <c:smooth val="0"/>
        <c:axId val="533964776"/>
        <c:axId val="533969088"/>
      </c:lineChart>
      <c:catAx>
        <c:axId val="53397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68696"/>
        <c:crosses val="autoZero"/>
        <c:auto val="1"/>
        <c:lblAlgn val="ctr"/>
        <c:lblOffset val="100"/>
        <c:noMultiLvlLbl val="0"/>
      </c:catAx>
      <c:valAx>
        <c:axId val="533968696"/>
        <c:scaling>
          <c:orientation val="minMax"/>
          <c:max val="10000000000"/>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3792"/>
        <c:crosses val="autoZero"/>
        <c:crossBetween val="between"/>
        <c:majorUnit val="3000000000"/>
        <c:dispUnits>
          <c:builtInUnit val="millions"/>
          <c:dispUnitsLbl>
            <c:layout>
              <c:manualLayout>
                <c:xMode val="edge"/>
                <c:yMode val="edge"/>
                <c:x val="4.7538329814928434E-2"/>
                <c:y val="0.1830660733775501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33969088"/>
        <c:scaling>
          <c:orientation val="minMax"/>
          <c:max val="30"/>
          <c:min val="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64776"/>
        <c:crosses val="max"/>
        <c:crossBetween val="between"/>
        <c:majorUnit val="10"/>
      </c:valAx>
      <c:catAx>
        <c:axId val="533964776"/>
        <c:scaling>
          <c:orientation val="minMax"/>
        </c:scaling>
        <c:delete val="1"/>
        <c:axPos val="b"/>
        <c:numFmt formatCode="General" sourceLinked="1"/>
        <c:majorTickMark val="out"/>
        <c:minorTickMark val="none"/>
        <c:tickLblPos val="nextTo"/>
        <c:crossAx val="533969088"/>
        <c:crosses val="autoZero"/>
        <c:auto val="1"/>
        <c:lblAlgn val="ctr"/>
        <c:lblOffset val="100"/>
        <c:noMultiLvlLbl val="0"/>
      </c:catAx>
      <c:spPr>
        <a:noFill/>
        <a:ln>
          <a:noFill/>
        </a:ln>
        <a:effectLst/>
      </c:spPr>
    </c:plotArea>
    <c:legend>
      <c:legendPos val="t"/>
      <c:layout>
        <c:manualLayout>
          <c:xMode val="edge"/>
          <c:yMode val="edge"/>
          <c:x val="0.3387729540223795"/>
          <c:y val="0.10865867961834705"/>
          <c:w val="0.3231820954717433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strRef>
              <c:f>'2-8'!$C$4</c:f>
              <c:strCache>
                <c:ptCount val="1"/>
                <c:pt idx="0">
                  <c:v>創業支援件数</c:v>
                </c:pt>
              </c:strCache>
            </c:strRef>
          </c:tx>
          <c:spPr>
            <a:solidFill>
              <a:srgbClr val="B1D7E4"/>
            </a:solidFill>
            <a:ln>
              <a:solidFill>
                <a:srgbClr val="B1D7E4"/>
              </a:solidFill>
            </a:ln>
            <a:effectLst/>
          </c:spPr>
          <c:invertIfNegative val="0"/>
          <c:dLbls>
            <c:dLbl>
              <c:idx val="6"/>
              <c:layout>
                <c:manualLayout>
                  <c:x val="-2.232728744378402E-3"/>
                  <c:y val="0.1927502386658306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C8-4D91-9D68-179671CB3B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'2-8'!$A$5:$A$14</c:f>
              <c:strCache>
                <c:ptCount val="10"/>
                <c:pt idx="0">
                  <c:v>2014年度</c:v>
                </c:pt>
                <c:pt idx="1">
                  <c:v>2015</c:v>
                </c:pt>
                <c:pt idx="2">
                  <c:v>2016</c:v>
                </c:pt>
                <c:pt idx="3">
                  <c:v>2017</c:v>
                </c:pt>
                <c:pt idx="4">
                  <c:v>2018</c:v>
                </c:pt>
                <c:pt idx="5">
                  <c:v>2019</c:v>
                </c:pt>
                <c:pt idx="6">
                  <c:v>2020</c:v>
                </c:pt>
                <c:pt idx="7">
                  <c:v>2021</c:v>
                </c:pt>
                <c:pt idx="8">
                  <c:v>2022</c:v>
                </c:pt>
                <c:pt idx="9">
                  <c:v>2023</c:v>
                </c:pt>
              </c:strCache>
            </c:strRef>
          </c:cat>
          <c:val>
            <c:numRef>
              <c:f>'2-8'!$C$5:$C$14</c:f>
              <c:numCache>
                <c:formatCode>#,##0_);[Red]\(#,##0\)</c:formatCode>
                <c:ptCount val="10"/>
                <c:pt idx="0">
                  <c:v>428</c:v>
                </c:pt>
                <c:pt idx="1">
                  <c:v>834</c:v>
                </c:pt>
                <c:pt idx="2">
                  <c:v>585</c:v>
                </c:pt>
                <c:pt idx="3">
                  <c:v>916</c:v>
                </c:pt>
                <c:pt idx="4">
                  <c:v>958</c:v>
                </c:pt>
                <c:pt idx="5">
                  <c:v>742</c:v>
                </c:pt>
                <c:pt idx="6">
                  <c:v>1214</c:v>
                </c:pt>
                <c:pt idx="7">
                  <c:v>902</c:v>
                </c:pt>
                <c:pt idx="8">
                  <c:v>1050</c:v>
                </c:pt>
                <c:pt idx="9">
                  <c:v>1243</c:v>
                </c:pt>
              </c:numCache>
            </c:numRef>
          </c:val>
          <c:extLst>
            <c:ext xmlns:c16="http://schemas.microsoft.com/office/drawing/2014/chart" uri="{C3380CC4-5D6E-409C-BE32-E72D297353CC}">
              <c16:uniqueId val="{00000000-6635-46EF-9BF6-C5200EF20A33}"/>
            </c:ext>
          </c:extLst>
        </c:ser>
        <c:dLbls>
          <c:showLegendKey val="0"/>
          <c:showVal val="0"/>
          <c:showCatName val="0"/>
          <c:showSerName val="0"/>
          <c:showPercent val="0"/>
          <c:showBubbleSize val="0"/>
        </c:dLbls>
        <c:gapWidth val="219"/>
        <c:overlap val="-27"/>
        <c:axId val="533970264"/>
        <c:axId val="533971440"/>
      </c:barChart>
      <c:lineChart>
        <c:grouping val="standard"/>
        <c:varyColors val="0"/>
        <c:ser>
          <c:idx val="1"/>
          <c:order val="1"/>
          <c:tx>
            <c:strRef>
              <c:f>'2-8'!$D$4</c:f>
              <c:strCache>
                <c:ptCount val="1"/>
                <c:pt idx="0">
                  <c:v>創業者数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'2-8'!$A$5:$B$14</c:f>
              <c:multiLvlStrCache>
                <c:ptCount val="10"/>
                <c:lvl>
                  <c:pt idx="0">
                    <c:v>平成26年</c:v>
                  </c:pt>
                  <c:pt idx="1">
                    <c:v>平成27年</c:v>
                  </c:pt>
                  <c:pt idx="2">
                    <c:v>平成28年</c:v>
                  </c:pt>
                  <c:pt idx="3">
                    <c:v>平成29年</c:v>
                  </c:pt>
                  <c:pt idx="4">
                    <c:v>平成30年</c:v>
                  </c:pt>
                  <c:pt idx="5">
                    <c:v>令和元年</c:v>
                  </c:pt>
                  <c:pt idx="6">
                    <c:v>令和2年</c:v>
                  </c:pt>
                  <c:pt idx="7">
                    <c:v>令和3年</c:v>
                  </c:pt>
                  <c:pt idx="8">
                    <c:v>令和4年</c:v>
                  </c:pt>
                  <c:pt idx="9">
                    <c:v>令和5年</c:v>
                  </c:pt>
                </c:lvl>
                <c:lvl>
                  <c:pt idx="0">
                    <c:v>2014年度</c:v>
                  </c:pt>
                  <c:pt idx="1">
                    <c:v>2015</c:v>
                  </c:pt>
                  <c:pt idx="2">
                    <c:v>2016</c:v>
                  </c:pt>
                  <c:pt idx="3">
                    <c:v>2017</c:v>
                  </c:pt>
                  <c:pt idx="4">
                    <c:v>2018</c:v>
                  </c:pt>
                  <c:pt idx="5">
                    <c:v>2019</c:v>
                  </c:pt>
                  <c:pt idx="6">
                    <c:v>2020</c:v>
                  </c:pt>
                  <c:pt idx="7">
                    <c:v>2021</c:v>
                  </c:pt>
                  <c:pt idx="8">
                    <c:v>2022</c:v>
                  </c:pt>
                  <c:pt idx="9">
                    <c:v>2023</c:v>
                  </c:pt>
                </c:lvl>
              </c:multiLvlStrCache>
            </c:multiLvlStrRef>
          </c:cat>
          <c:val>
            <c:numRef>
              <c:f>'2-8'!$D$5:$D$14</c:f>
              <c:numCache>
                <c:formatCode>General</c:formatCode>
                <c:ptCount val="10"/>
                <c:pt idx="0">
                  <c:v>54</c:v>
                </c:pt>
                <c:pt idx="1">
                  <c:v>105</c:v>
                </c:pt>
                <c:pt idx="2">
                  <c:v>52</c:v>
                </c:pt>
                <c:pt idx="3">
                  <c:v>64</c:v>
                </c:pt>
                <c:pt idx="4">
                  <c:v>50</c:v>
                </c:pt>
                <c:pt idx="5">
                  <c:v>62</c:v>
                </c:pt>
                <c:pt idx="6">
                  <c:v>41</c:v>
                </c:pt>
                <c:pt idx="7">
                  <c:v>91</c:v>
                </c:pt>
                <c:pt idx="8">
                  <c:v>79</c:v>
                </c:pt>
                <c:pt idx="9">
                  <c:v>113</c:v>
                </c:pt>
              </c:numCache>
            </c:numRef>
          </c:val>
          <c:smooth val="0"/>
          <c:extLst>
            <c:ext xmlns:c16="http://schemas.microsoft.com/office/drawing/2014/chart" uri="{C3380CC4-5D6E-409C-BE32-E72D297353CC}">
              <c16:uniqueId val="{00000001-6635-46EF-9BF6-C5200EF20A33}"/>
            </c:ext>
          </c:extLst>
        </c:ser>
        <c:dLbls>
          <c:showLegendKey val="0"/>
          <c:showVal val="0"/>
          <c:showCatName val="0"/>
          <c:showSerName val="0"/>
          <c:showPercent val="0"/>
          <c:showBubbleSize val="0"/>
        </c:dLbls>
        <c:marker val="1"/>
        <c:smooth val="0"/>
        <c:axId val="533976928"/>
        <c:axId val="533972616"/>
      </c:lineChart>
      <c:catAx>
        <c:axId val="53397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3971440"/>
        <c:crosses val="autoZero"/>
        <c:auto val="1"/>
        <c:lblAlgn val="ctr"/>
        <c:lblOffset val="100"/>
        <c:noMultiLvlLbl val="0"/>
      </c:catAx>
      <c:valAx>
        <c:axId val="533971440"/>
        <c:scaling>
          <c:orientation val="minMax"/>
        </c:scaling>
        <c:delete val="0"/>
        <c:axPos val="l"/>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3970264"/>
        <c:crosses val="autoZero"/>
        <c:crossBetween val="between"/>
      </c:valAx>
      <c:valAx>
        <c:axId val="533972616"/>
        <c:scaling>
          <c:orientation val="minMax"/>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3976928"/>
        <c:crosses val="max"/>
        <c:crossBetween val="between"/>
      </c:valAx>
      <c:catAx>
        <c:axId val="533976928"/>
        <c:scaling>
          <c:orientation val="minMax"/>
        </c:scaling>
        <c:delete val="1"/>
        <c:axPos val="b"/>
        <c:numFmt formatCode="General" sourceLinked="1"/>
        <c:majorTickMark val="out"/>
        <c:minorTickMark val="none"/>
        <c:tickLblPos val="nextTo"/>
        <c:crossAx val="533972616"/>
        <c:crosses val="autoZero"/>
        <c:auto val="1"/>
        <c:lblAlgn val="ctr"/>
        <c:lblOffset val="100"/>
        <c:noMultiLvlLbl val="0"/>
      </c:catAx>
      <c:spPr>
        <a:noFill/>
        <a:ln>
          <a:noFill/>
        </a:ln>
        <a:effectLst/>
      </c:spPr>
    </c:plotArea>
    <c:legend>
      <c:legendPos val="b"/>
      <c:layout>
        <c:manualLayout>
          <c:xMode val="edge"/>
          <c:yMode val="edge"/>
          <c:x val="0.27"/>
          <c:y val="3.7615193934091531E-2"/>
          <c:w val="0.46052327611973798"/>
          <c:h val="7.79357644697223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31499626682872E-2"/>
          <c:y val="0.18421096254934896"/>
          <c:w val="0.86187952142993896"/>
          <c:h val="0.72746686442588027"/>
        </c:manualLayout>
      </c:layout>
      <c:barChart>
        <c:barDir val="col"/>
        <c:grouping val="clustered"/>
        <c:varyColors val="0"/>
        <c:ser>
          <c:idx val="1"/>
          <c:order val="0"/>
          <c:tx>
            <c:strRef>
              <c:f>'3-1'!$C$4</c:f>
              <c:strCache>
                <c:ptCount val="1"/>
                <c:pt idx="0">
                  <c:v>卸売業（従業者数）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'3-1'!$C$5:$C$11</c:f>
              <c:numCache>
                <c:formatCode>#,##0_ </c:formatCode>
                <c:ptCount val="7"/>
                <c:pt idx="0">
                  <c:v>14759</c:v>
                </c:pt>
                <c:pt idx="1">
                  <c:v>14001</c:v>
                </c:pt>
                <c:pt idx="2">
                  <c:v>13472</c:v>
                </c:pt>
                <c:pt idx="3">
                  <c:v>9943</c:v>
                </c:pt>
                <c:pt idx="4">
                  <c:v>10031</c:v>
                </c:pt>
                <c:pt idx="5">
                  <c:v>11128</c:v>
                </c:pt>
                <c:pt idx="6">
                  <c:v>10737</c:v>
                </c:pt>
              </c:numCache>
            </c:numRef>
          </c:val>
          <c:extLst>
            <c:ext xmlns:c16="http://schemas.microsoft.com/office/drawing/2014/chart" uri="{C3380CC4-5D6E-409C-BE32-E72D297353CC}">
              <c16:uniqueId val="{00000000-0208-4EEB-86F9-6C2B1B283DF2}"/>
            </c:ext>
          </c:extLst>
        </c:ser>
        <c:ser>
          <c:idx val="2"/>
          <c:order val="1"/>
          <c:tx>
            <c:strRef>
              <c:f>'3-1'!$D$4</c:f>
              <c:strCache>
                <c:ptCount val="1"/>
                <c:pt idx="0">
                  <c:v>小売業（従業者数）</c:v>
                </c:pt>
              </c:strCache>
            </c:strRef>
          </c:tx>
          <c:spPr>
            <a:pattFill prst="dkUpDiag">
              <a:fgClr>
                <a:srgbClr val="F8E352"/>
              </a:fgClr>
              <a:bgClr>
                <a:schemeClr val="bg1"/>
              </a:bgClr>
            </a:pattFill>
            <a:ln w="9525">
              <a:solidFill>
                <a:srgbClr val="F8E352"/>
              </a:solidFill>
            </a:ln>
            <a:effectLst/>
          </c:spPr>
          <c:invertIfNegative val="0"/>
          <c:dLbls>
            <c:dLbl>
              <c:idx val="0"/>
              <c:layout>
                <c:manualLayout>
                  <c:x val="2.0741093986552774E-3"/>
                  <c:y val="0.3146916264260595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08-4EEB-86F9-6C2B1B283DF2}"/>
                </c:ext>
              </c:extLst>
            </c:dLbl>
            <c:dLbl>
              <c:idx val="1"/>
              <c:layout>
                <c:manualLayout>
                  <c:x val="-3.8024899708460181E-17"/>
                  <c:y val="0.3232145340908747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08-4EEB-86F9-6C2B1B283DF2}"/>
                </c:ext>
              </c:extLst>
            </c:dLbl>
            <c:dLbl>
              <c:idx val="2"/>
              <c:layout>
                <c:manualLayout>
                  <c:x val="2.0741093986552583E-3"/>
                  <c:y val="0.313172776586770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08-4EEB-86F9-6C2B1B283DF2}"/>
                </c:ext>
              </c:extLst>
            </c:dLbl>
            <c:dLbl>
              <c:idx val="3"/>
              <c:layout>
                <c:manualLayout>
                  <c:x val="-7.6049799416920362E-17"/>
                  <c:y val="0.2246994427293260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08-4EEB-86F9-6C2B1B283DF2}"/>
                </c:ext>
              </c:extLst>
            </c:dLbl>
            <c:dLbl>
              <c:idx val="4"/>
              <c:layout>
                <c:manualLayout>
                  <c:x val="0"/>
                  <c:y val="0.2212650694396148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08-4EEB-86F9-6C2B1B283DF2}"/>
                </c:ext>
              </c:extLst>
            </c:dLbl>
            <c:dLbl>
              <c:idx val="5"/>
              <c:layout>
                <c:manualLayout>
                  <c:x val="0"/>
                  <c:y val="0.2565333031969737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08-4EEB-86F9-6C2B1B283DF2}"/>
                </c:ext>
              </c:extLst>
            </c:dLbl>
            <c:dLbl>
              <c:idx val="6"/>
              <c:layout>
                <c:manualLayout>
                  <c:x val="0"/>
                  <c:y val="0.254252622450511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B2-4C84-89C7-8053055D87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'3-1'!$D$5:$D$11</c:f>
              <c:numCache>
                <c:formatCode>#,##0_ </c:formatCode>
                <c:ptCount val="7"/>
                <c:pt idx="0">
                  <c:v>23775</c:v>
                </c:pt>
                <c:pt idx="1">
                  <c:v>23536</c:v>
                </c:pt>
                <c:pt idx="2">
                  <c:v>22021</c:v>
                </c:pt>
                <c:pt idx="3">
                  <c:v>16270</c:v>
                </c:pt>
                <c:pt idx="4">
                  <c:v>15869</c:v>
                </c:pt>
                <c:pt idx="5">
                  <c:v>18458</c:v>
                </c:pt>
                <c:pt idx="6">
                  <c:v>18257</c:v>
                </c:pt>
              </c:numCache>
            </c:numRef>
          </c:val>
          <c:extLst>
            <c:ext xmlns:c16="http://schemas.microsoft.com/office/drawing/2014/chart" uri="{C3380CC4-5D6E-409C-BE32-E72D297353CC}">
              <c16:uniqueId val="{00000007-0208-4EEB-86F9-6C2B1B283DF2}"/>
            </c:ext>
          </c:extLst>
        </c:ser>
        <c:dLbls>
          <c:showLegendKey val="0"/>
          <c:showVal val="1"/>
          <c:showCatName val="0"/>
          <c:showSerName val="0"/>
          <c:showPercent val="0"/>
          <c:showBubbleSize val="0"/>
        </c:dLbls>
        <c:gapWidth val="50"/>
        <c:axId val="533976536"/>
        <c:axId val="533978496"/>
      </c:barChart>
      <c:lineChart>
        <c:grouping val="standard"/>
        <c:varyColors val="0"/>
        <c:ser>
          <c:idx val="3"/>
          <c:order val="2"/>
          <c:tx>
            <c:strRef>
              <c:f>'3-1'!$E$4</c:f>
              <c:strCache>
                <c:ptCount val="1"/>
                <c:pt idx="0">
                  <c:v>卸売業（事業所数）</c:v>
                </c:pt>
              </c:strCache>
            </c:strRef>
          </c:tx>
          <c:spPr>
            <a:ln w="25400" cap="rnd">
              <a:solidFill>
                <a:srgbClr val="51A1A2"/>
              </a:solidFill>
              <a:prstDash val="sysDot"/>
              <a:round/>
            </a:ln>
            <a:effectLst/>
          </c:spPr>
          <c:marker>
            <c:symbol val="circle"/>
            <c:size val="5"/>
            <c:spPr>
              <a:solidFill>
                <a:srgbClr val="51A1A2"/>
              </a:solidFill>
              <a:ln w="9525">
                <a:solidFill>
                  <a:srgbClr val="51A1A2"/>
                </a:solidFill>
              </a:ln>
              <a:effectLst/>
            </c:spPr>
          </c:marker>
          <c:dLbls>
            <c:dLbl>
              <c:idx val="3"/>
              <c:layout>
                <c:manualLayout>
                  <c:x val="-4.2986960168780661E-2"/>
                  <c:y val="-3.4492996871880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08-4EEB-86F9-6C2B1B283DF2}"/>
                </c:ext>
              </c:extLst>
            </c:dLbl>
            <c:dLbl>
              <c:idx val="4"/>
              <c:layout>
                <c:manualLayout>
                  <c:x val="-4.6407532853765941E-2"/>
                  <c:y val="-4.0207234937735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08-4EEB-86F9-6C2B1B283D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'3-1'!$E$5:$E$11</c:f>
              <c:numCache>
                <c:formatCode>#,##0_ </c:formatCode>
                <c:ptCount val="7"/>
                <c:pt idx="0">
                  <c:v>1545</c:v>
                </c:pt>
                <c:pt idx="1">
                  <c:v>1461</c:v>
                </c:pt>
                <c:pt idx="2">
                  <c:v>1310</c:v>
                </c:pt>
                <c:pt idx="3">
                  <c:v>1068</c:v>
                </c:pt>
                <c:pt idx="4">
                  <c:v>1014</c:v>
                </c:pt>
                <c:pt idx="5">
                  <c:v>1159</c:v>
                </c:pt>
                <c:pt idx="6">
                  <c:v>1089</c:v>
                </c:pt>
              </c:numCache>
            </c:numRef>
          </c:val>
          <c:smooth val="0"/>
          <c:extLst>
            <c:ext xmlns:c16="http://schemas.microsoft.com/office/drawing/2014/chart" uri="{C3380CC4-5D6E-409C-BE32-E72D297353CC}">
              <c16:uniqueId val="{0000000A-0208-4EEB-86F9-6C2B1B283DF2}"/>
            </c:ext>
          </c:extLst>
        </c:ser>
        <c:ser>
          <c:idx val="4"/>
          <c:order val="3"/>
          <c:tx>
            <c:strRef>
              <c:f>'3-1'!$F$4</c:f>
              <c:strCache>
                <c:ptCount val="1"/>
                <c:pt idx="0">
                  <c:v>小売業（事業所数）</c:v>
                </c:pt>
              </c:strCache>
            </c:strRef>
          </c:tx>
          <c:spPr>
            <a:ln w="25400" cap="rnd">
              <a:solidFill>
                <a:srgbClr val="D5848B"/>
              </a:solidFill>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'3-1'!$F$5:$F$11</c:f>
              <c:numCache>
                <c:formatCode>#,##0_ </c:formatCode>
                <c:ptCount val="7"/>
                <c:pt idx="0">
                  <c:v>3435</c:v>
                </c:pt>
                <c:pt idx="1">
                  <c:v>3273</c:v>
                </c:pt>
                <c:pt idx="2">
                  <c:v>3031</c:v>
                </c:pt>
                <c:pt idx="3">
                  <c:v>2139</c:v>
                </c:pt>
                <c:pt idx="4">
                  <c:v>2041</c:v>
                </c:pt>
                <c:pt idx="5">
                  <c:v>2205</c:v>
                </c:pt>
                <c:pt idx="6">
                  <c:v>2003</c:v>
                </c:pt>
              </c:numCache>
            </c:numRef>
          </c:val>
          <c:smooth val="0"/>
          <c:extLst>
            <c:ext xmlns:c16="http://schemas.microsoft.com/office/drawing/2014/chart" uri="{C3380CC4-5D6E-409C-BE32-E72D297353CC}">
              <c16:uniqueId val="{0000000B-0208-4EEB-86F9-6C2B1B283DF2}"/>
            </c:ext>
          </c:extLst>
        </c:ser>
        <c:dLbls>
          <c:showLegendKey val="0"/>
          <c:showVal val="1"/>
          <c:showCatName val="0"/>
          <c:showSerName val="0"/>
          <c:showPercent val="0"/>
          <c:showBubbleSize val="0"/>
        </c:dLbls>
        <c:marker val="1"/>
        <c:smooth val="0"/>
        <c:axId val="533975360"/>
        <c:axId val="533977320"/>
      </c:lineChart>
      <c:catAx>
        <c:axId val="533976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8496"/>
        <c:crosses val="autoZero"/>
        <c:auto val="1"/>
        <c:lblAlgn val="ctr"/>
        <c:lblOffset val="100"/>
        <c:noMultiLvlLbl val="0"/>
      </c:catAx>
      <c:valAx>
        <c:axId val="533978496"/>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6536"/>
        <c:crosses val="autoZero"/>
        <c:crossBetween val="between"/>
      </c:valAx>
      <c:valAx>
        <c:axId val="533977320"/>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5360"/>
        <c:crosses val="max"/>
        <c:crossBetween val="between"/>
      </c:valAx>
      <c:catAx>
        <c:axId val="533975360"/>
        <c:scaling>
          <c:orientation val="minMax"/>
        </c:scaling>
        <c:delete val="1"/>
        <c:axPos val="b"/>
        <c:numFmt formatCode="General" sourceLinked="1"/>
        <c:majorTickMark val="out"/>
        <c:minorTickMark val="none"/>
        <c:tickLblPos val="nextTo"/>
        <c:crossAx val="533977320"/>
        <c:crosses val="autoZero"/>
        <c:auto val="1"/>
        <c:lblAlgn val="ctr"/>
        <c:lblOffset val="100"/>
        <c:noMultiLvlLbl val="0"/>
      </c:catAx>
      <c:spPr>
        <a:noFill/>
        <a:ln>
          <a:noFill/>
        </a:ln>
        <a:effectLst/>
      </c:spPr>
    </c:plotArea>
    <c:legend>
      <c:legendPos val="t"/>
      <c:layout>
        <c:manualLayout>
          <c:xMode val="edge"/>
          <c:yMode val="edge"/>
          <c:x val="1.5735968836582698E-2"/>
          <c:y val="3.5240831340201201E-2"/>
          <c:w val="0.97263414758140365"/>
          <c:h val="4.0501528487930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7003499562554"/>
          <c:y val="0.16165142174780114"/>
          <c:w val="0.85703659610836491"/>
          <c:h val="0.72763931067508014"/>
        </c:manualLayout>
      </c:layout>
      <c:barChart>
        <c:barDir val="col"/>
        <c:grouping val="clustered"/>
        <c:varyColors val="0"/>
        <c:ser>
          <c:idx val="1"/>
          <c:order val="0"/>
          <c:tx>
            <c:strRef>
              <c:f>'3-2'!$C$4</c:f>
              <c:strCache>
                <c:ptCount val="1"/>
                <c:pt idx="0">
                  <c:v>卸売業（年間販売額）</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'3-2'!$A$5:$A$11</c:f>
              <c:strCache>
                <c:ptCount val="7"/>
                <c:pt idx="0">
                  <c:v>2002年</c:v>
                </c:pt>
                <c:pt idx="1">
                  <c:v>2004</c:v>
                </c:pt>
                <c:pt idx="2">
                  <c:v>2007</c:v>
                </c:pt>
                <c:pt idx="3">
                  <c:v>2012</c:v>
                </c:pt>
                <c:pt idx="4">
                  <c:v>2014</c:v>
                </c:pt>
                <c:pt idx="5">
                  <c:v>2016</c:v>
                </c:pt>
                <c:pt idx="6">
                  <c:v>2021</c:v>
                </c:pt>
              </c:strCache>
            </c:strRef>
          </c:cat>
          <c:val>
            <c:numRef>
              <c:f>'3-2'!$C$5:$C$11</c:f>
              <c:numCache>
                <c:formatCode>#,##0_);[Red]\(#,##0\)</c:formatCode>
                <c:ptCount val="7"/>
                <c:pt idx="0">
                  <c:v>11659</c:v>
                </c:pt>
                <c:pt idx="1">
                  <c:v>10305</c:v>
                </c:pt>
                <c:pt idx="2">
                  <c:v>10748</c:v>
                </c:pt>
                <c:pt idx="3">
                  <c:v>7631</c:v>
                </c:pt>
                <c:pt idx="4">
                  <c:v>8512</c:v>
                </c:pt>
                <c:pt idx="5">
                  <c:v>9693</c:v>
                </c:pt>
                <c:pt idx="6">
                  <c:v>9764</c:v>
                </c:pt>
              </c:numCache>
            </c:numRef>
          </c:val>
          <c:extLst>
            <c:ext xmlns:c16="http://schemas.microsoft.com/office/drawing/2014/chart" uri="{C3380CC4-5D6E-409C-BE32-E72D297353CC}">
              <c16:uniqueId val="{00000000-D75B-4811-B220-3871A7B058D3}"/>
            </c:ext>
          </c:extLst>
        </c:ser>
        <c:ser>
          <c:idx val="2"/>
          <c:order val="1"/>
          <c:tx>
            <c:strRef>
              <c:f>'3-2'!$D$4</c:f>
              <c:strCache>
                <c:ptCount val="1"/>
                <c:pt idx="0">
                  <c:v>小売業（年間販売額）</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'3-2'!$A$5:$A$11</c:f>
              <c:strCache>
                <c:ptCount val="7"/>
                <c:pt idx="0">
                  <c:v>2002年</c:v>
                </c:pt>
                <c:pt idx="1">
                  <c:v>2004</c:v>
                </c:pt>
                <c:pt idx="2">
                  <c:v>2007</c:v>
                </c:pt>
                <c:pt idx="3">
                  <c:v>2012</c:v>
                </c:pt>
                <c:pt idx="4">
                  <c:v>2014</c:v>
                </c:pt>
                <c:pt idx="5">
                  <c:v>2016</c:v>
                </c:pt>
                <c:pt idx="6">
                  <c:v>2021</c:v>
                </c:pt>
              </c:strCache>
            </c:strRef>
          </c:cat>
          <c:val>
            <c:numRef>
              <c:f>'3-2'!$D$5:$D$11</c:f>
              <c:numCache>
                <c:formatCode>#,##0_);[Red]\(#,##0\)</c:formatCode>
                <c:ptCount val="7"/>
                <c:pt idx="0">
                  <c:v>4294</c:v>
                </c:pt>
                <c:pt idx="1">
                  <c:v>4211</c:v>
                </c:pt>
                <c:pt idx="2">
                  <c:v>4166</c:v>
                </c:pt>
                <c:pt idx="3">
                  <c:v>3406</c:v>
                </c:pt>
                <c:pt idx="4">
                  <c:v>4014</c:v>
                </c:pt>
                <c:pt idx="5">
                  <c:v>4337</c:v>
                </c:pt>
                <c:pt idx="6">
                  <c:v>4250</c:v>
                </c:pt>
              </c:numCache>
            </c:numRef>
          </c:val>
          <c:extLst xmlns:c15="http://schemas.microsoft.com/office/drawing/2012/chart">
            <c:ext xmlns:c16="http://schemas.microsoft.com/office/drawing/2014/chart" uri="{C3380CC4-5D6E-409C-BE32-E72D297353CC}">
              <c16:uniqueId val="{00000001-D75B-4811-B220-3871A7B058D3}"/>
            </c:ext>
          </c:extLst>
        </c:ser>
        <c:dLbls>
          <c:showLegendKey val="0"/>
          <c:showVal val="0"/>
          <c:showCatName val="0"/>
          <c:showSerName val="0"/>
          <c:showPercent val="0"/>
          <c:showBubbleSize val="0"/>
        </c:dLbls>
        <c:gapWidth val="50"/>
        <c:axId val="533977712"/>
        <c:axId val="533976144"/>
        <c:extLst>
          <c:ext xmlns:c15="http://schemas.microsoft.com/office/drawing/2012/chart" uri="{02D57815-91ED-43cb-92C2-25804820EDAC}">
            <c15:filteredBarSeries>
              <c15:ser>
                <c:idx val="3"/>
                <c:order val="2"/>
                <c:tx>
                  <c:strRef>
                    <c:extLst>
                      <c:ext uri="{02D57815-91ED-43cb-92C2-25804820EDAC}">
                        <c15:formulaRef>
                          <c15:sqref>'3-2'!$E$4</c15:sqref>
                        </c15:formulaRef>
                      </c:ext>
                    </c:extLst>
                    <c:strCache>
                      <c:ptCount val="1"/>
                      <c:pt idx="0">
                        <c:v>合計</c:v>
                      </c:pt>
                    </c:strCache>
                  </c:strRef>
                </c:tx>
                <c:spPr>
                  <a:solidFill>
                    <a:schemeClr val="accent4"/>
                  </a:solidFill>
                  <a:ln>
                    <a:noFill/>
                  </a:ln>
                  <a:effectLst/>
                </c:spPr>
                <c:invertIfNegative val="0"/>
                <c:cat>
                  <c:strRef>
                    <c:extLst>
                      <c:ext uri="{02D57815-91ED-43cb-92C2-25804820EDAC}">
                        <c15:formulaRef>
                          <c15:sqref>'3-2'!$A$5:$A$11</c15:sqref>
                        </c15:formulaRef>
                      </c:ext>
                    </c:extLst>
                    <c:strCache>
                      <c:ptCount val="7"/>
                      <c:pt idx="0">
                        <c:v>2002年</c:v>
                      </c:pt>
                      <c:pt idx="1">
                        <c:v>2004</c:v>
                      </c:pt>
                      <c:pt idx="2">
                        <c:v>2007</c:v>
                      </c:pt>
                      <c:pt idx="3">
                        <c:v>2012</c:v>
                      </c:pt>
                      <c:pt idx="4">
                        <c:v>2014</c:v>
                      </c:pt>
                      <c:pt idx="5">
                        <c:v>2016</c:v>
                      </c:pt>
                      <c:pt idx="6">
                        <c:v>2021</c:v>
                      </c:pt>
                    </c:strCache>
                  </c:strRef>
                </c:cat>
                <c:val>
                  <c:numRef>
                    <c:extLst>
                      <c:ext uri="{02D57815-91ED-43cb-92C2-25804820EDAC}">
                        <c15:formulaRef>
                          <c15:sqref>'3-2'!$E$5:$E$11</c15:sqref>
                        </c15:formulaRef>
                      </c:ext>
                    </c:extLst>
                    <c:numCache>
                      <c:formatCode>#,##0_);[Red]\(#,##0\)</c:formatCode>
                      <c:ptCount val="7"/>
                      <c:pt idx="0">
                        <c:v>15953</c:v>
                      </c:pt>
                      <c:pt idx="1">
                        <c:v>14516</c:v>
                      </c:pt>
                      <c:pt idx="2">
                        <c:v>14914</c:v>
                      </c:pt>
                      <c:pt idx="3">
                        <c:v>11037</c:v>
                      </c:pt>
                      <c:pt idx="4">
                        <c:v>12526</c:v>
                      </c:pt>
                      <c:pt idx="5">
                        <c:v>14030</c:v>
                      </c:pt>
                      <c:pt idx="6">
                        <c:v>14014</c:v>
                      </c:pt>
                    </c:numCache>
                  </c:numRef>
                </c:val>
                <c:extLst>
                  <c:ext xmlns:c16="http://schemas.microsoft.com/office/drawing/2014/chart" uri="{C3380CC4-5D6E-409C-BE32-E72D297353CC}">
                    <c16:uniqueId val="{00000002-D75B-4811-B220-3871A7B058D3}"/>
                  </c:ext>
                </c:extLst>
              </c15:ser>
            </c15:filteredBarSeries>
          </c:ext>
        </c:extLst>
      </c:barChart>
      <c:catAx>
        <c:axId val="53397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6144"/>
        <c:crosses val="autoZero"/>
        <c:auto val="1"/>
        <c:lblAlgn val="ctr"/>
        <c:lblOffset val="100"/>
        <c:noMultiLvlLbl val="0"/>
      </c:catAx>
      <c:valAx>
        <c:axId val="533976144"/>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33977712"/>
        <c:crosses val="autoZero"/>
        <c:crossBetween val="between"/>
      </c:valAx>
      <c:spPr>
        <a:noFill/>
        <a:ln>
          <a:noFill/>
        </a:ln>
        <a:effectLst/>
      </c:spPr>
    </c:plotArea>
    <c:legend>
      <c:legendPos val="t"/>
      <c:layout>
        <c:manualLayout>
          <c:xMode val="edge"/>
          <c:yMode val="edge"/>
          <c:x val="0.28016090721654763"/>
          <c:y val="8.1398289417056124E-2"/>
          <c:w val="0.44303716289480738"/>
          <c:h val="5.196341219472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11410127840547E-2"/>
          <c:y val="0.23718206283596499"/>
          <c:w val="0.79780482802294506"/>
          <c:h val="0.61553329634178089"/>
        </c:manualLayout>
      </c:layout>
      <c:barChart>
        <c:barDir val="col"/>
        <c:grouping val="clustered"/>
        <c:varyColors val="0"/>
        <c:ser>
          <c:idx val="1"/>
          <c:order val="0"/>
          <c:tx>
            <c:strRef>
              <c:f>'3-3'!$B$4</c:f>
              <c:strCache>
                <c:ptCount val="1"/>
                <c:pt idx="0">
                  <c:v>卸売業（従業者数）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'3-3'!$A$5:$A$7</c:f>
              <c:strCache>
                <c:ptCount val="3"/>
                <c:pt idx="0">
                  <c:v>郡山市</c:v>
                </c:pt>
                <c:pt idx="1">
                  <c:v>福島市</c:v>
                </c:pt>
                <c:pt idx="2">
                  <c:v>いわき市</c:v>
                </c:pt>
              </c:strCache>
            </c:strRef>
          </c:cat>
          <c:val>
            <c:numRef>
              <c:f>'3-3'!$B$5:$B$7</c:f>
              <c:numCache>
                <c:formatCode>#,##0_ </c:formatCode>
                <c:ptCount val="3"/>
                <c:pt idx="0">
                  <c:v>10737</c:v>
                </c:pt>
                <c:pt idx="1">
                  <c:v>5094</c:v>
                </c:pt>
                <c:pt idx="2">
                  <c:v>5017</c:v>
                </c:pt>
              </c:numCache>
            </c:numRef>
          </c:val>
          <c:extLst>
            <c:ext xmlns:c16="http://schemas.microsoft.com/office/drawing/2014/chart" uri="{C3380CC4-5D6E-409C-BE32-E72D297353CC}">
              <c16:uniqueId val="{00000000-6476-4C2B-8F48-E7563B2D314C}"/>
            </c:ext>
          </c:extLst>
        </c:ser>
        <c:ser>
          <c:idx val="2"/>
          <c:order val="1"/>
          <c:tx>
            <c:strRef>
              <c:f>'3-3'!$C$4</c:f>
              <c:strCache>
                <c:ptCount val="1"/>
                <c:pt idx="0">
                  <c:v>小売業（従業者数）</c:v>
                </c:pt>
              </c:strCache>
            </c:strRef>
          </c:tx>
          <c:spPr>
            <a:pattFill prst="dkUpDiag">
              <a:fgClr>
                <a:srgbClr val="F8E352"/>
              </a:fgClr>
              <a:bgClr>
                <a:schemeClr val="bg1"/>
              </a:bgClr>
            </a:pattFill>
            <a:ln w="9525">
              <a:solidFill>
                <a:srgbClr val="F8E352"/>
              </a:solidFill>
            </a:ln>
            <a:effectLst/>
          </c:spPr>
          <c:invertIfNegative val="0"/>
          <c:dLbls>
            <c:dLbl>
              <c:idx val="0"/>
              <c:layout>
                <c:manualLayout>
                  <c:x val="2.0741093986552774E-3"/>
                  <c:y val="0.3146916264260595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6-4C2B-8F48-E7563B2D314C}"/>
                </c:ext>
              </c:extLst>
            </c:dLbl>
            <c:dLbl>
              <c:idx val="1"/>
              <c:layout>
                <c:manualLayout>
                  <c:x val="-3.8024899708460181E-17"/>
                  <c:y val="0.3232145340908747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76-4C2B-8F48-E7563B2D314C}"/>
                </c:ext>
              </c:extLst>
            </c:dLbl>
            <c:dLbl>
              <c:idx val="2"/>
              <c:layout>
                <c:manualLayout>
                  <c:x val="2.0741093986552583E-3"/>
                  <c:y val="0.313172776586770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6-4C2B-8F48-E7563B2D31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'3-3'!$C$5:$C$7</c:f>
              <c:numCache>
                <c:formatCode>#,##0_ </c:formatCode>
                <c:ptCount val="3"/>
                <c:pt idx="0">
                  <c:v>18257</c:v>
                </c:pt>
                <c:pt idx="1">
                  <c:v>16407</c:v>
                </c:pt>
                <c:pt idx="2">
                  <c:v>18688</c:v>
                </c:pt>
              </c:numCache>
            </c:numRef>
          </c:val>
          <c:extLst>
            <c:ext xmlns:c16="http://schemas.microsoft.com/office/drawing/2014/chart" uri="{C3380CC4-5D6E-409C-BE32-E72D297353CC}">
              <c16:uniqueId val="{00000004-6476-4C2B-8F48-E7563B2D314C}"/>
            </c:ext>
          </c:extLst>
        </c:ser>
        <c:dLbls>
          <c:showLegendKey val="0"/>
          <c:showVal val="1"/>
          <c:showCatName val="0"/>
          <c:showSerName val="0"/>
          <c:showPercent val="0"/>
          <c:showBubbleSize val="0"/>
        </c:dLbls>
        <c:gapWidth val="100"/>
        <c:axId val="562964480"/>
        <c:axId val="562972320"/>
      </c:barChart>
      <c:lineChart>
        <c:grouping val="standard"/>
        <c:varyColors val="0"/>
        <c:ser>
          <c:idx val="3"/>
          <c:order val="2"/>
          <c:tx>
            <c:strRef>
              <c:f>'3-3'!$D$4</c:f>
              <c:strCache>
                <c:ptCount val="1"/>
                <c:pt idx="0">
                  <c:v>卸売業（事業所数）</c:v>
                </c:pt>
              </c:strCache>
            </c:strRef>
          </c:tx>
          <c:spPr>
            <a:ln w="25400" cap="rnd">
              <a:solidFill>
                <a:srgbClr val="51A1A2"/>
              </a:solidFill>
              <a:prstDash val="sysDot"/>
              <a:round/>
            </a:ln>
            <a:effectLst/>
          </c:spPr>
          <c:marker>
            <c:symbol val="circle"/>
            <c:size val="5"/>
            <c:spPr>
              <a:solidFill>
                <a:srgbClr val="51A1A2"/>
              </a:solidFill>
              <a:ln w="9525">
                <a:solidFill>
                  <a:srgbClr val="51A1A2"/>
                </a:solidFill>
              </a:ln>
              <a:effectLst/>
            </c:spPr>
          </c:marker>
          <c:dLbls>
            <c:dLbl>
              <c:idx val="0"/>
              <c:layout>
                <c:manualLayout>
                  <c:x val="-0.10216717602681934"/>
                  <c:y val="-6.76413735061593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5D-4B6D-81F2-21CC3BA64636}"/>
                </c:ext>
              </c:extLst>
            </c:dLbl>
            <c:dLbl>
              <c:idx val="1"/>
              <c:layout>
                <c:manualLayout>
                  <c:x val="-7.9664991608834265E-2"/>
                  <c:y val="-7.3527060488641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5D-4B6D-81F2-21CC3BA64636}"/>
                </c:ext>
              </c:extLst>
            </c:dLbl>
            <c:dLbl>
              <c:idx val="2"/>
              <c:layout>
                <c:manualLayout>
                  <c:x val="-8.8738453067699216E-2"/>
                  <c:y val="-7.3527060488641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5D-4B6D-81F2-21CC3BA646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'3-3'!$D$5:$D$7</c:f>
              <c:numCache>
                <c:formatCode>#,##0_ </c:formatCode>
                <c:ptCount val="3"/>
                <c:pt idx="0">
                  <c:v>1089</c:v>
                </c:pt>
                <c:pt idx="1">
                  <c:v>577</c:v>
                </c:pt>
                <c:pt idx="2">
                  <c:v>628</c:v>
                </c:pt>
              </c:numCache>
            </c:numRef>
          </c:val>
          <c:smooth val="0"/>
          <c:extLst>
            <c:ext xmlns:c16="http://schemas.microsoft.com/office/drawing/2014/chart" uri="{C3380CC4-5D6E-409C-BE32-E72D297353CC}">
              <c16:uniqueId val="{00000005-6476-4C2B-8F48-E7563B2D314C}"/>
            </c:ext>
          </c:extLst>
        </c:ser>
        <c:ser>
          <c:idx val="4"/>
          <c:order val="3"/>
          <c:tx>
            <c:strRef>
              <c:f>'3-3'!$E$4</c:f>
              <c:strCache>
                <c:ptCount val="1"/>
                <c:pt idx="0">
                  <c:v>小売業（事業所数）</c:v>
                </c:pt>
              </c:strCache>
            </c:strRef>
          </c:tx>
          <c:spPr>
            <a:ln w="25400" cap="rnd">
              <a:solidFill>
                <a:srgbClr val="D5848B"/>
              </a:solidFill>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'3-3'!$E$5:$E$7</c:f>
              <c:numCache>
                <c:formatCode>#,##0_ </c:formatCode>
                <c:ptCount val="3"/>
                <c:pt idx="0">
                  <c:v>2003</c:v>
                </c:pt>
                <c:pt idx="1">
                  <c:v>1942</c:v>
                </c:pt>
                <c:pt idx="2">
                  <c:v>2333</c:v>
                </c:pt>
              </c:numCache>
            </c:numRef>
          </c:val>
          <c:smooth val="0"/>
          <c:extLst>
            <c:ext xmlns:c16="http://schemas.microsoft.com/office/drawing/2014/chart" uri="{C3380CC4-5D6E-409C-BE32-E72D297353CC}">
              <c16:uniqueId val="{00000006-6476-4C2B-8F48-E7563B2D314C}"/>
            </c:ext>
          </c:extLst>
        </c:ser>
        <c:dLbls>
          <c:showLegendKey val="0"/>
          <c:showVal val="1"/>
          <c:showCatName val="0"/>
          <c:showSerName val="0"/>
          <c:showPercent val="0"/>
          <c:showBubbleSize val="0"/>
        </c:dLbls>
        <c:marker val="1"/>
        <c:smooth val="0"/>
        <c:axId val="562962520"/>
        <c:axId val="562965656"/>
      </c:lineChart>
      <c:catAx>
        <c:axId val="56296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2972320"/>
        <c:crosses val="autoZero"/>
        <c:auto val="1"/>
        <c:lblAlgn val="ctr"/>
        <c:lblOffset val="100"/>
        <c:noMultiLvlLbl val="0"/>
      </c:catAx>
      <c:valAx>
        <c:axId val="562972320"/>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64480"/>
        <c:crosses val="autoZero"/>
        <c:crossBetween val="between"/>
        <c:majorUnit val="5000"/>
      </c:valAx>
      <c:valAx>
        <c:axId val="562965656"/>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62520"/>
        <c:crosses val="max"/>
        <c:crossBetween val="between"/>
      </c:valAx>
      <c:catAx>
        <c:axId val="562962520"/>
        <c:scaling>
          <c:orientation val="minMax"/>
        </c:scaling>
        <c:delete val="1"/>
        <c:axPos val="b"/>
        <c:numFmt formatCode="General" sourceLinked="1"/>
        <c:majorTickMark val="out"/>
        <c:minorTickMark val="none"/>
        <c:tickLblPos val="nextTo"/>
        <c:crossAx val="562965656"/>
        <c:crosses val="autoZero"/>
        <c:auto val="1"/>
        <c:lblAlgn val="ctr"/>
        <c:lblOffset val="100"/>
        <c:noMultiLvlLbl val="0"/>
      </c:catAx>
      <c:spPr>
        <a:noFill/>
        <a:ln>
          <a:noFill/>
        </a:ln>
        <a:effectLst/>
      </c:spPr>
    </c:plotArea>
    <c:legend>
      <c:legendPos val="t"/>
      <c:layout>
        <c:manualLayout>
          <c:xMode val="edge"/>
          <c:yMode val="edge"/>
          <c:x val="6.818218081717832E-2"/>
          <c:y val="5.3764618047103183E-2"/>
          <c:w val="0.86975510465559069"/>
          <c:h val="0.117015335690388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7003499562554"/>
          <c:y val="0.16203703703703703"/>
          <c:w val="0.85297440944881886"/>
          <c:h val="0.7324613589967921"/>
        </c:manualLayout>
      </c:layout>
      <c:barChart>
        <c:barDir val="col"/>
        <c:grouping val="clustered"/>
        <c:varyColors val="0"/>
        <c:ser>
          <c:idx val="0"/>
          <c:order val="0"/>
          <c:tx>
            <c:strRef>
              <c:f>'3-3'!$B$12</c:f>
              <c:strCache>
                <c:ptCount val="1"/>
                <c:pt idx="0">
                  <c:v>卸売業（年間販売額）</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'3-3'!$A$13:$A$15</c:f>
              <c:strCache>
                <c:ptCount val="3"/>
                <c:pt idx="0">
                  <c:v>郡山市</c:v>
                </c:pt>
                <c:pt idx="1">
                  <c:v>福島市</c:v>
                </c:pt>
                <c:pt idx="2">
                  <c:v>いわき市</c:v>
                </c:pt>
              </c:strCache>
            </c:strRef>
          </c:cat>
          <c:val>
            <c:numRef>
              <c:f>'3-3'!$B$13:$B$15</c:f>
              <c:numCache>
                <c:formatCode>#,##0_ </c:formatCode>
                <c:ptCount val="3"/>
                <c:pt idx="0">
                  <c:v>9764</c:v>
                </c:pt>
                <c:pt idx="1">
                  <c:v>4583</c:v>
                </c:pt>
                <c:pt idx="2">
                  <c:v>4309</c:v>
                </c:pt>
              </c:numCache>
            </c:numRef>
          </c:val>
          <c:extLst>
            <c:ext xmlns:c16="http://schemas.microsoft.com/office/drawing/2014/chart" uri="{C3380CC4-5D6E-409C-BE32-E72D297353CC}">
              <c16:uniqueId val="{00000000-4B5A-41C1-9559-5F0B0012D626}"/>
            </c:ext>
          </c:extLst>
        </c:ser>
        <c:ser>
          <c:idx val="1"/>
          <c:order val="1"/>
          <c:tx>
            <c:strRef>
              <c:f>'3-3'!$C$12</c:f>
              <c:strCache>
                <c:ptCount val="1"/>
                <c:pt idx="0">
                  <c:v>小売業（年間販売額）</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'3-3'!$A$13:$A$15</c:f>
              <c:strCache>
                <c:ptCount val="3"/>
                <c:pt idx="0">
                  <c:v>郡山市</c:v>
                </c:pt>
                <c:pt idx="1">
                  <c:v>福島市</c:v>
                </c:pt>
                <c:pt idx="2">
                  <c:v>いわき市</c:v>
                </c:pt>
              </c:strCache>
            </c:strRef>
          </c:cat>
          <c:val>
            <c:numRef>
              <c:f>'3-3'!$C$13:$C$15</c:f>
              <c:numCache>
                <c:formatCode>#,##0_ </c:formatCode>
                <c:ptCount val="3"/>
                <c:pt idx="0">
                  <c:v>4250</c:v>
                </c:pt>
                <c:pt idx="1">
                  <c:v>3269</c:v>
                </c:pt>
                <c:pt idx="2">
                  <c:v>3793</c:v>
                </c:pt>
              </c:numCache>
            </c:numRef>
          </c:val>
          <c:extLst>
            <c:ext xmlns:c16="http://schemas.microsoft.com/office/drawing/2014/chart" uri="{C3380CC4-5D6E-409C-BE32-E72D297353CC}">
              <c16:uniqueId val="{00000001-4B5A-41C1-9559-5F0B0012D626}"/>
            </c:ext>
          </c:extLst>
        </c:ser>
        <c:dLbls>
          <c:dLblPos val="outEnd"/>
          <c:showLegendKey val="0"/>
          <c:showVal val="1"/>
          <c:showCatName val="0"/>
          <c:showSerName val="0"/>
          <c:showPercent val="0"/>
          <c:showBubbleSize val="0"/>
        </c:dLbls>
        <c:gapWidth val="100"/>
        <c:axId val="562970360"/>
        <c:axId val="562963304"/>
      </c:barChart>
      <c:catAx>
        <c:axId val="56297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2963304"/>
        <c:crosses val="autoZero"/>
        <c:auto val="1"/>
        <c:lblAlgn val="ctr"/>
        <c:lblOffset val="100"/>
        <c:noMultiLvlLbl val="0"/>
      </c:catAx>
      <c:valAx>
        <c:axId val="562963304"/>
        <c:scaling>
          <c:orientation val="minMax"/>
          <c:max val="10000"/>
        </c:scaling>
        <c:delete val="0"/>
        <c:axPos val="l"/>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2970360"/>
        <c:crosses val="autoZero"/>
        <c:crossBetween val="between"/>
        <c:majorUnit val="5000"/>
      </c:valAx>
      <c:spPr>
        <a:noFill/>
        <a:ln>
          <a:noFill/>
        </a:ln>
        <a:effectLst/>
      </c:spPr>
    </c:plotArea>
    <c:legend>
      <c:legendPos val="b"/>
      <c:layout>
        <c:manualLayout>
          <c:xMode val="edge"/>
          <c:yMode val="edge"/>
          <c:x val="0.45127115259859879"/>
          <c:y val="0.11012038784408147"/>
          <c:w val="0.47020125015522601"/>
          <c:h val="0.247245829808463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96076614925685E-2"/>
          <c:y val="0.21715759443113086"/>
          <c:w val="0.86846142176937602"/>
          <c:h val="0.51770398265434214"/>
        </c:manualLayout>
      </c:layout>
      <c:barChart>
        <c:barDir val="col"/>
        <c:grouping val="clustered"/>
        <c:varyColors val="0"/>
        <c:ser>
          <c:idx val="0"/>
          <c:order val="0"/>
          <c:tx>
            <c:strRef>
              <c:f>'3-4'!$B$5</c:f>
              <c:strCache>
                <c:ptCount val="1"/>
                <c:pt idx="0">
                  <c:v>従業者数</c:v>
                </c:pt>
              </c:strCache>
            </c:strRef>
          </c:tx>
          <c:spPr>
            <a:solidFill>
              <a:srgbClr val="B1D7E4"/>
            </a:solidFill>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'3-4'!$B$6:$B$11</c:f>
              <c:numCache>
                <c:formatCode>#,##0_);[Red]\(#,##0\)</c:formatCode>
                <c:ptCount val="6"/>
                <c:pt idx="0">
                  <c:v>4071</c:v>
                </c:pt>
                <c:pt idx="1">
                  <c:v>2746</c:v>
                </c:pt>
                <c:pt idx="2">
                  <c:v>1899</c:v>
                </c:pt>
                <c:pt idx="3">
                  <c:v>1862</c:v>
                </c:pt>
                <c:pt idx="4">
                  <c:v>110</c:v>
                </c:pt>
                <c:pt idx="5" formatCode="#,##0">
                  <c:v>49</c:v>
                </c:pt>
              </c:numCache>
            </c:numRef>
          </c:val>
          <c:extLst>
            <c:ext xmlns:c16="http://schemas.microsoft.com/office/drawing/2014/chart" uri="{C3380CC4-5D6E-409C-BE32-E72D297353CC}">
              <c16:uniqueId val="{00000000-498D-4C52-9C38-3ED3DC6AEFFC}"/>
            </c:ext>
          </c:extLst>
        </c:ser>
        <c:ser>
          <c:idx val="2"/>
          <c:order val="2"/>
          <c:tx>
            <c:strRef>
              <c:f>'3-4'!$D$5</c:f>
              <c:strCache>
                <c:ptCount val="1"/>
              </c:strCache>
            </c:strRef>
          </c:tx>
          <c:spPr>
            <a:ln w="12700">
              <a:solidFill>
                <a:srgbClr val="ED594B"/>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'3-4'!$D$6:$D$11</c:f>
              <c:numCache>
                <c:formatCode>General</c:formatCode>
                <c:ptCount val="6"/>
              </c:numCache>
            </c:numRef>
          </c:val>
          <c:extLst>
            <c:ext xmlns:c16="http://schemas.microsoft.com/office/drawing/2014/chart" uri="{C3380CC4-5D6E-409C-BE32-E72D297353CC}">
              <c16:uniqueId val="{00000001-498D-4C52-9C38-3ED3DC6AEFFC}"/>
            </c:ext>
          </c:extLst>
        </c:ser>
        <c:dLbls>
          <c:showLegendKey val="0"/>
          <c:showVal val="1"/>
          <c:showCatName val="0"/>
          <c:showSerName val="0"/>
          <c:showPercent val="0"/>
          <c:showBubbleSize val="0"/>
        </c:dLbls>
        <c:gapWidth val="100"/>
        <c:axId val="562969576"/>
        <c:axId val="562963696"/>
      </c:barChart>
      <c:barChart>
        <c:barDir val="col"/>
        <c:grouping val="clustered"/>
        <c:varyColors val="0"/>
        <c:ser>
          <c:idx val="1"/>
          <c:order val="1"/>
          <c:tx>
            <c:strRef>
              <c:f>'3-4'!$C$5</c:f>
              <c:strCache>
                <c:ptCount val="1"/>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'3-4'!$C$6:$C$11</c:f>
              <c:numCache>
                <c:formatCode>General</c:formatCode>
                <c:ptCount val="6"/>
              </c:numCache>
            </c:numRef>
          </c:val>
          <c:extLst>
            <c:ext xmlns:c16="http://schemas.microsoft.com/office/drawing/2014/chart" uri="{C3380CC4-5D6E-409C-BE32-E72D297353CC}">
              <c16:uniqueId val="{00000002-498D-4C52-9C38-3ED3DC6AEFFC}"/>
            </c:ext>
          </c:extLst>
        </c:ser>
        <c:ser>
          <c:idx val="3"/>
          <c:order val="3"/>
          <c:tx>
            <c:strRef>
              <c:f>'3-4'!$E$5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'3-4'!$E$6:$E$11</c:f>
              <c:numCache>
                <c:formatCode>#,##0_);[Red]\(#,##0\)</c:formatCode>
                <c:ptCount val="6"/>
                <c:pt idx="0">
                  <c:v>410</c:v>
                </c:pt>
                <c:pt idx="1">
                  <c:v>186</c:v>
                </c:pt>
                <c:pt idx="2">
                  <c:v>257</c:v>
                </c:pt>
                <c:pt idx="3">
                  <c:v>206</c:v>
                </c:pt>
                <c:pt idx="4">
                  <c:v>21</c:v>
                </c:pt>
                <c:pt idx="5" formatCode="General">
                  <c:v>9</c:v>
                </c:pt>
              </c:numCache>
            </c:numRef>
          </c:val>
          <c:extLst>
            <c:ext xmlns:c16="http://schemas.microsoft.com/office/drawing/2014/chart" uri="{C3380CC4-5D6E-409C-BE32-E72D297353CC}">
              <c16:uniqueId val="{00000003-498D-4C52-9C38-3ED3DC6AEFFC}"/>
            </c:ext>
          </c:extLst>
        </c:ser>
        <c:dLbls>
          <c:showLegendKey val="0"/>
          <c:showVal val="1"/>
          <c:showCatName val="0"/>
          <c:showSerName val="0"/>
          <c:showPercent val="0"/>
          <c:showBubbleSize val="0"/>
        </c:dLbls>
        <c:gapWidth val="100"/>
        <c:axId val="562964088"/>
        <c:axId val="562965264"/>
      </c:barChart>
      <c:catAx>
        <c:axId val="562969576"/>
        <c:scaling>
          <c:orientation val="minMax"/>
        </c:scaling>
        <c:delete val="0"/>
        <c:axPos val="b"/>
        <c:numFmt formatCode="General" sourceLinked="0"/>
        <c:majorTickMark val="out"/>
        <c:minorTickMark val="none"/>
        <c:tickLblPos val="low"/>
        <c:spPr>
          <a:ln>
            <a:solidFill>
              <a:schemeClr val="bg1">
                <a:lumMod val="85000"/>
              </a:schemeClr>
            </a:solidFill>
          </a:ln>
        </c:spPr>
        <c:txPr>
          <a:bodyPr rot="0" vert="horz"/>
          <a:lstStyle/>
          <a:p>
            <a:pPr>
              <a:defRPr sz="800"/>
            </a:pPr>
            <a:endParaRPr lang="ja-JP"/>
          </a:p>
        </c:txPr>
        <c:crossAx val="562963696"/>
        <c:crosses val="autoZero"/>
        <c:auto val="1"/>
        <c:lblAlgn val="ctr"/>
        <c:lblOffset val="100"/>
        <c:noMultiLvlLbl val="0"/>
      </c:catAx>
      <c:valAx>
        <c:axId val="562963696"/>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62969576"/>
        <c:crosses val="autoZero"/>
        <c:crossBetween val="between"/>
        <c:majorUnit val="1000"/>
      </c:valAx>
      <c:valAx>
        <c:axId val="562965264"/>
        <c:scaling>
          <c:orientation val="minMax"/>
        </c:scaling>
        <c:delete val="0"/>
        <c:axPos val="r"/>
        <c:numFmt formatCode="General" sourceLinked="1"/>
        <c:majorTickMark val="out"/>
        <c:minorTickMark val="none"/>
        <c:tickLblPos val="nextTo"/>
        <c:spPr>
          <a:ln>
            <a:solidFill>
              <a:schemeClr val="bg1">
                <a:lumMod val="85000"/>
              </a:schemeClr>
            </a:solidFill>
          </a:ln>
        </c:spPr>
        <c:txPr>
          <a:bodyPr/>
          <a:lstStyle/>
          <a:p>
            <a:pPr>
              <a:defRPr sz="800"/>
            </a:pPr>
            <a:endParaRPr lang="ja-JP"/>
          </a:p>
        </c:txPr>
        <c:crossAx val="562964088"/>
        <c:crosses val="max"/>
        <c:crossBetween val="between"/>
        <c:majorUnit val="100"/>
      </c:valAx>
      <c:catAx>
        <c:axId val="562964088"/>
        <c:scaling>
          <c:orientation val="minMax"/>
        </c:scaling>
        <c:delete val="1"/>
        <c:axPos val="b"/>
        <c:numFmt formatCode="General" sourceLinked="1"/>
        <c:majorTickMark val="out"/>
        <c:minorTickMark val="none"/>
        <c:tickLblPos val="nextTo"/>
        <c:crossAx val="562965264"/>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25230612130930441"/>
          <c:y val="4.3252630804327029E-2"/>
          <c:w val="0.4933039437978386"/>
          <c:h val="9.3914419560820681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44" l="0.70000000000000062" r="0.70000000000000062" t="0.75000000000000844"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42742912949834E-2"/>
          <c:y val="0.26928579210617543"/>
          <c:w val="0.87733680900808897"/>
          <c:h val="0.45629377539240384"/>
        </c:manualLayout>
      </c:layout>
      <c:barChart>
        <c:barDir val="col"/>
        <c:grouping val="clustered"/>
        <c:varyColors val="0"/>
        <c:ser>
          <c:idx val="0"/>
          <c:order val="0"/>
          <c:tx>
            <c:strRef>
              <c:f>'3-5'!$B$6</c:f>
              <c:strCache>
                <c:ptCount val="1"/>
                <c:pt idx="0">
                  <c:v>年間販売額</c:v>
                </c:pt>
              </c:strCache>
            </c:strRef>
          </c:tx>
          <c:spPr>
            <a:solidFill>
              <a:srgbClr val="B1D7E4"/>
            </a:solidFill>
            <a:ln>
              <a:solidFill>
                <a:srgbClr val="B1D7E4"/>
              </a:solidFill>
            </a:ln>
          </c:spPr>
          <c:invertIfNegative val="0"/>
          <c:dLbls>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'3-5'!$A$7:$A$12</c:f>
              <c:strCache>
                <c:ptCount val="6"/>
                <c:pt idx="0">
                  <c:v>飲食料品卸売業</c:v>
                </c:pt>
                <c:pt idx="1">
                  <c:v>機械器具卸売業</c:v>
                </c:pt>
                <c:pt idx="2">
                  <c:v>その他の卸売業</c:v>
                </c:pt>
                <c:pt idx="3">
                  <c:v>建築材料，鉱物・
金属材料等卸売業</c:v>
                </c:pt>
                <c:pt idx="4">
                  <c:v>各種商品卸売業</c:v>
                </c:pt>
                <c:pt idx="5">
                  <c:v>繊維・衣服等
卸売業</c:v>
                </c:pt>
              </c:strCache>
            </c:strRef>
          </c:cat>
          <c:val>
            <c:numRef>
              <c:f>'3-5'!$B$7:$B$12</c:f>
              <c:numCache>
                <c:formatCode>#,##0_ </c:formatCode>
                <c:ptCount val="6"/>
                <c:pt idx="0">
                  <c:v>3035</c:v>
                </c:pt>
                <c:pt idx="1">
                  <c:v>2864</c:v>
                </c:pt>
                <c:pt idx="2">
                  <c:v>2088</c:v>
                </c:pt>
                <c:pt idx="3">
                  <c:v>1713</c:v>
                </c:pt>
                <c:pt idx="4">
                  <c:v>32</c:v>
                </c:pt>
                <c:pt idx="5">
                  <c:v>31</c:v>
                </c:pt>
              </c:numCache>
            </c:numRef>
          </c:val>
          <c:extLst>
            <c:ext xmlns:c16="http://schemas.microsoft.com/office/drawing/2014/chart" uri="{C3380CC4-5D6E-409C-BE32-E72D297353CC}">
              <c16:uniqueId val="{00000000-82F9-4BAA-8653-B93A4D31F748}"/>
            </c:ext>
          </c:extLst>
        </c:ser>
        <c:dLbls>
          <c:showLegendKey val="0"/>
          <c:showVal val="1"/>
          <c:showCatName val="0"/>
          <c:showSerName val="0"/>
          <c:showPercent val="0"/>
          <c:showBubbleSize val="0"/>
        </c:dLbls>
        <c:gapWidth val="100"/>
        <c:axId val="562966440"/>
        <c:axId val="562969184"/>
      </c:barChart>
      <c:catAx>
        <c:axId val="562966440"/>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horz"/>
          <a:lstStyle/>
          <a:p>
            <a:pPr>
              <a:defRPr sz="800"/>
            </a:pPr>
            <a:endParaRPr lang="ja-JP"/>
          </a:p>
        </c:txPr>
        <c:crossAx val="562969184"/>
        <c:crosses val="autoZero"/>
        <c:auto val="1"/>
        <c:lblAlgn val="ctr"/>
        <c:lblOffset val="100"/>
        <c:noMultiLvlLbl val="0"/>
      </c:catAx>
      <c:valAx>
        <c:axId val="562969184"/>
        <c:scaling>
          <c:orientation val="minMax"/>
        </c:scaling>
        <c:delete val="0"/>
        <c:axPos val="l"/>
        <c:numFmt formatCode="#,##0_ " sourceLinked="1"/>
        <c:majorTickMark val="out"/>
        <c:minorTickMark val="none"/>
        <c:tickLblPos val="nextTo"/>
        <c:spPr>
          <a:ln>
            <a:solidFill>
              <a:schemeClr val="bg1">
                <a:lumMod val="85000"/>
              </a:schemeClr>
            </a:solidFill>
          </a:ln>
        </c:spPr>
        <c:txPr>
          <a:bodyPr/>
          <a:lstStyle/>
          <a:p>
            <a:pPr>
              <a:defRPr sz="800"/>
            </a:pPr>
            <a:endParaRPr lang="ja-JP"/>
          </a:p>
        </c:txPr>
        <c:crossAx val="562966440"/>
        <c:crosses val="autoZero"/>
        <c:crossBetween val="between"/>
      </c:valAx>
    </c:plotArea>
    <c:legend>
      <c:legendPos val="t"/>
      <c:layout>
        <c:manualLayout>
          <c:xMode val="edge"/>
          <c:yMode val="edge"/>
          <c:x val="0.25435206367547103"/>
          <c:y val="7.5562638003582885E-2"/>
          <c:w val="0.49330277429674385"/>
          <c:h val="9.6564545224712153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66" l="0.70000000000000062" r="0.70000000000000062" t="0.7500000000000086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altLang="ja-JP" sz="1100"/>
              <a:t>1990</a:t>
            </a:r>
            <a:r>
              <a:rPr lang="ja-JP" altLang="en-US" sz="1100"/>
              <a:t>年</a:t>
            </a:r>
            <a:r>
              <a:rPr lang="en-US" altLang="ja-JP" sz="1100"/>
              <a:t>(</a:t>
            </a:r>
            <a:r>
              <a:rPr lang="ja-JP" altLang="ja-JP" sz="1100" b="0" i="0" u="none" strike="noStrike" baseline="0">
                <a:effectLst/>
              </a:rPr>
              <a:t>平成２</a:t>
            </a:r>
            <a:r>
              <a:rPr lang="ja-JP" altLang="en-US" sz="1100"/>
              <a:t>年</a:t>
            </a:r>
            <a:r>
              <a:rPr lang="en-US" altLang="ja-JP" sz="1100"/>
              <a:t>)</a:t>
            </a:r>
            <a:r>
              <a:rPr lang="ja-JP" altLang="en-US" sz="1100"/>
              <a:t>　</a:t>
            </a:r>
            <a:r>
              <a:rPr lang="en-US" altLang="ja-JP" sz="1100"/>
              <a:t>314,642</a:t>
            </a:r>
            <a:r>
              <a:rPr lang="ja-JP" altLang="en-US" sz="1100"/>
              <a:t>人</a:t>
            </a:r>
          </a:p>
        </c:rich>
      </c:tx>
      <c:layout>
        <c:manualLayout>
          <c:xMode val="edge"/>
          <c:yMode val="edge"/>
          <c:x val="0.22760056755997909"/>
          <c:y val="0.1336356421136176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11034715414316"/>
          <c:y val="0.23258543179661634"/>
          <c:w val="0.79177930569171373"/>
          <c:h val="0.67623470602325964"/>
        </c:manualLayout>
      </c:layout>
      <c:barChart>
        <c:barDir val="bar"/>
        <c:grouping val="clustered"/>
        <c:varyColors val="0"/>
        <c:ser>
          <c:idx val="3"/>
          <c:order val="2"/>
          <c:tx>
            <c:strRef>
              <c:f>'1-4'!$E$5</c:f>
              <c:strCache>
                <c:ptCount val="1"/>
                <c:pt idx="0">
                  <c:v>女</c:v>
                </c:pt>
              </c:strCache>
            </c:strRef>
          </c:tx>
          <c:spPr>
            <a:pattFill prst="dkUpDiag">
              <a:fgClr>
                <a:srgbClr val="F8E352"/>
              </a:fgClr>
              <a:bgClr>
                <a:schemeClr val="bg1"/>
              </a:bgClr>
            </a:pattFill>
            <a:ln>
              <a:solidFill>
                <a:srgbClr val="F8E352"/>
              </a:solidFill>
            </a:ln>
            <a:effectLst/>
          </c:spPr>
          <c:invertIfNegative val="0"/>
          <c:cat>
            <c:strRef>
              <c:f>'1-4'!$A$6:$A$24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'1-4'!$E$6:$E$24</c:f>
              <c:numCache>
                <c:formatCode>#,###"人";#,###"人"</c:formatCode>
                <c:ptCount val="19"/>
                <c:pt idx="0">
                  <c:v>9644</c:v>
                </c:pt>
                <c:pt idx="1">
                  <c:v>10585</c:v>
                </c:pt>
                <c:pt idx="2">
                  <c:v>11502</c:v>
                </c:pt>
                <c:pt idx="3">
                  <c:v>12058</c:v>
                </c:pt>
                <c:pt idx="4">
                  <c:v>10292</c:v>
                </c:pt>
                <c:pt idx="5">
                  <c:v>10704</c:v>
                </c:pt>
                <c:pt idx="6">
                  <c:v>11497</c:v>
                </c:pt>
                <c:pt idx="7">
                  <c:v>12644</c:v>
                </c:pt>
                <c:pt idx="8">
                  <c:v>12680</c:v>
                </c:pt>
                <c:pt idx="9">
                  <c:v>9674</c:v>
                </c:pt>
                <c:pt idx="10">
                  <c:v>9292</c:v>
                </c:pt>
                <c:pt idx="11">
                  <c:v>9489</c:v>
                </c:pt>
                <c:pt idx="12">
                  <c:v>8817</c:v>
                </c:pt>
                <c:pt idx="13">
                  <c:v>6820</c:v>
                </c:pt>
                <c:pt idx="14">
                  <c:v>5058</c:v>
                </c:pt>
                <c:pt idx="15">
                  <c:v>3877</c:v>
                </c:pt>
                <c:pt idx="16">
                  <c:v>2397</c:v>
                </c:pt>
                <c:pt idx="17">
                  <c:v>1134</c:v>
                </c:pt>
                <c:pt idx="18">
                  <c:v>407</c:v>
                </c:pt>
              </c:numCache>
            </c:numRef>
          </c:val>
          <c:extLst>
            <c:ext xmlns:c16="http://schemas.microsoft.com/office/drawing/2014/chart" uri="{C3380CC4-5D6E-409C-BE32-E72D297353CC}">
              <c16:uniqueId val="{00000000-674C-4B0D-A7D1-BBFA4EF9A2E9}"/>
            </c:ext>
          </c:extLst>
        </c:ser>
        <c:ser>
          <c:idx val="2"/>
          <c:order val="3"/>
          <c:tx>
            <c:strRef>
              <c:f>'1-4'!$C$5</c:f>
              <c:strCache>
                <c:ptCount val="1"/>
                <c:pt idx="0">
                  <c:v>男</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'1-4'!$A$6:$A$24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'1-4'!$D$6:$D$24</c:f>
              <c:numCache>
                <c:formatCode>#,###"人";#,###"人"</c:formatCode>
                <c:ptCount val="19"/>
                <c:pt idx="0">
                  <c:v>-10302</c:v>
                </c:pt>
                <c:pt idx="1">
                  <c:v>-11303</c:v>
                </c:pt>
                <c:pt idx="2">
                  <c:v>-11938</c:v>
                </c:pt>
                <c:pt idx="3">
                  <c:v>-12713</c:v>
                </c:pt>
                <c:pt idx="4">
                  <c:v>-11499</c:v>
                </c:pt>
                <c:pt idx="5">
                  <c:v>-10649</c:v>
                </c:pt>
                <c:pt idx="6">
                  <c:v>-11382</c:v>
                </c:pt>
                <c:pt idx="7">
                  <c:v>-12632</c:v>
                </c:pt>
                <c:pt idx="8">
                  <c:v>-13266</c:v>
                </c:pt>
                <c:pt idx="9">
                  <c:v>-10083</c:v>
                </c:pt>
                <c:pt idx="10">
                  <c:v>-8906</c:v>
                </c:pt>
                <c:pt idx="11">
                  <c:v>-8567</c:v>
                </c:pt>
                <c:pt idx="12">
                  <c:v>-7985</c:v>
                </c:pt>
                <c:pt idx="13">
                  <c:v>-5365</c:v>
                </c:pt>
                <c:pt idx="14">
                  <c:v>-3666</c:v>
                </c:pt>
                <c:pt idx="15">
                  <c:v>-2505</c:v>
                </c:pt>
                <c:pt idx="16">
                  <c:v>-1279</c:v>
                </c:pt>
                <c:pt idx="17">
                  <c:v>-506</c:v>
                </c:pt>
                <c:pt idx="18">
                  <c:v>-113</c:v>
                </c:pt>
              </c:numCache>
            </c:numRef>
          </c:val>
          <c:extLst>
            <c:ext xmlns:c16="http://schemas.microsoft.com/office/drawing/2014/chart" uri="{C3380CC4-5D6E-409C-BE32-E72D297353CC}">
              <c16:uniqueId val="{00000001-674C-4B0D-A7D1-BBFA4EF9A2E9}"/>
            </c:ext>
          </c:extLst>
        </c:ser>
        <c:dLbls>
          <c:showLegendKey val="0"/>
          <c:showVal val="0"/>
          <c:showCatName val="0"/>
          <c:showSerName val="0"/>
          <c:showPercent val="0"/>
          <c:showBubbleSize val="0"/>
        </c:dLbls>
        <c:gapWidth val="30"/>
        <c:overlap val="100"/>
        <c:axId val="483066464"/>
        <c:axId val="483068816"/>
        <c:extLst>
          <c:ext xmlns:c15="http://schemas.microsoft.com/office/drawing/2012/chart" uri="{02D57815-91ED-43cb-92C2-25804820EDAC}">
            <c15:filteredBarSeries>
              <c15:ser>
                <c:idx val="0"/>
                <c:order val="0"/>
                <c:tx>
                  <c:strRef>
                    <c:extLst>
                      <c:ext uri="{02D57815-91ED-43cb-92C2-25804820EDAC}">
                        <c15:formulaRef>
                          <c15:sqref>'1-4'!$B$5</c15:sqref>
                        </c15:formulaRef>
                      </c:ext>
                    </c:extLst>
                    <c:strCache>
                      <c:ptCount val="1"/>
                      <c:pt idx="0">
                        <c:v>総数</c:v>
                      </c:pt>
                    </c:strCache>
                  </c:strRef>
                </c:tx>
                <c:spPr>
                  <a:solidFill>
                    <a:schemeClr val="accent1"/>
                  </a:solidFill>
                  <a:ln>
                    <a:noFill/>
                  </a:ln>
                  <a:effectLst/>
                </c:spPr>
                <c:invertIfNegative val="0"/>
                <c:cat>
                  <c:strRef>
                    <c:extLst>
                      <c:ext uri="{02D57815-91ED-43cb-92C2-25804820EDAC}">
                        <c15:formulaRef>
                          <c15:sqref>'1-4'!$A$6:$A$24</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'1-4'!$B$6:$B$24</c15:sqref>
                        </c15:formulaRef>
                      </c:ext>
                    </c:extLst>
                    <c:numCache>
                      <c:formatCode>#,###"人";#,###"人"</c:formatCode>
                      <c:ptCount val="19"/>
                      <c:pt idx="0">
                        <c:v>19946</c:v>
                      </c:pt>
                      <c:pt idx="1">
                        <c:v>21888</c:v>
                      </c:pt>
                      <c:pt idx="2">
                        <c:v>23440</c:v>
                      </c:pt>
                      <c:pt idx="3">
                        <c:v>24771</c:v>
                      </c:pt>
                      <c:pt idx="4">
                        <c:v>21791</c:v>
                      </c:pt>
                      <c:pt idx="5">
                        <c:v>21353</c:v>
                      </c:pt>
                      <c:pt idx="6">
                        <c:v>22879</c:v>
                      </c:pt>
                      <c:pt idx="7">
                        <c:v>25276</c:v>
                      </c:pt>
                      <c:pt idx="8">
                        <c:v>25946</c:v>
                      </c:pt>
                      <c:pt idx="9">
                        <c:v>19757</c:v>
                      </c:pt>
                      <c:pt idx="10">
                        <c:v>18198</c:v>
                      </c:pt>
                      <c:pt idx="11">
                        <c:v>18056</c:v>
                      </c:pt>
                      <c:pt idx="12">
                        <c:v>16802</c:v>
                      </c:pt>
                      <c:pt idx="13">
                        <c:v>12185</c:v>
                      </c:pt>
                      <c:pt idx="14">
                        <c:v>8724</c:v>
                      </c:pt>
                      <c:pt idx="15">
                        <c:v>6382</c:v>
                      </c:pt>
                      <c:pt idx="16">
                        <c:v>3676</c:v>
                      </c:pt>
                      <c:pt idx="17">
                        <c:v>1640</c:v>
                      </c:pt>
                      <c:pt idx="18">
                        <c:v>520</c:v>
                      </c:pt>
                    </c:numCache>
                  </c:numRef>
                </c:val>
                <c:extLst>
                  <c:ext xmlns:c16="http://schemas.microsoft.com/office/drawing/2014/chart" uri="{C3380CC4-5D6E-409C-BE32-E72D297353CC}">
                    <c16:uniqueId val="{00000002-674C-4B0D-A7D1-BBFA4EF9A2E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'1-4'!$C$5</c15:sqref>
                        </c15:formulaRef>
                      </c:ext>
                    </c:extLst>
                    <c:strCache>
                      <c:ptCount val="1"/>
                      <c:pt idx="0">
                        <c:v>男</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'1-4'!$A$6:$A$24</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xmlns:c15="http://schemas.microsoft.com/office/drawing/2012/chart">
                      <c:ext xmlns:c15="http://schemas.microsoft.com/office/drawing/2012/chart" uri="{02D57815-91ED-43cb-92C2-25804820EDAC}">
                        <c15:formulaRef>
                          <c15:sqref>'1-4'!$C$6:$C$24</c15:sqref>
                        </c15:formulaRef>
                      </c:ext>
                    </c:extLst>
                    <c:numCache>
                      <c:formatCode>#,###"人";#,###"人"</c:formatCode>
                      <c:ptCount val="19"/>
                      <c:pt idx="0">
                        <c:v>10302</c:v>
                      </c:pt>
                      <c:pt idx="1">
                        <c:v>11303</c:v>
                      </c:pt>
                      <c:pt idx="2">
                        <c:v>11938</c:v>
                      </c:pt>
                      <c:pt idx="3">
                        <c:v>12713</c:v>
                      </c:pt>
                      <c:pt idx="4">
                        <c:v>11499</c:v>
                      </c:pt>
                      <c:pt idx="5">
                        <c:v>10649</c:v>
                      </c:pt>
                      <c:pt idx="6">
                        <c:v>11382</c:v>
                      </c:pt>
                      <c:pt idx="7">
                        <c:v>12632</c:v>
                      </c:pt>
                      <c:pt idx="8">
                        <c:v>13266</c:v>
                      </c:pt>
                      <c:pt idx="9">
                        <c:v>10083</c:v>
                      </c:pt>
                      <c:pt idx="10">
                        <c:v>8906</c:v>
                      </c:pt>
                      <c:pt idx="11">
                        <c:v>8567</c:v>
                      </c:pt>
                      <c:pt idx="12">
                        <c:v>7985</c:v>
                      </c:pt>
                      <c:pt idx="13">
                        <c:v>5365</c:v>
                      </c:pt>
                      <c:pt idx="14">
                        <c:v>3666</c:v>
                      </c:pt>
                      <c:pt idx="15">
                        <c:v>2505</c:v>
                      </c:pt>
                      <c:pt idx="16">
                        <c:v>1279</c:v>
                      </c:pt>
                      <c:pt idx="17">
                        <c:v>506</c:v>
                      </c:pt>
                      <c:pt idx="18">
                        <c:v>113</c:v>
                      </c:pt>
                    </c:numCache>
                  </c:numRef>
                </c:val>
                <c:extLst xmlns:c15="http://schemas.microsoft.com/office/drawing/2012/chart">
                  <c:ext xmlns:c16="http://schemas.microsoft.com/office/drawing/2014/chart" uri="{C3380CC4-5D6E-409C-BE32-E72D297353CC}">
                    <c16:uniqueId val="{00000003-674C-4B0D-A7D1-BBFA4EF9A2E9}"/>
                  </c:ext>
                </c:extLst>
              </c15:ser>
            </c15:filteredBarSeries>
          </c:ext>
        </c:extLst>
      </c:barChart>
      <c:catAx>
        <c:axId val="483066464"/>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068816"/>
        <c:crosses val="autoZero"/>
        <c:auto val="1"/>
        <c:lblAlgn val="ctr"/>
        <c:lblOffset val="100"/>
        <c:noMultiLvlLbl val="0"/>
      </c:catAx>
      <c:valAx>
        <c:axId val="483068816"/>
        <c:scaling>
          <c:orientation val="minMax"/>
          <c:max val="20000"/>
          <c:min val="-20000"/>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3066464"/>
        <c:crosses val="autoZero"/>
        <c:crossBetween val="between"/>
      </c:valAx>
      <c:spPr>
        <a:noFill/>
        <a:ln>
          <a:noFill/>
        </a:ln>
        <a:effectLst/>
      </c:spPr>
    </c:plotArea>
    <c:legend>
      <c:legendPos val="t"/>
      <c:layout>
        <c:manualLayout>
          <c:xMode val="edge"/>
          <c:yMode val="edge"/>
          <c:x val="0.51503564788447198"/>
          <c:y val="2.8692357638431108E-2"/>
          <c:w val="0.27107550403578828"/>
          <c:h val="6.6326975891734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66165169756308E-2"/>
          <c:y val="0.18394411224912677"/>
          <c:w val="0.85405645387328843"/>
          <c:h val="0.55818235764007762"/>
        </c:manualLayout>
      </c:layout>
      <c:barChart>
        <c:barDir val="col"/>
        <c:grouping val="clustered"/>
        <c:varyColors val="0"/>
        <c:ser>
          <c:idx val="0"/>
          <c:order val="0"/>
          <c:tx>
            <c:strRef>
              <c:f>'3-6'!$B$5</c:f>
              <c:strCache>
                <c:ptCount val="1"/>
                <c:pt idx="0">
                  <c:v>従業者数</c:v>
                </c:pt>
              </c:strCache>
            </c:strRef>
          </c:tx>
          <c:spPr>
            <a:solidFill>
              <a:srgbClr val="B1D7E4"/>
            </a:solidFill>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'3-6'!$B$6:$B$11</c:f>
              <c:numCache>
                <c:formatCode>#,##0_);[Red]\(#,##0\)</c:formatCode>
                <c:ptCount val="6"/>
                <c:pt idx="0">
                  <c:v>7050</c:v>
                </c:pt>
                <c:pt idx="1">
                  <c:v>5709</c:v>
                </c:pt>
                <c:pt idx="2">
                  <c:v>2489</c:v>
                </c:pt>
                <c:pt idx="3">
                  <c:v>1379</c:v>
                </c:pt>
                <c:pt idx="4">
                  <c:v>1055</c:v>
                </c:pt>
                <c:pt idx="5">
                  <c:v>575</c:v>
                </c:pt>
              </c:numCache>
            </c:numRef>
          </c:val>
          <c:extLst>
            <c:ext xmlns:c16="http://schemas.microsoft.com/office/drawing/2014/chart" uri="{C3380CC4-5D6E-409C-BE32-E72D297353CC}">
              <c16:uniqueId val="{00000000-F147-4F42-879F-B75148A38F50}"/>
            </c:ext>
          </c:extLst>
        </c:ser>
        <c:ser>
          <c:idx val="2"/>
          <c:order val="2"/>
          <c:tx>
            <c:strRef>
              <c:f>'3-6'!$D$5</c:f>
              <c:strCache>
                <c:ptCount val="1"/>
              </c:strCache>
            </c:strRef>
          </c:tx>
          <c:spPr>
            <a:ln w="12700">
              <a:solidFill>
                <a:srgbClr val="ED594B"/>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'3-6'!$D$6:$D$11</c:f>
              <c:numCache>
                <c:formatCode>General</c:formatCode>
                <c:ptCount val="6"/>
              </c:numCache>
            </c:numRef>
          </c:val>
          <c:extLst>
            <c:ext xmlns:c16="http://schemas.microsoft.com/office/drawing/2014/chart" uri="{C3380CC4-5D6E-409C-BE32-E72D297353CC}">
              <c16:uniqueId val="{00000001-F147-4F42-879F-B75148A38F50}"/>
            </c:ext>
          </c:extLst>
        </c:ser>
        <c:dLbls>
          <c:showLegendKey val="0"/>
          <c:showVal val="1"/>
          <c:showCatName val="0"/>
          <c:showSerName val="0"/>
          <c:showPercent val="0"/>
          <c:showBubbleSize val="0"/>
        </c:dLbls>
        <c:gapWidth val="50"/>
        <c:axId val="562971144"/>
        <c:axId val="562966832"/>
      </c:barChart>
      <c:barChart>
        <c:barDir val="col"/>
        <c:grouping val="clustered"/>
        <c:varyColors val="0"/>
        <c:ser>
          <c:idx val="1"/>
          <c:order val="1"/>
          <c:tx>
            <c:strRef>
              <c:f>'3-6'!$C$5</c:f>
              <c:strCache>
                <c:ptCount val="1"/>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'3-6'!$C$6:$C$11</c:f>
              <c:numCache>
                <c:formatCode>General</c:formatCode>
                <c:ptCount val="6"/>
              </c:numCache>
            </c:numRef>
          </c:val>
          <c:extLst>
            <c:ext xmlns:c16="http://schemas.microsoft.com/office/drawing/2014/chart" uri="{C3380CC4-5D6E-409C-BE32-E72D297353CC}">
              <c16:uniqueId val="{00000002-F147-4F42-879F-B75148A38F50}"/>
            </c:ext>
          </c:extLst>
        </c:ser>
        <c:ser>
          <c:idx val="3"/>
          <c:order val="3"/>
          <c:tx>
            <c:strRef>
              <c:f>'3-6'!$E$5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'3-6'!$E$6:$E$11</c:f>
              <c:numCache>
                <c:formatCode>#,##0_);[Red]\(#,##0\)</c:formatCode>
                <c:ptCount val="6"/>
                <c:pt idx="0">
                  <c:v>560</c:v>
                </c:pt>
                <c:pt idx="1">
                  <c:v>760</c:v>
                </c:pt>
                <c:pt idx="2">
                  <c:v>281</c:v>
                </c:pt>
                <c:pt idx="3">
                  <c:v>280</c:v>
                </c:pt>
                <c:pt idx="4">
                  <c:v>115</c:v>
                </c:pt>
                <c:pt idx="5">
                  <c:v>7</c:v>
                </c:pt>
              </c:numCache>
            </c:numRef>
          </c:val>
          <c:extLst>
            <c:ext xmlns:c16="http://schemas.microsoft.com/office/drawing/2014/chart" uri="{C3380CC4-5D6E-409C-BE32-E72D297353CC}">
              <c16:uniqueId val="{00000003-F147-4F42-879F-B75148A38F50}"/>
            </c:ext>
          </c:extLst>
        </c:ser>
        <c:dLbls>
          <c:showLegendKey val="0"/>
          <c:showVal val="1"/>
          <c:showCatName val="0"/>
          <c:showSerName val="0"/>
          <c:showPercent val="0"/>
          <c:showBubbleSize val="0"/>
        </c:dLbls>
        <c:gapWidth val="100"/>
        <c:axId val="562967616"/>
        <c:axId val="562967224"/>
      </c:barChart>
      <c:catAx>
        <c:axId val="562971144"/>
        <c:scaling>
          <c:orientation val="minMax"/>
        </c:scaling>
        <c:delete val="0"/>
        <c:axPos val="b"/>
        <c:numFmt formatCode="General" sourceLinked="0"/>
        <c:majorTickMark val="out"/>
        <c:minorTickMark val="none"/>
        <c:tickLblPos val="low"/>
        <c:spPr>
          <a:ln>
            <a:solidFill>
              <a:schemeClr val="bg1">
                <a:lumMod val="85000"/>
              </a:schemeClr>
            </a:solidFill>
          </a:ln>
        </c:spPr>
        <c:txPr>
          <a:bodyPr rot="0" vert="horz"/>
          <a:lstStyle/>
          <a:p>
            <a:pPr>
              <a:defRPr sz="800"/>
            </a:pPr>
            <a:endParaRPr lang="ja-JP"/>
          </a:p>
        </c:txPr>
        <c:crossAx val="562966832"/>
        <c:crosses val="autoZero"/>
        <c:auto val="1"/>
        <c:lblAlgn val="ctr"/>
        <c:lblOffset val="100"/>
        <c:noMultiLvlLbl val="0"/>
      </c:catAx>
      <c:valAx>
        <c:axId val="562966832"/>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62971144"/>
        <c:crosses val="autoZero"/>
        <c:crossBetween val="between"/>
        <c:majorUnit val="2000"/>
      </c:valAx>
      <c:valAx>
        <c:axId val="562967224"/>
        <c:scaling>
          <c:orientation val="minMax"/>
        </c:scaling>
        <c:delete val="0"/>
        <c:axPos val="r"/>
        <c:numFmt formatCode="#,##0_);[Red]\(#,##0\)" sourceLinked="0"/>
        <c:majorTickMark val="out"/>
        <c:minorTickMark val="none"/>
        <c:tickLblPos val="nextTo"/>
        <c:spPr>
          <a:ln>
            <a:solidFill>
              <a:schemeClr val="bg1">
                <a:lumMod val="85000"/>
              </a:schemeClr>
            </a:solidFill>
          </a:ln>
        </c:spPr>
        <c:txPr>
          <a:bodyPr/>
          <a:lstStyle/>
          <a:p>
            <a:pPr>
              <a:defRPr sz="800"/>
            </a:pPr>
            <a:endParaRPr lang="ja-JP"/>
          </a:p>
        </c:txPr>
        <c:crossAx val="562967616"/>
        <c:crosses val="max"/>
        <c:crossBetween val="between"/>
      </c:valAx>
      <c:catAx>
        <c:axId val="562967616"/>
        <c:scaling>
          <c:orientation val="minMax"/>
        </c:scaling>
        <c:delete val="1"/>
        <c:axPos val="b"/>
        <c:numFmt formatCode="General" sourceLinked="1"/>
        <c:majorTickMark val="out"/>
        <c:minorTickMark val="none"/>
        <c:tickLblPos val="nextTo"/>
        <c:crossAx val="562967224"/>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41161187339602151"/>
          <c:y val="9.8623329978489521E-2"/>
          <c:w val="0.4933039437978386"/>
          <c:h val="9.3914419560820681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44" l="0.70000000000000062" r="0.70000000000000062" t="0.75000000000000844"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96076614925685E-2"/>
          <c:y val="0.26928592259300921"/>
          <c:w val="0.90256252125728487"/>
          <c:h val="0.53368787234928972"/>
        </c:manualLayout>
      </c:layout>
      <c:barChart>
        <c:barDir val="col"/>
        <c:grouping val="clustered"/>
        <c:varyColors val="0"/>
        <c:ser>
          <c:idx val="0"/>
          <c:order val="0"/>
          <c:tx>
            <c:strRef>
              <c:f>'3-7'!$B$6</c:f>
              <c:strCache>
                <c:ptCount val="1"/>
                <c:pt idx="0">
                  <c:v>年間販売額</c:v>
                </c:pt>
              </c:strCache>
            </c:strRef>
          </c:tx>
          <c:spPr>
            <a:solidFill>
              <a:srgbClr val="B1D7E4"/>
            </a:solidFill>
            <a:ln>
              <a:solidFill>
                <a:srgbClr val="B1D7E4"/>
              </a:solidFill>
            </a:ln>
          </c:spPr>
          <c:invertIfNegative val="0"/>
          <c:dLbls>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'3-7'!$A$7:$A$12</c:f>
              <c:strCache>
                <c:ptCount val="6"/>
                <c:pt idx="0">
                  <c:v>その他の小売業</c:v>
                </c:pt>
                <c:pt idx="1">
                  <c:v>飲食料品
小売業</c:v>
                </c:pt>
                <c:pt idx="2">
                  <c:v>機械器具小売業</c:v>
                </c:pt>
                <c:pt idx="3">
                  <c:v>織物・衣服・
身の回り品小売業</c:v>
                </c:pt>
                <c:pt idx="4">
                  <c:v>無店舗
小売業</c:v>
                </c:pt>
                <c:pt idx="5">
                  <c:v>各種商品
小売業</c:v>
                </c:pt>
              </c:strCache>
            </c:strRef>
          </c:cat>
          <c:val>
            <c:numRef>
              <c:f>'3-7'!$B$7:$B$12</c:f>
              <c:numCache>
                <c:formatCode>#,##0_);[Red]\(#,##0\)</c:formatCode>
                <c:ptCount val="6"/>
                <c:pt idx="0">
                  <c:v>1454</c:v>
                </c:pt>
                <c:pt idx="1">
                  <c:v>1167</c:v>
                </c:pt>
                <c:pt idx="2">
                  <c:v>912</c:v>
                </c:pt>
                <c:pt idx="3">
                  <c:v>258</c:v>
                </c:pt>
                <c:pt idx="4">
                  <c:v>251</c:v>
                </c:pt>
                <c:pt idx="5">
                  <c:v>208</c:v>
                </c:pt>
              </c:numCache>
            </c:numRef>
          </c:val>
          <c:extLst>
            <c:ext xmlns:c16="http://schemas.microsoft.com/office/drawing/2014/chart" uri="{C3380CC4-5D6E-409C-BE32-E72D297353CC}">
              <c16:uniqueId val="{00000000-B666-4D09-BE06-F969334384C0}"/>
            </c:ext>
          </c:extLst>
        </c:ser>
        <c:dLbls>
          <c:showLegendKey val="0"/>
          <c:showVal val="1"/>
          <c:showCatName val="0"/>
          <c:showSerName val="0"/>
          <c:showPercent val="0"/>
          <c:showBubbleSize val="0"/>
        </c:dLbls>
        <c:gapWidth val="100"/>
        <c:axId val="562968008"/>
        <c:axId val="562973888"/>
      </c:barChart>
      <c:catAx>
        <c:axId val="562968008"/>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horz"/>
          <a:lstStyle/>
          <a:p>
            <a:pPr>
              <a:defRPr sz="800"/>
            </a:pPr>
            <a:endParaRPr lang="ja-JP"/>
          </a:p>
        </c:txPr>
        <c:crossAx val="562973888"/>
        <c:crosses val="autoZero"/>
        <c:auto val="1"/>
        <c:lblAlgn val="ctr"/>
        <c:lblOffset val="100"/>
        <c:noMultiLvlLbl val="0"/>
      </c:catAx>
      <c:valAx>
        <c:axId val="562973888"/>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62968008"/>
        <c:crosses val="autoZero"/>
        <c:crossBetween val="between"/>
      </c:valAx>
    </c:plotArea>
    <c:legend>
      <c:legendPos val="t"/>
      <c:layout>
        <c:manualLayout>
          <c:xMode val="edge"/>
          <c:yMode val="edge"/>
          <c:x val="0.3054164354699927"/>
          <c:y val="7.5562496560597062E-2"/>
          <c:w val="0.38096125545825188"/>
          <c:h val="9.6564545224712153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66" l="0.70000000000000062" r="0.70000000000000062" t="0.7500000000000086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7003499562554"/>
          <c:y val="0.32561453323660311"/>
          <c:w val="0.80428237095363075"/>
          <c:h val="0.5636761971567078"/>
        </c:manualLayout>
      </c:layout>
      <c:barChart>
        <c:barDir val="col"/>
        <c:grouping val="clustered"/>
        <c:varyColors val="0"/>
        <c:ser>
          <c:idx val="1"/>
          <c:order val="0"/>
          <c:tx>
            <c:strRef>
              <c:f>'4-1'!$C$4</c:f>
              <c:strCache>
                <c:ptCount val="1"/>
                <c:pt idx="0">
                  <c:v>従業者数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'4-1'!$A$5:$A$18</c15:sqref>
                  </c15:fullRef>
                </c:ext>
              </c:extLst>
              <c:f>'4-1'!$A$8:$A$18</c:f>
              <c:strCache>
                <c:ptCount val="11"/>
                <c:pt idx="0">
                  <c:v>2010</c:v>
                </c:pt>
                <c:pt idx="1">
                  <c:v>2011年</c:v>
                </c:pt>
                <c:pt idx="2">
                  <c:v>2012</c:v>
                </c:pt>
                <c:pt idx="3">
                  <c:v>2013</c:v>
                </c:pt>
                <c:pt idx="4">
                  <c:v>2014</c:v>
                </c:pt>
                <c:pt idx="5">
                  <c:v>2016</c:v>
                </c:pt>
                <c:pt idx="6">
                  <c:v>2017</c:v>
                </c:pt>
                <c:pt idx="7">
                  <c:v>2018</c:v>
                </c:pt>
                <c:pt idx="8">
                  <c:v>2019</c:v>
                </c:pt>
                <c:pt idx="9">
                  <c:v>2020</c:v>
                </c:pt>
                <c:pt idx="10">
                  <c:v>2021</c:v>
                </c:pt>
              </c:strCache>
            </c:strRef>
          </c:cat>
          <c:val>
            <c:numRef>
              <c:extLst>
                <c:ext xmlns:c15="http://schemas.microsoft.com/office/drawing/2012/chart" uri="{02D57815-91ED-43cb-92C2-25804820EDAC}">
                  <c15:fullRef>
                    <c15:sqref>'4-1'!$C$5:$C$18</c15:sqref>
                  </c15:fullRef>
                </c:ext>
              </c:extLst>
              <c:f>'4-1'!$C$8:$C$18</c:f>
              <c:numCache>
                <c:formatCode>#,##0_ </c:formatCode>
                <c:ptCount val="11"/>
                <c:pt idx="0">
                  <c:v>19982</c:v>
                </c:pt>
                <c:pt idx="1">
                  <c:v>19358</c:v>
                </c:pt>
                <c:pt idx="2">
                  <c:v>18704</c:v>
                </c:pt>
                <c:pt idx="3">
                  <c:v>18686</c:v>
                </c:pt>
                <c:pt idx="4">
                  <c:v>18261</c:v>
                </c:pt>
                <c:pt idx="5">
                  <c:v>17640</c:v>
                </c:pt>
                <c:pt idx="6">
                  <c:v>18918</c:v>
                </c:pt>
                <c:pt idx="7">
                  <c:v>18934</c:v>
                </c:pt>
                <c:pt idx="8">
                  <c:v>19309</c:v>
                </c:pt>
                <c:pt idx="9">
                  <c:v>18922</c:v>
                </c:pt>
                <c:pt idx="10">
                  <c:v>18438</c:v>
                </c:pt>
              </c:numCache>
            </c:numRef>
          </c:val>
          <c:extLst>
            <c:ext xmlns:c16="http://schemas.microsoft.com/office/drawing/2014/chart" uri="{C3380CC4-5D6E-409C-BE32-E72D297353CC}">
              <c16:uniqueId val="{00000000-5CEC-44DC-8948-313658CDFBF8}"/>
            </c:ext>
          </c:extLst>
        </c:ser>
        <c:dLbls>
          <c:showLegendKey val="0"/>
          <c:showVal val="0"/>
          <c:showCatName val="0"/>
          <c:showSerName val="0"/>
          <c:showPercent val="0"/>
          <c:showBubbleSize val="0"/>
        </c:dLbls>
        <c:gapWidth val="50"/>
        <c:axId val="562968400"/>
        <c:axId val="562969968"/>
      </c:barChart>
      <c:lineChart>
        <c:grouping val="standard"/>
        <c:varyColors val="0"/>
        <c:ser>
          <c:idx val="2"/>
          <c:order val="1"/>
          <c:tx>
            <c:strRef>
              <c:f>'4-1'!$D$4</c:f>
              <c:strCache>
                <c:ptCount val="1"/>
                <c:pt idx="0">
                  <c:v>事業所数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'4-1'!$A$5:$A$18</c15:sqref>
                  </c15:fullRef>
                </c:ext>
              </c:extLst>
              <c:f>'4-1'!$A$8:$A$18</c:f>
              <c:strCache>
                <c:ptCount val="11"/>
                <c:pt idx="0">
                  <c:v>2010</c:v>
                </c:pt>
                <c:pt idx="1">
                  <c:v>2011年</c:v>
                </c:pt>
                <c:pt idx="2">
                  <c:v>2012</c:v>
                </c:pt>
                <c:pt idx="3">
                  <c:v>2013</c:v>
                </c:pt>
                <c:pt idx="4">
                  <c:v>2014</c:v>
                </c:pt>
                <c:pt idx="5">
                  <c:v>2016</c:v>
                </c:pt>
                <c:pt idx="6">
                  <c:v>2017</c:v>
                </c:pt>
                <c:pt idx="7">
                  <c:v>2018</c:v>
                </c:pt>
                <c:pt idx="8">
                  <c:v>2019</c:v>
                </c:pt>
                <c:pt idx="9">
                  <c:v>2020</c:v>
                </c:pt>
                <c:pt idx="10">
                  <c:v>2021</c:v>
                </c:pt>
              </c:strCache>
            </c:strRef>
          </c:cat>
          <c:val>
            <c:numRef>
              <c:extLst>
                <c:ext xmlns:c15="http://schemas.microsoft.com/office/drawing/2012/chart" uri="{02D57815-91ED-43cb-92C2-25804820EDAC}">
                  <c15:fullRef>
                    <c15:sqref>'4-1'!$D$5:$D$18</c15:sqref>
                  </c15:fullRef>
                </c:ext>
              </c:extLst>
              <c:f>'4-1'!$D$8:$D$18</c:f>
              <c:numCache>
                <c:formatCode>#,##0_ </c:formatCode>
                <c:ptCount val="11"/>
                <c:pt idx="0">
                  <c:v>448</c:v>
                </c:pt>
                <c:pt idx="1">
                  <c:v>482</c:v>
                </c:pt>
                <c:pt idx="2">
                  <c:v>439</c:v>
                </c:pt>
                <c:pt idx="3">
                  <c:v>444</c:v>
                </c:pt>
                <c:pt idx="4">
                  <c:v>425</c:v>
                </c:pt>
                <c:pt idx="5">
                  <c:v>457</c:v>
                </c:pt>
                <c:pt idx="6">
                  <c:v>416</c:v>
                </c:pt>
                <c:pt idx="7">
                  <c:v>406</c:v>
                </c:pt>
                <c:pt idx="8">
                  <c:v>400</c:v>
                </c:pt>
                <c:pt idx="9">
                  <c:v>402</c:v>
                </c:pt>
                <c:pt idx="10">
                  <c:v>393</c:v>
                </c:pt>
              </c:numCache>
            </c:numRef>
          </c:val>
          <c:smooth val="0"/>
          <c:extLst>
            <c:ext xmlns:c16="http://schemas.microsoft.com/office/drawing/2014/chart" uri="{C3380CC4-5D6E-409C-BE32-E72D297353CC}">
              <c16:uniqueId val="{00000001-5CEC-44DC-8948-313658CDFBF8}"/>
            </c:ext>
          </c:extLst>
        </c:ser>
        <c:dLbls>
          <c:showLegendKey val="0"/>
          <c:showVal val="0"/>
          <c:showCatName val="0"/>
          <c:showSerName val="0"/>
          <c:showPercent val="0"/>
          <c:showBubbleSize val="0"/>
        </c:dLbls>
        <c:marker val="1"/>
        <c:smooth val="0"/>
        <c:axId val="562973496"/>
        <c:axId val="562968792"/>
      </c:lineChart>
      <c:catAx>
        <c:axId val="56296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69968"/>
        <c:crosses val="autoZero"/>
        <c:auto val="1"/>
        <c:lblAlgn val="ctr"/>
        <c:lblOffset val="100"/>
        <c:noMultiLvlLbl val="0"/>
      </c:catAx>
      <c:valAx>
        <c:axId val="562969968"/>
        <c:scaling>
          <c:orientation val="minMax"/>
          <c:max val="2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68400"/>
        <c:crosses val="autoZero"/>
        <c:crossBetween val="between"/>
      </c:valAx>
      <c:valAx>
        <c:axId val="562968792"/>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73496"/>
        <c:crosses val="max"/>
        <c:crossBetween val="between"/>
      </c:valAx>
      <c:catAx>
        <c:axId val="562973496"/>
        <c:scaling>
          <c:orientation val="minMax"/>
        </c:scaling>
        <c:delete val="1"/>
        <c:axPos val="b"/>
        <c:numFmt formatCode="General" sourceLinked="1"/>
        <c:majorTickMark val="out"/>
        <c:minorTickMark val="none"/>
        <c:tickLblPos val="nextTo"/>
        <c:crossAx val="562968792"/>
        <c:crosses val="autoZero"/>
        <c:auto val="1"/>
        <c:lblAlgn val="ctr"/>
        <c:lblOffset val="100"/>
        <c:noMultiLvlLbl val="0"/>
      </c:catAx>
      <c:spPr>
        <a:noFill/>
        <a:ln>
          <a:noFill/>
        </a:ln>
        <a:effectLst/>
      </c:spPr>
    </c:plotArea>
    <c:legend>
      <c:legendPos val="t"/>
      <c:layout>
        <c:manualLayout>
          <c:xMode val="edge"/>
          <c:yMode val="edge"/>
          <c:x val="0.27477191792553479"/>
          <c:y val="0.25088312495973059"/>
          <c:w val="0.45902724500563624"/>
          <c:h val="4.72692384040230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59747484394571E-2"/>
          <c:y val="0.30549006661477252"/>
          <c:w val="0.80778777793332479"/>
          <c:h val="0.58924669660482543"/>
        </c:manualLayout>
      </c:layout>
      <c:barChart>
        <c:barDir val="col"/>
        <c:grouping val="clustered"/>
        <c:varyColors val="0"/>
        <c:ser>
          <c:idx val="1"/>
          <c:order val="0"/>
          <c:tx>
            <c:strRef>
              <c:f>'4-2'!$C$4</c:f>
              <c:strCache>
                <c:ptCount val="1"/>
                <c:pt idx="0">
                  <c:v>製造品出荷額等</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'4-2'!$A$5:$A$18</c15:sqref>
                  </c15:fullRef>
                </c:ext>
              </c:extLst>
              <c:f>'4-2'!$A$8:$A$18</c:f>
              <c:numCache>
                <c:formatCode>General</c:formatCode>
                <c:ptCount val="11"/>
                <c:pt idx="0">
                  <c:v>2010</c:v>
                </c:pt>
                <c:pt idx="1">
                  <c:v>2011</c:v>
                </c:pt>
                <c:pt idx="2">
                  <c:v>2012</c:v>
                </c:pt>
                <c:pt idx="3">
                  <c:v>2013</c:v>
                </c:pt>
                <c:pt idx="4">
                  <c:v>2014</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'4-2'!$C$5:$C$18</c15:sqref>
                  </c15:fullRef>
                </c:ext>
              </c:extLst>
              <c:f>'4-2'!$C$8:$C$18</c:f>
              <c:numCache>
                <c:formatCode>#,##0_);[Red]\(#,##0\)</c:formatCode>
                <c:ptCount val="11"/>
                <c:pt idx="0">
                  <c:v>8291</c:v>
                </c:pt>
                <c:pt idx="1">
                  <c:v>7910</c:v>
                </c:pt>
                <c:pt idx="2">
                  <c:v>7760</c:v>
                </c:pt>
                <c:pt idx="3">
                  <c:v>8411</c:v>
                </c:pt>
                <c:pt idx="4">
                  <c:v>8545</c:v>
                </c:pt>
                <c:pt idx="5">
                  <c:v>6810</c:v>
                </c:pt>
                <c:pt idx="6">
                  <c:v>7110</c:v>
                </c:pt>
                <c:pt idx="7">
                  <c:v>7101</c:v>
                </c:pt>
                <c:pt idx="8">
                  <c:v>6697</c:v>
                </c:pt>
                <c:pt idx="9">
                  <c:v>6321</c:v>
                </c:pt>
                <c:pt idx="10">
                  <c:v>6467</c:v>
                </c:pt>
              </c:numCache>
            </c:numRef>
          </c:val>
          <c:extLst>
            <c:ext xmlns:c16="http://schemas.microsoft.com/office/drawing/2014/chart" uri="{C3380CC4-5D6E-409C-BE32-E72D297353CC}">
              <c16:uniqueId val="{00000001-CD5F-46A4-85BC-BD9755FA5B84}"/>
            </c:ext>
          </c:extLst>
        </c:ser>
        <c:dLbls>
          <c:showLegendKey val="0"/>
          <c:showVal val="0"/>
          <c:showCatName val="0"/>
          <c:showSerName val="0"/>
          <c:showPercent val="0"/>
          <c:showBubbleSize val="0"/>
        </c:dLbls>
        <c:gapWidth val="50"/>
        <c:axId val="562976240"/>
        <c:axId val="562975848"/>
      </c:barChart>
      <c:lineChart>
        <c:grouping val="standard"/>
        <c:varyColors val="0"/>
        <c:ser>
          <c:idx val="2"/>
          <c:order val="1"/>
          <c:tx>
            <c:strRef>
              <c:f>'4-2'!$D$4</c:f>
              <c:strCache>
                <c:ptCount val="1"/>
                <c:pt idx="0">
                  <c:v>1事業所あたりの製造品出荷額等</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5"/>
              <c:layout>
                <c:manualLayout>
                  <c:x val="-4.3633700072873323E-2"/>
                  <c:y val="-5.0481167264965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33-4769-AB0D-0B2E2BB463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'4-2'!$A$5:$A$18</c15:sqref>
                  </c15:fullRef>
                </c:ext>
              </c:extLst>
              <c:f>'4-2'!$A$8:$A$18</c:f>
              <c:numCache>
                <c:formatCode>General</c:formatCode>
                <c:ptCount val="11"/>
                <c:pt idx="0">
                  <c:v>2010</c:v>
                </c:pt>
                <c:pt idx="1">
                  <c:v>2011</c:v>
                </c:pt>
                <c:pt idx="2">
                  <c:v>2012</c:v>
                </c:pt>
                <c:pt idx="3">
                  <c:v>2013</c:v>
                </c:pt>
                <c:pt idx="4">
                  <c:v>2014</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'4-2'!$D$5:$D$18</c15:sqref>
                  </c15:fullRef>
                </c:ext>
              </c:extLst>
              <c:f>'4-2'!$D$8:$D$18</c:f>
              <c:numCache>
                <c:formatCode>#,##0_);[Red]\(#,##0\)</c:formatCode>
                <c:ptCount val="11"/>
                <c:pt idx="0">
                  <c:v>185067</c:v>
                </c:pt>
                <c:pt idx="1">
                  <c:v>164111</c:v>
                </c:pt>
                <c:pt idx="2">
                  <c:v>176761</c:v>
                </c:pt>
                <c:pt idx="3">
                  <c:v>189433</c:v>
                </c:pt>
                <c:pt idx="4">
                  <c:v>201054</c:v>
                </c:pt>
                <c:pt idx="5">
                  <c:v>149017</c:v>
                </c:pt>
                <c:pt idx="6">
                  <c:v>170916</c:v>
                </c:pt>
                <c:pt idx="7">
                  <c:v>174911</c:v>
                </c:pt>
                <c:pt idx="8">
                  <c:v>167423</c:v>
                </c:pt>
                <c:pt idx="9">
                  <c:v>157242</c:v>
                </c:pt>
                <c:pt idx="10">
                  <c:v>164551</c:v>
                </c:pt>
              </c:numCache>
            </c:numRef>
          </c:val>
          <c:smooth val="0"/>
          <c:extLst>
            <c:ext xmlns:c16="http://schemas.microsoft.com/office/drawing/2014/chart" uri="{C3380CC4-5D6E-409C-BE32-E72D297353CC}">
              <c16:uniqueId val="{00000000-CD5F-46A4-85BC-BD9755FA5B84}"/>
            </c:ext>
          </c:extLst>
        </c:ser>
        <c:dLbls>
          <c:showLegendKey val="0"/>
          <c:showVal val="0"/>
          <c:showCatName val="0"/>
          <c:showSerName val="0"/>
          <c:showPercent val="0"/>
          <c:showBubbleSize val="0"/>
        </c:dLbls>
        <c:marker val="1"/>
        <c:smooth val="0"/>
        <c:axId val="562972712"/>
        <c:axId val="562971928"/>
      </c:lineChart>
      <c:valAx>
        <c:axId val="562971928"/>
        <c:scaling>
          <c:orientation val="minMax"/>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72712"/>
        <c:crosses val="max"/>
        <c:crossBetween val="between"/>
      </c:valAx>
      <c:catAx>
        <c:axId val="56297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71928"/>
        <c:crosses val="autoZero"/>
        <c:auto val="1"/>
        <c:lblAlgn val="ctr"/>
        <c:lblOffset val="100"/>
        <c:noMultiLvlLbl val="0"/>
      </c:catAx>
      <c:valAx>
        <c:axId val="562975848"/>
        <c:scaling>
          <c:orientation val="minMax"/>
        </c:scaling>
        <c:delete val="0"/>
        <c:axPos val="l"/>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76240"/>
        <c:crosses val="autoZero"/>
        <c:crossBetween val="between"/>
      </c:valAx>
      <c:catAx>
        <c:axId val="562976240"/>
        <c:scaling>
          <c:orientation val="minMax"/>
        </c:scaling>
        <c:delete val="1"/>
        <c:axPos val="b"/>
        <c:numFmt formatCode="General" sourceLinked="1"/>
        <c:majorTickMark val="out"/>
        <c:minorTickMark val="none"/>
        <c:tickLblPos val="nextTo"/>
        <c:crossAx val="562975848"/>
        <c:crosses val="autoZero"/>
        <c:auto val="1"/>
        <c:lblAlgn val="ctr"/>
        <c:lblOffset val="100"/>
        <c:noMultiLvlLbl val="0"/>
      </c:catAx>
      <c:spPr>
        <a:noFill/>
        <a:ln>
          <a:noFill/>
        </a:ln>
        <a:effectLst/>
      </c:spPr>
    </c:plotArea>
    <c:legend>
      <c:legendPos val="t"/>
      <c:layout>
        <c:manualLayout>
          <c:xMode val="edge"/>
          <c:yMode val="edge"/>
          <c:x val="0.15689920808338398"/>
          <c:y val="0.22279702307182542"/>
          <c:w val="0.68261335223979902"/>
          <c:h val="4.36374964749192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31499626682872E-2"/>
          <c:y val="0.18421096254934896"/>
          <c:w val="0.79262891221541076"/>
          <c:h val="0.65619472811090263"/>
        </c:manualLayout>
      </c:layout>
      <c:barChart>
        <c:barDir val="col"/>
        <c:grouping val="clustered"/>
        <c:varyColors val="0"/>
        <c:ser>
          <c:idx val="1"/>
          <c:order val="0"/>
          <c:tx>
            <c:strRef>
              <c:f>'4-3'!$B$5</c:f>
              <c:strCache>
                <c:ptCount val="1"/>
                <c:pt idx="0">
                  <c:v>従業者数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'4-3'!$A$6:$A$8</c:f>
              <c:strCache>
                <c:ptCount val="3"/>
                <c:pt idx="0">
                  <c:v>郡山市</c:v>
                </c:pt>
                <c:pt idx="1">
                  <c:v>福島市</c:v>
                </c:pt>
                <c:pt idx="2">
                  <c:v>いわき市</c:v>
                </c:pt>
              </c:strCache>
            </c:strRef>
          </c:cat>
          <c:val>
            <c:numRef>
              <c:f>'4-3'!$B$6:$B$8</c:f>
              <c:numCache>
                <c:formatCode>#,##0_ </c:formatCode>
                <c:ptCount val="3"/>
                <c:pt idx="0">
                  <c:v>18438</c:v>
                </c:pt>
                <c:pt idx="1">
                  <c:v>16553</c:v>
                </c:pt>
                <c:pt idx="2">
                  <c:v>24573</c:v>
                </c:pt>
              </c:numCache>
            </c:numRef>
          </c:val>
          <c:extLst>
            <c:ext xmlns:c16="http://schemas.microsoft.com/office/drawing/2014/chart" uri="{C3380CC4-5D6E-409C-BE32-E72D297353CC}">
              <c16:uniqueId val="{00000000-0E0C-4541-BDCB-94E8CDD94C32}"/>
            </c:ext>
          </c:extLst>
        </c:ser>
        <c:ser>
          <c:idx val="2"/>
          <c:order val="1"/>
          <c:tx>
            <c:strRef>
              <c:f>'4-3'!$C$5</c:f>
              <c:strCache>
                <c:ptCount val="1"/>
              </c:strCache>
            </c:strRef>
          </c:tx>
          <c:spPr>
            <a:solidFill>
              <a:schemeClr val="accent3"/>
            </a:solidFill>
            <a:ln>
              <a:noFill/>
            </a:ln>
            <a:effectLst/>
          </c:spPr>
          <c:invertIfNegative val="0"/>
          <c:cat>
            <c:strRef>
              <c:f>'4-3'!$A$6:$A$8</c:f>
              <c:strCache>
                <c:ptCount val="3"/>
                <c:pt idx="0">
                  <c:v>郡山市</c:v>
                </c:pt>
                <c:pt idx="1">
                  <c:v>福島市</c:v>
                </c:pt>
                <c:pt idx="2">
                  <c:v>いわき市</c:v>
                </c:pt>
              </c:strCache>
            </c:strRef>
          </c:cat>
          <c:val>
            <c:numRef>
              <c:f>'4-3'!$C$6:$C$8</c:f>
              <c:numCache>
                <c:formatCode>#,##0_ </c:formatCode>
                <c:ptCount val="3"/>
              </c:numCache>
            </c:numRef>
          </c:val>
          <c:extLst>
            <c:ext xmlns:c16="http://schemas.microsoft.com/office/drawing/2014/chart" uri="{C3380CC4-5D6E-409C-BE32-E72D297353CC}">
              <c16:uniqueId val="{00000001-0E0C-4541-BDCB-94E8CDD94C32}"/>
            </c:ext>
          </c:extLst>
        </c:ser>
        <c:ser>
          <c:idx val="0"/>
          <c:order val="2"/>
          <c:tx>
            <c:strRef>
              <c:f>'4-3'!$D$5</c:f>
              <c:strCache>
                <c:ptCount val="1"/>
              </c:strCache>
            </c:strRef>
          </c:tx>
          <c:spPr>
            <a:solidFill>
              <a:schemeClr val="accent1"/>
            </a:solidFill>
            <a:ln>
              <a:noFill/>
            </a:ln>
            <a:effectLst/>
          </c:spPr>
          <c:invertIfNegative val="0"/>
          <c:cat>
            <c:strRef>
              <c:f>'4-3'!$A$6:$A$8</c:f>
              <c:strCache>
                <c:ptCount val="3"/>
                <c:pt idx="0">
                  <c:v>郡山市</c:v>
                </c:pt>
                <c:pt idx="1">
                  <c:v>福島市</c:v>
                </c:pt>
                <c:pt idx="2">
                  <c:v>いわき市</c:v>
                </c:pt>
              </c:strCache>
            </c:strRef>
          </c:cat>
          <c:val>
            <c:numRef>
              <c:f>'4-3'!$D$6:$D$8</c:f>
              <c:numCache>
                <c:formatCode>#,##0_ </c:formatCode>
                <c:ptCount val="3"/>
              </c:numCache>
            </c:numRef>
          </c:val>
          <c:extLst>
            <c:ext xmlns:c16="http://schemas.microsoft.com/office/drawing/2014/chart" uri="{C3380CC4-5D6E-409C-BE32-E72D297353CC}">
              <c16:uniqueId val="{00000002-0E0C-4541-BDCB-94E8CDD94C32}"/>
            </c:ext>
          </c:extLst>
        </c:ser>
        <c:dLbls>
          <c:showLegendKey val="0"/>
          <c:showVal val="0"/>
          <c:showCatName val="0"/>
          <c:showSerName val="0"/>
          <c:showPercent val="0"/>
          <c:showBubbleSize val="0"/>
        </c:dLbls>
        <c:gapWidth val="50"/>
        <c:axId val="562977416"/>
        <c:axId val="562977808"/>
      </c:barChart>
      <c:barChart>
        <c:barDir val="col"/>
        <c:grouping val="clustered"/>
        <c:varyColors val="0"/>
        <c:ser>
          <c:idx val="3"/>
          <c:order val="3"/>
          <c:tx>
            <c:strRef>
              <c:f>'4-3'!$E$5</c:f>
              <c:strCache>
                <c:ptCount val="1"/>
                <c:pt idx="0">
                  <c:v>事業所数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'4-3'!$A$6:$A$8</c:f>
              <c:strCache>
                <c:ptCount val="3"/>
                <c:pt idx="0">
                  <c:v>郡山市</c:v>
                </c:pt>
                <c:pt idx="1">
                  <c:v>福島市</c:v>
                </c:pt>
                <c:pt idx="2">
                  <c:v>いわき市</c:v>
                </c:pt>
              </c:strCache>
            </c:strRef>
          </c:cat>
          <c:val>
            <c:numRef>
              <c:f>'4-3'!$E$6:$E$8</c:f>
              <c:numCache>
                <c:formatCode>#,##0_ </c:formatCode>
                <c:ptCount val="3"/>
                <c:pt idx="0">
                  <c:v>393</c:v>
                </c:pt>
                <c:pt idx="1">
                  <c:v>305</c:v>
                </c:pt>
                <c:pt idx="2">
                  <c:v>552</c:v>
                </c:pt>
              </c:numCache>
            </c:numRef>
          </c:val>
          <c:extLst>
            <c:ext xmlns:c16="http://schemas.microsoft.com/office/drawing/2014/chart" uri="{C3380CC4-5D6E-409C-BE32-E72D297353CC}">
              <c16:uniqueId val="{00000003-0E0C-4541-BDCB-94E8CDD94C32}"/>
            </c:ext>
          </c:extLst>
        </c:ser>
        <c:dLbls>
          <c:showLegendKey val="0"/>
          <c:showVal val="0"/>
          <c:showCatName val="0"/>
          <c:showSerName val="0"/>
          <c:showPercent val="0"/>
          <c:showBubbleSize val="0"/>
        </c:dLbls>
        <c:gapWidth val="250"/>
        <c:axId val="562975064"/>
        <c:axId val="562978200"/>
      </c:barChart>
      <c:catAx>
        <c:axId val="562977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2977808"/>
        <c:crosses val="autoZero"/>
        <c:auto val="1"/>
        <c:lblAlgn val="ctr"/>
        <c:lblOffset val="100"/>
        <c:noMultiLvlLbl val="0"/>
      </c:catAx>
      <c:valAx>
        <c:axId val="562977808"/>
        <c:scaling>
          <c:orientation val="minMax"/>
          <c:max val="30000"/>
          <c:min val="0"/>
        </c:scaling>
        <c:delete val="0"/>
        <c:axPos val="l"/>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77416"/>
        <c:crosses val="autoZero"/>
        <c:crossBetween val="between"/>
        <c:majorUnit val="10000"/>
      </c:valAx>
      <c:valAx>
        <c:axId val="562978200"/>
        <c:scaling>
          <c:orientation val="minMax"/>
          <c:max val="1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2975064"/>
        <c:crosses val="max"/>
        <c:crossBetween val="between"/>
        <c:majorUnit val="200"/>
      </c:valAx>
      <c:catAx>
        <c:axId val="562975064"/>
        <c:scaling>
          <c:orientation val="minMax"/>
        </c:scaling>
        <c:delete val="1"/>
        <c:axPos val="b"/>
        <c:numFmt formatCode="General" sourceLinked="1"/>
        <c:majorTickMark val="out"/>
        <c:minorTickMark val="none"/>
        <c:tickLblPos val="nextTo"/>
        <c:crossAx val="562978200"/>
        <c:crosses val="autoZero"/>
        <c:auto val="1"/>
        <c:lblAlgn val="ctr"/>
        <c:lblOffset val="100"/>
        <c:noMultiLvlLbl val="0"/>
      </c:catAx>
      <c:spPr>
        <a:noFill/>
        <a:ln>
          <a:noFill/>
        </a:ln>
        <a:effectLst/>
      </c:spPr>
    </c:plotArea>
    <c:legend>
      <c:legendPos val="t"/>
      <c:legendEntry>
        <c:idx val="1"/>
        <c:delete val="1"/>
      </c:legendEntry>
      <c:legendEntry>
        <c:idx val="2"/>
        <c:delete val="1"/>
      </c:legendEntry>
      <c:layout>
        <c:manualLayout>
          <c:xMode val="edge"/>
          <c:yMode val="edge"/>
          <c:x val="5.605694198598888E-2"/>
          <c:y val="6.3618600551954979E-2"/>
          <c:w val="0.88337930554594191"/>
          <c:h val="9.9321662989270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1896310878587"/>
          <c:y val="0.16203703703703703"/>
          <c:w val="0.77401520797142553"/>
          <c:h val="0.70159716146592788"/>
        </c:manualLayout>
      </c:layout>
      <c:barChart>
        <c:barDir val="col"/>
        <c:grouping val="clustered"/>
        <c:varyColors val="0"/>
        <c:ser>
          <c:idx val="0"/>
          <c:order val="0"/>
          <c:tx>
            <c:strRef>
              <c:f>'4-3'!$B$13</c:f>
              <c:strCache>
                <c:ptCount val="1"/>
                <c:pt idx="0">
                  <c:v>製造品出荷額等</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'4-3'!$A$14:$A$16</c:f>
              <c:strCache>
                <c:ptCount val="3"/>
                <c:pt idx="0">
                  <c:v>郡山市</c:v>
                </c:pt>
                <c:pt idx="1">
                  <c:v>福島市</c:v>
                </c:pt>
                <c:pt idx="2">
                  <c:v>いわき市</c:v>
                </c:pt>
              </c:strCache>
            </c:strRef>
          </c:cat>
          <c:val>
            <c:numRef>
              <c:f>'4-3'!$B$14:$B$16</c:f>
              <c:numCache>
                <c:formatCode>#,##0_ </c:formatCode>
                <c:ptCount val="3"/>
                <c:pt idx="0">
                  <c:v>6467</c:v>
                </c:pt>
                <c:pt idx="1">
                  <c:v>4455</c:v>
                </c:pt>
                <c:pt idx="2">
                  <c:v>8853</c:v>
                </c:pt>
              </c:numCache>
            </c:numRef>
          </c:val>
          <c:extLst>
            <c:ext xmlns:c16="http://schemas.microsoft.com/office/drawing/2014/chart" uri="{C3380CC4-5D6E-409C-BE32-E72D297353CC}">
              <c16:uniqueId val="{00000000-A6B8-42B3-ACFF-35C998057197}"/>
            </c:ext>
          </c:extLst>
        </c:ser>
        <c:dLbls>
          <c:dLblPos val="outEnd"/>
          <c:showLegendKey val="0"/>
          <c:showVal val="1"/>
          <c:showCatName val="0"/>
          <c:showSerName val="0"/>
          <c:showPercent val="0"/>
          <c:showBubbleSize val="0"/>
        </c:dLbls>
        <c:gapWidth val="100"/>
        <c:axId val="562975456"/>
        <c:axId val="568505808"/>
      </c:barChart>
      <c:catAx>
        <c:axId val="56297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05808"/>
        <c:crosses val="autoZero"/>
        <c:auto val="1"/>
        <c:lblAlgn val="ctr"/>
        <c:lblOffset val="100"/>
        <c:noMultiLvlLbl val="0"/>
      </c:catAx>
      <c:valAx>
        <c:axId val="568505808"/>
        <c:scaling>
          <c:orientation val="minMax"/>
        </c:scaling>
        <c:delete val="0"/>
        <c:axPos val="l"/>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2975456"/>
        <c:crosses val="autoZero"/>
        <c:crossBetween val="between"/>
        <c:majorUnit val="5000"/>
      </c:valAx>
      <c:spPr>
        <a:noFill/>
        <a:ln>
          <a:noFill/>
        </a:ln>
        <a:effectLst/>
      </c:spPr>
    </c:plotArea>
    <c:legend>
      <c:legendPos val="b"/>
      <c:layout>
        <c:manualLayout>
          <c:xMode val="edge"/>
          <c:yMode val="edge"/>
          <c:x val="0.18530246522646773"/>
          <c:y val="6.0992514824535826E-2"/>
          <c:w val="0.62965223783035884"/>
          <c:h val="9.29758573566734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884972032041766E-2"/>
          <c:y val="0.11747487215056707"/>
          <c:w val="0.89585441061740778"/>
          <c:h val="0.61854907363349065"/>
        </c:manualLayout>
      </c:layout>
      <c:barChart>
        <c:barDir val="col"/>
        <c:grouping val="clustered"/>
        <c:varyColors val="0"/>
        <c:ser>
          <c:idx val="0"/>
          <c:order val="0"/>
          <c:tx>
            <c:strRef>
              <c:f>'4-4'!$B$5</c:f>
              <c:strCache>
                <c:ptCount val="1"/>
                <c:pt idx="0">
                  <c:v>従業者数</c:v>
                </c:pt>
              </c:strCache>
            </c:strRef>
          </c:tx>
          <c:spPr>
            <a:solidFill>
              <a:srgbClr val="B1D7E4"/>
            </a:solidFill>
          </c:spPr>
          <c:invertIfNegative val="0"/>
          <c:dLbls>
            <c:dLbl>
              <c:idx val="0"/>
              <c:layout>
                <c:manualLayout>
                  <c:x val="1.4845623585917332E-3"/>
                  <c:y val="2.62992063175527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B2-4DA1-9F41-78B0FA7A8B49}"/>
                </c:ext>
              </c:extLst>
            </c:dLbl>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'4-4'!$B$6:$B$28</c:f>
              <c:numCache>
                <c:formatCode>#,##0_);[Red]\(#,##0\)</c:formatCode>
                <c:ptCount val="23"/>
                <c:pt idx="0">
                  <c:v>3868</c:v>
                </c:pt>
                <c:pt idx="1">
                  <c:v>2143</c:v>
                </c:pt>
                <c:pt idx="2">
                  <c:v>1842</c:v>
                </c:pt>
                <c:pt idx="3">
                  <c:v>1815</c:v>
                </c:pt>
                <c:pt idx="4">
                  <c:v>1460</c:v>
                </c:pt>
                <c:pt idx="5">
                  <c:v>1191</c:v>
                </c:pt>
                <c:pt idx="6">
                  <c:v>939</c:v>
                </c:pt>
                <c:pt idx="7">
                  <c:v>699</c:v>
                </c:pt>
                <c:pt idx="8">
                  <c:v>621</c:v>
                </c:pt>
                <c:pt idx="9">
                  <c:v>556</c:v>
                </c:pt>
                <c:pt idx="10">
                  <c:v>530</c:v>
                </c:pt>
                <c:pt idx="11">
                  <c:v>433</c:v>
                </c:pt>
                <c:pt idx="12">
                  <c:v>401</c:v>
                </c:pt>
                <c:pt idx="13">
                  <c:v>401</c:v>
                </c:pt>
                <c:pt idx="14">
                  <c:v>343</c:v>
                </c:pt>
                <c:pt idx="15">
                  <c:v>314</c:v>
                </c:pt>
                <c:pt idx="16">
                  <c:v>214</c:v>
                </c:pt>
                <c:pt idx="17">
                  <c:v>199</c:v>
                </c:pt>
                <c:pt idx="18">
                  <c:v>157</c:v>
                </c:pt>
                <c:pt idx="19">
                  <c:v>112</c:v>
                </c:pt>
                <c:pt idx="20">
                  <c:v>89</c:v>
                </c:pt>
                <c:pt idx="21">
                  <c:v>62</c:v>
                </c:pt>
                <c:pt idx="22">
                  <c:v>49</c:v>
                </c:pt>
              </c:numCache>
            </c:numRef>
          </c:val>
          <c:extLst>
            <c:ext xmlns:c16="http://schemas.microsoft.com/office/drawing/2014/chart" uri="{C3380CC4-5D6E-409C-BE32-E72D297353CC}">
              <c16:uniqueId val="{00000001-70B2-4DA1-9F41-78B0FA7A8B49}"/>
            </c:ext>
          </c:extLst>
        </c:ser>
        <c:ser>
          <c:idx val="2"/>
          <c:order val="2"/>
          <c:tx>
            <c:strRef>
              <c:f>'4-4'!$D$5</c:f>
              <c:strCache>
                <c:ptCount val="1"/>
                <c:pt idx="0">
                  <c:v> </c:v>
                </c:pt>
              </c:strCache>
            </c:strRef>
          </c:tx>
          <c:spPr>
            <a:solidFill>
              <a:srgbClr val="ED594B"/>
            </a:solidFill>
            <a:ln w="12700">
              <a:solidFill>
                <a:srgbClr val="ED594B"/>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'4-4'!$D$6:$D$28</c:f>
              <c:numCache>
                <c:formatCode>General</c:formatCode>
                <c:ptCount val="23"/>
              </c:numCache>
            </c:numRef>
          </c:val>
          <c:extLst>
            <c:ext xmlns:c16="http://schemas.microsoft.com/office/drawing/2014/chart" uri="{C3380CC4-5D6E-409C-BE32-E72D297353CC}">
              <c16:uniqueId val="{00000002-70B2-4DA1-9F41-78B0FA7A8B49}"/>
            </c:ext>
          </c:extLst>
        </c:ser>
        <c:dLbls>
          <c:showLegendKey val="0"/>
          <c:showVal val="1"/>
          <c:showCatName val="0"/>
          <c:showSerName val="0"/>
          <c:showPercent val="0"/>
          <c:showBubbleSize val="0"/>
        </c:dLbls>
        <c:gapWidth val="50"/>
        <c:axId val="568503456"/>
        <c:axId val="568500712"/>
      </c:barChart>
      <c:barChart>
        <c:barDir val="col"/>
        <c:grouping val="clustered"/>
        <c:varyColors val="0"/>
        <c:ser>
          <c:idx val="1"/>
          <c:order val="1"/>
          <c:tx>
            <c:strRef>
              <c:f>'4-4'!$C$5</c:f>
              <c:strCache>
                <c:ptCount val="1"/>
                <c:pt idx="0">
                  <c:v> </c:v>
                </c:pt>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'4-4'!$C$6:$C$28</c:f>
              <c:numCache>
                <c:formatCode>General</c:formatCode>
                <c:ptCount val="23"/>
              </c:numCache>
            </c:numRef>
          </c:val>
          <c:extLst>
            <c:ext xmlns:c16="http://schemas.microsoft.com/office/drawing/2014/chart" uri="{C3380CC4-5D6E-409C-BE32-E72D297353CC}">
              <c16:uniqueId val="{00000003-70B2-4DA1-9F41-78B0FA7A8B49}"/>
            </c:ext>
          </c:extLst>
        </c:ser>
        <c:ser>
          <c:idx val="3"/>
          <c:order val="3"/>
          <c:tx>
            <c:strRef>
              <c:f>'4-4'!$E$5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wrap="square" lIns="38100" tIns="19050" rIns="38100" bIns="19050" anchor="ctr">
                <a:spAutoFit/>
              </a:bodyPr>
              <a:lstStyle/>
              <a:p>
                <a:pPr>
                  <a:defRPr sz="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'4-4'!$E$6:$E$28</c:f>
              <c:numCache>
                <c:formatCode>#,##0_);[Red]\(#,##0\)</c:formatCode>
                <c:ptCount val="23"/>
                <c:pt idx="0">
                  <c:v>58</c:v>
                </c:pt>
                <c:pt idx="1">
                  <c:v>17</c:v>
                </c:pt>
                <c:pt idx="2">
                  <c:v>15</c:v>
                </c:pt>
                <c:pt idx="3">
                  <c:v>28</c:v>
                </c:pt>
                <c:pt idx="4">
                  <c:v>52</c:v>
                </c:pt>
                <c:pt idx="5">
                  <c:v>16</c:v>
                </c:pt>
                <c:pt idx="6">
                  <c:v>9</c:v>
                </c:pt>
                <c:pt idx="7">
                  <c:v>23</c:v>
                </c:pt>
                <c:pt idx="8">
                  <c:v>25</c:v>
                </c:pt>
                <c:pt idx="9">
                  <c:v>25</c:v>
                </c:pt>
                <c:pt idx="10">
                  <c:v>7</c:v>
                </c:pt>
                <c:pt idx="11">
                  <c:v>7</c:v>
                </c:pt>
                <c:pt idx="12">
                  <c:v>29</c:v>
                </c:pt>
                <c:pt idx="13">
                  <c:v>4</c:v>
                </c:pt>
                <c:pt idx="14">
                  <c:v>18</c:v>
                </c:pt>
                <c:pt idx="15">
                  <c:v>4</c:v>
                </c:pt>
                <c:pt idx="16">
                  <c:v>11</c:v>
                </c:pt>
                <c:pt idx="17">
                  <c:v>7</c:v>
                </c:pt>
                <c:pt idx="18">
                  <c:v>8</c:v>
                </c:pt>
                <c:pt idx="19">
                  <c:v>10</c:v>
                </c:pt>
                <c:pt idx="20">
                  <c:v>7</c:v>
                </c:pt>
                <c:pt idx="21">
                  <c:v>6</c:v>
                </c:pt>
                <c:pt idx="22">
                  <c:v>7</c:v>
                </c:pt>
              </c:numCache>
            </c:numRef>
          </c:val>
          <c:extLst>
            <c:ext xmlns:c16="http://schemas.microsoft.com/office/drawing/2014/chart" uri="{C3380CC4-5D6E-409C-BE32-E72D297353CC}">
              <c16:uniqueId val="{00000004-70B2-4DA1-9F41-78B0FA7A8B49}"/>
            </c:ext>
          </c:extLst>
        </c:ser>
        <c:dLbls>
          <c:showLegendKey val="0"/>
          <c:showVal val="1"/>
          <c:showCatName val="0"/>
          <c:showSerName val="0"/>
          <c:showPercent val="0"/>
          <c:showBubbleSize val="0"/>
        </c:dLbls>
        <c:gapWidth val="50"/>
        <c:axId val="568508552"/>
        <c:axId val="568511296"/>
      </c:barChart>
      <c:catAx>
        <c:axId val="568503456"/>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sz="800"/>
            </a:pPr>
            <a:endParaRPr lang="ja-JP"/>
          </a:p>
        </c:txPr>
        <c:crossAx val="568500712"/>
        <c:crosses val="autoZero"/>
        <c:auto val="1"/>
        <c:lblAlgn val="ctr"/>
        <c:lblOffset val="100"/>
        <c:noMultiLvlLbl val="0"/>
      </c:catAx>
      <c:valAx>
        <c:axId val="568500712"/>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68503456"/>
        <c:crosses val="autoZero"/>
        <c:crossBetween val="between"/>
      </c:valAx>
      <c:valAx>
        <c:axId val="568511296"/>
        <c:scaling>
          <c:orientation val="minMax"/>
        </c:scaling>
        <c:delete val="0"/>
        <c:axPos val="r"/>
        <c:numFmt formatCode="General" sourceLinked="1"/>
        <c:majorTickMark val="out"/>
        <c:minorTickMark val="none"/>
        <c:tickLblPos val="nextTo"/>
        <c:spPr>
          <a:ln>
            <a:solidFill>
              <a:schemeClr val="bg1">
                <a:lumMod val="85000"/>
              </a:schemeClr>
            </a:solidFill>
          </a:ln>
        </c:spPr>
        <c:txPr>
          <a:bodyPr/>
          <a:lstStyle/>
          <a:p>
            <a:pPr>
              <a:defRPr sz="800"/>
            </a:pPr>
            <a:endParaRPr lang="ja-JP"/>
          </a:p>
        </c:txPr>
        <c:crossAx val="568508552"/>
        <c:crosses val="max"/>
        <c:crossBetween val="between"/>
      </c:valAx>
      <c:catAx>
        <c:axId val="568508552"/>
        <c:scaling>
          <c:orientation val="minMax"/>
        </c:scaling>
        <c:delete val="1"/>
        <c:axPos val="b"/>
        <c:numFmt formatCode="General" sourceLinked="1"/>
        <c:majorTickMark val="out"/>
        <c:minorTickMark val="none"/>
        <c:tickLblPos val="nextTo"/>
        <c:crossAx val="568511296"/>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34887760038743354"/>
          <c:y val="0.16242252622342762"/>
          <c:w val="0.3068140925409385"/>
          <c:h val="9.3117217724245208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22" l="0.70000000000000062" r="0.70000000000000062" t="0.75000000000000822"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96076614925685E-2"/>
          <c:y val="0.15380683169330805"/>
          <c:w val="0.88713568172399504"/>
          <c:h val="0.44929702975544378"/>
        </c:manualLayout>
      </c:layout>
      <c:barChart>
        <c:barDir val="col"/>
        <c:grouping val="clustered"/>
        <c:varyColors val="0"/>
        <c:ser>
          <c:idx val="0"/>
          <c:order val="0"/>
          <c:tx>
            <c:strRef>
              <c:f>'4-5'!$B$5</c:f>
              <c:strCache>
                <c:ptCount val="1"/>
                <c:pt idx="0">
                  <c:v>製造品出荷額等</c:v>
                </c:pt>
              </c:strCache>
            </c:strRef>
          </c:tx>
          <c:spPr>
            <a:solidFill>
              <a:srgbClr val="B1D7E4"/>
            </a:solidFill>
          </c:spPr>
          <c:invertIfNegative val="0"/>
          <c:dLbls>
            <c:spPr>
              <a:noFill/>
              <a:ln>
                <a:noFill/>
              </a:ln>
              <a:effectLst/>
            </c:spPr>
            <c:txPr>
              <a:bodyPr wrap="square" lIns="38100" tIns="19050" rIns="38100" bIns="19050" anchor="ctr">
                <a:spAutoFit/>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'4-5'!$A$6:$A$28</c:f>
              <c:strCache>
                <c:ptCount val="23"/>
                <c:pt idx="0">
                  <c:v>化学工業</c:v>
                </c:pt>
                <c:pt idx="1">
                  <c:v>電子部品・回路・デバイス</c:v>
                </c:pt>
                <c:pt idx="2">
                  <c:v>食料品</c:v>
                </c:pt>
                <c:pt idx="3">
                  <c:v>電気機械器具</c:v>
                </c:pt>
                <c:pt idx="4">
                  <c:v>窯業・土石製品</c:v>
                </c:pt>
                <c:pt idx="5">
                  <c:v>情報通信機械器具</c:v>
                </c:pt>
                <c:pt idx="6">
                  <c:v>金属製品</c:v>
                </c:pt>
                <c:pt idx="7">
                  <c:v>はん用機械器具</c:v>
                </c:pt>
                <c:pt idx="8">
                  <c:v>非鉄金属</c:v>
                </c:pt>
                <c:pt idx="9">
                  <c:v>プラスチック製品</c:v>
                </c:pt>
                <c:pt idx="10">
                  <c:v>ゴム製品製造業</c:v>
                </c:pt>
                <c:pt idx="11">
                  <c:v>生産用機械器具</c:v>
                </c:pt>
                <c:pt idx="12">
                  <c:v>業務用機械器具</c:v>
                </c:pt>
                <c:pt idx="13">
                  <c:v>輸送用機械器具</c:v>
                </c:pt>
                <c:pt idx="14">
                  <c:v>繊維工業</c:v>
                </c:pt>
                <c:pt idx="15">
                  <c:v>その他</c:v>
                </c:pt>
                <c:pt idx="16">
                  <c:v>鉄鋼業</c:v>
                </c:pt>
                <c:pt idx="17">
                  <c:v>木材・木製品</c:v>
                </c:pt>
                <c:pt idx="18">
                  <c:v>パルプ・紙・紙加工品</c:v>
                </c:pt>
                <c:pt idx="19">
                  <c:v>印刷・同関連業</c:v>
                </c:pt>
                <c:pt idx="20">
                  <c:v>石油製品・石炭製品</c:v>
                </c:pt>
                <c:pt idx="21">
                  <c:v>飲料・たばこ・飼料</c:v>
                </c:pt>
                <c:pt idx="22">
                  <c:v>家具・装備品</c:v>
                </c:pt>
              </c:strCache>
            </c:strRef>
          </c:cat>
          <c:val>
            <c:numRef>
              <c:f>'4-5'!$B$6:$B$28</c:f>
              <c:numCache>
                <c:formatCode>#,##0_);[Red]\(#,##0\)</c:formatCode>
                <c:ptCount val="23"/>
                <c:pt idx="0">
                  <c:v>2151.1</c:v>
                </c:pt>
                <c:pt idx="1">
                  <c:v>652.6</c:v>
                </c:pt>
                <c:pt idx="2">
                  <c:v>620.70000000000005</c:v>
                </c:pt>
                <c:pt idx="3">
                  <c:v>455.9</c:v>
                </c:pt>
                <c:pt idx="4">
                  <c:v>420.1</c:v>
                </c:pt>
                <c:pt idx="5">
                  <c:v>400.7</c:v>
                </c:pt>
                <c:pt idx="6">
                  <c:v>332.1</c:v>
                </c:pt>
                <c:pt idx="7">
                  <c:v>273.39999999999998</c:v>
                </c:pt>
                <c:pt idx="8">
                  <c:v>189.9</c:v>
                </c:pt>
                <c:pt idx="9">
                  <c:v>182.7</c:v>
                </c:pt>
                <c:pt idx="10">
                  <c:v>117</c:v>
                </c:pt>
                <c:pt idx="11">
                  <c:v>107.6</c:v>
                </c:pt>
                <c:pt idx="12">
                  <c:v>89.7</c:v>
                </c:pt>
                <c:pt idx="13">
                  <c:v>77.599999999999994</c:v>
                </c:pt>
                <c:pt idx="14">
                  <c:v>65.900000000000006</c:v>
                </c:pt>
                <c:pt idx="15">
                  <c:v>60.3</c:v>
                </c:pt>
                <c:pt idx="16">
                  <c:v>51.3</c:v>
                </c:pt>
                <c:pt idx="17">
                  <c:v>50.4</c:v>
                </c:pt>
                <c:pt idx="18">
                  <c:v>49.1</c:v>
                </c:pt>
                <c:pt idx="19">
                  <c:v>48.7</c:v>
                </c:pt>
                <c:pt idx="20">
                  <c:v>38.299999999999997</c:v>
                </c:pt>
                <c:pt idx="21">
                  <c:v>28.1</c:v>
                </c:pt>
                <c:pt idx="22">
                  <c:v>4.2</c:v>
                </c:pt>
              </c:numCache>
            </c:numRef>
          </c:val>
          <c:extLst>
            <c:ext xmlns:c16="http://schemas.microsoft.com/office/drawing/2014/chart" uri="{C3380CC4-5D6E-409C-BE32-E72D297353CC}">
              <c16:uniqueId val="{00000000-BE00-40C2-B657-65E7ACBE91D9}"/>
            </c:ext>
          </c:extLst>
        </c:ser>
        <c:dLbls>
          <c:showLegendKey val="0"/>
          <c:showVal val="1"/>
          <c:showCatName val="0"/>
          <c:showSerName val="0"/>
          <c:showPercent val="0"/>
          <c:showBubbleSize val="0"/>
        </c:dLbls>
        <c:gapWidth val="50"/>
        <c:axId val="568510512"/>
        <c:axId val="568504240"/>
      </c:barChart>
      <c:catAx>
        <c:axId val="568510512"/>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sz="800"/>
            </a:pPr>
            <a:endParaRPr lang="ja-JP"/>
          </a:p>
        </c:txPr>
        <c:crossAx val="568504240"/>
        <c:crosses val="autoZero"/>
        <c:auto val="1"/>
        <c:lblAlgn val="ctr"/>
        <c:lblOffset val="100"/>
        <c:noMultiLvlLbl val="0"/>
      </c:catAx>
      <c:valAx>
        <c:axId val="568504240"/>
        <c:scaling>
          <c:orientation val="minMax"/>
          <c:max val="2200"/>
          <c:min val="0"/>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68510512"/>
        <c:crosses val="autoZero"/>
        <c:crossBetween val="between"/>
        <c:majorUnit val="400"/>
      </c:valAx>
    </c:plotArea>
    <c:legend>
      <c:legendPos val="t"/>
      <c:layout>
        <c:manualLayout>
          <c:xMode val="edge"/>
          <c:yMode val="edge"/>
          <c:x val="0.27598151058418624"/>
          <c:y val="0.15639330799684334"/>
          <c:w val="0.46245153459863758"/>
          <c:h val="9.4444444444444442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44" l="0.70000000000000062" r="0.70000000000000062" t="0.75000000000000844"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838145231846"/>
          <c:y val="0.15277777777777779"/>
          <c:w val="0.84596062992125987"/>
          <c:h val="0.73651283172936721"/>
        </c:manualLayout>
      </c:layout>
      <c:barChart>
        <c:barDir val="col"/>
        <c:grouping val="clustered"/>
        <c:varyColors val="0"/>
        <c:ser>
          <c:idx val="1"/>
          <c:order val="0"/>
          <c:tx>
            <c:strRef>
              <c:f>'4-6'!$C$4</c:f>
              <c:strCache>
                <c:ptCount val="1"/>
                <c:pt idx="0">
                  <c:v>工業用水量</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'4-6'!$A$5:$A$17</c15:sqref>
                  </c15:fullRef>
                </c:ext>
              </c:extLst>
              <c:f>'4-6'!$A$8:$A$17</c:f>
              <c:strCache>
                <c:ptCount val="10"/>
                <c:pt idx="0">
                  <c:v>2010年</c:v>
                </c:pt>
                <c:pt idx="1">
                  <c:v>2012年</c:v>
                </c:pt>
                <c:pt idx="2">
                  <c:v>2013</c:v>
                </c:pt>
                <c:pt idx="3">
                  <c:v>2014</c:v>
                </c:pt>
                <c:pt idx="4">
                  <c:v>2016</c:v>
                </c:pt>
                <c:pt idx="5">
                  <c:v>2017</c:v>
                </c:pt>
                <c:pt idx="6">
                  <c:v>2018</c:v>
                </c:pt>
                <c:pt idx="7">
                  <c:v>2019</c:v>
                </c:pt>
                <c:pt idx="8">
                  <c:v>2020</c:v>
                </c:pt>
                <c:pt idx="9">
                  <c:v>2021</c:v>
                </c:pt>
              </c:strCache>
            </c:strRef>
          </c:cat>
          <c:val>
            <c:numRef>
              <c:extLst>
                <c:ext xmlns:c15="http://schemas.microsoft.com/office/drawing/2012/chart" uri="{02D57815-91ED-43cb-92C2-25804820EDAC}">
                  <c15:fullRef>
                    <c15:sqref>'4-6'!$C$5:$C$17</c15:sqref>
                  </c15:fullRef>
                </c:ext>
              </c:extLst>
              <c:f>'4-6'!$C$8:$C$17</c:f>
              <c:numCache>
                <c:formatCode>#,##0_);[Red]\(#,##0\)</c:formatCode>
                <c:ptCount val="10"/>
                <c:pt idx="0">
                  <c:v>81639</c:v>
                </c:pt>
                <c:pt idx="1">
                  <c:v>70591</c:v>
                </c:pt>
                <c:pt idx="2">
                  <c:v>88559</c:v>
                </c:pt>
                <c:pt idx="3">
                  <c:v>36636</c:v>
                </c:pt>
                <c:pt idx="4">
                  <c:v>87554</c:v>
                </c:pt>
                <c:pt idx="5">
                  <c:v>30846</c:v>
                </c:pt>
                <c:pt idx="6">
                  <c:v>33210</c:v>
                </c:pt>
                <c:pt idx="7">
                  <c:v>33266</c:v>
                </c:pt>
                <c:pt idx="8">
                  <c:v>33403</c:v>
                </c:pt>
                <c:pt idx="9">
                  <c:v>66423</c:v>
                </c:pt>
              </c:numCache>
            </c:numRef>
          </c:val>
          <c:extLst>
            <c:ext xmlns:c16="http://schemas.microsoft.com/office/drawing/2014/chart" uri="{C3380CC4-5D6E-409C-BE32-E72D297353CC}">
              <c16:uniqueId val="{00000000-FEE2-4329-9B3D-1F4E078DE964}"/>
            </c:ext>
          </c:extLst>
        </c:ser>
        <c:dLbls>
          <c:showLegendKey val="0"/>
          <c:showVal val="0"/>
          <c:showCatName val="0"/>
          <c:showSerName val="0"/>
          <c:showPercent val="0"/>
          <c:showBubbleSize val="0"/>
        </c:dLbls>
        <c:gapWidth val="50"/>
        <c:axId val="568507768"/>
        <c:axId val="568509728"/>
      </c:barChart>
      <c:catAx>
        <c:axId val="56850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8509728"/>
        <c:crosses val="autoZero"/>
        <c:auto val="1"/>
        <c:lblAlgn val="ctr"/>
        <c:lblOffset val="100"/>
        <c:noMultiLvlLbl val="0"/>
      </c:catAx>
      <c:valAx>
        <c:axId val="568509728"/>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8507768"/>
        <c:crosses val="autoZero"/>
        <c:crossBetween val="between"/>
        <c:majorUnit val="2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7640159844884"/>
          <c:y val="0.20058997050147492"/>
          <c:w val="0.78432763472133549"/>
          <c:h val="0.67276984182286947"/>
        </c:manualLayout>
      </c:layout>
      <c:barChart>
        <c:barDir val="col"/>
        <c:grouping val="clustered"/>
        <c:varyColors val="0"/>
        <c:ser>
          <c:idx val="2"/>
          <c:order val="1"/>
          <c:tx>
            <c:strRef>
              <c:f>'5-1'!$C$4</c:f>
              <c:strCache>
                <c:ptCount val="1"/>
                <c:pt idx="0">
                  <c:v>農家数</c:v>
                </c:pt>
              </c:strCache>
            </c:strRef>
          </c:tx>
          <c:spPr>
            <a:solidFill>
              <a:srgbClr val="B1D7E4"/>
            </a:solidFill>
            <a:ln>
              <a:solidFill>
                <a:srgbClr val="B1D7E4"/>
              </a:solidFill>
            </a:ln>
            <a:effectLst/>
          </c:spPr>
          <c:invertIfNegative val="0"/>
          <c:dLbls>
            <c:dLbl>
              <c:idx val="0"/>
              <c:layout>
                <c:manualLayout>
                  <c:x val="2.002002002002002E-3"/>
                  <c:y val="0.114392421377435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64-442C-90F0-C57854274D20}"/>
                </c:ext>
              </c:extLst>
            </c:dLbl>
            <c:dLbl>
              <c:idx val="1"/>
              <c:layout>
                <c:manualLayout>
                  <c:x val="2.002002002002002E-3"/>
                  <c:y val="0.1094392233228909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64-442C-90F0-C57854274D20}"/>
                </c:ext>
              </c:extLst>
            </c:dLbl>
            <c:dLbl>
              <c:idx val="2"/>
              <c:layout>
                <c:manualLayout>
                  <c:x val="0"/>
                  <c:y val="0.1079024261752225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64-442C-90F0-C57854274D20}"/>
                </c:ext>
              </c:extLst>
            </c:dLbl>
            <c:dLbl>
              <c:idx val="3"/>
              <c:layout>
                <c:manualLayout>
                  <c:x val="2.002002002002002E-3"/>
                  <c:y val="9.75331846959988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64-442C-90F0-C57854274D20}"/>
                </c:ext>
              </c:extLst>
            </c:dLbl>
            <c:dLbl>
              <c:idx val="4"/>
              <c:layout>
                <c:manualLayout>
                  <c:x val="0"/>
                  <c:y val="8.33486674380754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64-442C-90F0-C57854274D20}"/>
                </c:ext>
              </c:extLst>
            </c:dLbl>
            <c:dLbl>
              <c:idx val="5"/>
              <c:layout>
                <c:manualLayout>
                  <c:x val="2.0020020020019287E-3"/>
                  <c:y val="7.0101129831889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64-442C-90F0-C57854274D20}"/>
                </c:ext>
              </c:extLst>
            </c:dLbl>
            <c:dLbl>
              <c:idx val="6"/>
              <c:layout>
                <c:manualLayout>
                  <c:x val="0"/>
                  <c:y val="6.26587267989349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82-4FED-A801-95DF35551E44}"/>
                </c:ext>
              </c:extLst>
            </c:dLbl>
            <c:dLbl>
              <c:idx val="7"/>
              <c:layout>
                <c:manualLayout>
                  <c:x val="4.004004004004004E-3"/>
                  <c:y val="5.11037733186575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82-4FED-A801-95DF35551E44}"/>
                </c:ext>
              </c:extLst>
            </c:dLbl>
            <c:dLbl>
              <c:idx val="8"/>
              <c:layout>
                <c:manualLayout>
                  <c:x val="0"/>
                  <c:y val="5.42620344499946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82-4FED-A801-95DF35551E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'5-1'!$A$5:$A$13</c:f>
              <c:strCache>
                <c:ptCount val="9"/>
                <c:pt idx="0">
                  <c:v>1980年</c:v>
                </c:pt>
                <c:pt idx="1">
                  <c:v>1985</c:v>
                </c:pt>
                <c:pt idx="2">
                  <c:v>1990</c:v>
                </c:pt>
                <c:pt idx="3">
                  <c:v>1995</c:v>
                </c:pt>
                <c:pt idx="4">
                  <c:v>2000</c:v>
                </c:pt>
                <c:pt idx="5">
                  <c:v>2005</c:v>
                </c:pt>
                <c:pt idx="6">
                  <c:v>2010</c:v>
                </c:pt>
                <c:pt idx="7">
                  <c:v>2015</c:v>
                </c:pt>
                <c:pt idx="8">
                  <c:v>2020</c:v>
                </c:pt>
              </c:strCache>
            </c:strRef>
          </c:cat>
          <c:val>
            <c:numRef>
              <c:f>'5-1'!$C$5:$C$13</c:f>
              <c:numCache>
                <c:formatCode>#,##0_ </c:formatCode>
                <c:ptCount val="9"/>
                <c:pt idx="0">
                  <c:v>12466</c:v>
                </c:pt>
                <c:pt idx="1">
                  <c:v>11877</c:v>
                </c:pt>
                <c:pt idx="2">
                  <c:v>11126</c:v>
                </c:pt>
                <c:pt idx="3">
                  <c:v>9893</c:v>
                </c:pt>
                <c:pt idx="4">
                  <c:v>7638</c:v>
                </c:pt>
                <c:pt idx="5">
                  <c:v>6631</c:v>
                </c:pt>
                <c:pt idx="6">
                  <c:v>5746</c:v>
                </c:pt>
                <c:pt idx="7">
                  <c:v>4372</c:v>
                </c:pt>
                <c:pt idx="8">
                  <c:v>3611</c:v>
                </c:pt>
              </c:numCache>
            </c:numRef>
          </c:val>
          <c:extLst>
            <c:ext xmlns:c16="http://schemas.microsoft.com/office/drawing/2014/chart" uri="{C3380CC4-5D6E-409C-BE32-E72D297353CC}">
              <c16:uniqueId val="{00000006-3282-4FED-A801-95DF35551E44}"/>
            </c:ext>
          </c:extLst>
        </c:ser>
        <c:ser>
          <c:idx val="4"/>
          <c:order val="2"/>
          <c:tx>
            <c:strRef>
              <c:f>'5-1'!$D$4</c:f>
              <c:strCache>
                <c:ptCount val="1"/>
                <c:pt idx="0">
                  <c:v>農家人口</c:v>
                </c:pt>
              </c:strCache>
            </c:strRef>
          </c:tx>
          <c:spPr>
            <a:pattFill prst="dkUpDiag">
              <a:fgClr>
                <a:srgbClr val="F8E352"/>
              </a:fgClr>
              <a:bgClr>
                <a:schemeClr val="bg1"/>
              </a:bgClr>
            </a:pattFill>
            <a:ln>
              <a:solidFill>
                <a:srgbClr val="F8E352"/>
              </a:solidFill>
            </a:ln>
            <a:effectLst/>
          </c:spPr>
          <c:invertIfNegative val="0"/>
          <c:dLbls>
            <c:dLbl>
              <c:idx val="6"/>
              <c:layout>
                <c:manualLayout>
                  <c:x val="0"/>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82-4FED-A801-95DF35551E44}"/>
                </c:ext>
              </c:extLst>
            </c:dLbl>
            <c:dLbl>
              <c:idx val="7"/>
              <c:layout>
                <c:manualLayout>
                  <c:x val="2.002002002002002E-3"/>
                  <c:y val="-6.2930186823992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82-4FED-A801-95DF35551E44}"/>
                </c:ext>
              </c:extLst>
            </c:dLbl>
            <c:dLbl>
              <c:idx val="8"/>
              <c:layout>
                <c:manualLayout>
                  <c:x val="0"/>
                  <c:y val="-4.71976401179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82-4FED-A801-95DF35551E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'5-1'!$D$5:$D$13</c:f>
              <c:numCache>
                <c:formatCode>#,##0_ </c:formatCode>
                <c:ptCount val="9"/>
                <c:pt idx="0">
                  <c:v>65980</c:v>
                </c:pt>
                <c:pt idx="1">
                  <c:v>62470</c:v>
                </c:pt>
                <c:pt idx="2">
                  <c:v>57256</c:v>
                </c:pt>
                <c:pt idx="3">
                  <c:v>49836</c:v>
                </c:pt>
                <c:pt idx="4">
                  <c:v>39871</c:v>
                </c:pt>
                <c:pt idx="5">
                  <c:v>31982</c:v>
                </c:pt>
                <c:pt idx="6">
                  <c:v>25834</c:v>
                </c:pt>
                <c:pt idx="7">
                  <c:v>17873</c:v>
                </c:pt>
                <c:pt idx="8">
                  <c:v>13408</c:v>
                </c:pt>
              </c:numCache>
            </c:numRef>
          </c:val>
          <c:extLst>
            <c:ext xmlns:c16="http://schemas.microsoft.com/office/drawing/2014/chart" uri="{C3380CC4-5D6E-409C-BE32-E72D297353CC}">
              <c16:uniqueId val="{00000010-3282-4FED-A801-95DF35551E44}"/>
            </c:ext>
          </c:extLst>
        </c:ser>
        <c:dLbls>
          <c:showLegendKey val="0"/>
          <c:showVal val="0"/>
          <c:showCatName val="0"/>
          <c:showSerName val="0"/>
          <c:showPercent val="0"/>
          <c:showBubbleSize val="0"/>
        </c:dLbls>
        <c:gapWidth val="150"/>
        <c:axId val="568510120"/>
        <c:axId val="568502672"/>
        <c:extLst>
          <c:ext xmlns:c15="http://schemas.microsoft.com/office/drawing/2012/chart" uri="{02D57815-91ED-43cb-92C2-25804820EDAC}">
            <c15:filteredBarSeries>
              <c15:ser>
                <c:idx val="1"/>
                <c:order val="0"/>
                <c:tx>
                  <c:strRef>
                    <c:extLst>
                      <c:ext uri="{02D57815-91ED-43cb-92C2-25804820EDAC}">
                        <c15:formulaRef>
                          <c15:sqref>'5-1'!$A$4</c15:sqref>
                        </c15:formulaRef>
                      </c:ext>
                    </c:extLst>
                    <c:strCache>
                      <c:ptCount val="1"/>
                      <c:pt idx="0">
                        <c:v>年次</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'5-1'!$A$5:$A$13</c15:sqref>
                        </c15:formulaRef>
                      </c:ext>
                    </c:extLst>
                    <c:strCache>
                      <c:ptCount val="9"/>
                      <c:pt idx="0">
                        <c:v>1980年</c:v>
                      </c:pt>
                      <c:pt idx="1">
                        <c:v>1985</c:v>
                      </c:pt>
                      <c:pt idx="2">
                        <c:v>1990</c:v>
                      </c:pt>
                      <c:pt idx="3">
                        <c:v>1995</c:v>
                      </c:pt>
                      <c:pt idx="4">
                        <c:v>2000</c:v>
                      </c:pt>
                      <c:pt idx="5">
                        <c:v>2005</c:v>
                      </c:pt>
                      <c:pt idx="6">
                        <c:v>2010</c:v>
                      </c:pt>
                      <c:pt idx="7">
                        <c:v>2015</c:v>
                      </c:pt>
                      <c:pt idx="8">
                        <c:v>2020</c:v>
                      </c:pt>
                    </c:strCache>
                  </c:strRef>
                </c:cat>
                <c:val>
                  <c:numRef>
                    <c:extLst>
                      <c:ext uri="{02D57815-91ED-43cb-92C2-25804820EDAC}">
                        <c15:formulaRef>
                          <c15:sqref>'5-1'!$A$5:$A$13</c15:sqref>
                        </c15:formulaRef>
                      </c:ext>
                    </c:extLst>
                    <c:numCache>
                      <c:formatCode>General</c:formatCode>
                      <c:ptCount val="9"/>
                      <c:pt idx="0">
                        <c:v>0</c:v>
                      </c:pt>
                      <c:pt idx="1">
                        <c:v>1985</c:v>
                      </c:pt>
                      <c:pt idx="2">
                        <c:v>1990</c:v>
                      </c:pt>
                      <c:pt idx="3">
                        <c:v>1995</c:v>
                      </c:pt>
                      <c:pt idx="4">
                        <c:v>2000</c:v>
                      </c:pt>
                      <c:pt idx="5">
                        <c:v>2005</c:v>
                      </c:pt>
                      <c:pt idx="6">
                        <c:v>2010</c:v>
                      </c:pt>
                      <c:pt idx="7">
                        <c:v>2015</c:v>
                      </c:pt>
                      <c:pt idx="8">
                        <c:v>2020</c:v>
                      </c:pt>
                    </c:numCache>
                  </c:numRef>
                </c:val>
                <c:extLst>
                  <c:ext xmlns:c16="http://schemas.microsoft.com/office/drawing/2014/chart" uri="{C3380CC4-5D6E-409C-BE32-E72D297353CC}">
                    <c16:uniqueId val="{00000002-3282-4FED-A801-95DF35551E44}"/>
                  </c:ext>
                </c:extLst>
              </c15:ser>
            </c15:filteredBarSeries>
          </c:ext>
        </c:extLst>
      </c:barChart>
      <c:lineChart>
        <c:grouping val="standard"/>
        <c:varyColors val="0"/>
        <c:ser>
          <c:idx val="5"/>
          <c:order val="3"/>
          <c:tx>
            <c:strRef>
              <c:f>'5-1'!$E$4</c:f>
              <c:strCache>
                <c:ptCount val="1"/>
                <c:pt idx="0">
                  <c:v>総世帯数に対する農家数の割合</c:v>
                </c:pt>
              </c:strCache>
            </c:strRef>
          </c:tx>
          <c:spPr>
            <a:ln w="28575" cap="rnd">
              <a:solidFill>
                <a:srgbClr val="51A1A2"/>
              </a:solidFill>
              <a:prstDash val="sysDot"/>
              <a:round/>
            </a:ln>
            <a:effectLst/>
          </c:spPr>
          <c:marker>
            <c:symbol val="circle"/>
            <c:size val="5"/>
            <c:spPr>
              <a:solidFill>
                <a:srgbClr val="51A1A2"/>
              </a:solidFill>
              <a:ln w="9525">
                <a:solidFill>
                  <a:srgbClr val="51A1A2"/>
                </a:solidFill>
                <a:prstDash val="sysDot"/>
              </a:ln>
              <a:effectLst/>
            </c:spPr>
          </c:marker>
          <c:dLbls>
            <c:dLbl>
              <c:idx val="0"/>
              <c:layout>
                <c:manualLayout>
                  <c:x val="-5.7142181551630374E-2"/>
                  <c:y val="-4.5364490728981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19-4FAC-86D0-E2D8E946A78C}"/>
                </c:ext>
              </c:extLst>
            </c:dLbl>
            <c:dLbl>
              <c:idx val="1"/>
              <c:layout>
                <c:manualLayout>
                  <c:x val="-5.7142181551630408E-2"/>
                  <c:y val="-5.970140829170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19-4FAC-86D0-E2D8E946A78C}"/>
                </c:ext>
              </c:extLst>
            </c:dLbl>
            <c:dLbl>
              <c:idx val="2"/>
              <c:layout>
                <c:manualLayout>
                  <c:x val="-5.3138177547626328E-2"/>
                  <c:y val="-5.970140829170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19-4FAC-86D0-E2D8E946A78C}"/>
                </c:ext>
              </c:extLst>
            </c:dLbl>
            <c:dLbl>
              <c:idx val="3"/>
              <c:layout>
                <c:manualLayout>
                  <c:x val="-5.0575614985063806E-2"/>
                  <c:y val="-5.970140829170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19-4FAC-86D0-E2D8E946A78C}"/>
                </c:ext>
              </c:extLst>
            </c:dLbl>
            <c:dLbl>
              <c:idx val="4"/>
              <c:layout>
                <c:manualLayout>
                  <c:x val="-4.6571610981059802E-2"/>
                  <c:y val="-5.970140829170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19-4FAC-86D0-E2D8E946A78C}"/>
                </c:ext>
              </c:extLst>
            </c:dLbl>
            <c:dLbl>
              <c:idx val="5"/>
              <c:layout>
                <c:manualLayout>
                  <c:x val="-5.0575614985063876E-2"/>
                  <c:y val="-4.5364490728981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19-4FAC-86D0-E2D8E946A78C}"/>
                </c:ext>
              </c:extLst>
            </c:dLbl>
            <c:dLbl>
              <c:idx val="6"/>
              <c:layout>
                <c:manualLayout>
                  <c:x val="-4.6571610981059948E-2"/>
                  <c:y val="-3.580654568716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19-4FAC-86D0-E2D8E946A78C}"/>
                </c:ext>
              </c:extLst>
            </c:dLbl>
            <c:dLbl>
              <c:idx val="7"/>
              <c:layout>
                <c:manualLayout>
                  <c:x val="-5.2577616987065805E-2"/>
                  <c:y val="-3.1027573166257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19-4FAC-86D0-E2D8E946A78C}"/>
                </c:ext>
              </c:extLst>
            </c:dLbl>
            <c:dLbl>
              <c:idx val="8"/>
              <c:layout>
                <c:manualLayout>
                  <c:x val="-8.5335729430217611E-3"/>
                  <c:y val="-4.0585518208073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19-4FAC-86D0-E2D8E946A78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'5-1'!$A$5:$A$13</c:f>
              <c:strCache>
                <c:ptCount val="9"/>
                <c:pt idx="0">
                  <c:v>1980年</c:v>
                </c:pt>
                <c:pt idx="1">
                  <c:v>1985</c:v>
                </c:pt>
                <c:pt idx="2">
                  <c:v>1990</c:v>
                </c:pt>
                <c:pt idx="3">
                  <c:v>1995</c:v>
                </c:pt>
                <c:pt idx="4">
                  <c:v>2000</c:v>
                </c:pt>
                <c:pt idx="5">
                  <c:v>2005</c:v>
                </c:pt>
                <c:pt idx="6">
                  <c:v>2010</c:v>
                </c:pt>
                <c:pt idx="7">
                  <c:v>2015</c:v>
                </c:pt>
                <c:pt idx="8">
                  <c:v>2020</c:v>
                </c:pt>
              </c:strCache>
            </c:strRef>
          </c:cat>
          <c:val>
            <c:numRef>
              <c:f>'5-1'!$E$5:$E$13</c:f>
              <c:numCache>
                <c:formatCode>0.0</c:formatCode>
                <c:ptCount val="9"/>
                <c:pt idx="0">
                  <c:v>15.5</c:v>
                </c:pt>
                <c:pt idx="1">
                  <c:v>13</c:v>
                </c:pt>
                <c:pt idx="2">
                  <c:v>11.4</c:v>
                </c:pt>
                <c:pt idx="3">
                  <c:v>9.1</c:v>
                </c:pt>
                <c:pt idx="4">
                  <c:v>6.5</c:v>
                </c:pt>
                <c:pt idx="5">
                  <c:v>5.2</c:v>
                </c:pt>
                <c:pt idx="6">
                  <c:v>4.4000000000000004</c:v>
                </c:pt>
                <c:pt idx="7">
                  <c:v>3.2</c:v>
                </c:pt>
                <c:pt idx="8" formatCode="General">
                  <c:v>2.5</c:v>
                </c:pt>
              </c:numCache>
            </c:numRef>
          </c:val>
          <c:smooth val="0"/>
          <c:extLst xmlns:c15="http://schemas.microsoft.com/office/drawing/2012/chart">
            <c:ext xmlns:c16="http://schemas.microsoft.com/office/drawing/2014/chart" uri="{C3380CC4-5D6E-409C-BE32-E72D297353CC}">
              <c16:uniqueId val="{00000018-3282-4FED-A801-95DF35551E44}"/>
            </c:ext>
          </c:extLst>
        </c:ser>
        <c:ser>
          <c:idx val="6"/>
          <c:order val="4"/>
          <c:tx>
            <c:strRef>
              <c:f>'5-1'!$F$4</c:f>
              <c:strCache>
                <c:ptCount val="1"/>
                <c:pt idx="0">
                  <c:v>総人口に対する農家人口の割合</c:v>
                </c:pt>
              </c:strCache>
            </c:strRef>
          </c:tx>
          <c:spPr>
            <a:ln w="28575" cap="rnd">
              <a:solidFill>
                <a:srgbClr val="D5848B"/>
              </a:solidFill>
              <a:round/>
            </a:ln>
            <a:effectLst/>
          </c:spPr>
          <c:marker>
            <c:symbol val="square"/>
            <c:size val="5"/>
            <c:spPr>
              <a:solidFill>
                <a:srgbClr val="D5848B"/>
              </a:solidFill>
              <a:ln w="9525">
                <a:solidFill>
                  <a:srgbClr val="D5848B"/>
                </a:solidFill>
              </a:ln>
              <a:effectLst/>
            </c:spPr>
          </c:marker>
          <c:dLbls>
            <c:dLbl>
              <c:idx val="0"/>
              <c:layout>
                <c:manualLayout>
                  <c:x val="-5.7142181551630374E-2"/>
                  <c:y val="9.56622357689159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82-4FED-A801-95DF35551E44}"/>
                </c:ext>
              </c:extLst>
            </c:dLbl>
            <c:dLbl>
              <c:idx val="1"/>
              <c:layout>
                <c:manualLayout>
                  <c:x val="-5.7142181551630408E-2"/>
                  <c:y val="-5.4922435770797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82-4FED-A801-95DF35551E44}"/>
                </c:ext>
              </c:extLst>
            </c:dLbl>
            <c:dLbl>
              <c:idx val="2"/>
              <c:layout>
                <c:manualLayout>
                  <c:x val="-5.7142181551630408E-2"/>
                  <c:y val="-5.970140829170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82-4FED-A801-95DF35551E44}"/>
                </c:ext>
              </c:extLst>
            </c:dLbl>
            <c:dLbl>
              <c:idx val="3"/>
              <c:layout>
                <c:manualLayout>
                  <c:x val="-5.7142181551630374E-2"/>
                  <c:y val="-5.9701408291705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282-4FED-A801-95DF35551E44}"/>
                </c:ext>
              </c:extLst>
            </c:dLbl>
            <c:dLbl>
              <c:idx val="4"/>
              <c:layout>
                <c:manualLayout>
                  <c:x val="-5.7142181551630374E-2"/>
                  <c:y val="-5.970140829170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282-4FED-A801-95DF35551E44}"/>
                </c:ext>
              </c:extLst>
            </c:dLbl>
            <c:dLbl>
              <c:idx val="5"/>
              <c:layout>
                <c:manualLayout>
                  <c:x val="-4.8573612983061801E-2"/>
                  <c:y val="-5.970140829170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282-4FED-A801-95DF35551E44}"/>
                </c:ext>
              </c:extLst>
            </c:dLbl>
            <c:dLbl>
              <c:idx val="6"/>
              <c:layout>
                <c:manualLayout>
                  <c:x val="-4.6046046046046119E-2"/>
                  <c:y val="-5.2568697729988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282-4FED-A801-95DF35551E44}"/>
                </c:ext>
              </c:extLst>
            </c:dLbl>
            <c:dLbl>
              <c:idx val="7"/>
              <c:layout>
                <c:manualLayout>
                  <c:x val="-4.4044044044044044E-2"/>
                  <c:y val="-5.7347670250896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82-4FED-A801-95DF35551E44}"/>
                </c:ext>
              </c:extLst>
            </c:dLbl>
            <c:dLbl>
              <c:idx val="8"/>
              <c:layout>
                <c:manualLayout>
                  <c:x val="-4.0040040040040185E-2"/>
                  <c:y val="-3.8231780167264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282-4FED-A801-95DF35551E4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'5-1'!$F$5:$F$13</c:f>
              <c:numCache>
                <c:formatCode>0.0</c:formatCode>
                <c:ptCount val="9"/>
                <c:pt idx="0">
                  <c:v>23.2</c:v>
                </c:pt>
                <c:pt idx="1">
                  <c:v>20.8</c:v>
                </c:pt>
                <c:pt idx="2">
                  <c:v>18.3</c:v>
                </c:pt>
                <c:pt idx="3">
                  <c:v>15.3</c:v>
                </c:pt>
                <c:pt idx="4">
                  <c:v>11.9</c:v>
                </c:pt>
                <c:pt idx="5">
                  <c:v>9.4</c:v>
                </c:pt>
                <c:pt idx="6">
                  <c:v>7.6</c:v>
                </c:pt>
                <c:pt idx="7">
                  <c:v>5.4</c:v>
                </c:pt>
                <c:pt idx="8">
                  <c:v>4</c:v>
                </c:pt>
              </c:numCache>
            </c:numRef>
          </c:val>
          <c:smooth val="0"/>
          <c:extLst>
            <c:ext xmlns:c16="http://schemas.microsoft.com/office/drawing/2014/chart" uri="{C3380CC4-5D6E-409C-BE32-E72D297353CC}">
              <c16:uniqueId val="{00000017-3282-4FED-A801-95DF35551E44}"/>
            </c:ext>
          </c:extLst>
        </c:ser>
        <c:dLbls>
          <c:showLegendKey val="0"/>
          <c:showVal val="0"/>
          <c:showCatName val="0"/>
          <c:showSerName val="0"/>
          <c:showPercent val="0"/>
          <c:showBubbleSize val="0"/>
        </c:dLbls>
        <c:marker val="1"/>
        <c:smooth val="0"/>
        <c:axId val="568512080"/>
        <c:axId val="568507376"/>
      </c:lineChart>
      <c:catAx>
        <c:axId val="56851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02672"/>
        <c:crosses val="autoZero"/>
        <c:auto val="1"/>
        <c:lblAlgn val="ctr"/>
        <c:lblOffset val="100"/>
        <c:noMultiLvlLbl val="0"/>
      </c:catAx>
      <c:valAx>
        <c:axId val="568502672"/>
        <c:scaling>
          <c:orientation val="minMax"/>
        </c:scaling>
        <c:delete val="0"/>
        <c:axPos val="l"/>
        <c:numFmt formatCode="#,##0_ " sourceLinked="1"/>
        <c:majorTickMark val="out"/>
        <c:minorTickMark val="none"/>
        <c:tickLblPos val="nextTo"/>
        <c:spPr>
          <a:noFill/>
          <a:ln>
            <a:solidFill>
              <a:schemeClr val="bg1">
                <a:lumMod val="85000"/>
                <a:alpha val="86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10120"/>
        <c:crosses val="autoZero"/>
        <c:crossBetween val="between"/>
        <c:majorUnit val="20000"/>
        <c:minorUnit val="5000"/>
      </c:valAx>
      <c:valAx>
        <c:axId val="568507376"/>
        <c:scaling>
          <c:orientation val="minMax"/>
        </c:scaling>
        <c:delete val="0"/>
        <c:axPos val="r"/>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12080"/>
        <c:crosses val="max"/>
        <c:crossBetween val="between"/>
        <c:majorUnit val="10"/>
      </c:valAx>
      <c:catAx>
        <c:axId val="568512080"/>
        <c:scaling>
          <c:orientation val="minMax"/>
        </c:scaling>
        <c:delete val="1"/>
        <c:axPos val="b"/>
        <c:numFmt formatCode="General" sourceLinked="1"/>
        <c:majorTickMark val="out"/>
        <c:minorTickMark val="none"/>
        <c:tickLblPos val="nextTo"/>
        <c:crossAx val="568507376"/>
        <c:crosses val="autoZero"/>
        <c:auto val="1"/>
        <c:lblAlgn val="ctr"/>
        <c:lblOffset val="100"/>
        <c:noMultiLvlLbl val="0"/>
      </c:catAx>
      <c:spPr>
        <a:noFill/>
        <a:ln>
          <a:noFill/>
        </a:ln>
        <a:effectLst/>
      </c:spPr>
    </c:plotArea>
    <c:legend>
      <c:legendPos val="r"/>
      <c:layout>
        <c:manualLayout>
          <c:xMode val="edge"/>
          <c:yMode val="edge"/>
          <c:x val="0.15115115115115116"/>
          <c:y val="5.2012530691728058E-2"/>
          <c:w val="0.7407407407407407"/>
          <c:h val="0.151427620220038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en-US" altLang="ja-JP" sz="1100">
                <a:latin typeface="ＭＳ Ｐゴシック" panose="020B0600070205080204" pitchFamily="50" charset="-128"/>
                <a:ea typeface="ＭＳ Ｐゴシック" panose="020B0600070205080204" pitchFamily="50" charset="-128"/>
              </a:rPr>
              <a:t>1995</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ja-JP" sz="1100" b="0" i="0" u="none" strike="noStrike" baseline="0">
                <a:effectLst/>
                <a:latin typeface="ＭＳ Ｐゴシック" panose="020B0600070205080204" pitchFamily="50" charset="-128"/>
                <a:ea typeface="ＭＳ Ｐゴシック" panose="020B0600070205080204" pitchFamily="50" charset="-128"/>
              </a:rPr>
              <a:t>平成７</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en-US" sz="1100">
                <a:latin typeface="ＭＳ Ｐゴシック" panose="020B0600070205080204" pitchFamily="50" charset="-128"/>
                <a:ea typeface="ＭＳ Ｐゴシック" panose="020B0600070205080204" pitchFamily="50" charset="-128"/>
              </a:rPr>
              <a:t>　</a:t>
            </a:r>
            <a:r>
              <a:rPr lang="en-US" altLang="ja-JP" sz="1100">
                <a:latin typeface="ＭＳ Ｐゴシック" panose="020B0600070205080204" pitchFamily="50" charset="-128"/>
                <a:ea typeface="ＭＳ Ｐゴシック" panose="020B0600070205080204" pitchFamily="50" charset="-128"/>
              </a:rPr>
              <a:t>326,833</a:t>
            </a:r>
            <a:r>
              <a:rPr lang="ja-JP" altLang="en-US" sz="1100">
                <a:latin typeface="ＭＳ Ｐゴシック" panose="020B0600070205080204" pitchFamily="50" charset="-128"/>
                <a:ea typeface="ＭＳ Ｐゴシック" panose="020B0600070205080204" pitchFamily="50" charset="-128"/>
              </a:rPr>
              <a:t>人</a:t>
            </a:r>
          </a:p>
        </c:rich>
      </c:tx>
      <c:layout>
        <c:manualLayout>
          <c:xMode val="edge"/>
          <c:yMode val="edge"/>
          <c:x val="0.28874044743593064"/>
          <c:y val="0.14508169791615455"/>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0307534550523534"/>
          <c:y val="0.25653157663129039"/>
          <c:w val="0.83316716544889158"/>
          <c:h val="0.65051853326250908"/>
        </c:manualLayout>
      </c:layout>
      <c:barChart>
        <c:barDir val="bar"/>
        <c:grouping val="clustered"/>
        <c:varyColors val="0"/>
        <c:ser>
          <c:idx val="3"/>
          <c:order val="2"/>
          <c:tx>
            <c:strRef>
              <c:f>'1-4'!$K$5</c:f>
              <c:strCache>
                <c:ptCount val="1"/>
                <c:pt idx="0">
                  <c:v>女</c:v>
                </c:pt>
              </c:strCache>
            </c:strRef>
          </c:tx>
          <c:spPr>
            <a:pattFill prst="dkUpDiag">
              <a:fgClr>
                <a:srgbClr val="F8E352"/>
              </a:fgClr>
              <a:bgClr>
                <a:schemeClr val="bg1"/>
              </a:bgClr>
            </a:pattFill>
            <a:ln>
              <a:solidFill>
                <a:srgbClr val="F8E352"/>
              </a:solidFill>
            </a:ln>
            <a:effectLst/>
          </c:spPr>
          <c:invertIfNegative val="0"/>
          <c:cat>
            <c:strRef>
              <c:f>'1-4'!$G$6:$G$24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'1-4'!$K$6:$K$24</c:f>
              <c:numCache>
                <c:formatCode>#,###"人";#,###"人"</c:formatCode>
                <c:ptCount val="19"/>
                <c:pt idx="0">
                  <c:v>8999</c:v>
                </c:pt>
                <c:pt idx="1">
                  <c:v>9611</c:v>
                </c:pt>
                <c:pt idx="2">
                  <c:v>10564</c:v>
                </c:pt>
                <c:pt idx="3">
                  <c:v>11560</c:v>
                </c:pt>
                <c:pt idx="4">
                  <c:v>11917</c:v>
                </c:pt>
                <c:pt idx="5">
                  <c:v>11218</c:v>
                </c:pt>
                <c:pt idx="6">
                  <c:v>11045</c:v>
                </c:pt>
                <c:pt idx="7">
                  <c:v>11611</c:v>
                </c:pt>
                <c:pt idx="8">
                  <c:v>12562</c:v>
                </c:pt>
                <c:pt idx="9">
                  <c:v>12487</c:v>
                </c:pt>
                <c:pt idx="10">
                  <c:v>9547</c:v>
                </c:pt>
                <c:pt idx="11">
                  <c:v>9213</c:v>
                </c:pt>
                <c:pt idx="12">
                  <c:v>9308</c:v>
                </c:pt>
                <c:pt idx="13">
                  <c:v>8570</c:v>
                </c:pt>
                <c:pt idx="14">
                  <c:v>6557</c:v>
                </c:pt>
                <c:pt idx="15">
                  <c:v>4550</c:v>
                </c:pt>
                <c:pt idx="16">
                  <c:v>3224</c:v>
                </c:pt>
                <c:pt idx="17">
                  <c:v>1629</c:v>
                </c:pt>
                <c:pt idx="18">
                  <c:v>644</c:v>
                </c:pt>
              </c:numCache>
            </c:numRef>
          </c:val>
          <c:extLst>
            <c:ext xmlns:c16="http://schemas.microsoft.com/office/drawing/2014/chart" uri="{C3380CC4-5D6E-409C-BE32-E72D297353CC}">
              <c16:uniqueId val="{00000000-E383-4262-92C4-C0B1F2A58776}"/>
            </c:ext>
          </c:extLst>
        </c:ser>
        <c:ser>
          <c:idx val="2"/>
          <c:order val="3"/>
          <c:tx>
            <c:strRef>
              <c:f>'1-4'!$I$5</c:f>
              <c:strCache>
                <c:ptCount val="1"/>
                <c:pt idx="0">
                  <c:v>男</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'1-4'!$G$6:$G$24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'1-4'!$J$6:$J$24</c:f>
              <c:numCache>
                <c:formatCode>#,###"人";#,###"人"</c:formatCode>
                <c:ptCount val="19"/>
                <c:pt idx="0">
                  <c:v>-9408</c:v>
                </c:pt>
                <c:pt idx="1">
                  <c:v>-10267</c:v>
                </c:pt>
                <c:pt idx="2">
                  <c:v>-11162</c:v>
                </c:pt>
                <c:pt idx="3">
                  <c:v>-12374</c:v>
                </c:pt>
                <c:pt idx="4">
                  <c:v>-13767</c:v>
                </c:pt>
                <c:pt idx="5">
                  <c:v>-11105</c:v>
                </c:pt>
                <c:pt idx="6">
                  <c:v>-11408</c:v>
                </c:pt>
                <c:pt idx="7">
                  <c:v>-11761</c:v>
                </c:pt>
                <c:pt idx="8">
                  <c:v>-12815</c:v>
                </c:pt>
                <c:pt idx="9">
                  <c:v>-13337</c:v>
                </c:pt>
                <c:pt idx="10">
                  <c:v>-9913</c:v>
                </c:pt>
                <c:pt idx="11">
                  <c:v>-8622</c:v>
                </c:pt>
                <c:pt idx="12">
                  <c:v>-8300</c:v>
                </c:pt>
                <c:pt idx="13">
                  <c:v>-7402</c:v>
                </c:pt>
                <c:pt idx="14">
                  <c:v>-4729</c:v>
                </c:pt>
                <c:pt idx="15">
                  <c:v>-2947</c:v>
                </c:pt>
                <c:pt idx="16">
                  <c:v>-1727</c:v>
                </c:pt>
                <c:pt idx="17">
                  <c:v>-699</c:v>
                </c:pt>
                <c:pt idx="18">
                  <c:v>-219</c:v>
                </c:pt>
              </c:numCache>
            </c:numRef>
          </c:val>
          <c:extLst>
            <c:ext xmlns:c16="http://schemas.microsoft.com/office/drawing/2014/chart" uri="{C3380CC4-5D6E-409C-BE32-E72D297353CC}">
              <c16:uniqueId val="{00000001-E383-4262-92C4-C0B1F2A58776}"/>
            </c:ext>
          </c:extLst>
        </c:ser>
        <c:dLbls>
          <c:showLegendKey val="0"/>
          <c:showVal val="0"/>
          <c:showCatName val="0"/>
          <c:showSerName val="0"/>
          <c:showPercent val="0"/>
          <c:showBubbleSize val="0"/>
        </c:dLbls>
        <c:gapWidth val="30"/>
        <c:overlap val="100"/>
        <c:axId val="483068032"/>
        <c:axId val="483064112"/>
        <c:extLst>
          <c:ext xmlns:c15="http://schemas.microsoft.com/office/drawing/2012/chart" uri="{02D57815-91ED-43cb-92C2-25804820EDAC}">
            <c15:filteredBarSeries>
              <c15:ser>
                <c:idx val="0"/>
                <c:order val="0"/>
                <c:tx>
                  <c:strRef>
                    <c:extLst>
                      <c:ext uri="{02D57815-91ED-43cb-92C2-25804820EDAC}">
                        <c15:formulaRef>
                          <c15:sqref>'1-4'!$H$5</c15:sqref>
                        </c15:formulaRef>
                      </c:ext>
                    </c:extLst>
                    <c:strCache>
                      <c:ptCount val="1"/>
                      <c:pt idx="0">
                        <c:v>総数</c:v>
                      </c:pt>
                    </c:strCache>
                  </c:strRef>
                </c:tx>
                <c:spPr>
                  <a:solidFill>
                    <a:schemeClr val="accent1"/>
                  </a:solidFill>
                  <a:ln>
                    <a:noFill/>
                  </a:ln>
                  <a:effectLst/>
                </c:spPr>
                <c:invertIfNegative val="0"/>
                <c:cat>
                  <c:strRef>
                    <c:extLst>
                      <c:ext uri="{02D57815-91ED-43cb-92C2-25804820EDAC}">
                        <c15:formulaRef>
                          <c15:sqref>'1-4'!$G$6:$G$24</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'1-4'!$H$6:$H$24</c15:sqref>
                        </c15:formulaRef>
                      </c:ext>
                    </c:extLst>
                    <c:numCache>
                      <c:formatCode>#,###"人";#,###"人"</c:formatCode>
                      <c:ptCount val="19"/>
                      <c:pt idx="0">
                        <c:v>18407</c:v>
                      </c:pt>
                      <c:pt idx="1">
                        <c:v>19878</c:v>
                      </c:pt>
                      <c:pt idx="2">
                        <c:v>21726</c:v>
                      </c:pt>
                      <c:pt idx="3">
                        <c:v>23934</c:v>
                      </c:pt>
                      <c:pt idx="4">
                        <c:v>25684</c:v>
                      </c:pt>
                      <c:pt idx="5">
                        <c:v>22323</c:v>
                      </c:pt>
                      <c:pt idx="6">
                        <c:v>22453</c:v>
                      </c:pt>
                      <c:pt idx="7">
                        <c:v>23372</c:v>
                      </c:pt>
                      <c:pt idx="8">
                        <c:v>25377</c:v>
                      </c:pt>
                      <c:pt idx="9">
                        <c:v>25824</c:v>
                      </c:pt>
                      <c:pt idx="10">
                        <c:v>19460</c:v>
                      </c:pt>
                      <c:pt idx="11">
                        <c:v>17835</c:v>
                      </c:pt>
                      <c:pt idx="12">
                        <c:v>17608</c:v>
                      </c:pt>
                      <c:pt idx="13">
                        <c:v>15972</c:v>
                      </c:pt>
                      <c:pt idx="14">
                        <c:v>11286</c:v>
                      </c:pt>
                      <c:pt idx="15">
                        <c:v>7497</c:v>
                      </c:pt>
                      <c:pt idx="16">
                        <c:v>4951</c:v>
                      </c:pt>
                      <c:pt idx="17">
                        <c:v>2328</c:v>
                      </c:pt>
                      <c:pt idx="18">
                        <c:v>863</c:v>
                      </c:pt>
                    </c:numCache>
                  </c:numRef>
                </c:val>
                <c:extLst>
                  <c:ext xmlns:c16="http://schemas.microsoft.com/office/drawing/2014/chart" uri="{C3380CC4-5D6E-409C-BE32-E72D297353CC}">
                    <c16:uniqueId val="{00000002-E383-4262-92C4-C0B1F2A5877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'1-4'!$I$5</c15:sqref>
                        </c15:formulaRef>
                      </c:ext>
                    </c:extLst>
                    <c:strCache>
                      <c:ptCount val="1"/>
                      <c:pt idx="0">
                        <c:v>男</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'1-4'!$G$6:$G$24</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xmlns:c15="http://schemas.microsoft.com/office/drawing/2012/chart">
                      <c:ext xmlns:c15="http://schemas.microsoft.com/office/drawing/2012/chart" uri="{02D57815-91ED-43cb-92C2-25804820EDAC}">
                        <c15:formulaRef>
                          <c15:sqref>'1-4'!$I$6:$I$24</c15:sqref>
                        </c15:formulaRef>
                      </c:ext>
                    </c:extLst>
                    <c:numCache>
                      <c:formatCode>#,###"人";#,###"人"</c:formatCode>
                      <c:ptCount val="19"/>
                      <c:pt idx="0">
                        <c:v>9408</c:v>
                      </c:pt>
                      <c:pt idx="1">
                        <c:v>10267</c:v>
                      </c:pt>
                      <c:pt idx="2">
                        <c:v>11162</c:v>
                      </c:pt>
                      <c:pt idx="3">
                        <c:v>12374</c:v>
                      </c:pt>
                      <c:pt idx="4">
                        <c:v>13767</c:v>
                      </c:pt>
                      <c:pt idx="5">
                        <c:v>11105</c:v>
                      </c:pt>
                      <c:pt idx="6">
                        <c:v>11408</c:v>
                      </c:pt>
                      <c:pt idx="7">
                        <c:v>11761</c:v>
                      </c:pt>
                      <c:pt idx="8">
                        <c:v>12815</c:v>
                      </c:pt>
                      <c:pt idx="9">
                        <c:v>13337</c:v>
                      </c:pt>
                      <c:pt idx="10">
                        <c:v>9913</c:v>
                      </c:pt>
                      <c:pt idx="11">
                        <c:v>8622</c:v>
                      </c:pt>
                      <c:pt idx="12">
                        <c:v>8300</c:v>
                      </c:pt>
                      <c:pt idx="13">
                        <c:v>7402</c:v>
                      </c:pt>
                      <c:pt idx="14">
                        <c:v>4729</c:v>
                      </c:pt>
                      <c:pt idx="15">
                        <c:v>2947</c:v>
                      </c:pt>
                      <c:pt idx="16">
                        <c:v>1727</c:v>
                      </c:pt>
                      <c:pt idx="17">
                        <c:v>699</c:v>
                      </c:pt>
                      <c:pt idx="18">
                        <c:v>219</c:v>
                      </c:pt>
                    </c:numCache>
                  </c:numRef>
                </c:val>
                <c:extLst xmlns:c15="http://schemas.microsoft.com/office/drawing/2012/chart">
                  <c:ext xmlns:c16="http://schemas.microsoft.com/office/drawing/2014/chart" uri="{C3380CC4-5D6E-409C-BE32-E72D297353CC}">
                    <c16:uniqueId val="{00000003-E383-4262-92C4-C0B1F2A58776}"/>
                  </c:ext>
                </c:extLst>
              </c15:ser>
            </c15:filteredBarSeries>
          </c:ext>
        </c:extLst>
      </c:barChart>
      <c:catAx>
        <c:axId val="483068032"/>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064112"/>
        <c:crosses val="autoZero"/>
        <c:auto val="1"/>
        <c:lblAlgn val="ctr"/>
        <c:lblOffset val="100"/>
        <c:noMultiLvlLbl val="0"/>
      </c:catAx>
      <c:valAx>
        <c:axId val="483064112"/>
        <c:scaling>
          <c:orientation val="minMax"/>
          <c:max val="20000"/>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3068032"/>
        <c:crosses val="autoZero"/>
        <c:crossBetween val="between"/>
        <c:majorUnit val="10000"/>
      </c:valAx>
      <c:spPr>
        <a:noFill/>
        <a:ln>
          <a:noFill/>
        </a:ln>
        <a:effectLst/>
      </c:spPr>
    </c:plotArea>
    <c:legend>
      <c:legendPos val="r"/>
      <c:layout>
        <c:manualLayout>
          <c:xMode val="edge"/>
          <c:yMode val="edge"/>
          <c:x val="0.59354778322570723"/>
          <c:y val="2.5356510353278888E-2"/>
          <c:w val="0.31800577367237709"/>
          <c:h val="9.75015198078627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35892388451442"/>
          <c:y val="0.18981481481481483"/>
          <c:w val="0.85884514435695536"/>
          <c:h val="0.6446854039078449"/>
        </c:manualLayout>
      </c:layout>
      <c:barChart>
        <c:barDir val="col"/>
        <c:grouping val="stacked"/>
        <c:varyColors val="0"/>
        <c:ser>
          <c:idx val="2"/>
          <c:order val="1"/>
          <c:tx>
            <c:strRef>
              <c:f>'5-2'!$D$4</c:f>
              <c:strCache>
                <c:ptCount val="1"/>
                <c:pt idx="0">
                  <c:v>田</c:v>
                </c:pt>
              </c:strCache>
            </c:strRef>
          </c:tx>
          <c:spPr>
            <a:solidFill>
              <a:srgbClr val="B1D7E4"/>
            </a:solidFill>
            <a:ln>
              <a:solidFill>
                <a:srgbClr val="B1D7E4"/>
              </a:solidFill>
            </a:ln>
            <a:effectLst/>
          </c:spPr>
          <c:invertIfNegative val="0"/>
          <c:dLbls>
            <c:dLbl>
              <c:idx val="0"/>
              <c:tx>
                <c:rich>
                  <a:bodyPr/>
                  <a:lstStyle/>
                  <a:p>
                    <a:fld id="{EF730B58-8891-4CE8-AA2B-36282F013924}" type="VALUE">
                      <a:rPr lang="en-US" altLang="ja-JP"/>
                      <a:pPr/>
                      <a:t>[値]</a:t>
                    </a:fld>
                    <a:endParaRPr lang="en-US" altLang="ja-JP"/>
                  </a:p>
                  <a:p>
                    <a:r>
                      <a:rPr lang="en-US" altLang="ja-JP"/>
                      <a:t>(73.0%)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3B0-491C-B95A-7F79EC6ED6A9}"/>
                </c:ext>
              </c:extLst>
            </c:dLbl>
            <c:dLbl>
              <c:idx val="1"/>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94BD4426-095D-495E-B6BE-5AAEB06B7E69}"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(74.7%)</a:t>
                    </a:r>
                  </a:p>
                </c:rich>
              </c:tx>
              <c:numFmt formatCode="#,##0_);[Red]\(#,##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1-73B0-491C-B95A-7F79EC6ED6A9}"/>
                </c:ext>
              </c:extLst>
            </c:dLbl>
            <c:dLbl>
              <c:idx val="2"/>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B092318D-4952-4999-8DF2-A409C1A18843}"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(76.5%)</a:t>
                    </a:r>
                  </a:p>
                </c:rich>
              </c:tx>
              <c:numFmt formatCode="#,##0_);[Red]\(#,##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2-73B0-491C-B95A-7F79EC6ED6A9}"/>
                </c:ext>
              </c:extLst>
            </c:dLbl>
            <c:dLbl>
              <c:idx val="3"/>
              <c:layout>
                <c:manualLayout>
                  <c:x val="-1.8441678192715537E-3"/>
                  <c:y val="-3.3840938529135492E-3"/>
                </c:manualLayout>
              </c:layout>
              <c:tx>
                <c:rich>
                  <a:bodyPr/>
                  <a:lstStyle/>
                  <a:p>
                    <a:fld id="{414A254B-4DE8-4536-BA26-574E1C019BF1}" type="VALUE">
                      <a:rPr lang="en-US" altLang="ja-JP"/>
                      <a:pPr/>
                      <a:t>[値]</a:t>
                    </a:fld>
                    <a:endParaRPr lang="en-US" altLang="ja-JP"/>
                  </a:p>
                  <a:p>
                    <a:r>
                      <a:rPr lang="en-US" altLang="ja-JP"/>
                      <a:t>(79.8%)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3B0-491C-B95A-7F79EC6ED6A9}"/>
                </c:ext>
              </c:extLst>
            </c:dLbl>
            <c:dLbl>
              <c:idx val="4"/>
              <c:layout>
                <c:manualLayout>
                  <c:x val="-9.2208390963577683E-4"/>
                  <c:y val="-5.9880220698690584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2B6FD91-6B3E-4E8C-AAF1-508AF7E1443A}"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(82.6%)</a:t>
                    </a:r>
                  </a:p>
                </c:rich>
              </c:tx>
              <c:numFmt formatCode="#,##0_);[Red]\(#,##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6.9128703310426448E-2"/>
                      <c:h val="0.13966079190884628"/>
                    </c:manualLayout>
                  </c15:layout>
                  <c15:dlblFieldTable/>
                  <c15:showDataLabelsRange val="0"/>
                </c:ext>
                <c:ext xmlns:c16="http://schemas.microsoft.com/office/drawing/2014/chart" uri="{C3380CC4-5D6E-409C-BE32-E72D297353CC}">
                  <c16:uniqueId val="{00000004-73B0-491C-B95A-7F79EC6ED6A9}"/>
                </c:ext>
              </c:extLst>
            </c:dLbl>
            <c:dLbl>
              <c:idx val="5"/>
              <c:tx>
                <c:rich>
                  <a:bodyPr/>
                  <a:lstStyle/>
                  <a:p>
                    <a:fld id="{70EEA46B-1310-46BA-923E-FE0745E60CF4}" type="VALUE">
                      <a:rPr lang="en-US" altLang="ja-JP"/>
                      <a:pPr/>
                      <a:t>[値]</a:t>
                    </a:fld>
                    <a:endParaRPr lang="en-US" altLang="ja-JP"/>
                  </a:p>
                  <a:p>
                    <a:r>
                      <a:rPr lang="en-US" altLang="ja-JP"/>
                      <a:t>(84.8%)</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3B0-491C-B95A-7F79EC6ED6A9}"/>
                </c:ext>
              </c:extLst>
            </c:dLbl>
            <c:dLbl>
              <c:idx val="6"/>
              <c:layout>
                <c:manualLayout>
                  <c:x val="9.2208390963577683E-4"/>
                  <c:y val="-7.9838722605584857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3250603-E836-4D98-8AFB-B449E731014A}"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(84.3%)</a:t>
                    </a:r>
                  </a:p>
                </c:rich>
              </c:tx>
              <c:numFmt formatCode="#,##0_);[Red]\(#,##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9.1258717141685083E-2"/>
                      <c:h val="0.11970071834261606"/>
                    </c:manualLayout>
                  </c15:layout>
                  <c15:dlblFieldTable/>
                  <c15:showDataLabelsRange val="0"/>
                </c:ext>
                <c:ext xmlns:c16="http://schemas.microsoft.com/office/drawing/2014/chart" uri="{C3380CC4-5D6E-409C-BE32-E72D297353CC}">
                  <c16:uniqueId val="{00000006-73B0-491C-B95A-7F79EC6ED6A9}"/>
                </c:ext>
              </c:extLst>
            </c:dLbl>
            <c:dLbl>
              <c:idx val="7"/>
              <c:tx>
                <c:rich>
                  <a:bodyPr/>
                  <a:lstStyle/>
                  <a:p>
                    <a:fld id="{1C30EB40-4EC7-4BFB-B39F-772D79BBCF31}" type="VALUE">
                      <a:rPr lang="en-US" altLang="ja-JP"/>
                      <a:pPr/>
                      <a:t>[値]</a:t>
                    </a:fld>
                    <a:endParaRPr lang="en-US" altLang="ja-JP"/>
                  </a:p>
                  <a:p>
                    <a:r>
                      <a:rPr lang="en-US" altLang="ja-JP"/>
                      <a:t>(87.0%)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3B0-491C-B95A-7F79EC6ED6A9}"/>
                </c:ext>
              </c:extLst>
            </c:dLbl>
            <c:dLbl>
              <c:idx val="8"/>
              <c:tx>
                <c:rich>
                  <a:bodyPr/>
                  <a:lstStyle/>
                  <a:p>
                    <a:fld id="{A0C12C99-0C2F-4458-A152-0BECAF74CE3D}" type="VALUE">
                      <a:rPr lang="en-US" altLang="ja-JP"/>
                      <a:pPr/>
                      <a:t>[値]</a:t>
                    </a:fld>
                    <a:endParaRPr lang="en-US" altLang="ja-JP"/>
                  </a:p>
                  <a:p>
                    <a:r>
                      <a:rPr lang="en-US" altLang="ja-JP"/>
                      <a:t>(89.0%)</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73B0-491C-B95A-7F79EC6ED6A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'5-2'!$A$5:$A$13</c:f>
              <c:strCache>
                <c:ptCount val="9"/>
                <c:pt idx="0">
                  <c:v>1980年</c:v>
                </c:pt>
                <c:pt idx="1">
                  <c:v>1985</c:v>
                </c:pt>
                <c:pt idx="2">
                  <c:v>1990</c:v>
                </c:pt>
                <c:pt idx="3">
                  <c:v>1995</c:v>
                </c:pt>
                <c:pt idx="4">
                  <c:v>2000</c:v>
                </c:pt>
                <c:pt idx="5">
                  <c:v>2005</c:v>
                </c:pt>
                <c:pt idx="6">
                  <c:v>2010</c:v>
                </c:pt>
                <c:pt idx="7">
                  <c:v>2015</c:v>
                </c:pt>
                <c:pt idx="8">
                  <c:v>2020</c:v>
                </c:pt>
              </c:strCache>
            </c:strRef>
          </c:cat>
          <c:val>
            <c:numRef>
              <c:f>'5-2'!$D$5:$D$13</c:f>
              <c:numCache>
                <c:formatCode>#,##0_ </c:formatCode>
                <c:ptCount val="9"/>
                <c:pt idx="0">
                  <c:v>10855</c:v>
                </c:pt>
                <c:pt idx="1">
                  <c:v>10755.5</c:v>
                </c:pt>
                <c:pt idx="2">
                  <c:v>10499.53</c:v>
                </c:pt>
                <c:pt idx="3">
                  <c:v>9940.39</c:v>
                </c:pt>
                <c:pt idx="4">
                  <c:v>9217.66</c:v>
                </c:pt>
                <c:pt idx="5">
                  <c:v>8767.0300000000007</c:v>
                </c:pt>
                <c:pt idx="6">
                  <c:v>8477</c:v>
                </c:pt>
                <c:pt idx="7">
                  <c:v>7623</c:v>
                </c:pt>
                <c:pt idx="8">
                  <c:v>7370</c:v>
                </c:pt>
              </c:numCache>
            </c:numRef>
          </c:val>
          <c:extLst>
            <c:ext xmlns:c16="http://schemas.microsoft.com/office/drawing/2014/chart" uri="{C3380CC4-5D6E-409C-BE32-E72D297353CC}">
              <c16:uniqueId val="{00000009-73B0-491C-B95A-7F79EC6ED6A9}"/>
            </c:ext>
          </c:extLst>
        </c:ser>
        <c:ser>
          <c:idx val="3"/>
          <c:order val="2"/>
          <c:tx>
            <c:strRef>
              <c:f>'5-2'!$F$4</c:f>
              <c:strCache>
                <c:ptCount val="1"/>
                <c:pt idx="0">
                  <c:v>畑</c:v>
                </c:pt>
              </c:strCache>
            </c:strRef>
          </c:tx>
          <c:spPr>
            <a:pattFill prst="dkUpDiag">
              <a:fgClr>
                <a:srgbClr val="F8E352"/>
              </a:fgClr>
              <a:bgClr>
                <a:schemeClr val="bg1"/>
              </a:bgClr>
            </a:pattFill>
            <a:ln>
              <a:solidFill>
                <a:srgbClr val="F8E352"/>
              </a:solidFill>
            </a:ln>
            <a:effectLst/>
          </c:spPr>
          <c:invertIfNegative val="0"/>
          <c:dLbls>
            <c:dLbl>
              <c:idx val="0"/>
              <c:tx>
                <c:rich>
                  <a:bodyPr/>
                  <a:lstStyle/>
                  <a:p>
                    <a:fld id="{6E3313C0-13E8-4AF7-9DC9-2A594D6B1235}" type="VALUE">
                      <a:rPr lang="en-US" altLang="ja-JP"/>
                      <a:pPr/>
                      <a:t>[値]</a:t>
                    </a:fld>
                    <a:endParaRPr lang="en-US" altLang="ja-JP"/>
                  </a:p>
                  <a:p>
                    <a:r>
                      <a:rPr lang="en-US" altLang="ja-JP"/>
                      <a:t>(18.9%)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73B0-491C-B95A-7F79EC6ED6A9}"/>
                </c:ext>
              </c:extLst>
            </c:dLbl>
            <c:dLbl>
              <c:idx val="1"/>
              <c:tx>
                <c:rich>
                  <a:bodyPr/>
                  <a:lstStyle/>
                  <a:p>
                    <a:fld id="{F3A7DFB3-F3D9-471A-AF53-2791E44F540D}" type="VALUE">
                      <a:rPr lang="en-US" altLang="ja-JP"/>
                      <a:pPr/>
                      <a:t>[値]</a:t>
                    </a:fld>
                    <a:endParaRPr lang="en-US" altLang="ja-JP"/>
                  </a:p>
                  <a:p>
                    <a:r>
                      <a:rPr lang="en-US" altLang="ja-JP"/>
                      <a:t>(17.9%)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3B0-491C-B95A-7F79EC6ED6A9}"/>
                </c:ext>
              </c:extLst>
            </c:dLbl>
            <c:dLbl>
              <c:idx val="2"/>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89D80B2-7E57-4096-A502-C242A055DF62}"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(17.6%)</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73B0-491C-B95A-7F79EC6ED6A9}"/>
                </c:ext>
              </c:extLst>
            </c:dLbl>
            <c:dLbl>
              <c:idx val="3"/>
              <c:tx>
                <c:rich>
                  <a:bodyPr/>
                  <a:lstStyle/>
                  <a:p>
                    <a:fld id="{EE1103A5-BC25-401F-8075-09D9BAD65F7C}" type="VALUE">
                      <a:rPr lang="en-US" altLang="ja-JP"/>
                      <a:pPr/>
                      <a:t>[値]</a:t>
                    </a:fld>
                    <a:endParaRPr lang="en-US" altLang="ja-JP"/>
                  </a:p>
                  <a:p>
                    <a:r>
                      <a:rPr lang="en-US" altLang="ja-JP"/>
                      <a:t>(17.1%)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73B0-491C-B95A-7F79EC6ED6A9}"/>
                </c:ext>
              </c:extLst>
            </c:dLbl>
            <c:dLbl>
              <c:idx val="4"/>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7A894EB5-6599-4337-B295-BCD5786129A5}"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(15.6%)</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E-73B0-491C-B95A-7F79EC6ED6A9}"/>
                </c:ext>
              </c:extLst>
            </c:dLbl>
            <c:dLbl>
              <c:idx val="5"/>
              <c:tx>
                <c:rich>
                  <a:bodyPr/>
                  <a:lstStyle/>
                  <a:p>
                    <a:fld id="{A1B9EC92-0BF5-43AA-A32D-4ADD32EC0DD9}" type="VALUE">
                      <a:rPr lang="en-US" altLang="ja-JP"/>
                      <a:pPr/>
                      <a:t>[値]</a:t>
                    </a:fld>
                    <a:endParaRPr lang="en-US" altLang="ja-JP"/>
                  </a:p>
                  <a:p>
                    <a:r>
                      <a:rPr lang="en-US" altLang="ja-JP"/>
                      <a:t>(13.7%)</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3B0-491C-B95A-7F79EC6ED6A9}"/>
                </c:ext>
              </c:extLst>
            </c:dLbl>
            <c:dLbl>
              <c:idx val="6"/>
              <c:layout>
                <c:manualLayout>
                  <c:x val="0"/>
                  <c:y val="1.197604413973811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B7446476-66B9-4AC5-9393-B95623C52B6E}"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(14.3%)</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7.4661206768241103E-2"/>
                      <c:h val="0.14365280662209232"/>
                    </c:manualLayout>
                  </c15:layout>
                  <c15:dlblFieldTable/>
                  <c15:showDataLabelsRange val="0"/>
                </c:ext>
                <c:ext xmlns:c16="http://schemas.microsoft.com/office/drawing/2014/chart" uri="{C3380CC4-5D6E-409C-BE32-E72D297353CC}">
                  <c16:uniqueId val="{00000010-73B0-491C-B95A-7F79EC6ED6A9}"/>
                </c:ext>
              </c:extLst>
            </c:dLbl>
            <c:dLbl>
              <c:idx val="7"/>
              <c:tx>
                <c:rich>
                  <a:bodyPr/>
                  <a:lstStyle/>
                  <a:p>
                    <a:fld id="{B1CA31F3-093A-48B0-BB1E-C9C8EEBFF8D9}" type="VALUE">
                      <a:rPr lang="en-US" altLang="ja-JP"/>
                      <a:pPr/>
                      <a:t>[値]</a:t>
                    </a:fld>
                    <a:endParaRPr lang="en-US" altLang="ja-JP"/>
                  </a:p>
                  <a:p>
                    <a:r>
                      <a:rPr lang="en-US" altLang="ja-JP"/>
                      <a:t>(11.9%)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73B0-491C-B95A-7F79EC6ED6A9}"/>
                </c:ext>
              </c:extLst>
            </c:dLbl>
            <c:dLbl>
              <c:idx val="8"/>
              <c:tx>
                <c:rich>
                  <a:bodyPr/>
                  <a:lstStyle/>
                  <a:p>
                    <a:fld id="{BFB2FDCB-5C11-4ACA-A4B9-911C216B6B3D}" type="VALUE">
                      <a:rPr lang="en-US" altLang="ja-JP"/>
                      <a:pPr/>
                      <a:t>[値]</a:t>
                    </a:fld>
                    <a:endParaRPr lang="en-US" altLang="ja-JP"/>
                  </a:p>
                  <a:p>
                    <a:r>
                      <a:rPr lang="en-US" altLang="ja-JP"/>
                      <a:t>(10.1%)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73B0-491C-B95A-7F79EC6ED6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'5-2'!$A$5:$A$13</c:f>
              <c:strCache>
                <c:ptCount val="9"/>
                <c:pt idx="0">
                  <c:v>1980年</c:v>
                </c:pt>
                <c:pt idx="1">
                  <c:v>1985</c:v>
                </c:pt>
                <c:pt idx="2">
                  <c:v>1990</c:v>
                </c:pt>
                <c:pt idx="3">
                  <c:v>1995</c:v>
                </c:pt>
                <c:pt idx="4">
                  <c:v>2000</c:v>
                </c:pt>
                <c:pt idx="5">
                  <c:v>2005</c:v>
                </c:pt>
                <c:pt idx="6">
                  <c:v>2010</c:v>
                </c:pt>
                <c:pt idx="7">
                  <c:v>2015</c:v>
                </c:pt>
                <c:pt idx="8">
                  <c:v>2020</c:v>
                </c:pt>
              </c:strCache>
            </c:strRef>
          </c:cat>
          <c:val>
            <c:numRef>
              <c:f>'5-2'!$F$5:$F$13</c:f>
              <c:numCache>
                <c:formatCode>#,##0_ </c:formatCode>
                <c:ptCount val="9"/>
                <c:pt idx="0">
                  <c:v>2815</c:v>
                </c:pt>
                <c:pt idx="1">
                  <c:v>2570.41</c:v>
                </c:pt>
                <c:pt idx="2">
                  <c:v>2417.2600000000002</c:v>
                </c:pt>
                <c:pt idx="3">
                  <c:v>2127.17</c:v>
                </c:pt>
                <c:pt idx="4">
                  <c:v>1745.78</c:v>
                </c:pt>
                <c:pt idx="5">
                  <c:v>1415.38</c:v>
                </c:pt>
                <c:pt idx="6">
                  <c:v>1443</c:v>
                </c:pt>
                <c:pt idx="7">
                  <c:v>1041</c:v>
                </c:pt>
                <c:pt idx="8">
                  <c:v>838</c:v>
                </c:pt>
              </c:numCache>
            </c:numRef>
          </c:val>
          <c:extLst xmlns:c15="http://schemas.microsoft.com/office/drawing/2012/chart">
            <c:ext xmlns:c16="http://schemas.microsoft.com/office/drawing/2014/chart" uri="{C3380CC4-5D6E-409C-BE32-E72D297353CC}">
              <c16:uniqueId val="{00000013-73B0-491C-B95A-7F79EC6ED6A9}"/>
            </c:ext>
          </c:extLst>
        </c:ser>
        <c:ser>
          <c:idx val="4"/>
          <c:order val="3"/>
          <c:tx>
            <c:strRef>
              <c:f>'5-2'!$H$4</c:f>
              <c:strCache>
                <c:ptCount val="1"/>
                <c:pt idx="0">
                  <c:v>樹園地</c:v>
                </c:pt>
              </c:strCache>
            </c:strRef>
          </c:tx>
          <c:spPr>
            <a:pattFill prst="pct40">
              <a:fgClr>
                <a:srgbClr val="FFCCFF"/>
              </a:fgClr>
              <a:bgClr>
                <a:schemeClr val="bg1"/>
              </a:bgClr>
            </a:pattFill>
            <a:ln>
              <a:solidFill>
                <a:srgbClr val="FFCCFF"/>
              </a:solidFill>
            </a:ln>
            <a:effectLst/>
          </c:spPr>
          <c:invertIfNegative val="0"/>
          <c:dLbls>
            <c:dLbl>
              <c:idx val="0"/>
              <c:layout>
                <c:manualLayout>
                  <c:x val="-6.761870556956677E-17"/>
                  <c:y val="-6.8754394991967435E-2"/>
                </c:manualLayout>
              </c:layout>
              <c:tx>
                <c:rich>
                  <a:bodyPr/>
                  <a:lstStyle/>
                  <a:p>
                    <a:fld id="{BB9D7AAE-0955-40F8-871C-26E56D6541F6}" type="VALUE">
                      <a:rPr lang="en-US" altLang="ja-JP"/>
                      <a:pPr/>
                      <a:t>[値]</a:t>
                    </a:fld>
                    <a:endParaRPr lang="en-US" altLang="ja-JP"/>
                  </a:p>
                  <a:p>
                    <a:r>
                      <a:rPr lang="en-US" altLang="ja-JP"/>
                      <a:t>(8.1%)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73B0-491C-B95A-7F79EC6ED6A9}"/>
                </c:ext>
              </c:extLst>
            </c:dLbl>
            <c:dLbl>
              <c:idx val="1"/>
              <c:layout>
                <c:manualLayout>
                  <c:x val="0"/>
                  <c:y val="-6.7435131317497024E-2"/>
                </c:manualLayout>
              </c:layout>
              <c:tx>
                <c:rich>
                  <a:bodyPr/>
                  <a:lstStyle/>
                  <a:p>
                    <a:fld id="{D4AB1AEB-3208-48C7-871C-D8FA4348583A}" type="VALUE">
                      <a:rPr lang="en-US" altLang="ja-JP"/>
                      <a:pPr/>
                      <a:t>[値]</a:t>
                    </a:fld>
                    <a:endParaRPr lang="en-US" altLang="ja-JP"/>
                  </a:p>
                  <a:p>
                    <a:r>
                      <a:rPr lang="en-US" altLang="ja-JP"/>
                      <a:t>(7.4%)</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73B0-491C-B95A-7F79EC6ED6A9}"/>
                </c:ext>
              </c:extLst>
            </c:dLbl>
            <c:dLbl>
              <c:idx val="2"/>
              <c:layout>
                <c:manualLayout>
                  <c:x val="2.7662517289073307E-3"/>
                  <c:y val="-6.527667019451799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27CB7BD-A01B-46F7-B866-7B646BE0DA8E}"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(5.8%)</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6.0267404333794378E-2"/>
                      <c:h val="0.11570870362937004"/>
                    </c:manualLayout>
                  </c15:layout>
                  <c15:dlblFieldTable/>
                  <c15:showDataLabelsRange val="0"/>
                </c:ext>
                <c:ext xmlns:c16="http://schemas.microsoft.com/office/drawing/2014/chart" uri="{C3380CC4-5D6E-409C-BE32-E72D297353CC}">
                  <c16:uniqueId val="{00000016-73B0-491C-B95A-7F79EC6ED6A9}"/>
                </c:ext>
              </c:extLst>
            </c:dLbl>
            <c:dLbl>
              <c:idx val="3"/>
              <c:layout>
                <c:manualLayout>
                  <c:x val="0"/>
                  <c:y val="-5.895419901796442E-2"/>
                </c:manualLayout>
              </c:layout>
              <c:tx>
                <c:rich>
                  <a:bodyPr/>
                  <a:lstStyle/>
                  <a:p>
                    <a:fld id="{C15C2B5F-D536-4272-9312-394E3CB7D677}" type="VALUE">
                      <a:rPr lang="en-US" altLang="ja-JP"/>
                      <a:pPr/>
                      <a:t>[値]</a:t>
                    </a:fld>
                    <a:endParaRPr lang="en-US" altLang="ja-JP"/>
                  </a:p>
                  <a:p>
                    <a:r>
                      <a:rPr lang="en-US" altLang="ja-JP"/>
                      <a:t>(3.1%)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73B0-491C-B95A-7F79EC6ED6A9}"/>
                </c:ext>
              </c:extLst>
            </c:dLbl>
            <c:dLbl>
              <c:idx val="4"/>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D2B2B328-307A-4263-9A92-E6A9FBFEB0E4}"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(1.7%)</a:t>
                    </a:r>
                  </a:p>
                </c:rich>
              </c:tx>
              <c:spPr>
                <a:noFill/>
                <a:ln>
                  <a:noFill/>
                </a:ln>
                <a:effectLst/>
              </c:sp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8-73B0-491C-B95A-7F79EC6ED6A9}"/>
                </c:ext>
              </c:extLst>
            </c:dLbl>
            <c:dLbl>
              <c:idx val="5"/>
              <c:layout>
                <c:manualLayout>
                  <c:x val="-1.8441678192715537E-3"/>
                  <c:y val="-6.3691494588305447E-2"/>
                </c:manualLayout>
              </c:layout>
              <c:tx>
                <c:rich>
                  <a:bodyPr/>
                  <a:lstStyle/>
                  <a:p>
                    <a:fld id="{F6FCD156-E88F-4DCA-9F98-2EA3A25EDC33}" type="VALUE">
                      <a:rPr lang="en-US" altLang="ja-JP"/>
                      <a:pPr/>
                      <a:t>[値]</a:t>
                    </a:fld>
                    <a:endParaRPr lang="en-US" altLang="ja-JP"/>
                  </a:p>
                  <a:p>
                    <a:r>
                      <a:rPr lang="en-US" altLang="ja-JP"/>
                      <a:t>(1.5%)</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73B0-491C-B95A-7F79EC6ED6A9}"/>
                </c:ext>
              </c:extLst>
            </c:dLbl>
            <c:dLbl>
              <c:idx val="6"/>
              <c:layout>
                <c:manualLayout>
                  <c:x val="-1.8441678192715537E-3"/>
                  <c:y val="-6.095303536139206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816762D-DF0C-4FCC-AAA7-F43BF664EAEF}"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(1.4%)</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7.6864914707238358E-2"/>
                      <c:h val="0.15163683604858438"/>
                    </c:manualLayout>
                  </c15:layout>
                  <c15:dlblFieldTable/>
                  <c15:showDataLabelsRange val="0"/>
                </c:ext>
                <c:ext xmlns:c16="http://schemas.microsoft.com/office/drawing/2014/chart" uri="{C3380CC4-5D6E-409C-BE32-E72D297353CC}">
                  <c16:uniqueId val="{0000001A-73B0-491C-B95A-7F79EC6ED6A9}"/>
                </c:ext>
              </c:extLst>
            </c:dLbl>
            <c:dLbl>
              <c:idx val="7"/>
              <c:layout>
                <c:manualLayout>
                  <c:x val="0"/>
                  <c:y val="-7.153344601082999E-2"/>
                </c:manualLayout>
              </c:layout>
              <c:tx>
                <c:rich>
                  <a:bodyPr/>
                  <a:lstStyle/>
                  <a:p>
                    <a:fld id="{AECC41DA-4CCD-47A3-A10F-FF99BB25D849}" type="VALUE">
                      <a:rPr lang="en-US" altLang="ja-JP"/>
                      <a:pPr/>
                      <a:t>[値]</a:t>
                    </a:fld>
                    <a:endParaRPr lang="en-US" altLang="ja-JP"/>
                  </a:p>
                  <a:p>
                    <a:r>
                      <a:rPr lang="en-US" altLang="ja-JP"/>
                      <a:t>(1.1%)</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73B0-491C-B95A-7F79EC6ED6A9}"/>
                </c:ext>
              </c:extLst>
            </c:dLbl>
            <c:dLbl>
              <c:idx val="8"/>
              <c:layout>
                <c:manualLayout>
                  <c:x val="0"/>
                  <c:y val="-7.6277971214116266E-2"/>
                </c:manualLayout>
              </c:layout>
              <c:tx>
                <c:rich>
                  <a:bodyPr/>
                  <a:lstStyle/>
                  <a:p>
                    <a:fld id="{073A5532-F868-4F25-87DB-3E1480186902}" type="VALUE">
                      <a:rPr lang="en-US" altLang="ja-JP"/>
                      <a:pPr/>
                      <a:t>[値]</a:t>
                    </a:fld>
                    <a:endParaRPr lang="en-US" altLang="ja-JP"/>
                  </a:p>
                  <a:p>
                    <a:r>
                      <a:rPr lang="en-US" altLang="ja-JP"/>
                      <a:t>(0.9%)</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73B0-491C-B95A-7F79EC6ED6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'5-2'!$A$5:$A$13</c:f>
              <c:strCache>
                <c:ptCount val="9"/>
                <c:pt idx="0">
                  <c:v>1980年</c:v>
                </c:pt>
                <c:pt idx="1">
                  <c:v>1985</c:v>
                </c:pt>
                <c:pt idx="2">
                  <c:v>1990</c:v>
                </c:pt>
                <c:pt idx="3">
                  <c:v>1995</c:v>
                </c:pt>
                <c:pt idx="4">
                  <c:v>2000</c:v>
                </c:pt>
                <c:pt idx="5">
                  <c:v>2005</c:v>
                </c:pt>
                <c:pt idx="6">
                  <c:v>2010</c:v>
                </c:pt>
                <c:pt idx="7">
                  <c:v>2015</c:v>
                </c:pt>
                <c:pt idx="8">
                  <c:v>2020</c:v>
                </c:pt>
              </c:strCache>
            </c:strRef>
          </c:cat>
          <c:val>
            <c:numRef>
              <c:f>'5-2'!$H$5:$H$13</c:f>
              <c:numCache>
                <c:formatCode>#,##0_ </c:formatCode>
                <c:ptCount val="9"/>
                <c:pt idx="0">
                  <c:v>1198</c:v>
                </c:pt>
                <c:pt idx="1">
                  <c:v>1067.6600000000001</c:v>
                </c:pt>
                <c:pt idx="2">
                  <c:v>800.99</c:v>
                </c:pt>
                <c:pt idx="3">
                  <c:v>383.1</c:v>
                </c:pt>
                <c:pt idx="4">
                  <c:v>191.97</c:v>
                </c:pt>
                <c:pt idx="5">
                  <c:v>149.99</c:v>
                </c:pt>
                <c:pt idx="6">
                  <c:v>140</c:v>
                </c:pt>
                <c:pt idx="7">
                  <c:v>98</c:v>
                </c:pt>
                <c:pt idx="8">
                  <c:v>73</c:v>
                </c:pt>
              </c:numCache>
            </c:numRef>
          </c:val>
          <c:extLst>
            <c:ext xmlns:c16="http://schemas.microsoft.com/office/drawing/2014/chart" uri="{C3380CC4-5D6E-409C-BE32-E72D297353CC}">
              <c16:uniqueId val="{0000001D-73B0-491C-B95A-7F79EC6ED6A9}"/>
            </c:ext>
          </c:extLst>
        </c:ser>
        <c:dLbls>
          <c:dLblPos val="ctr"/>
          <c:showLegendKey val="0"/>
          <c:showVal val="1"/>
          <c:showCatName val="0"/>
          <c:showSerName val="0"/>
          <c:showPercent val="0"/>
          <c:showBubbleSize val="0"/>
        </c:dLbls>
        <c:gapWidth val="50"/>
        <c:overlap val="100"/>
        <c:axId val="568500320"/>
        <c:axId val="568510904"/>
        <c:extLst>
          <c:ext xmlns:c15="http://schemas.microsoft.com/office/drawing/2012/chart" uri="{02D57815-91ED-43cb-92C2-25804820EDAC}">
            <c15:filteredBarSeries>
              <c15:ser>
                <c:idx val="1"/>
                <c:order val="0"/>
                <c:tx>
                  <c:strRef>
                    <c:extLst>
                      <c:ext uri="{02D57815-91ED-43cb-92C2-25804820EDAC}">
                        <c15:formulaRef>
                          <c15:sqref>'5-2'!$A$4:$A$5</c15:sqref>
                        </c15:formulaRef>
                      </c:ext>
                    </c:extLst>
                    <c:strCache>
                      <c:ptCount val="2"/>
                      <c:pt idx="0">
                        <c:v>年次</c:v>
                      </c:pt>
                      <c:pt idx="1">
                        <c:v>1980年</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'5-2'!$A$5:$A$13</c15:sqref>
                        </c15:formulaRef>
                      </c:ext>
                    </c:extLst>
                    <c:strCache>
                      <c:ptCount val="9"/>
                      <c:pt idx="0">
                        <c:v>1980年</c:v>
                      </c:pt>
                      <c:pt idx="1">
                        <c:v>1985</c:v>
                      </c:pt>
                      <c:pt idx="2">
                        <c:v>1990</c:v>
                      </c:pt>
                      <c:pt idx="3">
                        <c:v>1995</c:v>
                      </c:pt>
                      <c:pt idx="4">
                        <c:v>2000</c:v>
                      </c:pt>
                      <c:pt idx="5">
                        <c:v>2005</c:v>
                      </c:pt>
                      <c:pt idx="6">
                        <c:v>2010</c:v>
                      </c:pt>
                      <c:pt idx="7">
                        <c:v>2015</c:v>
                      </c:pt>
                      <c:pt idx="8">
                        <c:v>2020</c:v>
                      </c:pt>
                    </c:strCache>
                  </c:strRef>
                </c:cat>
                <c:val>
                  <c:numRef>
                    <c:extLst>
                      <c:ext uri="{02D57815-91ED-43cb-92C2-25804820EDAC}">
                        <c15:formulaRef>
                          <c15:sqref>'5-2'!$A$6:$A$13</c15:sqref>
                        </c15:formulaRef>
                      </c:ext>
                    </c:extLst>
                    <c:numCache>
                      <c:formatCode>General</c:formatCode>
                      <c:ptCount val="8"/>
                      <c:pt idx="0">
                        <c:v>1985</c:v>
                      </c:pt>
                      <c:pt idx="1">
                        <c:v>1990</c:v>
                      </c:pt>
                      <c:pt idx="2">
                        <c:v>1995</c:v>
                      </c:pt>
                      <c:pt idx="3">
                        <c:v>2000</c:v>
                      </c:pt>
                      <c:pt idx="4">
                        <c:v>2005</c:v>
                      </c:pt>
                      <c:pt idx="5">
                        <c:v>2010</c:v>
                      </c:pt>
                      <c:pt idx="6">
                        <c:v>2015</c:v>
                      </c:pt>
                      <c:pt idx="7">
                        <c:v>2020</c:v>
                      </c:pt>
                    </c:numCache>
                  </c:numRef>
                </c:val>
                <c:extLst>
                  <c:ext xmlns:c16="http://schemas.microsoft.com/office/drawing/2014/chart" uri="{C3380CC4-5D6E-409C-BE32-E72D297353CC}">
                    <c16:uniqueId val="{0000001E-73B0-491C-B95A-7F79EC6ED6A9}"/>
                  </c:ext>
                </c:extLst>
              </c15:ser>
            </c15:filteredBarSeries>
          </c:ext>
        </c:extLst>
      </c:barChart>
      <c:catAx>
        <c:axId val="56850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10904"/>
        <c:crosses val="autoZero"/>
        <c:auto val="1"/>
        <c:lblAlgn val="ctr"/>
        <c:lblOffset val="100"/>
        <c:noMultiLvlLbl val="0"/>
      </c:catAx>
      <c:valAx>
        <c:axId val="568510904"/>
        <c:scaling>
          <c:orientation val="minMax"/>
          <c:max val="15620"/>
          <c:min val="0"/>
        </c:scaling>
        <c:delete val="0"/>
        <c:axPos val="l"/>
        <c:title>
          <c:tx>
            <c:rich>
              <a:bodyPr rot="0" vert="horz"/>
              <a:lstStyle/>
              <a:p>
                <a:pPr>
                  <a:defRPr sz="900" b="0">
                    <a:latin typeface="+mn-ea"/>
                    <a:ea typeface="+mn-ea"/>
                  </a:defRPr>
                </a:pPr>
                <a:r>
                  <a:rPr lang="en-US" altLang="ja-JP" sz="900" b="0">
                    <a:latin typeface="+mn-ea"/>
                    <a:ea typeface="+mn-ea"/>
                  </a:rPr>
                  <a:t>ha</a:t>
                </a:r>
                <a:endParaRPr lang="ja-JP" altLang="en-US" sz="900" b="0">
                  <a:latin typeface="+mn-ea"/>
                  <a:ea typeface="+mn-ea"/>
                </a:endParaRPr>
              </a:p>
            </c:rich>
          </c:tx>
          <c:layout>
            <c:manualLayout>
              <c:xMode val="edge"/>
              <c:yMode val="edge"/>
              <c:x val="7.9369352689834929E-2"/>
              <c:y val="0.10957294558192415"/>
            </c:manualLayout>
          </c:layout>
          <c:overlay val="0"/>
        </c:title>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00320"/>
        <c:crosses val="autoZero"/>
        <c:crossBetween val="between"/>
        <c:majorUnit val="3000"/>
      </c:valAx>
      <c:spPr>
        <a:noFill/>
        <a:ln>
          <a:noFill/>
        </a:ln>
        <a:effectLst/>
      </c:spPr>
    </c:plotArea>
    <c:legend>
      <c:legendPos val="r"/>
      <c:layout>
        <c:manualLayout>
          <c:xMode val="edge"/>
          <c:yMode val="edge"/>
          <c:x val="0.50208259748794559"/>
          <c:y val="0.1497226503647609"/>
          <c:w val="0.49587189568108975"/>
          <c:h val="0.118264850373316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23556553530043E-2"/>
          <c:y val="0.21545229970491636"/>
          <c:w val="0.801779810490163"/>
          <c:h val="0.61602777681685905"/>
        </c:manualLayout>
      </c:layout>
      <c:barChart>
        <c:barDir val="col"/>
        <c:grouping val="clustered"/>
        <c:varyColors val="0"/>
        <c:ser>
          <c:idx val="1"/>
          <c:order val="0"/>
          <c:tx>
            <c:strRef>
              <c:f>'5-3'!$C$4</c:f>
              <c:strCache>
                <c:ptCount val="1"/>
                <c:pt idx="0">
                  <c:v>水稲作付け面積</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'5-3'!$A$5:$A$11</c:f>
              <c:strCache>
                <c:ptCount val="7"/>
                <c:pt idx="0">
                  <c:v>1990年</c:v>
                </c:pt>
                <c:pt idx="1">
                  <c:v>1995</c:v>
                </c:pt>
                <c:pt idx="2">
                  <c:v>2000</c:v>
                </c:pt>
                <c:pt idx="3">
                  <c:v>2005</c:v>
                </c:pt>
                <c:pt idx="4">
                  <c:v>2010</c:v>
                </c:pt>
                <c:pt idx="5">
                  <c:v>2015</c:v>
                </c:pt>
                <c:pt idx="6">
                  <c:v>2020</c:v>
                </c:pt>
              </c:strCache>
            </c:strRef>
          </c:cat>
          <c:val>
            <c:numRef>
              <c:f>'5-3'!$C$5:$C$11</c:f>
              <c:numCache>
                <c:formatCode>#,##0_ </c:formatCode>
                <c:ptCount val="7"/>
                <c:pt idx="0">
                  <c:v>9330</c:v>
                </c:pt>
                <c:pt idx="1">
                  <c:v>9690</c:v>
                </c:pt>
                <c:pt idx="2">
                  <c:v>8820</c:v>
                </c:pt>
                <c:pt idx="3">
                  <c:v>8720</c:v>
                </c:pt>
                <c:pt idx="4">
                  <c:v>8510</c:v>
                </c:pt>
                <c:pt idx="5">
                  <c:v>8170</c:v>
                </c:pt>
                <c:pt idx="6">
                  <c:v>7960</c:v>
                </c:pt>
              </c:numCache>
            </c:numRef>
          </c:val>
          <c:extLst>
            <c:ext xmlns:c16="http://schemas.microsoft.com/office/drawing/2014/chart" uri="{C3380CC4-5D6E-409C-BE32-E72D297353CC}">
              <c16:uniqueId val="{00000000-DCC4-453D-B790-A33228FF0A83}"/>
            </c:ext>
          </c:extLst>
        </c:ser>
        <c:dLbls>
          <c:showLegendKey val="0"/>
          <c:showVal val="0"/>
          <c:showCatName val="0"/>
          <c:showSerName val="0"/>
          <c:showPercent val="0"/>
          <c:showBubbleSize val="0"/>
        </c:dLbls>
        <c:gapWidth val="50"/>
        <c:axId val="568503848"/>
        <c:axId val="568504632"/>
      </c:barChart>
      <c:lineChart>
        <c:grouping val="standard"/>
        <c:varyColors val="0"/>
        <c:ser>
          <c:idx val="2"/>
          <c:order val="1"/>
          <c:tx>
            <c:strRef>
              <c:f>'5-3'!$D$4</c:f>
              <c:strCache>
                <c:ptCount val="1"/>
                <c:pt idx="0">
                  <c:v>収穫量</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'5-3'!$D$5:$D$11</c:f>
              <c:numCache>
                <c:formatCode>#,##0_ </c:formatCode>
                <c:ptCount val="7"/>
                <c:pt idx="0">
                  <c:v>51900</c:v>
                </c:pt>
                <c:pt idx="1">
                  <c:v>50600</c:v>
                </c:pt>
                <c:pt idx="2">
                  <c:v>48300</c:v>
                </c:pt>
                <c:pt idx="3">
                  <c:v>47700</c:v>
                </c:pt>
                <c:pt idx="4">
                  <c:v>47300</c:v>
                </c:pt>
                <c:pt idx="5">
                  <c:v>45000</c:v>
                </c:pt>
                <c:pt idx="6">
                  <c:v>44300</c:v>
                </c:pt>
              </c:numCache>
            </c:numRef>
          </c:val>
          <c:smooth val="0"/>
          <c:extLst>
            <c:ext xmlns:c16="http://schemas.microsoft.com/office/drawing/2014/chart" uri="{C3380CC4-5D6E-409C-BE32-E72D297353CC}">
              <c16:uniqueId val="{00000001-DCC4-453D-B790-A33228FF0A83}"/>
            </c:ext>
          </c:extLst>
        </c:ser>
        <c:dLbls>
          <c:showLegendKey val="0"/>
          <c:showVal val="0"/>
          <c:showCatName val="0"/>
          <c:showSerName val="0"/>
          <c:showPercent val="0"/>
          <c:showBubbleSize val="0"/>
        </c:dLbls>
        <c:marker val="1"/>
        <c:smooth val="0"/>
        <c:axId val="568506984"/>
        <c:axId val="568501104"/>
      </c:lineChart>
      <c:catAx>
        <c:axId val="56850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04632"/>
        <c:crosses val="autoZero"/>
        <c:auto val="1"/>
        <c:lblAlgn val="ctr"/>
        <c:lblOffset val="100"/>
        <c:noMultiLvlLbl val="0"/>
      </c:catAx>
      <c:valAx>
        <c:axId val="568504632"/>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8503848"/>
        <c:crosses val="autoZero"/>
        <c:crossBetween val="between"/>
      </c:valAx>
      <c:valAx>
        <c:axId val="568501104"/>
        <c:scaling>
          <c:orientation val="minMax"/>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06984"/>
        <c:crosses val="max"/>
        <c:crossBetween val="between"/>
      </c:valAx>
      <c:catAx>
        <c:axId val="568506984"/>
        <c:scaling>
          <c:orientation val="minMax"/>
        </c:scaling>
        <c:delete val="1"/>
        <c:axPos val="b"/>
        <c:majorTickMark val="out"/>
        <c:minorTickMark val="none"/>
        <c:tickLblPos val="nextTo"/>
        <c:crossAx val="568501104"/>
        <c:crosses val="autoZero"/>
        <c:auto val="1"/>
        <c:lblAlgn val="ctr"/>
        <c:lblOffset val="100"/>
        <c:noMultiLvlLbl val="0"/>
      </c:catAx>
      <c:spPr>
        <a:noFill/>
        <a:ln>
          <a:noFill/>
        </a:ln>
        <a:effectLst/>
      </c:spPr>
    </c:plotArea>
    <c:legend>
      <c:legendPos val="t"/>
      <c:layout>
        <c:manualLayout>
          <c:xMode val="edge"/>
          <c:yMode val="edge"/>
          <c:x val="0.31640504702786237"/>
          <c:y val="0.10269183456111311"/>
          <c:w val="0.36196754429009326"/>
          <c:h val="5.14968431109270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673421733518862E-2"/>
          <c:y val="0.17557761801513941"/>
          <c:w val="0.93232439695038161"/>
          <c:h val="0.55020396363498036"/>
        </c:manualLayout>
      </c:layout>
      <c:barChart>
        <c:barDir val="col"/>
        <c:grouping val="clustered"/>
        <c:varyColors val="0"/>
        <c:ser>
          <c:idx val="0"/>
          <c:order val="0"/>
          <c:tx>
            <c:strRef>
              <c:f>'5-4'!$B$5</c:f>
              <c:strCache>
                <c:ptCount val="1"/>
                <c:pt idx="0">
                  <c:v>産出額</c:v>
                </c:pt>
              </c:strCache>
            </c:strRef>
          </c:tx>
          <c:spPr>
            <a:solidFill>
              <a:srgbClr val="B1D7E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'5-4'!$B$6:$B$18</c:f>
              <c:numCache>
                <c:formatCode>#,##0_);[Red]\(#,##0\)</c:formatCode>
                <c:ptCount val="13"/>
                <c:pt idx="0">
                  <c:v>694</c:v>
                </c:pt>
                <c:pt idx="1">
                  <c:v>459</c:v>
                </c:pt>
                <c:pt idx="2">
                  <c:v>149</c:v>
                </c:pt>
                <c:pt idx="3">
                  <c:v>84</c:v>
                </c:pt>
                <c:pt idx="4">
                  <c:v>62</c:v>
                </c:pt>
                <c:pt idx="5">
                  <c:v>19</c:v>
                </c:pt>
                <c:pt idx="6">
                  <c:v>6</c:v>
                </c:pt>
                <c:pt idx="7">
                  <c:v>6</c:v>
                </c:pt>
                <c:pt idx="8">
                  <c:v>5</c:v>
                </c:pt>
                <c:pt idx="9">
                  <c:v>3</c:v>
                </c:pt>
                <c:pt idx="10">
                  <c:v>1</c:v>
                </c:pt>
                <c:pt idx="11">
                  <c:v>1</c:v>
                </c:pt>
                <c:pt idx="12">
                  <c:v>0</c:v>
                </c:pt>
              </c:numCache>
            </c:numRef>
          </c:val>
          <c:extLst>
            <c:ext xmlns:c16="http://schemas.microsoft.com/office/drawing/2014/chart" uri="{C3380CC4-5D6E-409C-BE32-E72D297353CC}">
              <c16:uniqueId val="{00000000-9C30-4CF4-B46D-B599807A73F5}"/>
            </c:ext>
          </c:extLst>
        </c:ser>
        <c:ser>
          <c:idx val="2"/>
          <c:order val="2"/>
          <c:tx>
            <c:strRef>
              <c:f>'5-4'!$D$5</c:f>
              <c:strCache>
                <c:ptCount val="1"/>
                <c:pt idx="0">
                  <c:v>　</c:v>
                </c:pt>
              </c:strCache>
            </c:strRef>
          </c:tx>
          <c:spPr>
            <a:solidFill>
              <a:srgbClr val="6BCDFF"/>
            </a:solidFill>
            <a:ln w="12700">
              <a:solidFill>
                <a:srgbClr val="ED594B"/>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'5-4'!$D$6:$D$18</c:f>
              <c:numCache>
                <c:formatCode>#,##0_);[Red]\(#,##0\)</c:formatCode>
                <c:ptCount val="13"/>
              </c:numCache>
            </c:numRef>
          </c:val>
          <c:extLst>
            <c:ext xmlns:c16="http://schemas.microsoft.com/office/drawing/2014/chart" uri="{C3380CC4-5D6E-409C-BE32-E72D297353CC}">
              <c16:uniqueId val="{00000001-9C30-4CF4-B46D-B599807A73F5}"/>
            </c:ext>
          </c:extLst>
        </c:ser>
        <c:dLbls>
          <c:showLegendKey val="0"/>
          <c:showVal val="1"/>
          <c:showCatName val="0"/>
          <c:showSerName val="0"/>
          <c:showPercent val="0"/>
          <c:showBubbleSize val="0"/>
        </c:dLbls>
        <c:gapWidth val="50"/>
        <c:axId val="568508944"/>
        <c:axId val="568501888"/>
      </c:barChart>
      <c:barChart>
        <c:barDir val="col"/>
        <c:grouping val="clustered"/>
        <c:varyColors val="0"/>
        <c:ser>
          <c:idx val="1"/>
          <c:order val="1"/>
          <c:tx>
            <c:strRef>
              <c:f>'5-4'!$C$5</c:f>
              <c:strCache>
                <c:ptCount val="1"/>
                <c:pt idx="0">
                  <c:v>　</c:v>
                </c:pt>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'5-4'!$C$6:$C$18</c:f>
              <c:numCache>
                <c:formatCode>#,##0_);[Red]\(#,##0\)</c:formatCode>
                <c:ptCount val="13"/>
              </c:numCache>
            </c:numRef>
          </c:val>
          <c:extLst>
            <c:ext xmlns:c16="http://schemas.microsoft.com/office/drawing/2014/chart" uri="{C3380CC4-5D6E-409C-BE32-E72D297353CC}">
              <c16:uniqueId val="{00000002-9C30-4CF4-B46D-B599807A73F5}"/>
            </c:ext>
          </c:extLst>
        </c:ser>
        <c:ser>
          <c:idx val="3"/>
          <c:order val="3"/>
          <c:tx>
            <c:strRef>
              <c:f>'5-4'!$E$5</c:f>
              <c:strCache>
                <c:ptCount val="1"/>
                <c:pt idx="0">
                  <c:v>特化係数</c:v>
                </c:pt>
              </c:strCache>
            </c:strRef>
          </c:tx>
          <c:spPr>
            <a:pattFill prst="dkUpDiag">
              <a:fgClr>
                <a:srgbClr val="D5848B"/>
              </a:fgClr>
              <a:bgClr>
                <a:schemeClr val="bg1"/>
              </a:bgClr>
            </a:pattFill>
            <a:ln>
              <a:solidFill>
                <a:srgbClr val="D5848B"/>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'5-4'!$E$6:$E$18</c:f>
              <c:numCache>
                <c:formatCode>#,##0.00_);[Red]\(#,##0.00\)</c:formatCode>
                <c:ptCount val="13"/>
                <c:pt idx="0">
                  <c:v>2.9692236824195</c:v>
                </c:pt>
                <c:pt idx="1">
                  <c:v>1.2531805340847999</c:v>
                </c:pt>
                <c:pt idx="2">
                  <c:v>1.0608481361472</c:v>
                </c:pt>
                <c:pt idx="3">
                  <c:v>0.53753102787969997</c:v>
                </c:pt>
                <c:pt idx="4">
                  <c:v>0.46225988216347003</c:v>
                </c:pt>
                <c:pt idx="5">
                  <c:v>0.47226103135552999</c:v>
                </c:pt>
                <c:pt idx="6">
                  <c:v>0.20362505932460001</c:v>
                </c:pt>
                <c:pt idx="7">
                  <c:v>0.25838389232445003</c:v>
                </c:pt>
                <c:pt idx="8">
                  <c:v>0.42044533411474999</c:v>
                </c:pt>
                <c:pt idx="9">
                  <c:v>0.17187706620410001</c:v>
                </c:pt>
                <c:pt idx="10">
                  <c:v>0.75141127661022</c:v>
                </c:pt>
                <c:pt idx="11">
                  <c:v>1.0714822591516999E-2</c:v>
                </c:pt>
                <c:pt idx="12">
                  <c:v>0</c:v>
                </c:pt>
              </c:numCache>
            </c:numRef>
          </c:val>
          <c:extLst>
            <c:ext xmlns:c16="http://schemas.microsoft.com/office/drawing/2014/chart" uri="{C3380CC4-5D6E-409C-BE32-E72D297353CC}">
              <c16:uniqueId val="{00000003-9C30-4CF4-B46D-B599807A73F5}"/>
            </c:ext>
          </c:extLst>
        </c:ser>
        <c:dLbls>
          <c:showLegendKey val="0"/>
          <c:showVal val="1"/>
          <c:showCatName val="0"/>
          <c:showSerName val="0"/>
          <c:showPercent val="0"/>
          <c:showBubbleSize val="0"/>
        </c:dLbls>
        <c:gapWidth val="50"/>
        <c:axId val="568506200"/>
        <c:axId val="568505024"/>
      </c:barChart>
      <c:catAx>
        <c:axId val="568508944"/>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a:pPr>
            <a:endParaRPr lang="ja-JP"/>
          </a:p>
        </c:txPr>
        <c:crossAx val="568501888"/>
        <c:crosses val="autoZero"/>
        <c:auto val="1"/>
        <c:lblAlgn val="ctr"/>
        <c:lblOffset val="100"/>
        <c:noMultiLvlLbl val="0"/>
      </c:catAx>
      <c:valAx>
        <c:axId val="568501888"/>
        <c:scaling>
          <c:orientation val="minMax"/>
        </c:scaling>
        <c:delete val="0"/>
        <c:axPos val="l"/>
        <c:title>
          <c:tx>
            <c:rich>
              <a:bodyPr rot="0" vert="horz"/>
              <a:lstStyle/>
              <a:p>
                <a:pPr>
                  <a:defRPr sz="800" b="0"/>
                </a:pPr>
                <a:r>
                  <a:rPr lang="ja-JP" sz="800" b="0"/>
                  <a:t>千万円</a:t>
                </a:r>
              </a:p>
            </c:rich>
          </c:tx>
          <c:layout>
            <c:manualLayout>
              <c:xMode val="edge"/>
              <c:yMode val="edge"/>
              <c:x val="8.6754575281340293E-4"/>
              <c:y val="8.0031648217885804E-2"/>
            </c:manualLayout>
          </c:layout>
          <c:overlay val="0"/>
        </c:title>
        <c:numFmt formatCode="#,##0_);[Red]\(#,##0\)" sourceLinked="1"/>
        <c:majorTickMark val="out"/>
        <c:minorTickMark val="none"/>
        <c:tickLblPos val="nextTo"/>
        <c:spPr>
          <a:ln>
            <a:solidFill>
              <a:schemeClr val="bg1">
                <a:lumMod val="85000"/>
              </a:schemeClr>
            </a:solidFill>
          </a:ln>
        </c:spPr>
        <c:crossAx val="568508944"/>
        <c:crosses val="autoZero"/>
        <c:crossBetween val="between"/>
      </c:valAx>
      <c:valAx>
        <c:axId val="568505024"/>
        <c:scaling>
          <c:orientation val="minMax"/>
        </c:scaling>
        <c:delete val="0"/>
        <c:axPos val="r"/>
        <c:numFmt formatCode="0.0_ " sourceLinked="0"/>
        <c:majorTickMark val="out"/>
        <c:minorTickMark val="none"/>
        <c:tickLblPos val="nextTo"/>
        <c:crossAx val="568506200"/>
        <c:crosses val="max"/>
        <c:crossBetween val="between"/>
      </c:valAx>
      <c:catAx>
        <c:axId val="568506200"/>
        <c:scaling>
          <c:orientation val="minMax"/>
        </c:scaling>
        <c:delete val="1"/>
        <c:axPos val="b"/>
        <c:numFmt formatCode="General" sourceLinked="1"/>
        <c:majorTickMark val="out"/>
        <c:minorTickMark val="none"/>
        <c:tickLblPos val="none"/>
        <c:crossAx val="568505024"/>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30772498799635817"/>
          <c:y val="0.14560310395983111"/>
          <c:w val="0.44958427219046365"/>
          <c:h val="9.2314199855452847E-2"/>
        </c:manualLayout>
      </c:layout>
      <c:overlay val="0"/>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91" l="0.70000000000000062" r="0.70000000000000062" t="0.7500000000000091"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1316228860677"/>
          <c:y val="0.13753911884035283"/>
          <c:w val="0.83366595569807411"/>
          <c:h val="0.77734140506782357"/>
        </c:manualLayout>
      </c:layout>
      <c:barChart>
        <c:barDir val="col"/>
        <c:grouping val="stacked"/>
        <c:varyColors val="0"/>
        <c:ser>
          <c:idx val="1"/>
          <c:order val="0"/>
          <c:tx>
            <c:strRef>
              <c:f>'5-5'!$C$4</c:f>
              <c:strCache>
                <c:ptCount val="1"/>
                <c:pt idx="0">
                  <c:v>人工林</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'5-5'!$A$5:$A$15</c:f>
              <c:strCache>
                <c:ptCount val="11"/>
                <c:pt idx="0">
                  <c:v>1970年度</c:v>
                </c:pt>
                <c:pt idx="1">
                  <c:v>1975</c:v>
                </c:pt>
                <c:pt idx="2">
                  <c:v>1980</c:v>
                </c:pt>
                <c:pt idx="3">
                  <c:v>1985</c:v>
                </c:pt>
                <c:pt idx="4">
                  <c:v>1990</c:v>
                </c:pt>
                <c:pt idx="5">
                  <c:v>1995</c:v>
                </c:pt>
                <c:pt idx="6">
                  <c:v>2000</c:v>
                </c:pt>
                <c:pt idx="7">
                  <c:v>2005</c:v>
                </c:pt>
                <c:pt idx="8">
                  <c:v>2010</c:v>
                </c:pt>
                <c:pt idx="9">
                  <c:v>2015</c:v>
                </c:pt>
                <c:pt idx="10">
                  <c:v>2020</c:v>
                </c:pt>
              </c:strCache>
            </c:strRef>
          </c:cat>
          <c:val>
            <c:numRef>
              <c:f>'5-5'!$C$5:$C$15</c:f>
              <c:numCache>
                <c:formatCode>#,##0_ </c:formatCode>
                <c:ptCount val="11"/>
                <c:pt idx="0">
                  <c:v>441272</c:v>
                </c:pt>
                <c:pt idx="1">
                  <c:v>648794</c:v>
                </c:pt>
                <c:pt idx="2">
                  <c:v>1071967</c:v>
                </c:pt>
                <c:pt idx="3">
                  <c:v>1515347</c:v>
                </c:pt>
                <c:pt idx="4">
                  <c:v>2036145</c:v>
                </c:pt>
                <c:pt idx="5">
                  <c:v>2679739</c:v>
                </c:pt>
                <c:pt idx="6">
                  <c:v>3229273</c:v>
                </c:pt>
                <c:pt idx="7">
                  <c:v>3771359</c:v>
                </c:pt>
                <c:pt idx="8">
                  <c:v>5762623</c:v>
                </c:pt>
                <c:pt idx="9">
                  <c:v>6215190</c:v>
                </c:pt>
                <c:pt idx="10">
                  <c:v>5955220</c:v>
                </c:pt>
              </c:numCache>
            </c:numRef>
          </c:val>
          <c:extLst>
            <c:ext xmlns:c16="http://schemas.microsoft.com/office/drawing/2014/chart" uri="{C3380CC4-5D6E-409C-BE32-E72D297353CC}">
              <c16:uniqueId val="{00000000-6394-40CD-8792-339BFC157D5F}"/>
            </c:ext>
          </c:extLst>
        </c:ser>
        <c:ser>
          <c:idx val="2"/>
          <c:order val="1"/>
          <c:tx>
            <c:strRef>
              <c:f>'5-5'!$D$4</c:f>
              <c:strCache>
                <c:ptCount val="1"/>
                <c:pt idx="0">
                  <c:v>天然林</c:v>
                </c:pt>
              </c:strCache>
            </c:strRef>
          </c:tx>
          <c:spPr>
            <a:pattFill prst="dkUpDiag">
              <a:fgClr>
                <a:srgbClr val="D5848B"/>
              </a:fgClr>
              <a:bgClr>
                <a:schemeClr val="bg1"/>
              </a:bgClr>
            </a:pattFill>
            <a:ln>
              <a:solidFill>
                <a:srgbClr val="D5848B"/>
              </a:solidFill>
            </a:ln>
            <a:effectLst/>
          </c:spPr>
          <c:invertIfNegative val="0"/>
          <c:dLbls>
            <c:dLbl>
              <c:idx val="0"/>
              <c:layout>
                <c:manualLayout>
                  <c:x val="1.784917196707432E-3"/>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94-40CD-8792-339BFC157D5F}"/>
                </c:ext>
              </c:extLst>
            </c:dLbl>
            <c:dLbl>
              <c:idx val="1"/>
              <c:layout>
                <c:manualLayout>
                  <c:x val="0"/>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94-40CD-8792-339BFC157D5F}"/>
                </c:ext>
              </c:extLst>
            </c:dLbl>
            <c:dLbl>
              <c:idx val="2"/>
              <c:layout>
                <c:manualLayout>
                  <c:x val="0"/>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94-40CD-8792-339BFC157D5F}"/>
                </c:ext>
              </c:extLst>
            </c:dLbl>
            <c:dLbl>
              <c:idx val="3"/>
              <c:layout>
                <c:manualLayout>
                  <c:x val="0"/>
                  <c:y val="3.35852136204689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94-40CD-8792-339BFC157D5F}"/>
                </c:ext>
              </c:extLst>
            </c:dLbl>
            <c:dLbl>
              <c:idx val="4"/>
              <c:layout>
                <c:manualLayout>
                  <c:x val="1.78491719670743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94-40CD-8792-339BFC157D5F}"/>
                </c:ext>
              </c:extLst>
            </c:dLbl>
            <c:dLbl>
              <c:idx val="5"/>
              <c:layout>
                <c:manualLayout>
                  <c:x val="0"/>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94-40CD-8792-339BFC157D5F}"/>
                </c:ext>
              </c:extLst>
            </c:dLbl>
            <c:dLbl>
              <c:idx val="6"/>
              <c:layout>
                <c:manualLayout>
                  <c:x val="0"/>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94-40CD-8792-339BFC157D5F}"/>
                </c:ext>
              </c:extLst>
            </c:dLbl>
            <c:dLbl>
              <c:idx val="7"/>
              <c:layout>
                <c:manualLayout>
                  <c:x val="0"/>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94-40CD-8792-339BFC157D5F}"/>
                </c:ext>
              </c:extLst>
            </c:dLbl>
            <c:dLbl>
              <c:idx val="8"/>
              <c:layout>
                <c:manualLayout>
                  <c:x val="0"/>
                  <c:y val="-2.01511281722822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94-40CD-8792-339BFC157D5F}"/>
                </c:ext>
              </c:extLst>
            </c:dLbl>
            <c:dLbl>
              <c:idx val="9"/>
              <c:layout>
                <c:manualLayout>
                  <c:x val="-5.3547515901222961E-3"/>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94-40CD-8792-339BFC157D5F}"/>
                </c:ext>
              </c:extLst>
            </c:dLbl>
            <c:dLbl>
              <c:idx val="10"/>
              <c:layout>
                <c:manualLayout>
                  <c:x val="-1.3089241567818961E-16"/>
                  <c:y val="-3.35852136204701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94-40CD-8792-339BFC157D5F}"/>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'5-5'!$A$5:$A$15</c:f>
              <c:strCache>
                <c:ptCount val="11"/>
                <c:pt idx="0">
                  <c:v>1970年度</c:v>
                </c:pt>
                <c:pt idx="1">
                  <c:v>1975</c:v>
                </c:pt>
                <c:pt idx="2">
                  <c:v>1980</c:v>
                </c:pt>
                <c:pt idx="3">
                  <c:v>1985</c:v>
                </c:pt>
                <c:pt idx="4">
                  <c:v>1990</c:v>
                </c:pt>
                <c:pt idx="5">
                  <c:v>1995</c:v>
                </c:pt>
                <c:pt idx="6">
                  <c:v>2000</c:v>
                </c:pt>
                <c:pt idx="7">
                  <c:v>2005</c:v>
                </c:pt>
                <c:pt idx="8">
                  <c:v>2010</c:v>
                </c:pt>
                <c:pt idx="9">
                  <c:v>2015</c:v>
                </c:pt>
                <c:pt idx="10">
                  <c:v>2020</c:v>
                </c:pt>
              </c:strCache>
            </c:strRef>
          </c:cat>
          <c:val>
            <c:numRef>
              <c:f>'5-5'!$D$5:$D$15</c:f>
              <c:numCache>
                <c:formatCode>#,##0_ </c:formatCode>
                <c:ptCount val="11"/>
                <c:pt idx="0">
                  <c:v>1119682</c:v>
                </c:pt>
                <c:pt idx="1">
                  <c:v>1210375</c:v>
                </c:pt>
                <c:pt idx="2">
                  <c:v>1448758</c:v>
                </c:pt>
                <c:pt idx="3">
                  <c:v>1609931</c:v>
                </c:pt>
                <c:pt idx="4">
                  <c:v>1720633</c:v>
                </c:pt>
                <c:pt idx="5">
                  <c:v>1849607</c:v>
                </c:pt>
                <c:pt idx="6">
                  <c:v>1956791</c:v>
                </c:pt>
                <c:pt idx="7">
                  <c:v>2062099</c:v>
                </c:pt>
                <c:pt idx="8">
                  <c:v>2182062</c:v>
                </c:pt>
                <c:pt idx="9">
                  <c:v>2279514</c:v>
                </c:pt>
                <c:pt idx="10">
                  <c:v>2455942</c:v>
                </c:pt>
              </c:numCache>
            </c:numRef>
          </c:val>
          <c:extLst>
            <c:ext xmlns:c16="http://schemas.microsoft.com/office/drawing/2014/chart" uri="{C3380CC4-5D6E-409C-BE32-E72D297353CC}">
              <c16:uniqueId val="{0000000C-6394-40CD-8792-339BFC157D5F}"/>
            </c:ext>
          </c:extLst>
        </c:ser>
        <c:ser>
          <c:idx val="3"/>
          <c:order val="2"/>
          <c:tx>
            <c:strRef>
              <c:f>'5-5'!$E$4</c:f>
              <c:strCache>
                <c:ptCount val="1"/>
                <c:pt idx="0">
                  <c:v>総数</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'5-5'!$A$5:$A$15</c:f>
              <c:strCache>
                <c:ptCount val="11"/>
                <c:pt idx="0">
                  <c:v>1970年度</c:v>
                </c:pt>
                <c:pt idx="1">
                  <c:v>1975</c:v>
                </c:pt>
                <c:pt idx="2">
                  <c:v>1980</c:v>
                </c:pt>
                <c:pt idx="3">
                  <c:v>1985</c:v>
                </c:pt>
                <c:pt idx="4">
                  <c:v>1990</c:v>
                </c:pt>
                <c:pt idx="5">
                  <c:v>1995</c:v>
                </c:pt>
                <c:pt idx="6">
                  <c:v>2000</c:v>
                </c:pt>
                <c:pt idx="7">
                  <c:v>2005</c:v>
                </c:pt>
                <c:pt idx="8">
                  <c:v>2010</c:v>
                </c:pt>
                <c:pt idx="9">
                  <c:v>2015</c:v>
                </c:pt>
                <c:pt idx="10">
                  <c:v>2020</c:v>
                </c:pt>
              </c:strCache>
            </c:strRef>
          </c:cat>
          <c:val>
            <c:numRef>
              <c:f>'5-5'!$E$5:$E$15</c:f>
              <c:numCache>
                <c:formatCode>#,##0_ </c:formatCode>
                <c:ptCount val="11"/>
                <c:pt idx="0">
                  <c:v>1560954</c:v>
                </c:pt>
                <c:pt idx="1">
                  <c:v>1859169</c:v>
                </c:pt>
                <c:pt idx="2">
                  <c:v>2520725</c:v>
                </c:pt>
                <c:pt idx="3">
                  <c:v>3125278</c:v>
                </c:pt>
                <c:pt idx="4">
                  <c:v>3756778</c:v>
                </c:pt>
                <c:pt idx="5">
                  <c:v>4529346</c:v>
                </c:pt>
                <c:pt idx="6">
                  <c:v>5186064</c:v>
                </c:pt>
                <c:pt idx="7">
                  <c:v>5833458</c:v>
                </c:pt>
                <c:pt idx="8">
                  <c:v>7944685</c:v>
                </c:pt>
                <c:pt idx="9">
                  <c:v>8494704</c:v>
                </c:pt>
                <c:pt idx="10">
                  <c:v>8411162</c:v>
                </c:pt>
              </c:numCache>
            </c:numRef>
          </c:val>
          <c:extLst xmlns:c15="http://schemas.microsoft.com/office/drawing/2012/chart">
            <c:ext xmlns:c16="http://schemas.microsoft.com/office/drawing/2014/chart" uri="{C3380CC4-5D6E-409C-BE32-E72D297353CC}">
              <c16:uniqueId val="{0000000D-6394-40CD-8792-339BFC157D5F}"/>
            </c:ext>
          </c:extLst>
        </c:ser>
        <c:dLbls>
          <c:dLblPos val="ctr"/>
          <c:showLegendKey val="0"/>
          <c:showVal val="1"/>
          <c:showCatName val="0"/>
          <c:showSerName val="0"/>
          <c:showPercent val="0"/>
          <c:showBubbleSize val="0"/>
        </c:dLbls>
        <c:gapWidth val="50"/>
        <c:overlap val="100"/>
        <c:axId val="568502280"/>
        <c:axId val="568514824"/>
        <c:extLst/>
      </c:barChart>
      <c:catAx>
        <c:axId val="568502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14824"/>
        <c:crosses val="autoZero"/>
        <c:auto val="1"/>
        <c:lblAlgn val="ctr"/>
        <c:lblOffset val="100"/>
        <c:noMultiLvlLbl val="0"/>
      </c:catAx>
      <c:valAx>
        <c:axId val="568514824"/>
        <c:scaling>
          <c:orientation val="minMax"/>
          <c:max val="9000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68502280"/>
        <c:crosses val="autoZero"/>
        <c:crossBetween val="between"/>
      </c:valAx>
      <c:spPr>
        <a:noFill/>
        <a:ln>
          <a:noFill/>
        </a:ln>
        <a:effectLst/>
      </c:spPr>
    </c:plotArea>
    <c:legend>
      <c:legendPos val="b"/>
      <c:legendEntry>
        <c:idx val="2"/>
        <c:delete val="1"/>
      </c:legendEntry>
      <c:layout>
        <c:manualLayout>
          <c:xMode val="edge"/>
          <c:yMode val="edge"/>
          <c:x val="9.2144593471756714E-2"/>
          <c:y val="0.11159150013777872"/>
          <c:w val="0.72579680390196954"/>
          <c:h val="0.146816835765131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35402872682529"/>
          <c:y val="0.22460380913924222"/>
          <c:w val="0.73595247962425747"/>
          <c:h val="0.69550117773739817"/>
        </c:manualLayout>
      </c:layout>
      <c:barChart>
        <c:barDir val="col"/>
        <c:grouping val="clustered"/>
        <c:varyColors val="0"/>
        <c:ser>
          <c:idx val="1"/>
          <c:order val="0"/>
          <c:tx>
            <c:strRef>
              <c:f>'5-6'!$C$4</c:f>
              <c:strCache>
                <c:ptCount val="1"/>
                <c:pt idx="0">
                  <c:v>面積（ha）</c:v>
                </c:pt>
              </c:strCache>
            </c:strRef>
          </c:tx>
          <c:spPr>
            <a:solidFill>
              <a:srgbClr val="B1D7E4"/>
            </a:solidFill>
            <a:ln>
              <a:solidFill>
                <a:srgbClr val="B1D7E4"/>
              </a:solidFill>
            </a:ln>
          </c:spPr>
          <c:invertIfNegative val="0"/>
          <c:dLbls>
            <c:numFmt formatCode="0.0_ " sourceLinked="0"/>
            <c:spPr>
              <a:noFill/>
              <a:ln>
                <a:noFill/>
              </a:ln>
              <a:effectLst/>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'5-6'!$A$6:$A$13</c:f>
              <c:numCache>
                <c:formatCode>General</c:formatCode>
                <c:ptCount val="8"/>
                <c:pt idx="0">
                  <c:v>2016</c:v>
                </c:pt>
                <c:pt idx="1">
                  <c:v>2017</c:v>
                </c:pt>
                <c:pt idx="2">
                  <c:v>2018</c:v>
                </c:pt>
                <c:pt idx="3">
                  <c:v>2019</c:v>
                </c:pt>
                <c:pt idx="4">
                  <c:v>2020</c:v>
                </c:pt>
                <c:pt idx="5">
                  <c:v>2021</c:v>
                </c:pt>
                <c:pt idx="6">
                  <c:v>2022</c:v>
                </c:pt>
                <c:pt idx="7">
                  <c:v>2023</c:v>
                </c:pt>
              </c:numCache>
            </c:numRef>
          </c:cat>
          <c:val>
            <c:numRef>
              <c:f>'5-6'!$C$6:$C$13</c:f>
              <c:numCache>
                <c:formatCode>0.0_);[Red]\(0.0\)</c:formatCode>
                <c:ptCount val="8"/>
                <c:pt idx="0">
                  <c:v>140.9</c:v>
                </c:pt>
                <c:pt idx="1">
                  <c:v>311</c:v>
                </c:pt>
                <c:pt idx="2">
                  <c:v>158.19999999999999</c:v>
                </c:pt>
                <c:pt idx="3">
                  <c:v>90.1</c:v>
                </c:pt>
                <c:pt idx="4">
                  <c:v>136.1</c:v>
                </c:pt>
                <c:pt idx="5">
                  <c:v>101.8</c:v>
                </c:pt>
                <c:pt idx="6">
                  <c:v>62.096499999999999</c:v>
                </c:pt>
                <c:pt idx="7">
                  <c:v>123.7</c:v>
                </c:pt>
              </c:numCache>
            </c:numRef>
          </c:val>
          <c:extLst>
            <c:ext xmlns:c16="http://schemas.microsoft.com/office/drawing/2014/chart" uri="{C3380CC4-5D6E-409C-BE32-E72D297353CC}">
              <c16:uniqueId val="{00000000-EB09-4B9C-AE3A-E3F73E38CEA4}"/>
            </c:ext>
          </c:extLst>
        </c:ser>
        <c:dLbls>
          <c:showLegendKey val="0"/>
          <c:showVal val="1"/>
          <c:showCatName val="0"/>
          <c:showSerName val="0"/>
          <c:showPercent val="0"/>
          <c:showBubbleSize val="0"/>
        </c:dLbls>
        <c:gapWidth val="50"/>
        <c:axId val="568515608"/>
        <c:axId val="568514432"/>
      </c:barChart>
      <c:lineChart>
        <c:grouping val="standard"/>
        <c:varyColors val="0"/>
        <c:ser>
          <c:idx val="2"/>
          <c:order val="1"/>
          <c:tx>
            <c:strRef>
              <c:f>'5-6'!$D$4</c:f>
              <c:strCache>
                <c:ptCount val="1"/>
                <c:pt idx="0">
                  <c:v>件数</c:v>
                </c:pt>
              </c:strCache>
            </c:strRef>
          </c:tx>
          <c:spPr>
            <a:ln>
              <a:solidFill>
                <a:srgbClr val="D5848B"/>
              </a:solidFill>
            </a:ln>
          </c:spPr>
          <c:marker>
            <c:symbol val="circle"/>
            <c:size val="5"/>
            <c:spPr>
              <a:solidFill>
                <a:srgbClr val="D5848B"/>
              </a:solidFill>
              <a:ln>
                <a:solidFill>
                  <a:srgbClr val="D5848B"/>
                </a:solidFill>
              </a:ln>
            </c:spPr>
          </c:marker>
          <c:dLbls>
            <c:spPr>
              <a:noFill/>
              <a:ln>
                <a:noFill/>
              </a:ln>
              <a:effectLst/>
            </c:spPr>
            <c:txPr>
              <a:bodyPr wrap="square" lIns="38100" tIns="19050" rIns="38100" bIns="19050" anchor="ctr">
                <a:spAutoFit/>
              </a:bodyPr>
              <a:lstStyle/>
              <a:p>
                <a:pPr>
                  <a:defRPr sz="900" b="1">
                    <a:solidFill>
                      <a:srgbClr val="D5848B"/>
                    </a:solidFill>
                    <a:latin typeface="+mn-ea"/>
                    <a:ea typeface="+mn-ea"/>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'5-6'!$A$6:$A$13</c:f>
              <c:numCache>
                <c:formatCode>General</c:formatCode>
                <c:ptCount val="8"/>
                <c:pt idx="0">
                  <c:v>2016</c:v>
                </c:pt>
                <c:pt idx="1">
                  <c:v>2017</c:v>
                </c:pt>
                <c:pt idx="2">
                  <c:v>2018</c:v>
                </c:pt>
                <c:pt idx="3">
                  <c:v>2019</c:v>
                </c:pt>
                <c:pt idx="4">
                  <c:v>2020</c:v>
                </c:pt>
                <c:pt idx="5">
                  <c:v>2021</c:v>
                </c:pt>
                <c:pt idx="6">
                  <c:v>2022</c:v>
                </c:pt>
                <c:pt idx="7">
                  <c:v>2023</c:v>
                </c:pt>
              </c:numCache>
            </c:numRef>
          </c:cat>
          <c:val>
            <c:numRef>
              <c:f>'5-6'!$D$6:$D$13</c:f>
              <c:numCache>
                <c:formatCode>General</c:formatCode>
                <c:ptCount val="8"/>
                <c:pt idx="0">
                  <c:v>211</c:v>
                </c:pt>
                <c:pt idx="1">
                  <c:v>238</c:v>
                </c:pt>
                <c:pt idx="2">
                  <c:v>230</c:v>
                </c:pt>
                <c:pt idx="3">
                  <c:v>130</c:v>
                </c:pt>
                <c:pt idx="4">
                  <c:v>152</c:v>
                </c:pt>
                <c:pt idx="5">
                  <c:v>205</c:v>
                </c:pt>
                <c:pt idx="6">
                  <c:v>129</c:v>
                </c:pt>
                <c:pt idx="7">
                  <c:v>168</c:v>
                </c:pt>
              </c:numCache>
            </c:numRef>
          </c:val>
          <c:smooth val="0"/>
          <c:extLst>
            <c:ext xmlns:c16="http://schemas.microsoft.com/office/drawing/2014/chart" uri="{C3380CC4-5D6E-409C-BE32-E72D297353CC}">
              <c16:uniqueId val="{00000001-EB09-4B9C-AE3A-E3F73E38CEA4}"/>
            </c:ext>
          </c:extLst>
        </c:ser>
        <c:dLbls>
          <c:showLegendKey val="0"/>
          <c:showVal val="1"/>
          <c:showCatName val="0"/>
          <c:showSerName val="0"/>
          <c:showPercent val="0"/>
          <c:showBubbleSize val="0"/>
        </c:dLbls>
        <c:marker val="1"/>
        <c:smooth val="0"/>
        <c:axId val="568512864"/>
        <c:axId val="568516000"/>
      </c:lineChart>
      <c:catAx>
        <c:axId val="568515608"/>
        <c:scaling>
          <c:orientation val="minMax"/>
        </c:scaling>
        <c:delete val="0"/>
        <c:axPos val="b"/>
        <c:numFmt formatCode="General" sourceLinked="0"/>
        <c:majorTickMark val="none"/>
        <c:minorTickMark val="none"/>
        <c:tickLblPos val="nextTo"/>
        <c:spPr>
          <a:ln>
            <a:solidFill>
              <a:schemeClr val="bg1">
                <a:lumMod val="85000"/>
              </a:schemeClr>
            </a:solidFill>
          </a:ln>
        </c:spPr>
        <c:txPr>
          <a:bodyPr/>
          <a:lstStyle/>
          <a:p>
            <a:pPr>
              <a:defRPr sz="900">
                <a:latin typeface="+mn-ea"/>
                <a:ea typeface="+mn-ea"/>
              </a:defRPr>
            </a:pPr>
            <a:endParaRPr lang="ja-JP"/>
          </a:p>
        </c:txPr>
        <c:crossAx val="568514432"/>
        <c:crossesAt val="0"/>
        <c:auto val="1"/>
        <c:lblAlgn val="ctr"/>
        <c:lblOffset val="100"/>
        <c:noMultiLvlLbl val="0"/>
      </c:catAx>
      <c:valAx>
        <c:axId val="568514432"/>
        <c:scaling>
          <c:orientation val="minMax"/>
        </c:scaling>
        <c:delete val="0"/>
        <c:axPos val="l"/>
        <c:numFmt formatCode="0.0_);[Red]\(0.0\)" sourceLinked="1"/>
        <c:majorTickMark val="out"/>
        <c:minorTickMark val="none"/>
        <c:tickLblPos val="nextTo"/>
        <c:spPr>
          <a:ln>
            <a:solidFill>
              <a:schemeClr val="bg1">
                <a:lumMod val="85000"/>
              </a:schemeClr>
            </a:solidFill>
          </a:ln>
        </c:spPr>
        <c:txPr>
          <a:bodyPr/>
          <a:lstStyle/>
          <a:p>
            <a:pPr>
              <a:defRPr sz="900"/>
            </a:pPr>
            <a:endParaRPr lang="ja-JP"/>
          </a:p>
        </c:txPr>
        <c:crossAx val="568515608"/>
        <c:crosses val="autoZero"/>
        <c:crossBetween val="between"/>
      </c:valAx>
      <c:valAx>
        <c:axId val="568516000"/>
        <c:scaling>
          <c:orientation val="minMax"/>
        </c:scaling>
        <c:delete val="0"/>
        <c:axPos val="r"/>
        <c:numFmt formatCode="General" sourceLinked="1"/>
        <c:majorTickMark val="out"/>
        <c:minorTickMark val="none"/>
        <c:tickLblPos val="nextTo"/>
        <c:spPr>
          <a:ln>
            <a:solidFill>
              <a:schemeClr val="bg1">
                <a:lumMod val="85000"/>
              </a:schemeClr>
            </a:solidFill>
          </a:ln>
        </c:spPr>
        <c:txPr>
          <a:bodyPr/>
          <a:lstStyle/>
          <a:p>
            <a:pPr>
              <a:defRPr sz="900"/>
            </a:pPr>
            <a:endParaRPr lang="ja-JP"/>
          </a:p>
        </c:txPr>
        <c:crossAx val="568512864"/>
        <c:crosses val="max"/>
        <c:crossBetween val="between"/>
      </c:valAx>
      <c:catAx>
        <c:axId val="568512864"/>
        <c:scaling>
          <c:orientation val="minMax"/>
        </c:scaling>
        <c:delete val="1"/>
        <c:axPos val="b"/>
        <c:numFmt formatCode="General" sourceLinked="1"/>
        <c:majorTickMark val="out"/>
        <c:minorTickMark val="none"/>
        <c:tickLblPos val="nextTo"/>
        <c:crossAx val="568516000"/>
        <c:crosses val="autoZero"/>
        <c:auto val="1"/>
        <c:lblAlgn val="ctr"/>
        <c:lblOffset val="100"/>
        <c:noMultiLvlLbl val="0"/>
      </c:catAx>
    </c:plotArea>
    <c:legend>
      <c:legendPos val="r"/>
      <c:layout>
        <c:manualLayout>
          <c:xMode val="edge"/>
          <c:yMode val="edge"/>
          <c:x val="0.20842150699332346"/>
          <c:y val="3.9425479978268022E-2"/>
          <c:w val="0.57520610984634879"/>
          <c:h val="9.2159095497678173E-2"/>
        </c:manualLayout>
      </c:layout>
      <c:overlay val="0"/>
      <c:txPr>
        <a:bodyPr/>
        <a:lstStyle/>
        <a:p>
          <a:pPr>
            <a:defRPr sz="900"/>
          </a:pPr>
          <a:endParaRPr lang="ja-JP"/>
        </a:p>
      </c:txPr>
    </c:legend>
    <c:plotVisOnly val="1"/>
    <c:dispBlanksAs val="gap"/>
    <c:showDLblsOverMax val="0"/>
  </c:chart>
  <c:spPr>
    <a:ln>
      <a:noFill/>
    </a:ln>
  </c:spPr>
  <c:printSettings>
    <c:headerFooter>
      <c:oddHeader>&amp;C&amp;14農地転用の許可件数・面積の推移について</c:oddHeader>
    </c:headerFooter>
    <c:pageMargins b="0.75" l="0.7" r="0.7" t="0.75" header="0.3" footer="0.3"/>
    <c:pageSetup orientation="portrait"/>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90544205985501E-2"/>
          <c:y val="0.20695416384210252"/>
          <c:w val="0.85472587208414241"/>
          <c:h val="0.69753335885027656"/>
        </c:manualLayout>
      </c:layout>
      <c:barChart>
        <c:barDir val="col"/>
        <c:grouping val="clustered"/>
        <c:varyColors val="0"/>
        <c:ser>
          <c:idx val="1"/>
          <c:order val="1"/>
          <c:tx>
            <c:strRef>
              <c:f>'5-7'!$D$4</c:f>
              <c:strCache>
                <c:ptCount val="1"/>
                <c:pt idx="0">
                  <c:v>農地法第３条に基づく農地の権利移動面積(a)</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'5-7'!$A$5:$A$18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'5-7'!$D$5:$D$18</c:f>
              <c:numCache>
                <c:formatCode>#,##0_ </c:formatCode>
                <c:ptCount val="14"/>
                <c:pt idx="0">
                  <c:v>7236</c:v>
                </c:pt>
                <c:pt idx="1">
                  <c:v>6532</c:v>
                </c:pt>
                <c:pt idx="2">
                  <c:v>7178</c:v>
                </c:pt>
                <c:pt idx="3">
                  <c:v>5008</c:v>
                </c:pt>
                <c:pt idx="4">
                  <c:v>6431</c:v>
                </c:pt>
                <c:pt idx="5">
                  <c:v>8006</c:v>
                </c:pt>
                <c:pt idx="6">
                  <c:v>6342</c:v>
                </c:pt>
                <c:pt idx="7">
                  <c:v>6408</c:v>
                </c:pt>
                <c:pt idx="8">
                  <c:v>5740</c:v>
                </c:pt>
                <c:pt idx="9">
                  <c:v>7435</c:v>
                </c:pt>
                <c:pt idx="10">
                  <c:v>7010</c:v>
                </c:pt>
                <c:pt idx="11">
                  <c:v>5251</c:v>
                </c:pt>
                <c:pt idx="12">
                  <c:v>4194</c:v>
                </c:pt>
                <c:pt idx="13">
                  <c:v>6619</c:v>
                </c:pt>
              </c:numCache>
            </c:numRef>
          </c:val>
          <c:extLst>
            <c:ext xmlns:c16="http://schemas.microsoft.com/office/drawing/2014/chart" uri="{C3380CC4-5D6E-409C-BE32-E72D297353CC}">
              <c16:uniqueId val="{00000000-1F2A-4487-9F68-5719D0B5D602}"/>
            </c:ext>
          </c:extLst>
        </c:ser>
        <c:dLbls>
          <c:showLegendKey val="0"/>
          <c:showVal val="0"/>
          <c:showCatName val="0"/>
          <c:showSerName val="0"/>
          <c:showPercent val="0"/>
          <c:showBubbleSize val="0"/>
        </c:dLbls>
        <c:gapWidth val="50"/>
        <c:axId val="568513648"/>
        <c:axId val="568514040"/>
      </c:barChart>
      <c:lineChart>
        <c:grouping val="standard"/>
        <c:varyColors val="0"/>
        <c:ser>
          <c:idx val="0"/>
          <c:order val="0"/>
          <c:tx>
            <c:strRef>
              <c:f>'5-7'!$C$4</c:f>
              <c:strCache>
                <c:ptCount val="1"/>
                <c:pt idx="0">
                  <c:v>農地法第３条に基づく農地の権利移動件数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'5-7'!$A$5:$A$18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'5-7'!$C$5:$C$18</c:f>
              <c:numCache>
                <c:formatCode>0_);[Red]\(0\)</c:formatCode>
                <c:ptCount val="14"/>
                <c:pt idx="0">
                  <c:v>237</c:v>
                </c:pt>
                <c:pt idx="1">
                  <c:v>174</c:v>
                </c:pt>
                <c:pt idx="2">
                  <c:v>174</c:v>
                </c:pt>
                <c:pt idx="3">
                  <c:v>158</c:v>
                </c:pt>
                <c:pt idx="4">
                  <c:v>199</c:v>
                </c:pt>
                <c:pt idx="5">
                  <c:v>169</c:v>
                </c:pt>
                <c:pt idx="6">
                  <c:v>175</c:v>
                </c:pt>
                <c:pt idx="7">
                  <c:v>168</c:v>
                </c:pt>
                <c:pt idx="8">
                  <c:v>166</c:v>
                </c:pt>
                <c:pt idx="9">
                  <c:v>181</c:v>
                </c:pt>
                <c:pt idx="10">
                  <c:v>180</c:v>
                </c:pt>
                <c:pt idx="11">
                  <c:v>171</c:v>
                </c:pt>
                <c:pt idx="12">
                  <c:v>129</c:v>
                </c:pt>
                <c:pt idx="13">
                  <c:v>219</c:v>
                </c:pt>
              </c:numCache>
            </c:numRef>
          </c:val>
          <c:smooth val="0"/>
          <c:extLst>
            <c:ext xmlns:c16="http://schemas.microsoft.com/office/drawing/2014/chart" uri="{C3380CC4-5D6E-409C-BE32-E72D297353CC}">
              <c16:uniqueId val="{00000001-1F2A-4487-9F68-5719D0B5D602}"/>
            </c:ext>
          </c:extLst>
        </c:ser>
        <c:dLbls>
          <c:showLegendKey val="0"/>
          <c:showVal val="0"/>
          <c:showCatName val="0"/>
          <c:showSerName val="0"/>
          <c:showPercent val="0"/>
          <c:showBubbleSize val="0"/>
        </c:dLbls>
        <c:marker val="1"/>
        <c:smooth val="0"/>
        <c:axId val="575573632"/>
        <c:axId val="575572064"/>
      </c:lineChart>
      <c:catAx>
        <c:axId val="56851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8514040"/>
        <c:crosses val="autoZero"/>
        <c:auto val="1"/>
        <c:lblAlgn val="ctr"/>
        <c:lblOffset val="100"/>
        <c:noMultiLvlLbl val="0"/>
      </c:catAx>
      <c:valAx>
        <c:axId val="568514040"/>
        <c:scaling>
          <c:orientation val="minMax"/>
          <c:max val="10000"/>
          <c:min val="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68513648"/>
        <c:crosses val="autoZero"/>
        <c:crossBetween val="between"/>
        <c:majorUnit val="2000"/>
      </c:valAx>
      <c:valAx>
        <c:axId val="575572064"/>
        <c:scaling>
          <c:orientation val="minMax"/>
        </c:scaling>
        <c:delete val="0"/>
        <c:axPos val="r"/>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73632"/>
        <c:crosses val="max"/>
        <c:crossBetween val="between"/>
      </c:valAx>
      <c:catAx>
        <c:axId val="575573632"/>
        <c:scaling>
          <c:orientation val="minMax"/>
        </c:scaling>
        <c:delete val="1"/>
        <c:axPos val="b"/>
        <c:numFmt formatCode="General" sourceLinked="1"/>
        <c:majorTickMark val="out"/>
        <c:minorTickMark val="none"/>
        <c:tickLblPos val="nextTo"/>
        <c:crossAx val="575572064"/>
        <c:crosses val="autoZero"/>
        <c:auto val="1"/>
        <c:lblAlgn val="ctr"/>
        <c:lblOffset val="100"/>
        <c:noMultiLvlLbl val="0"/>
      </c:catAx>
      <c:spPr>
        <a:noFill/>
        <a:ln>
          <a:noFill/>
        </a:ln>
        <a:effectLst/>
      </c:spPr>
    </c:plotArea>
    <c:legend>
      <c:legendPos val="t"/>
      <c:layout>
        <c:manualLayout>
          <c:xMode val="edge"/>
          <c:yMode val="edge"/>
          <c:x val="4.4057937356037517E-2"/>
          <c:y val="6.216622219873106E-2"/>
          <c:w val="0.89999995280671818"/>
          <c:h val="5.29959158965492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2291501260406E-2"/>
          <c:y val="0.21082291986228993"/>
          <c:w val="0.89849541699747915"/>
          <c:h val="0.70636070491188596"/>
        </c:manualLayout>
      </c:layout>
      <c:barChart>
        <c:barDir val="col"/>
        <c:grouping val="stacked"/>
        <c:varyColors val="0"/>
        <c:ser>
          <c:idx val="2"/>
          <c:order val="1"/>
          <c:tx>
            <c:strRef>
              <c:f>'5-8'!$D$4</c:f>
              <c:strCache>
                <c:ptCount val="1"/>
                <c:pt idx="0">
                  <c:v>許可面積</c:v>
                </c:pt>
              </c:strCache>
            </c:strRef>
          </c:tx>
          <c:spPr>
            <a:solidFill>
              <a:srgbClr val="B1D7E4"/>
            </a:solidFill>
            <a:ln>
              <a:noFill/>
            </a:ln>
            <a:effectLst/>
          </c:spPr>
          <c:invertIfNegative val="1"/>
          <c:dLbls>
            <c:dLbl>
              <c:idx val="1"/>
              <c:layout>
                <c:manualLayout>
                  <c:x val="9.9260302679295855E-18"/>
                  <c:y val="8.7719298245612955E-3"/>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5DD0-4B1D-89DC-874DA7E1DE33}"/>
                </c:ext>
              </c:extLst>
            </c:dLbl>
            <c:dLbl>
              <c:idx val="2"/>
              <c:layout>
                <c:manualLayout>
                  <c:x val="-3.9704121071718342E-17"/>
                  <c:y val="5.847953216374162E-3"/>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5DD0-4B1D-89DC-874DA7E1DE33}"/>
                </c:ext>
              </c:extLst>
            </c:dLbl>
            <c:dLbl>
              <c:idx val="3"/>
              <c:layout>
                <c:manualLayout>
                  <c:x val="0"/>
                  <c:y val="1.75438596491226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C9-4840-84D9-F14F6402A310}"/>
                </c:ext>
              </c:extLst>
            </c:dLbl>
            <c:dLbl>
              <c:idx val="4"/>
              <c:layout>
                <c:manualLayout>
                  <c:x val="0"/>
                  <c:y val="2.33918128654969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ED-4812-BE3D-C15B8551148C}"/>
                </c:ext>
              </c:extLst>
            </c:dLbl>
            <c:dLbl>
              <c:idx val="6"/>
              <c:layout>
                <c:manualLayout>
                  <c:x val="-7.9408242143436684E-17"/>
                  <c:y val="3.50877192982456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C9-4840-84D9-F14F6402A310}"/>
                </c:ext>
              </c:extLst>
            </c:dLbl>
            <c:dLbl>
              <c:idx val="7"/>
              <c:layout>
                <c:manualLayout>
                  <c:x val="0"/>
                  <c:y val="8.771929824561295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C9-4840-84D9-F14F6402A310}"/>
                </c:ext>
              </c:extLst>
            </c:dLbl>
            <c:dLbl>
              <c:idx val="8"/>
              <c:layout>
                <c:manualLayout>
                  <c:x val="0"/>
                  <c:y val="1.7543859649122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C9-4840-84D9-F14F6402A310}"/>
                </c:ext>
              </c:extLst>
            </c:dLbl>
            <c:dLbl>
              <c:idx val="9"/>
              <c:layout>
                <c:manualLayout>
                  <c:x val="2.1657043492970753E-3"/>
                  <c:y val="1.46198830409356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C9-4840-84D9-F14F6402A310}"/>
                </c:ext>
              </c:extLst>
            </c:dLbl>
            <c:dLbl>
              <c:idx val="10"/>
              <c:layout>
                <c:manualLayout>
                  <c:x val="0"/>
                  <c:y val="1.75438596491228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ED-4812-BE3D-C15B8551148C}"/>
                </c:ext>
              </c:extLst>
            </c:dLbl>
            <c:dLbl>
              <c:idx val="11"/>
              <c:layout>
                <c:manualLayout>
                  <c:x val="0"/>
                  <c:y val="2.59544858684294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AE-4F66-ADC6-3D6A8429D9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'5-8'!$D$5:$D$18</c:f>
              <c:numCache>
                <c:formatCode>#,##0_ </c:formatCode>
                <c:ptCount val="14"/>
                <c:pt idx="0">
                  <c:v>321</c:v>
                </c:pt>
                <c:pt idx="1">
                  <c:v>360</c:v>
                </c:pt>
                <c:pt idx="2">
                  <c:v>576</c:v>
                </c:pt>
                <c:pt idx="3">
                  <c:v>809</c:v>
                </c:pt>
                <c:pt idx="4">
                  <c:v>1067</c:v>
                </c:pt>
                <c:pt idx="5">
                  <c:v>606</c:v>
                </c:pt>
                <c:pt idx="6">
                  <c:v>1203</c:v>
                </c:pt>
                <c:pt idx="7">
                  <c:v>618</c:v>
                </c:pt>
                <c:pt idx="8">
                  <c:v>850</c:v>
                </c:pt>
                <c:pt idx="9">
                  <c:v>761</c:v>
                </c:pt>
                <c:pt idx="10">
                  <c:v>964</c:v>
                </c:pt>
                <c:pt idx="11">
                  <c:v>1424</c:v>
                </c:pt>
                <c:pt idx="12">
                  <c:v>713</c:v>
                </c:pt>
                <c:pt idx="13">
                  <c:v>2526</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9-EDC9-4840-84D9-F14F6402A310}"/>
            </c:ext>
          </c:extLst>
        </c:ser>
        <c:ser>
          <c:idx val="4"/>
          <c:order val="3"/>
          <c:tx>
            <c:strRef>
              <c:f>'5-8'!$F$4</c:f>
              <c:strCache>
                <c:ptCount val="1"/>
                <c:pt idx="0">
                  <c:v>届出面積</c:v>
                </c:pt>
              </c:strCache>
            </c:strRef>
          </c:tx>
          <c:spPr>
            <a:pattFill prst="dkUpDiag">
              <a:fgClr>
                <a:srgbClr val="F8E352"/>
              </a:fgClr>
              <a:bgClr>
                <a:schemeClr val="bg1"/>
              </a:bgClr>
            </a:pattFill>
            <a:ln>
              <a:solidFill>
                <a:srgbClr val="F8E352"/>
              </a:solidFill>
            </a:ln>
            <a:effectLst/>
          </c:spPr>
          <c:invertIfNegative val="0"/>
          <c:dLbls>
            <c:dLbl>
              <c:idx val="1"/>
              <c:layout>
                <c:manualLayout>
                  <c:x val="-1.6201855923363396E-3"/>
                  <c:y val="-4.04455035225861E-2"/>
                </c:manualLayout>
              </c:layout>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5DD0-4B1D-89DC-874DA7E1DE33}"/>
                </c:ext>
              </c:extLst>
            </c:dLbl>
            <c:dLbl>
              <c:idx val="11"/>
              <c:layout>
                <c:manualLayout>
                  <c:x val="0"/>
                  <c:y val="1.73029905789529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AE-4F66-ADC6-3D6A8429D9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'5-8'!$F$5:$F$18</c:f>
              <c:numCache>
                <c:formatCode>#,##0_ </c:formatCode>
                <c:ptCount val="14"/>
                <c:pt idx="0">
                  <c:v>2616</c:v>
                </c:pt>
                <c:pt idx="1">
                  <c:v>1741</c:v>
                </c:pt>
                <c:pt idx="2">
                  <c:v>3056</c:v>
                </c:pt>
                <c:pt idx="3">
                  <c:v>4212</c:v>
                </c:pt>
                <c:pt idx="4">
                  <c:v>4556</c:v>
                </c:pt>
                <c:pt idx="5">
                  <c:v>3894</c:v>
                </c:pt>
                <c:pt idx="6">
                  <c:v>4638</c:v>
                </c:pt>
                <c:pt idx="7">
                  <c:v>3497</c:v>
                </c:pt>
                <c:pt idx="8">
                  <c:v>2810</c:v>
                </c:pt>
                <c:pt idx="9">
                  <c:v>2061</c:v>
                </c:pt>
                <c:pt idx="10">
                  <c:v>2583</c:v>
                </c:pt>
                <c:pt idx="11">
                  <c:v>2157</c:v>
                </c:pt>
                <c:pt idx="12">
                  <c:v>1708</c:v>
                </c:pt>
                <c:pt idx="13">
                  <c:v>1359</c:v>
                </c:pt>
              </c:numCache>
            </c:numRef>
          </c:val>
          <c:extLst>
            <c:ext xmlns:c16="http://schemas.microsoft.com/office/drawing/2014/chart" uri="{C3380CC4-5D6E-409C-BE32-E72D297353CC}">
              <c16:uniqueId val="{0000000B-EDC9-4840-84D9-F14F6402A310}"/>
            </c:ext>
          </c:extLst>
        </c:ser>
        <c:dLbls>
          <c:showLegendKey val="0"/>
          <c:showVal val="0"/>
          <c:showCatName val="0"/>
          <c:showSerName val="0"/>
          <c:showPercent val="0"/>
          <c:showBubbleSize val="0"/>
        </c:dLbls>
        <c:gapWidth val="50"/>
        <c:overlap val="100"/>
        <c:axId val="575577160"/>
        <c:axId val="575571672"/>
      </c:barChart>
      <c:lineChart>
        <c:grouping val="standard"/>
        <c:varyColors val="0"/>
        <c:ser>
          <c:idx val="1"/>
          <c:order val="0"/>
          <c:tx>
            <c:strRef>
              <c:f>'5-8'!$C$4</c:f>
              <c:strCache>
                <c:ptCount val="1"/>
                <c:pt idx="0">
                  <c:v>許可件数</c:v>
                </c:pt>
              </c:strCache>
            </c:strRef>
          </c:tx>
          <c:spPr>
            <a:ln w="28575" cap="rnd">
              <a:solidFill>
                <a:srgbClr val="51A1A2"/>
              </a:solidFill>
              <a:prstDash val="sysDot"/>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'5-8'!$C$5:$C$18</c:f>
              <c:numCache>
                <c:formatCode>#,##0_ </c:formatCode>
                <c:ptCount val="14"/>
                <c:pt idx="0">
                  <c:v>48</c:v>
                </c:pt>
                <c:pt idx="1">
                  <c:v>35</c:v>
                </c:pt>
                <c:pt idx="2">
                  <c:v>66</c:v>
                </c:pt>
                <c:pt idx="3">
                  <c:v>59</c:v>
                </c:pt>
                <c:pt idx="4">
                  <c:v>78</c:v>
                </c:pt>
                <c:pt idx="5">
                  <c:v>68</c:v>
                </c:pt>
                <c:pt idx="6">
                  <c:v>74</c:v>
                </c:pt>
                <c:pt idx="7">
                  <c:v>60</c:v>
                </c:pt>
                <c:pt idx="8">
                  <c:v>66</c:v>
                </c:pt>
                <c:pt idx="9">
                  <c:v>59</c:v>
                </c:pt>
                <c:pt idx="10">
                  <c:v>76</c:v>
                </c:pt>
                <c:pt idx="11">
                  <c:v>87</c:v>
                </c:pt>
                <c:pt idx="12">
                  <c:v>78</c:v>
                </c:pt>
                <c:pt idx="13">
                  <c:v>76</c:v>
                </c:pt>
              </c:numCache>
            </c:numRef>
          </c:val>
          <c:smooth val="0"/>
          <c:extLst>
            <c:ext xmlns:c16="http://schemas.microsoft.com/office/drawing/2014/chart" uri="{C3380CC4-5D6E-409C-BE32-E72D297353CC}">
              <c16:uniqueId val="{0000000C-EDC9-4840-84D9-F14F6402A310}"/>
            </c:ext>
          </c:extLst>
        </c:ser>
        <c:ser>
          <c:idx val="3"/>
          <c:order val="2"/>
          <c:tx>
            <c:strRef>
              <c:f>'5-8'!$E$4</c:f>
              <c:strCache>
                <c:ptCount val="1"/>
                <c:pt idx="0">
                  <c:v>届出件数</c:v>
                </c:pt>
              </c:strCache>
            </c:strRef>
          </c:tx>
          <c:spPr>
            <a:ln w="28575" cap="rnd">
              <a:solidFill>
                <a:srgbClr val="D5848B"/>
              </a:solidFill>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'5-8'!$A$5:$A$18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'5-8'!$E$5:$E$18</c:f>
              <c:numCache>
                <c:formatCode>#,##0_ </c:formatCode>
                <c:ptCount val="14"/>
                <c:pt idx="0">
                  <c:v>448</c:v>
                </c:pt>
                <c:pt idx="1">
                  <c:v>334</c:v>
                </c:pt>
                <c:pt idx="2">
                  <c:v>470</c:v>
                </c:pt>
                <c:pt idx="3">
                  <c:v>656</c:v>
                </c:pt>
                <c:pt idx="4">
                  <c:v>617</c:v>
                </c:pt>
                <c:pt idx="5">
                  <c:v>666</c:v>
                </c:pt>
                <c:pt idx="6">
                  <c:v>722</c:v>
                </c:pt>
                <c:pt idx="7">
                  <c:v>550</c:v>
                </c:pt>
                <c:pt idx="8">
                  <c:v>507</c:v>
                </c:pt>
                <c:pt idx="9">
                  <c:v>374</c:v>
                </c:pt>
                <c:pt idx="10">
                  <c:v>369</c:v>
                </c:pt>
                <c:pt idx="11">
                  <c:v>325</c:v>
                </c:pt>
                <c:pt idx="12">
                  <c:v>280</c:v>
                </c:pt>
                <c:pt idx="13">
                  <c:v>239</c:v>
                </c:pt>
              </c:numCache>
            </c:numRef>
          </c:val>
          <c:smooth val="0"/>
          <c:extLst>
            <c:ext xmlns:c16="http://schemas.microsoft.com/office/drawing/2014/chart" uri="{C3380CC4-5D6E-409C-BE32-E72D297353CC}">
              <c16:uniqueId val="{0000000D-EDC9-4840-84D9-F14F6402A310}"/>
            </c:ext>
          </c:extLst>
        </c:ser>
        <c:dLbls>
          <c:showLegendKey val="0"/>
          <c:showVal val="0"/>
          <c:showCatName val="0"/>
          <c:showSerName val="0"/>
          <c:showPercent val="0"/>
          <c:showBubbleSize val="0"/>
        </c:dLbls>
        <c:marker val="1"/>
        <c:smooth val="0"/>
        <c:axId val="575574416"/>
        <c:axId val="575574024"/>
      </c:lineChart>
      <c:catAx>
        <c:axId val="575577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71672"/>
        <c:crosses val="autoZero"/>
        <c:auto val="1"/>
        <c:lblAlgn val="ctr"/>
        <c:lblOffset val="100"/>
        <c:noMultiLvlLbl val="0"/>
      </c:catAx>
      <c:valAx>
        <c:axId val="575571672"/>
        <c:scaling>
          <c:orientation val="minMax"/>
          <c:max val="6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77160"/>
        <c:crosses val="autoZero"/>
        <c:crossBetween val="between"/>
        <c:majorUnit val="1000"/>
      </c:valAx>
      <c:valAx>
        <c:axId val="575574024"/>
        <c:scaling>
          <c:orientation val="minMax"/>
          <c:max val="750"/>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74416"/>
        <c:crosses val="max"/>
        <c:crossBetween val="between"/>
        <c:majorUnit val="100"/>
      </c:valAx>
      <c:catAx>
        <c:axId val="575574416"/>
        <c:scaling>
          <c:orientation val="minMax"/>
        </c:scaling>
        <c:delete val="1"/>
        <c:axPos val="b"/>
        <c:numFmt formatCode="General" sourceLinked="1"/>
        <c:majorTickMark val="out"/>
        <c:minorTickMark val="none"/>
        <c:tickLblPos val="nextTo"/>
        <c:crossAx val="575574024"/>
        <c:crosses val="autoZero"/>
        <c:auto val="1"/>
        <c:lblAlgn val="ctr"/>
        <c:lblOffset val="100"/>
        <c:noMultiLvlLbl val="0"/>
      </c:catAx>
      <c:spPr>
        <a:noFill/>
        <a:ln>
          <a:noFill/>
        </a:ln>
        <a:effectLst/>
      </c:spPr>
    </c:plotArea>
    <c:legend>
      <c:legendPos val="t"/>
      <c:layout>
        <c:manualLayout>
          <c:xMode val="edge"/>
          <c:yMode val="edge"/>
          <c:x val="8.6628191352373624E-2"/>
          <c:y val="8.9614509814850737E-2"/>
          <c:w val="0.83646425402654745"/>
          <c:h val="4.93424506147258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705909184032408E-2"/>
          <c:y val="0.145202421948502"/>
          <c:w val="0.9236210422150839"/>
          <c:h val="0.75985654668282265"/>
        </c:manualLayout>
      </c:layout>
      <c:barChart>
        <c:barDir val="col"/>
        <c:grouping val="stacked"/>
        <c:varyColors val="0"/>
        <c:ser>
          <c:idx val="2"/>
          <c:order val="0"/>
          <c:tx>
            <c:strRef>
              <c:f>'5-9'!$E$4</c:f>
              <c:strCache>
                <c:ptCount val="1"/>
                <c:pt idx="0">
                  <c:v>田</c:v>
                </c:pt>
              </c:strCache>
            </c:strRef>
          </c:tx>
          <c:spPr>
            <a:solidFill>
              <a:srgbClr val="B1D7E4"/>
            </a:solidFill>
            <a:ln>
              <a:noFill/>
            </a:ln>
            <a:effectLst/>
          </c:spPr>
          <c:invertIfNegative val="0"/>
          <c:dLbls>
            <c:dLbl>
              <c:idx val="0"/>
              <c:layout>
                <c:manualLayout>
                  <c:x val="0"/>
                  <c:y val="5.5591821413013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0-4C82-8D2B-0D8A5BDB8ABE}"/>
                </c:ext>
              </c:extLst>
            </c:dLbl>
            <c:dLbl>
              <c:idx val="1"/>
              <c:layout>
                <c:manualLayout>
                  <c:x val="-7.3596424991191129E-17"/>
                  <c:y val="-4.10769559527816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2-4F2F-8B08-DE7D263021D2}"/>
                </c:ext>
              </c:extLst>
            </c:dLbl>
            <c:dLbl>
              <c:idx val="2"/>
              <c:layout>
                <c:manualLayout>
                  <c:x val="0"/>
                  <c:y val="-8.42908427154601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F2-4F2F-8B08-DE7D263021D2}"/>
                </c:ext>
              </c:extLst>
            </c:dLbl>
            <c:dLbl>
              <c:idx val="3"/>
              <c:layout>
                <c:manualLayout>
                  <c:x val="-7.3596424991191129E-17"/>
                  <c:y val="-7.66900871424661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F2-4F2F-8B08-DE7D263021D2}"/>
                </c:ext>
              </c:extLst>
            </c:dLbl>
            <c:dLbl>
              <c:idx val="4"/>
              <c:layout>
                <c:manualLayout>
                  <c:x val="0"/>
                  <c:y val="4.230710662593823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F0-4C82-8D2B-0D8A5BDB8ABE}"/>
                </c:ext>
              </c:extLst>
            </c:dLbl>
            <c:dLbl>
              <c:idx val="5"/>
              <c:layout>
                <c:manualLayout>
                  <c:x val="0"/>
                  <c:y val="2.16965574716760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F0-4C82-8D2B-0D8A5BDB8A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'5-9'!$A$6:$A$14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'5-9'!$E$6:$E$14</c:f>
              <c:numCache>
                <c:formatCode>0.0_);[Red]\(0.0\)</c:formatCode>
                <c:ptCount val="9"/>
                <c:pt idx="0">
                  <c:v>101.8</c:v>
                </c:pt>
                <c:pt idx="1">
                  <c:v>50.9</c:v>
                </c:pt>
                <c:pt idx="2">
                  <c:v>51.3</c:v>
                </c:pt>
                <c:pt idx="3">
                  <c:v>52.7</c:v>
                </c:pt>
                <c:pt idx="4">
                  <c:v>63</c:v>
                </c:pt>
                <c:pt idx="5">
                  <c:v>60.9</c:v>
                </c:pt>
                <c:pt idx="6">
                  <c:v>63.7</c:v>
                </c:pt>
                <c:pt idx="7">
                  <c:v>62.8</c:v>
                </c:pt>
                <c:pt idx="8">
                  <c:v>63.5</c:v>
                </c:pt>
              </c:numCache>
            </c:numRef>
          </c:val>
          <c:extLst>
            <c:ext xmlns:c16="http://schemas.microsoft.com/office/drawing/2014/chart" uri="{C3380CC4-5D6E-409C-BE32-E72D297353CC}">
              <c16:uniqueId val="{00000004-03F0-4C82-8D2B-0D8A5BDB8ABE}"/>
            </c:ext>
          </c:extLst>
        </c:ser>
        <c:ser>
          <c:idx val="4"/>
          <c:order val="2"/>
          <c:tx>
            <c:strRef>
              <c:f>'5-9'!$F$4</c:f>
              <c:strCache>
                <c:ptCount val="1"/>
                <c:pt idx="0">
                  <c:v>畑</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'5-9'!$A$6:$A$14</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'5-9'!$F$6:$F$14</c:f>
              <c:numCache>
                <c:formatCode>0.0_);[Red]\(0.0\)</c:formatCode>
                <c:ptCount val="9"/>
                <c:pt idx="0">
                  <c:v>536.9</c:v>
                </c:pt>
                <c:pt idx="1">
                  <c:v>319.8</c:v>
                </c:pt>
                <c:pt idx="2">
                  <c:v>322.60000000000002</c:v>
                </c:pt>
                <c:pt idx="3">
                  <c:v>321.7</c:v>
                </c:pt>
                <c:pt idx="4">
                  <c:v>322</c:v>
                </c:pt>
                <c:pt idx="5">
                  <c:v>316.2</c:v>
                </c:pt>
                <c:pt idx="6">
                  <c:v>313.89999999999998</c:v>
                </c:pt>
                <c:pt idx="7">
                  <c:v>308.89999999999998</c:v>
                </c:pt>
                <c:pt idx="8">
                  <c:v>312.39999999999998</c:v>
                </c:pt>
              </c:numCache>
            </c:numRef>
          </c:val>
          <c:extLst>
            <c:ext xmlns:c16="http://schemas.microsoft.com/office/drawing/2014/chart" uri="{C3380CC4-5D6E-409C-BE32-E72D297353CC}">
              <c16:uniqueId val="{00000005-03F0-4C82-8D2B-0D8A5BDB8ABE}"/>
            </c:ext>
          </c:extLst>
        </c:ser>
        <c:dLbls>
          <c:showLegendKey val="0"/>
          <c:showVal val="0"/>
          <c:showCatName val="0"/>
          <c:showSerName val="0"/>
          <c:showPercent val="0"/>
          <c:showBubbleSize val="0"/>
        </c:dLbls>
        <c:gapWidth val="150"/>
        <c:overlap val="100"/>
        <c:axId val="575576768"/>
        <c:axId val="575572456"/>
        <c:extLst>
          <c:ext xmlns:c15="http://schemas.microsoft.com/office/drawing/2012/chart" uri="{02D57815-91ED-43cb-92C2-25804820EDAC}">
            <c15:filteredBarSeries>
              <c15:ser>
                <c:idx val="3"/>
                <c:order val="1"/>
                <c:tx>
                  <c:strRef>
                    <c:extLst>
                      <c:ext uri="{02D57815-91ED-43cb-92C2-25804820EDAC}">
                        <c15:formulaRef>
                          <c15:sqref>'5-9'!$G$4</c15:sqref>
                        </c15:formulaRef>
                      </c:ext>
                    </c:extLst>
                    <c:strCache>
                      <c:ptCount val="1"/>
                      <c:pt idx="0">
                        <c:v>合計</c:v>
                      </c:pt>
                    </c:strCache>
                  </c:strRef>
                </c:tx>
                <c:spPr>
                  <a:noFill/>
                  <a:ln>
                    <a:noFill/>
                  </a:ln>
                  <a:effectLst/>
                </c:spPr>
                <c:invertIfNegative val="0"/>
                <c:dLbls>
                  <c:dLbl>
                    <c:idx val="0"/>
                    <c:layout>
                      <c:manualLayout>
                        <c:x val="0"/>
                        <c:y val="-0.38222236079950905"/>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E0A3-441F-BAD5-2E4BB2FDBE5A}"/>
                      </c:ext>
                    </c:extLst>
                  </c:dLbl>
                  <c:dLbl>
                    <c:idx val="1"/>
                    <c:layout>
                      <c:manualLayout>
                        <c:x val="0"/>
                        <c:y val="-0.3914048382684957"/>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1-E0A3-441F-BAD5-2E4BB2FDBE5A}"/>
                      </c:ext>
                    </c:extLst>
                  </c:dLbl>
                  <c:dLbl>
                    <c:idx val="2"/>
                    <c:layout>
                      <c:manualLayout>
                        <c:x val="2.0726213895179814E-3"/>
                        <c:y val="-0.23356628490198886"/>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6-03F0-4C82-8D2B-0D8A5BDB8ABE}"/>
                      </c:ext>
                    </c:extLst>
                  </c:dLbl>
                  <c:dLbl>
                    <c:idx val="3"/>
                    <c:layout>
                      <c:manualLayout>
                        <c:x val="-7.5995239712166629E-17"/>
                        <c:y val="-0.23540788255952885"/>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2-E0A3-441F-BAD5-2E4BB2FDBE5A}"/>
                      </c:ext>
                    </c:extLst>
                  </c:dLbl>
                  <c:dLbl>
                    <c:idx val="4"/>
                    <c:layout>
                      <c:manualLayout>
                        <c:x val="-7.5995239712166629E-17"/>
                        <c:y val="-0.23929544787785414"/>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7-03F0-4C82-8D2B-0D8A5BDB8ABE}"/>
                      </c:ext>
                    </c:extLst>
                  </c:dLbl>
                  <c:dLbl>
                    <c:idx val="5"/>
                    <c:layout>
                      <c:manualLayout>
                        <c:x val="-7.5995239712166629E-17"/>
                        <c:y val="-0.24539593499276485"/>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3-E0A3-441F-BAD5-2E4BB2FDBE5A}"/>
                      </c:ext>
                    </c:extLst>
                  </c:dLbl>
                  <c:dLbl>
                    <c:idx val="6"/>
                    <c:layout>
                      <c:manualLayout>
                        <c:x val="2.0726213895178674E-3"/>
                        <c:y val="-0.23724948021706879"/>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4-E0A3-441F-BAD5-2E4BB2FDBE5A}"/>
                      </c:ext>
                    </c:extLst>
                  </c:dLbl>
                  <c:dLbl>
                    <c:idx val="7"/>
                    <c:layout>
                      <c:manualLayout>
                        <c:x val="0"/>
                        <c:y val="-0.23724948021706879"/>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5-E0A3-441F-BAD5-2E4BB2FDBE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'5-9'!$A$6:$A$14</c15:sqref>
                        </c15:formulaRef>
                      </c:ext>
                    </c:extLst>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uri="{02D57815-91ED-43cb-92C2-25804820EDAC}">
                        <c15:formulaRef>
                          <c15:sqref>'5-9'!$G$5:$G$13</c15:sqref>
                        </c15:formulaRef>
                      </c:ext>
                    </c:extLst>
                    <c:numCache>
                      <c:formatCode>0.0_);[Red]\(0.0\)</c:formatCode>
                      <c:ptCount val="9"/>
                      <c:pt idx="0">
                        <c:v>629</c:v>
                      </c:pt>
                      <c:pt idx="1">
                        <c:v>638.69999999999993</c:v>
                      </c:pt>
                      <c:pt idx="2">
                        <c:v>370.7</c:v>
                      </c:pt>
                      <c:pt idx="3">
                        <c:v>373.90000000000003</c:v>
                      </c:pt>
                      <c:pt idx="4">
                        <c:v>374.4</c:v>
                      </c:pt>
                      <c:pt idx="5">
                        <c:v>385</c:v>
                      </c:pt>
                      <c:pt idx="6">
                        <c:v>377.09999999999997</c:v>
                      </c:pt>
                      <c:pt idx="7">
                        <c:v>377.6</c:v>
                      </c:pt>
                      <c:pt idx="8">
                        <c:v>371.7</c:v>
                      </c:pt>
                    </c:numCache>
                  </c:numRef>
                </c:val>
                <c:extLst>
                  <c:ext xmlns:c16="http://schemas.microsoft.com/office/drawing/2014/chart" uri="{C3380CC4-5D6E-409C-BE32-E72D297353CC}">
                    <c16:uniqueId val="{00000008-03F0-4C82-8D2B-0D8A5BDB8ABE}"/>
                  </c:ext>
                </c:extLst>
              </c15:ser>
            </c15:filteredBarSeries>
          </c:ext>
        </c:extLst>
      </c:barChart>
      <c:lineChart>
        <c:grouping val="standard"/>
        <c:varyColors val="0"/>
        <c:ser>
          <c:idx val="0"/>
          <c:order val="3"/>
          <c:tx>
            <c:strRef>
              <c:f>'5-9'!$D$4</c:f>
              <c:strCache>
                <c:ptCount val="1"/>
                <c:pt idx="0">
                  <c:v>耕地面積に占める遊休農地の割合</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'5-9'!$A$5:$A$13</c:f>
              <c:strCache>
                <c:ptCount val="9"/>
                <c:pt idx="0">
                  <c:v>2014年度</c:v>
                </c:pt>
                <c:pt idx="1">
                  <c:v>2015</c:v>
                </c:pt>
                <c:pt idx="2">
                  <c:v>2016</c:v>
                </c:pt>
                <c:pt idx="3">
                  <c:v>2017</c:v>
                </c:pt>
                <c:pt idx="4">
                  <c:v>2018</c:v>
                </c:pt>
                <c:pt idx="5">
                  <c:v>2019</c:v>
                </c:pt>
                <c:pt idx="6">
                  <c:v>2020</c:v>
                </c:pt>
                <c:pt idx="7">
                  <c:v>2021</c:v>
                </c:pt>
                <c:pt idx="8">
                  <c:v>2022</c:v>
                </c:pt>
              </c:strCache>
            </c:strRef>
          </c:cat>
          <c:val>
            <c:numRef>
              <c:f>'5-9'!$D$6:$D$14</c:f>
              <c:numCache>
                <c:formatCode>0.0_);[Red]\(0.0\)</c:formatCode>
                <c:ptCount val="9"/>
                <c:pt idx="0">
                  <c:v>4.9898437499999995</c:v>
                </c:pt>
                <c:pt idx="1">
                  <c:v>2.9188976377952756</c:v>
                </c:pt>
                <c:pt idx="2">
                  <c:v>2.9674603174603176</c:v>
                </c:pt>
                <c:pt idx="3">
                  <c:v>2.9952000000000001</c:v>
                </c:pt>
                <c:pt idx="4">
                  <c:v>3.1048387096774195</c:v>
                </c:pt>
                <c:pt idx="5">
                  <c:v>3.065853658536585</c:v>
                </c:pt>
                <c:pt idx="6">
                  <c:v>3.0950819672131149</c:v>
                </c:pt>
                <c:pt idx="7">
                  <c:v>3.071900826446281</c:v>
                </c:pt>
                <c:pt idx="8">
                  <c:v>3.1588235294117646</c:v>
                </c:pt>
              </c:numCache>
            </c:numRef>
          </c:val>
          <c:smooth val="0"/>
          <c:extLst>
            <c:ext xmlns:c16="http://schemas.microsoft.com/office/drawing/2014/chart" uri="{C3380CC4-5D6E-409C-BE32-E72D297353CC}">
              <c16:uniqueId val="{00000000-591C-4990-A397-B9D85D0F8A07}"/>
            </c:ext>
          </c:extLst>
        </c:ser>
        <c:dLbls>
          <c:showLegendKey val="0"/>
          <c:showVal val="0"/>
          <c:showCatName val="0"/>
          <c:showSerName val="0"/>
          <c:showPercent val="0"/>
          <c:showBubbleSize val="0"/>
        </c:dLbls>
        <c:marker val="1"/>
        <c:smooth val="0"/>
        <c:axId val="575572848"/>
        <c:axId val="575574808"/>
      </c:lineChart>
      <c:catAx>
        <c:axId val="5755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72456"/>
        <c:crosses val="autoZero"/>
        <c:auto val="1"/>
        <c:lblAlgn val="ctr"/>
        <c:lblOffset val="100"/>
        <c:noMultiLvlLbl val="0"/>
      </c:catAx>
      <c:valAx>
        <c:axId val="575572456"/>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76768"/>
        <c:crosses val="autoZero"/>
        <c:crossBetween val="between"/>
      </c:valAx>
      <c:valAx>
        <c:axId val="575574808"/>
        <c:scaling>
          <c:orientation val="minMax"/>
        </c:scaling>
        <c:delete val="0"/>
        <c:axPos val="r"/>
        <c:numFmt formatCode="0.0_);[Red]\(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72848"/>
        <c:crosses val="max"/>
        <c:crossBetween val="between"/>
      </c:valAx>
      <c:catAx>
        <c:axId val="575572848"/>
        <c:scaling>
          <c:orientation val="minMax"/>
        </c:scaling>
        <c:delete val="1"/>
        <c:axPos val="b"/>
        <c:numFmt formatCode="General" sourceLinked="1"/>
        <c:majorTickMark val="out"/>
        <c:minorTickMark val="none"/>
        <c:tickLblPos val="nextTo"/>
        <c:crossAx val="575574808"/>
        <c:crosses val="autoZero"/>
        <c:auto val="1"/>
        <c:lblAlgn val="ctr"/>
        <c:lblOffset val="100"/>
        <c:noMultiLvlLbl val="0"/>
      </c:catAx>
      <c:spPr>
        <a:noFill/>
        <a:ln>
          <a:noFill/>
        </a:ln>
        <a:effectLst/>
      </c:spPr>
    </c:plotArea>
    <c:legend>
      <c:legendPos val="t"/>
      <c:layout>
        <c:manualLayout>
          <c:xMode val="edge"/>
          <c:yMode val="edge"/>
          <c:x val="0.2908692110637594"/>
          <c:y val="5.1580713257694095E-2"/>
          <c:w val="0.53510032385382122"/>
          <c:h val="7.74019491881994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37443533843979E-2"/>
          <c:y val="0.19427055702917773"/>
          <c:w val="0.84595604120913459"/>
          <c:h val="0.65961796993657518"/>
        </c:manualLayout>
      </c:layout>
      <c:barChart>
        <c:barDir val="col"/>
        <c:grouping val="clustered"/>
        <c:varyColors val="0"/>
        <c:ser>
          <c:idx val="0"/>
          <c:order val="0"/>
          <c:tx>
            <c:strRef>
              <c:f>'5-10'!$C$4</c:f>
              <c:strCache>
                <c:ptCount val="1"/>
                <c:pt idx="0">
                  <c:v>主食用米作付面積(ha)</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'5-10'!$A$6:$A$11</c:f>
              <c:strCache>
                <c:ptCount val="6"/>
                <c:pt idx="0">
                  <c:v>2019年度</c:v>
                </c:pt>
                <c:pt idx="1">
                  <c:v>2020</c:v>
                </c:pt>
                <c:pt idx="2">
                  <c:v>2021</c:v>
                </c:pt>
                <c:pt idx="3">
                  <c:v>2022</c:v>
                </c:pt>
                <c:pt idx="4">
                  <c:v>2023</c:v>
                </c:pt>
                <c:pt idx="5">
                  <c:v>2024</c:v>
                </c:pt>
              </c:strCache>
            </c:strRef>
          </c:cat>
          <c:val>
            <c:numRef>
              <c:f>'5-10'!$C$6:$C$11</c:f>
              <c:numCache>
                <c:formatCode>#,##0_);[Red]\(#,##0\)</c:formatCode>
                <c:ptCount val="6"/>
                <c:pt idx="0">
                  <c:v>7239</c:v>
                </c:pt>
                <c:pt idx="1">
                  <c:v>7111</c:v>
                </c:pt>
                <c:pt idx="2">
                  <c:v>6479</c:v>
                </c:pt>
                <c:pt idx="3">
                  <c:v>6188</c:v>
                </c:pt>
                <c:pt idx="4">
                  <c:v>6457</c:v>
                </c:pt>
                <c:pt idx="5" formatCode="#,##0">
                  <c:v>6867</c:v>
                </c:pt>
              </c:numCache>
            </c:numRef>
          </c:val>
          <c:extLst>
            <c:ext xmlns:c16="http://schemas.microsoft.com/office/drawing/2014/chart" uri="{C3380CC4-5D6E-409C-BE32-E72D297353CC}">
              <c16:uniqueId val="{00000000-7865-4762-A1BB-F8B3E22E46BC}"/>
            </c:ext>
          </c:extLst>
        </c:ser>
        <c:dLbls>
          <c:showLegendKey val="0"/>
          <c:showVal val="1"/>
          <c:showCatName val="0"/>
          <c:showSerName val="0"/>
          <c:showPercent val="0"/>
          <c:showBubbleSize val="0"/>
        </c:dLbls>
        <c:gapWidth val="80"/>
        <c:axId val="575575592"/>
        <c:axId val="575575984"/>
      </c:barChart>
      <c:lineChart>
        <c:grouping val="standard"/>
        <c:varyColors val="0"/>
        <c:ser>
          <c:idx val="1"/>
          <c:order val="1"/>
          <c:tx>
            <c:strRef>
              <c:f>'5-10'!$D$4</c:f>
              <c:strCache>
                <c:ptCount val="1"/>
                <c:pt idx="0">
                  <c:v>主食用米作付目標面積(ha)</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2.9344342489249844E-2"/>
                  <c:y val="3.98843882901853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6-4BE0-A06C-4D8FC711CC8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'5-10'!$A$5:$A$10</c:f>
              <c:strCache>
                <c:ptCount val="6"/>
                <c:pt idx="0">
                  <c:v>2018年度</c:v>
                </c:pt>
                <c:pt idx="1">
                  <c:v>2019年度</c:v>
                </c:pt>
                <c:pt idx="2">
                  <c:v>2020</c:v>
                </c:pt>
                <c:pt idx="3">
                  <c:v>2021</c:v>
                </c:pt>
                <c:pt idx="4">
                  <c:v>2022</c:v>
                </c:pt>
                <c:pt idx="5">
                  <c:v>2023</c:v>
                </c:pt>
              </c:strCache>
            </c:strRef>
          </c:cat>
          <c:val>
            <c:numRef>
              <c:f>'5-10'!$D$6:$D$11</c:f>
              <c:numCache>
                <c:formatCode>#,##0_);[Red]\(#,##0\)</c:formatCode>
                <c:ptCount val="6"/>
                <c:pt idx="0">
                  <c:v>7310</c:v>
                </c:pt>
                <c:pt idx="1">
                  <c:v>7024</c:v>
                </c:pt>
                <c:pt idx="2">
                  <c:v>6675</c:v>
                </c:pt>
                <c:pt idx="3">
                  <c:v>6317</c:v>
                </c:pt>
                <c:pt idx="4">
                  <c:v>6223</c:v>
                </c:pt>
                <c:pt idx="5" formatCode="#,##0">
                  <c:v>6223</c:v>
                </c:pt>
              </c:numCache>
            </c:numRef>
          </c:val>
          <c:smooth val="0"/>
          <c:extLst>
            <c:ext xmlns:c16="http://schemas.microsoft.com/office/drawing/2014/chart" uri="{C3380CC4-5D6E-409C-BE32-E72D297353CC}">
              <c16:uniqueId val="{00000001-7865-4762-A1BB-F8B3E22E46BC}"/>
            </c:ext>
          </c:extLst>
        </c:ser>
        <c:dLbls>
          <c:showLegendKey val="0"/>
          <c:showVal val="1"/>
          <c:showCatName val="0"/>
          <c:showSerName val="0"/>
          <c:showPercent val="0"/>
          <c:showBubbleSize val="0"/>
        </c:dLbls>
        <c:marker val="1"/>
        <c:smooth val="0"/>
        <c:axId val="575575592"/>
        <c:axId val="575575984"/>
      </c:lineChart>
      <c:catAx>
        <c:axId val="575575592"/>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75575984"/>
        <c:crosses val="autoZero"/>
        <c:auto val="1"/>
        <c:lblAlgn val="ctr"/>
        <c:lblOffset val="100"/>
        <c:noMultiLvlLbl val="0"/>
      </c:catAx>
      <c:valAx>
        <c:axId val="575575984"/>
        <c:scaling>
          <c:orientation val="minMax"/>
          <c:max val="7800"/>
          <c:min val="54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en-US" altLang="ja-JP" sz="900">
                    <a:latin typeface="+mn-ea"/>
                    <a:ea typeface="+mn-ea"/>
                  </a:rPr>
                  <a:t>ha</a:t>
                </a:r>
                <a:endParaRPr lang="ja-JP" altLang="en-US" sz="900">
                  <a:latin typeface="+mn-ea"/>
                  <a:ea typeface="+mn-ea"/>
                </a:endParaRPr>
              </a:p>
            </c:rich>
          </c:tx>
          <c:layout>
            <c:manualLayout>
              <c:xMode val="edge"/>
              <c:yMode val="edge"/>
              <c:x val="2.836382315474089E-2"/>
              <c:y val="7.847051024677177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75592"/>
        <c:crosses val="autoZero"/>
        <c:crossBetween val="between"/>
        <c:majorUnit val="400"/>
      </c:valAx>
      <c:spPr>
        <a:noFill/>
        <a:ln>
          <a:noFill/>
        </a:ln>
        <a:effectLst/>
      </c:spPr>
    </c:plotArea>
    <c:legend>
      <c:legendPos val="b"/>
      <c:layout>
        <c:manualLayout>
          <c:xMode val="edge"/>
          <c:yMode val="edge"/>
          <c:x val="0.18920238170007952"/>
          <c:y val="5.1619307155539036E-2"/>
          <c:w val="0.61218069048757284"/>
          <c:h val="6.86973247143610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01322864727868"/>
          <c:y val="7.834151165886874E-2"/>
          <c:w val="0.78997435492483215"/>
          <c:h val="0.77097138220041328"/>
        </c:manualLayout>
      </c:layout>
      <c:barChart>
        <c:barDir val="col"/>
        <c:grouping val="clustered"/>
        <c:varyColors val="0"/>
        <c:ser>
          <c:idx val="0"/>
          <c:order val="0"/>
          <c:tx>
            <c:strRef>
              <c:f>'5-11'!$D$5</c:f>
              <c:strCache>
                <c:ptCount val="1"/>
                <c:pt idx="0">
                  <c:v>卸売業者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'5-11'!$A$15:$A$19</c:f>
              <c:numCache>
                <c:formatCode>General</c:formatCode>
                <c:ptCount val="5"/>
                <c:pt idx="0">
                  <c:v>2019</c:v>
                </c:pt>
                <c:pt idx="1">
                  <c:v>2020</c:v>
                </c:pt>
                <c:pt idx="2">
                  <c:v>2021</c:v>
                </c:pt>
                <c:pt idx="3">
                  <c:v>2022</c:v>
                </c:pt>
                <c:pt idx="4">
                  <c:v>2023</c:v>
                </c:pt>
              </c:numCache>
            </c:numRef>
          </c:cat>
          <c:val>
            <c:numRef>
              <c:f>'5-11'!$D$15:$D$19</c:f>
              <c:numCache>
                <c:formatCode>#,##0,</c:formatCode>
                <c:ptCount val="5"/>
                <c:pt idx="0">
                  <c:v>7569423659</c:v>
                </c:pt>
                <c:pt idx="1">
                  <c:v>6582431951</c:v>
                </c:pt>
                <c:pt idx="2">
                  <c:v>6476396408</c:v>
                </c:pt>
                <c:pt idx="3">
                  <c:v>7072622388</c:v>
                </c:pt>
                <c:pt idx="4">
                  <c:v>6793033972</c:v>
                </c:pt>
              </c:numCache>
            </c:numRef>
          </c:val>
          <c:extLst>
            <c:ext xmlns:c16="http://schemas.microsoft.com/office/drawing/2014/chart" uri="{C3380CC4-5D6E-409C-BE32-E72D297353CC}">
              <c16:uniqueId val="{00000000-86F3-439F-98E2-748CF7A3FC44}"/>
            </c:ext>
          </c:extLst>
        </c:ser>
        <c:ser>
          <c:idx val="1"/>
          <c:order val="1"/>
          <c:tx>
            <c:strRef>
              <c:f>'5-11'!$E$5</c:f>
              <c:strCache>
                <c:ptCount val="1"/>
                <c:pt idx="0">
                  <c:v>仲卸業者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'5-11'!$A$15:$A$19</c:f>
              <c:numCache>
                <c:formatCode>General</c:formatCode>
                <c:ptCount val="5"/>
                <c:pt idx="0">
                  <c:v>2019</c:v>
                </c:pt>
                <c:pt idx="1">
                  <c:v>2020</c:v>
                </c:pt>
                <c:pt idx="2">
                  <c:v>2021</c:v>
                </c:pt>
                <c:pt idx="3">
                  <c:v>2022</c:v>
                </c:pt>
                <c:pt idx="4">
                  <c:v>2023</c:v>
                </c:pt>
              </c:numCache>
            </c:numRef>
          </c:cat>
          <c:val>
            <c:numRef>
              <c:f>'5-11'!$E$15:$E$19</c:f>
              <c:numCache>
                <c:formatCode>#,##0,</c:formatCode>
                <c:ptCount val="5"/>
                <c:pt idx="0">
                  <c:v>5132510970</c:v>
                </c:pt>
                <c:pt idx="1">
                  <c:v>4195358103</c:v>
                </c:pt>
                <c:pt idx="2">
                  <c:v>4155767157</c:v>
                </c:pt>
                <c:pt idx="3">
                  <c:v>4308048562</c:v>
                </c:pt>
                <c:pt idx="4">
                  <c:v>4014218980</c:v>
                </c:pt>
              </c:numCache>
            </c:numRef>
          </c:val>
          <c:extLst>
            <c:ext xmlns:c16="http://schemas.microsoft.com/office/drawing/2014/chart" uri="{C3380CC4-5D6E-409C-BE32-E72D297353CC}">
              <c16:uniqueId val="{00000001-86F3-439F-98E2-748CF7A3FC44}"/>
            </c:ext>
          </c:extLst>
        </c:ser>
        <c:dLbls>
          <c:dLblPos val="outEnd"/>
          <c:showLegendKey val="0"/>
          <c:showVal val="1"/>
          <c:showCatName val="0"/>
          <c:showSerName val="0"/>
          <c:showPercent val="0"/>
          <c:showBubbleSize val="0"/>
        </c:dLbls>
        <c:gapWidth val="50"/>
        <c:axId val="575577552"/>
        <c:axId val="575570888"/>
      </c:barChart>
      <c:catAx>
        <c:axId val="57557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70888"/>
        <c:crosses val="autoZero"/>
        <c:auto val="1"/>
        <c:lblAlgn val="ctr"/>
        <c:lblOffset val="100"/>
        <c:noMultiLvlLbl val="0"/>
      </c:catAx>
      <c:valAx>
        <c:axId val="575570888"/>
        <c:scaling>
          <c:orientation val="minMax"/>
          <c:max val="8000000000"/>
          <c:min val="30000000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（百万円）</a:t>
                </a:r>
              </a:p>
            </c:rich>
          </c:tx>
          <c:layout>
            <c:manualLayout>
              <c:xMode val="edge"/>
              <c:yMode val="edge"/>
              <c:x val="0.12843264219479728"/>
              <c:y val="9.5786577402462367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77552"/>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en-US" altLang="ja-JP" sz="1100">
                <a:latin typeface="ＭＳ Ｐゴシック" panose="020B0600070205080204" pitchFamily="50" charset="-128"/>
                <a:ea typeface="ＭＳ Ｐゴシック" panose="020B0600070205080204" pitchFamily="50" charset="-128"/>
              </a:rPr>
              <a:t>2000</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ja-JP" sz="1100" b="0" i="0" u="none" strike="noStrike" baseline="0">
                <a:effectLst/>
                <a:latin typeface="ＭＳ Ｐゴシック" panose="020B0600070205080204" pitchFamily="50" charset="-128"/>
                <a:ea typeface="ＭＳ Ｐゴシック" panose="020B0600070205080204" pitchFamily="50" charset="-128"/>
              </a:rPr>
              <a:t>平成</a:t>
            </a:r>
            <a:r>
              <a:rPr lang="en-US" altLang="ja-JP" sz="1100" b="0" i="0" u="none" strike="noStrike" baseline="0">
                <a:effectLst/>
                <a:latin typeface="ＭＳ Ｐゴシック" panose="020B0600070205080204" pitchFamily="50" charset="-128"/>
                <a:ea typeface="ＭＳ Ｐゴシック" panose="020B0600070205080204" pitchFamily="50" charset="-128"/>
              </a:rPr>
              <a:t>12</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en-US" sz="1100">
                <a:latin typeface="ＭＳ Ｐゴシック" panose="020B0600070205080204" pitchFamily="50" charset="-128"/>
                <a:ea typeface="ＭＳ Ｐゴシック" panose="020B0600070205080204" pitchFamily="50" charset="-128"/>
              </a:rPr>
              <a:t>　</a:t>
            </a:r>
            <a:r>
              <a:rPr lang="en-US" altLang="ja-JP" sz="1100">
                <a:latin typeface="ＭＳ Ｐゴシック" panose="020B0600070205080204" pitchFamily="50" charset="-128"/>
                <a:ea typeface="ＭＳ Ｐゴシック" panose="020B0600070205080204" pitchFamily="50" charset="-128"/>
              </a:rPr>
              <a:t>334,824</a:t>
            </a:r>
            <a:r>
              <a:rPr lang="ja-JP" altLang="en-US" sz="1100">
                <a:latin typeface="ＭＳ Ｐゴシック" panose="020B0600070205080204" pitchFamily="50" charset="-128"/>
                <a:ea typeface="ＭＳ Ｐゴシック" panose="020B0600070205080204" pitchFamily="50" charset="-128"/>
              </a:rPr>
              <a:t>人</a:t>
            </a:r>
          </a:p>
        </c:rich>
      </c:tx>
      <c:layout>
        <c:manualLayout>
          <c:xMode val="edge"/>
          <c:yMode val="edge"/>
          <c:x val="0.25769507322305851"/>
          <c:y val="3.082471657082935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bar"/>
        <c:grouping val="clustered"/>
        <c:varyColors val="0"/>
        <c:ser>
          <c:idx val="3"/>
          <c:order val="2"/>
          <c:tx>
            <c:strRef>
              <c:f>'1-4'!$E$29</c:f>
              <c:strCache>
                <c:ptCount val="1"/>
                <c:pt idx="0">
                  <c:v>女</c:v>
                </c:pt>
              </c:strCache>
            </c:strRef>
          </c:tx>
          <c:spPr>
            <a:pattFill prst="dkUpDiag">
              <a:fgClr>
                <a:srgbClr val="F8E352"/>
              </a:fgClr>
              <a:bgClr>
                <a:schemeClr val="bg1"/>
              </a:bgClr>
            </a:pattFill>
            <a:ln>
              <a:solidFill>
                <a:srgbClr val="F8E352"/>
              </a:solidFill>
            </a:ln>
            <a:effectLst/>
          </c:spPr>
          <c:invertIfNegative val="0"/>
          <c:cat>
            <c:strRef>
              <c:f>'1-4'!$A$30:$A$48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'1-4'!$E$30:$E$48</c:f>
              <c:numCache>
                <c:formatCode>#,###"人";#,###"人"</c:formatCode>
                <c:ptCount val="19"/>
                <c:pt idx="0">
                  <c:v>8656</c:v>
                </c:pt>
                <c:pt idx="1">
                  <c:v>8843</c:v>
                </c:pt>
                <c:pt idx="2">
                  <c:v>9618</c:v>
                </c:pt>
                <c:pt idx="3">
                  <c:v>10345</c:v>
                </c:pt>
                <c:pt idx="4">
                  <c:v>11156</c:v>
                </c:pt>
                <c:pt idx="5">
                  <c:v>12372</c:v>
                </c:pt>
                <c:pt idx="6">
                  <c:v>11464</c:v>
                </c:pt>
                <c:pt idx="7">
                  <c:v>11097</c:v>
                </c:pt>
                <c:pt idx="8">
                  <c:v>11531</c:v>
                </c:pt>
                <c:pt idx="9">
                  <c:v>12331</c:v>
                </c:pt>
                <c:pt idx="10">
                  <c:v>12361</c:v>
                </c:pt>
                <c:pt idx="11">
                  <c:v>9491</c:v>
                </c:pt>
                <c:pt idx="12">
                  <c:v>9145</c:v>
                </c:pt>
                <c:pt idx="13">
                  <c:v>9127</c:v>
                </c:pt>
                <c:pt idx="14">
                  <c:v>8217</c:v>
                </c:pt>
                <c:pt idx="15">
                  <c:v>6004</c:v>
                </c:pt>
                <c:pt idx="16">
                  <c:v>3812</c:v>
                </c:pt>
                <c:pt idx="17">
                  <c:v>2206</c:v>
                </c:pt>
                <c:pt idx="18">
                  <c:v>1016</c:v>
                </c:pt>
              </c:numCache>
            </c:numRef>
          </c:val>
          <c:extLst>
            <c:ext xmlns:c16="http://schemas.microsoft.com/office/drawing/2014/chart" uri="{C3380CC4-5D6E-409C-BE32-E72D297353CC}">
              <c16:uniqueId val="{00000000-713B-42EA-B504-9294B069AE47}"/>
            </c:ext>
          </c:extLst>
        </c:ser>
        <c:ser>
          <c:idx val="2"/>
          <c:order val="3"/>
          <c:tx>
            <c:strRef>
              <c:f>'1-4'!$C$29</c:f>
              <c:strCache>
                <c:ptCount val="1"/>
                <c:pt idx="0">
                  <c:v>男</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'1-4'!$A$30:$A$48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'1-4'!$D$30:$D$48</c:f>
              <c:numCache>
                <c:formatCode>#,###"人";#,###"人"</c:formatCode>
                <c:ptCount val="19"/>
                <c:pt idx="0">
                  <c:v>-8874</c:v>
                </c:pt>
                <c:pt idx="1">
                  <c:v>-9295</c:v>
                </c:pt>
                <c:pt idx="2">
                  <c:v>-10198</c:v>
                </c:pt>
                <c:pt idx="3">
                  <c:v>-11474</c:v>
                </c:pt>
                <c:pt idx="4">
                  <c:v>-12910</c:v>
                </c:pt>
                <c:pt idx="5">
                  <c:v>-13315</c:v>
                </c:pt>
                <c:pt idx="6">
                  <c:v>-11314</c:v>
                </c:pt>
                <c:pt idx="7">
                  <c:v>-11396</c:v>
                </c:pt>
                <c:pt idx="8">
                  <c:v>-11827</c:v>
                </c:pt>
                <c:pt idx="9">
                  <c:v>-12631</c:v>
                </c:pt>
                <c:pt idx="10">
                  <c:v>-13005</c:v>
                </c:pt>
                <c:pt idx="11">
                  <c:v>-9595</c:v>
                </c:pt>
                <c:pt idx="12">
                  <c:v>-8305</c:v>
                </c:pt>
                <c:pt idx="13">
                  <c:v>-7744</c:v>
                </c:pt>
                <c:pt idx="14">
                  <c:v>-6609</c:v>
                </c:pt>
                <c:pt idx="15">
                  <c:v>-3940</c:v>
                </c:pt>
                <c:pt idx="16">
                  <c:v>-2121</c:v>
                </c:pt>
                <c:pt idx="17">
                  <c:v>-1004</c:v>
                </c:pt>
                <c:pt idx="18">
                  <c:v>-331</c:v>
                </c:pt>
              </c:numCache>
            </c:numRef>
          </c:val>
          <c:extLst>
            <c:ext xmlns:c16="http://schemas.microsoft.com/office/drawing/2014/chart" uri="{C3380CC4-5D6E-409C-BE32-E72D297353CC}">
              <c16:uniqueId val="{00000001-713B-42EA-B504-9294B069AE47}"/>
            </c:ext>
          </c:extLst>
        </c:ser>
        <c:dLbls>
          <c:showLegendKey val="0"/>
          <c:showVal val="0"/>
          <c:showCatName val="0"/>
          <c:showSerName val="0"/>
          <c:showPercent val="0"/>
          <c:showBubbleSize val="0"/>
        </c:dLbls>
        <c:gapWidth val="30"/>
        <c:overlap val="100"/>
        <c:axId val="483069208"/>
        <c:axId val="483071168"/>
        <c:extLst>
          <c:ext xmlns:c15="http://schemas.microsoft.com/office/drawing/2012/chart" uri="{02D57815-91ED-43cb-92C2-25804820EDAC}">
            <c15:filteredBarSeries>
              <c15:ser>
                <c:idx val="0"/>
                <c:order val="0"/>
                <c:tx>
                  <c:strRef>
                    <c:extLst>
                      <c:ext uri="{02D57815-91ED-43cb-92C2-25804820EDAC}">
                        <c15:formulaRef>
                          <c15:sqref>'1-4'!$B$29</c15:sqref>
                        </c15:formulaRef>
                      </c:ext>
                    </c:extLst>
                    <c:strCache>
                      <c:ptCount val="1"/>
                      <c:pt idx="0">
                        <c:v>総数</c:v>
                      </c:pt>
                    </c:strCache>
                  </c:strRef>
                </c:tx>
                <c:spPr>
                  <a:solidFill>
                    <a:schemeClr val="accent1"/>
                  </a:solidFill>
                  <a:ln>
                    <a:noFill/>
                  </a:ln>
                  <a:effectLst/>
                </c:spPr>
                <c:invertIfNegative val="0"/>
                <c:cat>
                  <c:strRef>
                    <c:extLst>
                      <c:ext uri="{02D57815-91ED-43cb-92C2-25804820EDAC}">
                        <c15:formulaRef>
                          <c15:sqref>'1-4'!$A$30:$A$48</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'1-4'!$B$30:$B$48</c15:sqref>
                        </c15:formulaRef>
                      </c:ext>
                    </c:extLst>
                    <c:numCache>
                      <c:formatCode>#,###"人";#,###"人"</c:formatCode>
                      <c:ptCount val="19"/>
                      <c:pt idx="0">
                        <c:v>17530</c:v>
                      </c:pt>
                      <c:pt idx="1">
                        <c:v>18138</c:v>
                      </c:pt>
                      <c:pt idx="2">
                        <c:v>19816</c:v>
                      </c:pt>
                      <c:pt idx="3">
                        <c:v>21819</c:v>
                      </c:pt>
                      <c:pt idx="4">
                        <c:v>24066</c:v>
                      </c:pt>
                      <c:pt idx="5">
                        <c:v>25687</c:v>
                      </c:pt>
                      <c:pt idx="6">
                        <c:v>22778</c:v>
                      </c:pt>
                      <c:pt idx="7">
                        <c:v>22493</c:v>
                      </c:pt>
                      <c:pt idx="8">
                        <c:v>23358</c:v>
                      </c:pt>
                      <c:pt idx="9">
                        <c:v>24962</c:v>
                      </c:pt>
                      <c:pt idx="10">
                        <c:v>25366</c:v>
                      </c:pt>
                      <c:pt idx="11">
                        <c:v>19086</c:v>
                      </c:pt>
                      <c:pt idx="12">
                        <c:v>17450</c:v>
                      </c:pt>
                      <c:pt idx="13">
                        <c:v>16871</c:v>
                      </c:pt>
                      <c:pt idx="14">
                        <c:v>14826</c:v>
                      </c:pt>
                      <c:pt idx="15">
                        <c:v>9944</c:v>
                      </c:pt>
                      <c:pt idx="16">
                        <c:v>5933</c:v>
                      </c:pt>
                      <c:pt idx="17">
                        <c:v>3210</c:v>
                      </c:pt>
                      <c:pt idx="18">
                        <c:v>1347</c:v>
                      </c:pt>
                    </c:numCache>
                  </c:numRef>
                </c:val>
                <c:extLst>
                  <c:ext xmlns:c16="http://schemas.microsoft.com/office/drawing/2014/chart" uri="{C3380CC4-5D6E-409C-BE32-E72D297353CC}">
                    <c16:uniqueId val="{00000002-713B-42EA-B504-9294B069AE4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'1-4'!$C$29</c15:sqref>
                        </c15:formulaRef>
                      </c:ext>
                    </c:extLst>
                    <c:strCache>
                      <c:ptCount val="1"/>
                      <c:pt idx="0">
                        <c:v>男</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'1-4'!$A$30:$A$48</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xmlns:c15="http://schemas.microsoft.com/office/drawing/2012/chart">
                      <c:ext xmlns:c15="http://schemas.microsoft.com/office/drawing/2012/chart" uri="{02D57815-91ED-43cb-92C2-25804820EDAC}">
                        <c15:formulaRef>
                          <c15:sqref>'1-4'!$C$30:$C$48</c15:sqref>
                        </c15:formulaRef>
                      </c:ext>
                    </c:extLst>
                    <c:numCache>
                      <c:formatCode>#,###"人";#,###"人"</c:formatCode>
                      <c:ptCount val="19"/>
                      <c:pt idx="0">
                        <c:v>8874</c:v>
                      </c:pt>
                      <c:pt idx="1">
                        <c:v>9295</c:v>
                      </c:pt>
                      <c:pt idx="2">
                        <c:v>10198</c:v>
                      </c:pt>
                      <c:pt idx="3">
                        <c:v>11474</c:v>
                      </c:pt>
                      <c:pt idx="4">
                        <c:v>12910</c:v>
                      </c:pt>
                      <c:pt idx="5">
                        <c:v>13315</c:v>
                      </c:pt>
                      <c:pt idx="6">
                        <c:v>11314</c:v>
                      </c:pt>
                      <c:pt idx="7">
                        <c:v>11396</c:v>
                      </c:pt>
                      <c:pt idx="8">
                        <c:v>11827</c:v>
                      </c:pt>
                      <c:pt idx="9">
                        <c:v>12631</c:v>
                      </c:pt>
                      <c:pt idx="10">
                        <c:v>13005</c:v>
                      </c:pt>
                      <c:pt idx="11">
                        <c:v>9595</c:v>
                      </c:pt>
                      <c:pt idx="12">
                        <c:v>8305</c:v>
                      </c:pt>
                      <c:pt idx="13">
                        <c:v>7744</c:v>
                      </c:pt>
                      <c:pt idx="14">
                        <c:v>6609</c:v>
                      </c:pt>
                      <c:pt idx="15">
                        <c:v>3940</c:v>
                      </c:pt>
                      <c:pt idx="16">
                        <c:v>2121</c:v>
                      </c:pt>
                      <c:pt idx="17">
                        <c:v>1004</c:v>
                      </c:pt>
                      <c:pt idx="18">
                        <c:v>331</c:v>
                      </c:pt>
                    </c:numCache>
                  </c:numRef>
                </c:val>
                <c:extLst xmlns:c15="http://schemas.microsoft.com/office/drawing/2012/chart">
                  <c:ext xmlns:c16="http://schemas.microsoft.com/office/drawing/2014/chart" uri="{C3380CC4-5D6E-409C-BE32-E72D297353CC}">
                    <c16:uniqueId val="{00000003-713B-42EA-B504-9294B069AE47}"/>
                  </c:ext>
                </c:extLst>
              </c15:ser>
            </c15:filteredBarSeries>
          </c:ext>
        </c:extLst>
      </c:barChart>
      <c:catAx>
        <c:axId val="483069208"/>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071168"/>
        <c:crosses val="autoZero"/>
        <c:auto val="1"/>
        <c:lblAlgn val="ctr"/>
        <c:lblOffset val="100"/>
        <c:noMultiLvlLbl val="0"/>
      </c:catAx>
      <c:valAx>
        <c:axId val="483071168"/>
        <c:scaling>
          <c:orientation val="minMax"/>
          <c:max val="20000"/>
          <c:min val="-20000"/>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3069208"/>
        <c:crosses val="autoZero"/>
        <c:crossBetween val="between"/>
        <c:maj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57747294482173"/>
          <c:y val="9.1987390869218311E-2"/>
          <c:w val="0.77241011062728904"/>
          <c:h val="0.77098816106850176"/>
        </c:manualLayout>
      </c:layout>
      <c:barChart>
        <c:barDir val="col"/>
        <c:grouping val="clustered"/>
        <c:varyColors val="0"/>
        <c:ser>
          <c:idx val="0"/>
          <c:order val="0"/>
          <c:tx>
            <c:strRef>
              <c:f>'5-11'!$F$5</c:f>
              <c:strCache>
                <c:ptCount val="1"/>
                <c:pt idx="0">
                  <c:v>卸売業者</c:v>
                </c:pt>
              </c:strCache>
            </c:strRef>
          </c:tx>
          <c:spPr>
            <a:solidFill>
              <a:srgbClr val="B1D7E4"/>
            </a:solidFill>
            <a:ln>
              <a:solidFill>
                <a:srgbClr val="B1D7E4"/>
              </a:solidFill>
            </a:ln>
            <a:effectLst/>
          </c:spPr>
          <c:invertIfNegative val="0"/>
          <c:dLbls>
            <c:dLbl>
              <c:idx val="4"/>
              <c:tx>
                <c:rich>
                  <a:bodyPr/>
                  <a:lstStyle/>
                  <a:p>
                    <a:r>
                      <a:rPr lang="en-US" altLang="ja-JP"/>
                      <a:t>1,066</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32-40AB-99EF-3DC2D9382AF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'5-11'!$A$15:$A$19</c:f>
              <c:numCache>
                <c:formatCode>General</c:formatCode>
                <c:ptCount val="5"/>
                <c:pt idx="0">
                  <c:v>2019</c:v>
                </c:pt>
                <c:pt idx="1">
                  <c:v>2020</c:v>
                </c:pt>
                <c:pt idx="2">
                  <c:v>2021</c:v>
                </c:pt>
                <c:pt idx="3">
                  <c:v>2022</c:v>
                </c:pt>
                <c:pt idx="4">
                  <c:v>2023</c:v>
                </c:pt>
              </c:numCache>
            </c:numRef>
          </c:cat>
          <c:val>
            <c:numRef>
              <c:f>'5-11'!$F$15:$F$19</c:f>
              <c:numCache>
                <c:formatCode>#,##0,</c:formatCode>
                <c:ptCount val="5"/>
                <c:pt idx="0">
                  <c:v>944078604</c:v>
                </c:pt>
                <c:pt idx="1">
                  <c:v>853771170</c:v>
                </c:pt>
                <c:pt idx="2">
                  <c:v>963025684</c:v>
                </c:pt>
                <c:pt idx="3">
                  <c:v>1086193526</c:v>
                </c:pt>
                <c:pt idx="4">
                  <c:v>1066675156</c:v>
                </c:pt>
              </c:numCache>
            </c:numRef>
          </c:val>
          <c:extLst>
            <c:ext xmlns:c16="http://schemas.microsoft.com/office/drawing/2014/chart" uri="{C3380CC4-5D6E-409C-BE32-E72D297353CC}">
              <c16:uniqueId val="{00000000-825C-4D3A-B498-2AE48A133C06}"/>
            </c:ext>
          </c:extLst>
        </c:ser>
        <c:dLbls>
          <c:dLblPos val="outEnd"/>
          <c:showLegendKey val="0"/>
          <c:showVal val="1"/>
          <c:showCatName val="0"/>
          <c:showSerName val="0"/>
          <c:showPercent val="0"/>
          <c:showBubbleSize val="0"/>
        </c:dLbls>
        <c:gapWidth val="100"/>
        <c:overlap val="100"/>
        <c:axId val="575557168"/>
        <c:axId val="575557560"/>
      </c:barChart>
      <c:catAx>
        <c:axId val="57555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57560"/>
        <c:crosses val="autoZero"/>
        <c:auto val="1"/>
        <c:lblAlgn val="ctr"/>
        <c:lblOffset val="100"/>
        <c:noMultiLvlLbl val="0"/>
      </c:catAx>
      <c:valAx>
        <c:axId val="575557560"/>
        <c:scaling>
          <c:orientation val="minMax"/>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（百万円）</a:t>
                </a:r>
              </a:p>
            </c:rich>
          </c:tx>
          <c:layout>
            <c:manualLayout>
              <c:xMode val="edge"/>
              <c:yMode val="edge"/>
              <c:x val="0.13956200317367207"/>
              <c:y val="1.421040737546523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57168"/>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6548680946857"/>
          <c:y val="7.0204526321002325E-2"/>
          <c:w val="0.83243532530330833"/>
          <c:h val="0.78266230872084386"/>
        </c:manualLayout>
      </c:layout>
      <c:barChart>
        <c:barDir val="col"/>
        <c:grouping val="clustered"/>
        <c:varyColors val="0"/>
        <c:ser>
          <c:idx val="0"/>
          <c:order val="0"/>
          <c:tx>
            <c:strRef>
              <c:f>'5-11'!$B$5</c:f>
              <c:strCache>
                <c:ptCount val="1"/>
                <c:pt idx="0">
                  <c:v>卸売業者</c:v>
                </c:pt>
              </c:strCache>
            </c:strRef>
          </c:tx>
          <c:spPr>
            <a:solidFill>
              <a:srgbClr val="B1D7E4"/>
            </a:solidFill>
            <a:ln>
              <a:solidFill>
                <a:srgbClr val="B1D7E4"/>
              </a:solidFill>
            </a:ln>
            <a:effectLst/>
          </c:spPr>
          <c:invertIfNegative val="0"/>
          <c:dLbls>
            <c:dLbl>
              <c:idx val="4"/>
              <c:tx>
                <c:rich>
                  <a:bodyPr/>
                  <a:lstStyle/>
                  <a:p>
                    <a:r>
                      <a:rPr lang="en-US" altLang="ja-JP"/>
                      <a:t>8,951</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B-4DC9-BD90-089B79C8978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'5-11'!$A$15:$A$19</c:f>
              <c:numCache>
                <c:formatCode>General</c:formatCode>
                <c:ptCount val="5"/>
                <c:pt idx="0">
                  <c:v>2019</c:v>
                </c:pt>
                <c:pt idx="1">
                  <c:v>2020</c:v>
                </c:pt>
                <c:pt idx="2">
                  <c:v>2021</c:v>
                </c:pt>
                <c:pt idx="3">
                  <c:v>2022</c:v>
                </c:pt>
                <c:pt idx="4">
                  <c:v>2023</c:v>
                </c:pt>
              </c:numCache>
            </c:numRef>
          </c:cat>
          <c:val>
            <c:numRef>
              <c:f>'5-11'!$B$15:$B$19</c:f>
              <c:numCache>
                <c:formatCode>#,##0,</c:formatCode>
                <c:ptCount val="5"/>
                <c:pt idx="0">
                  <c:v>8112704975</c:v>
                </c:pt>
                <c:pt idx="1">
                  <c:v>8462938475</c:v>
                </c:pt>
                <c:pt idx="2">
                  <c:v>8429511106</c:v>
                </c:pt>
                <c:pt idx="3">
                  <c:v>8606223037</c:v>
                </c:pt>
                <c:pt idx="4">
                  <c:v>8951798601</c:v>
                </c:pt>
              </c:numCache>
            </c:numRef>
          </c:val>
          <c:extLst>
            <c:ext xmlns:c16="http://schemas.microsoft.com/office/drawing/2014/chart" uri="{C3380CC4-5D6E-409C-BE32-E72D297353CC}">
              <c16:uniqueId val="{00000000-38FF-4631-BDE3-4FC4DB882404}"/>
            </c:ext>
          </c:extLst>
        </c:ser>
        <c:ser>
          <c:idx val="1"/>
          <c:order val="1"/>
          <c:tx>
            <c:strRef>
              <c:f>'5-11'!$C$5</c:f>
              <c:strCache>
                <c:ptCount val="1"/>
                <c:pt idx="0">
                  <c:v>仲卸業者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'5-11'!$A$15:$A$19</c:f>
              <c:numCache>
                <c:formatCode>General</c:formatCode>
                <c:ptCount val="5"/>
                <c:pt idx="0">
                  <c:v>2019</c:v>
                </c:pt>
                <c:pt idx="1">
                  <c:v>2020</c:v>
                </c:pt>
                <c:pt idx="2">
                  <c:v>2021</c:v>
                </c:pt>
                <c:pt idx="3">
                  <c:v>2022</c:v>
                </c:pt>
                <c:pt idx="4">
                  <c:v>2023</c:v>
                </c:pt>
              </c:numCache>
            </c:numRef>
          </c:cat>
          <c:val>
            <c:numRef>
              <c:f>'5-11'!$C$15:$C$19</c:f>
              <c:numCache>
                <c:formatCode>#,##0,</c:formatCode>
                <c:ptCount val="5"/>
                <c:pt idx="0">
                  <c:v>7679445880</c:v>
                </c:pt>
                <c:pt idx="1">
                  <c:v>8168924080</c:v>
                </c:pt>
                <c:pt idx="2">
                  <c:v>7962088169</c:v>
                </c:pt>
                <c:pt idx="3">
                  <c:v>8132517830</c:v>
                </c:pt>
                <c:pt idx="4">
                  <c:v>8565800407</c:v>
                </c:pt>
              </c:numCache>
            </c:numRef>
          </c:val>
          <c:extLst>
            <c:ext xmlns:c16="http://schemas.microsoft.com/office/drawing/2014/chart" uri="{C3380CC4-5D6E-409C-BE32-E72D297353CC}">
              <c16:uniqueId val="{00000001-38FF-4631-BDE3-4FC4DB882404}"/>
            </c:ext>
          </c:extLst>
        </c:ser>
        <c:dLbls>
          <c:dLblPos val="outEnd"/>
          <c:showLegendKey val="0"/>
          <c:showVal val="1"/>
          <c:showCatName val="0"/>
          <c:showSerName val="0"/>
          <c:showPercent val="0"/>
          <c:showBubbleSize val="0"/>
        </c:dLbls>
        <c:gapWidth val="50"/>
        <c:axId val="575552464"/>
        <c:axId val="575547760"/>
      </c:barChart>
      <c:catAx>
        <c:axId val="5755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75547760"/>
        <c:crosses val="autoZero"/>
        <c:auto val="1"/>
        <c:lblAlgn val="ctr"/>
        <c:lblOffset val="100"/>
        <c:noMultiLvlLbl val="0"/>
      </c:catAx>
      <c:valAx>
        <c:axId val="575547760"/>
        <c:scaling>
          <c:orientation val="minMax"/>
          <c:max val="9000000000"/>
          <c:min val="740000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t>　（百万円）</a:t>
                </a:r>
              </a:p>
            </c:rich>
          </c:tx>
          <c:layout>
            <c:manualLayout>
              <c:xMode val="edge"/>
              <c:yMode val="edge"/>
              <c:x val="5.948788498453806E-2"/>
              <c:y val="5.549943049571634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75552464"/>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9112494693555E-2"/>
          <c:y val="0.20069849854626756"/>
          <c:w val="0.84595008465840849"/>
          <c:h val="0.70552418321447186"/>
        </c:manualLayout>
      </c:layout>
      <c:barChart>
        <c:barDir val="col"/>
        <c:grouping val="clustered"/>
        <c:varyColors val="0"/>
        <c:ser>
          <c:idx val="1"/>
          <c:order val="0"/>
          <c:tx>
            <c:strRef>
              <c:f>'6-1'!$C$4</c:f>
              <c:strCache>
                <c:ptCount val="1"/>
                <c:pt idx="0">
                  <c:v>就業者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'6-1'!$A$5:$A$11</c:f>
              <c:strCache>
                <c:ptCount val="7"/>
                <c:pt idx="0">
                  <c:v>1990年</c:v>
                </c:pt>
                <c:pt idx="1">
                  <c:v>1995</c:v>
                </c:pt>
                <c:pt idx="2">
                  <c:v>2000</c:v>
                </c:pt>
                <c:pt idx="3">
                  <c:v>2005</c:v>
                </c:pt>
                <c:pt idx="4">
                  <c:v>2010</c:v>
                </c:pt>
                <c:pt idx="5">
                  <c:v>2015</c:v>
                </c:pt>
                <c:pt idx="6">
                  <c:v>2020</c:v>
                </c:pt>
              </c:strCache>
            </c:strRef>
          </c:cat>
          <c:val>
            <c:numRef>
              <c:f>'6-1'!$C$5:$C$11</c:f>
              <c:numCache>
                <c:formatCode>#,##0_ </c:formatCode>
                <c:ptCount val="7"/>
                <c:pt idx="0">
                  <c:v>155759</c:v>
                </c:pt>
                <c:pt idx="1">
                  <c:v>164019</c:v>
                </c:pt>
                <c:pt idx="2">
                  <c:v>165517</c:v>
                </c:pt>
                <c:pt idx="3">
                  <c:v>159643</c:v>
                </c:pt>
                <c:pt idx="4">
                  <c:v>144621</c:v>
                </c:pt>
                <c:pt idx="5">
                  <c:v>156056</c:v>
                </c:pt>
                <c:pt idx="6">
                  <c:v>152474</c:v>
                </c:pt>
              </c:numCache>
            </c:numRef>
          </c:val>
          <c:extLst>
            <c:ext xmlns:c16="http://schemas.microsoft.com/office/drawing/2014/chart" uri="{C3380CC4-5D6E-409C-BE32-E72D297353CC}">
              <c16:uniqueId val="{00000000-7459-4BAB-A969-738A3D9AC158}"/>
            </c:ext>
          </c:extLst>
        </c:ser>
        <c:dLbls>
          <c:showLegendKey val="0"/>
          <c:showVal val="1"/>
          <c:showCatName val="0"/>
          <c:showSerName val="0"/>
          <c:showPercent val="0"/>
          <c:showBubbleSize val="0"/>
        </c:dLbls>
        <c:gapWidth val="50"/>
        <c:axId val="575556384"/>
        <c:axId val="575550504"/>
      </c:barChart>
      <c:lineChart>
        <c:grouping val="standard"/>
        <c:varyColors val="0"/>
        <c:ser>
          <c:idx val="2"/>
          <c:order val="1"/>
          <c:tx>
            <c:strRef>
              <c:f>'6-1'!$D$4</c:f>
              <c:strCache>
                <c:ptCount val="1"/>
                <c:pt idx="0">
                  <c:v>完全失業者</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4"/>
              <c:layout>
                <c:manualLayout>
                  <c:x val="-5.237178007306461E-2"/>
                  <c:y val="-5.3110319808750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59-4BAB-A969-738A3D9AC15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'6-1'!$A$5:$A$11</c:f>
              <c:strCache>
                <c:ptCount val="7"/>
                <c:pt idx="0">
                  <c:v>1990年</c:v>
                </c:pt>
                <c:pt idx="1">
                  <c:v>1995</c:v>
                </c:pt>
                <c:pt idx="2">
                  <c:v>2000</c:v>
                </c:pt>
                <c:pt idx="3">
                  <c:v>2005</c:v>
                </c:pt>
                <c:pt idx="4">
                  <c:v>2010</c:v>
                </c:pt>
                <c:pt idx="5">
                  <c:v>2015</c:v>
                </c:pt>
                <c:pt idx="6">
                  <c:v>2020</c:v>
                </c:pt>
              </c:strCache>
            </c:strRef>
          </c:cat>
          <c:val>
            <c:numRef>
              <c:f>'6-1'!$D$5:$D$11</c:f>
              <c:numCache>
                <c:formatCode>#,##0_ </c:formatCode>
                <c:ptCount val="7"/>
                <c:pt idx="0">
                  <c:v>4158</c:v>
                </c:pt>
                <c:pt idx="1">
                  <c:v>6682</c:v>
                </c:pt>
                <c:pt idx="2">
                  <c:v>7489</c:v>
                </c:pt>
                <c:pt idx="3">
                  <c:v>10411</c:v>
                </c:pt>
                <c:pt idx="4">
                  <c:v>12662</c:v>
                </c:pt>
                <c:pt idx="5">
                  <c:v>7830</c:v>
                </c:pt>
                <c:pt idx="6">
                  <c:v>6578</c:v>
                </c:pt>
              </c:numCache>
            </c:numRef>
          </c:val>
          <c:smooth val="0"/>
          <c:extLst>
            <c:ext xmlns:c16="http://schemas.microsoft.com/office/drawing/2014/chart" uri="{C3380CC4-5D6E-409C-BE32-E72D297353CC}">
              <c16:uniqueId val="{00000002-7459-4BAB-A969-738A3D9AC158}"/>
            </c:ext>
          </c:extLst>
        </c:ser>
        <c:dLbls>
          <c:showLegendKey val="0"/>
          <c:showVal val="1"/>
          <c:showCatName val="0"/>
          <c:showSerName val="0"/>
          <c:showPercent val="0"/>
          <c:showBubbleSize val="0"/>
        </c:dLbls>
        <c:marker val="1"/>
        <c:smooth val="0"/>
        <c:axId val="575549720"/>
        <c:axId val="575553248"/>
      </c:lineChart>
      <c:catAx>
        <c:axId val="57555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0504"/>
        <c:crosses val="autoZero"/>
        <c:auto val="1"/>
        <c:lblAlgn val="ctr"/>
        <c:lblOffset val="100"/>
        <c:noMultiLvlLbl val="0"/>
      </c:catAx>
      <c:valAx>
        <c:axId val="575550504"/>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6384"/>
        <c:crosses val="autoZero"/>
        <c:crossBetween val="between"/>
        <c:majorUnit val="30000"/>
        <c:dispUnits>
          <c:builtInUnit val="thousands"/>
          <c:dispUnitsLbl>
            <c:layout>
              <c:manualLayout>
                <c:xMode val="edge"/>
                <c:yMode val="edge"/>
                <c:x val="1.4429203084618838E-2"/>
                <c:y val="6.2105138092306375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75553248"/>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49720"/>
        <c:crosses val="max"/>
        <c:crossBetween val="between"/>
      </c:valAx>
      <c:catAx>
        <c:axId val="575549720"/>
        <c:scaling>
          <c:orientation val="minMax"/>
        </c:scaling>
        <c:delete val="1"/>
        <c:axPos val="b"/>
        <c:numFmt formatCode="General" sourceLinked="1"/>
        <c:majorTickMark val="out"/>
        <c:minorTickMark val="none"/>
        <c:tickLblPos val="nextTo"/>
        <c:crossAx val="575553248"/>
        <c:crosses val="autoZero"/>
        <c:auto val="1"/>
        <c:lblAlgn val="ctr"/>
        <c:lblOffset val="100"/>
        <c:noMultiLvlLbl val="0"/>
      </c:catAx>
      <c:spPr>
        <a:noFill/>
        <a:ln>
          <a:noFill/>
        </a:ln>
        <a:effectLst/>
      </c:spPr>
    </c:plotArea>
    <c:legend>
      <c:legendPos val="t"/>
      <c:layout>
        <c:manualLayout>
          <c:xMode val="edge"/>
          <c:yMode val="edge"/>
          <c:x val="0.34348886829823944"/>
          <c:y val="7.6048518626529699E-2"/>
          <c:w val="0.30180772728780508"/>
          <c:h val="6.83895364143311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02440385055672E-2"/>
          <c:y val="0.22791137503380829"/>
          <c:w val="0.76939981153278647"/>
          <c:h val="0.5641872586862936"/>
        </c:manualLayout>
      </c:layout>
      <c:barChart>
        <c:barDir val="col"/>
        <c:grouping val="clustered"/>
        <c:varyColors val="0"/>
        <c:ser>
          <c:idx val="1"/>
          <c:order val="0"/>
          <c:tx>
            <c:strRef>
              <c:f>'6-2'!$C$4</c:f>
              <c:strCache>
                <c:ptCount val="1"/>
                <c:pt idx="0">
                  <c:v>有効求人数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'6-2'!$A$5:$A$18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'6-2'!$C$5:$C$18</c:f>
              <c:numCache>
                <c:formatCode>#,##0_ </c:formatCode>
                <c:ptCount val="14"/>
                <c:pt idx="0">
                  <c:v>52510</c:v>
                </c:pt>
                <c:pt idx="1">
                  <c:v>69458</c:v>
                </c:pt>
                <c:pt idx="2">
                  <c:v>103571</c:v>
                </c:pt>
                <c:pt idx="3">
                  <c:v>116065</c:v>
                </c:pt>
                <c:pt idx="4">
                  <c:v>124885</c:v>
                </c:pt>
                <c:pt idx="5">
                  <c:v>125355</c:v>
                </c:pt>
                <c:pt idx="6">
                  <c:v>122531</c:v>
                </c:pt>
                <c:pt idx="7">
                  <c:v>129401</c:v>
                </c:pt>
                <c:pt idx="8">
                  <c:v>124521</c:v>
                </c:pt>
                <c:pt idx="9">
                  <c:v>122731</c:v>
                </c:pt>
                <c:pt idx="10" formatCode="#,##0_ ;[Red]\-#,##0\ ">
                  <c:v>99795</c:v>
                </c:pt>
                <c:pt idx="11" formatCode="#,##0_ ;[Red]\-#,##0\ ">
                  <c:v>105893</c:v>
                </c:pt>
                <c:pt idx="12" formatCode="#,##0_ ;[Red]\-#,##0\ ">
                  <c:v>124009</c:v>
                </c:pt>
                <c:pt idx="13" formatCode="#,##0_);[Red]\(#,##0\)">
                  <c:v>121632</c:v>
                </c:pt>
              </c:numCache>
            </c:numRef>
          </c:val>
          <c:extLst>
            <c:ext xmlns:c16="http://schemas.microsoft.com/office/drawing/2014/chart" uri="{C3380CC4-5D6E-409C-BE32-E72D297353CC}">
              <c16:uniqueId val="{00000000-52AB-411E-9231-D0D1C2F4CAAB}"/>
            </c:ext>
          </c:extLst>
        </c:ser>
        <c:ser>
          <c:idx val="2"/>
          <c:order val="1"/>
          <c:tx>
            <c:strRef>
              <c:f>'6-2'!$D$4</c:f>
              <c:strCache>
                <c:ptCount val="1"/>
                <c:pt idx="0">
                  <c:v>有効求職者数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'6-2'!$A$5:$A$18</c:f>
              <c:strCache>
                <c:ptCount val="14"/>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pt idx="13">
                  <c:v>2023</c:v>
                </c:pt>
              </c:strCache>
            </c:strRef>
          </c:cat>
          <c:val>
            <c:numRef>
              <c:f>'6-2'!$D$5:$D$18</c:f>
              <c:numCache>
                <c:formatCode>#,##0_ </c:formatCode>
                <c:ptCount val="14"/>
                <c:pt idx="0">
                  <c:v>125420</c:v>
                </c:pt>
                <c:pt idx="1">
                  <c:v>113929</c:v>
                </c:pt>
                <c:pt idx="2">
                  <c:v>97805</c:v>
                </c:pt>
                <c:pt idx="3">
                  <c:v>89192</c:v>
                </c:pt>
                <c:pt idx="4">
                  <c:v>83745</c:v>
                </c:pt>
                <c:pt idx="5">
                  <c:v>85631</c:v>
                </c:pt>
                <c:pt idx="6">
                  <c:v>82093</c:v>
                </c:pt>
                <c:pt idx="7">
                  <c:v>81119</c:v>
                </c:pt>
                <c:pt idx="8">
                  <c:v>74619</c:v>
                </c:pt>
                <c:pt idx="9">
                  <c:v>74547</c:v>
                </c:pt>
                <c:pt idx="10" formatCode="#,##0_ ;[Red]\-#,##0\ ">
                  <c:v>73794</c:v>
                </c:pt>
                <c:pt idx="11" formatCode="#,##0_ ;[Red]\-#,##0\ ">
                  <c:v>72190</c:v>
                </c:pt>
                <c:pt idx="12" formatCode="#,##0_ ;[Red]\-#,##0\ ">
                  <c:v>72072</c:v>
                </c:pt>
                <c:pt idx="13" formatCode="#,##0_);[Red]\(#,##0\)">
                  <c:v>70340</c:v>
                </c:pt>
              </c:numCache>
            </c:numRef>
          </c:val>
          <c:extLst>
            <c:ext xmlns:c16="http://schemas.microsoft.com/office/drawing/2014/chart" uri="{C3380CC4-5D6E-409C-BE32-E72D297353CC}">
              <c16:uniqueId val="{00000001-52AB-411E-9231-D0D1C2F4CAAB}"/>
            </c:ext>
          </c:extLst>
        </c:ser>
        <c:dLbls>
          <c:showLegendKey val="0"/>
          <c:showVal val="1"/>
          <c:showCatName val="0"/>
          <c:showSerName val="0"/>
          <c:showPercent val="0"/>
          <c:showBubbleSize val="0"/>
        </c:dLbls>
        <c:gapWidth val="50"/>
        <c:axId val="575545408"/>
        <c:axId val="575551680"/>
      </c:barChart>
      <c:lineChart>
        <c:grouping val="standard"/>
        <c:varyColors val="0"/>
        <c:ser>
          <c:idx val="3"/>
          <c:order val="2"/>
          <c:tx>
            <c:strRef>
              <c:f>'6-2'!$E$4</c:f>
              <c:strCache>
                <c:ptCount val="1"/>
                <c:pt idx="0">
                  <c:v>有効求人倍率</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1"/>
              <c:layout>
                <c:manualLayout>
                  <c:x val="-4.8087218232567591E-2"/>
                  <c:y val="-3.0134998192725006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AB4E-4FB1-9080-2C3BAD1D42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'6-2'!$A$5:$A$17</c:f>
              <c:strCache>
                <c:ptCount val="13"/>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f>'6-2'!$E$5:$E$18</c:f>
              <c:numCache>
                <c:formatCode>#,##0.00_ </c:formatCode>
                <c:ptCount val="14"/>
                <c:pt idx="0">
                  <c:v>0.41867325785361187</c:v>
                </c:pt>
                <c:pt idx="1">
                  <c:v>0.60966040253140119</c:v>
                </c:pt>
                <c:pt idx="2">
                  <c:v>1.0589540412044374</c:v>
                </c:pt>
                <c:pt idx="3">
                  <c:v>1.3012938380123777</c:v>
                </c:pt>
                <c:pt idx="4">
                  <c:v>1.4912532091468147</c:v>
                </c:pt>
                <c:pt idx="5">
                  <c:v>1.4638974203267507</c:v>
                </c:pt>
                <c:pt idx="6">
                  <c:v>1.4925876749540157</c:v>
                </c:pt>
                <c:pt idx="7">
                  <c:v>1.5951996449660375</c:v>
                </c:pt>
                <c:pt idx="8">
                  <c:v>1.6687572870180516</c:v>
                </c:pt>
                <c:pt idx="9">
                  <c:v>1.6463573316162958</c:v>
                </c:pt>
                <c:pt idx="10">
                  <c:v>1.3523457191641597</c:v>
                </c:pt>
                <c:pt idx="11">
                  <c:v>1.466865216789029</c:v>
                </c:pt>
                <c:pt idx="12">
                  <c:v>1.7206265956265956</c:v>
                </c:pt>
                <c:pt idx="13">
                  <c:v>1.7292010235996589</c:v>
                </c:pt>
              </c:numCache>
            </c:numRef>
          </c:val>
          <c:smooth val="0"/>
          <c:extLst>
            <c:ext xmlns:c16="http://schemas.microsoft.com/office/drawing/2014/chart" uri="{C3380CC4-5D6E-409C-BE32-E72D297353CC}">
              <c16:uniqueId val="{00000002-52AB-411E-9231-D0D1C2F4CAAB}"/>
            </c:ext>
          </c:extLst>
        </c:ser>
        <c:dLbls>
          <c:showLegendKey val="0"/>
          <c:showVal val="1"/>
          <c:showCatName val="0"/>
          <c:showSerName val="0"/>
          <c:showPercent val="0"/>
          <c:showBubbleSize val="0"/>
        </c:dLbls>
        <c:marker val="1"/>
        <c:smooth val="0"/>
        <c:axId val="575551288"/>
        <c:axId val="575550112"/>
      </c:lineChart>
      <c:catAx>
        <c:axId val="57554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1680"/>
        <c:crosses val="autoZero"/>
        <c:auto val="1"/>
        <c:lblAlgn val="ctr"/>
        <c:lblOffset val="100"/>
        <c:noMultiLvlLbl val="0"/>
      </c:catAx>
      <c:valAx>
        <c:axId val="57555168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45408"/>
        <c:crosses val="autoZero"/>
        <c:crossBetween val="between"/>
        <c:dispUnits>
          <c:builtInUnit val="thousands"/>
          <c:dispUnitsLbl>
            <c:layout>
              <c:manualLayout>
                <c:xMode val="edge"/>
                <c:yMode val="edge"/>
                <c:x val="2.5772768030431221E-2"/>
                <c:y val="0.1319770688549275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75550112"/>
        <c:scaling>
          <c:orientation val="minMax"/>
          <c:max val="2"/>
        </c:scaling>
        <c:delete val="0"/>
        <c:axPos val="r"/>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1288"/>
        <c:crosses val="max"/>
        <c:crossBetween val="between"/>
        <c:majorUnit val="0.5"/>
      </c:valAx>
      <c:catAx>
        <c:axId val="575551288"/>
        <c:scaling>
          <c:orientation val="minMax"/>
        </c:scaling>
        <c:delete val="1"/>
        <c:axPos val="b"/>
        <c:numFmt formatCode="General" sourceLinked="1"/>
        <c:majorTickMark val="out"/>
        <c:minorTickMark val="none"/>
        <c:tickLblPos val="nextTo"/>
        <c:crossAx val="575550112"/>
        <c:crosses val="autoZero"/>
        <c:auto val="1"/>
        <c:lblAlgn val="ctr"/>
        <c:lblOffset val="100"/>
        <c:noMultiLvlLbl val="0"/>
      </c:catAx>
      <c:spPr>
        <a:noFill/>
        <a:ln>
          <a:noFill/>
        </a:ln>
        <a:effectLst/>
      </c:spPr>
    </c:plotArea>
    <c:legend>
      <c:legendPos val="t"/>
      <c:layout>
        <c:manualLayout>
          <c:xMode val="edge"/>
          <c:yMode val="edge"/>
          <c:x val="0.16673485798001902"/>
          <c:y val="8.8164523516822177E-2"/>
          <c:w val="0.64266455859855431"/>
          <c:h val="8.21432731624912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0603674540683"/>
          <c:y val="0.25092592592592594"/>
          <c:w val="0.78547681539807523"/>
          <c:h val="0.6065354330708661"/>
        </c:manualLayout>
      </c:layout>
      <c:barChart>
        <c:barDir val="col"/>
        <c:grouping val="clustered"/>
        <c:varyColors val="0"/>
        <c:ser>
          <c:idx val="1"/>
          <c:order val="0"/>
          <c:tx>
            <c:strRef>
              <c:f>'6-3'!$C$4</c:f>
              <c:strCache>
                <c:ptCount val="1"/>
                <c:pt idx="0">
                  <c:v>支給金額</c:v>
                </c:pt>
              </c:strCache>
            </c:strRef>
          </c:tx>
          <c:spPr>
            <a:solidFill>
              <a:srgbClr val="B1D7E4"/>
            </a:solidFill>
            <a:ln>
              <a:solidFill>
                <a:srgbClr val="B1D7E4"/>
              </a:solidFill>
            </a:ln>
            <a:effectLst/>
          </c:spPr>
          <c:invertIfNegative val="0"/>
          <c:dLbls>
            <c:dLbl>
              <c:idx val="3"/>
              <c:layout>
                <c:manualLayout>
                  <c:x val="0"/>
                  <c:y val="0.176921118393134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3F-42E7-BC88-22AEE0D5C992}"/>
                </c:ext>
              </c:extLst>
            </c:dLbl>
            <c:dLbl>
              <c:idx val="4"/>
              <c:layout>
                <c:manualLayout>
                  <c:x val="-8.2170781122019015E-8"/>
                  <c:y val="0.1928253728762945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3F-42E7-BC88-22AEE0D5C992}"/>
                </c:ext>
              </c:extLst>
            </c:dLbl>
            <c:dLbl>
              <c:idx val="5"/>
              <c:layout>
                <c:manualLayout>
                  <c:x val="8.3485513619971311E-3"/>
                  <c:y val="8.96543920033947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CD-4590-9641-E76A6462C7D5}"/>
                </c:ext>
              </c:extLst>
            </c:dLbl>
            <c:dLbl>
              <c:idx val="6"/>
              <c:layout>
                <c:manualLayout>
                  <c:x val="-1.6434156224403803E-7"/>
                  <c:y val="0.145777735866848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3F-42E7-BC88-22AEE0D5C992}"/>
                </c:ext>
              </c:extLst>
            </c:dLbl>
            <c:dLbl>
              <c:idx val="7"/>
              <c:layout>
                <c:manualLayout>
                  <c:x val="-1.6434156224403803E-7"/>
                  <c:y val="0.1899181165228597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CD-4590-9641-E76A6462C7D5}"/>
                </c:ext>
              </c:extLst>
            </c:dLbl>
            <c:dLbl>
              <c:idx val="8"/>
              <c:layout>
                <c:manualLayout>
                  <c:x val="-7.6527503432723707E-17"/>
                  <c:y val="0.1046442547974916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3F-42E7-BC88-22AEE0D5C992}"/>
                </c:ext>
              </c:extLst>
            </c:dLbl>
            <c:dLbl>
              <c:idx val="9"/>
              <c:layout>
                <c:manualLayout>
                  <c:x val="-2.0873021820616033E-3"/>
                  <c:y val="0.2123796501485218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CD-4590-9641-E76A6462C7D5}"/>
                </c:ext>
              </c:extLst>
            </c:dLbl>
            <c:dLbl>
              <c:idx val="12"/>
              <c:layout>
                <c:manualLayout>
                  <c:x val="-8.2170781122019015E-8"/>
                  <c:y val="0.2722605183334118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3F-42E7-BC88-22AEE0D5C9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'6-3'!$C$5:$C$18</c:f>
              <c:numCache>
                <c:formatCode>#,##0_ </c:formatCode>
                <c:ptCount val="14"/>
                <c:pt idx="0">
                  <c:v>3657863000</c:v>
                </c:pt>
                <c:pt idx="1">
                  <c:v>4730746000</c:v>
                </c:pt>
                <c:pt idx="2">
                  <c:v>3889946000</c:v>
                </c:pt>
                <c:pt idx="3">
                  <c:v>2619226000</c:v>
                </c:pt>
                <c:pt idx="4">
                  <c:v>2144714000</c:v>
                </c:pt>
                <c:pt idx="5">
                  <c:v>2136798000</c:v>
                </c:pt>
                <c:pt idx="6">
                  <c:v>1916247000</c:v>
                </c:pt>
                <c:pt idx="7">
                  <c:v>1881172000</c:v>
                </c:pt>
                <c:pt idx="8">
                  <c:v>1785775000</c:v>
                </c:pt>
                <c:pt idx="9">
                  <c:v>1724963000</c:v>
                </c:pt>
                <c:pt idx="10">
                  <c:v>2608562000</c:v>
                </c:pt>
                <c:pt idx="11">
                  <c:v>2107279000</c:v>
                </c:pt>
                <c:pt idx="12">
                  <c:v>2061725000</c:v>
                </c:pt>
                <c:pt idx="13" formatCode="#,##0_);[Red]\(#,##0\)">
                  <c:v>2000938000</c:v>
                </c:pt>
              </c:numCache>
            </c:numRef>
          </c:val>
          <c:extLst>
            <c:ext xmlns:c16="http://schemas.microsoft.com/office/drawing/2014/chart" uri="{C3380CC4-5D6E-409C-BE32-E72D297353CC}">
              <c16:uniqueId val="{00000003-ECCD-4590-9641-E76A6462C7D5}"/>
            </c:ext>
          </c:extLst>
        </c:ser>
        <c:dLbls>
          <c:showLegendKey val="0"/>
          <c:showVal val="0"/>
          <c:showCatName val="0"/>
          <c:showSerName val="0"/>
          <c:showPercent val="0"/>
          <c:showBubbleSize val="0"/>
        </c:dLbls>
        <c:gapWidth val="50"/>
        <c:axId val="575555992"/>
        <c:axId val="575556776"/>
      </c:barChart>
      <c:lineChart>
        <c:grouping val="standard"/>
        <c:varyColors val="0"/>
        <c:ser>
          <c:idx val="2"/>
          <c:order val="1"/>
          <c:tx>
            <c:strRef>
              <c:f>'6-3'!$D$4</c:f>
              <c:strCache>
                <c:ptCount val="1"/>
                <c:pt idx="0">
                  <c:v>受給者実人数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3"/>
              <c:layout>
                <c:manualLayout>
                  <c:x val="-3.9718673480120231E-2"/>
                  <c:y val="-5.71256093000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CD-4590-9641-E76A6462C7D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'6-3'!$D$5:$D$18</c:f>
              <c:numCache>
                <c:formatCode>#,##0_ </c:formatCode>
                <c:ptCount val="14"/>
                <c:pt idx="0">
                  <c:v>27927</c:v>
                </c:pt>
                <c:pt idx="1">
                  <c:v>40251</c:v>
                </c:pt>
                <c:pt idx="2">
                  <c:v>31978</c:v>
                </c:pt>
                <c:pt idx="3">
                  <c:v>21396</c:v>
                </c:pt>
                <c:pt idx="4">
                  <c:v>17593</c:v>
                </c:pt>
                <c:pt idx="5">
                  <c:v>17372</c:v>
                </c:pt>
                <c:pt idx="6">
                  <c:v>15502</c:v>
                </c:pt>
                <c:pt idx="7">
                  <c:v>15791</c:v>
                </c:pt>
                <c:pt idx="8">
                  <c:v>14629</c:v>
                </c:pt>
                <c:pt idx="9">
                  <c:v>14186</c:v>
                </c:pt>
                <c:pt idx="10">
                  <c:v>20159</c:v>
                </c:pt>
                <c:pt idx="11">
                  <c:v>16539</c:v>
                </c:pt>
                <c:pt idx="12">
                  <c:v>15882</c:v>
                </c:pt>
                <c:pt idx="13" formatCode="#,##0_);[Red]\(#,##0\)">
                  <c:v>15732</c:v>
                </c:pt>
              </c:numCache>
            </c:numRef>
          </c:val>
          <c:smooth val="0"/>
          <c:extLst>
            <c:ext xmlns:c16="http://schemas.microsoft.com/office/drawing/2014/chart" uri="{C3380CC4-5D6E-409C-BE32-E72D297353CC}">
              <c16:uniqueId val="{00000005-ECCD-4590-9641-E76A6462C7D5}"/>
            </c:ext>
          </c:extLst>
        </c:ser>
        <c:dLbls>
          <c:showLegendKey val="0"/>
          <c:showVal val="0"/>
          <c:showCatName val="0"/>
          <c:showSerName val="0"/>
          <c:showPercent val="0"/>
          <c:showBubbleSize val="0"/>
        </c:dLbls>
        <c:marker val="1"/>
        <c:smooth val="0"/>
        <c:axId val="575553640"/>
        <c:axId val="575546192"/>
      </c:lineChart>
      <c:catAx>
        <c:axId val="575555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6776"/>
        <c:crosses val="autoZero"/>
        <c:auto val="1"/>
        <c:lblAlgn val="ctr"/>
        <c:lblOffset val="100"/>
        <c:noMultiLvlLbl val="0"/>
      </c:catAx>
      <c:valAx>
        <c:axId val="575556776"/>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5992"/>
        <c:crosses val="autoZero"/>
        <c:crossBetween val="between"/>
        <c:majorUnit val="1000000000"/>
        <c:dispUnits>
          <c:builtInUnit val="thousands"/>
          <c:dispUnitsLbl>
            <c:layout>
              <c:manualLayout>
                <c:xMode val="edge"/>
                <c:yMode val="edge"/>
                <c:x val="2.9052630056625534E-2"/>
                <c:y val="0.15484495575777579"/>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75546192"/>
        <c:scaling>
          <c:orientation val="minMax"/>
          <c:min val="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53640"/>
        <c:crosses val="max"/>
        <c:crossBetween val="between"/>
      </c:valAx>
      <c:catAx>
        <c:axId val="575553640"/>
        <c:scaling>
          <c:orientation val="minMax"/>
        </c:scaling>
        <c:delete val="1"/>
        <c:axPos val="b"/>
        <c:numFmt formatCode="General" sourceLinked="1"/>
        <c:majorTickMark val="out"/>
        <c:minorTickMark val="none"/>
        <c:tickLblPos val="nextTo"/>
        <c:crossAx val="575546192"/>
        <c:crosses val="autoZero"/>
        <c:auto val="1"/>
        <c:lblAlgn val="ctr"/>
        <c:lblOffset val="100"/>
        <c:noMultiLvlLbl val="0"/>
      </c:catAx>
      <c:spPr>
        <a:noFill/>
        <a:ln>
          <a:noFill/>
        </a:ln>
        <a:effectLst/>
      </c:spPr>
    </c:plotArea>
    <c:legend>
      <c:legendPos val="t"/>
      <c:layout>
        <c:manualLayout>
          <c:xMode val="edge"/>
          <c:yMode val="edge"/>
          <c:x val="0.32928149211620655"/>
          <c:y val="0.2417954641897308"/>
          <c:w val="0.34563002638668122"/>
          <c:h val="6.73657409590268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5402725163133E-2"/>
          <c:y val="0.15364394202532444"/>
          <c:w val="0.82104468769263594"/>
          <c:h val="0.69195877763236002"/>
        </c:manualLayout>
      </c:layout>
      <c:barChart>
        <c:barDir val="col"/>
        <c:grouping val="clustered"/>
        <c:varyColors val="0"/>
        <c:ser>
          <c:idx val="1"/>
          <c:order val="0"/>
          <c:tx>
            <c:strRef>
              <c:f>'6-4'!$C$4</c:f>
              <c:strCache>
                <c:ptCount val="1"/>
                <c:pt idx="0">
                  <c:v>登録者数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'6-4'!$A$5:$A$18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'6-4'!$C$5:$C$18</c:f>
              <c:numCache>
                <c:formatCode>#,##0_ </c:formatCode>
                <c:ptCount val="14"/>
                <c:pt idx="0">
                  <c:v>2142</c:v>
                </c:pt>
                <c:pt idx="1">
                  <c:v>2003</c:v>
                </c:pt>
                <c:pt idx="2">
                  <c:v>1943</c:v>
                </c:pt>
                <c:pt idx="3">
                  <c:v>1953</c:v>
                </c:pt>
                <c:pt idx="4">
                  <c:v>1986</c:v>
                </c:pt>
                <c:pt idx="5">
                  <c:v>2115</c:v>
                </c:pt>
                <c:pt idx="6">
                  <c:v>2215</c:v>
                </c:pt>
                <c:pt idx="7">
                  <c:v>2217</c:v>
                </c:pt>
                <c:pt idx="8">
                  <c:v>2351</c:v>
                </c:pt>
                <c:pt idx="9">
                  <c:v>2404</c:v>
                </c:pt>
                <c:pt idx="10">
                  <c:v>2277</c:v>
                </c:pt>
                <c:pt idx="11">
                  <c:v>2156</c:v>
                </c:pt>
                <c:pt idx="12">
                  <c:v>2112</c:v>
                </c:pt>
                <c:pt idx="13" formatCode="#,##0_);[Red]\(#,##0\)">
                  <c:v>2131</c:v>
                </c:pt>
              </c:numCache>
            </c:numRef>
          </c:val>
          <c:extLst>
            <c:ext xmlns:c16="http://schemas.microsoft.com/office/drawing/2014/chart" uri="{C3380CC4-5D6E-409C-BE32-E72D297353CC}">
              <c16:uniqueId val="{00000000-3F19-4472-9ACD-8B9059735557}"/>
            </c:ext>
          </c:extLst>
        </c:ser>
        <c:dLbls>
          <c:showLegendKey val="0"/>
          <c:showVal val="0"/>
          <c:showCatName val="0"/>
          <c:showSerName val="0"/>
          <c:showPercent val="0"/>
          <c:showBubbleSize val="0"/>
        </c:dLbls>
        <c:gapWidth val="50"/>
        <c:axId val="575552856"/>
        <c:axId val="575548152"/>
      </c:barChart>
      <c:lineChart>
        <c:grouping val="standard"/>
        <c:varyColors val="0"/>
        <c:ser>
          <c:idx val="2"/>
          <c:order val="1"/>
          <c:tx>
            <c:strRef>
              <c:f>'6-4'!$D$4</c:f>
              <c:strCache>
                <c:ptCount val="1"/>
                <c:pt idx="0">
                  <c:v>活動件数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'6-4'!$D$5:$D$18</c:f>
              <c:numCache>
                <c:formatCode>#,##0_ </c:formatCode>
                <c:ptCount val="14"/>
                <c:pt idx="0">
                  <c:v>9252</c:v>
                </c:pt>
                <c:pt idx="1">
                  <c:v>9182</c:v>
                </c:pt>
                <c:pt idx="2">
                  <c:v>9929</c:v>
                </c:pt>
                <c:pt idx="3">
                  <c:v>9982</c:v>
                </c:pt>
                <c:pt idx="4">
                  <c:v>10077</c:v>
                </c:pt>
                <c:pt idx="5">
                  <c:v>10399</c:v>
                </c:pt>
                <c:pt idx="6">
                  <c:v>11093</c:v>
                </c:pt>
                <c:pt idx="7">
                  <c:v>11157</c:v>
                </c:pt>
                <c:pt idx="8">
                  <c:v>11357</c:v>
                </c:pt>
                <c:pt idx="9">
                  <c:v>11770</c:v>
                </c:pt>
                <c:pt idx="10">
                  <c:v>13617</c:v>
                </c:pt>
                <c:pt idx="11">
                  <c:v>14328</c:v>
                </c:pt>
                <c:pt idx="12">
                  <c:v>14472</c:v>
                </c:pt>
                <c:pt idx="13" formatCode="#,##0_);[Red]\(#,##0\)">
                  <c:v>14253</c:v>
                </c:pt>
              </c:numCache>
            </c:numRef>
          </c:val>
          <c:smooth val="0"/>
          <c:extLst>
            <c:ext xmlns:c16="http://schemas.microsoft.com/office/drawing/2014/chart" uri="{C3380CC4-5D6E-409C-BE32-E72D297353CC}">
              <c16:uniqueId val="{00000001-3F19-4472-9ACD-8B9059735557}"/>
            </c:ext>
          </c:extLst>
        </c:ser>
        <c:dLbls>
          <c:showLegendKey val="0"/>
          <c:showVal val="0"/>
          <c:showCatName val="0"/>
          <c:showSerName val="0"/>
          <c:showPercent val="0"/>
          <c:showBubbleSize val="0"/>
        </c:dLbls>
        <c:marker val="1"/>
        <c:smooth val="0"/>
        <c:axId val="575554424"/>
        <c:axId val="575554032"/>
      </c:lineChart>
      <c:catAx>
        <c:axId val="575552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48152"/>
        <c:crosses val="autoZero"/>
        <c:auto val="1"/>
        <c:lblAlgn val="ctr"/>
        <c:lblOffset val="100"/>
        <c:noMultiLvlLbl val="0"/>
      </c:catAx>
      <c:valAx>
        <c:axId val="575548152"/>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52856"/>
        <c:crosses val="autoZero"/>
        <c:crossBetween val="between"/>
      </c:valAx>
      <c:valAx>
        <c:axId val="575554032"/>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4424"/>
        <c:crosses val="max"/>
        <c:crossBetween val="between"/>
      </c:valAx>
      <c:catAx>
        <c:axId val="575554424"/>
        <c:scaling>
          <c:orientation val="minMax"/>
        </c:scaling>
        <c:delete val="1"/>
        <c:axPos val="b"/>
        <c:numFmt formatCode="General" sourceLinked="1"/>
        <c:majorTickMark val="out"/>
        <c:minorTickMark val="none"/>
        <c:tickLblPos val="nextTo"/>
        <c:crossAx val="575554032"/>
        <c:crosses val="autoZero"/>
        <c:auto val="1"/>
        <c:lblAlgn val="ctr"/>
        <c:lblOffset val="100"/>
        <c:noMultiLvlLbl val="0"/>
      </c:catAx>
      <c:spPr>
        <a:noFill/>
        <a:ln>
          <a:noFill/>
        </a:ln>
        <a:effectLst/>
      </c:spPr>
    </c:plotArea>
    <c:legend>
      <c:legendPos val="t"/>
      <c:layout>
        <c:manualLayout>
          <c:xMode val="edge"/>
          <c:yMode val="edge"/>
          <c:x val="0.35981272611193871"/>
          <c:y val="7.7943801142504238E-2"/>
          <c:w val="0.27799227799227799"/>
          <c:h val="6.61769337656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3937007874014"/>
          <c:y val="0.230903324584427"/>
          <c:w val="0.86140507436570424"/>
          <c:h val="0.63469986654326072"/>
        </c:manualLayout>
      </c:layout>
      <c:barChart>
        <c:barDir val="col"/>
        <c:grouping val="stacked"/>
        <c:varyColors val="0"/>
        <c:ser>
          <c:idx val="0"/>
          <c:order val="0"/>
          <c:tx>
            <c:strRef>
              <c:f>'7-1'!$C$4</c:f>
              <c:strCache>
                <c:ptCount val="1"/>
                <c:pt idx="0">
                  <c:v>市税</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'7-1'!$A$7:$A$29</c15:sqref>
                  </c15:fullRef>
                </c:ext>
              </c:extLst>
              <c:f>'7-1'!$A$16:$A$29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'7-1'!$C$7:$C$29</c15:sqref>
                  </c15:fullRef>
                </c:ext>
              </c:extLst>
              <c:f>'7-1'!$C$16:$C$29</c:f>
              <c:numCache>
                <c:formatCode>#,##0_ </c:formatCode>
                <c:ptCount val="14"/>
                <c:pt idx="0">
                  <c:v>47355000</c:v>
                </c:pt>
                <c:pt idx="1">
                  <c:v>46869000</c:v>
                </c:pt>
                <c:pt idx="2">
                  <c:v>43962000</c:v>
                </c:pt>
                <c:pt idx="3">
                  <c:v>45510000</c:v>
                </c:pt>
                <c:pt idx="4">
                  <c:v>46946000</c:v>
                </c:pt>
                <c:pt idx="5">
                  <c:v>46786000</c:v>
                </c:pt>
                <c:pt idx="6">
                  <c:v>46980000</c:v>
                </c:pt>
                <c:pt idx="7">
                  <c:v>47630000</c:v>
                </c:pt>
                <c:pt idx="8">
                  <c:v>51282000</c:v>
                </c:pt>
                <c:pt idx="9">
                  <c:v>51463000</c:v>
                </c:pt>
                <c:pt idx="10">
                  <c:v>50475000</c:v>
                </c:pt>
                <c:pt idx="11">
                  <c:v>50068907</c:v>
                </c:pt>
                <c:pt idx="12">
                  <c:v>51751042</c:v>
                </c:pt>
                <c:pt idx="13">
                  <c:v>52259347</c:v>
                </c:pt>
              </c:numCache>
            </c:numRef>
          </c:val>
          <c:extLst xmlns:c15="http://schemas.microsoft.com/office/drawing/2012/chart">
            <c:ext xmlns:c16="http://schemas.microsoft.com/office/drawing/2014/chart" uri="{C3380CC4-5D6E-409C-BE32-E72D297353CC}">
              <c16:uniqueId val="{0000000D-7FC2-4900-BC7C-3D578EA0E9EB}"/>
            </c:ext>
          </c:extLst>
        </c:ser>
        <c:ser>
          <c:idx val="2"/>
          <c:order val="2"/>
          <c:tx>
            <c:strRef>
              <c:f>'7-1'!$E$4</c:f>
              <c:strCache>
                <c:ptCount val="1"/>
                <c:pt idx="0">
                  <c:v>地方譲与税</c:v>
                </c:pt>
              </c:strCache>
            </c:strRef>
          </c:tx>
          <c:spPr>
            <a:pattFill prst="dkUpDiag">
              <a:fgClr>
                <a:srgbClr val="D5848B"/>
              </a:fgClr>
              <a:bgClr>
                <a:schemeClr val="bg1"/>
              </a:bgClr>
            </a:pattFill>
            <a:ln>
              <a:solidFill>
                <a:srgbClr val="D5848B"/>
              </a:solidFill>
            </a:ln>
            <a:effectLst/>
          </c:spPr>
          <c:invertIfNegative val="0"/>
          <c:dLbls>
            <c:dLbl>
              <c:idx val="0"/>
              <c:layout>
                <c:manualLayout>
                  <c:x val="1.2036573229763335E-3"/>
                  <c:y val="3.6342612050919841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2E7A-4770-8174-65EF1C0C01C4}"/>
                </c:ext>
              </c:extLst>
            </c:dLbl>
            <c:dLbl>
              <c:idx val="1"/>
              <c:layout>
                <c:manualLayout>
                  <c:x val="-1.3614248364964133E-3"/>
                  <c:y val="3.2455350827375606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2E7A-4770-8174-65EF1C0C01C4}"/>
                </c:ext>
              </c:extLst>
            </c:dLbl>
            <c:dLbl>
              <c:idx val="2"/>
              <c:layout>
                <c:manualLayout>
                  <c:x val="-8.4283213903778948E-4"/>
                  <c:y val="3.5710112004789366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2E7A-4770-8174-65EF1C0C01C4}"/>
                </c:ext>
              </c:extLst>
            </c:dLbl>
            <c:dLbl>
              <c:idx val="3"/>
              <c:layout>
                <c:manualLayout>
                  <c:x val="1.1492547321073618E-4"/>
                  <c:y val="2.9833089696092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56-43EC-BB06-A44D088A8140}"/>
                </c:ext>
              </c:extLst>
            </c:dLbl>
            <c:dLbl>
              <c:idx val="4"/>
              <c:layout>
                <c:manualLayout>
                  <c:x val="2.9309395830666406E-3"/>
                  <c:y val="2.9833089696092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C2-4900-BC7C-3D578EA0E9EB}"/>
                </c:ext>
              </c:extLst>
            </c:dLbl>
            <c:dLbl>
              <c:idx val="5"/>
              <c:layout>
                <c:manualLayout>
                  <c:x val="-2.0428172871304824E-4"/>
                  <c:y val="2.98330896960924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C2-4900-BC7C-3D578EA0E9EB}"/>
                </c:ext>
              </c:extLst>
            </c:dLbl>
            <c:dLbl>
              <c:idx val="6"/>
              <c:layout>
                <c:manualLayout>
                  <c:x val="-5.2362493711400509E-4"/>
                  <c:y val="3.24553508273756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C2-4900-BC7C-3D578EA0E9EB}"/>
                </c:ext>
              </c:extLst>
            </c:dLbl>
            <c:dLbl>
              <c:idx val="7"/>
              <c:layout>
                <c:manualLayout>
                  <c:x val="7.5347588353541419E-4"/>
                  <c:y val="2.65783285186787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C2-4900-BC7C-3D578EA0E9EB}"/>
                </c:ext>
              </c:extLst>
            </c:dLbl>
            <c:dLbl>
              <c:idx val="8"/>
              <c:layout>
                <c:manualLayout>
                  <c:x val="7.6150026568852654E-4"/>
                  <c:y val="3.24632955200134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C2-4900-BC7C-3D578EA0E9EB}"/>
                </c:ext>
              </c:extLst>
            </c:dLbl>
            <c:dLbl>
              <c:idx val="9"/>
              <c:layout>
                <c:manualLayout>
                  <c:x val="3.2989731102954045E-3"/>
                  <c:y val="3.0192138547238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C2-4900-BC7C-3D578EA0E9EB}"/>
                </c:ext>
              </c:extLst>
            </c:dLbl>
            <c:dLbl>
              <c:idx val="10"/>
              <c:layout>
                <c:manualLayout>
                  <c:x val="1.5198723824023396E-3"/>
                  <c:y val="3.0192138547238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C2-4900-BC7C-3D578EA0E9EB}"/>
                </c:ext>
              </c:extLst>
            </c:dLbl>
            <c:dLbl>
              <c:idx val="11"/>
              <c:layout>
                <c:manualLayout>
                  <c:x val="1.4254838872446462E-3"/>
                  <c:y val="2.9402026050390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C2-4900-BC7C-3D578EA0E9EB}"/>
                </c:ext>
              </c:extLst>
            </c:dLbl>
            <c:dLbl>
              <c:idx val="12"/>
              <c:layout>
                <c:manualLayout>
                  <c:x val="1.9759021003616277E-3"/>
                  <c:y val="2.92672225559562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FF-4378-9D9C-52AEE40237FE}"/>
                </c:ext>
              </c:extLst>
            </c:dLbl>
            <c:dLbl>
              <c:idx val="13"/>
              <c:layout>
                <c:manualLayout>
                  <c:x val="6.7962436643082685E-4"/>
                  <c:y val="2.95593822207004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EF-49C5-806A-CD4A1D095D1D}"/>
                </c:ext>
              </c:extLst>
            </c:dLbl>
            <c:spPr>
              <a:solidFill>
                <a:schemeClr val="bg1"/>
              </a:solidFill>
              <a:ln w="19050">
                <a:solidFill>
                  <a:srgbClr val="D5848B"/>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'7-1'!$A$7:$A$29</c15:sqref>
                  </c15:fullRef>
                </c:ext>
              </c:extLst>
              <c:f>'7-1'!$A$16:$A$29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'7-1'!$E$7:$E$29</c15:sqref>
                  </c15:fullRef>
                </c:ext>
              </c:extLst>
              <c:f>'7-1'!$E$16:$E$29</c:f>
              <c:numCache>
                <c:formatCode>#,##0_ </c:formatCode>
                <c:ptCount val="14"/>
                <c:pt idx="0">
                  <c:v>1305000</c:v>
                </c:pt>
                <c:pt idx="1">
                  <c:v>1275000</c:v>
                </c:pt>
                <c:pt idx="2">
                  <c:v>1195000</c:v>
                </c:pt>
                <c:pt idx="3">
                  <c:v>1137000</c:v>
                </c:pt>
                <c:pt idx="4">
                  <c:v>1087000</c:v>
                </c:pt>
                <c:pt idx="5">
                  <c:v>1139000</c:v>
                </c:pt>
                <c:pt idx="6">
                  <c:v>1129000</c:v>
                </c:pt>
                <c:pt idx="7">
                  <c:v>1128000</c:v>
                </c:pt>
                <c:pt idx="8">
                  <c:v>1138000</c:v>
                </c:pt>
                <c:pt idx="9">
                  <c:v>1154000</c:v>
                </c:pt>
                <c:pt idx="10">
                  <c:v>1177000</c:v>
                </c:pt>
                <c:pt idx="11">
                  <c:v>1210716</c:v>
                </c:pt>
                <c:pt idx="12">
                  <c:v>1217257</c:v>
                </c:pt>
                <c:pt idx="13">
                  <c:v>1232434</c:v>
                </c:pt>
              </c:numCache>
            </c:numRef>
          </c:val>
          <c:extLst xmlns:c15="http://schemas.microsoft.com/office/drawing/2012/chart">
            <c:ext xmlns:c16="http://schemas.microsoft.com/office/drawing/2014/chart" uri="{C3380CC4-5D6E-409C-BE32-E72D297353CC}">
              <c16:uniqueId val="{0000000E-7FC2-4900-BC7C-3D578EA0E9EB}"/>
            </c:ext>
          </c:extLst>
        </c:ser>
        <c:ser>
          <c:idx val="4"/>
          <c:order val="4"/>
          <c:tx>
            <c:strRef>
              <c:f>'7-1'!$G$4</c:f>
              <c:strCache>
                <c:ptCount val="1"/>
                <c:pt idx="0">
                  <c:v>県税市町村交付金</c:v>
                </c:pt>
              </c:strCache>
            </c:strRef>
          </c:tx>
          <c:spPr>
            <a:pattFill prst="pct40">
              <a:fgClr>
                <a:srgbClr val="F8E352"/>
              </a:fgClr>
              <a:bgClr>
                <a:schemeClr val="bg1"/>
              </a:bgClr>
            </a:pattFill>
            <a:ln>
              <a:solidFill>
                <a:srgbClr val="F8E352"/>
              </a:solidFill>
            </a:ln>
            <a:effectLst/>
          </c:spPr>
          <c:invertIfNegative val="0"/>
          <c:dLbls>
            <c:dLbl>
              <c:idx val="12"/>
              <c:layout>
                <c:manualLayout>
                  <c:x val="0"/>
                  <c:y val="9.8785483045455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EF-49C5-806A-CD4A1D095D1D}"/>
                </c:ext>
              </c:extLst>
            </c:dLbl>
            <c:dLbl>
              <c:idx val="13"/>
              <c:layout>
                <c:manualLayout>
                  <c:x val="0"/>
                  <c:y val="1.64642471742425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EF-49C5-806A-CD4A1D095D1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'7-1'!$A$7:$A$29</c15:sqref>
                  </c15:fullRef>
                </c:ext>
              </c:extLst>
              <c:f>'7-1'!$A$16:$A$29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'7-1'!$G$7:$G$29</c15:sqref>
                  </c15:fullRef>
                </c:ext>
              </c:extLst>
              <c:f>'7-1'!$G$16:$G$29</c:f>
              <c:numCache>
                <c:formatCode>#,##0_ </c:formatCode>
                <c:ptCount val="14"/>
                <c:pt idx="0">
                  <c:v>3796000</c:v>
                </c:pt>
                <c:pt idx="1">
                  <c:v>3735000</c:v>
                </c:pt>
                <c:pt idx="2">
                  <c:v>3883000</c:v>
                </c:pt>
                <c:pt idx="3">
                  <c:v>4066000</c:v>
                </c:pt>
                <c:pt idx="4">
                  <c:v>4631000</c:v>
                </c:pt>
                <c:pt idx="5">
                  <c:v>7073000</c:v>
                </c:pt>
                <c:pt idx="6">
                  <c:v>6222000</c:v>
                </c:pt>
                <c:pt idx="7">
                  <c:v>6868000</c:v>
                </c:pt>
                <c:pt idx="8">
                  <c:v>7098000</c:v>
                </c:pt>
                <c:pt idx="9">
                  <c:v>6829000</c:v>
                </c:pt>
                <c:pt idx="10">
                  <c:v>8680000</c:v>
                </c:pt>
                <c:pt idx="11">
                  <c:v>9940055</c:v>
                </c:pt>
                <c:pt idx="12">
                  <c:v>10154174</c:v>
                </c:pt>
                <c:pt idx="13">
                  <c:v>10333882</c:v>
                </c:pt>
              </c:numCache>
            </c:numRef>
          </c:val>
          <c:extLst xmlns:c15="http://schemas.microsoft.com/office/drawing/2012/chart">
            <c:ext xmlns:c16="http://schemas.microsoft.com/office/drawing/2014/chart" uri="{C3380CC4-5D6E-409C-BE32-E72D297353CC}">
              <c16:uniqueId val="{0000000F-7FC2-4900-BC7C-3D578EA0E9EB}"/>
            </c:ext>
          </c:extLst>
        </c:ser>
        <c:dLbls>
          <c:showLegendKey val="0"/>
          <c:showVal val="0"/>
          <c:showCatName val="0"/>
          <c:showSerName val="0"/>
          <c:showPercent val="0"/>
          <c:showBubbleSize val="0"/>
        </c:dLbls>
        <c:gapWidth val="80"/>
        <c:overlap val="100"/>
        <c:axId val="575548936"/>
        <c:axId val="575555208"/>
        <c:extLst>
          <c:ext xmlns:c15="http://schemas.microsoft.com/office/drawing/2012/chart" uri="{02D57815-91ED-43cb-92C2-25804820EDAC}">
            <c15:filteredBarSeries>
              <c15:ser>
                <c:idx val="1"/>
                <c:order val="1"/>
                <c:tx>
                  <c:strRef>
                    <c:extLst>
                      <c:ext uri="{02D57815-91ED-43cb-92C2-25804820EDAC}">
                        <c15:formulaRef>
                          <c15:sqref>'7-1'!$D$4</c15:sqref>
                        </c15:formulaRef>
                      </c:ext>
                    </c:extLst>
                    <c:strCache>
                      <c:ptCount val="1"/>
                      <c:pt idx="0">
                        <c:v>対前年
増減率</c:v>
                      </c:pt>
                    </c:strCache>
                  </c:strRef>
                </c:tx>
                <c:spPr>
                  <a:solidFill>
                    <a:schemeClr val="accent2"/>
                  </a:solidFill>
                  <a:ln>
                    <a:noFill/>
                  </a:ln>
                  <a:effectLst/>
                </c:spPr>
                <c:invertIfNegative val="0"/>
                <c:cat>
                  <c:numRef>
                    <c:extLst>
                      <c:ext uri="{02D57815-91ED-43cb-92C2-25804820EDAC}">
                        <c15:fullRef>
                          <c15:sqref>'7-1'!$A$7:$A$29</c15:sqref>
                        </c15:fullRef>
                        <c15:formulaRef>
                          <c15:sqref>'7-1'!$A$16:$A$29</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uri="{02D57815-91ED-43cb-92C2-25804820EDAC}">
                        <c15:fullRef>
                          <c15:sqref>'7-1'!$D$5:$D$28</c15:sqref>
                        </c15:fullRef>
                        <c15:formulaRef>
                          <c15:sqref>'7-1'!$D$14:$D$28</c15:sqref>
                        </c15:formulaRef>
                      </c:ext>
                    </c:extLst>
                    <c:numCache>
                      <c:formatCode>0.0;"△ "0.0</c:formatCode>
                      <c:ptCount val="15"/>
                      <c:pt idx="0">
                        <c:v>0.47634169577643698</c:v>
                      </c:pt>
                      <c:pt idx="1">
                        <c:v>-3.8332786820480407</c:v>
                      </c:pt>
                      <c:pt idx="2">
                        <c:v>-2.7287327532990115</c:v>
                      </c:pt>
                      <c:pt idx="3">
                        <c:v>-1.0262907823883434</c:v>
                      </c:pt>
                      <c:pt idx="4">
                        <c:v>-6.2023939064200215</c:v>
                      </c:pt>
                      <c:pt idx="5">
                        <c:v>3.5212228743005323</c:v>
                      </c:pt>
                      <c:pt idx="6">
                        <c:v>3.1553504724236432</c:v>
                      </c:pt>
                      <c:pt idx="7">
                        <c:v>-0.34081710901887274</c:v>
                      </c:pt>
                      <c:pt idx="8">
                        <c:v>0.4146539563117172</c:v>
                      </c:pt>
                      <c:pt idx="9">
                        <c:v>1.3835674755214986</c:v>
                      </c:pt>
                      <c:pt idx="10">
                        <c:v>7.6674364896073905</c:v>
                      </c:pt>
                      <c:pt idx="11">
                        <c:v>0.35295035295035293</c:v>
                      </c:pt>
                      <c:pt idx="12">
                        <c:v>-1.9198258943318498</c:v>
                      </c:pt>
                      <c:pt idx="13">
                        <c:v>-0.80454284299157997</c:v>
                      </c:pt>
                      <c:pt idx="14">
                        <c:v>3.3596399458050881</c:v>
                      </c:pt>
                    </c:numCache>
                  </c:numRef>
                </c:val>
                <c:extLst>
                  <c:ext xmlns:c16="http://schemas.microsoft.com/office/drawing/2014/chart" uri="{C3380CC4-5D6E-409C-BE32-E72D297353CC}">
                    <c16:uniqueId val="{00000000-7FC2-4900-BC7C-3D578EA0E9E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'7-1'!$F$4</c15:sqref>
                        </c15:formulaRef>
                      </c:ext>
                    </c:extLst>
                    <c:strCache>
                      <c:ptCount val="1"/>
                      <c:pt idx="0">
                        <c:v>対前年
増減率</c:v>
                      </c:pt>
                    </c:strCache>
                  </c:strRef>
                </c:tx>
                <c:spPr>
                  <a:solidFill>
                    <a:schemeClr val="accent4"/>
                  </a:solidFill>
                  <a:ln>
                    <a:noFill/>
                  </a:ln>
                  <a:effectLst/>
                </c:spPr>
                <c:invertIfNegative val="0"/>
                <c:cat>
                  <c:numRef>
                    <c:extLst>
                      <c:ext xmlns:c15="http://schemas.microsoft.com/office/drawing/2012/chart" uri="{02D57815-91ED-43cb-92C2-25804820EDAC}">
                        <c15:fullRef>
                          <c15:sqref>'7-1'!$A$7:$A$29</c15:sqref>
                        </c15:fullRef>
                        <c15:formulaRef>
                          <c15:sqref>'7-1'!$A$16:$A$29</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'7-1'!$F$5:$F$28</c15:sqref>
                        </c15:fullRef>
                        <c15:formulaRef>
                          <c15:sqref>'7-1'!$F$14:$F$28</c15:sqref>
                        </c15:formulaRef>
                      </c:ext>
                    </c:extLst>
                    <c:numCache>
                      <c:formatCode>0.0;"△ "0.0</c:formatCode>
                      <c:ptCount val="15"/>
                      <c:pt idx="0">
                        <c:v>-1.4925373134328357</c:v>
                      </c:pt>
                      <c:pt idx="1">
                        <c:v>-4.912384716732543</c:v>
                      </c:pt>
                      <c:pt idx="2">
                        <c:v>-9.5903507617272741</c:v>
                      </c:pt>
                      <c:pt idx="3">
                        <c:v>-2.2988505747126435</c:v>
                      </c:pt>
                      <c:pt idx="4">
                        <c:v>-6.2745098039215685</c:v>
                      </c:pt>
                      <c:pt idx="5">
                        <c:v>-4.8535564853556483</c:v>
                      </c:pt>
                      <c:pt idx="6">
                        <c:v>-4.3975373790677219</c:v>
                      </c:pt>
                      <c:pt idx="7">
                        <c:v>4.7838086476540944</c:v>
                      </c:pt>
                      <c:pt idx="8">
                        <c:v>-0.87796312554872702</c:v>
                      </c:pt>
                      <c:pt idx="9">
                        <c:v>-8.8573959255978746E-2</c:v>
                      </c:pt>
                      <c:pt idx="10">
                        <c:v>0.88652482269503552</c:v>
                      </c:pt>
                      <c:pt idx="11">
                        <c:v>1.4059753954305798</c:v>
                      </c:pt>
                      <c:pt idx="12">
                        <c:v>1.9930675909878681</c:v>
                      </c:pt>
                      <c:pt idx="13">
                        <c:v>2.8645709430756159</c:v>
                      </c:pt>
                      <c:pt idx="14">
                        <c:v>0.54025882205240539</c:v>
                      </c:pt>
                    </c:numCache>
                  </c:numRef>
                </c:val>
                <c:extLst xmlns:c15="http://schemas.microsoft.com/office/drawing/2012/chart">
                  <c:ext xmlns:c16="http://schemas.microsoft.com/office/drawing/2014/chart" uri="{C3380CC4-5D6E-409C-BE32-E72D297353CC}">
                    <c16:uniqueId val="{0000000B-7FC2-4900-BC7C-3D578EA0E9E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'7-1'!$H$4</c15:sqref>
                        </c15:formulaRef>
                      </c:ext>
                    </c:extLst>
                    <c:strCache>
                      <c:ptCount val="1"/>
                      <c:pt idx="0">
                        <c:v>対前年
増減率</c:v>
                      </c:pt>
                    </c:strCache>
                  </c:strRef>
                </c:tx>
                <c:spPr>
                  <a:solidFill>
                    <a:schemeClr val="accent6"/>
                  </a:solidFill>
                  <a:ln>
                    <a:noFill/>
                  </a:ln>
                  <a:effectLst/>
                </c:spPr>
                <c:invertIfNegative val="0"/>
                <c:cat>
                  <c:numRef>
                    <c:extLst>
                      <c:ext xmlns:c15="http://schemas.microsoft.com/office/drawing/2012/chart" uri="{02D57815-91ED-43cb-92C2-25804820EDAC}">
                        <c15:fullRef>
                          <c15:sqref>'7-1'!$A$7:$A$29</c15:sqref>
                        </c15:fullRef>
                        <c15:formulaRef>
                          <c15:sqref>'7-1'!$A$16:$A$29</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'7-1'!$H$5:$H$28</c15:sqref>
                        </c15:fullRef>
                        <c15:formulaRef>
                          <c15:sqref>'7-1'!$H$14:$H$28</c15:sqref>
                        </c15:formulaRef>
                      </c:ext>
                    </c:extLst>
                    <c:numCache>
                      <c:formatCode>0.0;"△ "0.0</c:formatCode>
                      <c:ptCount val="15"/>
                      <c:pt idx="0">
                        <c:v>-8.2201243380151965</c:v>
                      </c:pt>
                      <c:pt idx="1">
                        <c:v>-3.1108881083793274</c:v>
                      </c:pt>
                      <c:pt idx="2">
                        <c:v>-1.7089590885551527</c:v>
                      </c:pt>
                      <c:pt idx="3">
                        <c:v>-1.6069546891464701</c:v>
                      </c:pt>
                      <c:pt idx="4">
                        <c:v>3.9625167336010709</c:v>
                      </c:pt>
                      <c:pt idx="5">
                        <c:v>4.7128508884882816</c:v>
                      </c:pt>
                      <c:pt idx="6">
                        <c:v>13.895720609936054</c:v>
                      </c:pt>
                      <c:pt idx="7">
                        <c:v>52.731591448931113</c:v>
                      </c:pt>
                      <c:pt idx="8">
                        <c:v>-12.031669729958999</c:v>
                      </c:pt>
                      <c:pt idx="9">
                        <c:v>10.382513661202186</c:v>
                      </c:pt>
                      <c:pt idx="10">
                        <c:v>3.3488642981945254</c:v>
                      </c:pt>
                      <c:pt idx="11">
                        <c:v>-3.7897999436460972</c:v>
                      </c:pt>
                      <c:pt idx="12">
                        <c:v>27.104993410455407</c:v>
                      </c:pt>
                      <c:pt idx="13">
                        <c:v>14.51676267281106</c:v>
                      </c:pt>
                      <c:pt idx="14">
                        <c:v>2.1541027690490644</c:v>
                      </c:pt>
                    </c:numCache>
                  </c:numRef>
                </c:val>
                <c:extLst xmlns:c15="http://schemas.microsoft.com/office/drawing/2012/chart">
                  <c:ext xmlns:c16="http://schemas.microsoft.com/office/drawing/2014/chart" uri="{C3380CC4-5D6E-409C-BE32-E72D297353CC}">
                    <c16:uniqueId val="{0000000C-7FC2-4900-BC7C-3D578EA0E9E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'7-1'!$I$4</c15:sqref>
                        </c15:formulaRef>
                      </c:ext>
                    </c:extLst>
                    <c:strCache>
                      <c:ptCount val="1"/>
                      <c:pt idx="0">
                        <c:v>市税等
合　　計</c:v>
                      </c:pt>
                    </c:strCache>
                  </c:strRef>
                </c:tx>
                <c:spPr>
                  <a:solidFill>
                    <a:schemeClr val="accent1">
                      <a:lumMod val="60000"/>
                    </a:schemeClr>
                  </a:solidFill>
                  <a:ln>
                    <a:noFill/>
                  </a:ln>
                  <a:effectLst/>
                </c:spPr>
                <c:invertIfNegative val="0"/>
                <c:cat>
                  <c:numRef>
                    <c:extLst>
                      <c:ext xmlns:c15="http://schemas.microsoft.com/office/drawing/2012/chart" uri="{02D57815-91ED-43cb-92C2-25804820EDAC}">
                        <c15:fullRef>
                          <c15:sqref>'7-1'!$A$7:$A$29</c15:sqref>
                        </c15:fullRef>
                        <c15:formulaRef>
                          <c15:sqref>'7-1'!$A$16:$A$29</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'7-1'!$I$5:$I$28</c15:sqref>
                        </c15:fullRef>
                        <c15:formulaRef>
                          <c15:sqref>'7-1'!$I$14:$I$28</c15:sqref>
                        </c15:formulaRef>
                      </c:ext>
                    </c:extLst>
                    <c:numCache>
                      <c:formatCode>#,##0_ </c:formatCode>
                      <c:ptCount val="15"/>
                      <c:pt idx="0">
                        <c:v>56128000</c:v>
                      </c:pt>
                      <c:pt idx="1">
                        <c:v>53988871</c:v>
                      </c:pt>
                      <c:pt idx="2">
                        <c:v>52456000</c:v>
                      </c:pt>
                      <c:pt idx="3">
                        <c:v>51879000</c:v>
                      </c:pt>
                      <c:pt idx="4">
                        <c:v>49040000</c:v>
                      </c:pt>
                      <c:pt idx="5">
                        <c:v>50713000</c:v>
                      </c:pt>
                      <c:pt idx="6">
                        <c:v>52664000</c:v>
                      </c:pt>
                      <c:pt idx="7">
                        <c:v>54998000</c:v>
                      </c:pt>
                      <c:pt idx="8">
                        <c:v>54331000</c:v>
                      </c:pt>
                      <c:pt idx="9">
                        <c:v>55626000</c:v>
                      </c:pt>
                      <c:pt idx="10">
                        <c:v>59518000</c:v>
                      </c:pt>
                      <c:pt idx="11">
                        <c:v>59446000</c:v>
                      </c:pt>
                      <c:pt idx="12">
                        <c:v>60332000</c:v>
                      </c:pt>
                      <c:pt idx="13">
                        <c:v>61219678</c:v>
                      </c:pt>
                      <c:pt idx="14">
                        <c:v>63122473</c:v>
                      </c:pt>
                    </c:numCache>
                  </c:numRef>
                </c:val>
                <c:extLst xmlns:c15="http://schemas.microsoft.com/office/drawing/2012/chart">
                  <c:ext xmlns:c16="http://schemas.microsoft.com/office/drawing/2014/chart" uri="{C3380CC4-5D6E-409C-BE32-E72D297353CC}">
                    <c16:uniqueId val="{00000000-1AB1-482A-85A1-324D5D5B241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'7-1'!$J$4</c15:sqref>
                        </c15:formulaRef>
                      </c:ext>
                    </c:extLst>
                    <c:strCache>
                      <c:ptCount val="1"/>
                      <c:pt idx="0">
                        <c:v>対前年
増減率</c:v>
                      </c:pt>
                    </c:strCache>
                  </c:strRef>
                </c:tx>
                <c:spPr>
                  <a:solidFill>
                    <a:schemeClr val="accent2">
                      <a:lumMod val="60000"/>
                    </a:schemeClr>
                  </a:solidFill>
                  <a:ln>
                    <a:noFill/>
                  </a:ln>
                  <a:effectLst/>
                </c:spPr>
                <c:invertIfNegative val="0"/>
                <c:cat>
                  <c:numRef>
                    <c:extLst>
                      <c:ext xmlns:c15="http://schemas.microsoft.com/office/drawing/2012/chart" uri="{02D57815-91ED-43cb-92C2-25804820EDAC}">
                        <c15:fullRef>
                          <c15:sqref>'7-1'!$A$7:$A$29</c15:sqref>
                        </c15:fullRef>
                        <c15:formulaRef>
                          <c15:sqref>'7-1'!$A$16:$A$29</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xmlns:c15="http://schemas.microsoft.com/office/drawing/2012/chart" uri="{02D57815-91ED-43cb-92C2-25804820EDAC}">
                        <c15:fullRef>
                          <c15:sqref>'7-1'!$J$5:$J$28</c15:sqref>
                        </c15:fullRef>
                        <c15:formulaRef>
                          <c15:sqref>'7-1'!$J$14:$J$28</c15:sqref>
                        </c15:formulaRef>
                      </c:ext>
                    </c:extLst>
                    <c:numCache>
                      <c:formatCode>0.0;"△ "0.0</c:formatCode>
                      <c:ptCount val="15"/>
                      <c:pt idx="0">
                        <c:v>-0.24880926992251368</c:v>
                      </c:pt>
                      <c:pt idx="1">
                        <c:v>-3.8111619868871154</c:v>
                      </c:pt>
                      <c:pt idx="2">
                        <c:v>-2.8392351453320814</c:v>
                      </c:pt>
                      <c:pt idx="3">
                        <c:v>-1.0999694982461492</c:v>
                      </c:pt>
                      <c:pt idx="4">
                        <c:v>-5.4723491200678502</c:v>
                      </c:pt>
                      <c:pt idx="5">
                        <c:v>3.4115008156606854</c:v>
                      </c:pt>
                      <c:pt idx="6">
                        <c:v>3.8471397866424786</c:v>
                      </c:pt>
                      <c:pt idx="7">
                        <c:v>4.4318699680996509</c:v>
                      </c:pt>
                      <c:pt idx="8">
                        <c:v>-1.2127713735044909</c:v>
                      </c:pt>
                      <c:pt idx="9">
                        <c:v>2.3835379433472603</c:v>
                      </c:pt>
                      <c:pt idx="10">
                        <c:v>6.9967281487074384</c:v>
                      </c:pt>
                      <c:pt idx="11">
                        <c:v>-0.12097180684834839</c:v>
                      </c:pt>
                      <c:pt idx="12">
                        <c:v>1.4904282878578878</c:v>
                      </c:pt>
                      <c:pt idx="13">
                        <c:v>1.4713220181661473</c:v>
                      </c:pt>
                      <c:pt idx="14">
                        <c:v>3.1081427772292431</c:v>
                      </c:pt>
                    </c:numCache>
                  </c:numRef>
                </c:val>
                <c:extLst xmlns:c15="http://schemas.microsoft.com/office/drawing/2012/chart">
                  <c:ext xmlns:c16="http://schemas.microsoft.com/office/drawing/2014/chart" uri="{C3380CC4-5D6E-409C-BE32-E72D297353CC}">
                    <c16:uniqueId val="{00000001-1AB1-482A-85A1-324D5D5B241E}"/>
                  </c:ext>
                </c:extLst>
              </c15:ser>
            </c15:filteredBarSeries>
          </c:ext>
        </c:extLst>
      </c:barChart>
      <c:catAx>
        <c:axId val="575548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5208"/>
        <c:crosses val="autoZero"/>
        <c:auto val="1"/>
        <c:lblAlgn val="ctr"/>
        <c:lblOffset val="100"/>
        <c:noMultiLvlLbl val="0"/>
      </c:catAx>
      <c:valAx>
        <c:axId val="575555208"/>
        <c:scaling>
          <c:orientation val="minMax"/>
          <c:max val="60000000"/>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48936"/>
        <c:crosses val="autoZero"/>
        <c:crossBetween val="between"/>
        <c:dispUnits>
          <c:builtInUnit val="thousands"/>
          <c:dispUnitsLbl>
            <c:layout>
              <c:manualLayout>
                <c:xMode val="edge"/>
                <c:yMode val="edge"/>
                <c:x val="4.9993859508284742E-2"/>
                <c:y val="0.1385697521894996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0.29355836005521696"/>
          <c:y val="0.11236212291846299"/>
          <c:w val="0.34318538076108729"/>
          <c:h val="5.48626705290740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27698169582593E-2"/>
          <c:y val="0.10366395652362373"/>
          <c:w val="0.69633011930949884"/>
          <c:h val="0.79553797455884412"/>
        </c:manualLayout>
      </c:layout>
      <c:barChart>
        <c:barDir val="col"/>
        <c:grouping val="stacked"/>
        <c:varyColors val="0"/>
        <c:ser>
          <c:idx val="0"/>
          <c:order val="0"/>
          <c:tx>
            <c:strRef>
              <c:f>'7-2'!$C$4</c:f>
              <c:strCache>
                <c:ptCount val="1"/>
                <c:pt idx="0">
                  <c:v>固定資産税</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'7-2'!$C$5:$C$17</c:f>
              <c:numCache>
                <c:formatCode>#,##0_ </c:formatCode>
                <c:ptCount val="13"/>
                <c:pt idx="0">
                  <c:v>19238.014620000002</c:v>
                </c:pt>
                <c:pt idx="1">
                  <c:v>15300.180096</c:v>
                </c:pt>
                <c:pt idx="2">
                  <c:v>15501.151827</c:v>
                </c:pt>
                <c:pt idx="3">
                  <c:v>15776.921721999999</c:v>
                </c:pt>
                <c:pt idx="4">
                  <c:v>15789.138245</c:v>
                </c:pt>
                <c:pt idx="5">
                  <c:v>16026.095923999999</c:v>
                </c:pt>
                <c:pt idx="6">
                  <c:v>16237.983878999999</c:v>
                </c:pt>
                <c:pt idx="7">
                  <c:v>19018.567099</c:v>
                </c:pt>
                <c:pt idx="8">
                  <c:v>19441.386494999999</c:v>
                </c:pt>
                <c:pt idx="9">
                  <c:v>19657.068932999999</c:v>
                </c:pt>
                <c:pt idx="10">
                  <c:v>19117</c:v>
                </c:pt>
                <c:pt idx="11">
                  <c:v>20356</c:v>
                </c:pt>
                <c:pt idx="12">
                  <c:v>20825</c:v>
                </c:pt>
              </c:numCache>
            </c:numRef>
          </c:val>
          <c:extLst>
            <c:ext xmlns:c16="http://schemas.microsoft.com/office/drawing/2014/chart" uri="{C3380CC4-5D6E-409C-BE32-E72D297353CC}">
              <c16:uniqueId val="{00000000-932A-468E-A3F0-B42E3CB8C1C6}"/>
            </c:ext>
          </c:extLst>
        </c:ser>
        <c:ser>
          <c:idx val="1"/>
          <c:order val="1"/>
          <c:tx>
            <c:strRef>
              <c:f>'7-2'!$D$4</c:f>
              <c:strCache>
                <c:ptCount val="1"/>
                <c:pt idx="0">
                  <c:v>個人市民税</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'7-2'!$D$5:$D$17</c:f>
              <c:numCache>
                <c:formatCode>#,##0_ </c:formatCode>
                <c:ptCount val="13"/>
                <c:pt idx="0">
                  <c:v>13852.950924999999</c:v>
                </c:pt>
                <c:pt idx="1">
                  <c:v>14379.971491</c:v>
                </c:pt>
                <c:pt idx="2">
                  <c:v>15564.348499</c:v>
                </c:pt>
                <c:pt idx="3">
                  <c:v>16220.128865999999</c:v>
                </c:pt>
                <c:pt idx="4">
                  <c:v>16636.908476000001</c:v>
                </c:pt>
                <c:pt idx="5">
                  <c:v>16980.135619000001</c:v>
                </c:pt>
                <c:pt idx="6">
                  <c:v>17544.866808999999</c:v>
                </c:pt>
                <c:pt idx="7">
                  <c:v>17581.963393999999</c:v>
                </c:pt>
                <c:pt idx="8">
                  <c:v>17518.371243000001</c:v>
                </c:pt>
                <c:pt idx="9">
                  <c:v>17421.823519000001</c:v>
                </c:pt>
                <c:pt idx="10">
                  <c:v>17436</c:v>
                </c:pt>
                <c:pt idx="11">
                  <c:v>17648</c:v>
                </c:pt>
                <c:pt idx="12">
                  <c:v>17757</c:v>
                </c:pt>
              </c:numCache>
            </c:numRef>
          </c:val>
          <c:extLst>
            <c:ext xmlns:c16="http://schemas.microsoft.com/office/drawing/2014/chart" uri="{C3380CC4-5D6E-409C-BE32-E72D297353CC}">
              <c16:uniqueId val="{00000001-932A-468E-A3F0-B42E3CB8C1C6}"/>
            </c:ext>
          </c:extLst>
        </c:ser>
        <c:ser>
          <c:idx val="2"/>
          <c:order val="2"/>
          <c:tx>
            <c:strRef>
              <c:f>'7-2'!$E$4</c:f>
              <c:strCache>
                <c:ptCount val="1"/>
                <c:pt idx="0">
                  <c:v>法人市民税</c:v>
                </c:pt>
              </c:strCache>
            </c:strRef>
          </c:tx>
          <c:spPr>
            <a:pattFill prst="pct30">
              <a:fgClr>
                <a:srgbClr val="D5848B"/>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'7-2'!$E$5:$E$17</c:f>
              <c:numCache>
                <c:formatCode>#,##0_ </c:formatCode>
                <c:ptCount val="13"/>
                <c:pt idx="0">
                  <c:v>4245.3123489999998</c:v>
                </c:pt>
                <c:pt idx="1">
                  <c:v>5418.5909609999999</c:v>
                </c:pt>
                <c:pt idx="2">
                  <c:v>5233.6629940000003</c:v>
                </c:pt>
                <c:pt idx="3">
                  <c:v>5729.2730350000002</c:v>
                </c:pt>
                <c:pt idx="4">
                  <c:v>5092.4994029999998</c:v>
                </c:pt>
                <c:pt idx="5">
                  <c:v>4739.1579540000002</c:v>
                </c:pt>
                <c:pt idx="6">
                  <c:v>4680.1100450000004</c:v>
                </c:pt>
                <c:pt idx="7">
                  <c:v>5064.7392060000002</c:v>
                </c:pt>
                <c:pt idx="8">
                  <c:v>4761.7208369999998</c:v>
                </c:pt>
                <c:pt idx="9">
                  <c:v>3849.8829850000002</c:v>
                </c:pt>
                <c:pt idx="10">
                  <c:v>3655</c:v>
                </c:pt>
                <c:pt idx="11">
                  <c:v>3670</c:v>
                </c:pt>
                <c:pt idx="12">
                  <c:v>3422</c:v>
                </c:pt>
              </c:numCache>
            </c:numRef>
          </c:val>
          <c:extLst>
            <c:ext xmlns:c16="http://schemas.microsoft.com/office/drawing/2014/chart" uri="{C3380CC4-5D6E-409C-BE32-E72D297353CC}">
              <c16:uniqueId val="{00000002-932A-468E-A3F0-B42E3CB8C1C6}"/>
            </c:ext>
          </c:extLst>
        </c:ser>
        <c:ser>
          <c:idx val="3"/>
          <c:order val="3"/>
          <c:tx>
            <c:strRef>
              <c:f>'7-2'!$F$4</c:f>
              <c:strCache>
                <c:ptCount val="1"/>
                <c:pt idx="0">
                  <c:v>都市計画税</c:v>
                </c:pt>
              </c:strCache>
            </c:strRef>
          </c:tx>
          <c:spPr>
            <a:pattFill prst="lgCheck">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'7-2'!$F$5:$F$17</c:f>
              <c:numCache>
                <c:formatCode>#,##0_ </c:formatCode>
                <c:ptCount val="13"/>
                <c:pt idx="0">
                  <c:v>3390.1271929999998</c:v>
                </c:pt>
                <c:pt idx="1">
                  <c:v>2634.362443</c:v>
                </c:pt>
                <c:pt idx="2">
                  <c:v>2665.0039860000002</c:v>
                </c:pt>
                <c:pt idx="3">
                  <c:v>2706.9613880000002</c:v>
                </c:pt>
                <c:pt idx="4">
                  <c:v>2726.07215</c:v>
                </c:pt>
                <c:pt idx="5">
                  <c:v>2780.3700840000001</c:v>
                </c:pt>
                <c:pt idx="6">
                  <c:v>2827.3440089999999</c:v>
                </c:pt>
                <c:pt idx="7">
                  <c:v>3396.5855700000002</c:v>
                </c:pt>
                <c:pt idx="8">
                  <c:v>3480.2063109999999</c:v>
                </c:pt>
                <c:pt idx="9">
                  <c:v>3523.3991729999998</c:v>
                </c:pt>
                <c:pt idx="10">
                  <c:v>3416</c:v>
                </c:pt>
                <c:pt idx="11">
                  <c:v>3646</c:v>
                </c:pt>
                <c:pt idx="12">
                  <c:v>3726</c:v>
                </c:pt>
              </c:numCache>
            </c:numRef>
          </c:val>
          <c:extLst>
            <c:ext xmlns:c16="http://schemas.microsoft.com/office/drawing/2014/chart" uri="{C3380CC4-5D6E-409C-BE32-E72D297353CC}">
              <c16:uniqueId val="{00000003-932A-468E-A3F0-B42E3CB8C1C6}"/>
            </c:ext>
          </c:extLst>
        </c:ser>
        <c:ser>
          <c:idx val="4"/>
          <c:order val="4"/>
          <c:tx>
            <c:strRef>
              <c:f>'7-2'!$G$4</c:f>
              <c:strCache>
                <c:ptCount val="1"/>
                <c:pt idx="0">
                  <c:v>たばこ税</c:v>
                </c:pt>
              </c:strCache>
            </c:strRef>
          </c:tx>
          <c:spPr>
            <a:pattFill prst="zigZag">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'7-2'!$G$5:$G$17</c:f>
              <c:numCache>
                <c:formatCode>#,##0_ </c:formatCode>
                <c:ptCount val="13"/>
                <c:pt idx="0">
                  <c:v>2875.496521</c:v>
                </c:pt>
                <c:pt idx="1">
                  <c:v>2973.9618529999998</c:v>
                </c:pt>
                <c:pt idx="2">
                  <c:v>3389.46866</c:v>
                </c:pt>
                <c:pt idx="3">
                  <c:v>3364.1552190000002</c:v>
                </c:pt>
                <c:pt idx="4">
                  <c:v>3357.6336019999999</c:v>
                </c:pt>
                <c:pt idx="5">
                  <c:v>3223.5047970000001</c:v>
                </c:pt>
                <c:pt idx="6">
                  <c:v>3021.9024020000002</c:v>
                </c:pt>
                <c:pt idx="7">
                  <c:v>2945.6378370000002</c:v>
                </c:pt>
                <c:pt idx="8">
                  <c:v>2950.5769700000001</c:v>
                </c:pt>
                <c:pt idx="9">
                  <c:v>2686.7733790000002</c:v>
                </c:pt>
                <c:pt idx="10">
                  <c:v>2861</c:v>
                </c:pt>
                <c:pt idx="11">
                  <c:v>3008</c:v>
                </c:pt>
                <c:pt idx="12">
                  <c:v>3012</c:v>
                </c:pt>
              </c:numCache>
            </c:numRef>
          </c:val>
          <c:extLst>
            <c:ext xmlns:c16="http://schemas.microsoft.com/office/drawing/2014/chart" uri="{C3380CC4-5D6E-409C-BE32-E72D297353CC}">
              <c16:uniqueId val="{00000005-932A-468E-A3F0-B42E3CB8C1C6}"/>
            </c:ext>
          </c:extLst>
        </c:ser>
        <c:ser>
          <c:idx val="5"/>
          <c:order val="5"/>
          <c:tx>
            <c:strRef>
              <c:f>'7-2'!$H$4</c:f>
              <c:strCache>
                <c:ptCount val="1"/>
                <c:pt idx="0">
                  <c:v>事業所税</c:v>
                </c:pt>
              </c:strCache>
            </c:strRef>
          </c:tx>
          <c:spPr>
            <a:pattFill prst="ltHorz">
              <a:fgClr>
                <a:srgbClr val="51A1A2"/>
              </a:fgClr>
              <a:bgClr>
                <a:schemeClr val="bg1"/>
              </a:bgClr>
            </a:pattFill>
            <a:ln>
              <a:solidFill>
                <a:srgbClr val="51A1A2"/>
              </a:solidFill>
            </a:ln>
            <a:effectLst/>
          </c:spPr>
          <c:invertIfNegative val="0"/>
          <c:dLbls>
            <c:dLbl>
              <c:idx val="9"/>
              <c:layout>
                <c:manualLayout>
                  <c:x val="0"/>
                  <c:y val="3.5746191904697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2A-468E-A3F0-B42E3CB8C1C6}"/>
                </c:ext>
              </c:extLst>
            </c:dLbl>
            <c:dLbl>
              <c:idx val="11"/>
              <c:layout>
                <c:manualLayout>
                  <c:x val="1.6775325424802094E-3"/>
                  <c:y val="-3.1904850190399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29-4275-8CA9-6C2726CD2F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'7-2'!$H$5:$H$17</c:f>
              <c:numCache>
                <c:formatCode>#,##0_ </c:formatCode>
                <c:ptCount val="13"/>
                <c:pt idx="0">
                  <c:v>1849.4724000000001</c:v>
                </c:pt>
                <c:pt idx="1">
                  <c:v>1787.1793</c:v>
                </c:pt>
                <c:pt idx="2">
                  <c:v>1811.6143999999999</c:v>
                </c:pt>
                <c:pt idx="3">
                  <c:v>1881.1513</c:v>
                </c:pt>
                <c:pt idx="4">
                  <c:v>1887.9644000000001</c:v>
                </c:pt>
                <c:pt idx="5">
                  <c:v>1930.9803999999999</c:v>
                </c:pt>
                <c:pt idx="6">
                  <c:v>1974.1416999999999</c:v>
                </c:pt>
                <c:pt idx="7">
                  <c:v>1959.561422</c:v>
                </c:pt>
                <c:pt idx="8">
                  <c:v>1997.4876999999999</c:v>
                </c:pt>
                <c:pt idx="9">
                  <c:v>1946.9357</c:v>
                </c:pt>
                <c:pt idx="10">
                  <c:v>2000</c:v>
                </c:pt>
                <c:pt idx="11">
                  <c:v>2015</c:v>
                </c:pt>
                <c:pt idx="12">
                  <c:v>2037</c:v>
                </c:pt>
              </c:numCache>
            </c:numRef>
          </c:val>
          <c:extLst>
            <c:ext xmlns:c16="http://schemas.microsoft.com/office/drawing/2014/chart" uri="{C3380CC4-5D6E-409C-BE32-E72D297353CC}">
              <c16:uniqueId val="{00000007-932A-468E-A3F0-B42E3CB8C1C6}"/>
            </c:ext>
          </c:extLst>
        </c:ser>
        <c:ser>
          <c:idx val="6"/>
          <c:order val="6"/>
          <c:tx>
            <c:strRef>
              <c:f>'7-2'!$I$4</c:f>
              <c:strCache>
                <c:ptCount val="1"/>
                <c:pt idx="0">
                  <c:v>軽自動車税</c:v>
                </c:pt>
              </c:strCache>
            </c:strRef>
          </c:tx>
          <c:spPr>
            <a:pattFill prst="dkVert">
              <a:fgClr>
                <a:srgbClr val="E5AB47"/>
              </a:fgClr>
              <a:bgClr>
                <a:schemeClr val="bg1"/>
              </a:bgClr>
            </a:pattFill>
            <a:ln>
              <a:noFill/>
            </a:ln>
            <a:effectLst/>
          </c:spPr>
          <c:invertIfNegative val="0"/>
          <c:dLbls>
            <c:dLbl>
              <c:idx val="1"/>
              <c:layout>
                <c:manualLayout>
                  <c:x val="1.7406440382941369E-3"/>
                  <c:y val="-6.855415942126078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F0B7-4FB3-95F6-542E936C1662}"/>
                </c:ext>
              </c:extLst>
            </c:dLbl>
            <c:dLbl>
              <c:idx val="2"/>
              <c:layout>
                <c:manualLayout>
                  <c:x val="-3.1911438725063167E-17"/>
                  <c:y val="-6.48500658349156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2A-468E-A3F0-B42E3CB8C1C6}"/>
                </c:ext>
              </c:extLst>
            </c:dLbl>
            <c:dLbl>
              <c:idx val="3"/>
              <c:layout>
                <c:manualLayout>
                  <c:x val="0"/>
                  <c:y val="-4.32686543050518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32A-468E-A3F0-B42E3CB8C1C6}"/>
                </c:ext>
              </c:extLst>
            </c:dLbl>
            <c:dLbl>
              <c:idx val="4"/>
              <c:layout>
                <c:manualLayout>
                  <c:x val="-1.7406440382941688E-3"/>
                  <c:y val="-5.03008027975477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2A-468E-A3F0-B42E3CB8C1C6}"/>
                </c:ext>
              </c:extLst>
            </c:dLbl>
            <c:dLbl>
              <c:idx val="5"/>
              <c:layout>
                <c:manualLayout>
                  <c:x val="0"/>
                  <c:y val="-4.24554988057394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32A-468E-A3F0-B42E3CB8C1C6}"/>
                </c:ext>
              </c:extLst>
            </c:dLbl>
            <c:dLbl>
              <c:idx val="8"/>
              <c:layout>
                <c:manualLayout>
                  <c:x val="0"/>
                  <c:y val="-4.1922402054026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32A-468E-A3F0-B42E3CB8C1C6}"/>
                </c:ext>
              </c:extLst>
            </c:dLbl>
            <c:dLbl>
              <c:idx val="9"/>
              <c:layout>
                <c:manualLayout>
                  <c:x val="-1.2764575490025267E-16"/>
                  <c:y val="-4.16589498050284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32A-468E-A3F0-B42E3CB8C1C6}"/>
                </c:ext>
              </c:extLst>
            </c:dLbl>
            <c:dLbl>
              <c:idx val="10"/>
              <c:layout>
                <c:manualLayout>
                  <c:x val="0"/>
                  <c:y val="-4.1111683284929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32A-468E-A3F0-B42E3CB8C1C6}"/>
                </c:ext>
              </c:extLst>
            </c:dLbl>
            <c:dLbl>
              <c:idx val="11"/>
              <c:layout>
                <c:manualLayout>
                  <c:x val="0"/>
                  <c:y val="-4.2446106210933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6D-4A65-819D-057A3D092A5A}"/>
                </c:ext>
              </c:extLst>
            </c:dLbl>
            <c:dLbl>
              <c:idx val="12"/>
              <c:layout>
                <c:manualLayout>
                  <c:x val="-1.231925440509455E-16"/>
                  <c:y val="-3.8697212817884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CE-4DA3-842A-8C4C36ACABCB}"/>
                </c:ext>
              </c:extLst>
            </c:dLbl>
            <c:spPr>
              <a:solidFill>
                <a:schemeClr val="bg1"/>
              </a:solidFill>
              <a:ln>
                <a:solidFill>
                  <a:srgbClr val="E5AB4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'7-2'!$I$5:$I$17</c:f>
              <c:numCache>
                <c:formatCode>#,##0_ </c:formatCode>
                <c:ptCount val="13"/>
                <c:pt idx="0">
                  <c:v>499.86004000000003</c:v>
                </c:pt>
                <c:pt idx="1">
                  <c:v>512.35821599999997</c:v>
                </c:pt>
                <c:pt idx="2">
                  <c:v>535.12574700000005</c:v>
                </c:pt>
                <c:pt idx="3">
                  <c:v>558.64617499999997</c:v>
                </c:pt>
                <c:pt idx="4">
                  <c:v>579.25283899999999</c:v>
                </c:pt>
                <c:pt idx="5">
                  <c:v>701.77466900000002</c:v>
                </c:pt>
                <c:pt idx="6">
                  <c:v>734.60890800000004</c:v>
                </c:pt>
                <c:pt idx="7">
                  <c:v>762.19757400000003</c:v>
                </c:pt>
                <c:pt idx="8">
                  <c:v>795.566013</c:v>
                </c:pt>
                <c:pt idx="9">
                  <c:v>841.94379000000004</c:v>
                </c:pt>
                <c:pt idx="10">
                  <c:v>878</c:v>
                </c:pt>
                <c:pt idx="11">
                  <c:v>944</c:v>
                </c:pt>
                <c:pt idx="12">
                  <c:v>967</c:v>
                </c:pt>
              </c:numCache>
            </c:numRef>
          </c:val>
          <c:extLst>
            <c:ext xmlns:c16="http://schemas.microsoft.com/office/drawing/2014/chart" uri="{C3380CC4-5D6E-409C-BE32-E72D297353CC}">
              <c16:uniqueId val="{00000010-932A-468E-A3F0-B42E3CB8C1C6}"/>
            </c:ext>
          </c:extLst>
        </c:ser>
        <c:ser>
          <c:idx val="7"/>
          <c:order val="7"/>
          <c:tx>
            <c:strRef>
              <c:f>'7-2'!$J$4</c:f>
              <c:strCache>
                <c:ptCount val="1"/>
                <c:pt idx="0">
                  <c:v>入湯税</c:v>
                </c:pt>
              </c:strCache>
            </c:strRef>
          </c:tx>
          <c:spPr>
            <a:pattFill prst="solidDmnd">
              <a:fgClr>
                <a:srgbClr val="AE8DBC"/>
              </a:fgClr>
              <a:bgClr>
                <a:schemeClr val="bg1"/>
              </a:bgClr>
            </a:pattFill>
            <a:ln>
              <a:solidFill>
                <a:srgbClr val="AE8DBC"/>
              </a:solidFill>
            </a:ln>
            <a:effectLst/>
          </c:spPr>
          <c:invertIfNegative val="0"/>
          <c:dLbls>
            <c:dLbl>
              <c:idx val="0"/>
              <c:layout>
                <c:manualLayout>
                  <c:x val="0"/>
                  <c:y val="-7.50930951208786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9E-4DF6-88BB-8064947909D5}"/>
                </c:ext>
              </c:extLst>
            </c:dLbl>
            <c:dLbl>
              <c:idx val="1"/>
              <c:layout>
                <c:manualLayout>
                  <c:x val="3.4812880765883059E-3"/>
                  <c:y val="-0.13181197165298839"/>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F0B7-4FB3-95F6-542E936C1662}"/>
                </c:ext>
              </c:extLst>
            </c:dLbl>
            <c:dLbl>
              <c:idx val="2"/>
              <c:layout>
                <c:manualLayout>
                  <c:x val="1.7406440382941369E-3"/>
                  <c:y val="-0.11394872701336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32A-468E-A3F0-B42E3CB8C1C6}"/>
                </c:ext>
              </c:extLst>
            </c:dLbl>
            <c:dLbl>
              <c:idx val="3"/>
              <c:layout>
                <c:manualLayout>
                  <c:x val="0"/>
                  <c:y val="-9.96800856557568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32A-468E-A3F0-B42E3CB8C1C6}"/>
                </c:ext>
              </c:extLst>
            </c:dLbl>
            <c:dLbl>
              <c:idx val="4"/>
              <c:layout>
                <c:manualLayout>
                  <c:x val="-1.7406440382941688E-3"/>
                  <c:y val="-0.103251890185446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32A-468E-A3F0-B42E3CB8C1C6}"/>
                </c:ext>
              </c:extLst>
            </c:dLbl>
            <c:dLbl>
              <c:idx val="5"/>
              <c:layout>
                <c:manualLayout>
                  <c:x val="-6.3822877450126334E-17"/>
                  <c:y val="-9.61254505568243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32A-468E-A3F0-B42E3CB8C1C6}"/>
                </c:ext>
              </c:extLst>
            </c:dLbl>
            <c:dLbl>
              <c:idx val="6"/>
              <c:layout>
                <c:manualLayout>
                  <c:x val="0"/>
                  <c:y val="-8.18666605119417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32A-468E-A3F0-B42E3CB8C1C6}"/>
                </c:ext>
              </c:extLst>
            </c:dLbl>
            <c:dLbl>
              <c:idx val="7"/>
              <c:layout>
                <c:manualLayout>
                  <c:x val="-1.7406440382942965E-3"/>
                  <c:y val="-7.82734645603246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32A-468E-A3F0-B42E3CB8C1C6}"/>
                </c:ext>
              </c:extLst>
            </c:dLbl>
            <c:dLbl>
              <c:idx val="8"/>
              <c:layout>
                <c:manualLayout>
                  <c:x val="-1.2764575490025267E-16"/>
                  <c:y val="-8.89725531168709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32A-468E-A3F0-B42E3CB8C1C6}"/>
                </c:ext>
              </c:extLst>
            </c:dLbl>
            <c:dLbl>
              <c:idx val="9"/>
              <c:layout>
                <c:manualLayout>
                  <c:x val="-1.7406440382941688E-3"/>
                  <c:y val="-8.91529728728623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32A-468E-A3F0-B42E3CB8C1C6}"/>
                </c:ext>
              </c:extLst>
            </c:dLbl>
            <c:dLbl>
              <c:idx val="10"/>
              <c:layout>
                <c:manualLayout>
                  <c:x val="-1.2211512144220043E-16"/>
                  <c:y val="-9.20332218242947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32A-468E-A3F0-B42E3CB8C1C6}"/>
                </c:ext>
              </c:extLst>
            </c:dLbl>
            <c:dLbl>
              <c:idx val="11"/>
              <c:layout>
                <c:manualLayout>
                  <c:x val="0"/>
                  <c:y val="-8.89994222235279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6D-4A65-819D-057A3D092A5A}"/>
                </c:ext>
              </c:extLst>
            </c:dLbl>
            <c:dLbl>
              <c:idx val="12"/>
              <c:layout>
                <c:manualLayout>
                  <c:x val="0"/>
                  <c:y val="-8.81123865200236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CE-4DA3-842A-8C4C36ACABCB}"/>
                </c:ext>
              </c:extLst>
            </c:dLbl>
            <c:spPr>
              <a:solidFill>
                <a:schemeClr val="bg1"/>
              </a:solidFill>
              <a:ln>
                <a:solidFill>
                  <a:srgbClr val="AE8DBC"/>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'7-2'!$J$5:$J$17</c:f>
              <c:numCache>
                <c:formatCode>#,##0_ </c:formatCode>
                <c:ptCount val="13"/>
                <c:pt idx="0">
                  <c:v>77.469149999999999</c:v>
                </c:pt>
                <c:pt idx="1">
                  <c:v>74.290949999999995</c:v>
                </c:pt>
                <c:pt idx="2">
                  <c:v>72.54495</c:v>
                </c:pt>
                <c:pt idx="3">
                  <c:v>67.289349999999999</c:v>
                </c:pt>
                <c:pt idx="4">
                  <c:v>67.787700000000001</c:v>
                </c:pt>
                <c:pt idx="5">
                  <c:v>63.770600000000002</c:v>
                </c:pt>
                <c:pt idx="6">
                  <c:v>56.784799999999997</c:v>
                </c:pt>
                <c:pt idx="7">
                  <c:v>60.046149999999997</c:v>
                </c:pt>
                <c:pt idx="8">
                  <c:v>64.420199999999994</c:v>
                </c:pt>
                <c:pt idx="9">
                  <c:v>32.709850000000003</c:v>
                </c:pt>
                <c:pt idx="10">
                  <c:v>34</c:v>
                </c:pt>
                <c:pt idx="11">
                  <c:v>47</c:v>
                </c:pt>
                <c:pt idx="12">
                  <c:v>52</c:v>
                </c:pt>
              </c:numCache>
            </c:numRef>
          </c:val>
          <c:extLst>
            <c:ext xmlns:c16="http://schemas.microsoft.com/office/drawing/2014/chart" uri="{C3380CC4-5D6E-409C-BE32-E72D297353CC}">
              <c16:uniqueId val="{0000001B-932A-468E-A3F0-B42E3CB8C1C6}"/>
            </c:ext>
          </c:extLst>
        </c:ser>
        <c:ser>
          <c:idx val="8"/>
          <c:order val="8"/>
          <c:tx>
            <c:strRef>
              <c:f>'7-2'!$K$4</c:f>
              <c:strCache>
                <c:ptCount val="1"/>
                <c:pt idx="0">
                  <c:v>その他</c:v>
                </c:pt>
              </c:strCache>
            </c:strRef>
          </c:tx>
          <c:spPr>
            <a:pattFill prst="dashHorz">
              <a:fgClr>
                <a:srgbClr val="51A1A2"/>
              </a:fgClr>
              <a:bgClr>
                <a:schemeClr val="bg1"/>
              </a:bgClr>
            </a:pattFill>
            <a:ln>
              <a:solidFill>
                <a:srgbClr val="51A1A2"/>
              </a:solidFill>
            </a:ln>
            <a:effectLst/>
          </c:spPr>
          <c:invertIfNegative val="0"/>
          <c:dLbls>
            <c:dLbl>
              <c:idx val="0"/>
              <c:layout>
                <c:manualLayout>
                  <c:x val="0"/>
                  <c:y val="-0.1316916068879730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9E-4DF6-88BB-8064947909D5}"/>
                </c:ext>
              </c:extLst>
            </c:dLbl>
            <c:dLbl>
              <c:idx val="1"/>
              <c:layout>
                <c:manualLayout>
                  <c:x val="3.4812880765883059E-3"/>
                  <c:y val="-0.18538791373402469"/>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F0B7-4FB3-95F6-542E936C1662}"/>
                </c:ext>
              </c:extLst>
            </c:dLbl>
            <c:dLbl>
              <c:idx val="2"/>
              <c:layout>
                <c:manualLayout>
                  <c:x val="1.7406440382941369E-3"/>
                  <c:y val="-0.163969752529394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32A-468E-A3F0-B42E3CB8C1C6}"/>
                </c:ext>
              </c:extLst>
            </c:dLbl>
            <c:dLbl>
              <c:idx val="3"/>
              <c:layout>
                <c:manualLayout>
                  <c:x val="0"/>
                  <c:y val="-0.153252650143857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32A-468E-A3F0-B42E3CB8C1C6}"/>
                </c:ext>
              </c:extLst>
            </c:dLbl>
            <c:dLbl>
              <c:idx val="4"/>
              <c:layout>
                <c:manualLayout>
                  <c:x val="0"/>
                  <c:y val="-0.156826424936093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32A-468E-A3F0-B42E3CB8C1C6}"/>
                </c:ext>
              </c:extLst>
            </c:dLbl>
            <c:dLbl>
              <c:idx val="5"/>
              <c:layout>
                <c:manualLayout>
                  <c:x val="-6.3822877450126334E-17"/>
                  <c:y val="-0.153222533273512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32A-468E-A3F0-B42E3CB8C1C6}"/>
                </c:ext>
              </c:extLst>
            </c:dLbl>
            <c:dLbl>
              <c:idx val="6"/>
              <c:layout>
                <c:manualLayout>
                  <c:x val="0"/>
                  <c:y val="-0.1424207095984998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32A-468E-A3F0-B42E3CB8C1C6}"/>
                </c:ext>
              </c:extLst>
            </c:dLbl>
            <c:dLbl>
              <c:idx val="7"/>
              <c:layout>
                <c:manualLayout>
                  <c:x val="-1.7406440382942965E-3"/>
                  <c:y val="-0.1352827298606799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32A-468E-A3F0-B42E3CB8C1C6}"/>
                </c:ext>
              </c:extLst>
            </c:dLbl>
            <c:dLbl>
              <c:idx val="8"/>
              <c:layout>
                <c:manualLayout>
                  <c:x val="-1.2764575490025267E-16"/>
                  <c:y val="-0.1388902805822745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32A-468E-A3F0-B42E3CB8C1C6}"/>
                </c:ext>
              </c:extLst>
            </c:dLbl>
            <c:dLbl>
              <c:idx val="9"/>
              <c:layout>
                <c:manualLayout>
                  <c:x val="0"/>
                  <c:y val="-0.1388694520925032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32A-468E-A3F0-B42E3CB8C1C6}"/>
                </c:ext>
              </c:extLst>
            </c:dLbl>
            <c:dLbl>
              <c:idx val="10"/>
              <c:layout>
                <c:manualLayout>
                  <c:x val="-1.2211512144220043E-16"/>
                  <c:y val="-0.151008056409132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32A-468E-A3F0-B42E3CB8C1C6}"/>
                </c:ext>
              </c:extLst>
            </c:dLbl>
            <c:dLbl>
              <c:idx val="11"/>
              <c:layout>
                <c:manualLayout>
                  <c:x val="-1.6673614005836988E-3"/>
                  <c:y val="-0.1429613843936071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6D-4A65-819D-057A3D092A5A}"/>
                </c:ext>
              </c:extLst>
            </c:dLbl>
            <c:dLbl>
              <c:idx val="12"/>
              <c:layout>
                <c:manualLayout>
                  <c:x val="0"/>
                  <c:y val="-0.135253360071660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CE-4DA3-842A-8C4C36ACABCB}"/>
                </c:ext>
              </c:extLst>
            </c:dLbl>
            <c:spPr>
              <a:solidFill>
                <a:schemeClr val="bg1"/>
              </a:solidFill>
              <a:ln>
                <a:solidFill>
                  <a:srgbClr val="51A1A2"/>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'7-2'!$A$5:$A$17</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'7-2'!$K$5:$K$17</c:f>
              <c:numCache>
                <c:formatCode>#,##0_ </c:formatCode>
                <c:ptCount val="13"/>
                <c:pt idx="0">
                  <c:v>89.645399999999995</c:v>
                </c:pt>
                <c:pt idx="1">
                  <c:v>81.925299999999993</c:v>
                </c:pt>
                <c:pt idx="2">
                  <c:v>76.703000000000003</c:v>
                </c:pt>
                <c:pt idx="3">
                  <c:v>75.523899999999998</c:v>
                </c:pt>
                <c:pt idx="4">
                  <c:v>75.695499999999996</c:v>
                </c:pt>
                <c:pt idx="5">
                  <c:v>80.834100000000007</c:v>
                </c:pt>
                <c:pt idx="6">
                  <c:v>94.548599999999993</c:v>
                </c:pt>
                <c:pt idx="7">
                  <c:v>92.580699999999993</c:v>
                </c:pt>
                <c:pt idx="8">
                  <c:v>86.760900000000007</c:v>
                </c:pt>
                <c:pt idx="9">
                  <c:v>90.438800000000001</c:v>
                </c:pt>
                <c:pt idx="10">
                  <c:v>92</c:v>
                </c:pt>
                <c:pt idx="11">
                  <c:v>91</c:v>
                </c:pt>
                <c:pt idx="12">
                  <c:v>93</c:v>
                </c:pt>
              </c:numCache>
            </c:numRef>
          </c:val>
          <c:extLst>
            <c:ext xmlns:c16="http://schemas.microsoft.com/office/drawing/2014/chart" uri="{C3380CC4-5D6E-409C-BE32-E72D297353CC}">
              <c16:uniqueId val="{00000026-932A-468E-A3F0-B42E3CB8C1C6}"/>
            </c:ext>
          </c:extLst>
        </c:ser>
        <c:dLbls>
          <c:showLegendKey val="0"/>
          <c:showVal val="1"/>
          <c:showCatName val="0"/>
          <c:showSerName val="0"/>
          <c:showPercent val="0"/>
          <c:showBubbleSize val="0"/>
        </c:dLbls>
        <c:gapWidth val="50"/>
        <c:overlap val="100"/>
        <c:axId val="575555600"/>
        <c:axId val="575557952"/>
        <c:extLst>
          <c:ext xmlns:c15="http://schemas.microsoft.com/office/drawing/2012/chart" uri="{02D57815-91ED-43cb-92C2-25804820EDAC}">
            <c15:filteredBarSeries>
              <c15:ser>
                <c:idx val="9"/>
                <c:order val="9"/>
                <c:tx>
                  <c:strRef>
                    <c:extLst>
                      <c:ext uri="{02D57815-91ED-43cb-92C2-25804820EDAC}">
                        <c15:formulaRef>
                          <c15:sqref>'7-2'!$L$4</c15:sqref>
                        </c15:formulaRef>
                      </c:ext>
                    </c:extLst>
                    <c:strCache>
                      <c:ptCount val="1"/>
                      <c:pt idx="0">
                        <c:v>収入額</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'7-2'!$A$5:$A$17</c15:sqref>
                        </c15:formulaRef>
                      </c:ext>
                    </c:extLst>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extLst>
                      <c:ext uri="{02D57815-91ED-43cb-92C2-25804820EDAC}">
                        <c15:formulaRef>
                          <c15:sqref>'7-2'!$L$5:$L$16</c15:sqref>
                        </c15:formulaRef>
                      </c:ext>
                    </c:extLst>
                    <c:numCache>
                      <c:formatCode>#,##0_ </c:formatCode>
                      <c:ptCount val="12"/>
                      <c:pt idx="0">
                        <c:v>46118.348597999997</c:v>
                      </c:pt>
                      <c:pt idx="1">
                        <c:v>43162.820610000002</c:v>
                      </c:pt>
                      <c:pt idx="2">
                        <c:v>44849.624063000003</c:v>
                      </c:pt>
                      <c:pt idx="3">
                        <c:v>46380.050954999999</c:v>
                      </c:pt>
                      <c:pt idx="4">
                        <c:v>46212.952315000002</c:v>
                      </c:pt>
                      <c:pt idx="5">
                        <c:v>46526.624147000002</c:v>
                      </c:pt>
                      <c:pt idx="6">
                        <c:v>47172.291151999998</c:v>
                      </c:pt>
                      <c:pt idx="7">
                        <c:v>50881.878951999999</c:v>
                      </c:pt>
                      <c:pt idx="8">
                        <c:v>51096.496669</c:v>
                      </c:pt>
                      <c:pt idx="9">
                        <c:v>50050.976129000002</c:v>
                      </c:pt>
                      <c:pt idx="10">
                        <c:v>49489</c:v>
                      </c:pt>
                      <c:pt idx="11">
                        <c:v>51425</c:v>
                      </c:pt>
                    </c:numCache>
                  </c:numRef>
                </c:val>
                <c:extLst>
                  <c:ext xmlns:c16="http://schemas.microsoft.com/office/drawing/2014/chart" uri="{C3380CC4-5D6E-409C-BE32-E72D297353CC}">
                    <c16:uniqueId val="{00000028-932A-468E-A3F0-B42E3CB8C1C6}"/>
                  </c:ext>
                </c:extLst>
              </c15:ser>
            </c15:filteredBarSeries>
          </c:ext>
        </c:extLst>
      </c:barChart>
      <c:lineChart>
        <c:grouping val="standard"/>
        <c:varyColors val="0"/>
        <c:ser>
          <c:idx val="10"/>
          <c:order val="10"/>
          <c:tx>
            <c:strRef>
              <c:f>'7-2'!$M$4</c:f>
              <c:strCache>
                <c:ptCount val="1"/>
                <c:pt idx="0">
                  <c:v>収入率</c:v>
                </c:pt>
              </c:strCache>
            </c:strRef>
          </c:tx>
          <c:spPr>
            <a:ln w="28575" cap="rnd">
              <a:solidFill>
                <a:srgbClr val="264478"/>
              </a:solidFill>
              <a:round/>
            </a:ln>
            <a:effectLst/>
          </c:spPr>
          <c:marker>
            <c:symbol val="circle"/>
            <c:size val="5"/>
            <c:spPr>
              <a:solidFill>
                <a:schemeClr val="accent5">
                  <a:lumMod val="60000"/>
                </a:schemeClr>
              </a:solidFill>
              <a:ln w="9525">
                <a:solidFill>
                  <a:schemeClr val="accent5">
                    <a:lumMod val="60000"/>
                  </a:schemeClr>
                </a:solidFill>
              </a:ln>
              <a:effectLst/>
            </c:spPr>
          </c:marker>
          <c:dLbls>
            <c:dLbl>
              <c:idx val="0"/>
              <c:layout>
                <c:manualLayout>
                  <c:x val="-3.8638107888814312E-2"/>
                  <c:y val="-2.5266127423844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CE-4DA3-842A-8C4C36ACABCB}"/>
                </c:ext>
              </c:extLst>
            </c:dLbl>
            <c:dLbl>
              <c:idx val="1"/>
              <c:layout>
                <c:manualLayout>
                  <c:x val="-3.1918436951629214E-2"/>
                  <c:y val="-2.5266127423844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CE-4DA3-842A-8C4C36ACABCB}"/>
                </c:ext>
              </c:extLst>
            </c:dLbl>
            <c:dLbl>
              <c:idx val="2"/>
              <c:layout>
                <c:manualLayout>
                  <c:x val="-3.3598354685925494E-2"/>
                  <c:y val="-3.1582659279805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CE-4DA3-842A-8C4C36ACABCB}"/>
                </c:ext>
              </c:extLst>
            </c:dLbl>
            <c:dLbl>
              <c:idx val="3"/>
              <c:layout>
                <c:manualLayout>
                  <c:x val="-4.3677861091703171E-2"/>
                  <c:y val="-3.4740925207786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CE-4DA3-842A-8C4C36ACABCB}"/>
                </c:ext>
              </c:extLst>
            </c:dLbl>
            <c:dLbl>
              <c:idx val="4"/>
              <c:layout>
                <c:manualLayout>
                  <c:x val="-5.0397532028888296E-2"/>
                  <c:y val="-3.1582659279805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CE-4DA3-842A-8C4C36ACABCB}"/>
                </c:ext>
              </c:extLst>
            </c:dLbl>
            <c:dLbl>
              <c:idx val="5"/>
              <c:layout>
                <c:manualLayout>
                  <c:x val="-3.6958190154518039E-2"/>
                  <c:y val="-2.2107861495864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CE-4DA3-842A-8C4C36ACABCB}"/>
                </c:ext>
              </c:extLst>
            </c:dLbl>
            <c:dLbl>
              <c:idx val="6"/>
              <c:layout>
                <c:manualLayout>
                  <c:x val="-3.3598354685925549E-2"/>
                  <c:y val="-2.5266127423844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CE-4DA3-842A-8C4C36ACABCB}"/>
                </c:ext>
              </c:extLst>
            </c:dLbl>
            <c:dLbl>
              <c:idx val="7"/>
              <c:layout>
                <c:manualLayout>
                  <c:x val="-3.3598354685925549E-2"/>
                  <c:y val="-2.8424393351825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CE-4DA3-842A-8C4C36ACABCB}"/>
                </c:ext>
              </c:extLst>
            </c:dLbl>
            <c:dLbl>
              <c:idx val="8"/>
              <c:layout>
                <c:manualLayout>
                  <c:x val="-3.6958190154518039E-2"/>
                  <c:y val="-2.8424393351825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CE-4DA3-842A-8C4C36ACABCB}"/>
                </c:ext>
              </c:extLst>
            </c:dLbl>
            <c:dLbl>
              <c:idx val="9"/>
              <c:layout>
                <c:manualLayout>
                  <c:x val="-2.8558601483036666E-2"/>
                  <c:y val="-1.894959556788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CE-4DA3-842A-8C4C36ACABCB}"/>
                </c:ext>
              </c:extLst>
            </c:dLbl>
            <c:dLbl>
              <c:idx val="10"/>
              <c:layout>
                <c:manualLayout>
                  <c:x val="-3.0238519217332942E-2"/>
                  <c:y val="-2.8424393351825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CE-4DA3-842A-8C4C36ACABCB}"/>
                </c:ext>
              </c:extLst>
            </c:dLbl>
            <c:dLbl>
              <c:idx val="11"/>
              <c:layout>
                <c:manualLayout>
                  <c:x val="-2.8558601483036791E-2"/>
                  <c:y val="-1.894959556788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CE-4DA3-842A-8C4C36ACABCB}"/>
                </c:ext>
              </c:extLst>
            </c:dLbl>
            <c:dLbl>
              <c:idx val="12"/>
              <c:layout>
                <c:manualLayout>
                  <c:x val="-2.8558601483036666E-2"/>
                  <c:y val="-2.2107861495864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CE-4DA3-842A-8C4C36ACABC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64478"/>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'7-2'!$A$5:$A$16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'7-2'!$M$5:$M$17</c:f>
              <c:numCache>
                <c:formatCode>General</c:formatCode>
                <c:ptCount val="13"/>
                <c:pt idx="0">
                  <c:v>98.12</c:v>
                </c:pt>
                <c:pt idx="1">
                  <c:v>98.44</c:v>
                </c:pt>
                <c:pt idx="2">
                  <c:v>98.61</c:v>
                </c:pt>
                <c:pt idx="3">
                  <c:v>98.66</c:v>
                </c:pt>
                <c:pt idx="4">
                  <c:v>98.83</c:v>
                </c:pt>
                <c:pt idx="5">
                  <c:v>98.99</c:v>
                </c:pt>
                <c:pt idx="6">
                  <c:v>98.94</c:v>
                </c:pt>
                <c:pt idx="7">
                  <c:v>99.07</c:v>
                </c:pt>
                <c:pt idx="8">
                  <c:v>99.13</c:v>
                </c:pt>
                <c:pt idx="9">
                  <c:v>98.58</c:v>
                </c:pt>
                <c:pt idx="10">
                  <c:v>99.21</c:v>
                </c:pt>
                <c:pt idx="11">
                  <c:v>99.26</c:v>
                </c:pt>
                <c:pt idx="12">
                  <c:v>99.24</c:v>
                </c:pt>
              </c:numCache>
            </c:numRef>
          </c:val>
          <c:smooth val="0"/>
          <c:extLst>
            <c:ext xmlns:c16="http://schemas.microsoft.com/office/drawing/2014/chart" uri="{C3380CC4-5D6E-409C-BE32-E72D297353CC}">
              <c16:uniqueId val="{00000027-932A-468E-A3F0-B42E3CB8C1C6}"/>
            </c:ext>
          </c:extLst>
        </c:ser>
        <c:dLbls>
          <c:showLegendKey val="0"/>
          <c:showVal val="1"/>
          <c:showCatName val="0"/>
          <c:showSerName val="0"/>
          <c:showPercent val="0"/>
          <c:showBubbleSize val="0"/>
        </c:dLbls>
        <c:marker val="1"/>
        <c:smooth val="0"/>
        <c:axId val="575559128"/>
        <c:axId val="575563048"/>
      </c:lineChart>
      <c:catAx>
        <c:axId val="57555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7952"/>
        <c:crosses val="autoZero"/>
        <c:auto val="1"/>
        <c:lblAlgn val="ctr"/>
        <c:lblOffset val="100"/>
        <c:noMultiLvlLbl val="0"/>
      </c:catAx>
      <c:valAx>
        <c:axId val="575557952"/>
        <c:scaling>
          <c:orientation val="minMax"/>
          <c:max val="70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5600"/>
        <c:crosses val="autoZero"/>
        <c:crossBetween val="between"/>
      </c:valAx>
      <c:valAx>
        <c:axId val="575563048"/>
        <c:scaling>
          <c:orientation val="minMax"/>
          <c:max val="100"/>
          <c:min val="80"/>
        </c:scaling>
        <c:delete val="0"/>
        <c:axPos val="r"/>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59128"/>
        <c:crosses val="max"/>
        <c:crossBetween val="between"/>
        <c:majorUnit val="4"/>
      </c:valAx>
      <c:catAx>
        <c:axId val="575559128"/>
        <c:scaling>
          <c:orientation val="minMax"/>
        </c:scaling>
        <c:delete val="1"/>
        <c:axPos val="b"/>
        <c:numFmt formatCode="General" sourceLinked="1"/>
        <c:majorTickMark val="out"/>
        <c:minorTickMark val="none"/>
        <c:tickLblPos val="nextTo"/>
        <c:crossAx val="575563048"/>
        <c:crosses val="autoZero"/>
        <c:auto val="1"/>
        <c:lblAlgn val="ctr"/>
        <c:lblOffset val="100"/>
        <c:noMultiLvlLbl val="0"/>
      </c:catAx>
      <c:spPr>
        <a:noFill/>
        <a:ln>
          <a:noFill/>
        </a:ln>
        <a:effectLst/>
      </c:spPr>
    </c:plotArea>
    <c:legend>
      <c:legendPos val="r"/>
      <c:layout>
        <c:manualLayout>
          <c:xMode val="edge"/>
          <c:yMode val="edge"/>
          <c:x val="0.83115752828546563"/>
          <c:y val="0.19838939480852708"/>
          <c:w val="0.15839860748476936"/>
          <c:h val="0.603221210382945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944097967670642E-2"/>
          <c:y val="3.212851775071858E-2"/>
          <c:w val="0.83303072003873002"/>
          <c:h val="0.83121328046195142"/>
        </c:manualLayout>
      </c:layout>
      <c:barChart>
        <c:barDir val="col"/>
        <c:grouping val="clustered"/>
        <c:varyColors val="0"/>
        <c:ser>
          <c:idx val="2"/>
          <c:order val="0"/>
          <c:tx>
            <c:strRef>
              <c:f>'7-3'!$C$5</c:f>
              <c:strCache>
                <c:ptCount val="1"/>
                <c:pt idx="0">
                  <c:v>課税額</c:v>
                </c:pt>
              </c:strCache>
            </c:strRef>
          </c:tx>
          <c:spPr>
            <a:pattFill prst="dkUpDiag">
              <a:fgClr>
                <a:srgbClr val="F8E352"/>
              </a:fgClr>
              <a:bgClr>
                <a:schemeClr val="bg1"/>
              </a:bgClr>
            </a:patt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'7-3'!$C$6:$C$18</c:f>
              <c:numCache>
                <c:formatCode>#,##0_ </c:formatCode>
                <c:ptCount val="13"/>
                <c:pt idx="0">
                  <c:v>14164.677098</c:v>
                </c:pt>
                <c:pt idx="1">
                  <c:v>14673.414117</c:v>
                </c:pt>
                <c:pt idx="2">
                  <c:v>15893.847948000001</c:v>
                </c:pt>
                <c:pt idx="3">
                  <c:v>16551.875481999999</c:v>
                </c:pt>
                <c:pt idx="4">
                  <c:v>16969.848419999998</c:v>
                </c:pt>
                <c:pt idx="5">
                  <c:v>17253.471461000001</c:v>
                </c:pt>
                <c:pt idx="6">
                  <c:v>17840.753165999999</c:v>
                </c:pt>
                <c:pt idx="7">
                  <c:v>17833.283582</c:v>
                </c:pt>
                <c:pt idx="8">
                  <c:v>17730.990325999999</c:v>
                </c:pt>
                <c:pt idx="9">
                  <c:v>17662.474576000001</c:v>
                </c:pt>
                <c:pt idx="10">
                  <c:v>17636</c:v>
                </c:pt>
                <c:pt idx="11">
                  <c:v>17847</c:v>
                </c:pt>
                <c:pt idx="12">
                  <c:v>17978</c:v>
                </c:pt>
              </c:numCache>
            </c:numRef>
          </c:val>
          <c:extLst>
            <c:ext xmlns:c16="http://schemas.microsoft.com/office/drawing/2014/chart" uri="{C3380CC4-5D6E-409C-BE32-E72D297353CC}">
              <c16:uniqueId val="{00000000-BECA-4970-B32B-8813D53D5E8A}"/>
            </c:ext>
          </c:extLst>
        </c:ser>
        <c:ser>
          <c:idx val="1"/>
          <c:order val="1"/>
          <c:tx>
            <c:strRef>
              <c:f>'7-3'!$D$5</c:f>
              <c:strCache>
                <c:ptCount val="1"/>
                <c:pt idx="0">
                  <c:v>収入額</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'7-3'!$D$6:$D$18</c:f>
              <c:numCache>
                <c:formatCode>#,##0_ </c:formatCode>
                <c:ptCount val="13"/>
                <c:pt idx="0">
                  <c:v>13852.950924999999</c:v>
                </c:pt>
                <c:pt idx="1">
                  <c:v>14379.971491</c:v>
                </c:pt>
                <c:pt idx="2">
                  <c:v>15564.348499</c:v>
                </c:pt>
                <c:pt idx="3">
                  <c:v>16220.128865999999</c:v>
                </c:pt>
                <c:pt idx="4">
                  <c:v>16636.908476000001</c:v>
                </c:pt>
                <c:pt idx="5">
                  <c:v>16980.135619000001</c:v>
                </c:pt>
                <c:pt idx="6">
                  <c:v>17544.866808999999</c:v>
                </c:pt>
                <c:pt idx="7">
                  <c:v>17581.963393999999</c:v>
                </c:pt>
                <c:pt idx="8">
                  <c:v>17518.371243000001</c:v>
                </c:pt>
                <c:pt idx="9">
                  <c:v>17421.823519000001</c:v>
                </c:pt>
                <c:pt idx="10">
                  <c:v>17436</c:v>
                </c:pt>
                <c:pt idx="11">
                  <c:v>17648</c:v>
                </c:pt>
                <c:pt idx="12">
                  <c:v>17757</c:v>
                </c:pt>
              </c:numCache>
            </c:numRef>
          </c:val>
          <c:extLst>
            <c:ext xmlns:c16="http://schemas.microsoft.com/office/drawing/2014/chart" uri="{C3380CC4-5D6E-409C-BE32-E72D297353CC}">
              <c16:uniqueId val="{00000001-BECA-4970-B32B-8813D53D5E8A}"/>
            </c:ext>
          </c:extLst>
        </c:ser>
        <c:dLbls>
          <c:showLegendKey val="0"/>
          <c:showVal val="0"/>
          <c:showCatName val="0"/>
          <c:showSerName val="0"/>
          <c:showPercent val="0"/>
          <c:showBubbleSize val="0"/>
        </c:dLbls>
        <c:gapWidth val="50"/>
        <c:overlap val="100"/>
        <c:axId val="575566968"/>
        <c:axId val="575560304"/>
        <c:extLst>
          <c:ext xmlns:c15="http://schemas.microsoft.com/office/drawing/2012/chart" uri="{02D57815-91ED-43cb-92C2-25804820EDAC}">
            <c15:filteredBarSeries>
              <c15:ser>
                <c:idx val="3"/>
                <c:order val="2"/>
                <c:tx>
                  <c:strRef>
                    <c:extLst>
                      <c:ext uri="{02D57815-91ED-43cb-92C2-25804820EDAC}">
                        <c15:formulaRef>
                          <c15:sqref>'7-3'!$E$5</c15:sqref>
                        </c15:formulaRef>
                      </c:ext>
                    </c:extLst>
                    <c:strCache>
                      <c:ptCount val="1"/>
                      <c:pt idx="0">
                        <c:v>収入率</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'7-3'!$A$6:$A$18</c15:sqref>
                        </c15:formulaRef>
                      </c:ext>
                    </c:extLst>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extLst>
                      <c:ext uri="{02D57815-91ED-43cb-92C2-25804820EDAC}">
                        <c15:formulaRef>
                          <c15:sqref>'7-3'!$E$8:$E$17</c15:sqref>
                        </c15:formulaRef>
                      </c:ext>
                    </c:extLst>
                    <c:numCache>
                      <c:formatCode>0.00</c:formatCode>
                      <c:ptCount val="10"/>
                      <c:pt idx="0">
                        <c:v>97.926874284452538</c:v>
                      </c:pt>
                      <c:pt idx="1">
                        <c:v>97.995715854914621</c:v>
                      </c:pt>
                      <c:pt idx="2">
                        <c:v>98.038049982770559</c:v>
                      </c:pt>
                      <c:pt idx="3">
                        <c:v>98.415763212534628</c:v>
                      </c:pt>
                      <c:pt idx="4" formatCode="General">
                        <c:v>98.34</c:v>
                      </c:pt>
                      <c:pt idx="5" formatCode="General">
                        <c:v>98.59</c:v>
                      </c:pt>
                      <c:pt idx="6">
                        <c:v>98.8</c:v>
                      </c:pt>
                      <c:pt idx="7" formatCode="General">
                        <c:v>98.64</c:v>
                      </c:pt>
                      <c:pt idx="8" formatCode="General">
                        <c:v>98.87</c:v>
                      </c:pt>
                      <c:pt idx="9" formatCode="General">
                        <c:v>98.88</c:v>
                      </c:pt>
                    </c:numCache>
                  </c:numRef>
                </c:val>
                <c:extLst>
                  <c:ext xmlns:c16="http://schemas.microsoft.com/office/drawing/2014/chart" uri="{C3380CC4-5D6E-409C-BE32-E72D297353CC}">
                    <c16:uniqueId val="{00000003-BECA-4970-B32B-8813D53D5E8A}"/>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'7-3'!$G$5</c15:sqref>
                        </c15:formulaRef>
                      </c:ext>
                    </c:extLst>
                    <c:strCache>
                      <c:ptCount val="1"/>
                      <c:pt idx="0">
                        <c:v>１人当たりの平均課税額</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'7-3'!$A$6:$A$18</c15:sqref>
                        </c15:formulaRef>
                      </c:ext>
                    </c:extLst>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extLst xmlns:c15="http://schemas.microsoft.com/office/drawing/2012/chart">
                      <c:ext xmlns:c15="http://schemas.microsoft.com/office/drawing/2012/chart" uri="{02D57815-91ED-43cb-92C2-25804820EDAC}">
                        <c15:formulaRef>
                          <c15:sqref>'7-3'!$G$8:$G$17</c15:sqref>
                        </c15:formulaRef>
                      </c:ext>
                    </c:extLst>
                    <c:numCache>
                      <c:formatCode>#,##0_ </c:formatCode>
                      <c:ptCount val="10"/>
                      <c:pt idx="0">
                        <c:v>48767</c:v>
                      </c:pt>
                      <c:pt idx="1">
                        <c:v>50761</c:v>
                      </c:pt>
                      <c:pt idx="2">
                        <c:v>51926</c:v>
                      </c:pt>
                      <c:pt idx="3">
                        <c:v>52713</c:v>
                      </c:pt>
                      <c:pt idx="4">
                        <c:v>54584</c:v>
                      </c:pt>
                      <c:pt idx="5">
                        <c:v>54755</c:v>
                      </c:pt>
                      <c:pt idx="6">
                        <c:v>54707</c:v>
                      </c:pt>
                      <c:pt idx="7">
                        <c:v>54683</c:v>
                      </c:pt>
                      <c:pt idx="8">
                        <c:v>54873</c:v>
                      </c:pt>
                      <c:pt idx="9">
                        <c:v>55824</c:v>
                      </c:pt>
                    </c:numCache>
                  </c:numRef>
                </c:val>
                <c:extLst xmlns:c15="http://schemas.microsoft.com/office/drawing/2012/chart">
                  <c:ext xmlns:c16="http://schemas.microsoft.com/office/drawing/2014/chart" uri="{C3380CC4-5D6E-409C-BE32-E72D297353CC}">
                    <c16:uniqueId val="{00000004-BECA-4970-B32B-8813D53D5E8A}"/>
                  </c:ext>
                </c:extLst>
              </c15:ser>
            </c15:filteredBarSeries>
          </c:ext>
        </c:extLst>
      </c:barChart>
      <c:lineChart>
        <c:grouping val="standard"/>
        <c:varyColors val="0"/>
        <c:ser>
          <c:idx val="4"/>
          <c:order val="3"/>
          <c:tx>
            <c:strRef>
              <c:f>'7-3'!$F$5</c:f>
              <c:strCache>
                <c:ptCount val="1"/>
                <c:pt idx="0">
                  <c:v>納税義務者数等</c:v>
                </c:pt>
              </c:strCache>
            </c:strRef>
          </c:tx>
          <c:spPr>
            <a:ln w="28575" cap="rnd">
              <a:solidFill>
                <a:srgbClr val="D5848B"/>
              </a:solidFill>
              <a:prstDash val="sysDot"/>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'7-3'!$A$6:$A$17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'7-3'!$F$6:$F$18</c:f>
              <c:numCache>
                <c:formatCode>#,##0_ </c:formatCode>
                <c:ptCount val="13"/>
                <c:pt idx="0">
                  <c:v>157783</c:v>
                </c:pt>
                <c:pt idx="1">
                  <c:v>156425</c:v>
                </c:pt>
                <c:pt idx="2">
                  <c:v>160149</c:v>
                </c:pt>
                <c:pt idx="3">
                  <c:v>162412</c:v>
                </c:pt>
                <c:pt idx="4">
                  <c:v>164084</c:v>
                </c:pt>
                <c:pt idx="5">
                  <c:v>166839</c:v>
                </c:pt>
                <c:pt idx="6">
                  <c:v>167448</c:v>
                </c:pt>
                <c:pt idx="7">
                  <c:v>168046</c:v>
                </c:pt>
                <c:pt idx="8">
                  <c:v>169049</c:v>
                </c:pt>
                <c:pt idx="9">
                  <c:v>169835</c:v>
                </c:pt>
                <c:pt idx="10">
                  <c:v>167671</c:v>
                </c:pt>
                <c:pt idx="11">
                  <c:v>167723</c:v>
                </c:pt>
                <c:pt idx="12">
                  <c:v>168590</c:v>
                </c:pt>
              </c:numCache>
            </c:numRef>
          </c:val>
          <c:smooth val="0"/>
          <c:extLst>
            <c:ext xmlns:c16="http://schemas.microsoft.com/office/drawing/2014/chart" uri="{C3380CC4-5D6E-409C-BE32-E72D297353CC}">
              <c16:uniqueId val="{00000002-BECA-4970-B32B-8813D53D5E8A}"/>
            </c:ext>
          </c:extLst>
        </c:ser>
        <c:dLbls>
          <c:showLegendKey val="0"/>
          <c:showVal val="1"/>
          <c:showCatName val="0"/>
          <c:showSerName val="0"/>
          <c:showPercent val="0"/>
          <c:showBubbleSize val="0"/>
        </c:dLbls>
        <c:marker val="1"/>
        <c:smooth val="0"/>
        <c:axId val="575565400"/>
        <c:axId val="575568536"/>
      </c:lineChart>
      <c:catAx>
        <c:axId val="575566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60304"/>
        <c:crosses val="autoZero"/>
        <c:auto val="1"/>
        <c:lblAlgn val="ctr"/>
        <c:lblOffset val="100"/>
        <c:noMultiLvlLbl val="0"/>
      </c:catAx>
      <c:valAx>
        <c:axId val="575560304"/>
        <c:scaling>
          <c:orientation val="minMax"/>
          <c:max val="20000"/>
          <c:min val="10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66968"/>
        <c:crosses val="autoZero"/>
        <c:crossBetween val="between"/>
        <c:majorUnit val="2000"/>
        <c:minorUnit val="500"/>
      </c:valAx>
      <c:valAx>
        <c:axId val="575568536"/>
        <c:scaling>
          <c:orientation val="minMax"/>
          <c:max val="210000"/>
          <c:min val="140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1" i="0" u="none" strike="noStrike" kern="1200" baseline="0">
                <a:solidFill>
                  <a:srgbClr val="D5848B"/>
                </a:solidFill>
                <a:latin typeface="+mn-lt"/>
                <a:ea typeface="+mn-ea"/>
                <a:cs typeface="+mn-cs"/>
              </a:defRPr>
            </a:pPr>
            <a:endParaRPr lang="ja-JP"/>
          </a:p>
        </c:txPr>
        <c:crossAx val="575565400"/>
        <c:crosses val="max"/>
        <c:crossBetween val="between"/>
        <c:majorUnit val="10000"/>
        <c:minorUnit val="4000"/>
      </c:valAx>
      <c:catAx>
        <c:axId val="575565400"/>
        <c:scaling>
          <c:orientation val="minMax"/>
        </c:scaling>
        <c:delete val="1"/>
        <c:axPos val="b"/>
        <c:numFmt formatCode="General" sourceLinked="1"/>
        <c:majorTickMark val="out"/>
        <c:minorTickMark val="none"/>
        <c:tickLblPos val="nextTo"/>
        <c:crossAx val="575568536"/>
        <c:crosses val="autoZero"/>
        <c:auto val="1"/>
        <c:lblAlgn val="ctr"/>
        <c:lblOffset val="100"/>
        <c:noMultiLvlLbl val="0"/>
      </c:catAx>
      <c:spPr>
        <a:noFill/>
        <a:ln>
          <a:noFill/>
        </a:ln>
        <a:effectLst/>
      </c:spPr>
    </c:plotArea>
    <c:legend>
      <c:legendPos val="b"/>
      <c:layout>
        <c:manualLayout>
          <c:xMode val="edge"/>
          <c:yMode val="edge"/>
          <c:x val="0.11860669504721034"/>
          <c:y val="1.1924315281042652E-2"/>
          <c:w val="0.33614454760986473"/>
          <c:h val="4.21548597168865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347002093604"/>
          <c:y val="0.67773963576302276"/>
          <c:w val="0.85297440944881886"/>
          <c:h val="0.2425057060046138"/>
        </c:manualLayout>
      </c:layout>
      <c:lineChart>
        <c:grouping val="standard"/>
        <c:varyColors val="0"/>
        <c:ser>
          <c:idx val="1"/>
          <c:order val="0"/>
          <c:tx>
            <c:strRef>
              <c:f>'7-3'!$G$5</c:f>
              <c:strCache>
                <c:ptCount val="1"/>
                <c:pt idx="0">
                  <c:v>１人当たりの平均課税額</c:v>
                </c:pt>
              </c:strCache>
            </c:strRef>
          </c:tx>
          <c:spPr>
            <a:ln w="28575" cap="rnd">
              <a:solidFill>
                <a:srgbClr val="7B9AD0"/>
              </a:solidFill>
              <a:prstDash val="lgDash"/>
              <a:round/>
            </a:ln>
            <a:effectLst/>
          </c:spPr>
          <c:marker>
            <c:symbol val="triang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'7-3'!$G$6:$G$18</c:f>
              <c:numCache>
                <c:formatCode>#,##0_ </c:formatCode>
                <c:ptCount val="13"/>
                <c:pt idx="0">
                  <c:v>42310</c:v>
                </c:pt>
                <c:pt idx="1">
                  <c:v>44812</c:v>
                </c:pt>
                <c:pt idx="2">
                  <c:v>48767</c:v>
                </c:pt>
                <c:pt idx="3">
                  <c:v>50761</c:v>
                </c:pt>
                <c:pt idx="4">
                  <c:v>51926</c:v>
                </c:pt>
                <c:pt idx="5">
                  <c:v>52713</c:v>
                </c:pt>
                <c:pt idx="6">
                  <c:v>54584</c:v>
                </c:pt>
                <c:pt idx="7">
                  <c:v>54755</c:v>
                </c:pt>
                <c:pt idx="8">
                  <c:v>54707</c:v>
                </c:pt>
                <c:pt idx="9">
                  <c:v>54683</c:v>
                </c:pt>
                <c:pt idx="10">
                  <c:v>54873</c:v>
                </c:pt>
                <c:pt idx="11">
                  <c:v>55824</c:v>
                </c:pt>
                <c:pt idx="12">
                  <c:v>56627</c:v>
                </c:pt>
              </c:numCache>
            </c:numRef>
          </c:val>
          <c:smooth val="0"/>
          <c:extLst>
            <c:ext xmlns:c16="http://schemas.microsoft.com/office/drawing/2014/chart" uri="{C3380CC4-5D6E-409C-BE32-E72D297353CC}">
              <c16:uniqueId val="{00000000-A024-43D6-B9EE-54E4CD34D2F5}"/>
            </c:ext>
          </c:extLst>
        </c:ser>
        <c:dLbls>
          <c:dLblPos val="t"/>
          <c:showLegendKey val="0"/>
          <c:showVal val="1"/>
          <c:showCatName val="0"/>
          <c:showSerName val="0"/>
          <c:showPercent val="0"/>
          <c:showBubbleSize val="0"/>
        </c:dLbls>
        <c:marker val="1"/>
        <c:smooth val="0"/>
        <c:axId val="575567752"/>
        <c:axId val="575566184"/>
      </c:lineChart>
      <c:catAx>
        <c:axId val="575567752"/>
        <c:scaling>
          <c:orientation val="minMax"/>
        </c:scaling>
        <c:delete val="1"/>
        <c:axPos val="b"/>
        <c:numFmt formatCode="General" sourceLinked="1"/>
        <c:majorTickMark val="none"/>
        <c:minorTickMark val="none"/>
        <c:tickLblPos val="nextTo"/>
        <c:crossAx val="575566184"/>
        <c:crosses val="autoZero"/>
        <c:auto val="1"/>
        <c:lblAlgn val="ctr"/>
        <c:lblOffset val="100"/>
        <c:noMultiLvlLbl val="0"/>
      </c:catAx>
      <c:valAx>
        <c:axId val="575566184"/>
        <c:scaling>
          <c:orientation val="minMax"/>
          <c:max val="90000"/>
          <c:min val="40000"/>
        </c:scaling>
        <c:delete val="1"/>
        <c:axPos val="l"/>
        <c:numFmt formatCode="#,##0_ " sourceLinked="1"/>
        <c:majorTickMark val="none"/>
        <c:minorTickMark val="none"/>
        <c:tickLblPos val="nextTo"/>
        <c:crossAx val="575567752"/>
        <c:crosses val="autoZero"/>
        <c:crossBetween val="between"/>
      </c:valAx>
      <c:spPr>
        <a:noFill/>
        <a:ln>
          <a:noFill/>
        </a:ln>
        <a:effectLst/>
      </c:spPr>
    </c:plotArea>
    <c:legend>
      <c:legendPos val="b"/>
      <c:layout>
        <c:manualLayout>
          <c:xMode val="edge"/>
          <c:yMode val="edge"/>
          <c:x val="0.18686649055533244"/>
          <c:y val="3.3105818368314978E-2"/>
          <c:w val="0.19238584269968007"/>
          <c:h val="4.8257702263798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en-US" altLang="ja-JP" sz="1100">
                <a:latin typeface="ＭＳ Ｐゴシック" panose="020B0600070205080204" pitchFamily="50" charset="-128"/>
                <a:ea typeface="ＭＳ Ｐゴシック" panose="020B0600070205080204" pitchFamily="50" charset="-128"/>
              </a:rPr>
              <a:t>2005</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ja-JP" sz="1100" b="0" i="0" u="none" strike="noStrike" baseline="0">
                <a:effectLst/>
                <a:latin typeface="ＭＳ Ｐゴシック" panose="020B0600070205080204" pitchFamily="50" charset="-128"/>
                <a:ea typeface="ＭＳ Ｐゴシック" panose="020B0600070205080204" pitchFamily="50" charset="-128"/>
              </a:rPr>
              <a:t>平成</a:t>
            </a:r>
            <a:r>
              <a:rPr lang="en-US" altLang="ja-JP" sz="1100" b="0" i="0" u="none" strike="noStrike" baseline="0">
                <a:effectLst/>
                <a:latin typeface="ＭＳ Ｐゴシック" panose="020B0600070205080204" pitchFamily="50" charset="-128"/>
                <a:ea typeface="ＭＳ Ｐゴシック" panose="020B0600070205080204" pitchFamily="50" charset="-128"/>
              </a:rPr>
              <a:t>17</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en-US" sz="1100">
                <a:latin typeface="ＭＳ Ｐゴシック" panose="020B0600070205080204" pitchFamily="50" charset="-128"/>
                <a:ea typeface="ＭＳ Ｐゴシック" panose="020B0600070205080204" pitchFamily="50" charset="-128"/>
              </a:rPr>
              <a:t>　</a:t>
            </a:r>
            <a:r>
              <a:rPr lang="en-US" altLang="ja-JP" sz="1100">
                <a:latin typeface="ＭＳ Ｐゴシック" panose="020B0600070205080204" pitchFamily="50" charset="-128"/>
                <a:ea typeface="ＭＳ Ｐゴシック" panose="020B0600070205080204" pitchFamily="50" charset="-128"/>
              </a:rPr>
              <a:t>338,834</a:t>
            </a:r>
            <a:r>
              <a:rPr lang="ja-JP" altLang="en-US" sz="1100">
                <a:latin typeface="ＭＳ Ｐゴシック" panose="020B0600070205080204" pitchFamily="50" charset="-128"/>
                <a:ea typeface="ＭＳ Ｐゴシック" panose="020B0600070205080204" pitchFamily="50" charset="-128"/>
              </a:rPr>
              <a:t>人</a:t>
            </a:r>
          </a:p>
        </c:rich>
      </c:tx>
      <c:layout>
        <c:manualLayout>
          <c:xMode val="edge"/>
          <c:yMode val="edge"/>
          <c:x val="0.26784563686035462"/>
          <c:y val="2.61983961218122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bar"/>
        <c:grouping val="clustered"/>
        <c:varyColors val="0"/>
        <c:ser>
          <c:idx val="3"/>
          <c:order val="2"/>
          <c:tx>
            <c:strRef>
              <c:f>'1-4'!$K$29</c:f>
              <c:strCache>
                <c:ptCount val="1"/>
                <c:pt idx="0">
                  <c:v>女</c:v>
                </c:pt>
              </c:strCache>
            </c:strRef>
          </c:tx>
          <c:spPr>
            <a:pattFill prst="dkUpDiag">
              <a:fgClr>
                <a:srgbClr val="F8E352"/>
              </a:fgClr>
              <a:bgClr>
                <a:schemeClr val="bg1"/>
              </a:bgClr>
            </a:pattFill>
            <a:ln>
              <a:solidFill>
                <a:srgbClr val="F8E352"/>
              </a:solidFill>
            </a:ln>
            <a:effectLst/>
          </c:spPr>
          <c:invertIfNegative val="0"/>
          <c:cat>
            <c:strRef>
              <c:f>'1-4'!$G$30:$G$48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'1-4'!$K$30:$K$48</c:f>
              <c:numCache>
                <c:formatCode>#,###"人";#,###"人"</c:formatCode>
                <c:ptCount val="19"/>
                <c:pt idx="0">
                  <c:v>8169</c:v>
                </c:pt>
                <c:pt idx="1">
                  <c:v>8496</c:v>
                </c:pt>
                <c:pt idx="2">
                  <c:v>8821</c:v>
                </c:pt>
                <c:pt idx="3">
                  <c:v>9441</c:v>
                </c:pt>
                <c:pt idx="4">
                  <c:v>9788</c:v>
                </c:pt>
                <c:pt idx="5">
                  <c:v>11715</c:v>
                </c:pt>
                <c:pt idx="6">
                  <c:v>12528</c:v>
                </c:pt>
                <c:pt idx="7">
                  <c:v>11304</c:v>
                </c:pt>
                <c:pt idx="8">
                  <c:v>11012</c:v>
                </c:pt>
                <c:pt idx="9">
                  <c:v>11424</c:v>
                </c:pt>
                <c:pt idx="10">
                  <c:v>12198</c:v>
                </c:pt>
                <c:pt idx="11">
                  <c:v>12236</c:v>
                </c:pt>
                <c:pt idx="12">
                  <c:v>9460</c:v>
                </c:pt>
                <c:pt idx="13">
                  <c:v>8926</c:v>
                </c:pt>
                <c:pt idx="14">
                  <c:v>8762</c:v>
                </c:pt>
                <c:pt idx="15">
                  <c:v>7731</c:v>
                </c:pt>
                <c:pt idx="16">
                  <c:v>5158</c:v>
                </c:pt>
                <c:pt idx="17">
                  <c:v>2881</c:v>
                </c:pt>
                <c:pt idx="18">
                  <c:v>1649</c:v>
                </c:pt>
              </c:numCache>
            </c:numRef>
          </c:val>
          <c:extLst>
            <c:ext xmlns:c16="http://schemas.microsoft.com/office/drawing/2014/chart" uri="{C3380CC4-5D6E-409C-BE32-E72D297353CC}">
              <c16:uniqueId val="{00000000-6248-42D9-91DD-8DEDF3E35206}"/>
            </c:ext>
          </c:extLst>
        </c:ser>
        <c:ser>
          <c:idx val="2"/>
          <c:order val="3"/>
          <c:tx>
            <c:strRef>
              <c:f>'1-4'!$I$29</c:f>
              <c:strCache>
                <c:ptCount val="1"/>
                <c:pt idx="0">
                  <c:v>男</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'1-4'!$G$30:$G$48</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'1-4'!$J$30:$J$48</c:f>
              <c:numCache>
                <c:formatCode>#,###"人";#,###"人"</c:formatCode>
                <c:ptCount val="19"/>
                <c:pt idx="0">
                  <c:v>-8541</c:v>
                </c:pt>
                <c:pt idx="1">
                  <c:v>-8816</c:v>
                </c:pt>
                <c:pt idx="2">
                  <c:v>-9159</c:v>
                </c:pt>
                <c:pt idx="3">
                  <c:v>-10475</c:v>
                </c:pt>
                <c:pt idx="4">
                  <c:v>-11664</c:v>
                </c:pt>
                <c:pt idx="5">
                  <c:v>-12102</c:v>
                </c:pt>
                <c:pt idx="6">
                  <c:v>-13278</c:v>
                </c:pt>
                <c:pt idx="7">
                  <c:v>-11305</c:v>
                </c:pt>
                <c:pt idx="8">
                  <c:v>-11216</c:v>
                </c:pt>
                <c:pt idx="9">
                  <c:v>-11503</c:v>
                </c:pt>
                <c:pt idx="10">
                  <c:v>-12207</c:v>
                </c:pt>
                <c:pt idx="11">
                  <c:v>-12437</c:v>
                </c:pt>
                <c:pt idx="12">
                  <c:v>-9215</c:v>
                </c:pt>
                <c:pt idx="13">
                  <c:v>-7811</c:v>
                </c:pt>
                <c:pt idx="14">
                  <c:v>-6950</c:v>
                </c:pt>
                <c:pt idx="15">
                  <c:v>-5564</c:v>
                </c:pt>
                <c:pt idx="16">
                  <c:v>-2959</c:v>
                </c:pt>
                <c:pt idx="17">
                  <c:v>-1267</c:v>
                </c:pt>
                <c:pt idx="18">
                  <c:v>-502</c:v>
                </c:pt>
              </c:numCache>
            </c:numRef>
          </c:val>
          <c:extLst>
            <c:ext xmlns:c16="http://schemas.microsoft.com/office/drawing/2014/chart" uri="{C3380CC4-5D6E-409C-BE32-E72D297353CC}">
              <c16:uniqueId val="{00000001-6248-42D9-91DD-8DEDF3E35206}"/>
            </c:ext>
          </c:extLst>
        </c:ser>
        <c:dLbls>
          <c:showLegendKey val="0"/>
          <c:showVal val="0"/>
          <c:showCatName val="0"/>
          <c:showSerName val="0"/>
          <c:showPercent val="0"/>
          <c:showBubbleSize val="0"/>
        </c:dLbls>
        <c:gapWidth val="30"/>
        <c:overlap val="100"/>
        <c:axId val="483069992"/>
        <c:axId val="483070384"/>
        <c:extLst>
          <c:ext xmlns:c15="http://schemas.microsoft.com/office/drawing/2012/chart" uri="{02D57815-91ED-43cb-92C2-25804820EDAC}">
            <c15:filteredBarSeries>
              <c15:ser>
                <c:idx val="0"/>
                <c:order val="0"/>
                <c:tx>
                  <c:strRef>
                    <c:extLst>
                      <c:ext uri="{02D57815-91ED-43cb-92C2-25804820EDAC}">
                        <c15:formulaRef>
                          <c15:sqref>'1-4'!$H$29</c15:sqref>
                        </c15:formulaRef>
                      </c:ext>
                    </c:extLst>
                    <c:strCache>
                      <c:ptCount val="1"/>
                      <c:pt idx="0">
                        <c:v>総数</c:v>
                      </c:pt>
                    </c:strCache>
                  </c:strRef>
                </c:tx>
                <c:spPr>
                  <a:solidFill>
                    <a:schemeClr val="accent1"/>
                  </a:solidFill>
                  <a:ln>
                    <a:noFill/>
                  </a:ln>
                  <a:effectLst/>
                </c:spPr>
                <c:invertIfNegative val="0"/>
                <c:cat>
                  <c:strRef>
                    <c:extLst>
                      <c:ext uri="{02D57815-91ED-43cb-92C2-25804820EDAC}">
                        <c15:formulaRef>
                          <c15:sqref>'1-4'!$G$30:$G$48</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'1-4'!$H$30:$H$48</c15:sqref>
                        </c15:formulaRef>
                      </c:ext>
                    </c:extLst>
                    <c:numCache>
                      <c:formatCode>#,###"人";#,###"人"</c:formatCode>
                      <c:ptCount val="19"/>
                      <c:pt idx="0">
                        <c:v>16710</c:v>
                      </c:pt>
                      <c:pt idx="1">
                        <c:v>17312</c:v>
                      </c:pt>
                      <c:pt idx="2">
                        <c:v>17980</c:v>
                      </c:pt>
                      <c:pt idx="3">
                        <c:v>19916</c:v>
                      </c:pt>
                      <c:pt idx="4">
                        <c:v>21452</c:v>
                      </c:pt>
                      <c:pt idx="5">
                        <c:v>23817</c:v>
                      </c:pt>
                      <c:pt idx="6">
                        <c:v>25806</c:v>
                      </c:pt>
                      <c:pt idx="7">
                        <c:v>22609</c:v>
                      </c:pt>
                      <c:pt idx="8">
                        <c:v>22228</c:v>
                      </c:pt>
                      <c:pt idx="9">
                        <c:v>22927</c:v>
                      </c:pt>
                      <c:pt idx="10">
                        <c:v>24405</c:v>
                      </c:pt>
                      <c:pt idx="11">
                        <c:v>24673</c:v>
                      </c:pt>
                      <c:pt idx="12">
                        <c:v>18675</c:v>
                      </c:pt>
                      <c:pt idx="13">
                        <c:v>16737</c:v>
                      </c:pt>
                      <c:pt idx="14">
                        <c:v>15712</c:v>
                      </c:pt>
                      <c:pt idx="15">
                        <c:v>13295</c:v>
                      </c:pt>
                      <c:pt idx="16">
                        <c:v>8117</c:v>
                      </c:pt>
                      <c:pt idx="17">
                        <c:v>4148</c:v>
                      </c:pt>
                      <c:pt idx="18">
                        <c:v>2151</c:v>
                      </c:pt>
                    </c:numCache>
                  </c:numRef>
                </c:val>
                <c:extLst>
                  <c:ext xmlns:c16="http://schemas.microsoft.com/office/drawing/2014/chart" uri="{C3380CC4-5D6E-409C-BE32-E72D297353CC}">
                    <c16:uniqueId val="{00000002-6248-42D9-91DD-8DEDF3E352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'1-4'!$I$29</c15:sqref>
                        </c15:formulaRef>
                      </c:ext>
                    </c:extLst>
                    <c:strCache>
                      <c:ptCount val="1"/>
                      <c:pt idx="0">
                        <c:v>男</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'1-4'!$G$30:$G$48</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xmlns:c15="http://schemas.microsoft.com/office/drawing/2012/chart">
                      <c:ext xmlns:c15="http://schemas.microsoft.com/office/drawing/2012/chart" uri="{02D57815-91ED-43cb-92C2-25804820EDAC}">
                        <c15:formulaRef>
                          <c15:sqref>'1-4'!$I$30:$I$48</c15:sqref>
                        </c15:formulaRef>
                      </c:ext>
                    </c:extLst>
                    <c:numCache>
                      <c:formatCode>#,###"人";#,###"人"</c:formatCode>
                      <c:ptCount val="19"/>
                      <c:pt idx="0">
                        <c:v>8541</c:v>
                      </c:pt>
                      <c:pt idx="1">
                        <c:v>8816</c:v>
                      </c:pt>
                      <c:pt idx="2">
                        <c:v>9159</c:v>
                      </c:pt>
                      <c:pt idx="3">
                        <c:v>10475</c:v>
                      </c:pt>
                      <c:pt idx="4">
                        <c:v>11664</c:v>
                      </c:pt>
                      <c:pt idx="5">
                        <c:v>12102</c:v>
                      </c:pt>
                      <c:pt idx="6">
                        <c:v>13278</c:v>
                      </c:pt>
                      <c:pt idx="7">
                        <c:v>11305</c:v>
                      </c:pt>
                      <c:pt idx="8">
                        <c:v>11216</c:v>
                      </c:pt>
                      <c:pt idx="9">
                        <c:v>11503</c:v>
                      </c:pt>
                      <c:pt idx="10">
                        <c:v>12207</c:v>
                      </c:pt>
                      <c:pt idx="11">
                        <c:v>12437</c:v>
                      </c:pt>
                      <c:pt idx="12">
                        <c:v>9215</c:v>
                      </c:pt>
                      <c:pt idx="13">
                        <c:v>7811</c:v>
                      </c:pt>
                      <c:pt idx="14">
                        <c:v>6950</c:v>
                      </c:pt>
                      <c:pt idx="15">
                        <c:v>5564</c:v>
                      </c:pt>
                      <c:pt idx="16">
                        <c:v>2959</c:v>
                      </c:pt>
                      <c:pt idx="17">
                        <c:v>1267</c:v>
                      </c:pt>
                      <c:pt idx="18">
                        <c:v>502</c:v>
                      </c:pt>
                    </c:numCache>
                  </c:numRef>
                </c:val>
                <c:extLst xmlns:c15="http://schemas.microsoft.com/office/drawing/2012/chart">
                  <c:ext xmlns:c16="http://schemas.microsoft.com/office/drawing/2014/chart" uri="{C3380CC4-5D6E-409C-BE32-E72D297353CC}">
                    <c16:uniqueId val="{00000003-6248-42D9-91DD-8DEDF3E35206}"/>
                  </c:ext>
                </c:extLst>
              </c15:ser>
            </c15:filteredBarSeries>
          </c:ext>
        </c:extLst>
      </c:barChart>
      <c:catAx>
        <c:axId val="483069992"/>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3070384"/>
        <c:crosses val="autoZero"/>
        <c:auto val="1"/>
        <c:lblAlgn val="ctr"/>
        <c:lblOffset val="100"/>
        <c:noMultiLvlLbl val="0"/>
      </c:catAx>
      <c:valAx>
        <c:axId val="483070384"/>
        <c:scaling>
          <c:orientation val="minMax"/>
          <c:max val="20000"/>
          <c:min val="-20000"/>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3069992"/>
        <c:crosses val="autoZero"/>
        <c:crossBetween val="between"/>
        <c:maj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122319029904"/>
          <c:y val="0.21680155816248442"/>
          <c:w val="0.83181408930214373"/>
          <c:h val="0.513265193080787"/>
        </c:manualLayout>
      </c:layout>
      <c:lineChart>
        <c:grouping val="standard"/>
        <c:varyColors val="0"/>
        <c:ser>
          <c:idx val="1"/>
          <c:order val="0"/>
          <c:tx>
            <c:strRef>
              <c:f>'7-3'!$E$5</c:f>
              <c:strCache>
                <c:ptCount val="1"/>
                <c:pt idx="0">
                  <c:v>収入率</c:v>
                </c:pt>
              </c:strCache>
            </c:strRef>
          </c:tx>
          <c:spPr>
            <a:ln w="28575" cap="rnd">
              <a:solidFill>
                <a:srgbClr val="51A1A2"/>
              </a:solidFill>
              <a:round/>
            </a:ln>
            <a:effectLst/>
          </c:spPr>
          <c:marker>
            <c:symbol val="square"/>
            <c:size val="5"/>
            <c:spPr>
              <a:solidFill>
                <a:srgbClr val="51A1A2"/>
              </a:solidFill>
              <a:ln w="9525">
                <a:solidFill>
                  <a:srgbClr val="51A1A2"/>
                </a:solidFill>
              </a:ln>
              <a:effectLst/>
            </c:spPr>
          </c:marker>
          <c:dLbls>
            <c:dLbl>
              <c:idx val="10"/>
              <c:layout>
                <c:manualLayout>
                  <c:x val="-2.714575518730562E-2"/>
                  <c:y val="-3.5621830405212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CB-42B3-ADDC-6C002B9175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'7-3'!$E$6:$E$18</c:f>
              <c:numCache>
                <c:formatCode>0.00</c:formatCode>
                <c:ptCount val="13"/>
                <c:pt idx="0">
                  <c:v>97.799270884586448</c:v>
                </c:pt>
                <c:pt idx="1">
                  <c:v>98.000174849150952</c:v>
                </c:pt>
                <c:pt idx="2">
                  <c:v>97.926874284452538</c:v>
                </c:pt>
                <c:pt idx="3">
                  <c:v>97.995715854914621</c:v>
                </c:pt>
                <c:pt idx="4">
                  <c:v>98.038049982770559</c:v>
                </c:pt>
                <c:pt idx="5">
                  <c:v>98.415763212534628</c:v>
                </c:pt>
                <c:pt idx="6" formatCode="General">
                  <c:v>98.34</c:v>
                </c:pt>
                <c:pt idx="7" formatCode="General">
                  <c:v>98.59</c:v>
                </c:pt>
                <c:pt idx="8">
                  <c:v>98.8</c:v>
                </c:pt>
                <c:pt idx="9" formatCode="General">
                  <c:v>98.64</c:v>
                </c:pt>
                <c:pt idx="10" formatCode="General">
                  <c:v>98.87</c:v>
                </c:pt>
                <c:pt idx="11" formatCode="General">
                  <c:v>98.88</c:v>
                </c:pt>
                <c:pt idx="12" formatCode="General">
                  <c:v>98.77</c:v>
                </c:pt>
              </c:numCache>
            </c:numRef>
          </c:val>
          <c:smooth val="0"/>
          <c:extLst>
            <c:ext xmlns:c16="http://schemas.microsoft.com/office/drawing/2014/chart" uri="{C3380CC4-5D6E-409C-BE32-E72D297353CC}">
              <c16:uniqueId val="{00000001-53CB-42B3-ADDC-6C002B917555}"/>
            </c:ext>
          </c:extLst>
        </c:ser>
        <c:dLbls>
          <c:showLegendKey val="0"/>
          <c:showVal val="0"/>
          <c:showCatName val="0"/>
          <c:showSerName val="0"/>
          <c:showPercent val="0"/>
          <c:showBubbleSize val="0"/>
        </c:dLbls>
        <c:marker val="1"/>
        <c:smooth val="0"/>
        <c:axId val="575566576"/>
        <c:axId val="575565008"/>
      </c:lineChart>
      <c:catAx>
        <c:axId val="575566576"/>
        <c:scaling>
          <c:orientation val="minMax"/>
        </c:scaling>
        <c:delete val="1"/>
        <c:axPos val="b"/>
        <c:numFmt formatCode="General" sourceLinked="1"/>
        <c:majorTickMark val="none"/>
        <c:minorTickMark val="none"/>
        <c:tickLblPos val="nextTo"/>
        <c:crossAx val="575565008"/>
        <c:crosses val="autoZero"/>
        <c:auto val="1"/>
        <c:lblAlgn val="ctr"/>
        <c:lblOffset val="100"/>
        <c:noMultiLvlLbl val="0"/>
      </c:catAx>
      <c:valAx>
        <c:axId val="575565008"/>
        <c:scaling>
          <c:orientation val="minMax"/>
          <c:max val="99"/>
          <c:min val="95"/>
        </c:scaling>
        <c:delete val="1"/>
        <c:axPos val="l"/>
        <c:numFmt formatCode="0.00" sourceLinked="1"/>
        <c:majorTickMark val="none"/>
        <c:minorTickMark val="none"/>
        <c:tickLblPos val="nextTo"/>
        <c:crossAx val="575566576"/>
        <c:crosses val="autoZero"/>
        <c:crossBetween val="between"/>
        <c:majorUnit val="1"/>
      </c:valAx>
      <c:spPr>
        <a:noFill/>
        <a:ln>
          <a:noFill/>
        </a:ln>
        <a:effectLst/>
      </c:spPr>
    </c:plotArea>
    <c:legend>
      <c:legendPos val="b"/>
      <c:layout>
        <c:manualLayout>
          <c:xMode val="edge"/>
          <c:yMode val="edge"/>
          <c:x val="0.40256290631438335"/>
          <c:y val="0.18465706544987881"/>
          <c:w val="0.10568335591529272"/>
          <c:h val="5.08478074827993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944097967670642E-2"/>
          <c:y val="3.212851775071858E-2"/>
          <c:w val="0.83303072003873002"/>
          <c:h val="0.83121328046195142"/>
        </c:manualLayout>
      </c:layout>
      <c:barChart>
        <c:barDir val="col"/>
        <c:grouping val="clustered"/>
        <c:varyColors val="0"/>
        <c:ser>
          <c:idx val="2"/>
          <c:order val="0"/>
          <c:tx>
            <c:strRef>
              <c:f>'7-4'!$C$5</c:f>
              <c:strCache>
                <c:ptCount val="1"/>
                <c:pt idx="0">
                  <c:v>課税額</c:v>
                </c:pt>
              </c:strCache>
            </c:strRef>
          </c:tx>
          <c:spPr>
            <a:pattFill prst="dkUpDiag">
              <a:fgClr>
                <a:srgbClr val="F8E352"/>
              </a:fgClr>
              <a:bgClr>
                <a:schemeClr val="bg1"/>
              </a:bgClr>
            </a:patt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'7-4'!$C$6:$C$18</c:f>
              <c:numCache>
                <c:formatCode>#,##0_ </c:formatCode>
                <c:ptCount val="13"/>
                <c:pt idx="0">
                  <c:v>9442.7583020000002</c:v>
                </c:pt>
                <c:pt idx="1">
                  <c:v>9780.5715330000003</c:v>
                </c:pt>
                <c:pt idx="2">
                  <c:v>10594.083752</c:v>
                </c:pt>
                <c:pt idx="3">
                  <c:v>11056.758951</c:v>
                </c:pt>
                <c:pt idx="4">
                  <c:v>11338.069159000001</c:v>
                </c:pt>
                <c:pt idx="5">
                  <c:v>11526.965726</c:v>
                </c:pt>
                <c:pt idx="6">
                  <c:v>11919.69801</c:v>
                </c:pt>
                <c:pt idx="7">
                  <c:v>11914.545593999999</c:v>
                </c:pt>
                <c:pt idx="8">
                  <c:v>11847.06955</c:v>
                </c:pt>
                <c:pt idx="9">
                  <c:v>11801.37076</c:v>
                </c:pt>
                <c:pt idx="10">
                  <c:v>11783</c:v>
                </c:pt>
                <c:pt idx="11">
                  <c:v>11924</c:v>
                </c:pt>
                <c:pt idx="12">
                  <c:v>12011</c:v>
                </c:pt>
              </c:numCache>
            </c:numRef>
          </c:val>
          <c:extLst>
            <c:ext xmlns:c16="http://schemas.microsoft.com/office/drawing/2014/chart" uri="{C3380CC4-5D6E-409C-BE32-E72D297353CC}">
              <c16:uniqueId val="{00000000-4C9E-413A-B2F4-E10316AB1AE2}"/>
            </c:ext>
          </c:extLst>
        </c:ser>
        <c:ser>
          <c:idx val="1"/>
          <c:order val="1"/>
          <c:tx>
            <c:strRef>
              <c:f>'7-4'!$D$5</c:f>
              <c:strCache>
                <c:ptCount val="1"/>
                <c:pt idx="0">
                  <c:v>収入額</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'7-4'!$A$6:$A$18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'7-4'!$D$6:$D$18</c:f>
              <c:numCache>
                <c:formatCode>#,##0_ </c:formatCode>
                <c:ptCount val="13"/>
                <c:pt idx="0">
                  <c:v>9249.6259119999995</c:v>
                </c:pt>
                <c:pt idx="1">
                  <c:v>9584.9772040000007</c:v>
                </c:pt>
                <c:pt idx="2">
                  <c:v>10374.455078000001</c:v>
                </c:pt>
                <c:pt idx="3">
                  <c:v>10835.150084000001</c:v>
                </c:pt>
                <c:pt idx="4">
                  <c:v>11115.621907999999</c:v>
                </c:pt>
                <c:pt idx="5">
                  <c:v>11344.351295</c:v>
                </c:pt>
                <c:pt idx="6">
                  <c:v>11722.011511999999</c:v>
                </c:pt>
                <c:pt idx="7">
                  <c:v>11746.636761</c:v>
                </c:pt>
                <c:pt idx="8">
                  <c:v>11705.006810999999</c:v>
                </c:pt>
                <c:pt idx="9">
                  <c:v>11640.577189</c:v>
                </c:pt>
                <c:pt idx="10">
                  <c:v>11649</c:v>
                </c:pt>
                <c:pt idx="11">
                  <c:v>11790</c:v>
                </c:pt>
                <c:pt idx="12">
                  <c:v>11863</c:v>
                </c:pt>
              </c:numCache>
            </c:numRef>
          </c:val>
          <c:extLst>
            <c:ext xmlns:c16="http://schemas.microsoft.com/office/drawing/2014/chart" uri="{C3380CC4-5D6E-409C-BE32-E72D297353CC}">
              <c16:uniqueId val="{00000001-4C9E-413A-B2F4-E10316AB1AE2}"/>
            </c:ext>
          </c:extLst>
        </c:ser>
        <c:dLbls>
          <c:showLegendKey val="0"/>
          <c:showVal val="0"/>
          <c:showCatName val="0"/>
          <c:showSerName val="0"/>
          <c:showPercent val="0"/>
          <c:showBubbleSize val="0"/>
        </c:dLbls>
        <c:gapWidth val="50"/>
        <c:overlap val="100"/>
        <c:axId val="575570104"/>
        <c:axId val="575567360"/>
        <c:extLst>
          <c:ext xmlns:c15="http://schemas.microsoft.com/office/drawing/2012/chart" uri="{02D57815-91ED-43cb-92C2-25804820EDAC}">
            <c15:filteredBarSeries>
              <c15:ser>
                <c:idx val="3"/>
                <c:order val="2"/>
                <c:tx>
                  <c:strRef>
                    <c:extLst>
                      <c:ext uri="{02D57815-91ED-43cb-92C2-25804820EDAC}">
                        <c15:formulaRef>
                          <c15:sqref>'7-4'!$E$5</c15:sqref>
                        </c15:formulaRef>
                      </c:ext>
                    </c:extLst>
                    <c:strCache>
                      <c:ptCount val="1"/>
                      <c:pt idx="0">
                        <c:v>県内収入割合</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'7-4'!$A$6:$A$18</c15:sqref>
                        </c15:formulaRef>
                      </c:ext>
                    </c:extLst>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extLst>
                      <c:ext uri="{02D57815-91ED-43cb-92C2-25804820EDAC}">
                        <c15:formulaRef>
                          <c15:sqref>'7-4'!$E$9:$E$18</c15:sqref>
                        </c15:formulaRef>
                      </c:ext>
                    </c:extLst>
                    <c:numCache>
                      <c:formatCode>General</c:formatCode>
                      <c:ptCount val="10"/>
                      <c:pt idx="0">
                        <c:v>19.52</c:v>
                      </c:pt>
                      <c:pt idx="1">
                        <c:v>19.34</c:v>
                      </c:pt>
                      <c:pt idx="2">
                        <c:v>19.420000000000002</c:v>
                      </c:pt>
                      <c:pt idx="3">
                        <c:v>19.52</c:v>
                      </c:pt>
                      <c:pt idx="4">
                        <c:v>19.54</c:v>
                      </c:pt>
                      <c:pt idx="5">
                        <c:v>19.41</c:v>
                      </c:pt>
                      <c:pt idx="6">
                        <c:v>19.41</c:v>
                      </c:pt>
                      <c:pt idx="7">
                        <c:v>19.739999999999998</c:v>
                      </c:pt>
                      <c:pt idx="8">
                        <c:v>19.75</c:v>
                      </c:pt>
                      <c:pt idx="9">
                        <c:v>19.690000000000001</c:v>
                      </c:pt>
                    </c:numCache>
                  </c:numRef>
                </c:val>
                <c:extLst>
                  <c:ext xmlns:c16="http://schemas.microsoft.com/office/drawing/2014/chart" uri="{C3380CC4-5D6E-409C-BE32-E72D297353CC}">
                    <c16:uniqueId val="{00000003-4C9E-413A-B2F4-E10316AB1AE2}"/>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'7-4'!$G$5</c15:sqref>
                        </c15:formulaRef>
                      </c:ext>
                    </c:extLst>
                    <c:strCache>
                      <c:ptCount val="1"/>
                      <c:pt idx="0">
                        <c:v>１人当たりの平均課税額</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'7-4'!$A$6:$A$18</c15:sqref>
                        </c15:formulaRef>
                      </c:ext>
                    </c:extLst>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extLst xmlns:c15="http://schemas.microsoft.com/office/drawing/2012/chart">
                      <c:ext xmlns:c15="http://schemas.microsoft.com/office/drawing/2012/chart" uri="{02D57815-91ED-43cb-92C2-25804820EDAC}">
                        <c15:formulaRef>
                          <c15:sqref>'7-4'!$G$9:$G$18</c15:sqref>
                        </c15:formulaRef>
                      </c:ext>
                    </c:extLst>
                    <c:numCache>
                      <c:formatCode>#,##0_ </c:formatCode>
                      <c:ptCount val="10"/>
                      <c:pt idx="0">
                        <c:v>33909</c:v>
                      </c:pt>
                      <c:pt idx="1">
                        <c:v>34693</c:v>
                      </c:pt>
                      <c:pt idx="2">
                        <c:v>35218</c:v>
                      </c:pt>
                      <c:pt idx="3">
                        <c:v>36468</c:v>
                      </c:pt>
                      <c:pt idx="4">
                        <c:v>36583</c:v>
                      </c:pt>
                      <c:pt idx="5">
                        <c:v>36553</c:v>
                      </c:pt>
                      <c:pt idx="6">
                        <c:v>36537</c:v>
                      </c:pt>
                      <c:pt idx="7">
                        <c:v>36662</c:v>
                      </c:pt>
                      <c:pt idx="8">
                        <c:v>37296</c:v>
                      </c:pt>
                      <c:pt idx="9">
                        <c:v>37832</c:v>
                      </c:pt>
                    </c:numCache>
                  </c:numRef>
                </c:val>
                <c:extLst xmlns:c15="http://schemas.microsoft.com/office/drawing/2012/chart">
                  <c:ext xmlns:c16="http://schemas.microsoft.com/office/drawing/2014/chart" uri="{C3380CC4-5D6E-409C-BE32-E72D297353CC}">
                    <c16:uniqueId val="{00000004-4C9E-413A-B2F4-E10316AB1AE2}"/>
                  </c:ext>
                </c:extLst>
              </c15:ser>
            </c15:filteredBarSeries>
          </c:ext>
        </c:extLst>
      </c:barChart>
      <c:lineChart>
        <c:grouping val="standard"/>
        <c:varyColors val="0"/>
        <c:ser>
          <c:idx val="4"/>
          <c:order val="3"/>
          <c:tx>
            <c:strRef>
              <c:f>'7-4'!$F$5</c:f>
              <c:strCache>
                <c:ptCount val="1"/>
                <c:pt idx="0">
                  <c:v>納税義務者数等</c:v>
                </c:pt>
              </c:strCache>
            </c:strRef>
          </c:tx>
          <c:spPr>
            <a:ln w="28575" cap="rnd">
              <a:solidFill>
                <a:srgbClr val="D5848B"/>
              </a:solidFill>
              <a:prstDash val="sysDot"/>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'7-4'!$A$9:$A$18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'7-4'!$F$6:$F$18</c:f>
              <c:numCache>
                <c:formatCode>#,##0_ </c:formatCode>
                <c:ptCount val="13"/>
                <c:pt idx="0">
                  <c:v>157783</c:v>
                </c:pt>
                <c:pt idx="1">
                  <c:v>156425</c:v>
                </c:pt>
                <c:pt idx="2">
                  <c:v>160149</c:v>
                </c:pt>
                <c:pt idx="3">
                  <c:v>162412</c:v>
                </c:pt>
                <c:pt idx="4">
                  <c:v>164084</c:v>
                </c:pt>
                <c:pt idx="5">
                  <c:v>166839</c:v>
                </c:pt>
                <c:pt idx="6">
                  <c:v>167448</c:v>
                </c:pt>
                <c:pt idx="7">
                  <c:v>168046</c:v>
                </c:pt>
                <c:pt idx="8">
                  <c:v>169049</c:v>
                </c:pt>
                <c:pt idx="9">
                  <c:v>169835</c:v>
                </c:pt>
                <c:pt idx="10">
                  <c:v>167671</c:v>
                </c:pt>
                <c:pt idx="11">
                  <c:v>167723</c:v>
                </c:pt>
                <c:pt idx="12">
                  <c:v>168590</c:v>
                </c:pt>
              </c:numCache>
            </c:numRef>
          </c:val>
          <c:smooth val="0"/>
          <c:extLst>
            <c:ext xmlns:c16="http://schemas.microsoft.com/office/drawing/2014/chart" uri="{C3380CC4-5D6E-409C-BE32-E72D297353CC}">
              <c16:uniqueId val="{00000002-4C9E-413A-B2F4-E10316AB1AE2}"/>
            </c:ext>
          </c:extLst>
        </c:ser>
        <c:dLbls>
          <c:showLegendKey val="0"/>
          <c:showVal val="1"/>
          <c:showCatName val="0"/>
          <c:showSerName val="0"/>
          <c:showPercent val="0"/>
          <c:showBubbleSize val="0"/>
        </c:dLbls>
        <c:marker val="1"/>
        <c:smooth val="0"/>
        <c:axId val="575561872"/>
        <c:axId val="575558344"/>
      </c:lineChart>
      <c:catAx>
        <c:axId val="57557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67360"/>
        <c:crosses val="autoZero"/>
        <c:auto val="1"/>
        <c:lblAlgn val="ctr"/>
        <c:lblOffset val="100"/>
        <c:noMultiLvlLbl val="0"/>
      </c:catAx>
      <c:valAx>
        <c:axId val="575567360"/>
        <c:scaling>
          <c:orientation val="minMax"/>
          <c:max val="20000"/>
          <c:min val="5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70104"/>
        <c:crosses val="autoZero"/>
        <c:crossBetween val="between"/>
        <c:majorUnit val="2000"/>
        <c:minorUnit val="500"/>
      </c:valAx>
      <c:valAx>
        <c:axId val="575558344"/>
        <c:scaling>
          <c:orientation val="minMax"/>
          <c:max val="280000"/>
          <c:min val="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1" i="0" u="none" strike="noStrike" kern="1200" baseline="0">
                <a:solidFill>
                  <a:srgbClr val="D5848B"/>
                </a:solidFill>
                <a:latin typeface="+mn-lt"/>
                <a:ea typeface="+mn-ea"/>
                <a:cs typeface="+mn-cs"/>
              </a:defRPr>
            </a:pPr>
            <a:endParaRPr lang="ja-JP"/>
          </a:p>
        </c:txPr>
        <c:crossAx val="575561872"/>
        <c:crosses val="max"/>
        <c:crossBetween val="between"/>
        <c:majorUnit val="30000"/>
        <c:minorUnit val="4000"/>
      </c:valAx>
      <c:catAx>
        <c:axId val="575561872"/>
        <c:scaling>
          <c:orientation val="minMax"/>
        </c:scaling>
        <c:delete val="1"/>
        <c:axPos val="b"/>
        <c:numFmt formatCode="General" sourceLinked="1"/>
        <c:majorTickMark val="out"/>
        <c:minorTickMark val="none"/>
        <c:tickLblPos val="nextTo"/>
        <c:crossAx val="575558344"/>
        <c:crosses val="autoZero"/>
        <c:auto val="1"/>
        <c:lblAlgn val="ctr"/>
        <c:lblOffset val="100"/>
        <c:noMultiLvlLbl val="0"/>
      </c:catAx>
      <c:spPr>
        <a:noFill/>
        <a:ln>
          <a:noFill/>
        </a:ln>
        <a:effectLst/>
      </c:spPr>
    </c:plotArea>
    <c:legend>
      <c:legendPos val="b"/>
      <c:layout>
        <c:manualLayout>
          <c:xMode val="edge"/>
          <c:yMode val="edge"/>
          <c:x val="0.1172468445579533"/>
          <c:y val="9.3906651150885666E-3"/>
          <c:w val="0.30841409096350442"/>
          <c:h val="4.1958337681274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9314821927391"/>
          <c:y val="0.71025543711362937"/>
          <c:w val="0.84476402236760517"/>
          <c:h val="0.23177530008613997"/>
        </c:manualLayout>
      </c:layout>
      <c:lineChart>
        <c:grouping val="standard"/>
        <c:varyColors val="0"/>
        <c:ser>
          <c:idx val="1"/>
          <c:order val="0"/>
          <c:tx>
            <c:strRef>
              <c:f>'7-4'!$G$5</c:f>
              <c:strCache>
                <c:ptCount val="1"/>
                <c:pt idx="0">
                  <c:v>１人当たりの平均課税額</c:v>
                </c:pt>
              </c:strCache>
            </c:strRef>
          </c:tx>
          <c:spPr>
            <a:ln w="28575" cap="rnd">
              <a:solidFill>
                <a:srgbClr val="7B9AD0"/>
              </a:solidFill>
              <a:prstDash val="lgDash"/>
              <a:round/>
            </a:ln>
            <a:effectLst/>
          </c:spPr>
          <c:marker>
            <c:symbol val="triang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'7-4'!$A$8:$A$17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'7-4'!$G$6:$G$18</c:f>
              <c:numCache>
                <c:formatCode>#,##0_ </c:formatCode>
                <c:ptCount val="13"/>
                <c:pt idx="0">
                  <c:v>28206</c:v>
                </c:pt>
                <c:pt idx="1">
                  <c:v>29869</c:v>
                </c:pt>
                <c:pt idx="2">
                  <c:v>32506</c:v>
                </c:pt>
                <c:pt idx="3">
                  <c:v>33909</c:v>
                </c:pt>
                <c:pt idx="4">
                  <c:v>34693</c:v>
                </c:pt>
                <c:pt idx="5">
                  <c:v>35218</c:v>
                </c:pt>
                <c:pt idx="6">
                  <c:v>36468</c:v>
                </c:pt>
                <c:pt idx="7">
                  <c:v>36583</c:v>
                </c:pt>
                <c:pt idx="8">
                  <c:v>36553</c:v>
                </c:pt>
                <c:pt idx="9">
                  <c:v>36537</c:v>
                </c:pt>
                <c:pt idx="10">
                  <c:v>36662</c:v>
                </c:pt>
                <c:pt idx="11">
                  <c:v>37296</c:v>
                </c:pt>
                <c:pt idx="12">
                  <c:v>37832</c:v>
                </c:pt>
              </c:numCache>
            </c:numRef>
          </c:val>
          <c:smooth val="0"/>
          <c:extLst>
            <c:ext xmlns:c16="http://schemas.microsoft.com/office/drawing/2014/chart" uri="{C3380CC4-5D6E-409C-BE32-E72D297353CC}">
              <c16:uniqueId val="{00000000-8211-4C71-84A8-57948037806C}"/>
            </c:ext>
          </c:extLst>
        </c:ser>
        <c:dLbls>
          <c:dLblPos val="t"/>
          <c:showLegendKey val="0"/>
          <c:showVal val="1"/>
          <c:showCatName val="0"/>
          <c:showSerName val="0"/>
          <c:showPercent val="0"/>
          <c:showBubbleSize val="0"/>
        </c:dLbls>
        <c:marker val="1"/>
        <c:smooth val="0"/>
        <c:axId val="575559912"/>
        <c:axId val="575568928"/>
      </c:lineChart>
      <c:catAx>
        <c:axId val="575559912"/>
        <c:scaling>
          <c:orientation val="minMax"/>
        </c:scaling>
        <c:delete val="1"/>
        <c:axPos val="b"/>
        <c:numFmt formatCode="General" sourceLinked="1"/>
        <c:majorTickMark val="out"/>
        <c:minorTickMark val="none"/>
        <c:tickLblPos val="nextTo"/>
        <c:crossAx val="575568928"/>
        <c:crosses val="autoZero"/>
        <c:auto val="1"/>
        <c:lblAlgn val="ctr"/>
        <c:lblOffset val="100"/>
        <c:noMultiLvlLbl val="0"/>
      </c:catAx>
      <c:valAx>
        <c:axId val="575568928"/>
        <c:scaling>
          <c:orientation val="minMax"/>
          <c:max val="100000"/>
        </c:scaling>
        <c:delete val="1"/>
        <c:axPos val="l"/>
        <c:numFmt formatCode="#,##0_ " sourceLinked="1"/>
        <c:majorTickMark val="out"/>
        <c:minorTickMark val="none"/>
        <c:tickLblPos val="nextTo"/>
        <c:crossAx val="575559912"/>
        <c:crosses val="autoZero"/>
        <c:crossBetween val="between"/>
      </c:valAx>
      <c:spPr>
        <a:noFill/>
        <a:ln>
          <a:noFill/>
        </a:ln>
        <a:effectLst/>
      </c:spPr>
    </c:plotArea>
    <c:legend>
      <c:legendPos val="b"/>
      <c:layout>
        <c:manualLayout>
          <c:xMode val="edge"/>
          <c:yMode val="edge"/>
          <c:x val="0.18273158946140688"/>
          <c:y val="0.12658996627599792"/>
          <c:w val="0.19377796145469078"/>
          <c:h val="4.81544220195359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53390595527037E-2"/>
          <c:y val="0.21370914281465442"/>
          <c:w val="0.87122468004796794"/>
          <c:h val="0.37414518974862382"/>
        </c:manualLayout>
      </c:layout>
      <c:lineChart>
        <c:grouping val="standard"/>
        <c:varyColors val="0"/>
        <c:ser>
          <c:idx val="1"/>
          <c:order val="0"/>
          <c:tx>
            <c:strRef>
              <c:f>'7-4'!$E$5</c:f>
              <c:strCache>
                <c:ptCount val="1"/>
                <c:pt idx="0">
                  <c:v>県内収入割合</c:v>
                </c:pt>
              </c:strCache>
            </c:strRef>
          </c:tx>
          <c:spPr>
            <a:ln w="28575" cap="rnd">
              <a:solidFill>
                <a:srgbClr val="51A1A2"/>
              </a:solidFill>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'7-4'!$A$6:$A$17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'7-4'!$E$6:$E$18</c:f>
              <c:numCache>
                <c:formatCode>General</c:formatCode>
                <c:ptCount val="13"/>
                <c:pt idx="0">
                  <c:v>20.190000000000001</c:v>
                </c:pt>
                <c:pt idx="1">
                  <c:v>19.41</c:v>
                </c:pt>
                <c:pt idx="2">
                  <c:v>19.48</c:v>
                </c:pt>
                <c:pt idx="3">
                  <c:v>19.52</c:v>
                </c:pt>
                <c:pt idx="4">
                  <c:v>19.34</c:v>
                </c:pt>
                <c:pt idx="5">
                  <c:v>19.420000000000002</c:v>
                </c:pt>
                <c:pt idx="6">
                  <c:v>19.52</c:v>
                </c:pt>
                <c:pt idx="7">
                  <c:v>19.54</c:v>
                </c:pt>
                <c:pt idx="8">
                  <c:v>19.41</c:v>
                </c:pt>
                <c:pt idx="9">
                  <c:v>19.41</c:v>
                </c:pt>
                <c:pt idx="10">
                  <c:v>19.739999999999998</c:v>
                </c:pt>
                <c:pt idx="11">
                  <c:v>19.75</c:v>
                </c:pt>
                <c:pt idx="12">
                  <c:v>19.690000000000001</c:v>
                </c:pt>
              </c:numCache>
            </c:numRef>
          </c:val>
          <c:smooth val="0"/>
          <c:extLst>
            <c:ext xmlns:c16="http://schemas.microsoft.com/office/drawing/2014/chart" uri="{C3380CC4-5D6E-409C-BE32-E72D297353CC}">
              <c16:uniqueId val="{00000000-E15B-4261-B454-984B437AB318}"/>
            </c:ext>
          </c:extLst>
        </c:ser>
        <c:dLbls>
          <c:dLblPos val="t"/>
          <c:showLegendKey val="0"/>
          <c:showVal val="1"/>
          <c:showCatName val="0"/>
          <c:showSerName val="0"/>
          <c:showPercent val="0"/>
          <c:showBubbleSize val="0"/>
        </c:dLbls>
        <c:marker val="1"/>
        <c:smooth val="0"/>
        <c:axId val="575569712"/>
        <c:axId val="575561480"/>
      </c:lineChart>
      <c:catAx>
        <c:axId val="575569712"/>
        <c:scaling>
          <c:orientation val="minMax"/>
        </c:scaling>
        <c:delete val="1"/>
        <c:axPos val="b"/>
        <c:numFmt formatCode="General" sourceLinked="1"/>
        <c:majorTickMark val="out"/>
        <c:minorTickMark val="none"/>
        <c:tickLblPos val="nextTo"/>
        <c:crossAx val="575561480"/>
        <c:crosses val="autoZero"/>
        <c:auto val="1"/>
        <c:lblAlgn val="ctr"/>
        <c:lblOffset val="100"/>
        <c:noMultiLvlLbl val="0"/>
      </c:catAx>
      <c:valAx>
        <c:axId val="575561480"/>
        <c:scaling>
          <c:orientation val="minMax"/>
          <c:max val="22"/>
          <c:min val="10"/>
        </c:scaling>
        <c:delete val="1"/>
        <c:axPos val="l"/>
        <c:numFmt formatCode="General" sourceLinked="1"/>
        <c:majorTickMark val="out"/>
        <c:minorTickMark val="none"/>
        <c:tickLblPos val="nextTo"/>
        <c:crossAx val="575569712"/>
        <c:crosses val="autoZero"/>
        <c:crossBetween val="between"/>
        <c:majorUnit val="1"/>
      </c:valAx>
      <c:spPr>
        <a:noFill/>
        <a:ln>
          <a:noFill/>
        </a:ln>
        <a:effectLst/>
      </c:spPr>
    </c:plotArea>
    <c:legend>
      <c:legendPos val="b"/>
      <c:layout>
        <c:manualLayout>
          <c:xMode val="edge"/>
          <c:yMode val="edge"/>
          <c:x val="0.28959900030955255"/>
          <c:y val="0.14836131413233691"/>
          <c:w val="0.15728009163381934"/>
          <c:h val="5.27863094607675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0826938159687"/>
          <c:y val="0.15460419181773419"/>
          <c:w val="0.69428118272771688"/>
          <c:h val="0.58844822910611971"/>
        </c:manualLayout>
      </c:layout>
      <c:barChart>
        <c:barDir val="col"/>
        <c:grouping val="clustered"/>
        <c:varyColors val="0"/>
        <c:ser>
          <c:idx val="0"/>
          <c:order val="0"/>
          <c:tx>
            <c:strRef>
              <c:f>'7-5'!$B$4</c:f>
              <c:strCache>
                <c:ptCount val="1"/>
                <c:pt idx="0">
                  <c:v>納税義務者数
（郡山市）</c:v>
                </c:pt>
              </c:strCache>
            </c:strRef>
          </c:tx>
          <c:spPr>
            <a:solidFill>
              <a:srgbClr val="B1D7E4"/>
            </a:solidFill>
            <a:ln>
              <a:solidFill>
                <a:srgbClr val="B1D7E4"/>
              </a:solidFill>
            </a:ln>
            <a:effectLst/>
          </c:spPr>
          <c:invertIfNegative val="0"/>
          <c:dLbls>
            <c:dLbl>
              <c:idx val="0"/>
              <c:layout>
                <c:manualLayout>
                  <c:x val="6.7851632664460088E-3"/>
                  <c:y val="-4.1049184738146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2E-476A-A590-A7B8165DF666}"/>
                </c:ext>
              </c:extLst>
            </c:dLbl>
            <c:dLbl>
              <c:idx val="1"/>
              <c:layout>
                <c:manualLayout>
                  <c:x val="-1.18794141912096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50-4B18-A8A9-8F3240CE51E9}"/>
                </c:ext>
              </c:extLst>
            </c:dLbl>
            <c:dLbl>
              <c:idx val="2"/>
              <c:layout>
                <c:manualLayout>
                  <c:x val="0"/>
                  <c:y val="3.18716541037138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50-4B18-A8A9-8F3240CE51E9}"/>
                </c:ext>
              </c:extLst>
            </c:dLbl>
            <c:dLbl>
              <c:idx val="4"/>
              <c:layout>
                <c:manualLayout>
                  <c:x val="5.088891310898401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2E-476A-A590-A7B8165DF666}"/>
                </c:ext>
              </c:extLst>
            </c:dLbl>
            <c:dLbl>
              <c:idx val="6"/>
              <c:layout>
                <c:manualLayout>
                  <c:x val="0"/>
                  <c:y val="-8.295688110345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2E-476A-A590-A7B8165DF666}"/>
                </c:ext>
              </c:extLst>
            </c:dLbl>
            <c:dLbl>
              <c:idx val="7"/>
              <c:layout>
                <c:manualLayout>
                  <c:x val="3.9014833383554354E-2"/>
                  <c:y val="-3.48418900634509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2E-476A-A590-A7B8165DF666}"/>
                </c:ext>
              </c:extLst>
            </c:dLbl>
            <c:dLbl>
              <c:idx val="8"/>
              <c:layout>
                <c:manualLayout>
                  <c:x val="3.0533347865390411E-2"/>
                  <c:y val="-3.9819302929658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2E-476A-A590-A7B8165DF666}"/>
                </c:ext>
              </c:extLst>
            </c:dLbl>
            <c:dLbl>
              <c:idx val="9"/>
              <c:layout>
                <c:manualLayout>
                  <c:x val="1.8659268139960682E-2"/>
                  <c:y val="-4.6455853417934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2E-476A-A590-A7B8165DF666}"/>
                </c:ext>
              </c:extLst>
            </c:dLbl>
            <c:dLbl>
              <c:idx val="10"/>
              <c:layout>
                <c:manualLayout>
                  <c:x val="0"/>
                  <c:y val="-3.816016530758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2E-476A-A590-A7B8165DF666}"/>
                </c:ext>
              </c:extLst>
            </c:dLbl>
            <c:dLbl>
              <c:idx val="11"/>
              <c:layout>
                <c:manualLayout>
                  <c:x val="3.3925942072654766E-3"/>
                  <c:y val="-3.9819302929658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2E-476A-A590-A7B8165DF666}"/>
                </c:ext>
              </c:extLst>
            </c:dLbl>
            <c:dLbl>
              <c:idx val="12"/>
              <c:layout>
                <c:manualLayout>
                  <c:x val="-1.243936839266204E-16"/>
                  <c:y val="-2.3227926708967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2E-476A-A590-A7B8165DF66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'7-5'!$B$5:$B$18</c15:sqref>
                  </c15:fullRef>
                </c:ext>
              </c:extLst>
              <c:f>'7-5'!$B$6:$B$18</c:f>
              <c:numCache>
                <c:formatCode>#,##0_);[Red]\(#,##0\)</c:formatCode>
                <c:ptCount val="13"/>
                <c:pt idx="0">
                  <c:v>13630</c:v>
                </c:pt>
                <c:pt idx="1">
                  <c:v>43675</c:v>
                </c:pt>
                <c:pt idx="2">
                  <c:v>38495</c:v>
                </c:pt>
                <c:pt idx="3">
                  <c:v>22765</c:v>
                </c:pt>
                <c:pt idx="4">
                  <c:v>12917</c:v>
                </c:pt>
                <c:pt idx="5">
                  <c:v>8703</c:v>
                </c:pt>
                <c:pt idx="6">
                  <c:v>4680</c:v>
                </c:pt>
                <c:pt idx="7">
                  <c:v>2339</c:v>
                </c:pt>
                <c:pt idx="8">
                  <c:v>1430</c:v>
                </c:pt>
                <c:pt idx="9">
                  <c:v>870</c:v>
                </c:pt>
                <c:pt idx="10">
                  <c:v>1110</c:v>
                </c:pt>
                <c:pt idx="11">
                  <c:v>636</c:v>
                </c:pt>
                <c:pt idx="12">
                  <c:v>1977</c:v>
                </c:pt>
              </c:numCache>
            </c:numRef>
          </c:val>
          <c:extLst>
            <c:ext xmlns:c16="http://schemas.microsoft.com/office/drawing/2014/chart" uri="{C3380CC4-5D6E-409C-BE32-E72D297353CC}">
              <c16:uniqueId val="{00000009-DB2E-476A-A590-A7B8165DF666}"/>
            </c:ext>
          </c:extLst>
        </c:ser>
        <c:ser>
          <c:idx val="2"/>
          <c:order val="1"/>
          <c:tx>
            <c:strRef>
              <c:f>'7-5'!$C$4</c:f>
              <c:strCache>
                <c:ptCount val="1"/>
                <c:pt idx="0">
                  <c:v>納税義務者数
（いわき市）</c:v>
                </c:pt>
              </c:strCache>
            </c:strRef>
          </c:tx>
          <c:spPr>
            <a:solidFill>
              <a:schemeClr val="accent4">
                <a:lumMod val="60000"/>
                <a:lumOff val="40000"/>
              </a:schemeClr>
            </a:solidFill>
            <a:ln>
              <a:solidFill>
                <a:schemeClr val="accent4">
                  <a:lumMod val="60000"/>
                  <a:lumOff val="40000"/>
                </a:schemeClr>
              </a:solidFill>
            </a:ln>
            <a:effectLst/>
          </c:spPr>
          <c:invertIfNegative val="0"/>
          <c:dLbls>
            <c:dLbl>
              <c:idx val="1"/>
              <c:layout>
                <c:manualLayout>
                  <c:x val="1.1867922294466758E-2"/>
                  <c:y val="-1.528082691633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2E-476A-A590-A7B8165DF666}"/>
                </c:ext>
              </c:extLst>
            </c:dLbl>
            <c:dLbl>
              <c:idx val="2"/>
              <c:layout>
                <c:manualLayout>
                  <c:x val="2.8831699034172893E-2"/>
                  <c:y val="6.37433082074277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2E-476A-A590-A7B8165DF666}"/>
                </c:ext>
              </c:extLst>
            </c:dLbl>
            <c:dLbl>
              <c:idx val="3"/>
              <c:layout>
                <c:manualLayout>
                  <c:x val="3.392594207265601E-3"/>
                  <c:y val="-2.1568789086898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B2E-476A-A590-A7B8165DF666}"/>
                </c:ext>
              </c:extLst>
            </c:dLbl>
            <c:dLbl>
              <c:idx val="4"/>
              <c:layout>
                <c:manualLayout>
                  <c:x val="2.7140753658124746E-2"/>
                  <c:y val="-1.6591376220690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B2E-476A-A590-A7B8165DF666}"/>
                </c:ext>
              </c:extLst>
            </c:dLbl>
            <c:dLbl>
              <c:idx val="5"/>
              <c:layout>
                <c:manualLayout>
                  <c:x val="1.8656158975157995E-2"/>
                  <c:y val="-2.8270910063713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B2E-476A-A590-A7B8165DF666}"/>
                </c:ext>
              </c:extLst>
            </c:dLbl>
            <c:dLbl>
              <c:idx val="6"/>
              <c:layout>
                <c:manualLayout>
                  <c:x val="-6.2196841963310199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2E-476A-A590-A7B8165DF666}"/>
                </c:ext>
              </c:extLst>
            </c:dLbl>
            <c:dLbl>
              <c:idx val="7"/>
              <c:layout>
                <c:manualLayout>
                  <c:x val="2.0355565243593606E-2"/>
                  <c:y val="-1.825051384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B2E-476A-A590-A7B8165DF666}"/>
                </c:ext>
              </c:extLst>
            </c:dLbl>
            <c:dLbl>
              <c:idx val="8"/>
              <c:layout>
                <c:manualLayout>
                  <c:x val="1.1874079725429604E-2"/>
                  <c:y val="-2.488706433103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B2E-476A-A590-A7B8165DF666}"/>
                </c:ext>
              </c:extLst>
            </c:dLbl>
            <c:dLbl>
              <c:idx val="9"/>
              <c:layout>
                <c:manualLayout>
                  <c:x val="1.6962971036328005E-3"/>
                  <c:y val="-2.4887064331036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B2E-476A-A590-A7B8165DF666}"/>
                </c:ext>
              </c:extLst>
            </c:dLbl>
            <c:dLbl>
              <c:idx val="10"/>
              <c:layout>
                <c:manualLayout>
                  <c:x val="-6.785188414531327E-3"/>
                  <c:y val="-2.1568789086898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B2E-476A-A590-A7B8165DF666}"/>
                </c:ext>
              </c:extLst>
            </c:dLbl>
            <c:dLbl>
              <c:idx val="11"/>
              <c:layout>
                <c:manualLayout>
                  <c:x val="-5.0888913108984015E-3"/>
                  <c:y val="-2.3227926708967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B2E-476A-A590-A7B8165DF666}"/>
                </c:ext>
              </c:extLst>
            </c:dLbl>
            <c:dLbl>
              <c:idx val="12"/>
              <c:layout>
                <c:manualLayout>
                  <c:x val="-5.0888913108984015E-3"/>
                  <c:y val="-1.3273100976552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B2E-476A-A590-A7B8165DF66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'7-5'!$C$5:$C$18</c15:sqref>
                  </c15:fullRef>
                </c:ext>
              </c:extLst>
              <c:f>'7-5'!$C$6:$C$18</c:f>
              <c:numCache>
                <c:formatCode>#,##0_);[Red]\(#,##0\)</c:formatCode>
                <c:ptCount val="13"/>
                <c:pt idx="0">
                  <c:v>13219</c:v>
                </c:pt>
                <c:pt idx="1">
                  <c:v>41244</c:v>
                </c:pt>
                <c:pt idx="2">
                  <c:v>37058</c:v>
                </c:pt>
                <c:pt idx="3">
                  <c:v>22968</c:v>
                </c:pt>
                <c:pt idx="4">
                  <c:v>12898</c:v>
                </c:pt>
                <c:pt idx="5">
                  <c:v>7810</c:v>
                </c:pt>
                <c:pt idx="6">
                  <c:v>4306</c:v>
                </c:pt>
                <c:pt idx="7">
                  <c:v>2099</c:v>
                </c:pt>
                <c:pt idx="8">
                  <c:v>1183</c:v>
                </c:pt>
                <c:pt idx="9">
                  <c:v>762</c:v>
                </c:pt>
                <c:pt idx="10">
                  <c:v>887</c:v>
                </c:pt>
                <c:pt idx="11">
                  <c:v>472</c:v>
                </c:pt>
                <c:pt idx="12">
                  <c:v>1494</c:v>
                </c:pt>
              </c:numCache>
            </c:numRef>
          </c:val>
          <c:extLst>
            <c:ext xmlns:c16="http://schemas.microsoft.com/office/drawing/2014/chart" uri="{C3380CC4-5D6E-409C-BE32-E72D297353CC}">
              <c16:uniqueId val="{00000016-DB2E-476A-A590-A7B8165DF666}"/>
            </c:ext>
          </c:extLst>
        </c:ser>
        <c:ser>
          <c:idx val="1"/>
          <c:order val="2"/>
          <c:tx>
            <c:strRef>
              <c:f>'7-5'!$D$4</c:f>
              <c:strCache>
                <c:ptCount val="1"/>
                <c:pt idx="0">
                  <c:v>納税義務者数
（福島市）</c:v>
                </c:pt>
              </c:strCache>
            </c:strRef>
          </c:tx>
          <c:spPr>
            <a:solidFill>
              <a:srgbClr val="FFCCFF"/>
            </a:solidFill>
            <a:ln>
              <a:solidFill>
                <a:srgbClr val="FFCCFF"/>
              </a:solidFill>
            </a:ln>
            <a:effectLst/>
          </c:spPr>
          <c:invertIfNegative val="0"/>
          <c:dLbls>
            <c:dLbl>
              <c:idx val="1"/>
              <c:layout>
                <c:manualLayout>
                  <c:x val="1.8659268139960775E-2"/>
                  <c:y val="-4.97741286620727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B2E-476A-A590-A7B8165DF666}"/>
                </c:ext>
              </c:extLst>
            </c:dLbl>
            <c:dLbl>
              <c:idx val="2"/>
              <c:layout>
                <c:manualLayout>
                  <c:x val="3.05333478653904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B2E-476A-A590-A7B8165DF666}"/>
                </c:ext>
              </c:extLst>
            </c:dLbl>
            <c:dLbl>
              <c:idx val="4"/>
              <c:layout>
                <c:manualLayout>
                  <c:x val="1.18794141912095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50-4B18-A8A9-8F3240CE51E9}"/>
                </c:ext>
              </c:extLst>
            </c:dLbl>
            <c:dLbl>
              <c:idx val="5"/>
              <c:layout>
                <c:manualLayout>
                  <c:x val="0"/>
                  <c:y val="3.3182752441380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2E-476A-A590-A7B8165DF666}"/>
                </c:ext>
              </c:extLst>
            </c:dLbl>
            <c:dLbl>
              <c:idx val="6"/>
              <c:layout>
                <c:manualLayout>
                  <c:x val="2.3748159450859146E-2"/>
                  <c:y val="-6.6365504882763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B2E-476A-A590-A7B8165DF666}"/>
                </c:ext>
              </c:extLst>
            </c:dLbl>
            <c:dLbl>
              <c:idx val="7"/>
              <c:layout>
                <c:manualLayout>
                  <c:x val="-8.48148551816412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B2E-476A-A590-A7B8165DF666}"/>
                </c:ext>
              </c:extLst>
            </c:dLbl>
            <c:dLbl>
              <c:idx val="11"/>
              <c:layout>
                <c:manualLayout>
                  <c:x val="-5.088891310898526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B2E-476A-A590-A7B8165DF666}"/>
                </c:ext>
              </c:extLst>
            </c:dLbl>
            <c:dLbl>
              <c:idx val="12"/>
              <c:layout>
                <c:manualLayout>
                  <c:x val="0"/>
                  <c:y val="6.6365504882763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B2E-476A-A590-A7B8165DF66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'7-5'!$D$5:$D$18</c15:sqref>
                  </c15:fullRef>
                </c:ext>
              </c:extLst>
              <c:f>'7-5'!$D$6:$D$18</c:f>
              <c:numCache>
                <c:formatCode>#,##0_);[Red]\(#,##0\)</c:formatCode>
                <c:ptCount val="13"/>
                <c:pt idx="0">
                  <c:v>11409</c:v>
                </c:pt>
                <c:pt idx="1">
                  <c:v>38457</c:v>
                </c:pt>
                <c:pt idx="2">
                  <c:v>31934</c:v>
                </c:pt>
                <c:pt idx="3">
                  <c:v>19346</c:v>
                </c:pt>
                <c:pt idx="4">
                  <c:v>11100</c:v>
                </c:pt>
                <c:pt idx="5">
                  <c:v>7908</c:v>
                </c:pt>
                <c:pt idx="6">
                  <c:v>4464</c:v>
                </c:pt>
                <c:pt idx="7">
                  <c:v>2145</c:v>
                </c:pt>
                <c:pt idx="8">
                  <c:v>1063</c:v>
                </c:pt>
                <c:pt idx="9">
                  <c:v>755</c:v>
                </c:pt>
                <c:pt idx="10">
                  <c:v>872</c:v>
                </c:pt>
                <c:pt idx="11">
                  <c:v>509</c:v>
                </c:pt>
                <c:pt idx="12">
                  <c:v>1746</c:v>
                </c:pt>
              </c:numCache>
            </c:numRef>
          </c:val>
          <c:extLst>
            <c:ext xmlns:c16="http://schemas.microsoft.com/office/drawing/2014/chart" uri="{C3380CC4-5D6E-409C-BE32-E72D297353CC}">
              <c16:uniqueId val="{0000001E-DB2E-476A-A590-A7B8165DF666}"/>
            </c:ext>
          </c:extLst>
        </c:ser>
        <c:dLbls>
          <c:showLegendKey val="0"/>
          <c:showVal val="0"/>
          <c:showCatName val="0"/>
          <c:showSerName val="0"/>
          <c:showPercent val="0"/>
          <c:showBubbleSize val="0"/>
        </c:dLbls>
        <c:gapWidth val="150"/>
        <c:axId val="575564224"/>
        <c:axId val="575558736"/>
      </c:barChart>
      <c:lineChart>
        <c:grouping val="standard"/>
        <c:varyColors val="0"/>
        <c:ser>
          <c:idx val="3"/>
          <c:order val="3"/>
          <c:tx>
            <c:strRef>
              <c:f>'7-5'!$E$4</c:f>
              <c:strCache>
                <c:ptCount val="1"/>
                <c:pt idx="0">
                  <c:v>平均課税標準額
累積比（郡山市）</c:v>
                </c:pt>
              </c:strCache>
            </c:strRef>
          </c:tx>
          <c:spPr>
            <a:ln w="22225" cap="rnd">
              <a:solidFill>
                <a:schemeClr val="accent1"/>
              </a:solidFill>
              <a:round/>
            </a:ln>
            <a:effectLst/>
          </c:spPr>
          <c:marker>
            <c:symbol val="square"/>
            <c:size val="5"/>
            <c:spPr>
              <a:solidFill>
                <a:schemeClr val="accent1"/>
              </a:solidFill>
              <a:ln w="9525">
                <a:solidFill>
                  <a:schemeClr val="accent1"/>
                </a:solidFill>
              </a:ln>
              <a:effectLst/>
            </c:spPr>
          </c:marker>
          <c:dLbls>
            <c:delete val="1"/>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'7-5'!$E$5:$E$18</c15:sqref>
                  </c15:fullRef>
                </c:ext>
              </c:extLst>
              <c:f>'7-5'!$E$6:$E$18</c:f>
              <c:numCache>
                <c:formatCode>0.00%</c:formatCode>
                <c:ptCount val="13"/>
                <c:pt idx="0">
                  <c:v>2.2554162209534609E-3</c:v>
                </c:pt>
                <c:pt idx="1">
                  <c:v>1.0890438324032425E-2</c:v>
                </c:pt>
                <c:pt idx="2">
                  <c:v>2.8212034900955005E-2</c:v>
                </c:pt>
                <c:pt idx="3">
                  <c:v>5.5032155791264449E-2</c:v>
                </c:pt>
                <c:pt idx="4">
                  <c:v>9.1660115219548657E-2</c:v>
                </c:pt>
                <c:pt idx="5">
                  <c:v>0.13844389168846902</c:v>
                </c:pt>
                <c:pt idx="6">
                  <c:v>0.19449420680233531</c:v>
                </c:pt>
                <c:pt idx="7">
                  <c:v>0.26274954569473263</c:v>
                </c:pt>
                <c:pt idx="8">
                  <c:v>0.3430294750679847</c:v>
                </c:pt>
                <c:pt idx="9">
                  <c:v>0.43631348996661984</c:v>
                </c:pt>
                <c:pt idx="10">
                  <c:v>0.54805325359899992</c:v>
                </c:pt>
                <c:pt idx="11">
                  <c:v>0.68571097163330808</c:v>
                </c:pt>
                <c:pt idx="12">
                  <c:v>1</c:v>
                </c:pt>
              </c:numCache>
            </c:numRef>
          </c:val>
          <c:smooth val="0"/>
          <c:extLst>
            <c:ext xmlns:c16="http://schemas.microsoft.com/office/drawing/2014/chart" uri="{C3380CC4-5D6E-409C-BE32-E72D297353CC}">
              <c16:uniqueId val="{0000001F-DB2E-476A-A590-A7B8165DF666}"/>
            </c:ext>
          </c:extLst>
        </c:ser>
        <c:ser>
          <c:idx val="4"/>
          <c:order val="4"/>
          <c:tx>
            <c:strRef>
              <c:f>'7-5'!$F$4</c:f>
              <c:strCache>
                <c:ptCount val="1"/>
                <c:pt idx="0">
                  <c:v>平均課税標準額
累積比（いわき市）</c:v>
                </c:pt>
              </c:strCache>
            </c:strRef>
          </c:tx>
          <c:spPr>
            <a:ln w="19050" cap="rnd">
              <a:solidFill>
                <a:schemeClr val="accent2"/>
              </a:solidFill>
              <a:prstDash val="lgDash"/>
              <a:round/>
            </a:ln>
            <a:effectLst/>
          </c:spPr>
          <c:marker>
            <c:symbol val="diamond"/>
            <c:size val="5"/>
            <c:spPr>
              <a:solidFill>
                <a:schemeClr val="accent2"/>
              </a:solidFill>
              <a:ln w="9525">
                <a:solidFill>
                  <a:schemeClr val="accent2"/>
                </a:solidFill>
                <a:prstDash val="lgDash"/>
              </a:ln>
              <a:effectLst/>
            </c:spPr>
          </c:marker>
          <c:dLbls>
            <c:delete val="1"/>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'7-5'!$F$5:$F$18</c15:sqref>
                  </c15:fullRef>
                </c:ext>
              </c:extLst>
              <c:f>'7-5'!$F$6:$F$18</c:f>
              <c:numCache>
                <c:formatCode>0.00%</c:formatCode>
                <c:ptCount val="13"/>
                <c:pt idx="0">
                  <c:v>2.2126411348952473E-3</c:v>
                </c:pt>
                <c:pt idx="1">
                  <c:v>1.0532171802101377E-2</c:v>
                </c:pt>
                <c:pt idx="2">
                  <c:v>2.7499968390840929E-2</c:v>
                </c:pt>
                <c:pt idx="3">
                  <c:v>5.3824076064280385E-2</c:v>
                </c:pt>
                <c:pt idx="4">
                  <c:v>8.9567713140559613E-2</c:v>
                </c:pt>
                <c:pt idx="5">
                  <c:v>0.13603317697335982</c:v>
                </c:pt>
                <c:pt idx="6">
                  <c:v>0.19118483771857736</c:v>
                </c:pt>
                <c:pt idx="7">
                  <c:v>0.25743763512915507</c:v>
                </c:pt>
                <c:pt idx="8">
                  <c:v>0.33605593556789021</c:v>
                </c:pt>
                <c:pt idx="9">
                  <c:v>0.4282029560885563</c:v>
                </c:pt>
                <c:pt idx="10">
                  <c:v>0.53849363391536342</c:v>
                </c:pt>
                <c:pt idx="11">
                  <c:v>0.67524749971551767</c:v>
                </c:pt>
                <c:pt idx="12">
                  <c:v>1</c:v>
                </c:pt>
              </c:numCache>
            </c:numRef>
          </c:val>
          <c:smooth val="0"/>
          <c:extLst>
            <c:ext xmlns:c16="http://schemas.microsoft.com/office/drawing/2014/chart" uri="{C3380CC4-5D6E-409C-BE32-E72D297353CC}">
              <c16:uniqueId val="{00000020-DB2E-476A-A590-A7B8165DF666}"/>
            </c:ext>
          </c:extLst>
        </c:ser>
        <c:ser>
          <c:idx val="5"/>
          <c:order val="5"/>
          <c:tx>
            <c:strRef>
              <c:f>'7-5'!$G$4</c:f>
              <c:strCache>
                <c:ptCount val="1"/>
                <c:pt idx="0">
                  <c:v>平均課税標準額
累積比（福島市）</c:v>
                </c:pt>
              </c:strCache>
            </c:strRef>
          </c:tx>
          <c:spPr>
            <a:ln w="28575" cap="rnd">
              <a:solidFill>
                <a:srgbClr val="D5848B"/>
              </a:solidFill>
              <a:prstDash val="sysDash"/>
              <a:round/>
            </a:ln>
            <a:effectLst/>
          </c:spPr>
          <c:marker>
            <c:symbol val="circle"/>
            <c:size val="5"/>
            <c:spPr>
              <a:solidFill>
                <a:srgbClr val="D5848B"/>
              </a:solidFill>
              <a:ln w="9525">
                <a:solidFill>
                  <a:srgbClr val="D5848B"/>
                </a:solidFill>
                <a:prstDash val="sysDash"/>
              </a:ln>
              <a:effectLst/>
            </c:spPr>
          </c:marker>
          <c:dLbls>
            <c:delete val="1"/>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'7-5'!$G$5:$G$18</c15:sqref>
                  </c15:fullRef>
                </c:ext>
              </c:extLst>
              <c:f>'7-5'!$G$6:$G$18</c:f>
              <c:numCache>
                <c:formatCode>0.00%</c:formatCode>
                <c:ptCount val="13"/>
                <c:pt idx="0">
                  <c:v>2.2703710022441239E-3</c:v>
                </c:pt>
                <c:pt idx="1">
                  <c:v>1.1010643184293756E-2</c:v>
                </c:pt>
                <c:pt idx="2">
                  <c:v>2.8701164057271092E-2</c:v>
                </c:pt>
                <c:pt idx="3">
                  <c:v>5.6208086720298166E-2</c:v>
                </c:pt>
                <c:pt idx="4">
                  <c:v>9.3688893555033528E-2</c:v>
                </c:pt>
                <c:pt idx="5">
                  <c:v>0.14149791992020894</c:v>
                </c:pt>
                <c:pt idx="6">
                  <c:v>0.1985984068032389</c:v>
                </c:pt>
                <c:pt idx="7">
                  <c:v>0.26736571346080656</c:v>
                </c:pt>
                <c:pt idx="8">
                  <c:v>0.34879722831008281</c:v>
                </c:pt>
                <c:pt idx="9">
                  <c:v>0.44415281040433602</c:v>
                </c:pt>
                <c:pt idx="10">
                  <c:v>0.55815693119332277</c:v>
                </c:pt>
                <c:pt idx="11">
                  <c:v>0.69889368626884874</c:v>
                </c:pt>
                <c:pt idx="12">
                  <c:v>1</c:v>
                </c:pt>
              </c:numCache>
            </c:numRef>
          </c:val>
          <c:smooth val="0"/>
          <c:extLst>
            <c:ext xmlns:c16="http://schemas.microsoft.com/office/drawing/2014/chart" uri="{C3380CC4-5D6E-409C-BE32-E72D297353CC}">
              <c16:uniqueId val="{00000021-DB2E-476A-A590-A7B8165DF666}"/>
            </c:ext>
          </c:extLst>
        </c:ser>
        <c:dLbls>
          <c:showLegendKey val="0"/>
          <c:showVal val="1"/>
          <c:showCatName val="0"/>
          <c:showSerName val="0"/>
          <c:showPercent val="0"/>
          <c:showBubbleSize val="0"/>
        </c:dLbls>
        <c:marker val="1"/>
        <c:smooth val="0"/>
        <c:axId val="575563832"/>
        <c:axId val="575560696"/>
        <c:extLst/>
      </c:lineChart>
      <c:catAx>
        <c:axId val="57556422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所得階層</a:t>
                </a:r>
                <a:endParaRPr lang="en-US" altLang="ja-JP" sz="900"/>
              </a:p>
            </c:rich>
          </c:tx>
          <c:layout>
            <c:manualLayout>
              <c:xMode val="edge"/>
              <c:yMode val="edge"/>
              <c:x val="0.76401702387745207"/>
              <c:y val="0.821708156647152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75558736"/>
        <c:crosses val="autoZero"/>
        <c:auto val="1"/>
        <c:lblAlgn val="ctr"/>
        <c:lblOffset val="100"/>
        <c:noMultiLvlLbl val="0"/>
      </c:catAx>
      <c:valAx>
        <c:axId val="575558736"/>
        <c:scaling>
          <c:orientation val="minMax"/>
          <c:max val="50000"/>
        </c:scaling>
        <c:delete val="0"/>
        <c:axPos val="l"/>
        <c:title>
          <c:tx>
            <c:rich>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納税義務者数（人）</a:t>
                </a:r>
              </a:p>
            </c:rich>
          </c:tx>
          <c:layout>
            <c:manualLayout>
              <c:xMode val="edge"/>
              <c:yMode val="edge"/>
              <c:x val="4.5862931714291212E-2"/>
              <c:y val="0.36781670161089197"/>
            </c:manualLayout>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64224"/>
        <c:crosses val="autoZero"/>
        <c:crossBetween val="between"/>
      </c:valAx>
      <c:valAx>
        <c:axId val="575560696"/>
        <c:scaling>
          <c:orientation val="minMax"/>
          <c:max val="1"/>
        </c:scaling>
        <c:delete val="0"/>
        <c:axPos val="r"/>
        <c:title>
          <c:tx>
            <c:rich>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平均課税標準累積比</a:t>
                </a:r>
              </a:p>
            </c:rich>
          </c:tx>
          <c:layout>
            <c:manualLayout>
              <c:xMode val="edge"/>
              <c:yMode val="edge"/>
              <c:x val="0.92865093892048189"/>
              <c:y val="0.36173602754638762"/>
            </c:manualLayout>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63832"/>
        <c:crosses val="max"/>
        <c:crossBetween val="between"/>
      </c:valAx>
      <c:catAx>
        <c:axId val="575563832"/>
        <c:scaling>
          <c:orientation val="minMax"/>
        </c:scaling>
        <c:delete val="1"/>
        <c:axPos val="b"/>
        <c:numFmt formatCode="General" sourceLinked="1"/>
        <c:majorTickMark val="out"/>
        <c:minorTickMark val="none"/>
        <c:tickLblPos val="nextTo"/>
        <c:crossAx val="575560696"/>
        <c:crosses val="autoZero"/>
        <c:auto val="1"/>
        <c:lblAlgn val="ctr"/>
        <c:lblOffset val="100"/>
        <c:noMultiLvlLbl val="0"/>
      </c:catAx>
      <c:spPr>
        <a:noFill/>
        <a:ln>
          <a:noFill/>
        </a:ln>
        <a:effectLst/>
      </c:spPr>
    </c:plotArea>
    <c:legend>
      <c:legendPos val="b"/>
      <c:layout>
        <c:manualLayout>
          <c:xMode val="edge"/>
          <c:yMode val="edge"/>
          <c:x val="9.1908983375754122E-2"/>
          <c:y val="3.5938158053544139E-2"/>
          <c:w val="0.80962961053168514"/>
          <c:h val="9.554001703968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28528631812334"/>
          <c:y val="0.20259075860317091"/>
          <c:w val="0.56176059032947356"/>
          <c:h val="0.69655326702157994"/>
        </c:manualLayout>
      </c:layout>
      <c:barChart>
        <c:barDir val="col"/>
        <c:grouping val="clustered"/>
        <c:varyColors val="0"/>
        <c:ser>
          <c:idx val="1"/>
          <c:order val="0"/>
          <c:tx>
            <c:strRef>
              <c:f>'7-6'!$C$4</c:f>
              <c:strCache>
                <c:ptCount val="1"/>
                <c:pt idx="0">
                  <c:v>納税義務者数
（郡山市）</c:v>
                </c:pt>
              </c:strCache>
            </c:strRef>
          </c:tx>
          <c:spPr>
            <a:solidFill>
              <a:srgbClr val="B1D7E4">
                <a:alpha val="94000"/>
              </a:srgbClr>
            </a:solidFill>
            <a:ln>
              <a:solidFill>
                <a:srgbClr val="B1D7E4">
                  <a:alpha val="99000"/>
                </a:srgbClr>
              </a:solidFill>
            </a:ln>
            <a:effectLst/>
          </c:spPr>
          <c:invertIfNegative val="0"/>
          <c:dLbls>
            <c:dLbl>
              <c:idx val="2"/>
              <c:layout>
                <c:manualLayout>
                  <c:x val="-1.4731789217559875E-2"/>
                  <c:y val="2.1030497699147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9D-47FB-85F6-043516A75CB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'7-6'!$A$6:$A$11</c:f>
              <c:strCache>
                <c:ptCount val="6"/>
                <c:pt idx="0">
                  <c:v>2018年度</c:v>
                </c:pt>
                <c:pt idx="1">
                  <c:v>2019</c:v>
                </c:pt>
                <c:pt idx="2">
                  <c:v>2020</c:v>
                </c:pt>
                <c:pt idx="3">
                  <c:v>2021</c:v>
                </c:pt>
                <c:pt idx="4">
                  <c:v>2022</c:v>
                </c:pt>
                <c:pt idx="5">
                  <c:v>2023</c:v>
                </c:pt>
              </c:strCache>
            </c:strRef>
          </c:cat>
          <c:val>
            <c:numRef>
              <c:f>'7-6'!$C$6:$C$11</c:f>
              <c:numCache>
                <c:formatCode>#,##0_);[Red]\(#,##0\)</c:formatCode>
                <c:ptCount val="6"/>
                <c:pt idx="0">
                  <c:v>151403</c:v>
                </c:pt>
                <c:pt idx="1">
                  <c:v>152216</c:v>
                </c:pt>
                <c:pt idx="2">
                  <c:v>151582</c:v>
                </c:pt>
                <c:pt idx="3">
                  <c:v>151580</c:v>
                </c:pt>
                <c:pt idx="4">
                  <c:v>152228</c:v>
                </c:pt>
                <c:pt idx="5">
                  <c:v>153227</c:v>
                </c:pt>
              </c:numCache>
            </c:numRef>
          </c:val>
          <c:extLst>
            <c:ext xmlns:c16="http://schemas.microsoft.com/office/drawing/2014/chart" uri="{C3380CC4-5D6E-409C-BE32-E72D297353CC}">
              <c16:uniqueId val="{00000001-9D9D-47FB-85F6-043516A75CBC}"/>
            </c:ext>
          </c:extLst>
        </c:ser>
        <c:ser>
          <c:idx val="2"/>
          <c:order val="1"/>
          <c:tx>
            <c:strRef>
              <c:f>'7-6'!$D$4</c:f>
              <c:strCache>
                <c:ptCount val="1"/>
                <c:pt idx="0">
                  <c:v>納税義務者数
（いわき市）</c:v>
                </c:pt>
              </c:strCache>
            </c:strRef>
          </c:tx>
          <c:spPr>
            <a:solidFill>
              <a:schemeClr val="accent4">
                <a:lumMod val="60000"/>
                <a:lumOff val="40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'7-6'!$A$6:$A$11</c:f>
              <c:strCache>
                <c:ptCount val="6"/>
                <c:pt idx="0">
                  <c:v>2018年度</c:v>
                </c:pt>
                <c:pt idx="1">
                  <c:v>2019</c:v>
                </c:pt>
                <c:pt idx="2">
                  <c:v>2020</c:v>
                </c:pt>
                <c:pt idx="3">
                  <c:v>2021</c:v>
                </c:pt>
                <c:pt idx="4">
                  <c:v>2022</c:v>
                </c:pt>
                <c:pt idx="5">
                  <c:v>2023</c:v>
                </c:pt>
              </c:strCache>
            </c:strRef>
          </c:cat>
          <c:val>
            <c:numRef>
              <c:f>'7-6'!$D$6:$D$11</c:f>
              <c:numCache>
                <c:formatCode>#,##0_);[Red]\(#,##0\)</c:formatCode>
                <c:ptCount val="6"/>
                <c:pt idx="0">
                  <c:v>147828</c:v>
                </c:pt>
                <c:pt idx="1">
                  <c:v>148150</c:v>
                </c:pt>
                <c:pt idx="2">
                  <c:v>145688</c:v>
                </c:pt>
                <c:pt idx="3">
                  <c:v>146593</c:v>
                </c:pt>
                <c:pt idx="4">
                  <c:v>146625</c:v>
                </c:pt>
                <c:pt idx="5">
                  <c:v>146400</c:v>
                </c:pt>
              </c:numCache>
            </c:numRef>
          </c:val>
          <c:extLst>
            <c:ext xmlns:c16="http://schemas.microsoft.com/office/drawing/2014/chart" uri="{C3380CC4-5D6E-409C-BE32-E72D297353CC}">
              <c16:uniqueId val="{00000002-9D9D-47FB-85F6-043516A75CBC}"/>
            </c:ext>
          </c:extLst>
        </c:ser>
        <c:ser>
          <c:idx val="3"/>
          <c:order val="2"/>
          <c:tx>
            <c:strRef>
              <c:f>'7-6'!$E$4</c:f>
              <c:strCache>
                <c:ptCount val="1"/>
                <c:pt idx="0">
                  <c:v>納税義務者数
（福島市）</c:v>
                </c:pt>
              </c:strCache>
            </c:strRef>
          </c:tx>
          <c:spPr>
            <a:solidFill>
              <a:srgbClr val="FFCCFF"/>
            </a:solidFill>
            <a:ln>
              <a:solidFill>
                <a:srgbClr val="FFCC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'7-6'!$A$6:$A$11</c:f>
              <c:strCache>
                <c:ptCount val="6"/>
                <c:pt idx="0">
                  <c:v>2018年度</c:v>
                </c:pt>
                <c:pt idx="1">
                  <c:v>2019</c:v>
                </c:pt>
                <c:pt idx="2">
                  <c:v>2020</c:v>
                </c:pt>
                <c:pt idx="3">
                  <c:v>2021</c:v>
                </c:pt>
                <c:pt idx="4">
                  <c:v>2022</c:v>
                </c:pt>
                <c:pt idx="5">
                  <c:v>2023</c:v>
                </c:pt>
              </c:strCache>
            </c:strRef>
          </c:cat>
          <c:val>
            <c:numRef>
              <c:f>'7-6'!$E$6:$E$11</c:f>
              <c:numCache>
                <c:formatCode>#,##0_);[Red]\(#,##0\)</c:formatCode>
                <c:ptCount val="6"/>
                <c:pt idx="0">
                  <c:v>131318</c:v>
                </c:pt>
                <c:pt idx="1">
                  <c:v>131649</c:v>
                </c:pt>
                <c:pt idx="2">
                  <c:v>131745</c:v>
                </c:pt>
                <c:pt idx="3">
                  <c:v>131753</c:v>
                </c:pt>
                <c:pt idx="4">
                  <c:v>131379</c:v>
                </c:pt>
                <c:pt idx="5">
                  <c:v>131708</c:v>
                </c:pt>
              </c:numCache>
            </c:numRef>
          </c:val>
          <c:extLst>
            <c:ext xmlns:c16="http://schemas.microsoft.com/office/drawing/2014/chart" uri="{C3380CC4-5D6E-409C-BE32-E72D297353CC}">
              <c16:uniqueId val="{00000003-9D9D-47FB-85F6-043516A75CBC}"/>
            </c:ext>
          </c:extLst>
        </c:ser>
        <c:dLbls>
          <c:dLblPos val="ctr"/>
          <c:showLegendKey val="0"/>
          <c:showVal val="1"/>
          <c:showCatName val="0"/>
          <c:showSerName val="0"/>
          <c:showPercent val="0"/>
          <c:showBubbleSize val="0"/>
        </c:dLbls>
        <c:gapWidth val="150"/>
        <c:axId val="575562264"/>
        <c:axId val="588263304"/>
      </c:barChart>
      <c:lineChart>
        <c:grouping val="standard"/>
        <c:varyColors val="0"/>
        <c:ser>
          <c:idx val="4"/>
          <c:order val="3"/>
          <c:tx>
            <c:strRef>
              <c:f>'7-6'!$F$4</c:f>
              <c:strCache>
                <c:ptCount val="1"/>
                <c:pt idx="0">
                  <c:v>ジニ係数
（郡山市）</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dLbls>
            <c:dLbl>
              <c:idx val="2"/>
              <c:layout>
                <c:manualLayout>
                  <c:x val="-5.5955627386883457E-2"/>
                  <c:y val="-2.843281890307242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1"/>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865265157198333E-2"/>
                      <c:h val="4.6183796182279697E-2"/>
                    </c:manualLayout>
                  </c15:layout>
                </c:ext>
                <c:ext xmlns:c16="http://schemas.microsoft.com/office/drawing/2014/chart" uri="{C3380CC4-5D6E-409C-BE32-E72D297353CC}">
                  <c16:uniqueId val="{00000004-9D9D-47FB-85F6-043516A75CBC}"/>
                </c:ext>
              </c:extLst>
            </c:dLbl>
            <c:dLbl>
              <c:idx val="3"/>
              <c:layout>
                <c:manualLayout>
                  <c:x val="-2.5195071508916849E-2"/>
                  <c:y val="-2.8406903368506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9D-47FB-85F6-043516A75CB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'7-6'!$A$6:$A$11</c:f>
              <c:strCache>
                <c:ptCount val="6"/>
                <c:pt idx="0">
                  <c:v>2018年度</c:v>
                </c:pt>
                <c:pt idx="1">
                  <c:v>2019</c:v>
                </c:pt>
                <c:pt idx="2">
                  <c:v>2020</c:v>
                </c:pt>
                <c:pt idx="3">
                  <c:v>2021</c:v>
                </c:pt>
                <c:pt idx="4">
                  <c:v>2022</c:v>
                </c:pt>
                <c:pt idx="5">
                  <c:v>2023</c:v>
                </c:pt>
              </c:strCache>
            </c:strRef>
          </c:cat>
          <c:val>
            <c:numRef>
              <c:f>'7-6'!$F$6:$F$11</c:f>
              <c:numCache>
                <c:formatCode>0.0000_ </c:formatCode>
                <c:ptCount val="6"/>
                <c:pt idx="0">
                  <c:v>0.49574980847189443</c:v>
                </c:pt>
                <c:pt idx="1">
                  <c:v>0.50238639842947963</c:v>
                </c:pt>
                <c:pt idx="2">
                  <c:v>0.49280093301148054</c:v>
                </c:pt>
                <c:pt idx="3">
                  <c:v>0.50249458428621041</c:v>
                </c:pt>
                <c:pt idx="4">
                  <c:v>0.5056354113792626</c:v>
                </c:pt>
                <c:pt idx="5">
                  <c:v>0.49279307770627634</c:v>
                </c:pt>
              </c:numCache>
            </c:numRef>
          </c:val>
          <c:smooth val="0"/>
          <c:extLst>
            <c:ext xmlns:c16="http://schemas.microsoft.com/office/drawing/2014/chart" uri="{C3380CC4-5D6E-409C-BE32-E72D297353CC}">
              <c16:uniqueId val="{00000006-9D9D-47FB-85F6-043516A75CBC}"/>
            </c:ext>
          </c:extLst>
        </c:ser>
        <c:ser>
          <c:idx val="5"/>
          <c:order val="4"/>
          <c:tx>
            <c:strRef>
              <c:f>'7-6'!$G$4</c:f>
              <c:strCache>
                <c:ptCount val="1"/>
                <c:pt idx="0">
                  <c:v>ジニ係数
（いわき市）</c:v>
                </c:pt>
              </c:strCache>
            </c:strRef>
          </c:tx>
          <c:spPr>
            <a:ln w="28575" cap="rnd">
              <a:solidFill>
                <a:schemeClr val="accent2"/>
              </a:solidFill>
              <a:prstDash val="lgDash"/>
              <a:round/>
            </a:ln>
            <a:effectLst/>
          </c:spPr>
          <c:marker>
            <c:symbol val="diamond"/>
            <c:size val="5"/>
            <c:spPr>
              <a:solidFill>
                <a:schemeClr val="accent2"/>
              </a:solidFill>
              <a:ln w="9525">
                <a:solidFill>
                  <a:schemeClr val="accent2"/>
                </a:solidFill>
              </a:ln>
              <a:effectLst/>
            </c:spPr>
          </c:marker>
          <c:dLbls>
            <c:dLbl>
              <c:idx val="1"/>
              <c:layout>
                <c:manualLayout>
                  <c:x val="-3.9926860726476672E-2"/>
                  <c:y val="-3.25815399590219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9D-47FB-85F6-043516A75CBC}"/>
                </c:ext>
              </c:extLst>
            </c:dLbl>
            <c:dLbl>
              <c:idx val="3"/>
              <c:layout>
                <c:manualLayout>
                  <c:x val="-3.4034145039452776E-2"/>
                  <c:y val="2.4200803828676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9D-47FB-85F6-043516A75CB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'7-6'!$A$6:$A$11</c:f>
              <c:strCache>
                <c:ptCount val="6"/>
                <c:pt idx="0">
                  <c:v>2018年度</c:v>
                </c:pt>
                <c:pt idx="1">
                  <c:v>2019</c:v>
                </c:pt>
                <c:pt idx="2">
                  <c:v>2020</c:v>
                </c:pt>
                <c:pt idx="3">
                  <c:v>2021</c:v>
                </c:pt>
                <c:pt idx="4">
                  <c:v>2022</c:v>
                </c:pt>
                <c:pt idx="5">
                  <c:v>2023</c:v>
                </c:pt>
              </c:strCache>
            </c:strRef>
          </c:cat>
          <c:val>
            <c:numRef>
              <c:f>'7-6'!$G$6:$G$11</c:f>
              <c:numCache>
                <c:formatCode>0.0000_ </c:formatCode>
                <c:ptCount val="6"/>
                <c:pt idx="0">
                  <c:v>0.50416049392000128</c:v>
                </c:pt>
                <c:pt idx="1">
                  <c:v>0.5056489065270624</c:v>
                </c:pt>
                <c:pt idx="2">
                  <c:v>0.55080779710752459</c:v>
                </c:pt>
                <c:pt idx="3">
                  <c:v>0.49956627088478778</c:v>
                </c:pt>
                <c:pt idx="4">
                  <c:v>0.51132459672832342</c:v>
                </c:pt>
                <c:pt idx="5">
                  <c:v>0.50057042374752347</c:v>
                </c:pt>
              </c:numCache>
            </c:numRef>
          </c:val>
          <c:smooth val="0"/>
          <c:extLst>
            <c:ext xmlns:c16="http://schemas.microsoft.com/office/drawing/2014/chart" uri="{C3380CC4-5D6E-409C-BE32-E72D297353CC}">
              <c16:uniqueId val="{00000009-9D9D-47FB-85F6-043516A75CBC}"/>
            </c:ext>
          </c:extLst>
        </c:ser>
        <c:ser>
          <c:idx val="6"/>
          <c:order val="5"/>
          <c:tx>
            <c:strRef>
              <c:f>'7-6'!$H$4</c:f>
              <c:strCache>
                <c:ptCount val="1"/>
                <c:pt idx="0">
                  <c:v>ジニ係数
（福島市）</c:v>
                </c:pt>
              </c:strCache>
            </c:strRef>
          </c:tx>
          <c:spPr>
            <a:ln w="28575" cap="rnd">
              <a:solidFill>
                <a:srgbClr val="D5848B"/>
              </a:solidFill>
              <a:prstDash val="sysDash"/>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'7-6'!$A$6:$A$11</c:f>
              <c:strCache>
                <c:ptCount val="6"/>
                <c:pt idx="0">
                  <c:v>2018年度</c:v>
                </c:pt>
                <c:pt idx="1">
                  <c:v>2019</c:v>
                </c:pt>
                <c:pt idx="2">
                  <c:v>2020</c:v>
                </c:pt>
                <c:pt idx="3">
                  <c:v>2021</c:v>
                </c:pt>
                <c:pt idx="4">
                  <c:v>2022</c:v>
                </c:pt>
                <c:pt idx="5">
                  <c:v>2023</c:v>
                </c:pt>
              </c:strCache>
            </c:strRef>
          </c:cat>
          <c:val>
            <c:numRef>
              <c:f>'7-6'!$H$6:$H$11</c:f>
              <c:numCache>
                <c:formatCode>0.0000_ </c:formatCode>
                <c:ptCount val="6"/>
                <c:pt idx="0">
                  <c:v>0.47681284116110989</c:v>
                </c:pt>
                <c:pt idx="1">
                  <c:v>0.48290636825849176</c:v>
                </c:pt>
                <c:pt idx="2">
                  <c:v>0.47994912658654965</c:v>
                </c:pt>
                <c:pt idx="3">
                  <c:v>0.48105423122339441</c:v>
                </c:pt>
                <c:pt idx="4">
                  <c:v>0.47677511429032982</c:v>
                </c:pt>
                <c:pt idx="5">
                  <c:v>0.48471663771077145</c:v>
                </c:pt>
              </c:numCache>
            </c:numRef>
          </c:val>
          <c:smooth val="0"/>
          <c:extLst>
            <c:ext xmlns:c16="http://schemas.microsoft.com/office/drawing/2014/chart" uri="{C3380CC4-5D6E-409C-BE32-E72D297353CC}">
              <c16:uniqueId val="{0000000A-9D9D-47FB-85F6-043516A75CBC}"/>
            </c:ext>
          </c:extLst>
        </c:ser>
        <c:dLbls>
          <c:showLegendKey val="0"/>
          <c:showVal val="0"/>
          <c:showCatName val="0"/>
          <c:showSerName val="0"/>
          <c:showPercent val="0"/>
          <c:showBubbleSize val="0"/>
        </c:dLbls>
        <c:marker val="1"/>
        <c:smooth val="0"/>
        <c:axId val="588259776"/>
        <c:axId val="588266832"/>
      </c:lineChart>
      <c:catAx>
        <c:axId val="575562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8263304"/>
        <c:crosses val="autoZero"/>
        <c:auto val="1"/>
        <c:lblAlgn val="ctr"/>
        <c:lblOffset val="100"/>
        <c:noMultiLvlLbl val="0"/>
      </c:catAx>
      <c:valAx>
        <c:axId val="588263304"/>
        <c:scaling>
          <c:orientation val="minMax"/>
        </c:scaling>
        <c:delete val="0"/>
        <c:axPos val="l"/>
        <c:title>
          <c:tx>
            <c:rich>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altLang="en-US" sz="900">
                    <a:latin typeface="+mn-ea"/>
                    <a:ea typeface="+mn-ea"/>
                  </a:rPr>
                  <a:t>納税義務者数</a:t>
                </a:r>
                <a:r>
                  <a:rPr lang="en-US" altLang="ja-JP" sz="900">
                    <a:latin typeface="+mn-ea"/>
                    <a:ea typeface="+mn-ea"/>
                  </a:rPr>
                  <a:t>(</a:t>
                </a:r>
                <a:r>
                  <a:rPr lang="ja-JP" altLang="en-US" sz="900">
                    <a:latin typeface="+mn-ea"/>
                    <a:ea typeface="+mn-ea"/>
                  </a:rPr>
                  <a:t>人</a:t>
                </a:r>
                <a:r>
                  <a:rPr lang="en-US" altLang="ja-JP" sz="900">
                    <a:latin typeface="+mn-ea"/>
                    <a:ea typeface="+mn-ea"/>
                  </a:rPr>
                  <a:t>)</a:t>
                </a:r>
                <a:endParaRPr lang="ja-JP" altLang="en-US" sz="900">
                  <a:latin typeface="+mn-ea"/>
                  <a:ea typeface="+mn-ea"/>
                </a:endParaRPr>
              </a:p>
            </c:rich>
          </c:tx>
          <c:layout>
            <c:manualLayout>
              <c:xMode val="edge"/>
              <c:yMode val="edge"/>
              <c:x val="0.10793285969664346"/>
              <c:y val="0.39238669488175643"/>
            </c:manualLayout>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5562264"/>
        <c:crosses val="autoZero"/>
        <c:crossBetween val="between"/>
      </c:valAx>
      <c:valAx>
        <c:axId val="588266832"/>
        <c:scaling>
          <c:orientation val="minMax"/>
        </c:scaling>
        <c:delete val="0"/>
        <c:axPos val="r"/>
        <c:title>
          <c:tx>
            <c:rich>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ジニ係数</a:t>
                </a:r>
              </a:p>
            </c:rich>
          </c:tx>
          <c:layout>
            <c:manualLayout>
              <c:xMode val="edge"/>
              <c:yMode val="edge"/>
              <c:x val="0.83416413277958812"/>
              <c:y val="0.46489985094841757"/>
            </c:manualLayout>
          </c:layout>
          <c:overlay val="0"/>
          <c:spPr>
            <a:noFill/>
            <a:ln>
              <a:noFill/>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000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8259776"/>
        <c:crosses val="max"/>
        <c:crossBetween val="between"/>
      </c:valAx>
      <c:catAx>
        <c:axId val="588259776"/>
        <c:scaling>
          <c:orientation val="minMax"/>
        </c:scaling>
        <c:delete val="1"/>
        <c:axPos val="t"/>
        <c:numFmt formatCode="General" sourceLinked="1"/>
        <c:majorTickMark val="out"/>
        <c:minorTickMark val="none"/>
        <c:tickLblPos val="nextTo"/>
        <c:crossAx val="588266832"/>
        <c:crosses val="max"/>
        <c:auto val="1"/>
        <c:lblAlgn val="ctr"/>
        <c:lblOffset val="100"/>
        <c:noMultiLvlLbl val="0"/>
      </c:catAx>
      <c:spPr>
        <a:noFill/>
        <a:ln>
          <a:noFill/>
        </a:ln>
        <a:effectLst/>
      </c:spPr>
    </c:plotArea>
    <c:legend>
      <c:legendPos val="b"/>
      <c:layout>
        <c:manualLayout>
          <c:xMode val="edge"/>
          <c:yMode val="edge"/>
          <c:x val="0.10118314827151453"/>
          <c:y val="4.1256371868215277E-2"/>
          <c:w val="0.8004930625452612"/>
          <c:h val="7.010441890499330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60847626604815"/>
          <c:y val="0.18022819686399305"/>
          <c:w val="0.8668361106024538"/>
          <c:h val="0.6702985054329349"/>
        </c:manualLayout>
      </c:layout>
      <c:barChart>
        <c:barDir val="col"/>
        <c:grouping val="clustered"/>
        <c:varyColors val="0"/>
        <c:ser>
          <c:idx val="1"/>
          <c:order val="1"/>
          <c:tx>
            <c:strRef>
              <c:f>'8-1'!$C$4</c:f>
              <c:strCache>
                <c:ptCount val="1"/>
                <c:pt idx="0">
                  <c:v>当初予算</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'8-1'!$C$5:$C$19</c:f>
              <c:numCache>
                <c:formatCode>#,##0_);[Red]\(#,##0\)</c:formatCode>
                <c:ptCount val="15"/>
                <c:pt idx="0">
                  <c:v>99460000</c:v>
                </c:pt>
                <c:pt idx="1">
                  <c:v>103190000</c:v>
                </c:pt>
                <c:pt idx="2">
                  <c:v>141500000</c:v>
                </c:pt>
                <c:pt idx="3" formatCode="#,##0_ ">
                  <c:v>159480000</c:v>
                </c:pt>
                <c:pt idx="4" formatCode="#,##0_ ">
                  <c:v>179830000</c:v>
                </c:pt>
                <c:pt idx="5">
                  <c:v>142320000</c:v>
                </c:pt>
                <c:pt idx="6">
                  <c:v>134690000</c:v>
                </c:pt>
                <c:pt idx="7">
                  <c:v>128630000</c:v>
                </c:pt>
                <c:pt idx="8">
                  <c:v>127900000</c:v>
                </c:pt>
                <c:pt idx="9">
                  <c:v>139690000</c:v>
                </c:pt>
                <c:pt idx="10">
                  <c:v>142680000</c:v>
                </c:pt>
                <c:pt idx="11">
                  <c:v>120990000</c:v>
                </c:pt>
                <c:pt idx="12">
                  <c:v>132040000</c:v>
                </c:pt>
                <c:pt idx="13">
                  <c:v>134000000</c:v>
                </c:pt>
                <c:pt idx="14">
                  <c:v>141540000</c:v>
                </c:pt>
              </c:numCache>
            </c:numRef>
          </c:val>
          <c:extLst>
            <c:ext xmlns:c16="http://schemas.microsoft.com/office/drawing/2014/chart" uri="{C3380CC4-5D6E-409C-BE32-E72D297353CC}">
              <c16:uniqueId val="{00000000-135F-40F1-99A7-431CF3FB438C}"/>
            </c:ext>
          </c:extLst>
        </c:ser>
        <c:ser>
          <c:idx val="2"/>
          <c:order val="2"/>
          <c:tx>
            <c:strRef>
              <c:f>'8-1'!$D$4</c:f>
              <c:strCache>
                <c:ptCount val="1"/>
                <c:pt idx="0">
                  <c:v>対前年
増減率</c:v>
                </c:pt>
              </c:strCache>
              <c:extLst xmlns:c15="http://schemas.microsoft.com/office/drawing/2012/chart"/>
            </c:strRef>
          </c:tx>
          <c:spPr>
            <a:solidFill>
              <a:schemeClr val="accent3"/>
            </a:solidFill>
            <a:ln>
              <a:noFill/>
            </a:ln>
            <a:effectLst/>
          </c:spPr>
          <c:invertIfNegative val="0"/>
          <c:cat>
            <c:numRef>
              <c:f>'8-1'!$A$5:$A$19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'8-1'!$D$5:$D$15</c:f>
            </c:numRef>
          </c:val>
          <c:extLst xmlns:c15="http://schemas.microsoft.com/office/drawing/2012/chart">
            <c:ext xmlns:c16="http://schemas.microsoft.com/office/drawing/2014/chart" uri="{C3380CC4-5D6E-409C-BE32-E72D297353CC}">
              <c16:uniqueId val="{00000001-135F-40F1-99A7-431CF3FB438C}"/>
            </c:ext>
          </c:extLst>
        </c:ser>
        <c:ser>
          <c:idx val="3"/>
          <c:order val="3"/>
          <c:tx>
            <c:strRef>
              <c:f>'8-1'!$E$4</c:f>
              <c:strCache>
                <c:ptCount val="1"/>
                <c:pt idx="0">
                  <c:v>地方財政
計画伸率</c:v>
                </c:pt>
              </c:strCache>
              <c:extLst xmlns:c15="http://schemas.microsoft.com/office/drawing/2012/chart"/>
            </c:strRef>
          </c:tx>
          <c:spPr>
            <a:solidFill>
              <a:schemeClr val="accent4"/>
            </a:solidFill>
            <a:ln>
              <a:noFill/>
            </a:ln>
            <a:effectLst/>
          </c:spPr>
          <c:invertIfNegative val="0"/>
          <c:cat>
            <c:numRef>
              <c:f>'8-1'!$A$5:$A$19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'8-1'!$E$5:$E$15</c:f>
            </c:numRef>
          </c:val>
          <c:extLst xmlns:c15="http://schemas.microsoft.com/office/drawing/2012/chart">
            <c:ext xmlns:c16="http://schemas.microsoft.com/office/drawing/2014/chart" uri="{C3380CC4-5D6E-409C-BE32-E72D297353CC}">
              <c16:uniqueId val="{00000002-135F-40F1-99A7-431CF3FB438C}"/>
            </c:ext>
          </c:extLst>
        </c:ser>
        <c:ser>
          <c:idx val="4"/>
          <c:order val="4"/>
          <c:tx>
            <c:strRef>
              <c:f>'8-1'!$F$4</c:f>
              <c:strCache>
                <c:ptCount val="1"/>
                <c:pt idx="0">
                  <c:v>６月補正後</c:v>
                </c:pt>
              </c:strCache>
            </c:strRef>
          </c:tx>
          <c:spPr>
            <a:pattFill prst="dkUpDiag">
              <a:fgClr>
                <a:srgbClr val="F8E352"/>
              </a:fgClr>
              <a:bgClr>
                <a:schemeClr val="bg1"/>
              </a:bgClr>
            </a:pattFill>
            <a:ln>
              <a:solidFill>
                <a:srgbClr val="F8E352"/>
              </a:solidFill>
            </a:ln>
            <a:effectLst/>
          </c:spPr>
          <c:invertIfNegative val="0"/>
          <c:dLbls>
            <c:dLbl>
              <c:idx val="1"/>
              <c:layout>
                <c:manualLayout>
                  <c:x val="-4.1343669250645991E-3"/>
                  <c:y val="0.13811757986210266"/>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9F72-49E4-94D8-901B7005512C}"/>
                </c:ext>
              </c:extLst>
            </c:dLbl>
            <c:dLbl>
              <c:idx val="2"/>
              <c:layout>
                <c:manualLayout>
                  <c:x val="-7.5795851359374839E-17"/>
                  <c:y val="0.18302258849768133"/>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9F72-49E4-94D8-901B7005512C}"/>
                </c:ext>
              </c:extLst>
            </c:dLbl>
            <c:dLbl>
              <c:idx val="3"/>
              <c:layout>
                <c:manualLayout>
                  <c:x val="-2.0671834625322996E-3"/>
                  <c:y val="0.21411067139923573"/>
                </c:manualLayout>
              </c:layout>
              <c:dLblPos val="outEnd"/>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9F72-49E4-94D8-901B7005512C}"/>
                </c:ext>
              </c:extLst>
            </c:dLbl>
            <c:dLbl>
              <c:idx val="4"/>
              <c:layout>
                <c:manualLayout>
                  <c:x val="0"/>
                  <c:y val="0.2555614486013081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5F-40F1-99A7-431CF3FB438C}"/>
                </c:ext>
              </c:extLst>
            </c:dLbl>
            <c:dLbl>
              <c:idx val="5"/>
              <c:layout>
                <c:manualLayout>
                  <c:x val="0"/>
                  <c:y val="0.217564902832741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5F-40F1-99A7-431CF3FB438C}"/>
                </c:ext>
              </c:extLst>
            </c:dLbl>
            <c:dLbl>
              <c:idx val="6"/>
              <c:layout>
                <c:manualLayout>
                  <c:x val="7.5795851359374839E-17"/>
                  <c:y val="0.238290291433777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5F-40F1-99A7-431CF3FB438C}"/>
                </c:ext>
              </c:extLst>
            </c:dLbl>
            <c:dLbl>
              <c:idx val="7"/>
              <c:layout>
                <c:manualLayout>
                  <c:x val="0"/>
                  <c:y val="0.1864768199311873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5F-40F1-99A7-431CF3FB438C}"/>
                </c:ext>
              </c:extLst>
            </c:dLbl>
            <c:dLbl>
              <c:idx val="8"/>
              <c:layout>
                <c:manualLayout>
                  <c:x val="-6.2015503875970509E-3"/>
                  <c:y val="0.1761141256306692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5F-40F1-99A7-431CF3FB438C}"/>
                </c:ext>
              </c:extLst>
            </c:dLbl>
            <c:dLbl>
              <c:idx val="9"/>
              <c:layout>
                <c:manualLayout>
                  <c:x val="0"/>
                  <c:y val="0.2141106713992357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5F-40F1-99A7-431CF3FB438C}"/>
                </c:ext>
              </c:extLst>
            </c:dLbl>
            <c:dLbl>
              <c:idx val="10"/>
              <c:layout>
                <c:manualLayout>
                  <c:x val="0"/>
                  <c:y val="0.2787854761153624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03-41F0-B82F-ADD2179CF86B}"/>
                </c:ext>
              </c:extLst>
            </c:dLbl>
            <c:dLbl>
              <c:idx val="11"/>
              <c:layout>
                <c:manualLayout>
                  <c:x val="-5.434782608695652E-3"/>
                  <c:y val="0.184235236529149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03-41F0-B82F-ADD2179CF86B}"/>
                </c:ext>
              </c:extLst>
            </c:dLbl>
            <c:dLbl>
              <c:idx val="12"/>
              <c:layout>
                <c:manualLayout>
                  <c:x val="-3.6231884057972342E-3"/>
                  <c:y val="0.2039332031096108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03-41F0-B82F-ADD2179CF86B}"/>
                </c:ext>
              </c:extLst>
            </c:dLbl>
            <c:dLbl>
              <c:idx val="13"/>
              <c:layout>
                <c:manualLayout>
                  <c:x val="0"/>
                  <c:y val="0.203933203109610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03-41F0-B82F-ADD2179CF86B}"/>
                </c:ext>
              </c:extLst>
            </c:dLbl>
            <c:dLbl>
              <c:idx val="14"/>
              <c:layout>
                <c:manualLayout>
                  <c:x val="4.0124385595344102E-3"/>
                  <c:y val="0.1946449353866539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CE-4FDA-AA00-07A694FDCE1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'8-1'!$F$5:$F$19</c:f>
              <c:numCache>
                <c:formatCode>#,##0_);[Red]\(#,##0\)</c:formatCode>
                <c:ptCount val="15"/>
                <c:pt idx="0">
                  <c:v>99703028</c:v>
                </c:pt>
                <c:pt idx="1">
                  <c:v>115880000</c:v>
                </c:pt>
                <c:pt idx="2">
                  <c:v>144362000</c:v>
                </c:pt>
                <c:pt idx="3" formatCode="#,##0_ ">
                  <c:v>160230000</c:v>
                </c:pt>
                <c:pt idx="4" formatCode="#,##0_ ">
                  <c:v>178480000</c:v>
                </c:pt>
                <c:pt idx="5">
                  <c:v>148766000</c:v>
                </c:pt>
                <c:pt idx="6">
                  <c:v>153391000</c:v>
                </c:pt>
                <c:pt idx="7">
                  <c:v>131008000</c:v>
                </c:pt>
                <c:pt idx="8">
                  <c:v>128312000</c:v>
                </c:pt>
                <c:pt idx="9">
                  <c:v>140600000</c:v>
                </c:pt>
                <c:pt idx="10">
                  <c:v>181617000</c:v>
                </c:pt>
                <c:pt idx="11">
                  <c:v>129326000</c:v>
                </c:pt>
                <c:pt idx="12">
                  <c:v>138670490</c:v>
                </c:pt>
                <c:pt idx="13">
                  <c:v>141474782</c:v>
                </c:pt>
                <c:pt idx="14">
                  <c:v>141532159</c:v>
                </c:pt>
              </c:numCache>
            </c:numRef>
          </c:val>
          <c:extLst>
            <c:ext xmlns:c16="http://schemas.microsoft.com/office/drawing/2014/chart" uri="{C3380CC4-5D6E-409C-BE32-E72D297353CC}">
              <c16:uniqueId val="{0000000B-135F-40F1-99A7-431CF3FB438C}"/>
            </c:ext>
          </c:extLst>
        </c:ser>
        <c:dLbls>
          <c:showLegendKey val="0"/>
          <c:showVal val="0"/>
          <c:showCatName val="0"/>
          <c:showSerName val="0"/>
          <c:showPercent val="0"/>
          <c:showBubbleSize val="0"/>
        </c:dLbls>
        <c:gapWidth val="50"/>
        <c:axId val="588264088"/>
        <c:axId val="588264480"/>
        <c:extLst>
          <c:ext xmlns:c15="http://schemas.microsoft.com/office/drawing/2012/chart" uri="{02D57815-91ED-43cb-92C2-25804820EDAC}">
            <c15:filteredBarSeries>
              <c15:ser>
                <c:idx val="0"/>
                <c:order val="0"/>
                <c:tx>
                  <c:strRef>
                    <c:extLst>
                      <c:ext uri="{02D57815-91ED-43cb-92C2-25804820EDAC}">
                        <c15:formulaRef>
                          <c15:sqref>'8-1'!$A$4</c15:sqref>
                        </c15:formulaRef>
                      </c:ext>
                    </c:extLst>
                    <c:strCache>
                      <c:ptCount val="1"/>
                      <c:pt idx="0">
                        <c:v>年度</c:v>
                      </c:pt>
                    </c:strCache>
                  </c:strRef>
                </c:tx>
                <c:spPr>
                  <a:solidFill>
                    <a:schemeClr val="accent1"/>
                  </a:solidFill>
                  <a:ln>
                    <a:noFill/>
                  </a:ln>
                  <a:effectLst/>
                </c:spPr>
                <c:invertIfNegative val="0"/>
                <c:cat>
                  <c:numRef>
                    <c:extLst>
                      <c:ext uri="{02D57815-91ED-43cb-92C2-25804820EDAC}">
                        <c15:formulaRef>
                          <c15:sqref>'8-1'!$A$5:$A$19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uri="{02D57815-91ED-43cb-92C2-25804820EDAC}">
                        <c15:formulaRef>
                          <c15:sqref>'8-1'!$A$5:$A$18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val>
                <c:extLst>
                  <c:ext xmlns:c16="http://schemas.microsoft.com/office/drawing/2014/chart" uri="{C3380CC4-5D6E-409C-BE32-E72D297353CC}">
                    <c16:uniqueId val="{0000000C-135F-40F1-99A7-431CF3FB438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'8-1'!$G$4</c15:sqref>
                        </c15:formulaRef>
                      </c:ext>
                    </c:extLst>
                    <c:strCache>
                      <c:ptCount val="1"/>
                      <c:pt idx="0">
                        <c:v>補正額</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'8-1'!$A$5:$A$19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xmlns:c15="http://schemas.microsoft.com/office/drawing/2012/chart">
                      <c:ext xmlns:c15="http://schemas.microsoft.com/office/drawing/2012/chart" uri="{02D57815-91ED-43cb-92C2-25804820EDAC}">
                        <c15:formulaRef>
                          <c15:sqref>'8-1'!$G$5:$G$18</c15:sqref>
                        </c15:formulaRef>
                      </c:ext>
                    </c:extLst>
                    <c:numCache>
                      <c:formatCode>#,##0_);[Red]\(#,##0\)</c:formatCode>
                      <c:ptCount val="14"/>
                      <c:pt idx="0">
                        <c:v>243028</c:v>
                      </c:pt>
                      <c:pt idx="1">
                        <c:v>12690000</c:v>
                      </c:pt>
                      <c:pt idx="2">
                        <c:v>2862000</c:v>
                      </c:pt>
                      <c:pt idx="3" formatCode="#,##0_ ">
                        <c:v>750000</c:v>
                      </c:pt>
                      <c:pt idx="4" formatCode="#,##0_ ">
                        <c:v>-1350000</c:v>
                      </c:pt>
                      <c:pt idx="5">
                        <c:v>6446000</c:v>
                      </c:pt>
                      <c:pt idx="6">
                        <c:v>18701000</c:v>
                      </c:pt>
                      <c:pt idx="7">
                        <c:v>2378000</c:v>
                      </c:pt>
                      <c:pt idx="8">
                        <c:v>412000</c:v>
                      </c:pt>
                      <c:pt idx="9">
                        <c:v>910000</c:v>
                      </c:pt>
                      <c:pt idx="10">
                        <c:v>38937000</c:v>
                      </c:pt>
                      <c:pt idx="11">
                        <c:v>8336000</c:v>
                      </c:pt>
                      <c:pt idx="12">
                        <c:v>6630490</c:v>
                      </c:pt>
                      <c:pt idx="13">
                        <c:v>7474782</c:v>
                      </c:pt>
                    </c:numCache>
                  </c:numRef>
                </c:val>
                <c:extLst xmlns:c15="http://schemas.microsoft.com/office/drawing/2012/chart">
                  <c:ext xmlns:c16="http://schemas.microsoft.com/office/drawing/2014/chart" uri="{C3380CC4-5D6E-409C-BE32-E72D297353CC}">
                    <c16:uniqueId val="{0000000D-135F-40F1-99A7-431CF3FB438C}"/>
                  </c:ext>
                </c:extLst>
              </c15:ser>
            </c15:filteredBarSeries>
          </c:ext>
        </c:extLst>
      </c:barChart>
      <c:catAx>
        <c:axId val="588264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64480"/>
        <c:crosses val="autoZero"/>
        <c:auto val="1"/>
        <c:lblAlgn val="ctr"/>
        <c:lblOffset val="100"/>
        <c:noMultiLvlLbl val="0"/>
      </c:catAx>
      <c:valAx>
        <c:axId val="588264480"/>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64088"/>
        <c:crosses val="autoZero"/>
        <c:crossBetween val="between"/>
        <c:majorUnit val="40000000"/>
        <c:dispUnits>
          <c:builtInUnit val="thousands"/>
          <c:dispUnitsLbl>
            <c:layout>
              <c:manualLayout>
                <c:xMode val="edge"/>
                <c:yMode val="edge"/>
                <c:x val="3.9335701243866254E-2"/>
                <c:y val="8.3756994716912281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0.3899775978706887"/>
          <c:y val="0.15854479494576126"/>
          <c:w val="0.24362080651733289"/>
          <c:h val="5.95191015230118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5949256342957"/>
          <c:y val="0.18621403729492492"/>
          <c:w val="0.83484951881014879"/>
          <c:h val="0.6003051271483627"/>
        </c:manualLayout>
      </c:layout>
      <c:barChart>
        <c:barDir val="col"/>
        <c:grouping val="stacked"/>
        <c:varyColors val="0"/>
        <c:ser>
          <c:idx val="1"/>
          <c:order val="1"/>
          <c:tx>
            <c:strRef>
              <c:f>'8-2'!$C$4</c:f>
              <c:strCache>
                <c:ptCount val="1"/>
                <c:pt idx="0">
                  <c:v>一般会計</c:v>
                </c:pt>
              </c:strCache>
            </c:strRef>
          </c:tx>
          <c:spPr>
            <a:solidFill>
              <a:srgbClr val="B1D7E4"/>
            </a:solidFill>
            <a:ln>
              <a:solidFill>
                <a:srgbClr val="B1D7E4"/>
              </a:solidFill>
            </a:ln>
            <a:effectLst/>
          </c:spPr>
          <c:invertIfNegative val="0"/>
          <c:dLbls>
            <c:dLbl>
              <c:idx val="6"/>
              <c:layout>
                <c:manualLayout>
                  <c:x val="0"/>
                  <c:y val="-1.7063722928134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1B-46B1-9510-8851B1E7399B}"/>
                </c:ext>
              </c:extLst>
            </c:dLbl>
            <c:dLbl>
              <c:idx val="8"/>
              <c:layout>
                <c:manualLayout>
                  <c:x val="1.739945069797143E-3"/>
                  <c:y val="-2.3889212099388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1B-46B1-9510-8851B1E7399B}"/>
                </c:ext>
              </c:extLst>
            </c:dLbl>
            <c:dLbl>
              <c:idx val="9"/>
              <c:layout>
                <c:manualLayout>
                  <c:x val="1.739945069797143E-3"/>
                  <c:y val="1.7063722928134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1B-46B1-9510-8851B1E7399B}"/>
                </c:ext>
              </c:extLst>
            </c:dLbl>
            <c:dLbl>
              <c:idx val="12"/>
              <c:layout>
                <c:manualLayout>
                  <c:x val="0"/>
                  <c:y val="-1.3650978342507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1B-46B1-9510-8851B1E7399B}"/>
                </c:ext>
              </c:extLst>
            </c:dLbl>
            <c:dLbl>
              <c:idx val="13"/>
              <c:layout>
                <c:manualLayout>
                  <c:x val="-1.2759449780259713E-16"/>
                  <c:y val="2.3889212099388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1B-46B1-9510-8851B1E739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'8-2'!$C$5:$C$19</c:f>
              <c:numCache>
                <c:formatCode>#,##0_);[Red]\(#,##0\)</c:formatCode>
                <c:ptCount val="15"/>
                <c:pt idx="0">
                  <c:v>99460000</c:v>
                </c:pt>
                <c:pt idx="1">
                  <c:v>103190000</c:v>
                </c:pt>
                <c:pt idx="2">
                  <c:v>141500000</c:v>
                </c:pt>
                <c:pt idx="3">
                  <c:v>159480000</c:v>
                </c:pt>
                <c:pt idx="4">
                  <c:v>179830000</c:v>
                </c:pt>
                <c:pt idx="5">
                  <c:v>142320000</c:v>
                </c:pt>
                <c:pt idx="6">
                  <c:v>134690000</c:v>
                </c:pt>
                <c:pt idx="7">
                  <c:v>128630000</c:v>
                </c:pt>
                <c:pt idx="8">
                  <c:v>127900000</c:v>
                </c:pt>
                <c:pt idx="9">
                  <c:v>139690000</c:v>
                </c:pt>
                <c:pt idx="10">
                  <c:v>142680000</c:v>
                </c:pt>
                <c:pt idx="11" formatCode="#,##0;[Red]#,##0">
                  <c:v>120990000</c:v>
                </c:pt>
                <c:pt idx="12" formatCode="#,##0;[Red]#,##0">
                  <c:v>132040000</c:v>
                </c:pt>
                <c:pt idx="13" formatCode="#,##0;[Red]#,##0">
                  <c:v>134000000</c:v>
                </c:pt>
                <c:pt idx="14" formatCode="#,##0;[Red]#,##0">
                  <c:v>141540000</c:v>
                </c:pt>
              </c:numCache>
            </c:numRef>
          </c:val>
          <c:extLst>
            <c:ext xmlns:c16="http://schemas.microsoft.com/office/drawing/2014/chart" uri="{C3380CC4-5D6E-409C-BE32-E72D297353CC}">
              <c16:uniqueId val="{00000000-6F54-4BD1-85B4-A5DAE0ACEB62}"/>
            </c:ext>
          </c:extLst>
        </c:ser>
        <c:ser>
          <c:idx val="2"/>
          <c:order val="2"/>
          <c:tx>
            <c:strRef>
              <c:f>'8-2'!$D$4</c:f>
              <c:strCache>
                <c:ptCount val="1"/>
                <c:pt idx="0">
                  <c:v>対前年
増減率</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'8-2'!$D$5:$D$15</c:f>
            </c:numRef>
          </c:val>
          <c:extLst xmlns:c15="http://schemas.microsoft.com/office/drawing/2012/chart">
            <c:ext xmlns:c16="http://schemas.microsoft.com/office/drawing/2014/chart" uri="{C3380CC4-5D6E-409C-BE32-E72D297353CC}">
              <c16:uniqueId val="{00000001-6F54-4BD1-85B4-A5DAE0ACEB62}"/>
            </c:ext>
          </c:extLst>
        </c:ser>
        <c:ser>
          <c:idx val="3"/>
          <c:order val="3"/>
          <c:tx>
            <c:strRef>
              <c:f>'8-2'!$E$4</c:f>
              <c:strCache>
                <c:ptCount val="1"/>
                <c:pt idx="0">
                  <c:v>特別会計</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'8-2'!$E$5:$E$19</c:f>
              <c:numCache>
                <c:formatCode>#,##0_);[Red]\(#,##0\)</c:formatCode>
                <c:ptCount val="15"/>
                <c:pt idx="0">
                  <c:v>84044995</c:v>
                </c:pt>
                <c:pt idx="1">
                  <c:v>84848000</c:v>
                </c:pt>
                <c:pt idx="2">
                  <c:v>85368000</c:v>
                </c:pt>
                <c:pt idx="3">
                  <c:v>87650000</c:v>
                </c:pt>
                <c:pt idx="4">
                  <c:v>93447812</c:v>
                </c:pt>
                <c:pt idx="5">
                  <c:v>99698000</c:v>
                </c:pt>
                <c:pt idx="6">
                  <c:v>100113000</c:v>
                </c:pt>
                <c:pt idx="7">
                  <c:v>99838000</c:v>
                </c:pt>
                <c:pt idx="8">
                  <c:v>94778000</c:v>
                </c:pt>
                <c:pt idx="9">
                  <c:v>98057000</c:v>
                </c:pt>
                <c:pt idx="10">
                  <c:v>98794000</c:v>
                </c:pt>
                <c:pt idx="11" formatCode="#,##0;[Red]#,##0">
                  <c:v>100833000</c:v>
                </c:pt>
                <c:pt idx="12" formatCode="#,##0;[Red]#,##0">
                  <c:v>102800203</c:v>
                </c:pt>
                <c:pt idx="13" formatCode="#,##0;[Red]#,##0">
                  <c:v>104149126</c:v>
                </c:pt>
                <c:pt idx="14" formatCode="#,##0;[Red]#,##0">
                  <c:v>104529149</c:v>
                </c:pt>
              </c:numCache>
            </c:numRef>
          </c:val>
          <c:extLst>
            <c:ext xmlns:c16="http://schemas.microsoft.com/office/drawing/2014/chart" uri="{C3380CC4-5D6E-409C-BE32-E72D297353CC}">
              <c16:uniqueId val="{00000002-6F54-4BD1-85B4-A5DAE0ACEB62}"/>
            </c:ext>
          </c:extLst>
        </c:ser>
        <c:ser>
          <c:idx val="4"/>
          <c:order val="4"/>
          <c:tx>
            <c:strRef>
              <c:f>'8-2'!$F$4</c:f>
              <c:strCache>
                <c:ptCount val="1"/>
                <c:pt idx="0">
                  <c:v>対前年
増減率</c:v>
                </c:pt>
              </c:strCache>
              <c:extLst xmlns:c15="http://schemas.microsoft.com/office/drawing/2012/chart"/>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'8-2'!$F$5:$F$15</c:f>
            </c:numRef>
          </c:val>
          <c:extLst xmlns:c15="http://schemas.microsoft.com/office/drawing/2012/chart">
            <c:ext xmlns:c16="http://schemas.microsoft.com/office/drawing/2014/chart" uri="{C3380CC4-5D6E-409C-BE32-E72D297353CC}">
              <c16:uniqueId val="{00000003-6F54-4BD1-85B4-A5DAE0ACEB62}"/>
            </c:ext>
          </c:extLst>
        </c:ser>
        <c:ser>
          <c:idx val="6"/>
          <c:order val="6"/>
          <c:tx>
            <c:strRef>
              <c:f>'8-2'!$H$4</c:f>
              <c:strCache>
                <c:ptCount val="1"/>
                <c:pt idx="0">
                  <c:v>対前年
増減率</c:v>
                </c:pt>
              </c:strCache>
              <c:extLst xmlns:c15="http://schemas.microsoft.com/office/drawing/2012/chart"/>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'8-2'!$A$5:$A$19</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'8-2'!$H$5:$H$15</c:f>
            </c:numRef>
          </c:val>
          <c:extLst xmlns:c15="http://schemas.microsoft.com/office/drawing/2012/chart">
            <c:ext xmlns:c16="http://schemas.microsoft.com/office/drawing/2014/chart" uri="{C3380CC4-5D6E-409C-BE32-E72D297353CC}">
              <c16:uniqueId val="{00000004-6F54-4BD1-85B4-A5DAE0ACEB62}"/>
            </c:ext>
          </c:extLst>
        </c:ser>
        <c:dLbls>
          <c:showLegendKey val="0"/>
          <c:showVal val="1"/>
          <c:showCatName val="0"/>
          <c:showSerName val="0"/>
          <c:showPercent val="0"/>
          <c:showBubbleSize val="0"/>
        </c:dLbls>
        <c:gapWidth val="50"/>
        <c:overlap val="100"/>
        <c:axId val="588260560"/>
        <c:axId val="588264872"/>
        <c:extLst>
          <c:ext xmlns:c15="http://schemas.microsoft.com/office/drawing/2012/chart" uri="{02D57815-91ED-43cb-92C2-25804820EDAC}">
            <c15:filteredBarSeries>
              <c15:ser>
                <c:idx val="0"/>
                <c:order val="0"/>
                <c:tx>
                  <c:strRef>
                    <c:extLst>
                      <c:ext uri="{02D57815-91ED-43cb-92C2-25804820EDAC}">
                        <c15:formulaRef>
                          <c15:sqref>'8-2'!$A$4</c15:sqref>
                        </c15:formulaRef>
                      </c:ext>
                    </c:extLst>
                    <c:strCache>
                      <c:ptCount val="1"/>
                      <c:pt idx="0">
                        <c:v>年度</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'8-2'!$A$5:$A$19</c15:sqref>
                        </c15:formulaRef>
                      </c:ext>
                    </c:extLst>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uri="{02D57815-91ED-43cb-92C2-25804820EDAC}">
                        <c15:formulaRef>
                          <c15:sqref>'8-2'!$A$5:$A$15</c15:sqref>
                        </c15:formulaRef>
                      </c:ext>
                    </c:extLst>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val>
                <c:extLst>
                  <c:ext xmlns:c16="http://schemas.microsoft.com/office/drawing/2014/chart" uri="{C3380CC4-5D6E-409C-BE32-E72D297353CC}">
                    <c16:uniqueId val="{00000011-6F54-4BD1-85B4-A5DAE0ACEB62}"/>
                  </c:ext>
                </c:extLst>
              </c15:ser>
            </c15:filteredBarSeries>
          </c:ext>
        </c:extLst>
      </c:barChart>
      <c:barChart>
        <c:barDir val="col"/>
        <c:grouping val="stacked"/>
        <c:varyColors val="0"/>
        <c:ser>
          <c:idx val="5"/>
          <c:order val="5"/>
          <c:tx>
            <c:strRef>
              <c:f>'8-2'!$G$4</c:f>
              <c:strCache>
                <c:ptCount val="1"/>
                <c:pt idx="0">
                  <c:v>一般･特別会計
合　　計</c:v>
                </c:pt>
              </c:strCache>
            </c:strRef>
          </c:tx>
          <c:spPr>
            <a:noFill/>
            <a:ln>
              <a:noFill/>
            </a:ln>
            <a:effectLst/>
          </c:spPr>
          <c:invertIfNegative val="0"/>
          <c:dLbls>
            <c:delete val="1"/>
          </c:dLbls>
          <c:cat>
            <c:numRef>
              <c:f>'8-2'!$A$5:$A$18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'8-2'!$G$5:$G$18</c:f>
              <c:numCache>
                <c:formatCode>#,##0_);[Red]\(#,##0\)</c:formatCode>
                <c:ptCount val="14"/>
                <c:pt idx="0">
                  <c:v>183504995</c:v>
                </c:pt>
                <c:pt idx="1">
                  <c:v>188038000</c:v>
                </c:pt>
                <c:pt idx="2">
                  <c:v>226868000</c:v>
                </c:pt>
                <c:pt idx="3">
                  <c:v>247130000</c:v>
                </c:pt>
                <c:pt idx="4">
                  <c:v>273277812</c:v>
                </c:pt>
                <c:pt idx="5">
                  <c:v>242018000</c:v>
                </c:pt>
                <c:pt idx="6">
                  <c:v>234803000</c:v>
                </c:pt>
                <c:pt idx="7">
                  <c:v>228468000</c:v>
                </c:pt>
                <c:pt idx="8">
                  <c:v>222678000</c:v>
                </c:pt>
                <c:pt idx="9">
                  <c:v>237747000</c:v>
                </c:pt>
                <c:pt idx="10">
                  <c:v>241474000</c:v>
                </c:pt>
                <c:pt idx="11" formatCode="#,##0;[Red]#,##0">
                  <c:v>221823000</c:v>
                </c:pt>
                <c:pt idx="12" formatCode="#,##0;[Red]#,##0">
                  <c:v>234840203</c:v>
                </c:pt>
                <c:pt idx="13" formatCode="#,##0;[Red]#,##0">
                  <c:v>238149126</c:v>
                </c:pt>
              </c:numCache>
            </c:numRef>
          </c:val>
          <c:extLst xmlns:c15="http://schemas.microsoft.com/office/drawing/2012/chart">
            <c:ext xmlns:c16="http://schemas.microsoft.com/office/drawing/2014/chart" uri="{C3380CC4-5D6E-409C-BE32-E72D297353CC}">
              <c16:uniqueId val="{00000010-6F54-4BD1-85B4-A5DAE0ACEB62}"/>
            </c:ext>
          </c:extLst>
        </c:ser>
        <c:dLbls>
          <c:showLegendKey val="0"/>
          <c:showVal val="1"/>
          <c:showCatName val="0"/>
          <c:showSerName val="0"/>
          <c:showPercent val="0"/>
          <c:showBubbleSize val="0"/>
        </c:dLbls>
        <c:gapWidth val="50"/>
        <c:overlap val="100"/>
        <c:axId val="588269576"/>
        <c:axId val="588271144"/>
      </c:barChart>
      <c:catAx>
        <c:axId val="58826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64872"/>
        <c:crosses val="autoZero"/>
        <c:auto val="1"/>
        <c:lblAlgn val="ctr"/>
        <c:lblOffset val="100"/>
        <c:noMultiLvlLbl val="0"/>
      </c:catAx>
      <c:valAx>
        <c:axId val="588264872"/>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60560"/>
        <c:crosses val="autoZero"/>
        <c:crossBetween val="between"/>
        <c:dispUnits>
          <c:builtInUnit val="thousands"/>
          <c:dispUnitsLbl>
            <c:layout>
              <c:manualLayout>
                <c:xMode val="edge"/>
                <c:yMode val="edge"/>
                <c:x val="7.5330282667546156E-2"/>
                <c:y val="0.1067633297755939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8271144"/>
        <c:scaling>
          <c:orientation val="minMax"/>
        </c:scaling>
        <c:delete val="1"/>
        <c:axPos val="r"/>
        <c:numFmt formatCode="#,##0_);[Red]\(#,##0\)" sourceLinked="1"/>
        <c:majorTickMark val="out"/>
        <c:minorTickMark val="none"/>
        <c:tickLblPos val="nextTo"/>
        <c:crossAx val="588269576"/>
        <c:crosses val="max"/>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88269576"/>
        <c:scaling>
          <c:orientation val="minMax"/>
        </c:scaling>
        <c:delete val="1"/>
        <c:axPos val="b"/>
        <c:numFmt formatCode="General" sourceLinked="1"/>
        <c:majorTickMark val="out"/>
        <c:minorTickMark val="none"/>
        <c:tickLblPos val="nextTo"/>
        <c:crossAx val="588271144"/>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41894279653399497"/>
          <c:y val="0.14866515471973771"/>
          <c:w val="0.24505399354215288"/>
          <c:h val="5.03886055728423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88830911733534"/>
          <c:y val="0.15850665853058141"/>
          <c:w val="0.52005085883746627"/>
          <c:h val="0.7682260444872822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65-44BA-B341-71568B974D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65-44BA-B341-71568B974D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65-44BA-B341-71568B974D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65-44BA-B341-71568B974D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65-44BA-B341-71568B974D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65-44BA-B341-71568B974DE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65-44BA-B341-71568B974DE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65-44BA-B341-71568B974DE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465-44BA-B341-71568B974DE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465-44BA-B341-71568B974DE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465-44BA-B341-71568B974DE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465-44BA-B341-71568B974DE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465-44BA-B341-71568B974DE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465-44BA-B341-71568B974DE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465-44BA-B341-71568B974DE7}"/>
              </c:ext>
            </c:extLst>
          </c:dPt>
          <c:dLbls>
            <c:dLbl>
              <c:idx val="0"/>
              <c:layout>
                <c:manualLayout>
                  <c:x val="-0.141367195830777"/>
                  <c:y val="9.082575487038309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F1797740-6B50-4F20-8FFA-C12B0864CF02}"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782D9721-93A4-4722-A5AF-64A3A49453E1}"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EA068BB1-227A-41F7-8F98-1C4875907600}"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465-44BA-B341-71568B974DE7}"/>
                </c:ext>
              </c:extLst>
            </c:dLbl>
            <c:dLbl>
              <c:idx val="1"/>
              <c:layout>
                <c:manualLayout>
                  <c:x val="-8.1020141454614669E-2"/>
                  <c:y val="-0.15760998538828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805DC36F-3E4A-4C25-B886-F51087FD9116}"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r>
                      <a:rPr lang="ja-JP" altLang="en-US" sz="900" b="0" baseline="0">
                        <a:solidFill>
                          <a:schemeClr val="bg1"/>
                        </a:solidFill>
                      </a:rPr>
                      <a:t> </a:t>
                    </a:r>
                    <a:fld id="{9239D0B7-D488-4318-9B6F-9C10E33E7F53}"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B93AF518-AEBD-4241-9232-FAB02FBE04A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465-44BA-B341-71568B974DE7}"/>
                </c:ext>
              </c:extLst>
            </c:dLbl>
            <c:dLbl>
              <c:idx val="2"/>
              <c:layout>
                <c:manualLayout>
                  <c:x val="9.4541206124480137E-2"/>
                  <c:y val="-0.15533793334802531"/>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C2D4583C-36C0-45F2-A9CA-717DD3DAF78F}"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r>
                      <a:rPr lang="ja-JP" altLang="en-US" sz="900" b="0" baseline="0">
                        <a:solidFill>
                          <a:schemeClr val="bg1"/>
                        </a:solidFill>
                      </a:rPr>
                      <a:t> </a:t>
                    </a:r>
                  </a:p>
                  <a:p>
                    <a:pPr>
                      <a:defRPr sz="900" b="0" i="0" u="none" strike="noStrike" kern="1200" baseline="0">
                        <a:solidFill>
                          <a:schemeClr val="bg1"/>
                        </a:solidFill>
                        <a:latin typeface="+mn-lt"/>
                        <a:ea typeface="+mn-ea"/>
                        <a:cs typeface="+mn-cs"/>
                      </a:defRPr>
                    </a:pPr>
                    <a:fld id="{D0281C8B-3CE2-4C2D-B7DC-13E21C12928C}"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72096C4F-E4BB-4808-B26F-4D029C02F8EE}"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465-44BA-B341-71568B974DE7}"/>
                </c:ext>
              </c:extLst>
            </c:dLbl>
            <c:dLbl>
              <c:idx val="3"/>
              <c:layout>
                <c:manualLayout>
                  <c:x val="0.13461974929378742"/>
                  <c:y val="-8.486013837082651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5A9B2FE2-5686-42AB-AC18-D7D318748C95}"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3A342249-819C-41BF-88C8-3E0D3E91EC67}"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1647E46D-99E7-4A84-A50D-68A34BAC02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465-44BA-B341-71568B974DE7}"/>
                </c:ext>
              </c:extLst>
            </c:dLbl>
            <c:dLbl>
              <c:idx val="4"/>
              <c:layout>
                <c:manualLayout>
                  <c:x val="0.18794164922815637"/>
                  <c:y val="-9.954117141902516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fld id="{0E9DA9DA-E68F-46BE-993B-355826A8E0D9}"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p>
                  <a:p>
                    <a:pPr>
                      <a:defRPr sz="900" b="0" i="0" u="none" strike="noStrike" kern="1200" baseline="0">
                        <a:solidFill>
                          <a:schemeClr val="bg1"/>
                        </a:solidFill>
                        <a:latin typeface="+mn-lt"/>
                        <a:ea typeface="+mn-ea"/>
                        <a:cs typeface="+mn-cs"/>
                      </a:defRPr>
                    </a:pPr>
                    <a:fld id="{D465EA79-B76B-4FE8-9D50-FB02181D96D8}"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13C831E2-87B5-4DA6-A6FB-BE682A22CD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1932522940198823"/>
                      <c:h val="0.16632939784349443"/>
                    </c:manualLayout>
                  </c15:layout>
                  <c15:dlblFieldTable/>
                  <c15:showDataLabelsRange val="0"/>
                </c:ext>
                <c:ext xmlns:c16="http://schemas.microsoft.com/office/drawing/2014/chart" uri="{C3380CC4-5D6E-409C-BE32-E72D297353CC}">
                  <c16:uniqueId val="{00000009-4465-44BA-B341-71568B974DE7}"/>
                </c:ext>
              </c:extLst>
            </c:dLbl>
            <c:dLbl>
              <c:idx val="5"/>
              <c:layout>
                <c:manualLayout>
                  <c:x val="-3.2807453822319027E-3"/>
                  <c:y val="5.97742276933734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A1093918-C318-4EB9-B854-249C4BF73134}"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168A8F2D-5485-468D-AF7A-DD1E0CE8D423}" type="VALUE">
                      <a:rPr lang="en-US" altLang="ja-JP" sz="900" b="0" baseline="0"/>
                      <a:pPr>
                        <a:defRPr sz="900" b="0" i="0" u="none" strike="noStrike" kern="1200" baseline="0">
                          <a:solidFill>
                            <a:schemeClr val="tx1"/>
                          </a:solidFill>
                          <a:latin typeface="+mn-lt"/>
                          <a:ea typeface="+mn-ea"/>
                          <a:cs typeface="+mn-cs"/>
                        </a:defRPr>
                      </a:pPr>
                      <a:t>[値]</a:t>
                    </a:fld>
                    <a:r>
                      <a:rPr lang="en-US" altLang="ja-JP" sz="900" b="0" baseline="0"/>
                      <a:t> </a:t>
                    </a:r>
                  </a:p>
                  <a:p>
                    <a:pPr>
                      <a:defRPr sz="900" b="0" i="0" u="none" strike="noStrike" kern="1200" baseline="0">
                        <a:solidFill>
                          <a:schemeClr val="tx1"/>
                        </a:solidFill>
                        <a:latin typeface="+mn-lt"/>
                        <a:ea typeface="+mn-ea"/>
                        <a:cs typeface="+mn-cs"/>
                      </a:defRPr>
                    </a:pPr>
                    <a:fld id="{39E5D1EF-84E7-43F7-8E34-D8DAAECBFEB2}"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9426587887416461"/>
                      <c:h val="0.12523053204681486"/>
                    </c:manualLayout>
                  </c15:layout>
                  <c15:dlblFieldTable/>
                  <c15:showDataLabelsRange val="0"/>
                </c:ext>
                <c:ext xmlns:c16="http://schemas.microsoft.com/office/drawing/2014/chart" uri="{C3380CC4-5D6E-409C-BE32-E72D297353CC}">
                  <c16:uniqueId val="{0000000B-4465-44BA-B341-71568B974DE7}"/>
                </c:ext>
              </c:extLst>
            </c:dLbl>
            <c:dLbl>
              <c:idx val="6"/>
              <c:layout>
                <c:manualLayout>
                  <c:x val="-3.4717234849001723E-2"/>
                  <c:y val="4.368681486085744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0B113EF2-05A0-444A-B6A9-1154E19637C5}"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B3121E7D-97B4-4D53-A9BF-858E39F1472B}"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B2EC2E3A-7060-4884-8D57-7C76D53B7B4F}"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19491455829222415"/>
                      <c:h val="0.12035145746396589"/>
                    </c:manualLayout>
                  </c15:layout>
                  <c15:dlblFieldTable/>
                  <c15:showDataLabelsRange val="0"/>
                </c:ext>
                <c:ext xmlns:c16="http://schemas.microsoft.com/office/drawing/2014/chart" uri="{C3380CC4-5D6E-409C-BE32-E72D297353CC}">
                  <c16:uniqueId val="{0000000D-4465-44BA-B341-71568B974DE7}"/>
                </c:ext>
              </c:extLst>
            </c:dLbl>
            <c:dLbl>
              <c:idx val="7"/>
              <c:layout>
                <c:manualLayout>
                  <c:x val="-2.0826718118437951E-2"/>
                  <c:y val="-3.3079319756276998E-3"/>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fld id="{CC635A06-F797-4838-B186-62C6728B0BCC}" type="CATEGORYNAME">
                      <a:rPr lang="ja-JP" altLang="en-US" sz="900" b="0">
                        <a:solidFill>
                          <a:schemeClr val="tx1"/>
                        </a:solidFill>
                      </a:rPr>
                      <a:pPr>
                        <a:defRPr sz="900" b="0" i="0" u="none" strike="noStrike" kern="1200" baseline="0">
                          <a:solidFill>
                            <a:schemeClr val="tx1"/>
                          </a:solidFill>
                          <a:latin typeface="+mn-lt"/>
                          <a:ea typeface="+mn-ea"/>
                          <a:cs typeface="+mn-cs"/>
                        </a:defRPr>
                      </a:pPr>
                      <a:t>[分類名]</a:t>
                    </a:fld>
                    <a:r>
                      <a:rPr lang="en-US" altLang="ja-JP" sz="900" b="0" baseline="0">
                        <a:solidFill>
                          <a:schemeClr val="tx1"/>
                        </a:solidFill>
                      </a:rPr>
                      <a:t>, </a:t>
                    </a:r>
                    <a:fld id="{A66C494A-3649-4DD2-99DF-8A6048347B0D}" type="VALUE">
                      <a:rPr lang="en-US" altLang="ja-JP" sz="900" b="0" baseline="0">
                        <a:solidFill>
                          <a:schemeClr val="tx1"/>
                        </a:solidFill>
                      </a:rPr>
                      <a:pPr>
                        <a:defRPr sz="900" b="0" i="0" u="none" strike="noStrike" kern="1200" baseline="0">
                          <a:solidFill>
                            <a:schemeClr val="tx1"/>
                          </a:solidFill>
                          <a:latin typeface="+mn-lt"/>
                          <a:ea typeface="+mn-ea"/>
                          <a:cs typeface="+mn-cs"/>
                        </a:defRPr>
                      </a:pPr>
                      <a:t>[値]</a:t>
                    </a:fld>
                    <a:endParaRPr lang="en-US" altLang="ja-JP" sz="900" b="0" baseline="0">
                      <a:solidFill>
                        <a:schemeClr val="tx1"/>
                      </a:solidFill>
                    </a:endParaRPr>
                  </a:p>
                  <a:p>
                    <a:pPr>
                      <a:defRPr sz="900" b="0" i="0" u="none" strike="noStrike" kern="1200" baseline="0">
                        <a:solidFill>
                          <a:schemeClr val="tx1"/>
                        </a:solidFill>
                        <a:latin typeface="+mn-lt"/>
                        <a:ea typeface="+mn-ea"/>
                        <a:cs typeface="+mn-cs"/>
                      </a:defRPr>
                    </a:pPr>
                    <a:fld id="{32D19972-8130-4A1C-BD69-F6900DDA76CD}" type="PERCENTAGE">
                      <a:rPr lang="en-US" altLang="ja-JP" sz="900" b="0" baseline="0">
                        <a:solidFill>
                          <a:schemeClr val="tx1"/>
                        </a:solidFill>
                      </a:rPr>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0286669432009766"/>
                      <c:h val="0.1118271879128363"/>
                    </c:manualLayout>
                  </c15:layout>
                  <c15:dlblFieldTable/>
                  <c15:showDataLabelsRange val="0"/>
                </c:ext>
                <c:ext xmlns:c16="http://schemas.microsoft.com/office/drawing/2014/chart" uri="{C3380CC4-5D6E-409C-BE32-E72D297353CC}">
                  <c16:uniqueId val="{0000000F-4465-44BA-B341-71568B974DE7}"/>
                </c:ext>
              </c:extLst>
            </c:dLbl>
            <c:dLbl>
              <c:idx val="8"/>
              <c:layout>
                <c:manualLayout>
                  <c:x val="0.1779010775463791"/>
                  <c:y val="-3.4619881096296788E-2"/>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r>
                      <a:rPr lang="ja-JP" altLang="en-US" sz="900" b="0"/>
                      <a:t>　</a:t>
                    </a:r>
                    <a:fld id="{6D584526-BE2B-405C-8F40-A163C071BBB7}"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2DB64CCB-B57F-4DEE-8E62-9C37DE76CDD8}"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CA3FC515-BA02-48F8-B3E6-AD6969DB6AD8}"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9712113092148312"/>
                      <c:h val="0.10394931946341057"/>
                    </c:manualLayout>
                  </c15:layout>
                  <c15:dlblFieldTable/>
                  <c15:showDataLabelsRange val="0"/>
                </c:ext>
                <c:ext xmlns:c16="http://schemas.microsoft.com/office/drawing/2014/chart" uri="{C3380CC4-5D6E-409C-BE32-E72D297353CC}">
                  <c16:uniqueId val="{00000011-4465-44BA-B341-71568B974DE7}"/>
                </c:ext>
              </c:extLst>
            </c:dLbl>
            <c:dLbl>
              <c:idx val="9"/>
              <c:layout>
                <c:manualLayout>
                  <c:x val="0.17347663144072212"/>
                  <c:y val="4.8522290881881258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F6438AFC-3FE9-404C-8173-30DD9CFCBC2E}" type="CATEGORYNAME">
                      <a:rPr lang="ja-JP" altLang="en-US" sz="900" b="0">
                        <a:solidFill>
                          <a:sysClr val="windowText" lastClr="000000"/>
                        </a:solidFill>
                      </a:rPr>
                      <a:pPr>
                        <a:defRPr sz="900" b="0" i="0" u="none" strike="noStrike" kern="1200" baseline="0">
                          <a:solidFill>
                            <a:sysClr val="windowText" lastClr="000000"/>
                          </a:solidFill>
                          <a:latin typeface="+mn-lt"/>
                          <a:ea typeface="+mn-ea"/>
                          <a:cs typeface="+mn-cs"/>
                        </a:defRPr>
                      </a:pPr>
                      <a:t>[分類名]</a:t>
                    </a:fld>
                    <a:r>
                      <a:rPr lang="ja-JP" altLang="en-US" sz="900" b="0">
                        <a:solidFill>
                          <a:sysClr val="windowText" lastClr="000000"/>
                        </a:solidFill>
                      </a:rPr>
                      <a:t> </a:t>
                    </a:r>
                    <a:r>
                      <a:rPr lang="en-US" altLang="ja-JP" sz="900" b="0" baseline="0">
                        <a:solidFill>
                          <a:sysClr val="windowText" lastClr="000000"/>
                        </a:solidFill>
                      </a:rPr>
                      <a:t>, </a:t>
                    </a:r>
                    <a:fld id="{B0BCED3E-B329-44D7-95E8-DB3EA676BFCC}" type="VALU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[値]</a:t>
                    </a:fld>
                    <a:endParaRPr lang="en-US" altLang="ja-JP" sz="900" b="0" baseline="0">
                      <a:solidFill>
                        <a:sysClr val="windowText" lastClr="000000"/>
                      </a:solidFill>
                    </a:endParaRPr>
                  </a:p>
                  <a:p>
                    <a:pPr>
                      <a:defRPr sz="900" b="0" i="0" u="none" strike="noStrike" kern="1200" baseline="0">
                        <a:solidFill>
                          <a:sysClr val="windowText" lastClr="000000"/>
                        </a:solidFill>
                        <a:latin typeface="+mn-lt"/>
                        <a:ea typeface="+mn-ea"/>
                        <a:cs typeface="+mn-cs"/>
                      </a:defRPr>
                    </a:pPr>
                    <a:fld id="{0A89BCA7-EE78-4AC0-972F-381E8EF222EF}" type="PERCENTAG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19530259426190283"/>
                      <c:h val="0.12112346923915999"/>
                    </c:manualLayout>
                  </c15:layout>
                  <c15:dlblFieldTable/>
                  <c15:showDataLabelsRange val="0"/>
                </c:ext>
                <c:ext xmlns:c16="http://schemas.microsoft.com/office/drawing/2014/chart" uri="{C3380CC4-5D6E-409C-BE32-E72D297353CC}">
                  <c16:uniqueId val="{00000013-4465-44BA-B341-71568B974DE7}"/>
                </c:ext>
              </c:extLst>
            </c:dLbl>
            <c:dLbl>
              <c:idx val="10"/>
              <c:layout>
                <c:manualLayout>
                  <c:x val="-2.4073988675509903E-2"/>
                  <c:y val="-9.0202204982352124E-2"/>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ja-JP" altLang="en-US" baseline="0"/>
                      <a:t>人</a:t>
                    </a:r>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5236308568908122"/>
                      <c:h val="9.965293774205311E-2"/>
                    </c:manualLayout>
                  </c15:layout>
                  <c15:dlblFieldTable/>
                  <c15:showDataLabelsRange val="0"/>
                </c:ext>
                <c:ext xmlns:c16="http://schemas.microsoft.com/office/drawing/2014/chart" uri="{C3380CC4-5D6E-409C-BE32-E72D297353CC}">
                  <c16:uniqueId val="{00000015-4465-44BA-B341-71568B974DE7}"/>
                </c:ext>
              </c:extLst>
            </c:dLbl>
            <c:dLbl>
              <c:idx val="11"/>
              <c:layout>
                <c:manualLayout>
                  <c:x val="0.13398714624218197"/>
                  <c:y val="-8.8251743432100294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ja-JP" altLang="en-US" baseline="0"/>
                      <a:t>人</a:t>
                    </a:r>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1626166932196048"/>
                      <c:h val="9.8935069450066429E-2"/>
                    </c:manualLayout>
                  </c15:layout>
                  <c15:dlblFieldTable/>
                  <c15:showDataLabelsRange val="0"/>
                </c:ext>
                <c:ext xmlns:c16="http://schemas.microsoft.com/office/drawing/2014/chart" uri="{C3380CC4-5D6E-409C-BE32-E72D297353CC}">
                  <c16:uniqueId val="{00000017-4465-44BA-B341-71568B974DE7}"/>
                </c:ext>
              </c:extLst>
            </c:dLbl>
            <c:dLbl>
              <c:idx val="12"/>
              <c:layout>
                <c:manualLayout>
                  <c:x val="0.34269789327327305"/>
                  <c:y val="-6.9923285880494998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ja-JP" altLang="en-US" baseline="0">
                        <a:solidFill>
                          <a:schemeClr val="tx1"/>
                        </a:solidFill>
                      </a:rPr>
                      <a:t>人</a:t>
                    </a:r>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c:ext xmlns:c15="http://schemas.microsoft.com/office/drawing/2012/chart" uri="{CE6537A1-D6FC-4f65-9D91-7224C49458BB}">
                  <c15:layout>
                    <c:manualLayout>
                      <c:w val="0.26086573997960233"/>
                      <c:h val="0.10242689543065701"/>
                    </c:manualLayout>
                  </c15:layout>
                  <c15:dlblFieldTable/>
                  <c15:showDataLabelsRange val="0"/>
                </c:ext>
                <c:ext xmlns:c16="http://schemas.microsoft.com/office/drawing/2014/chart" uri="{C3380CC4-5D6E-409C-BE32-E72D297353CC}">
                  <c16:uniqueId val="{00000019-4465-44BA-B341-71568B974DE7}"/>
                </c:ext>
              </c:extLst>
            </c:dLbl>
            <c:dLbl>
              <c:idx val="13"/>
              <c:layout>
                <c:manualLayout>
                  <c:x val="0.28841960700214714"/>
                  <c:y val="2.1782132352546561E-3"/>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ja-JP" altLang="en-US" baseline="0"/>
                      <a:t>人</a:t>
                    </a:r>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B-4465-44BA-B341-71568B974DE7}"/>
                </c:ext>
              </c:extLst>
            </c:dLbl>
            <c:dLbl>
              <c:idx val="14"/>
              <c:layout>
                <c:manualLayout>
                  <c:x val="0.25297164784103982"/>
                  <c:y val="8.6791409848975515E-2"/>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ja-JP" altLang="en-US" baseline="0"/>
                      <a:t>人</a:t>
                    </a:r>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D-4465-44BA-B341-71568B974DE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'8-3'!$A$5:$A$14</c:f>
              <c:strCache>
                <c:ptCount val="10"/>
                <c:pt idx="0">
                  <c:v>市税</c:v>
                </c:pt>
                <c:pt idx="1">
                  <c:v>国庫支出金</c:v>
                </c:pt>
                <c:pt idx="2">
                  <c:v>市債</c:v>
                </c:pt>
                <c:pt idx="3">
                  <c:v>地方交付税</c:v>
                </c:pt>
                <c:pt idx="4">
                  <c:v>県支出金</c:v>
                </c:pt>
                <c:pt idx="5">
                  <c:v>地方消費税交付金</c:v>
                </c:pt>
                <c:pt idx="6">
                  <c:v>繰入金</c:v>
                </c:pt>
                <c:pt idx="7">
                  <c:v>諸収入</c:v>
                </c:pt>
                <c:pt idx="8">
                  <c:v>使用料及び手数料</c:v>
                </c:pt>
                <c:pt idx="9">
                  <c:v>その他</c:v>
                </c:pt>
              </c:strCache>
            </c:strRef>
          </c:cat>
          <c:val>
            <c:numRef>
              <c:f>'8-3'!$B$5:$B$14</c:f>
              <c:numCache>
                <c:formatCode>#,##0_);[Red]\(#,##0\)</c:formatCode>
                <c:ptCount val="10"/>
                <c:pt idx="0">
                  <c:v>51178824</c:v>
                </c:pt>
                <c:pt idx="1">
                  <c:v>24759732</c:v>
                </c:pt>
                <c:pt idx="2">
                  <c:v>11576200</c:v>
                </c:pt>
                <c:pt idx="3">
                  <c:v>11930000</c:v>
                </c:pt>
                <c:pt idx="4">
                  <c:v>9876883</c:v>
                </c:pt>
                <c:pt idx="5">
                  <c:v>8355936</c:v>
                </c:pt>
                <c:pt idx="6">
                  <c:v>9617776</c:v>
                </c:pt>
                <c:pt idx="7">
                  <c:v>4194075</c:v>
                </c:pt>
                <c:pt idx="8">
                  <c:v>2289998</c:v>
                </c:pt>
                <c:pt idx="9">
                  <c:v>7760576</c:v>
                </c:pt>
              </c:numCache>
            </c:numRef>
          </c:val>
          <c:extLst>
            <c:ext xmlns:c16="http://schemas.microsoft.com/office/drawing/2014/chart" uri="{C3380CC4-5D6E-409C-BE32-E72D297353CC}">
              <c16:uniqueId val="{0000001E-4465-44BA-B341-71568B974DE7}"/>
            </c:ext>
          </c:extLst>
        </c:ser>
        <c:ser>
          <c:idx val="1"/>
          <c:order val="1"/>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'8-3'!$A$5:$A$14</c:f>
              <c:strCache>
                <c:ptCount val="10"/>
                <c:pt idx="0">
                  <c:v>市税</c:v>
                </c:pt>
                <c:pt idx="1">
                  <c:v>国庫支出金</c:v>
                </c:pt>
                <c:pt idx="2">
                  <c:v>市債</c:v>
                </c:pt>
                <c:pt idx="3">
                  <c:v>地方交付税</c:v>
                </c:pt>
                <c:pt idx="4">
                  <c:v>県支出金</c:v>
                </c:pt>
                <c:pt idx="5">
                  <c:v>地方消費税交付金</c:v>
                </c:pt>
                <c:pt idx="6">
                  <c:v>繰入金</c:v>
                </c:pt>
                <c:pt idx="7">
                  <c:v>諸収入</c:v>
                </c:pt>
                <c:pt idx="8">
                  <c:v>使用料及び手数料</c:v>
                </c:pt>
                <c:pt idx="9">
                  <c:v>その他</c:v>
                </c:pt>
              </c:strCache>
            </c:strRef>
          </c:cat>
          <c:val>
            <c:numRef>
              <c:f>'8-3'!$C$5:$C$14</c:f>
              <c:numCache>
                <c:formatCode>0.0%</c:formatCode>
                <c:ptCount val="10"/>
                <c:pt idx="0">
                  <c:v>0.36199999999999999</c:v>
                </c:pt>
                <c:pt idx="1">
                  <c:v>0.17499999999999999</c:v>
                </c:pt>
                <c:pt idx="2">
                  <c:v>8.2000000000000003E-2</c:v>
                </c:pt>
                <c:pt idx="3">
                  <c:v>8.4000000000000005E-2</c:v>
                </c:pt>
                <c:pt idx="4">
                  <c:v>7.0000000000000007E-2</c:v>
                </c:pt>
                <c:pt idx="5">
                  <c:v>5.8999999999999997E-2</c:v>
                </c:pt>
                <c:pt idx="6">
                  <c:v>6.8000000000000005E-2</c:v>
                </c:pt>
                <c:pt idx="7">
                  <c:v>0.03</c:v>
                </c:pt>
                <c:pt idx="8">
                  <c:v>1.6E-2</c:v>
                </c:pt>
                <c:pt idx="9">
                  <c:v>5.5E-2</c:v>
                </c:pt>
              </c:numCache>
            </c:numRef>
          </c:val>
          <c:extLst>
            <c:ext xmlns:c16="http://schemas.microsoft.com/office/drawing/2014/chart" uri="{C3380CC4-5D6E-409C-BE32-E72D297353CC}">
              <c16:uniqueId val="{0000001F-4465-44BA-B341-71568B974DE7}"/>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88830911733534"/>
          <c:y val="0.15850665853058141"/>
          <c:w val="0.52005085883746627"/>
          <c:h val="0.7682260444872822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0E-4685-8103-5A70151383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0E-4685-8103-5A70151383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50E-4685-8103-5A70151383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50E-4685-8103-5A70151383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50E-4685-8103-5A701513834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50E-4685-8103-5A701513834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50E-4685-8103-5A701513834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50E-4685-8103-5A701513834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50E-4685-8103-5A701513834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50E-4685-8103-5A701513834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750E-4685-8103-5A701513834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750E-4685-8103-5A701513834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50E-4685-8103-5A701513834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750E-4685-8103-5A701513834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750E-4685-8103-5A701513834B}"/>
              </c:ext>
            </c:extLst>
          </c:dPt>
          <c:dLbls>
            <c:dLbl>
              <c:idx val="0"/>
              <c:layout>
                <c:manualLayout>
                  <c:x val="-0.13339062473748201"/>
                  <c:y val="0.1174378566477664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F1797740-6B50-4F20-8FFA-C12B0864CF02}"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782D9721-93A4-4722-A5AF-64A3A49453E1}"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37.3%</a:t>
                    </a: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50E-4685-8103-5A701513834B}"/>
                </c:ext>
              </c:extLst>
            </c:dLbl>
            <c:dLbl>
              <c:idx val="1"/>
              <c:layout>
                <c:manualLayout>
                  <c:x val="-8.871462235022709E-2"/>
                  <c:y val="-0.1565628068413964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805DC36F-3E4A-4C25-B886-F51087FD9116}"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r>
                      <a:rPr lang="ja-JP" altLang="en-US" sz="900" b="0" baseline="0">
                        <a:solidFill>
                          <a:schemeClr val="bg1"/>
                        </a:solidFill>
                      </a:rPr>
                      <a:t> </a:t>
                    </a:r>
                    <a:fld id="{9239D0B7-D488-4318-9B6F-9C10E33E7F53}"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B93AF518-AEBD-4241-9232-FAB02FBE04A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50E-4685-8103-5A701513834B}"/>
                </c:ext>
              </c:extLst>
            </c:dLbl>
            <c:dLbl>
              <c:idx val="2"/>
              <c:layout>
                <c:manualLayout>
                  <c:x val="9.4244823957751842E-2"/>
                  <c:y val="-0.15609849088084507"/>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C2D4583C-36C0-45F2-A9CA-717DD3DAF78F}"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r>
                      <a:rPr lang="ja-JP" altLang="en-US" sz="900" b="0" baseline="0">
                        <a:solidFill>
                          <a:schemeClr val="bg1"/>
                        </a:solidFill>
                      </a:rPr>
                      <a:t> </a:t>
                    </a:r>
                  </a:p>
                  <a:p>
                    <a:pPr>
                      <a:defRPr sz="900" b="0" i="0" u="none" strike="noStrike" kern="1200" baseline="0">
                        <a:solidFill>
                          <a:schemeClr val="bg1"/>
                        </a:solidFill>
                        <a:latin typeface="+mn-lt"/>
                        <a:ea typeface="+mn-ea"/>
                        <a:cs typeface="+mn-cs"/>
                      </a:defRPr>
                    </a:pPr>
                    <a:fld id="{D0281C8B-3CE2-4C2D-B7DC-13E21C12928C}"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72096C4F-E4BB-4808-B26F-4D029C02F8EE}"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50E-4685-8103-5A701513834B}"/>
                </c:ext>
              </c:extLst>
            </c:dLbl>
            <c:dLbl>
              <c:idx val="3"/>
              <c:layout>
                <c:manualLayout>
                  <c:x val="0.12903039674345307"/>
                  <c:y val="-8.2038908675563113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5A9B2FE2-5686-42AB-AC18-D7D318748C95}"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3A342249-819C-41BF-88C8-3E0D3E91EC67}"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1647E46D-99E7-4A84-A50D-68A34BAC02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50E-4685-8103-5A701513834B}"/>
                </c:ext>
              </c:extLst>
            </c:dLbl>
            <c:dLbl>
              <c:idx val="4"/>
              <c:layout>
                <c:manualLayout>
                  <c:x val="0.17653537394466043"/>
                  <c:y val="2.250429512038465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fld id="{0E9DA9DA-E68F-46BE-993B-355826A8E0D9}"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r>
                      <a:rPr lang="ja-JP" altLang="en-US" sz="900" b="0" baseline="0">
                        <a:solidFill>
                          <a:schemeClr val="bg1"/>
                        </a:solidFill>
                      </a:rPr>
                      <a:t> </a:t>
                    </a:r>
                    <a:fld id="{D465EA79-B76B-4FE8-9D50-FB02181D96D8}"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13C831E2-87B5-4DA6-A6FB-BE682A22CD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1955690181108565"/>
                      <c:h val="0.16632949393356833"/>
                    </c:manualLayout>
                  </c15:layout>
                  <c15:dlblFieldTable/>
                  <c15:showDataLabelsRange val="0"/>
                </c:ext>
                <c:ext xmlns:c16="http://schemas.microsoft.com/office/drawing/2014/chart" uri="{C3380CC4-5D6E-409C-BE32-E72D297353CC}">
                  <c16:uniqueId val="{00000009-750E-4685-8103-5A701513834B}"/>
                </c:ext>
              </c:extLst>
            </c:dLbl>
            <c:dLbl>
              <c:idx val="5"/>
              <c:layout>
                <c:manualLayout>
                  <c:x val="-3.2807453822319027E-3"/>
                  <c:y val="5.97742276933734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A1093918-C318-4EB9-B854-249C4BF73134}"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168A8F2D-5485-468D-AF7A-DD1E0CE8D423}" type="VALUE">
                      <a:rPr lang="en-US" altLang="ja-JP" sz="900" b="0" baseline="0"/>
                      <a:pPr>
                        <a:defRPr sz="900" b="0" i="0" u="none" strike="noStrike" kern="1200" baseline="0">
                          <a:solidFill>
                            <a:schemeClr val="tx1"/>
                          </a:solidFill>
                          <a:latin typeface="+mn-lt"/>
                          <a:ea typeface="+mn-ea"/>
                          <a:cs typeface="+mn-cs"/>
                        </a:defRPr>
                      </a:pPr>
                      <a:t>[値]</a:t>
                    </a:fld>
                    <a:r>
                      <a:rPr lang="en-US" altLang="ja-JP" sz="900" b="0" baseline="0"/>
                      <a:t> </a:t>
                    </a:r>
                  </a:p>
                  <a:p>
                    <a:pPr>
                      <a:defRPr sz="900" b="0" i="0" u="none" strike="noStrike" kern="1200" baseline="0">
                        <a:solidFill>
                          <a:schemeClr val="tx1"/>
                        </a:solidFill>
                        <a:latin typeface="+mn-lt"/>
                        <a:ea typeface="+mn-ea"/>
                        <a:cs typeface="+mn-cs"/>
                      </a:defRPr>
                    </a:pPr>
                    <a:fld id="{39E5D1EF-84E7-43F7-8E34-D8DAAECBFEB2}"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9426587887416461"/>
                      <c:h val="0.12523053204681486"/>
                    </c:manualLayout>
                  </c15:layout>
                  <c15:dlblFieldTable/>
                  <c15:showDataLabelsRange val="0"/>
                </c:ext>
                <c:ext xmlns:c16="http://schemas.microsoft.com/office/drawing/2014/chart" uri="{C3380CC4-5D6E-409C-BE32-E72D297353CC}">
                  <c16:uniqueId val="{0000000B-750E-4685-8103-5A701513834B}"/>
                </c:ext>
              </c:extLst>
            </c:dLbl>
            <c:dLbl>
              <c:idx val="6"/>
              <c:layout>
                <c:manualLayout>
                  <c:x val="-1.4775651922815228E-2"/>
                  <c:y val="4.812205868169355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0B113EF2-05A0-444A-B6A9-1154E19637C5}"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B3121E7D-97B4-4D53-A9BF-858E39F1472B}"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B2EC2E3A-7060-4884-8D57-7C76D53B7B4F}"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1989028690871526"/>
                      <c:h val="0.12330836415772743"/>
                    </c:manualLayout>
                  </c15:layout>
                  <c15:dlblFieldTable/>
                  <c15:showDataLabelsRange val="0"/>
                </c:ext>
                <c:ext xmlns:c16="http://schemas.microsoft.com/office/drawing/2014/chart" uri="{C3380CC4-5D6E-409C-BE32-E72D297353CC}">
                  <c16:uniqueId val="{0000000D-750E-4685-8103-5A701513834B}"/>
                </c:ext>
              </c:extLst>
            </c:dLbl>
            <c:dLbl>
              <c:idx val="7"/>
              <c:layout>
                <c:manualLayout>
                  <c:x val="-4.3023510150015444E-5"/>
                  <c:y val="-2.8763484484039641E-3"/>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fld id="{CC635A06-F797-4838-B186-62C6728B0BCC}" type="CATEGORYNAME">
                      <a:rPr lang="ja-JP" altLang="en-US" sz="900" b="0">
                        <a:solidFill>
                          <a:schemeClr val="tx1"/>
                        </a:solidFill>
                      </a:rPr>
                      <a:pPr>
                        <a:defRPr sz="900" b="0" i="0" u="none" strike="noStrike" kern="1200" baseline="0">
                          <a:solidFill>
                            <a:schemeClr val="tx1"/>
                          </a:solidFill>
                          <a:latin typeface="+mn-lt"/>
                          <a:ea typeface="+mn-ea"/>
                          <a:cs typeface="+mn-cs"/>
                        </a:defRPr>
                      </a:pPr>
                      <a:t>[分類名]</a:t>
                    </a:fld>
                    <a:r>
                      <a:rPr lang="en-US" altLang="ja-JP" sz="900" b="0" baseline="0">
                        <a:solidFill>
                          <a:schemeClr val="tx1"/>
                        </a:solidFill>
                      </a:rPr>
                      <a:t>, </a:t>
                    </a:r>
                    <a:fld id="{A66C494A-3649-4DD2-99DF-8A6048347B0D}" type="VALUE">
                      <a:rPr lang="en-US" altLang="ja-JP" sz="900" b="0" baseline="0">
                        <a:solidFill>
                          <a:schemeClr val="tx1"/>
                        </a:solidFill>
                      </a:rPr>
                      <a:pPr>
                        <a:defRPr sz="900" b="0" i="0" u="none" strike="noStrike" kern="1200" baseline="0">
                          <a:solidFill>
                            <a:schemeClr val="tx1"/>
                          </a:solidFill>
                          <a:latin typeface="+mn-lt"/>
                          <a:ea typeface="+mn-ea"/>
                          <a:cs typeface="+mn-cs"/>
                        </a:defRPr>
                      </a:pPr>
                      <a:t>[値]</a:t>
                    </a:fld>
                    <a:endParaRPr lang="en-US" altLang="ja-JP" sz="900" b="0" baseline="0">
                      <a:solidFill>
                        <a:schemeClr val="tx1"/>
                      </a:solidFill>
                    </a:endParaRPr>
                  </a:p>
                  <a:p>
                    <a:pPr>
                      <a:defRPr sz="900" b="0" i="0" u="none" strike="noStrike" kern="1200" baseline="0">
                        <a:solidFill>
                          <a:schemeClr val="tx1"/>
                        </a:solidFill>
                        <a:latin typeface="+mn-lt"/>
                        <a:ea typeface="+mn-ea"/>
                        <a:cs typeface="+mn-cs"/>
                      </a:defRPr>
                    </a:pPr>
                    <a:fld id="{32D19972-8130-4A1C-BD69-F6900DDA76CD}" type="PERCENTAGE">
                      <a:rPr lang="en-US" altLang="ja-JP" sz="900" b="0" baseline="0">
                        <a:solidFill>
                          <a:schemeClr val="tx1"/>
                        </a:solidFill>
                      </a:rPr>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0286669432009766"/>
                      <c:h val="0.1118271879128363"/>
                    </c:manualLayout>
                  </c15:layout>
                  <c15:dlblFieldTable/>
                  <c15:showDataLabelsRange val="0"/>
                </c:ext>
                <c:ext xmlns:c16="http://schemas.microsoft.com/office/drawing/2014/chart" uri="{C3380CC4-5D6E-409C-BE32-E72D297353CC}">
                  <c16:uniqueId val="{0000000F-750E-4685-8103-5A701513834B}"/>
                </c:ext>
              </c:extLst>
            </c:dLbl>
            <c:dLbl>
              <c:idx val="8"/>
              <c:layout>
                <c:manualLayout>
                  <c:x val="0.10740153600482846"/>
                  <c:y val="-1.994253889776847E-2"/>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r>
                      <a:rPr lang="ja-JP" altLang="en-US" sz="900" b="0"/>
                      <a:t>　</a:t>
                    </a:r>
                    <a:fld id="{6D584526-BE2B-405C-8F40-A163C071BBB7}"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2DB64CCB-B57F-4DEE-8E62-9C37DE76CDD8}"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CA3FC515-BA02-48F8-B3E6-AD6969DB6AD8}"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6346638800754968"/>
                      <c:h val="0.10394927942540022"/>
                    </c:manualLayout>
                  </c15:layout>
                  <c15:dlblFieldTable/>
                  <c15:showDataLabelsRange val="0"/>
                </c:ext>
                <c:ext xmlns:c16="http://schemas.microsoft.com/office/drawing/2014/chart" uri="{C3380CC4-5D6E-409C-BE32-E72D297353CC}">
                  <c16:uniqueId val="{00000011-750E-4685-8103-5A701513834B}"/>
                </c:ext>
              </c:extLst>
            </c:dLbl>
            <c:dLbl>
              <c:idx val="9"/>
              <c:layout>
                <c:manualLayout>
                  <c:x val="0.20911097645390958"/>
                  <c:y val="4.2706442894469149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F6438AFC-3FE9-404C-8173-30DD9CFCBC2E}" type="CATEGORYNAME">
                      <a:rPr lang="ja-JP" altLang="en-US" sz="900" b="0">
                        <a:solidFill>
                          <a:sysClr val="windowText" lastClr="000000"/>
                        </a:solidFill>
                      </a:rPr>
                      <a:pPr>
                        <a:defRPr sz="900" b="0" i="0" u="none" strike="noStrike" kern="1200" baseline="0">
                          <a:solidFill>
                            <a:sysClr val="windowText" lastClr="000000"/>
                          </a:solidFill>
                          <a:latin typeface="+mn-lt"/>
                          <a:ea typeface="+mn-ea"/>
                          <a:cs typeface="+mn-cs"/>
                        </a:defRPr>
                      </a:pPr>
                      <a:t>[分類名]</a:t>
                    </a:fld>
                    <a:r>
                      <a:rPr lang="ja-JP" altLang="en-US" sz="900" b="0">
                        <a:solidFill>
                          <a:sysClr val="windowText" lastClr="000000"/>
                        </a:solidFill>
                      </a:rPr>
                      <a:t> </a:t>
                    </a:r>
                    <a:r>
                      <a:rPr lang="en-US" altLang="ja-JP" sz="900" b="0" baseline="0">
                        <a:solidFill>
                          <a:sysClr val="windowText" lastClr="000000"/>
                        </a:solidFill>
                      </a:rPr>
                      <a:t>, </a:t>
                    </a:r>
                    <a:fld id="{B0BCED3E-B329-44D7-95E8-DB3EA676BFCC}" type="VALU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[値]</a:t>
                    </a:fld>
                    <a:endParaRPr lang="en-US" altLang="ja-JP" sz="900" b="0" baseline="0">
                      <a:solidFill>
                        <a:sysClr val="windowText" lastClr="000000"/>
                      </a:solidFill>
                    </a:endParaRPr>
                  </a:p>
                  <a:p>
                    <a:pPr>
                      <a:defRPr sz="900" b="0" i="0" u="none" strike="noStrike" kern="1200" baseline="0">
                        <a:solidFill>
                          <a:sysClr val="windowText" lastClr="000000"/>
                        </a:solidFill>
                        <a:latin typeface="+mn-lt"/>
                        <a:ea typeface="+mn-ea"/>
                        <a:cs typeface="+mn-cs"/>
                      </a:defRPr>
                    </a:pPr>
                    <a:fld id="{0A89BCA7-EE78-4AC0-972F-381E8EF222EF}" type="PERCENTAG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2697759028562406"/>
                      <c:h val="0.12112342695609864"/>
                    </c:manualLayout>
                  </c15:layout>
                  <c15:dlblFieldTable/>
                  <c15:showDataLabelsRange val="0"/>
                </c:ext>
                <c:ext xmlns:c16="http://schemas.microsoft.com/office/drawing/2014/chart" uri="{C3380CC4-5D6E-409C-BE32-E72D297353CC}">
                  <c16:uniqueId val="{00000013-750E-4685-8103-5A701513834B}"/>
                </c:ext>
              </c:extLst>
            </c:dLbl>
            <c:dLbl>
              <c:idx val="10"/>
              <c:layout>
                <c:manualLayout>
                  <c:x val="-2.4073988675509903E-2"/>
                  <c:y val="-9.0202204982352124E-2"/>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ja-JP" altLang="en-US" baseline="0"/>
                      <a:t>人</a:t>
                    </a:r>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5236308568908122"/>
                      <c:h val="9.965293774205311E-2"/>
                    </c:manualLayout>
                  </c15:layout>
                  <c15:dlblFieldTable/>
                  <c15:showDataLabelsRange val="0"/>
                </c:ext>
                <c:ext xmlns:c16="http://schemas.microsoft.com/office/drawing/2014/chart" uri="{C3380CC4-5D6E-409C-BE32-E72D297353CC}">
                  <c16:uniqueId val="{00000015-750E-4685-8103-5A701513834B}"/>
                </c:ext>
              </c:extLst>
            </c:dLbl>
            <c:dLbl>
              <c:idx val="11"/>
              <c:layout>
                <c:manualLayout>
                  <c:x val="0.13398714624218197"/>
                  <c:y val="-8.8251743432100294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ja-JP" altLang="en-US" baseline="0"/>
                      <a:t>人</a:t>
                    </a:r>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1626166932196048"/>
                      <c:h val="9.8935069450066429E-2"/>
                    </c:manualLayout>
                  </c15:layout>
                  <c15:dlblFieldTable/>
                  <c15:showDataLabelsRange val="0"/>
                </c:ext>
                <c:ext xmlns:c16="http://schemas.microsoft.com/office/drawing/2014/chart" uri="{C3380CC4-5D6E-409C-BE32-E72D297353CC}">
                  <c16:uniqueId val="{00000017-750E-4685-8103-5A701513834B}"/>
                </c:ext>
              </c:extLst>
            </c:dLbl>
            <c:dLbl>
              <c:idx val="12"/>
              <c:layout>
                <c:manualLayout>
                  <c:x val="0.34269789327327305"/>
                  <c:y val="-6.9923285880494998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ja-JP" altLang="en-US" baseline="0">
                        <a:solidFill>
                          <a:schemeClr val="tx1"/>
                        </a:solidFill>
                      </a:rPr>
                      <a:t>人</a:t>
                    </a:r>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c:ext xmlns:c15="http://schemas.microsoft.com/office/drawing/2012/chart" uri="{CE6537A1-D6FC-4f65-9D91-7224C49458BB}">
                  <c15:layout>
                    <c:manualLayout>
                      <c:w val="0.26086573997960233"/>
                      <c:h val="0.10242689543065701"/>
                    </c:manualLayout>
                  </c15:layout>
                  <c15:dlblFieldTable/>
                  <c15:showDataLabelsRange val="0"/>
                </c:ext>
                <c:ext xmlns:c16="http://schemas.microsoft.com/office/drawing/2014/chart" uri="{C3380CC4-5D6E-409C-BE32-E72D297353CC}">
                  <c16:uniqueId val="{00000019-750E-4685-8103-5A701513834B}"/>
                </c:ext>
              </c:extLst>
            </c:dLbl>
            <c:dLbl>
              <c:idx val="13"/>
              <c:layout>
                <c:manualLayout>
                  <c:x val="0.28841960700214714"/>
                  <c:y val="2.1782132352546561E-3"/>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ja-JP" altLang="en-US" baseline="0"/>
                      <a:t>人</a:t>
                    </a:r>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B-750E-4685-8103-5A701513834B}"/>
                </c:ext>
              </c:extLst>
            </c:dLbl>
            <c:dLbl>
              <c:idx val="14"/>
              <c:layout>
                <c:manualLayout>
                  <c:x val="0.25297164784103982"/>
                  <c:y val="8.6791409848975515E-2"/>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ja-JP" altLang="en-US" baseline="0"/>
                      <a:t>人</a:t>
                    </a:r>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c:ext xmlns:c15="http://schemas.microsoft.com/office/drawing/2012/chart" uri="{CE6537A1-D6FC-4f65-9D91-7224C49458BB}">
                  <c15:layout>
                    <c:manualLayout>
                      <c:w val="0.24480997623980205"/>
                      <c:h val="9.2139422594834805E-2"/>
                    </c:manualLayout>
                  </c15:layout>
                  <c15:dlblFieldTable/>
                  <c15:showDataLabelsRange val="0"/>
                </c:ext>
                <c:ext xmlns:c16="http://schemas.microsoft.com/office/drawing/2014/chart" uri="{C3380CC4-5D6E-409C-BE32-E72D297353CC}">
                  <c16:uniqueId val="{0000001D-750E-4685-8103-5A701513834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'8-3'!$D$5:$D$14</c:f>
              <c:strCache>
                <c:ptCount val="10"/>
                <c:pt idx="0">
                  <c:v>民生費</c:v>
                </c:pt>
                <c:pt idx="1">
                  <c:v>教育費</c:v>
                </c:pt>
                <c:pt idx="2">
                  <c:v>土木費</c:v>
                </c:pt>
                <c:pt idx="3">
                  <c:v>衛生費</c:v>
                </c:pt>
                <c:pt idx="4">
                  <c:v>総務費</c:v>
                </c:pt>
                <c:pt idx="5">
                  <c:v>公債費</c:v>
                </c:pt>
                <c:pt idx="6">
                  <c:v>商工費</c:v>
                </c:pt>
                <c:pt idx="7">
                  <c:v>農林水産業費</c:v>
                </c:pt>
                <c:pt idx="8">
                  <c:v>消防費</c:v>
                </c:pt>
                <c:pt idx="9">
                  <c:v>その他</c:v>
                </c:pt>
              </c:strCache>
            </c:strRef>
          </c:cat>
          <c:val>
            <c:numRef>
              <c:f>'8-3'!$E$5:$E$14</c:f>
              <c:numCache>
                <c:formatCode>#,##0_);[Red]\(#,##0\)</c:formatCode>
                <c:ptCount val="10"/>
                <c:pt idx="0">
                  <c:v>52639729</c:v>
                </c:pt>
                <c:pt idx="1">
                  <c:v>19140867</c:v>
                </c:pt>
                <c:pt idx="2">
                  <c:v>17640383</c:v>
                </c:pt>
                <c:pt idx="3">
                  <c:v>10852507</c:v>
                </c:pt>
                <c:pt idx="4">
                  <c:v>15311210</c:v>
                </c:pt>
                <c:pt idx="5">
                  <c:v>7879401</c:v>
                </c:pt>
                <c:pt idx="6">
                  <c:v>7434171</c:v>
                </c:pt>
                <c:pt idx="7">
                  <c:v>5482330</c:v>
                </c:pt>
                <c:pt idx="8">
                  <c:v>3851726</c:v>
                </c:pt>
                <c:pt idx="9">
                  <c:v>1307676</c:v>
                </c:pt>
              </c:numCache>
            </c:numRef>
          </c:val>
          <c:extLst>
            <c:ext xmlns:c16="http://schemas.microsoft.com/office/drawing/2014/chart" uri="{C3380CC4-5D6E-409C-BE32-E72D297353CC}">
              <c16:uniqueId val="{0000001E-750E-4685-8103-5A701513834B}"/>
            </c:ext>
          </c:extLst>
        </c:ser>
        <c:ser>
          <c:idx val="1"/>
          <c:order val="1"/>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'8-3'!$D$5:$D$14</c:f>
              <c:strCache>
                <c:ptCount val="10"/>
                <c:pt idx="0">
                  <c:v>民生費</c:v>
                </c:pt>
                <c:pt idx="1">
                  <c:v>教育費</c:v>
                </c:pt>
                <c:pt idx="2">
                  <c:v>土木費</c:v>
                </c:pt>
                <c:pt idx="3">
                  <c:v>衛生費</c:v>
                </c:pt>
                <c:pt idx="4">
                  <c:v>総務費</c:v>
                </c:pt>
                <c:pt idx="5">
                  <c:v>公債費</c:v>
                </c:pt>
                <c:pt idx="6">
                  <c:v>商工費</c:v>
                </c:pt>
                <c:pt idx="7">
                  <c:v>農林水産業費</c:v>
                </c:pt>
                <c:pt idx="8">
                  <c:v>消防費</c:v>
                </c:pt>
                <c:pt idx="9">
                  <c:v>その他</c:v>
                </c:pt>
              </c:strCache>
            </c:strRef>
          </c:cat>
          <c:val>
            <c:numRef>
              <c:f>'8-3'!$C$5:$C$14</c:f>
              <c:numCache>
                <c:formatCode>0.0%</c:formatCode>
                <c:ptCount val="10"/>
                <c:pt idx="0">
                  <c:v>0.36199999999999999</c:v>
                </c:pt>
                <c:pt idx="1">
                  <c:v>0.17499999999999999</c:v>
                </c:pt>
                <c:pt idx="2">
                  <c:v>8.2000000000000003E-2</c:v>
                </c:pt>
                <c:pt idx="3">
                  <c:v>8.4000000000000005E-2</c:v>
                </c:pt>
                <c:pt idx="4">
                  <c:v>7.0000000000000007E-2</c:v>
                </c:pt>
                <c:pt idx="5">
                  <c:v>5.8999999999999997E-2</c:v>
                </c:pt>
                <c:pt idx="6">
                  <c:v>6.8000000000000005E-2</c:v>
                </c:pt>
                <c:pt idx="7">
                  <c:v>0.03</c:v>
                </c:pt>
                <c:pt idx="8">
                  <c:v>1.6E-2</c:v>
                </c:pt>
                <c:pt idx="9">
                  <c:v>5.5E-2</c:v>
                </c:pt>
              </c:numCache>
            </c:numRef>
          </c:val>
          <c:extLst>
            <c:ext xmlns:c16="http://schemas.microsoft.com/office/drawing/2014/chart" uri="{C3380CC4-5D6E-409C-BE32-E72D297353CC}">
              <c16:uniqueId val="{0000001F-750E-4685-8103-5A701513834B}"/>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en-US" altLang="ja-JP" sz="1100">
                <a:latin typeface="ＭＳ Ｐゴシック" panose="020B0600070205080204" pitchFamily="50" charset="-128"/>
                <a:ea typeface="ＭＳ Ｐゴシック" panose="020B0600070205080204" pitchFamily="50" charset="-128"/>
              </a:rPr>
              <a:t>2010</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ja-JP" sz="1100" b="0" i="0" u="none" strike="noStrike" baseline="0">
                <a:effectLst/>
                <a:latin typeface="ＭＳ Ｐゴシック" panose="020B0600070205080204" pitchFamily="50" charset="-128"/>
                <a:ea typeface="ＭＳ Ｐゴシック" panose="020B0600070205080204" pitchFamily="50" charset="-128"/>
              </a:rPr>
              <a:t>平成</a:t>
            </a:r>
            <a:r>
              <a:rPr lang="en-US" altLang="ja-JP" sz="1100" b="0" i="0" u="none" strike="noStrike" baseline="0">
                <a:effectLst/>
                <a:latin typeface="ＭＳ Ｐゴシック" panose="020B0600070205080204" pitchFamily="50" charset="-128"/>
                <a:ea typeface="ＭＳ Ｐゴシック" panose="020B0600070205080204" pitchFamily="50" charset="-128"/>
              </a:rPr>
              <a:t>22</a:t>
            </a:r>
            <a:r>
              <a:rPr lang="ja-JP" altLang="en-US" sz="1100">
                <a:latin typeface="ＭＳ Ｐゴシック" panose="020B0600070205080204" pitchFamily="50" charset="-128"/>
                <a:ea typeface="ＭＳ Ｐゴシック" panose="020B0600070205080204" pitchFamily="50" charset="-128"/>
              </a:rPr>
              <a:t>年</a:t>
            </a:r>
            <a:r>
              <a:rPr lang="en-US" altLang="ja-JP" sz="1100">
                <a:latin typeface="ＭＳ Ｐゴシック" panose="020B0600070205080204" pitchFamily="50" charset="-128"/>
                <a:ea typeface="ＭＳ Ｐゴシック" panose="020B0600070205080204" pitchFamily="50" charset="-128"/>
              </a:rPr>
              <a:t>)</a:t>
            </a:r>
            <a:r>
              <a:rPr lang="ja-JP" altLang="en-US" sz="1100">
                <a:latin typeface="ＭＳ Ｐゴシック" panose="020B0600070205080204" pitchFamily="50" charset="-128"/>
                <a:ea typeface="ＭＳ Ｐゴシック" panose="020B0600070205080204" pitchFamily="50" charset="-128"/>
              </a:rPr>
              <a:t>　</a:t>
            </a:r>
            <a:r>
              <a:rPr lang="en-US" altLang="ja-JP" sz="1100">
                <a:latin typeface="ＭＳ Ｐゴシック" panose="020B0600070205080204" pitchFamily="50" charset="-128"/>
                <a:ea typeface="ＭＳ Ｐゴシック" panose="020B0600070205080204" pitchFamily="50" charset="-128"/>
              </a:rPr>
              <a:t>338,712</a:t>
            </a:r>
            <a:r>
              <a:rPr lang="ja-JP" altLang="en-US" sz="1100">
                <a:latin typeface="ＭＳ Ｐゴシック" panose="020B0600070205080204" pitchFamily="50" charset="-128"/>
                <a:ea typeface="ＭＳ Ｐゴシック" panose="020B0600070205080204" pitchFamily="50" charset="-128"/>
              </a:rPr>
              <a:t>人</a:t>
            </a:r>
          </a:p>
        </c:rich>
      </c:tx>
      <c:layout>
        <c:manualLayout>
          <c:xMode val="edge"/>
          <c:yMode val="edge"/>
          <c:x val="0.26157475457040968"/>
          <c:y val="2.617934154489722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bar"/>
        <c:grouping val="clustered"/>
        <c:varyColors val="0"/>
        <c:ser>
          <c:idx val="3"/>
          <c:order val="2"/>
          <c:tx>
            <c:strRef>
              <c:f>'1-4'!$E$53</c:f>
              <c:strCache>
                <c:ptCount val="1"/>
                <c:pt idx="0">
                  <c:v>女</c:v>
                </c:pt>
              </c:strCache>
            </c:strRef>
          </c:tx>
          <c:spPr>
            <a:pattFill prst="dkUpDiag">
              <a:fgClr>
                <a:srgbClr val="F8E352"/>
              </a:fgClr>
              <a:bgClr>
                <a:schemeClr val="bg1"/>
              </a:bgClr>
            </a:pattFill>
            <a:ln>
              <a:solidFill>
                <a:srgbClr val="F8E352"/>
              </a:solidFill>
            </a:ln>
            <a:effectLst/>
          </c:spPr>
          <c:invertIfNegative val="0"/>
          <c:cat>
            <c:strRef>
              <c:f>'1-4'!$A$54:$A$72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'1-4'!$E$54:$E$72</c:f>
              <c:numCache>
                <c:formatCode>#,###"人";#,###"人"</c:formatCode>
                <c:ptCount val="19"/>
                <c:pt idx="0">
                  <c:v>7421</c:v>
                </c:pt>
                <c:pt idx="1">
                  <c:v>7974</c:v>
                </c:pt>
                <c:pt idx="2">
                  <c:v>8427</c:v>
                </c:pt>
                <c:pt idx="3">
                  <c:v>8346</c:v>
                </c:pt>
                <c:pt idx="4">
                  <c:v>8184</c:v>
                </c:pt>
                <c:pt idx="5">
                  <c:v>10059</c:v>
                </c:pt>
                <c:pt idx="6">
                  <c:v>11429</c:v>
                </c:pt>
                <c:pt idx="7">
                  <c:v>12330</c:v>
                </c:pt>
                <c:pt idx="8">
                  <c:v>11038</c:v>
                </c:pt>
                <c:pt idx="9">
                  <c:v>10851</c:v>
                </c:pt>
                <c:pt idx="10">
                  <c:v>11224</c:v>
                </c:pt>
                <c:pt idx="11">
                  <c:v>12081</c:v>
                </c:pt>
                <c:pt idx="12">
                  <c:v>12055</c:v>
                </c:pt>
                <c:pt idx="13">
                  <c:v>9231</c:v>
                </c:pt>
                <c:pt idx="14">
                  <c:v>8596</c:v>
                </c:pt>
                <c:pt idx="15">
                  <c:v>8308</c:v>
                </c:pt>
                <c:pt idx="16">
                  <c:v>6873</c:v>
                </c:pt>
                <c:pt idx="17">
                  <c:v>4102</c:v>
                </c:pt>
                <c:pt idx="18">
                  <c:v>2340</c:v>
                </c:pt>
              </c:numCache>
            </c:numRef>
          </c:val>
          <c:extLst>
            <c:ext xmlns:c16="http://schemas.microsoft.com/office/drawing/2014/chart" uri="{C3380CC4-5D6E-409C-BE32-E72D297353CC}">
              <c16:uniqueId val="{00000000-61F6-4FE1-974D-AA56DC631A59}"/>
            </c:ext>
          </c:extLst>
        </c:ser>
        <c:ser>
          <c:idx val="2"/>
          <c:order val="3"/>
          <c:tx>
            <c:strRef>
              <c:f>'1-4'!$C$53</c:f>
              <c:strCache>
                <c:ptCount val="1"/>
                <c:pt idx="0">
                  <c:v>男</c:v>
                </c:pt>
              </c:strCache>
            </c:strRef>
          </c:tx>
          <c:spPr>
            <a:solidFill>
              <a:srgbClr val="B1D7E4">
                <a:alpha val="98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'1-4'!$A$54:$A$72</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f>'1-4'!$D$54:$D$72</c:f>
              <c:numCache>
                <c:formatCode>#,###"人";#,###"人"</c:formatCode>
                <c:ptCount val="19"/>
                <c:pt idx="0">
                  <c:v>-7865</c:v>
                </c:pt>
                <c:pt idx="1">
                  <c:v>-8328</c:v>
                </c:pt>
                <c:pt idx="2">
                  <c:v>-8677</c:v>
                </c:pt>
                <c:pt idx="3">
                  <c:v>-9410</c:v>
                </c:pt>
                <c:pt idx="4">
                  <c:v>-9598</c:v>
                </c:pt>
                <c:pt idx="5">
                  <c:v>-10348</c:v>
                </c:pt>
                <c:pt idx="6">
                  <c:v>-11513</c:v>
                </c:pt>
                <c:pt idx="7">
                  <c:v>-12720</c:v>
                </c:pt>
                <c:pt idx="8">
                  <c:v>-10919</c:v>
                </c:pt>
                <c:pt idx="9">
                  <c:v>-10830</c:v>
                </c:pt>
                <c:pt idx="10">
                  <c:v>-11135</c:v>
                </c:pt>
                <c:pt idx="11">
                  <c:v>-11768</c:v>
                </c:pt>
                <c:pt idx="12">
                  <c:v>-11988</c:v>
                </c:pt>
                <c:pt idx="13">
                  <c:v>-8698</c:v>
                </c:pt>
                <c:pt idx="14">
                  <c:v>-7103</c:v>
                </c:pt>
                <c:pt idx="15">
                  <c:v>-5964</c:v>
                </c:pt>
                <c:pt idx="16">
                  <c:v>-4167</c:v>
                </c:pt>
                <c:pt idx="17">
                  <c:v>-1853</c:v>
                </c:pt>
                <c:pt idx="18">
                  <c:v>-721</c:v>
                </c:pt>
              </c:numCache>
            </c:numRef>
          </c:val>
          <c:extLst>
            <c:ext xmlns:c16="http://schemas.microsoft.com/office/drawing/2014/chart" uri="{C3380CC4-5D6E-409C-BE32-E72D297353CC}">
              <c16:uniqueId val="{00000001-61F6-4FE1-974D-AA56DC631A59}"/>
            </c:ext>
          </c:extLst>
        </c:ser>
        <c:dLbls>
          <c:showLegendKey val="0"/>
          <c:showVal val="0"/>
          <c:showCatName val="0"/>
          <c:showSerName val="0"/>
          <c:showPercent val="0"/>
          <c:showBubbleSize val="0"/>
        </c:dLbls>
        <c:gapWidth val="30"/>
        <c:overlap val="100"/>
        <c:axId val="483071560"/>
        <c:axId val="294254880"/>
        <c:extLst>
          <c:ext xmlns:c15="http://schemas.microsoft.com/office/drawing/2012/chart" uri="{02D57815-91ED-43cb-92C2-25804820EDAC}">
            <c15:filteredBarSeries>
              <c15:ser>
                <c:idx val="0"/>
                <c:order val="0"/>
                <c:tx>
                  <c:strRef>
                    <c:extLst>
                      <c:ext uri="{02D57815-91ED-43cb-92C2-25804820EDAC}">
                        <c15:formulaRef>
                          <c15:sqref>'1-4'!$B$53</c15:sqref>
                        </c15:formulaRef>
                      </c:ext>
                    </c:extLst>
                    <c:strCache>
                      <c:ptCount val="1"/>
                      <c:pt idx="0">
                        <c:v>総数</c:v>
                      </c:pt>
                    </c:strCache>
                  </c:strRef>
                </c:tx>
                <c:spPr>
                  <a:solidFill>
                    <a:schemeClr val="accent1"/>
                  </a:solidFill>
                  <a:ln>
                    <a:noFill/>
                  </a:ln>
                  <a:effectLst/>
                </c:spPr>
                <c:invertIfNegative val="0"/>
                <c:cat>
                  <c:strRef>
                    <c:extLst>
                      <c:ext uri="{02D57815-91ED-43cb-92C2-25804820EDAC}">
                        <c15:formulaRef>
                          <c15:sqref>'1-4'!$A$54:$A$72</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c:ext uri="{02D57815-91ED-43cb-92C2-25804820EDAC}">
                        <c15:formulaRef>
                          <c15:sqref>'1-4'!$B$54:$B$72</c15:sqref>
                        </c15:formulaRef>
                      </c:ext>
                    </c:extLst>
                    <c:numCache>
                      <c:formatCode>#,###"人";#,###"人"</c:formatCode>
                      <c:ptCount val="19"/>
                      <c:pt idx="0">
                        <c:v>15286</c:v>
                      </c:pt>
                      <c:pt idx="1">
                        <c:v>16302</c:v>
                      </c:pt>
                      <c:pt idx="2">
                        <c:v>17104</c:v>
                      </c:pt>
                      <c:pt idx="3">
                        <c:v>17756</c:v>
                      </c:pt>
                      <c:pt idx="4">
                        <c:v>17782</c:v>
                      </c:pt>
                      <c:pt idx="5">
                        <c:v>20407</c:v>
                      </c:pt>
                      <c:pt idx="6">
                        <c:v>22942</c:v>
                      </c:pt>
                      <c:pt idx="7">
                        <c:v>25050</c:v>
                      </c:pt>
                      <c:pt idx="8">
                        <c:v>21957</c:v>
                      </c:pt>
                      <c:pt idx="9">
                        <c:v>21681</c:v>
                      </c:pt>
                      <c:pt idx="10">
                        <c:v>22359</c:v>
                      </c:pt>
                      <c:pt idx="11">
                        <c:v>23849</c:v>
                      </c:pt>
                      <c:pt idx="12">
                        <c:v>24043</c:v>
                      </c:pt>
                      <c:pt idx="13">
                        <c:v>17929</c:v>
                      </c:pt>
                      <c:pt idx="14">
                        <c:v>15699</c:v>
                      </c:pt>
                      <c:pt idx="15">
                        <c:v>14272</c:v>
                      </c:pt>
                      <c:pt idx="16">
                        <c:v>11040</c:v>
                      </c:pt>
                      <c:pt idx="17">
                        <c:v>5955</c:v>
                      </c:pt>
                      <c:pt idx="18">
                        <c:v>3061</c:v>
                      </c:pt>
                    </c:numCache>
                  </c:numRef>
                </c:val>
                <c:extLst>
                  <c:ext xmlns:c16="http://schemas.microsoft.com/office/drawing/2014/chart" uri="{C3380CC4-5D6E-409C-BE32-E72D297353CC}">
                    <c16:uniqueId val="{00000002-61F6-4FE1-974D-AA56DC631A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'1-4'!$C$53</c15:sqref>
                        </c15:formulaRef>
                      </c:ext>
                    </c:extLst>
                    <c:strCache>
                      <c:ptCount val="1"/>
                      <c:pt idx="0">
                        <c:v>男</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'1-4'!$A$54:$A$72</c15:sqref>
                        </c15:formulaRef>
                      </c:ext>
                    </c:extLst>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c:v>
                      </c:pt>
                    </c:strCache>
                  </c:strRef>
                </c:cat>
                <c:val>
                  <c:numRef>
                    <c:extLst xmlns:c15="http://schemas.microsoft.com/office/drawing/2012/chart">
                      <c:ext xmlns:c15="http://schemas.microsoft.com/office/drawing/2012/chart" uri="{02D57815-91ED-43cb-92C2-25804820EDAC}">
                        <c15:formulaRef>
                          <c15:sqref>'1-4'!$C$54:$C$72</c15:sqref>
                        </c15:formulaRef>
                      </c:ext>
                    </c:extLst>
                    <c:numCache>
                      <c:formatCode>#,###"人";#,###"人"</c:formatCode>
                      <c:ptCount val="19"/>
                      <c:pt idx="0">
                        <c:v>7865</c:v>
                      </c:pt>
                      <c:pt idx="1">
                        <c:v>8328</c:v>
                      </c:pt>
                      <c:pt idx="2">
                        <c:v>8677</c:v>
                      </c:pt>
                      <c:pt idx="3">
                        <c:v>9410</c:v>
                      </c:pt>
                      <c:pt idx="4">
                        <c:v>9598</c:v>
                      </c:pt>
                      <c:pt idx="5">
                        <c:v>10348</c:v>
                      </c:pt>
                      <c:pt idx="6">
                        <c:v>11513</c:v>
                      </c:pt>
                      <c:pt idx="7">
                        <c:v>12720</c:v>
                      </c:pt>
                      <c:pt idx="8">
                        <c:v>10919</c:v>
                      </c:pt>
                      <c:pt idx="9">
                        <c:v>10830</c:v>
                      </c:pt>
                      <c:pt idx="10">
                        <c:v>11135</c:v>
                      </c:pt>
                      <c:pt idx="11">
                        <c:v>11768</c:v>
                      </c:pt>
                      <c:pt idx="12">
                        <c:v>11988</c:v>
                      </c:pt>
                      <c:pt idx="13">
                        <c:v>8698</c:v>
                      </c:pt>
                      <c:pt idx="14">
                        <c:v>7103</c:v>
                      </c:pt>
                      <c:pt idx="15">
                        <c:v>5964</c:v>
                      </c:pt>
                      <c:pt idx="16">
                        <c:v>4167</c:v>
                      </c:pt>
                      <c:pt idx="17">
                        <c:v>1853</c:v>
                      </c:pt>
                      <c:pt idx="18">
                        <c:v>721</c:v>
                      </c:pt>
                    </c:numCache>
                  </c:numRef>
                </c:val>
                <c:extLst xmlns:c15="http://schemas.microsoft.com/office/drawing/2012/chart">
                  <c:ext xmlns:c16="http://schemas.microsoft.com/office/drawing/2014/chart" uri="{C3380CC4-5D6E-409C-BE32-E72D297353CC}">
                    <c16:uniqueId val="{00000003-61F6-4FE1-974D-AA56DC631A59}"/>
                  </c:ext>
                </c:extLst>
              </c15:ser>
            </c15:filteredBarSeries>
          </c:ext>
        </c:extLst>
      </c:barChart>
      <c:catAx>
        <c:axId val="483071560"/>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94254880"/>
        <c:crosses val="autoZero"/>
        <c:auto val="1"/>
        <c:lblAlgn val="ctr"/>
        <c:lblOffset val="100"/>
        <c:noMultiLvlLbl val="0"/>
      </c:catAx>
      <c:valAx>
        <c:axId val="294254880"/>
        <c:scaling>
          <c:orientation val="minMax"/>
          <c:max val="20000"/>
          <c:min val="-20000"/>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3071560"/>
        <c:crosses val="autoZero"/>
        <c:crossBetween val="between"/>
        <c:maj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19047122420955E-2"/>
          <c:y val="0.18135706469933766"/>
          <c:w val="0.84826914740577353"/>
          <c:h val="0.6873268820369417"/>
        </c:manualLayout>
      </c:layout>
      <c:lineChart>
        <c:grouping val="standard"/>
        <c:varyColors val="0"/>
        <c:ser>
          <c:idx val="1"/>
          <c:order val="0"/>
          <c:tx>
            <c:strRef>
              <c:f>'8-4'!$C$4</c:f>
              <c:strCache>
                <c:ptCount val="1"/>
                <c:pt idx="0">
                  <c:v>郡山市</c:v>
                </c:pt>
              </c:strCache>
            </c:strRef>
          </c:tx>
          <c:spPr>
            <a:ln>
              <a:solidFill>
                <a:srgbClr val="D5848B"/>
              </a:solidFill>
            </a:ln>
          </c:spPr>
          <c:marker>
            <c:symbol val="circle"/>
            <c:size val="2"/>
            <c:spPr>
              <a:solidFill>
                <a:srgbClr val="D5848B">
                  <a:alpha val="93000"/>
                </a:srgbClr>
              </a:solidFill>
              <a:ln w="28575">
                <a:solidFill>
                  <a:srgbClr val="D5848B"/>
                </a:solidFill>
              </a:ln>
            </c:spPr>
          </c:marker>
          <c:dLbls>
            <c:dLbl>
              <c:idx val="9"/>
              <c:layout>
                <c:manualLayout>
                  <c:x val="-2.8449357737567734E-2"/>
                  <c:y val="-6.8898404048267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86-462B-97A5-C807E3975A07}"/>
                </c:ext>
              </c:extLst>
            </c:dLbl>
            <c:numFmt formatCode="0.0%" sourceLinked="0"/>
            <c:spPr>
              <a:noFill/>
              <a:ln>
                <a:noFill/>
              </a:ln>
              <a:effectLst/>
            </c:spPr>
            <c:txPr>
              <a:bodyPr wrap="square" lIns="38100" tIns="19050" rIns="38100" bIns="19050" anchor="ctr">
                <a:spAutoFit/>
              </a:bodyPr>
              <a:lstStyle/>
              <a:p>
                <a:pPr>
                  <a:defRPr b="1">
                    <a:solidFill>
                      <a:srgbClr val="D5848B"/>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'8-4'!$A$6:$A$17</c15:sqref>
                  </c15:fullRef>
                </c:ext>
              </c:extLst>
              <c:f>'8-4'!$A$7:$A$17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'8-4'!$C$6:$C$17</c15:sqref>
                  </c15:fullRef>
                </c:ext>
              </c:extLst>
              <c:f>'8-4'!$C$7:$C$17</c:f>
              <c:numCache>
                <c:formatCode>0.00_);[Red]\(0.00\)</c:formatCode>
                <c:ptCount val="11"/>
                <c:pt idx="0">
                  <c:v>0.86499999999999999</c:v>
                </c:pt>
                <c:pt idx="1">
                  <c:v>0.875</c:v>
                </c:pt>
                <c:pt idx="2">
                  <c:v>0.88100000000000001</c:v>
                </c:pt>
                <c:pt idx="3">
                  <c:v>0.90600000000000003</c:v>
                </c:pt>
                <c:pt idx="4">
                  <c:v>0.90600000000000003</c:v>
                </c:pt>
                <c:pt idx="5">
                  <c:v>0.88300000000000001</c:v>
                </c:pt>
                <c:pt idx="6">
                  <c:v>0.88400000000000001</c:v>
                </c:pt>
                <c:pt idx="7">
                  <c:v>0.874</c:v>
                </c:pt>
                <c:pt idx="8">
                  <c:v>0.80300000000000005</c:v>
                </c:pt>
                <c:pt idx="9">
                  <c:v>0.876</c:v>
                </c:pt>
                <c:pt idx="10">
                  <c:v>0.88800000000000001</c:v>
                </c:pt>
              </c:numCache>
            </c:numRef>
          </c:val>
          <c:smooth val="0"/>
          <c:extLst>
            <c:ext xmlns:c16="http://schemas.microsoft.com/office/drawing/2014/chart" uri="{C3380CC4-5D6E-409C-BE32-E72D297353CC}">
              <c16:uniqueId val="{00000001-1B86-462B-97A5-C807E3975A07}"/>
            </c:ext>
          </c:extLst>
        </c:ser>
        <c:ser>
          <c:idx val="2"/>
          <c:order val="1"/>
          <c:tx>
            <c:strRef>
              <c:f>'8-4'!$D$4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numFmt formatCode="0.0%" sourceLinked="0"/>
            <c:spPr>
              <a:noFill/>
              <a:ln>
                <a:noFill/>
              </a:ln>
              <a:effectLst/>
            </c:spPr>
            <c:txPr>
              <a:bodyPr wrap="square" lIns="38100" tIns="19050" rIns="38100" bIns="19050" anchor="ctr">
                <a:spAutoFit/>
              </a:bodyPr>
              <a:lstStyle/>
              <a:p>
                <a:pPr>
                  <a:defRPr b="1">
                    <a:solidFill>
                      <a:srgbClr val="51A1A2"/>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'8-4'!$A$6:$A$17</c15:sqref>
                  </c15:fullRef>
                </c:ext>
              </c:extLst>
              <c:f>'8-4'!$A$7:$A$17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'8-4'!$D$6:$D$17</c15:sqref>
                  </c15:fullRef>
                </c:ext>
              </c:extLst>
              <c:f>'8-4'!$D$7:$D$17</c:f>
              <c:numCache>
                <c:formatCode>0.00_);[Red]\(0.00\)</c:formatCode>
                <c:ptCount val="11"/>
                <c:pt idx="0">
                  <c:v>0.90200000000000002</c:v>
                </c:pt>
                <c:pt idx="1">
                  <c:v>0.91300000000000003</c:v>
                </c:pt>
                <c:pt idx="2">
                  <c:v>0.9</c:v>
                </c:pt>
                <c:pt idx="3">
                  <c:v>0.92500000000000004</c:v>
                </c:pt>
                <c:pt idx="4">
                  <c:v>0.92800000000000005</c:v>
                </c:pt>
                <c:pt idx="5">
                  <c:v>0.93</c:v>
                </c:pt>
                <c:pt idx="6">
                  <c:v>0.93600000000000005</c:v>
                </c:pt>
                <c:pt idx="7">
                  <c:v>0.93100000000000005</c:v>
                </c:pt>
                <c:pt idx="8">
                  <c:v>0.88900000000000001</c:v>
                </c:pt>
                <c:pt idx="9">
                  <c:v>0.92200000000000004</c:v>
                </c:pt>
                <c:pt idx="10">
                  <c:v>0.93100000000000005</c:v>
                </c:pt>
              </c:numCache>
            </c:numRef>
          </c:val>
          <c:smooth val="0"/>
          <c:extLst>
            <c:ext xmlns:c16="http://schemas.microsoft.com/office/drawing/2014/chart" uri="{C3380CC4-5D6E-409C-BE32-E72D297353CC}">
              <c16:uniqueId val="{00000002-1B86-462B-97A5-C807E3975A07}"/>
            </c:ext>
          </c:extLst>
        </c:ser>
        <c:dLbls>
          <c:dLblPos val="t"/>
          <c:showLegendKey val="0"/>
          <c:showVal val="1"/>
          <c:showCatName val="0"/>
          <c:showSerName val="0"/>
          <c:showPercent val="0"/>
          <c:showBubbleSize val="0"/>
        </c:dLbls>
        <c:marker val="1"/>
        <c:smooth val="0"/>
        <c:axId val="588262912"/>
        <c:axId val="588259384"/>
      </c:lineChart>
      <c:catAx>
        <c:axId val="588262912"/>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8259384"/>
        <c:crosses val="max"/>
        <c:auto val="1"/>
        <c:lblAlgn val="ctr"/>
        <c:lblOffset val="100"/>
        <c:noMultiLvlLbl val="0"/>
      </c:catAx>
      <c:valAx>
        <c:axId val="588259384"/>
        <c:scaling>
          <c:orientation val="maxMin"/>
          <c:min val="0.8"/>
        </c:scaling>
        <c:delete val="0"/>
        <c:axPos val="l"/>
        <c:numFmt formatCode="0%" sourceLinked="0"/>
        <c:majorTickMark val="out"/>
        <c:minorTickMark val="none"/>
        <c:tickLblPos val="low"/>
        <c:spPr>
          <a:ln>
            <a:solidFill>
              <a:schemeClr val="bg1">
                <a:lumMod val="85000"/>
              </a:schemeClr>
            </a:solidFill>
          </a:ln>
        </c:spPr>
        <c:crossAx val="588262912"/>
        <c:crosses val="autoZero"/>
        <c:crossBetween val="between"/>
        <c:majorUnit val="4.0000000000000008E-2"/>
      </c:valAx>
      <c:spPr>
        <a:noFill/>
      </c:spPr>
    </c:plotArea>
    <c:legend>
      <c:legendPos val="t"/>
      <c:layout>
        <c:manualLayout>
          <c:xMode val="edge"/>
          <c:yMode val="edge"/>
          <c:x val="0.2594483502062242"/>
          <c:y val="0.22160986594525972"/>
          <c:w val="0.47579365079365077"/>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17746449334020167"/>
          <c:w val="0.84826914740577353"/>
          <c:h val="0.6873268820369417"/>
        </c:manualLayout>
      </c:layout>
      <c:lineChart>
        <c:grouping val="standard"/>
        <c:varyColors val="0"/>
        <c:ser>
          <c:idx val="1"/>
          <c:order val="0"/>
          <c:tx>
            <c:strRef>
              <c:f>'8-5'!$C$4</c:f>
              <c:strCache>
                <c:ptCount val="1"/>
                <c:pt idx="0">
                  <c:v>郡山市</c:v>
                </c:pt>
              </c:strCache>
            </c:strRef>
          </c:tx>
          <c:spPr>
            <a:ln>
              <a:solidFill>
                <a:srgbClr val="D5848B"/>
              </a:solidFill>
            </a:ln>
          </c:spPr>
          <c:marker>
            <c:symbol val="circle"/>
            <c:size val="2"/>
            <c:spPr>
              <a:solidFill>
                <a:srgbClr val="D5848B"/>
              </a:solidFill>
              <a:ln w="28575">
                <a:solidFill>
                  <a:srgbClr val="D5848B"/>
                </a:solidFill>
              </a:ln>
            </c:spPr>
          </c:marker>
          <c:dLbls>
            <c:numFmt formatCode="0.0%" sourceLinked="0"/>
            <c:spPr>
              <a:noFill/>
              <a:ln>
                <a:noFill/>
              </a:ln>
              <a:effectLst/>
            </c:spPr>
            <c:txPr>
              <a:bodyPr wrap="square" lIns="38100" tIns="19050" rIns="38100" bIns="19050" anchor="ctr">
                <a:spAutoFit/>
              </a:bodyPr>
              <a:lstStyle/>
              <a:p>
                <a:pPr>
                  <a:defRPr b="1">
                    <a:solidFill>
                      <a:srgbClr val="D5848B"/>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'8-5'!$A$6:$A$17</c15:sqref>
                  </c15:fullRef>
                </c:ext>
              </c:extLst>
              <c:f>'8-5'!$A$7:$A$17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'8-5'!$C$6:$C$17</c15:sqref>
                  </c15:fullRef>
                </c:ext>
              </c:extLst>
              <c:f>'8-5'!$C$7:$C$17</c:f>
              <c:numCache>
                <c:formatCode>0.000_);[Red]\(0.000\)</c:formatCode>
                <c:ptCount val="11"/>
                <c:pt idx="0">
                  <c:v>5.8999999999999997E-2</c:v>
                </c:pt>
                <c:pt idx="1">
                  <c:v>0.05</c:v>
                </c:pt>
                <c:pt idx="2">
                  <c:v>4.5999999999999999E-2</c:v>
                </c:pt>
                <c:pt idx="3">
                  <c:v>5.0999999999999997E-2</c:v>
                </c:pt>
                <c:pt idx="4">
                  <c:v>5.6000000000000001E-2</c:v>
                </c:pt>
                <c:pt idx="5">
                  <c:v>0.05</c:v>
                </c:pt>
                <c:pt idx="6">
                  <c:v>4.2999999999999997E-2</c:v>
                </c:pt>
                <c:pt idx="7">
                  <c:v>3.2000000000000001E-2</c:v>
                </c:pt>
                <c:pt idx="8">
                  <c:v>2.7E-2</c:v>
                </c:pt>
                <c:pt idx="9">
                  <c:v>1.9E-2</c:v>
                </c:pt>
                <c:pt idx="10">
                  <c:v>1.6E-2</c:v>
                </c:pt>
              </c:numCache>
            </c:numRef>
          </c:val>
          <c:smooth val="0"/>
          <c:extLst>
            <c:ext xmlns:c16="http://schemas.microsoft.com/office/drawing/2014/chart" uri="{C3380CC4-5D6E-409C-BE32-E72D297353CC}">
              <c16:uniqueId val="{00000000-0D66-40F2-A851-8BB7D8DF759A}"/>
            </c:ext>
          </c:extLst>
        </c:ser>
        <c:ser>
          <c:idx val="2"/>
          <c:order val="1"/>
          <c:tx>
            <c:strRef>
              <c:f>'8-5'!$D$4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numFmt formatCode="0.0%" sourceLinked="0"/>
            <c:spPr>
              <a:noFill/>
              <a:ln>
                <a:noFill/>
              </a:ln>
              <a:effectLst/>
            </c:spPr>
            <c:txPr>
              <a:bodyPr wrap="square" lIns="38100" tIns="19050" rIns="38100" bIns="19050" anchor="ctr">
                <a:spAutoFit/>
              </a:bodyPr>
              <a:lstStyle/>
              <a:p>
                <a:pPr>
                  <a:defRPr b="1">
                    <a:solidFill>
                      <a:srgbClr val="51A1A2"/>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'8-5'!$A$6:$A$17</c15:sqref>
                  </c15:fullRef>
                </c:ext>
              </c:extLst>
              <c:f>'8-5'!$A$7:$A$17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'8-5'!$D$6:$D$17</c15:sqref>
                  </c15:fullRef>
                </c:ext>
              </c:extLst>
              <c:f>'8-5'!$D$7:$D$17</c:f>
              <c:numCache>
                <c:formatCode>0.000_);[Red]\(0.000\)</c:formatCode>
                <c:ptCount val="11"/>
                <c:pt idx="0">
                  <c:v>8.5999999999999993E-2</c:v>
                </c:pt>
                <c:pt idx="1">
                  <c:v>0.08</c:v>
                </c:pt>
                <c:pt idx="2">
                  <c:v>7.3999999999999996E-2</c:v>
                </c:pt>
                <c:pt idx="3">
                  <c:v>6.9000000000000006E-2</c:v>
                </c:pt>
                <c:pt idx="4">
                  <c:v>6.4000000000000001E-2</c:v>
                </c:pt>
                <c:pt idx="5">
                  <c:v>6.0999999999999999E-2</c:v>
                </c:pt>
                <c:pt idx="6">
                  <c:v>5.8299999999999998E-2</c:v>
                </c:pt>
                <c:pt idx="7">
                  <c:v>5.7000000000000002E-2</c:v>
                </c:pt>
                <c:pt idx="8">
                  <c:v>5.5E-2</c:v>
                </c:pt>
                <c:pt idx="9">
                  <c:v>5.5E-2</c:v>
                </c:pt>
                <c:pt idx="10">
                  <c:v>5.6000000000000001E-2</c:v>
                </c:pt>
              </c:numCache>
            </c:numRef>
          </c:val>
          <c:smooth val="0"/>
          <c:extLst>
            <c:ext xmlns:c16="http://schemas.microsoft.com/office/drawing/2014/chart" uri="{C3380CC4-5D6E-409C-BE32-E72D297353CC}">
              <c16:uniqueId val="{00000001-0D66-40F2-A851-8BB7D8DF759A}"/>
            </c:ext>
          </c:extLst>
        </c:ser>
        <c:dLbls>
          <c:dLblPos val="t"/>
          <c:showLegendKey val="0"/>
          <c:showVal val="1"/>
          <c:showCatName val="0"/>
          <c:showSerName val="0"/>
          <c:showPercent val="0"/>
          <c:showBubbleSize val="0"/>
        </c:dLbls>
        <c:marker val="1"/>
        <c:smooth val="0"/>
        <c:axId val="588271536"/>
        <c:axId val="588260168"/>
      </c:lineChart>
      <c:catAx>
        <c:axId val="588271536"/>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8260168"/>
        <c:crosses val="max"/>
        <c:auto val="1"/>
        <c:lblAlgn val="ctr"/>
        <c:lblOffset val="100"/>
        <c:noMultiLvlLbl val="0"/>
      </c:catAx>
      <c:valAx>
        <c:axId val="588260168"/>
        <c:scaling>
          <c:orientation val="maxMin"/>
          <c:max val="0.15000000000000002"/>
          <c:min val="0"/>
        </c:scaling>
        <c:delete val="0"/>
        <c:axPos val="l"/>
        <c:numFmt formatCode="0%" sourceLinked="0"/>
        <c:majorTickMark val="out"/>
        <c:minorTickMark val="none"/>
        <c:tickLblPos val="low"/>
        <c:spPr>
          <a:ln>
            <a:solidFill>
              <a:schemeClr val="bg1">
                <a:lumMod val="85000"/>
              </a:schemeClr>
            </a:solidFill>
          </a:ln>
        </c:spPr>
        <c:crossAx val="588271536"/>
        <c:crosses val="autoZero"/>
        <c:crossBetween val="between"/>
        <c:majorUnit val="5.000000000000001E-2"/>
      </c:valAx>
      <c:spPr>
        <a:noFill/>
      </c:spPr>
    </c:plotArea>
    <c:legend>
      <c:legendPos val="t"/>
      <c:layout>
        <c:manualLayout>
          <c:xMode val="edge"/>
          <c:yMode val="edge"/>
          <c:x val="0.29267419697537811"/>
          <c:y val="0.17539105596445359"/>
          <c:w val="0.41626984126984135"/>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2542400290174861"/>
          <c:w val="0.84826914740577353"/>
          <c:h val="0.61055148336784193"/>
        </c:manualLayout>
      </c:layout>
      <c:lineChart>
        <c:grouping val="standard"/>
        <c:varyColors val="0"/>
        <c:ser>
          <c:idx val="1"/>
          <c:order val="0"/>
          <c:tx>
            <c:strRef>
              <c:f>'8-6'!$C$4</c:f>
              <c:strCache>
                <c:ptCount val="1"/>
                <c:pt idx="0">
                  <c:v>郡山市</c:v>
                </c:pt>
              </c:strCache>
            </c:strRef>
          </c:tx>
          <c:spPr>
            <a:ln w="19050">
              <a:solidFill>
                <a:srgbClr val="D5848B"/>
              </a:solidFill>
            </a:ln>
          </c:spPr>
          <c:marker>
            <c:symbol val="circle"/>
            <c:size val="2"/>
            <c:spPr>
              <a:solidFill>
                <a:srgbClr val="D5848B">
                  <a:alpha val="93000"/>
                </a:srgbClr>
              </a:solidFill>
              <a:ln w="28575">
                <a:solidFill>
                  <a:srgbClr val="D5848B"/>
                </a:solidFill>
              </a:ln>
            </c:spPr>
          </c:marker>
          <c:dLbls>
            <c:numFmt formatCode="0.0%" sourceLinked="0"/>
            <c:spPr>
              <a:noFill/>
              <a:ln>
                <a:noFill/>
              </a:ln>
              <a:effectLst/>
            </c:spPr>
            <c:txPr>
              <a:bodyPr wrap="square" lIns="38100" tIns="19050" rIns="38100" bIns="19050" anchor="ctr">
                <a:spAutoFit/>
              </a:bodyPr>
              <a:lstStyle/>
              <a:p>
                <a:pPr>
                  <a:defRPr b="1">
                    <a:solidFill>
                      <a:srgbClr val="D5848B"/>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'8-6'!$A$6:$A$17</c15:sqref>
                  </c15:fullRef>
                </c:ext>
              </c:extLst>
              <c:f>'8-6'!$A$7:$A$17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'8-6'!$C$6:$C$17</c15:sqref>
                  </c15:fullRef>
                </c:ext>
              </c:extLst>
              <c:f>'8-6'!$C$7:$C$17</c:f>
              <c:numCache>
                <c:formatCode>0.00_);[Red]\(0.00\)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C55-4F73-8369-0F504A68FBC2}"/>
            </c:ext>
          </c:extLst>
        </c:ser>
        <c:ser>
          <c:idx val="2"/>
          <c:order val="1"/>
          <c:tx>
            <c:strRef>
              <c:f>'8-6'!$D$4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numFmt formatCode="0.0%" sourceLinked="0"/>
            <c:spPr>
              <a:noFill/>
              <a:ln>
                <a:noFill/>
              </a:ln>
              <a:effectLst/>
            </c:spPr>
            <c:txPr>
              <a:bodyPr wrap="square" lIns="38100" tIns="19050" rIns="38100" bIns="19050" anchor="ctr">
                <a:spAutoFit/>
              </a:bodyPr>
              <a:lstStyle/>
              <a:p>
                <a:pPr>
                  <a:defRPr b="1">
                    <a:solidFill>
                      <a:srgbClr val="51A1A2"/>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'8-6'!$A$6:$A$17</c15:sqref>
                  </c15:fullRef>
                </c:ext>
              </c:extLst>
              <c:f>'8-6'!$A$7:$A$17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'8-6'!$D$6:$D$17</c15:sqref>
                  </c15:fullRef>
                </c:ext>
              </c:extLst>
              <c:f>'8-6'!$D$7:$D$17</c:f>
              <c:numCache>
                <c:formatCode>0.00_);[Red]\(0.00\)</c:formatCode>
                <c:ptCount val="11"/>
                <c:pt idx="0">
                  <c:v>0.51</c:v>
                </c:pt>
                <c:pt idx="1">
                  <c:v>0.45800000000000002</c:v>
                </c:pt>
                <c:pt idx="2">
                  <c:v>0.38900000000000001</c:v>
                </c:pt>
                <c:pt idx="3">
                  <c:v>0.34499999999999997</c:v>
                </c:pt>
                <c:pt idx="4">
                  <c:v>0.33700000000000002</c:v>
                </c:pt>
                <c:pt idx="5">
                  <c:v>0.28899999999999998</c:v>
                </c:pt>
                <c:pt idx="6">
                  <c:v>0.27400000000000002</c:v>
                </c:pt>
                <c:pt idx="7">
                  <c:v>0.249</c:v>
                </c:pt>
                <c:pt idx="8">
                  <c:v>0.154</c:v>
                </c:pt>
                <c:pt idx="9">
                  <c:v>0.09</c:v>
                </c:pt>
                <c:pt idx="10">
                  <c:v>6.3E-2</c:v>
                </c:pt>
              </c:numCache>
            </c:numRef>
          </c:val>
          <c:smooth val="0"/>
          <c:extLst>
            <c:ext xmlns:c16="http://schemas.microsoft.com/office/drawing/2014/chart" uri="{C3380CC4-5D6E-409C-BE32-E72D297353CC}">
              <c16:uniqueId val="{00000001-CC55-4F73-8369-0F504A68FBC2}"/>
            </c:ext>
          </c:extLst>
        </c:ser>
        <c:dLbls>
          <c:dLblPos val="t"/>
          <c:showLegendKey val="0"/>
          <c:showVal val="1"/>
          <c:showCatName val="0"/>
          <c:showSerName val="0"/>
          <c:showPercent val="0"/>
          <c:showBubbleSize val="0"/>
        </c:dLbls>
        <c:marker val="1"/>
        <c:smooth val="0"/>
        <c:axId val="588268792"/>
        <c:axId val="588261344"/>
      </c:lineChart>
      <c:catAx>
        <c:axId val="588268792"/>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8261344"/>
        <c:crosses val="max"/>
        <c:auto val="1"/>
        <c:lblAlgn val="ctr"/>
        <c:lblOffset val="100"/>
        <c:noMultiLvlLbl val="0"/>
      </c:catAx>
      <c:valAx>
        <c:axId val="588261344"/>
        <c:scaling>
          <c:orientation val="maxMin"/>
          <c:max val="0.8"/>
          <c:min val="0"/>
        </c:scaling>
        <c:delete val="0"/>
        <c:axPos val="l"/>
        <c:numFmt formatCode="0%" sourceLinked="0"/>
        <c:majorTickMark val="out"/>
        <c:minorTickMark val="none"/>
        <c:tickLblPos val="low"/>
        <c:spPr>
          <a:ln>
            <a:solidFill>
              <a:schemeClr val="bg1">
                <a:lumMod val="85000"/>
              </a:schemeClr>
            </a:solidFill>
          </a:ln>
        </c:spPr>
        <c:crossAx val="588268792"/>
        <c:crosses val="autoZero"/>
        <c:crossBetween val="between"/>
        <c:majorUnit val="0.2"/>
      </c:valAx>
      <c:spPr>
        <a:noFill/>
      </c:spPr>
    </c:plotArea>
    <c:legend>
      <c:legendPos val="t"/>
      <c:layout>
        <c:manualLayout>
          <c:xMode val="edge"/>
          <c:yMode val="edge"/>
          <c:x val="0.24206349206349206"/>
          <c:y val="6.4066679764837459E-2"/>
          <c:w val="0.51547619047619042"/>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17746449334020167"/>
          <c:w val="0.84826914740577353"/>
          <c:h val="0.6873268820369417"/>
        </c:manualLayout>
      </c:layout>
      <c:lineChart>
        <c:grouping val="standard"/>
        <c:varyColors val="0"/>
        <c:ser>
          <c:idx val="1"/>
          <c:order val="0"/>
          <c:tx>
            <c:strRef>
              <c:f>'8-7'!$C$4</c:f>
              <c:strCache>
                <c:ptCount val="1"/>
                <c:pt idx="0">
                  <c:v>郡山市</c:v>
                </c:pt>
              </c:strCache>
            </c:strRef>
          </c:tx>
          <c:spPr>
            <a:ln>
              <a:solidFill>
                <a:srgbClr val="D5848B"/>
              </a:solidFill>
            </a:ln>
          </c:spPr>
          <c:marker>
            <c:symbol val="circle"/>
            <c:size val="2"/>
            <c:spPr>
              <a:solidFill>
                <a:srgbClr val="D5848B">
                  <a:alpha val="93000"/>
                </a:srgbClr>
              </a:solidFill>
              <a:ln w="28575">
                <a:solidFill>
                  <a:srgbClr val="D5848B"/>
                </a:solidFill>
              </a:ln>
            </c:spPr>
          </c:marker>
          <c:dLbls>
            <c:dLbl>
              <c:idx val="0"/>
              <c:layout>
                <c:manualLayout>
                  <c:x val="-6.1344363204599461E-2"/>
                  <c:y val="4.10748560460652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C6-4BDB-BCDD-CBAFE1285A56}"/>
                </c:ext>
              </c:extLst>
            </c:dLbl>
            <c:dLbl>
              <c:idx val="4"/>
              <c:layout>
                <c:manualLayout>
                  <c:x val="-3.7534839395075618E-2"/>
                  <c:y val="-3.9539347408829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C6-4BDB-BCDD-CBAFE1285A56}"/>
                </c:ext>
              </c:extLst>
            </c:dLbl>
            <c:dLbl>
              <c:idx val="5"/>
              <c:layout>
                <c:manualLayout>
                  <c:x val="-3.5550712410948634E-2"/>
                  <c:y val="-3.9539347408829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C6-4BDB-BCDD-CBAFE1285A56}"/>
                </c:ext>
              </c:extLst>
            </c:dLbl>
            <c:dLbl>
              <c:idx val="6"/>
              <c:layout>
                <c:manualLayout>
                  <c:x val="-3.7534839395075764E-2"/>
                  <c:y val="-5.105566218809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C6-4BDB-BCDD-CBAFE1285A56}"/>
                </c:ext>
              </c:extLst>
            </c:dLbl>
            <c:dLbl>
              <c:idx val="7"/>
              <c:layout>
                <c:manualLayout>
                  <c:x val="-3.9518966379202602E-2"/>
                  <c:y val="-4.3378119001919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C6-4BDB-BCDD-CBAFE1285A56}"/>
                </c:ext>
              </c:extLst>
            </c:dLbl>
            <c:dLbl>
              <c:idx val="8"/>
              <c:layout>
                <c:manualLayout>
                  <c:x val="-3.9518966379202748E-2"/>
                  <c:y val="-5.1055662188099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C6-4BDB-BCDD-CBAFE1285A56}"/>
                </c:ext>
              </c:extLst>
            </c:dLbl>
            <c:dLbl>
              <c:idx val="9"/>
              <c:layout>
                <c:manualLayout>
                  <c:x val="-4.3736405478959399E-2"/>
                  <c:y val="-4.7822706065318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C6-4BDB-BCDD-CBAFE1285A56}"/>
                </c:ext>
              </c:extLst>
            </c:dLbl>
            <c:dLbl>
              <c:idx val="10"/>
              <c:layout>
                <c:manualLayout>
                  <c:x val="-4.5827843653930611E-2"/>
                  <c:y val="-4.1249924866261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C6-4BDB-BCDD-CBAFE1285A56}"/>
                </c:ext>
              </c:extLst>
            </c:dLbl>
            <c:spPr>
              <a:noFill/>
              <a:ln>
                <a:noFill/>
              </a:ln>
              <a:effectLst/>
            </c:spPr>
            <c:txPr>
              <a:bodyPr wrap="square" lIns="38100" tIns="19050" rIns="38100" bIns="19050" anchor="ctr">
                <a:spAutoFit/>
              </a:bodyPr>
              <a:lstStyle/>
              <a:p>
                <a:pPr>
                  <a:defRPr b="1">
                    <a:solidFill>
                      <a:srgbClr val="D5848B"/>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'8-7'!$A$6:$A$17</c15:sqref>
                  </c15:fullRef>
                </c:ext>
              </c:extLst>
              <c:f>'8-7'!$A$7:$A$17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'8-7'!$C$6:$C$17</c15:sqref>
                  </c15:fullRef>
                </c:ext>
              </c:extLst>
              <c:f>'8-7'!$C$7:$C$17</c:f>
              <c:numCache>
                <c:formatCode>#,##0_ </c:formatCode>
                <c:ptCount val="11"/>
                <c:pt idx="0">
                  <c:v>186794.69450000001</c:v>
                </c:pt>
                <c:pt idx="1">
                  <c:v>220780.9356</c:v>
                </c:pt>
                <c:pt idx="2">
                  <c:v>196772.98989999999</c:v>
                </c:pt>
                <c:pt idx="3">
                  <c:v>202398.60980000001</c:v>
                </c:pt>
                <c:pt idx="4">
                  <c:v>112501.5122</c:v>
                </c:pt>
                <c:pt idx="5">
                  <c:v>111320.42</c:v>
                </c:pt>
                <c:pt idx="6">
                  <c:v>120549.7065</c:v>
                </c:pt>
                <c:pt idx="7">
                  <c:v>126260</c:v>
                </c:pt>
                <c:pt idx="8">
                  <c:v>136044</c:v>
                </c:pt>
                <c:pt idx="9">
                  <c:v>139925</c:v>
                </c:pt>
                <c:pt idx="10">
                  <c:v>131471</c:v>
                </c:pt>
              </c:numCache>
            </c:numRef>
          </c:val>
          <c:smooth val="0"/>
          <c:extLst>
            <c:ext xmlns:c15="http://schemas.microsoft.com/office/drawing/2012/chart" uri="{02D57815-91ED-43cb-92C2-25804820EDAC}">
              <c15:categoryFilterExceptions>
                <c15:categoryFilterException>
                  <c15:sqref>'8-7'!$C$6</c15:sqref>
                  <c15:dLbl>
                    <c:idx val="-1"/>
                    <c:layout>
                      <c:manualLayout>
                        <c:x val="-5.1423728283964541E-2"/>
                        <c:y val="4.1074856046065186E-2"/>
                      </c:manualLayout>
                    </c:layout>
                    <c:dLblPos val="r"/>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00-E13A-4859-A2A5-A6C4E94A3DF7}"/>
                      </c:ext>
                    </c:extLst>
                  </c15:dLbl>
                </c15:categoryFilterException>
              </c15:categoryFilterExceptions>
            </c:ext>
            <c:ext xmlns:c16="http://schemas.microsoft.com/office/drawing/2014/chart" uri="{C3380CC4-5D6E-409C-BE32-E72D297353CC}">
              <c16:uniqueId val="{00000008-71C6-4BDB-BCDD-CBAFE1285A56}"/>
            </c:ext>
          </c:extLst>
        </c:ser>
        <c:ser>
          <c:idx val="2"/>
          <c:order val="1"/>
          <c:tx>
            <c:strRef>
              <c:f>'8-7'!$D$4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dLbl>
              <c:idx val="2"/>
              <c:layout>
                <c:manualLayout>
                  <c:x val="-3.8432858852055059E-2"/>
                  <c:y val="-4.5576295541468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C6-4BDB-BCDD-CBAFE1285A56}"/>
                </c:ext>
              </c:extLst>
            </c:dLbl>
            <c:dLbl>
              <c:idx val="3"/>
              <c:layout>
                <c:manualLayout>
                  <c:x val="-3.6448822172081397E-2"/>
                  <c:y val="-4.198885106019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C6-4BDB-BCDD-CBAFE1285A56}"/>
                </c:ext>
              </c:extLst>
            </c:dLbl>
            <c:dLbl>
              <c:idx val="4"/>
              <c:layout>
                <c:manualLayout>
                  <c:x val="-3.4469285089363977E-2"/>
                  <c:y val="3.76199616122840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1C6-4BDB-BCDD-CBAFE1285A56}"/>
                </c:ext>
              </c:extLst>
            </c:dLbl>
            <c:dLbl>
              <c:idx val="5"/>
              <c:layout>
                <c:manualLayout>
                  <c:x val="-4.2495156855393075E-2"/>
                  <c:y val="3.3781190019193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1C6-4BDB-BCDD-CBAFE1285A56}"/>
                </c:ext>
              </c:extLst>
            </c:dLbl>
            <c:dLbl>
              <c:idx val="6"/>
              <c:layout>
                <c:manualLayout>
                  <c:x val="-4.4479283839520205E-2"/>
                  <c:y val="3.3781190019193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1C6-4BDB-BCDD-CBAFE1285A56}"/>
                </c:ext>
              </c:extLst>
            </c:dLbl>
            <c:dLbl>
              <c:idx val="7"/>
              <c:layout>
                <c:manualLayout>
                  <c:x val="-4.2495156855393075E-2"/>
                  <c:y val="3.3781190019193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C6-4BDB-BCDD-CBAFE1285A56}"/>
                </c:ext>
              </c:extLst>
            </c:dLbl>
            <c:dLbl>
              <c:idx val="8"/>
              <c:layout>
                <c:manualLayout>
                  <c:x val="-4.2495156855393221E-2"/>
                  <c:y val="4.1458733205374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1C6-4BDB-BCDD-CBAFE1285A56}"/>
                </c:ext>
              </c:extLst>
            </c:dLbl>
            <c:dLbl>
              <c:idx val="9"/>
              <c:layout>
                <c:manualLayout>
                  <c:x val="-4.7030213120593127E-2"/>
                  <c:y val="4.5878693623639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1C6-4BDB-BCDD-CBAFE1285A56}"/>
                </c:ext>
              </c:extLst>
            </c:dLbl>
            <c:dLbl>
              <c:idx val="10"/>
              <c:layout>
                <c:manualLayout>
                  <c:x val="-4.0338164251207731E-2"/>
                  <c:y val="3.5524734026567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1C6-4BDB-BCDD-CBAFE1285A56}"/>
                </c:ext>
              </c:extLst>
            </c:dLbl>
            <c:spPr>
              <a:noFill/>
              <a:ln>
                <a:noFill/>
              </a:ln>
              <a:effectLst/>
            </c:spPr>
            <c:txPr>
              <a:bodyPr wrap="square" lIns="38100" tIns="19050" rIns="38100" bIns="19050" anchor="ctr">
                <a:spAutoFit/>
              </a:bodyPr>
              <a:lstStyle/>
              <a:p>
                <a:pPr>
                  <a:defRPr b="1">
                    <a:solidFill>
                      <a:srgbClr val="51A1A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'8-7'!$A$6:$A$17</c15:sqref>
                  </c15:fullRef>
                </c:ext>
              </c:extLst>
              <c:f>'8-7'!$A$7:$A$17</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extLst>
                <c:ext xmlns:c15="http://schemas.microsoft.com/office/drawing/2012/chart" uri="{02D57815-91ED-43cb-92C2-25804820EDAC}">
                  <c15:fullRef>
                    <c15:sqref>'8-7'!$D$6:$D$17</c15:sqref>
                  </c15:fullRef>
                </c:ext>
              </c:extLst>
              <c:f>'8-7'!$D$7:$D$17</c:f>
              <c:numCache>
                <c:formatCode>#,##0_ </c:formatCode>
                <c:ptCount val="11"/>
                <c:pt idx="0">
                  <c:v>116288</c:v>
                </c:pt>
                <c:pt idx="1">
                  <c:v>119984</c:v>
                </c:pt>
                <c:pt idx="2">
                  <c:v>121920</c:v>
                </c:pt>
                <c:pt idx="3">
                  <c:v>123135</c:v>
                </c:pt>
                <c:pt idx="4">
                  <c:v>131654</c:v>
                </c:pt>
                <c:pt idx="5">
                  <c:v>132793</c:v>
                </c:pt>
                <c:pt idx="6">
                  <c:v>135880</c:v>
                </c:pt>
                <c:pt idx="7">
                  <c:v>145817</c:v>
                </c:pt>
                <c:pt idx="8">
                  <c:v>155088</c:v>
                </c:pt>
                <c:pt idx="9">
                  <c:v>160081</c:v>
                </c:pt>
                <c:pt idx="10">
                  <c:v>158103</c:v>
                </c:pt>
              </c:numCache>
            </c:numRef>
          </c:val>
          <c:smooth val="0"/>
          <c:extLst>
            <c:ext xmlns:c16="http://schemas.microsoft.com/office/drawing/2014/chart" uri="{C3380CC4-5D6E-409C-BE32-E72D297353CC}">
              <c16:uniqueId val="{00000012-71C6-4BDB-BCDD-CBAFE1285A56}"/>
            </c:ext>
          </c:extLst>
        </c:ser>
        <c:dLbls>
          <c:dLblPos val="t"/>
          <c:showLegendKey val="0"/>
          <c:showVal val="1"/>
          <c:showCatName val="0"/>
          <c:showSerName val="0"/>
          <c:showPercent val="0"/>
          <c:showBubbleSize val="0"/>
        </c:dLbls>
        <c:marker val="1"/>
        <c:smooth val="0"/>
        <c:axId val="588262128"/>
        <c:axId val="588262520"/>
      </c:lineChart>
      <c:catAx>
        <c:axId val="588262128"/>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8262520"/>
        <c:crosses val="max"/>
        <c:auto val="1"/>
        <c:lblAlgn val="ctr"/>
        <c:lblOffset val="100"/>
        <c:noMultiLvlLbl val="0"/>
      </c:catAx>
      <c:valAx>
        <c:axId val="588262520"/>
        <c:scaling>
          <c:orientation val="maxMin"/>
          <c:max val="250000"/>
          <c:min val="0"/>
        </c:scaling>
        <c:delete val="0"/>
        <c:axPos val="l"/>
        <c:numFmt formatCode="#,##0;[Red]#,##0" sourceLinked="0"/>
        <c:majorTickMark val="out"/>
        <c:minorTickMark val="none"/>
        <c:tickLblPos val="low"/>
        <c:spPr>
          <a:ln>
            <a:solidFill>
              <a:schemeClr val="bg1">
                <a:lumMod val="85000"/>
              </a:schemeClr>
            </a:solidFill>
          </a:ln>
        </c:spPr>
        <c:crossAx val="588262128"/>
        <c:crosses val="autoZero"/>
        <c:crossBetween val="between"/>
        <c:majorUnit val="50000"/>
      </c:valAx>
      <c:spPr>
        <a:noFill/>
      </c:spPr>
    </c:plotArea>
    <c:legend>
      <c:legendPos val="t"/>
      <c:layout>
        <c:manualLayout>
          <c:xMode val="edge"/>
          <c:yMode val="edge"/>
          <c:x val="0.31349206349206354"/>
          <c:y val="0.13700334003355144"/>
          <c:w val="0.35476190476190478"/>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17746449334020167"/>
          <c:w val="0.84826914740577353"/>
          <c:h val="0.6873268820369417"/>
        </c:manualLayout>
      </c:layout>
      <c:lineChart>
        <c:grouping val="standard"/>
        <c:varyColors val="0"/>
        <c:ser>
          <c:idx val="1"/>
          <c:order val="0"/>
          <c:tx>
            <c:strRef>
              <c:f>'8-8'!$C$4</c:f>
              <c:strCache>
                <c:ptCount val="1"/>
                <c:pt idx="0">
                  <c:v>郡山市</c:v>
                </c:pt>
              </c:strCache>
            </c:strRef>
          </c:tx>
          <c:spPr>
            <a:ln>
              <a:solidFill>
                <a:srgbClr val="D5848B"/>
              </a:solidFill>
            </a:ln>
          </c:spPr>
          <c:marker>
            <c:symbol val="circle"/>
            <c:size val="2"/>
            <c:spPr>
              <a:solidFill>
                <a:srgbClr val="D5848B">
                  <a:alpha val="93000"/>
                </a:srgbClr>
              </a:solidFill>
              <a:ln w="28575">
                <a:solidFill>
                  <a:srgbClr val="D5848B"/>
                </a:solidFill>
              </a:ln>
            </c:spPr>
          </c:marker>
          <c:dLbls>
            <c:spPr>
              <a:noFill/>
              <a:ln>
                <a:noFill/>
              </a:ln>
              <a:effectLst/>
            </c:spPr>
            <c:txPr>
              <a:bodyPr wrap="square" lIns="38100" tIns="19050" rIns="38100" bIns="19050" anchor="ctr">
                <a:spAutoFit/>
              </a:bodyPr>
              <a:lstStyle/>
              <a:p>
                <a:pPr>
                  <a:defRPr b="1">
                    <a:solidFill>
                      <a:srgbClr val="D5848B"/>
                    </a:solidFill>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'8-8'!$A$5:$A$16</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'8-8'!$C$5:$C$16</c:f>
              <c:numCache>
                <c:formatCode>0.0_);[Red]\(0.0\)</c:formatCode>
                <c:ptCount val="12"/>
                <c:pt idx="0">
                  <c:v>111.1</c:v>
                </c:pt>
                <c:pt idx="1">
                  <c:v>111.3</c:v>
                </c:pt>
                <c:pt idx="2">
                  <c:v>102.8</c:v>
                </c:pt>
                <c:pt idx="3">
                  <c:v>102</c:v>
                </c:pt>
                <c:pt idx="4">
                  <c:v>101.8</c:v>
                </c:pt>
                <c:pt idx="5">
                  <c:v>101.5</c:v>
                </c:pt>
                <c:pt idx="6">
                  <c:v>101.3</c:v>
                </c:pt>
                <c:pt idx="7">
                  <c:v>101.5</c:v>
                </c:pt>
                <c:pt idx="8">
                  <c:v>101.3</c:v>
                </c:pt>
                <c:pt idx="9">
                  <c:v>100.9</c:v>
                </c:pt>
                <c:pt idx="10">
                  <c:v>100.8</c:v>
                </c:pt>
                <c:pt idx="11">
                  <c:v>101</c:v>
                </c:pt>
              </c:numCache>
            </c:numRef>
          </c:val>
          <c:smooth val="0"/>
          <c:extLst>
            <c:ext xmlns:c16="http://schemas.microsoft.com/office/drawing/2014/chart" uri="{C3380CC4-5D6E-409C-BE32-E72D297353CC}">
              <c16:uniqueId val="{00000000-F7D1-4DDC-8308-F823B0FCD02E}"/>
            </c:ext>
          </c:extLst>
        </c:ser>
        <c:ser>
          <c:idx val="2"/>
          <c:order val="1"/>
          <c:tx>
            <c:strRef>
              <c:f>'8-8'!$D$4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spPr>
              <a:noFill/>
              <a:ln>
                <a:noFill/>
              </a:ln>
              <a:effectLst/>
            </c:spPr>
            <c:txPr>
              <a:bodyPr wrap="square" lIns="38100" tIns="19050" rIns="38100" bIns="19050" anchor="ctr">
                <a:spAutoFit/>
              </a:bodyPr>
              <a:lstStyle/>
              <a:p>
                <a:pPr>
                  <a:defRPr b="1">
                    <a:solidFill>
                      <a:srgbClr val="51A1A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'8-8'!$A$5:$A$16</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'8-8'!$D$5:$D$16</c:f>
              <c:numCache>
                <c:formatCode>0.0_);[Red]\(0.0\)</c:formatCode>
                <c:ptCount val="12"/>
                <c:pt idx="0">
                  <c:v>106.9</c:v>
                </c:pt>
                <c:pt idx="1">
                  <c:v>106.6</c:v>
                </c:pt>
                <c:pt idx="2">
                  <c:v>98.6</c:v>
                </c:pt>
                <c:pt idx="3">
                  <c:v>98.7</c:v>
                </c:pt>
                <c:pt idx="4">
                  <c:v>99.1</c:v>
                </c:pt>
                <c:pt idx="5">
                  <c:v>99.1</c:v>
                </c:pt>
                <c:pt idx="6">
                  <c:v>99.1</c:v>
                </c:pt>
                <c:pt idx="7">
                  <c:v>98.9</c:v>
                </c:pt>
                <c:pt idx="8">
                  <c:v>98.9</c:v>
                </c:pt>
                <c:pt idx="9">
                  <c:v>98.8</c:v>
                </c:pt>
                <c:pt idx="10">
                  <c:v>98.7</c:v>
                </c:pt>
                <c:pt idx="11">
                  <c:v>98.6</c:v>
                </c:pt>
              </c:numCache>
            </c:numRef>
          </c:val>
          <c:smooth val="0"/>
          <c:extLst>
            <c:ext xmlns:c16="http://schemas.microsoft.com/office/drawing/2014/chart" uri="{C3380CC4-5D6E-409C-BE32-E72D297353CC}">
              <c16:uniqueId val="{00000001-F7D1-4DDC-8308-F823B0FCD02E}"/>
            </c:ext>
          </c:extLst>
        </c:ser>
        <c:dLbls>
          <c:dLblPos val="t"/>
          <c:showLegendKey val="0"/>
          <c:showVal val="1"/>
          <c:showCatName val="0"/>
          <c:showSerName val="0"/>
          <c:showPercent val="0"/>
          <c:showBubbleSize val="0"/>
        </c:dLbls>
        <c:marker val="1"/>
        <c:smooth val="0"/>
        <c:axId val="588284080"/>
        <c:axId val="588277416"/>
      </c:lineChart>
      <c:catAx>
        <c:axId val="588284080"/>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8277416"/>
        <c:crosses val="max"/>
        <c:auto val="1"/>
        <c:lblAlgn val="ctr"/>
        <c:lblOffset val="100"/>
        <c:noMultiLvlLbl val="0"/>
      </c:catAx>
      <c:valAx>
        <c:axId val="588277416"/>
        <c:scaling>
          <c:orientation val="maxMin"/>
          <c:max val="115"/>
          <c:min val="85"/>
        </c:scaling>
        <c:delete val="0"/>
        <c:axPos val="l"/>
        <c:numFmt formatCode="General" sourceLinked="0"/>
        <c:majorTickMark val="out"/>
        <c:minorTickMark val="none"/>
        <c:tickLblPos val="low"/>
        <c:spPr>
          <a:ln>
            <a:solidFill>
              <a:schemeClr val="bg1">
                <a:lumMod val="85000"/>
              </a:schemeClr>
            </a:solidFill>
          </a:ln>
        </c:spPr>
        <c:crossAx val="588284080"/>
        <c:crosses val="autoZero"/>
        <c:crossBetween val="between"/>
        <c:majorUnit val="5"/>
      </c:valAx>
      <c:spPr>
        <a:noFill/>
      </c:spPr>
    </c:plotArea>
    <c:legend>
      <c:legendPos val="t"/>
      <c:layout>
        <c:manualLayout>
          <c:xMode val="edge"/>
          <c:yMode val="edge"/>
          <c:x val="0.30332251665404397"/>
          <c:y val="0.14926662618109027"/>
          <c:w val="0.39212376995278309"/>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79575351434179E-2"/>
          <c:y val="0.17957879939483332"/>
          <c:w val="0.89224056325071177"/>
          <c:h val="0.72493018659731812"/>
        </c:manualLayout>
      </c:layout>
      <c:barChart>
        <c:barDir val="col"/>
        <c:grouping val="clustered"/>
        <c:varyColors val="0"/>
        <c:ser>
          <c:idx val="2"/>
          <c:order val="2"/>
          <c:tx>
            <c:strRef>
              <c:f>'8-9'!$M$5</c:f>
              <c:strCache>
                <c:ptCount val="1"/>
                <c:pt idx="0">
                  <c:v>高齢者１人あたり（右軸）</c:v>
                </c:pt>
              </c:strCache>
            </c:strRef>
          </c:tx>
          <c:spPr>
            <a:solidFill>
              <a:srgbClr val="B1D7E4"/>
            </a:solidFill>
            <a:ln>
              <a:noFill/>
            </a:ln>
            <a:effectLst/>
          </c:spPr>
          <c:invertIfNegative val="0"/>
          <c:dLbls>
            <c:dLbl>
              <c:idx val="11"/>
              <c:layout>
                <c:manualLayout>
                  <c:x val="-2.1338300916415665E-3"/>
                  <c:y val="2.3851693366654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B-4192-9FBC-A958307B3F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'8-9'!$J$11:$J$25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'8-9'!$M$11:$M$25</c:f>
              <c:numCache>
                <c:formatCode>0.0_ </c:formatCode>
                <c:ptCount val="15"/>
                <c:pt idx="0">
                  <c:v>74.5</c:v>
                </c:pt>
                <c:pt idx="1">
                  <c:v>77.2</c:v>
                </c:pt>
                <c:pt idx="2">
                  <c:v>80.5</c:v>
                </c:pt>
                <c:pt idx="3">
                  <c:v>79.8</c:v>
                </c:pt>
                <c:pt idx="4">
                  <c:v>80.099999999999994</c:v>
                </c:pt>
                <c:pt idx="5">
                  <c:v>77.8</c:v>
                </c:pt>
                <c:pt idx="6">
                  <c:v>77.599999999999994</c:v>
                </c:pt>
                <c:pt idx="7">
                  <c:v>78</c:v>
                </c:pt>
                <c:pt idx="8">
                  <c:v>78.2</c:v>
                </c:pt>
                <c:pt idx="9">
                  <c:v>79.5</c:v>
                </c:pt>
                <c:pt idx="10">
                  <c:v>78.5</c:v>
                </c:pt>
                <c:pt idx="11">
                  <c:v>76</c:v>
                </c:pt>
                <c:pt idx="12">
                  <c:v>77.7</c:v>
                </c:pt>
                <c:pt idx="13">
                  <c:v>81.099999999999994</c:v>
                </c:pt>
                <c:pt idx="14">
                  <c:v>81.099999999999994</c:v>
                </c:pt>
              </c:numCache>
            </c:numRef>
          </c:val>
          <c:extLst>
            <c:ext xmlns:c16="http://schemas.microsoft.com/office/drawing/2014/chart" uri="{C3380CC4-5D6E-409C-BE32-E72D297353CC}">
              <c16:uniqueId val="{00000001-EDBB-4192-9FBC-A958307B3F7D}"/>
            </c:ext>
          </c:extLst>
        </c:ser>
        <c:ser>
          <c:idx val="3"/>
          <c:order val="3"/>
          <c:tx>
            <c:strRef>
              <c:f>'8-9'!$N$5</c:f>
              <c:strCache>
                <c:ptCount val="1"/>
                <c:pt idx="0">
                  <c:v>年少者１人あたり（右軸）</c:v>
                </c:pt>
              </c:strCache>
            </c:strRef>
          </c:tx>
          <c:spPr>
            <a:pattFill prst="dkUpDiag">
              <a:fgClr>
                <a:srgbClr val="F8E352"/>
              </a:fgClr>
              <a:bgClr>
                <a:schemeClr val="bg1"/>
              </a:bgClr>
            </a:pattFill>
            <a:ln w="9525">
              <a:solidFill>
                <a:srgbClr val="FFC000"/>
              </a:solidFill>
            </a:ln>
            <a:effectLst/>
          </c:spPr>
          <c:invertIfNegative val="0"/>
          <c:dLbls>
            <c:dLbl>
              <c:idx val="12"/>
              <c:layout>
                <c:manualLayout>
                  <c:x val="3.4954651151815467E-3"/>
                  <c:y val="2.68447807299276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BB-4192-9FBC-A958307B3F7D}"/>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'8-9'!$J$11:$J$25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'8-9'!$N$11:$N$25</c:f>
              <c:numCache>
                <c:formatCode>0.0_ </c:formatCode>
                <c:ptCount val="15"/>
                <c:pt idx="0">
                  <c:v>42.1</c:v>
                </c:pt>
                <c:pt idx="1">
                  <c:v>44.4</c:v>
                </c:pt>
                <c:pt idx="2">
                  <c:v>46</c:v>
                </c:pt>
                <c:pt idx="3">
                  <c:v>54.3</c:v>
                </c:pt>
                <c:pt idx="4">
                  <c:v>80.599999999999994</c:v>
                </c:pt>
                <c:pt idx="5">
                  <c:v>60.9</c:v>
                </c:pt>
                <c:pt idx="6">
                  <c:v>60.8</c:v>
                </c:pt>
                <c:pt idx="7">
                  <c:v>60.4</c:v>
                </c:pt>
                <c:pt idx="8">
                  <c:v>60.8</c:v>
                </c:pt>
                <c:pt idx="9">
                  <c:v>68.099999999999994</c:v>
                </c:pt>
                <c:pt idx="10">
                  <c:v>72.3</c:v>
                </c:pt>
                <c:pt idx="11">
                  <c:v>76</c:v>
                </c:pt>
                <c:pt idx="12">
                  <c:v>77.099999999999994</c:v>
                </c:pt>
                <c:pt idx="13">
                  <c:v>86.1</c:v>
                </c:pt>
                <c:pt idx="14">
                  <c:v>92.6</c:v>
                </c:pt>
              </c:numCache>
            </c:numRef>
          </c:val>
          <c:extLst>
            <c:ext xmlns:c16="http://schemas.microsoft.com/office/drawing/2014/chart" uri="{C3380CC4-5D6E-409C-BE32-E72D297353CC}">
              <c16:uniqueId val="{00000003-EDBB-4192-9FBC-A958307B3F7D}"/>
            </c:ext>
          </c:extLst>
        </c:ser>
        <c:dLbls>
          <c:showLegendKey val="0"/>
          <c:showVal val="0"/>
          <c:showCatName val="0"/>
          <c:showSerName val="0"/>
          <c:showPercent val="0"/>
          <c:showBubbleSize val="0"/>
        </c:dLbls>
        <c:gapWidth val="50"/>
        <c:axId val="588278984"/>
        <c:axId val="588282120"/>
      </c:barChart>
      <c:lineChart>
        <c:grouping val="standard"/>
        <c:varyColors val="0"/>
        <c:ser>
          <c:idx val="0"/>
          <c:order val="0"/>
          <c:tx>
            <c:strRef>
              <c:f>'8-9'!$K$5</c:f>
              <c:strCache>
                <c:ptCount val="1"/>
                <c:pt idx="0">
                  <c:v>高齢者支援（左軸）</c:v>
                </c:pt>
              </c:strCache>
            </c:strRef>
          </c:tx>
          <c:spPr>
            <a:ln w="19050" cap="rnd">
              <a:solidFill>
                <a:srgbClr val="51A1A2"/>
              </a:solidFill>
              <a:round/>
            </a:ln>
            <a:effectLst/>
          </c:spPr>
          <c:marker>
            <c:symbol val="circle"/>
            <c:size val="5"/>
            <c:spPr>
              <a:solidFill>
                <a:srgbClr val="51A1A2"/>
              </a:solidFill>
              <a:ln w="6350" cap="rnd">
                <a:solidFill>
                  <a:srgbClr val="51A1A2"/>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rgbClr val="51A1A2"/>
                    </a:solidFill>
                    <a:latin typeface="+mn-ea"/>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'8-9'!$J$11:$J$25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'8-9'!$K$11:$K$25</c:f>
              <c:numCache>
                <c:formatCode>#,##0_);[Red]\(#,##0\)</c:formatCode>
                <c:ptCount val="15"/>
                <c:pt idx="0">
                  <c:v>493</c:v>
                </c:pt>
                <c:pt idx="1">
                  <c:v>515</c:v>
                </c:pt>
                <c:pt idx="2">
                  <c:v>542</c:v>
                </c:pt>
                <c:pt idx="3">
                  <c:v>558</c:v>
                </c:pt>
                <c:pt idx="4">
                  <c:v>581</c:v>
                </c:pt>
                <c:pt idx="5">
                  <c:v>588</c:v>
                </c:pt>
                <c:pt idx="6">
                  <c:v>605</c:v>
                </c:pt>
                <c:pt idx="7">
                  <c:v>622</c:v>
                </c:pt>
                <c:pt idx="8">
                  <c:v>637</c:v>
                </c:pt>
                <c:pt idx="9">
                  <c:v>660</c:v>
                </c:pt>
                <c:pt idx="10">
                  <c:v>661</c:v>
                </c:pt>
                <c:pt idx="11">
                  <c:v>650</c:v>
                </c:pt>
                <c:pt idx="12">
                  <c:v>673</c:v>
                </c:pt>
                <c:pt idx="13">
                  <c:v>709</c:v>
                </c:pt>
                <c:pt idx="14">
                  <c:v>716</c:v>
                </c:pt>
              </c:numCache>
            </c:numRef>
          </c:val>
          <c:smooth val="0"/>
          <c:extLst>
            <c:ext xmlns:c16="http://schemas.microsoft.com/office/drawing/2014/chart" uri="{C3380CC4-5D6E-409C-BE32-E72D297353CC}">
              <c16:uniqueId val="{00000004-EDBB-4192-9FBC-A958307B3F7D}"/>
            </c:ext>
          </c:extLst>
        </c:ser>
        <c:ser>
          <c:idx val="1"/>
          <c:order val="1"/>
          <c:tx>
            <c:strRef>
              <c:f>'8-9'!$L$5</c:f>
              <c:strCache>
                <c:ptCount val="1"/>
                <c:pt idx="0">
                  <c:v>教育・子育て支援（左軸）</c:v>
                </c:pt>
              </c:strCache>
            </c:strRef>
          </c:tx>
          <c:spPr>
            <a:ln w="19050" cap="rnd">
              <a:solidFill>
                <a:srgbClr val="D5848B"/>
              </a:solidFill>
              <a:round/>
            </a:ln>
            <a:effectLst/>
          </c:spPr>
          <c:marker>
            <c:symbol val="triangle"/>
            <c:size val="5"/>
            <c:spPr>
              <a:solidFill>
                <a:srgbClr val="D5848B"/>
              </a:solidFill>
              <a:ln w="6350" cap="rnd">
                <a:solidFill>
                  <a:srgbClr val="D5848B"/>
                </a:solidFill>
              </a:ln>
              <a:effectLst/>
            </c:spPr>
          </c:marker>
          <c:dLbls>
            <c:dLbl>
              <c:idx val="5"/>
              <c:layout>
                <c:manualLayout>
                  <c:x val="-2.6104519206143071E-2"/>
                  <c:y val="-3.530954882694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BB-4192-9FBC-A958307B3F7D}"/>
                </c:ext>
              </c:extLst>
            </c:dLbl>
            <c:dLbl>
              <c:idx val="6"/>
              <c:layout>
                <c:manualLayout>
                  <c:x val="-2.2623916645323996E-2"/>
                  <c:y val="-3.530954882694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BB-4192-9FBC-A958307B3F7D}"/>
                </c:ext>
              </c:extLst>
            </c:dLbl>
            <c:dLbl>
              <c:idx val="7"/>
              <c:layout>
                <c:manualLayout>
                  <c:x val="-2.4364217925733598E-2"/>
                  <c:y val="-3.530954882694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BB-4192-9FBC-A958307B3F7D}"/>
                </c:ext>
              </c:extLst>
            </c:dLbl>
            <c:dLbl>
              <c:idx val="8"/>
              <c:layout>
                <c:manualLayout>
                  <c:x val="-2.784482048655261E-2"/>
                  <c:y val="-3.8025667967480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BB-4192-9FBC-A958307B3F7D}"/>
                </c:ext>
              </c:extLst>
            </c:dLbl>
            <c:dLbl>
              <c:idx val="9"/>
              <c:layout>
                <c:manualLayout>
                  <c:x val="-2.436421792573347E-2"/>
                  <c:y val="-3.530954882694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BB-4192-9FBC-A958307B3F7D}"/>
                </c:ext>
              </c:extLst>
            </c:dLbl>
            <c:dLbl>
              <c:idx val="10"/>
              <c:layout>
                <c:manualLayout>
                  <c:x val="-2.784482048655261E-2"/>
                  <c:y val="-3.530954882694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BB-4192-9FBC-A958307B3F7D}"/>
                </c:ext>
              </c:extLst>
            </c:dLbl>
            <c:dLbl>
              <c:idx val="11"/>
              <c:layout>
                <c:manualLayout>
                  <c:x val="-2.6104519206143199E-2"/>
                  <c:y val="-2.9877310545877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BB-4192-9FBC-A958307B3F7D}"/>
                </c:ext>
              </c:extLst>
            </c:dLbl>
            <c:dLbl>
              <c:idx val="12"/>
              <c:layout>
                <c:manualLayout>
                  <c:x val="-2.6104519206143199E-2"/>
                  <c:y val="-4.3457906248549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BB-4192-9FBC-A958307B3F7D}"/>
                </c:ext>
              </c:extLst>
            </c:dLbl>
            <c:dLbl>
              <c:idx val="13"/>
              <c:layout>
                <c:manualLayout>
                  <c:x val="-2.6360969823539381E-2"/>
                  <c:y val="-2.7205941263444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BB-4192-9FBC-A958307B3F7D}"/>
                </c:ext>
              </c:extLst>
            </c:dLbl>
            <c:dLbl>
              <c:idx val="14"/>
              <c:layout>
                <c:manualLayout>
                  <c:x val="-2.8742230922174487E-2"/>
                  <c:y val="-3.281932188045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BB-4192-9FBC-A958307B3F7D}"/>
                </c:ext>
              </c:extLst>
            </c:dLbl>
            <c:spPr>
              <a:noFill/>
              <a:ln>
                <a:noFill/>
              </a:ln>
              <a:effectLst/>
            </c:spPr>
            <c:txPr>
              <a:bodyPr rot="0" spcFirstLastPara="1" vertOverflow="ellipsis" vert="horz" wrap="square" anchor="ctr" anchorCtr="1"/>
              <a:lstStyle/>
              <a:p>
                <a:pPr>
                  <a:defRPr sz="900" b="1" i="0" u="none" strike="noStrike" kern="1200" baseline="0">
                    <a:solidFill>
                      <a:srgbClr val="D5848B"/>
                    </a:solidFill>
                    <a:latin typeface="+mn-ea"/>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'8-9'!$J$11:$J$25</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'8-9'!$L$11:$L$25</c:f>
              <c:numCache>
                <c:formatCode>#,##0_);[Red]\(#,##0\)</c:formatCode>
                <c:ptCount val="15"/>
                <c:pt idx="0">
                  <c:v>210</c:v>
                </c:pt>
                <c:pt idx="1">
                  <c:v>219</c:v>
                </c:pt>
                <c:pt idx="2">
                  <c:v>211</c:v>
                </c:pt>
                <c:pt idx="3">
                  <c:v>239</c:v>
                </c:pt>
                <c:pt idx="4">
                  <c:v>349</c:v>
                </c:pt>
                <c:pt idx="5">
                  <c:v>262</c:v>
                </c:pt>
                <c:pt idx="6">
                  <c:v>259</c:v>
                </c:pt>
                <c:pt idx="7">
                  <c:v>255</c:v>
                </c:pt>
                <c:pt idx="8">
                  <c:v>253</c:v>
                </c:pt>
                <c:pt idx="9">
                  <c:v>278</c:v>
                </c:pt>
                <c:pt idx="10">
                  <c:v>291</c:v>
                </c:pt>
                <c:pt idx="11">
                  <c:v>303</c:v>
                </c:pt>
                <c:pt idx="12">
                  <c:v>303</c:v>
                </c:pt>
                <c:pt idx="13">
                  <c:v>330</c:v>
                </c:pt>
                <c:pt idx="14">
                  <c:v>346</c:v>
                </c:pt>
              </c:numCache>
            </c:numRef>
          </c:val>
          <c:smooth val="0"/>
          <c:extLst>
            <c:ext xmlns:c16="http://schemas.microsoft.com/office/drawing/2014/chart" uri="{C3380CC4-5D6E-409C-BE32-E72D297353CC}">
              <c16:uniqueId val="{0000000F-EDBB-4192-9FBC-A958307B3F7D}"/>
            </c:ext>
          </c:extLst>
        </c:ser>
        <c:dLbls>
          <c:showLegendKey val="0"/>
          <c:showVal val="0"/>
          <c:showCatName val="0"/>
          <c:showSerName val="0"/>
          <c:showPercent val="0"/>
          <c:showBubbleSize val="0"/>
        </c:dLbls>
        <c:marker val="1"/>
        <c:smooth val="0"/>
        <c:axId val="588276632"/>
        <c:axId val="588273496"/>
      </c:lineChart>
      <c:valAx>
        <c:axId val="588282120"/>
        <c:scaling>
          <c:orientation val="minMax"/>
          <c:max val="120"/>
          <c:min val="0"/>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altLang="en-US" sz="900">
                    <a:latin typeface="+mn-ea"/>
                    <a:ea typeface="+mn-ea"/>
                  </a:rPr>
                  <a:t>万円</a:t>
                </a:r>
              </a:p>
            </c:rich>
          </c:tx>
          <c:layout>
            <c:manualLayout>
              <c:xMode val="edge"/>
              <c:yMode val="edge"/>
              <c:x val="0.94553085343387977"/>
              <c:y val="9.001193479608912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 "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8278984"/>
        <c:crosses val="max"/>
        <c:crossBetween val="between"/>
        <c:majorUnit val="20"/>
        <c:minorUnit val="4"/>
      </c:valAx>
      <c:catAx>
        <c:axId val="588278984"/>
        <c:scaling>
          <c:orientation val="minMax"/>
        </c:scaling>
        <c:delete val="0"/>
        <c:axPos val="b"/>
        <c:numFmt formatCode="General" sourceLinked="1"/>
        <c:majorTickMark val="in"/>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8282120"/>
        <c:crosses val="autoZero"/>
        <c:auto val="1"/>
        <c:lblAlgn val="ctr"/>
        <c:lblOffset val="100"/>
        <c:noMultiLvlLbl val="0"/>
      </c:catAx>
      <c:valAx>
        <c:axId val="588273496"/>
        <c:scaling>
          <c:orientation val="minMax"/>
          <c:max val="730"/>
          <c:min val="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altLang="en-US" sz="900">
                    <a:latin typeface="+mn-ea"/>
                    <a:ea typeface="+mn-ea"/>
                  </a:rPr>
                  <a:t>億円</a:t>
                </a:r>
              </a:p>
            </c:rich>
          </c:tx>
          <c:layout>
            <c:manualLayout>
              <c:xMode val="edge"/>
              <c:yMode val="edge"/>
              <c:x val="1.7442608667108637E-3"/>
              <c:y val="8.303666233446310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8276632"/>
        <c:crosses val="autoZero"/>
        <c:crossBetween val="between"/>
      </c:valAx>
      <c:catAx>
        <c:axId val="588276632"/>
        <c:scaling>
          <c:orientation val="minMax"/>
        </c:scaling>
        <c:delete val="1"/>
        <c:axPos val="b"/>
        <c:numFmt formatCode="General" sourceLinked="1"/>
        <c:majorTickMark val="out"/>
        <c:minorTickMark val="none"/>
        <c:tickLblPos val="nextTo"/>
        <c:crossAx val="588273496"/>
        <c:crosses val="autoZero"/>
        <c:auto val="1"/>
        <c:lblAlgn val="ctr"/>
        <c:lblOffset val="100"/>
        <c:noMultiLvlLbl val="0"/>
      </c:catAx>
      <c:spPr>
        <a:noFill/>
        <a:ln>
          <a:noFill/>
        </a:ln>
        <a:effectLst/>
      </c:spPr>
    </c:plotArea>
    <c:legend>
      <c:legendPos val="b"/>
      <c:layout>
        <c:manualLayout>
          <c:xMode val="edge"/>
          <c:yMode val="edge"/>
          <c:x val="0.23408379841319482"/>
          <c:y val="4.5180423536607117E-2"/>
          <c:w val="0.5311609247500555"/>
          <c:h val="9.09395360294929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latin typeface="みんなの文字ゴTTh-R" panose="020B0500000000000000" pitchFamily="50" charset="-128"/>
          <a:ea typeface="みんなの文字ゴTTh-R" panose="020B0500000000000000" pitchFamily="50" charset="-128"/>
        </a:defRPr>
      </a:pPr>
      <a:endParaRPr lang="ja-JP"/>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7270341207349"/>
          <c:y val="0.1823998849458886"/>
          <c:w val="0.85307174103237104"/>
          <c:h val="0.70533347715097261"/>
        </c:manualLayout>
      </c:layout>
      <c:barChart>
        <c:barDir val="col"/>
        <c:grouping val="stacked"/>
        <c:varyColors val="0"/>
        <c:ser>
          <c:idx val="0"/>
          <c:order val="0"/>
          <c:tx>
            <c:strRef>
              <c:f>'8-10'!$C$4</c:f>
              <c:strCache>
                <c:ptCount val="1"/>
                <c:pt idx="0">
                  <c:v>元金</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'8-10'!$C$5:$C$18</c:f>
              <c:numCache>
                <c:formatCode>#,##0_ </c:formatCode>
                <c:ptCount val="14"/>
                <c:pt idx="0" formatCode="#,##0_);[Red]\(#,##0\)">
                  <c:v>9895000</c:v>
                </c:pt>
                <c:pt idx="1">
                  <c:v>9574000</c:v>
                </c:pt>
                <c:pt idx="2" formatCode="#,##0_);[Red]\(#,##0\)">
                  <c:v>9517000</c:v>
                </c:pt>
                <c:pt idx="3" formatCode="#,##0_);[Red]\(#,##0\)">
                  <c:v>9129000</c:v>
                </c:pt>
                <c:pt idx="4" formatCode="#,##0_);[Red]\(#,##0\)">
                  <c:v>9159000</c:v>
                </c:pt>
                <c:pt idx="5" formatCode="#,##0_);[Red]\(#,##0\)">
                  <c:v>9104653</c:v>
                </c:pt>
                <c:pt idx="6" formatCode="#,##0_);[Red]\(#,##0\)">
                  <c:v>9463894</c:v>
                </c:pt>
                <c:pt idx="7" formatCode="#,##0_);[Red]\(#,##0\)">
                  <c:v>9441000</c:v>
                </c:pt>
                <c:pt idx="8" formatCode="#,##0_);[Red]\(#,##0\)">
                  <c:v>9306000</c:v>
                </c:pt>
                <c:pt idx="9" formatCode="#,##0">
                  <c:v>9005000</c:v>
                </c:pt>
                <c:pt idx="10" formatCode="#,##0">
                  <c:v>8773000</c:v>
                </c:pt>
                <c:pt idx="11" formatCode="#,##0">
                  <c:v>8573875</c:v>
                </c:pt>
                <c:pt idx="12" formatCode="#,##0">
                  <c:v>8146647</c:v>
                </c:pt>
                <c:pt idx="13" formatCode="#,##0">
                  <c:v>7822043</c:v>
                </c:pt>
              </c:numCache>
            </c:numRef>
          </c:val>
          <c:extLst>
            <c:ext xmlns:c16="http://schemas.microsoft.com/office/drawing/2014/chart" uri="{C3380CC4-5D6E-409C-BE32-E72D297353CC}">
              <c16:uniqueId val="{00000000-AC2D-4DFA-8BA7-B32EC2C501D8}"/>
            </c:ext>
          </c:extLst>
        </c:ser>
        <c:ser>
          <c:idx val="1"/>
          <c:order val="1"/>
          <c:tx>
            <c:strRef>
              <c:f>'8-10'!$D$4</c:f>
              <c:strCache>
                <c:ptCount val="1"/>
                <c:pt idx="0">
                  <c:v>利子</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'8-10'!$D$5:$D$18</c:f>
              <c:numCache>
                <c:formatCode>#,##0_ </c:formatCode>
                <c:ptCount val="14"/>
                <c:pt idx="0" formatCode="#,##0_);[Red]\(#,##0\)">
                  <c:v>1710000</c:v>
                </c:pt>
                <c:pt idx="1">
                  <c:v>1563000</c:v>
                </c:pt>
                <c:pt idx="2" formatCode="#,##0_);[Red]\(#,##0\)">
                  <c:v>1408000</c:v>
                </c:pt>
                <c:pt idx="3" formatCode="#,##0_);[Red]\(#,##0\)">
                  <c:v>1256000</c:v>
                </c:pt>
                <c:pt idx="4" formatCode="#,##0_);[Red]\(#,##0\)">
                  <c:v>1082000</c:v>
                </c:pt>
                <c:pt idx="5" formatCode="#,##0_);[Red]\(#,##0\)">
                  <c:v>942360</c:v>
                </c:pt>
                <c:pt idx="6" formatCode="#,##0_);[Red]\(#,##0\)">
                  <c:v>774886</c:v>
                </c:pt>
                <c:pt idx="7" formatCode="#,##0_);[Red]\(#,##0\)">
                  <c:v>649000</c:v>
                </c:pt>
                <c:pt idx="8" formatCode="#,##0_);[Red]\(#,##0\)">
                  <c:v>552000</c:v>
                </c:pt>
                <c:pt idx="9" formatCode="#,##0">
                  <c:v>454000</c:v>
                </c:pt>
                <c:pt idx="10" formatCode="#,##0">
                  <c:v>374000</c:v>
                </c:pt>
                <c:pt idx="11" formatCode="#,##0">
                  <c:v>312977</c:v>
                </c:pt>
                <c:pt idx="12" formatCode="#,##0">
                  <c:v>290974</c:v>
                </c:pt>
                <c:pt idx="13" formatCode="#,##0">
                  <c:v>319512</c:v>
                </c:pt>
              </c:numCache>
            </c:numRef>
          </c:val>
          <c:extLst>
            <c:ext xmlns:c16="http://schemas.microsoft.com/office/drawing/2014/chart" uri="{C3380CC4-5D6E-409C-BE32-E72D297353CC}">
              <c16:uniqueId val="{00000001-AC2D-4DFA-8BA7-B32EC2C501D8}"/>
            </c:ext>
          </c:extLst>
        </c:ser>
        <c:dLbls>
          <c:showLegendKey val="0"/>
          <c:showVal val="0"/>
          <c:showCatName val="0"/>
          <c:showSerName val="0"/>
          <c:showPercent val="0"/>
          <c:showBubbleSize val="0"/>
        </c:dLbls>
        <c:gapWidth val="50"/>
        <c:overlap val="100"/>
        <c:axId val="588275064"/>
        <c:axId val="588272712"/>
      </c:barChart>
      <c:barChart>
        <c:barDir val="col"/>
        <c:grouping val="stacked"/>
        <c:varyColors val="0"/>
        <c:ser>
          <c:idx val="2"/>
          <c:order val="2"/>
          <c:tx>
            <c:strRef>
              <c:f>'8-10'!$E$4</c:f>
              <c:strCache>
                <c:ptCount val="1"/>
                <c:pt idx="0">
                  <c:v>合計</c:v>
                </c:pt>
              </c:strCache>
            </c:strRef>
          </c:tx>
          <c:spPr>
            <a:noFill/>
            <a:ln>
              <a:noFill/>
            </a:ln>
            <a:effectLst/>
          </c:spPr>
          <c:invertIfNegative val="0"/>
          <c:dLbls>
            <c:dLbl>
              <c:idx val="0"/>
              <c:layout>
                <c:manualLayout>
                  <c:x val="-1.9233378726126555E-3"/>
                  <c:y val="-0.363047946303296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3A-44B5-9892-06675273CDB9}"/>
                </c:ext>
              </c:extLst>
            </c:dLbl>
            <c:dLbl>
              <c:idx val="1"/>
              <c:layout>
                <c:manualLayout>
                  <c:x val="0"/>
                  <c:y val="-0.3649522115121431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E2-43A2-B86A-763B3929BBA4}"/>
                </c:ext>
              </c:extLst>
            </c:dLbl>
            <c:dLbl>
              <c:idx val="2"/>
              <c:layout>
                <c:manualLayout>
                  <c:x val="-1.9735528180021087E-17"/>
                  <c:y val="-0.34106233704827199"/>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7E1C-4C49-8BD3-75340882D38A}"/>
                </c:ext>
              </c:extLst>
            </c:dLbl>
            <c:dLbl>
              <c:idx val="3"/>
              <c:layout>
                <c:manualLayout>
                  <c:x val="0"/>
                  <c:y val="-0.3251923074178742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2D-4DFA-8BA7-B32EC2C501D8}"/>
                </c:ext>
              </c:extLst>
            </c:dLbl>
            <c:dLbl>
              <c:idx val="4"/>
              <c:layout>
                <c:manualLayout>
                  <c:x val="0"/>
                  <c:y val="-0.320960378797212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2D-4DFA-8BA7-B32EC2C501D8}"/>
                </c:ext>
              </c:extLst>
            </c:dLbl>
            <c:dLbl>
              <c:idx val="5"/>
              <c:layout>
                <c:manualLayout>
                  <c:x val="0"/>
                  <c:y val="-0.31827989571089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2D-4DFA-8BA7-B32EC2C501D8}"/>
                </c:ext>
              </c:extLst>
            </c:dLbl>
            <c:dLbl>
              <c:idx val="6"/>
              <c:layout>
                <c:manualLayout>
                  <c:x val="0"/>
                  <c:y val="-0.3178746123764587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2D-4DFA-8BA7-B32EC2C501D8}"/>
                </c:ext>
              </c:extLst>
            </c:dLbl>
            <c:dLbl>
              <c:idx val="7"/>
              <c:layout>
                <c:manualLayout>
                  <c:x val="-2.1529915818028363E-3"/>
                  <c:y val="-0.316522716559011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2D-4DFA-8BA7-B32EC2C501D8}"/>
                </c:ext>
              </c:extLst>
            </c:dLbl>
            <c:dLbl>
              <c:idx val="8"/>
              <c:layout>
                <c:manualLayout>
                  <c:x val="0"/>
                  <c:y val="-0.3066838927939957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2D-4DFA-8BA7-B32EC2C501D8}"/>
                </c:ext>
              </c:extLst>
            </c:dLbl>
            <c:dLbl>
              <c:idx val="9"/>
              <c:layout>
                <c:manualLayout>
                  <c:x val="0"/>
                  <c:y val="-0.297978387742938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2D-4DFA-8BA7-B32EC2C501D8}"/>
                </c:ext>
              </c:extLst>
            </c:dLbl>
            <c:dLbl>
              <c:idx val="10"/>
              <c:layout>
                <c:manualLayout>
                  <c:x val="-2.1529915818029152E-3"/>
                  <c:y val="-0.2888088523013386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2D-4DFA-8BA7-B32EC2C501D8}"/>
                </c:ext>
              </c:extLst>
            </c:dLbl>
            <c:dLbl>
              <c:idx val="11"/>
              <c:layout>
                <c:manualLayout>
                  <c:x val="0"/>
                  <c:y val="-0.281361146331741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C2D-4DFA-8BA7-B32EC2C501D8}"/>
                </c:ext>
              </c:extLst>
            </c:dLbl>
            <c:dLbl>
              <c:idx val="12"/>
              <c:layout>
                <c:manualLayout>
                  <c:x val="0"/>
                  <c:y val="-0.266047857532111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C2-4FAE-A065-D442C00D5E41}"/>
                </c:ext>
              </c:extLst>
            </c:dLbl>
            <c:dLbl>
              <c:idx val="13"/>
              <c:layout>
                <c:manualLayout>
                  <c:x val="0"/>
                  <c:y val="-0.261696217547964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C7-4DB4-A113-59D44B3CFDE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'8-10'!$A$6:$A$18</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'8-10'!$E$5:$E$18</c:f>
              <c:numCache>
                <c:formatCode>#,##0_ </c:formatCode>
                <c:ptCount val="14"/>
                <c:pt idx="0" formatCode="#,##0_);[Red]\(#,##0\)">
                  <c:v>11605000</c:v>
                </c:pt>
                <c:pt idx="1">
                  <c:v>11137000</c:v>
                </c:pt>
                <c:pt idx="2" formatCode="#,##0_);[Red]\(#,##0\)">
                  <c:v>10925000</c:v>
                </c:pt>
                <c:pt idx="3" formatCode="#,##0_);[Red]\(#,##0\)">
                  <c:v>10385000</c:v>
                </c:pt>
                <c:pt idx="4" formatCode="#,##0_);[Red]\(#,##0\)">
                  <c:v>10241000</c:v>
                </c:pt>
                <c:pt idx="5" formatCode="#,##0_);[Red]\(#,##0\)">
                  <c:v>10047013</c:v>
                </c:pt>
                <c:pt idx="6" formatCode="#,##0_);[Red]\(#,##0\)">
                  <c:v>10238780</c:v>
                </c:pt>
                <c:pt idx="7" formatCode="#,##0_);[Red]\(#,##0\)">
                  <c:v>10090000</c:v>
                </c:pt>
                <c:pt idx="8" formatCode="#,##0_);[Red]\(#,##0\)">
                  <c:v>9858000</c:v>
                </c:pt>
                <c:pt idx="9" formatCode="#,##0">
                  <c:v>9459000</c:v>
                </c:pt>
                <c:pt idx="10" formatCode="#,##0">
                  <c:v>9147000</c:v>
                </c:pt>
                <c:pt idx="11" formatCode="#,##0">
                  <c:v>8886852</c:v>
                </c:pt>
                <c:pt idx="12" formatCode="#,##0">
                  <c:v>8437621</c:v>
                </c:pt>
                <c:pt idx="13" formatCode="#,##0">
                  <c:v>8141555</c:v>
                </c:pt>
              </c:numCache>
            </c:numRef>
          </c:val>
          <c:extLst>
            <c:ext xmlns:c16="http://schemas.microsoft.com/office/drawing/2014/chart" uri="{C3380CC4-5D6E-409C-BE32-E72D297353CC}">
              <c16:uniqueId val="{0000000C-AC2D-4DFA-8BA7-B32EC2C501D8}"/>
            </c:ext>
          </c:extLst>
        </c:ser>
        <c:dLbls>
          <c:showLegendKey val="0"/>
          <c:showVal val="0"/>
          <c:showCatName val="0"/>
          <c:showSerName val="0"/>
          <c:showPercent val="0"/>
          <c:showBubbleSize val="0"/>
        </c:dLbls>
        <c:gapWidth val="50"/>
        <c:overlap val="100"/>
        <c:axId val="588275456"/>
        <c:axId val="588280552"/>
      </c:barChart>
      <c:catAx>
        <c:axId val="588275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72712"/>
        <c:crosses val="autoZero"/>
        <c:auto val="1"/>
        <c:lblAlgn val="ctr"/>
        <c:lblOffset val="100"/>
        <c:noMultiLvlLbl val="0"/>
      </c:catAx>
      <c:valAx>
        <c:axId val="588272712"/>
        <c:scaling>
          <c:orientation val="minMax"/>
          <c:max val="12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75064"/>
        <c:crosses val="autoZero"/>
        <c:crossBetween val="between"/>
        <c:dispUnits>
          <c:builtInUnit val="thousands"/>
          <c:dispUnitsLbl>
            <c:layout>
              <c:manualLayout>
                <c:xMode val="edge"/>
                <c:yMode val="edge"/>
                <c:x val="5.2547475996118753E-2"/>
                <c:y val="8.3040270916220127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8280552"/>
        <c:scaling>
          <c:orientation val="minMax"/>
          <c:max val="12000000"/>
        </c:scaling>
        <c:delete val="1"/>
        <c:axPos val="r"/>
        <c:numFmt formatCode="#,##0_);[Red]\(#,##0\)" sourceLinked="1"/>
        <c:majorTickMark val="out"/>
        <c:minorTickMark val="none"/>
        <c:tickLblPos val="nextTo"/>
        <c:crossAx val="588275456"/>
        <c:crosses val="max"/>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88275456"/>
        <c:scaling>
          <c:orientation val="minMax"/>
        </c:scaling>
        <c:delete val="1"/>
        <c:axPos val="b"/>
        <c:numFmt formatCode="General" sourceLinked="1"/>
        <c:majorTickMark val="out"/>
        <c:minorTickMark val="none"/>
        <c:tickLblPos val="nextTo"/>
        <c:crossAx val="588280552"/>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37449459769596516"/>
          <c:y val="8.5799764752461566E-2"/>
          <c:w val="0.25399080946972946"/>
          <c:h val="5.14877869241576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56166550815046E-2"/>
          <c:y val="0.22238004951930587"/>
          <c:w val="0.85525623121218275"/>
          <c:h val="0.68729614180663667"/>
        </c:manualLayout>
      </c:layout>
      <c:barChart>
        <c:barDir val="col"/>
        <c:grouping val="stacked"/>
        <c:varyColors val="0"/>
        <c:ser>
          <c:idx val="3"/>
          <c:order val="2"/>
          <c:tx>
            <c:strRef>
              <c:f>'8-11'!$D$4</c:f>
              <c:strCache>
                <c:ptCount val="1"/>
                <c:pt idx="0">
                  <c:v>財政調整基金</c:v>
                </c:pt>
              </c:strCache>
            </c:strRef>
          </c:tx>
          <c:spPr>
            <a:solidFill>
              <a:srgbClr val="B1D7E4"/>
            </a:solidFill>
            <a:ln>
              <a:noFill/>
            </a:ln>
            <a:effectLst/>
          </c:spPr>
          <c:invertIfNegative val="0"/>
          <c:dLbls>
            <c:dLbl>
              <c:idx val="0"/>
              <c:layout>
                <c:manualLayout>
                  <c:x val="0"/>
                  <c:y val="-4.311998560403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05-4046-9D0D-812DF53481C8}"/>
                </c:ext>
              </c:extLst>
            </c:dLbl>
            <c:dLbl>
              <c:idx val="3"/>
              <c:layout>
                <c:manualLayout>
                  <c:x val="-1.9446259343583094E-3"/>
                  <c:y val="-3.59333213366970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05-4046-9D0D-812DF53481C8}"/>
                </c:ext>
              </c:extLst>
            </c:dLbl>
            <c:dLbl>
              <c:idx val="4"/>
              <c:layout>
                <c:manualLayout>
                  <c:x val="-1.9446259343583094E-3"/>
                  <c:y val="3.23399892030272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05-4046-9D0D-812DF53481C8}"/>
                </c:ext>
              </c:extLst>
            </c:dLbl>
            <c:dLbl>
              <c:idx val="6"/>
              <c:layout>
                <c:manualLayout>
                  <c:x val="1.9446259343582381E-3"/>
                  <c:y val="1.43733285346787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05-4046-9D0D-812DF53481C8}"/>
                </c:ext>
              </c:extLst>
            </c:dLbl>
            <c:dLbl>
              <c:idx val="7"/>
              <c:layout>
                <c:manualLayout>
                  <c:x val="-1.9446259343583094E-3"/>
                  <c:y val="-3.23399892030273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05-4046-9D0D-812DF53481C8}"/>
                </c:ext>
              </c:extLst>
            </c:dLbl>
            <c:dLbl>
              <c:idx val="8"/>
              <c:layout>
                <c:manualLayout>
                  <c:x val="-1.9446259343583094E-3"/>
                  <c:y val="3.95266534703666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05-4046-9D0D-812DF53481C8}"/>
                </c:ext>
              </c:extLst>
            </c:dLbl>
            <c:dLbl>
              <c:idx val="9"/>
              <c:layout>
                <c:manualLayout>
                  <c:x val="0"/>
                  <c:y val="-4.311998560403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05-4046-9D0D-812DF53481C8}"/>
                </c:ext>
              </c:extLst>
            </c:dLbl>
            <c:dLbl>
              <c:idx val="10"/>
              <c:layout>
                <c:manualLayout>
                  <c:x val="0"/>
                  <c:y val="3.2339989203027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05-4046-9D0D-812DF53481C8}"/>
                </c:ext>
              </c:extLst>
            </c:dLbl>
            <c:dLbl>
              <c:idx val="11"/>
              <c:layout>
                <c:manualLayout>
                  <c:x val="0"/>
                  <c:y val="2.51533249356877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05-4046-9D0D-812DF53481C8}"/>
                </c:ext>
              </c:extLst>
            </c:dLbl>
            <c:dLbl>
              <c:idx val="13"/>
              <c:layout>
                <c:manualLayout>
                  <c:x val="3.8892518687164762E-3"/>
                  <c:y val="-3.60179202585840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29-4A62-A4B0-2C2965F7810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'8-11'!$D$5:$D$18</c:f>
              <c:numCache>
                <c:formatCode>#,##0_);[Red]\(#,##0\)</c:formatCode>
                <c:ptCount val="14"/>
                <c:pt idx="0">
                  <c:v>9272095</c:v>
                </c:pt>
                <c:pt idx="1">
                  <c:v>8953188</c:v>
                </c:pt>
                <c:pt idx="2">
                  <c:v>11104721</c:v>
                </c:pt>
                <c:pt idx="3">
                  <c:v>12346640</c:v>
                </c:pt>
                <c:pt idx="4">
                  <c:v>12888445</c:v>
                </c:pt>
                <c:pt idx="5">
                  <c:v>13900275</c:v>
                </c:pt>
                <c:pt idx="6">
                  <c:v>12420377</c:v>
                </c:pt>
                <c:pt idx="7">
                  <c:v>11920465</c:v>
                </c:pt>
                <c:pt idx="8">
                  <c:v>13520558</c:v>
                </c:pt>
                <c:pt idx="9">
                  <c:v>10930649</c:v>
                </c:pt>
                <c:pt idx="10">
                  <c:v>12610729</c:v>
                </c:pt>
                <c:pt idx="11">
                  <c:v>15580827</c:v>
                </c:pt>
                <c:pt idx="12">
                  <c:v>16176958</c:v>
                </c:pt>
                <c:pt idx="13">
                  <c:v>16277098</c:v>
                </c:pt>
              </c:numCache>
            </c:numRef>
          </c:val>
          <c:extLst>
            <c:ext xmlns:c16="http://schemas.microsoft.com/office/drawing/2014/chart" uri="{C3380CC4-5D6E-409C-BE32-E72D297353CC}">
              <c16:uniqueId val="{00000000-1640-4D2C-82AC-84A728F6F2C6}"/>
            </c:ext>
          </c:extLst>
        </c:ser>
        <c:ser>
          <c:idx val="4"/>
          <c:order val="4"/>
          <c:tx>
            <c:strRef>
              <c:f>'8-11'!$F$4</c:f>
              <c:strCache>
                <c:ptCount val="1"/>
                <c:pt idx="0">
                  <c:v>減債基金</c:v>
                </c:pt>
              </c:strCache>
            </c:strRef>
          </c:tx>
          <c:spPr>
            <a:pattFill prst="dkUpDiag">
              <a:fgClr>
                <a:srgbClr val="51A1A2"/>
              </a:fgClr>
              <a:bgClr>
                <a:schemeClr val="bg1"/>
              </a:bgClr>
            </a:pattFill>
            <a:ln>
              <a:solidFill>
                <a:srgbClr val="51A1A2"/>
              </a:solidFill>
            </a:ln>
            <a:effectLst/>
          </c:spPr>
          <c:invertIfNegative val="0"/>
          <c:dLbls>
            <c:dLbl>
              <c:idx val="1"/>
              <c:layout>
                <c:manualLayout>
                  <c:x val="2.0261446041854722E-3"/>
                  <c:y val="-6.2788085809145966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96A6-4397-983E-B1E2C23FEC0E}"/>
                </c:ext>
              </c:extLst>
            </c:dLbl>
            <c:dLbl>
              <c:idx val="2"/>
              <c:layout>
                <c:manualLayout>
                  <c:x val="2.0261446041854722E-3"/>
                  <c:y val="-5.9703835790274856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3-96A6-4397-983E-B1E2C23FEC0E}"/>
                </c:ext>
              </c:extLst>
            </c:dLbl>
            <c:dLbl>
              <c:idx val="3"/>
              <c:layout>
                <c:manualLayout>
                  <c:x val="-3.7145555301442397E-17"/>
                  <c:y val="-6.2766622187934024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4-96A6-4397-983E-B1E2C23FEC0E}"/>
                </c:ext>
              </c:extLst>
            </c:dLbl>
            <c:dLbl>
              <c:idx val="4"/>
              <c:layout>
                <c:manualLayout>
                  <c:x val="0"/>
                  <c:y val="-4.22806809804099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40-4D2C-82AC-84A728F6F2C6}"/>
                </c:ext>
              </c:extLst>
            </c:dLbl>
            <c:dLbl>
              <c:idx val="5"/>
              <c:layout>
                <c:manualLayout>
                  <c:x val="0"/>
                  <c:y val="-4.53367147781373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40-4D2C-82AC-84A728F6F2C6}"/>
                </c:ext>
              </c:extLst>
            </c:dLbl>
            <c:dLbl>
              <c:idx val="6"/>
              <c:layout>
                <c:manualLayout>
                  <c:x val="2.0190644196016495E-3"/>
                  <c:y val="-5.14663382582529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40-4D2C-82AC-84A728F6F2C6}"/>
                </c:ext>
              </c:extLst>
            </c:dLbl>
            <c:dLbl>
              <c:idx val="7"/>
              <c:layout>
                <c:manualLayout>
                  <c:x val="0"/>
                  <c:y val="-4.84103155187214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40-4D2C-82AC-84A728F6F2C6}"/>
                </c:ext>
              </c:extLst>
            </c:dLbl>
            <c:dLbl>
              <c:idx val="8"/>
              <c:layout>
                <c:manualLayout>
                  <c:x val="4.0381288392032998E-2"/>
                  <c:y val="-3.9814934811846989E-2"/>
                </c:manualLayout>
              </c:layout>
              <c:tx>
                <c:rich>
                  <a:bodyPr/>
                  <a:lstStyle/>
                  <a:p>
                    <a:r>
                      <a:rPr lang="en-US" altLang="ja-JP"/>
                      <a:t>340</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40-4D2C-82AC-84A728F6F2C6}"/>
                </c:ext>
              </c:extLst>
            </c:dLbl>
            <c:dLbl>
              <c:idx val="9"/>
              <c:layout>
                <c:manualLayout>
                  <c:x val="6.0571932588049495E-3"/>
                  <c:y val="-5.5139695449945889E-2"/>
                </c:manualLayout>
              </c:layout>
              <c:tx>
                <c:rich>
                  <a:bodyPr/>
                  <a:lstStyle/>
                  <a:p>
                    <a:r>
                      <a:rPr lang="en-US" altLang="ja-JP"/>
                      <a:t>340</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40-4D2C-82AC-84A728F6F2C6}"/>
                </c:ext>
              </c:extLst>
            </c:dLbl>
            <c:dLbl>
              <c:idx val="10"/>
              <c:layout>
                <c:manualLayout>
                  <c:x val="-2.2209708615618148E-2"/>
                  <c:y val="-4.2879886939466712E-2"/>
                </c:manualLayout>
              </c:layout>
              <c:tx>
                <c:rich>
                  <a:bodyPr/>
                  <a:lstStyle/>
                  <a:p>
                    <a:r>
                      <a:rPr lang="en-US" altLang="ja-JP"/>
                      <a:t>340</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40-4D2C-82AC-84A728F6F2C6}"/>
                </c:ext>
              </c:extLst>
            </c:dLbl>
            <c:dLbl>
              <c:idx val="11"/>
              <c:layout>
                <c:manualLayout>
                  <c:x val="-2.0190644196016495E-3"/>
                  <c:y val="-5.44127949925922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40-4D2C-82AC-84A728F6F2C6}"/>
                </c:ext>
              </c:extLst>
            </c:dLbl>
            <c:dLbl>
              <c:idx val="12"/>
              <c:layout>
                <c:manualLayout>
                  <c:x val="-5.8338778030749281E-3"/>
                  <c:y val="-5.4290438567601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2-4531-A07B-D50798E57AD6}"/>
                </c:ext>
              </c:extLst>
            </c:dLbl>
            <c:dLbl>
              <c:idx val="13"/>
              <c:layout>
                <c:manualLayout>
                  <c:x val="-1.4260425447642608E-16"/>
                  <c:y val="-6.3119000974443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29-4A62-A4B0-2C2965F7810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'8-11'!$A$5:$A$18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'8-11'!$F$5:$F$18</c:f>
              <c:numCache>
                <c:formatCode>#,##0_);[Red]\(#,##0\)</c:formatCode>
                <c:ptCount val="14"/>
                <c:pt idx="0">
                  <c:v>1924031</c:v>
                </c:pt>
                <c:pt idx="1">
                  <c:v>1924416</c:v>
                </c:pt>
                <c:pt idx="2">
                  <c:v>1924772</c:v>
                </c:pt>
                <c:pt idx="3">
                  <c:v>1924913</c:v>
                </c:pt>
                <c:pt idx="4">
                  <c:v>1025117</c:v>
                </c:pt>
                <c:pt idx="5">
                  <c:v>1025309</c:v>
                </c:pt>
                <c:pt idx="6">
                  <c:v>1025320</c:v>
                </c:pt>
                <c:pt idx="7">
                  <c:v>1025330</c:v>
                </c:pt>
                <c:pt idx="8">
                  <c:v>340</c:v>
                </c:pt>
                <c:pt idx="9">
                  <c:v>340</c:v>
                </c:pt>
                <c:pt idx="10">
                  <c:v>340</c:v>
                </c:pt>
                <c:pt idx="11">
                  <c:v>1804347</c:v>
                </c:pt>
                <c:pt idx="12">
                  <c:v>1792009</c:v>
                </c:pt>
                <c:pt idx="13">
                  <c:v>2139396</c:v>
                </c:pt>
              </c:numCache>
            </c:numRef>
          </c:val>
          <c:extLst>
            <c:ext xmlns:c16="http://schemas.microsoft.com/office/drawing/2014/chart" uri="{C3380CC4-5D6E-409C-BE32-E72D297353CC}">
              <c16:uniqueId val="{0000000B-1640-4D2C-82AC-84A728F6F2C6}"/>
            </c:ext>
          </c:extLst>
        </c:ser>
        <c:dLbls>
          <c:showLegendKey val="0"/>
          <c:showVal val="0"/>
          <c:showCatName val="0"/>
          <c:showSerName val="0"/>
          <c:showPercent val="0"/>
          <c:showBubbleSize val="0"/>
        </c:dLbls>
        <c:gapWidth val="50"/>
        <c:overlap val="100"/>
        <c:axId val="588276240"/>
        <c:axId val="588272320"/>
        <c:extLst>
          <c:ext xmlns:c15="http://schemas.microsoft.com/office/drawing/2012/chart" uri="{02D57815-91ED-43cb-92C2-25804820EDAC}">
            <c15:filteredBarSeries>
              <c15:ser>
                <c:idx val="0"/>
                <c:order val="0"/>
                <c:tx>
                  <c:strRef>
                    <c:extLst>
                      <c:ext uri="{02D57815-91ED-43cb-92C2-25804820EDAC}">
                        <c15:formulaRef>
                          <c15:sqref>'8-11'!$A$4</c15:sqref>
                        </c15:formulaRef>
                      </c:ext>
                    </c:extLst>
                    <c:strCache>
                      <c:ptCount val="1"/>
                      <c:pt idx="0">
                        <c:v>年度</c:v>
                      </c:pt>
                    </c:strCache>
                  </c:strRef>
                </c:tx>
                <c:spPr>
                  <a:solidFill>
                    <a:schemeClr val="accent1"/>
                  </a:solidFill>
                  <a:ln>
                    <a:noFill/>
                  </a:ln>
                  <a:effectLst/>
                </c:spPr>
                <c:invertIfNegative val="0"/>
                <c:cat>
                  <c:numRef>
                    <c:extLst>
                      <c:ext uri="{02D57815-91ED-43cb-92C2-25804820EDAC}">
                        <c15:formulaRef>
                          <c15:sqref>'8-11'!$A$5:$A$18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uri="{02D57815-91ED-43cb-92C2-25804820EDAC}">
                        <c15:formulaRef>
                          <c15:sqref>'8-11'!$A$5:$A$13</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extLst>
                  <c:ext xmlns:c16="http://schemas.microsoft.com/office/drawing/2014/chart" uri="{C3380CC4-5D6E-409C-BE32-E72D297353CC}">
                    <c16:uniqueId val="{00000014-1640-4D2C-82AC-84A728F6F2C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'8-11'!$C$4</c15:sqref>
                        </c15:formulaRef>
                      </c:ext>
                    </c:extLst>
                    <c:strCache>
                      <c:ptCount val="1"/>
                      <c:pt idx="0">
                        <c:v>標準財政規模</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'8-11'!$A$5:$A$18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xmlns:c15="http://schemas.microsoft.com/office/drawing/2012/chart">
                      <c:ext xmlns:c15="http://schemas.microsoft.com/office/drawing/2012/chart" uri="{02D57815-91ED-43cb-92C2-25804820EDAC}">
                        <c15:formulaRef>
                          <c15:sqref>'8-11'!$C$5:$C$13</c15:sqref>
                        </c15:formulaRef>
                      </c:ext>
                    </c:extLst>
                    <c:numCache>
                      <c:formatCode>#,##0_);[Red]\(#,##0\)</c:formatCode>
                      <c:ptCount val="9"/>
                      <c:pt idx="0">
                        <c:v>67405731</c:v>
                      </c:pt>
                      <c:pt idx="1">
                        <c:v>67188428</c:v>
                      </c:pt>
                      <c:pt idx="2">
                        <c:v>66465536</c:v>
                      </c:pt>
                      <c:pt idx="3">
                        <c:v>67776793</c:v>
                      </c:pt>
                      <c:pt idx="4">
                        <c:v>68162431</c:v>
                      </c:pt>
                      <c:pt idx="5">
                        <c:v>68464793</c:v>
                      </c:pt>
                      <c:pt idx="6">
                        <c:v>67264598</c:v>
                      </c:pt>
                      <c:pt idx="7">
                        <c:v>67407452</c:v>
                      </c:pt>
                      <c:pt idx="8">
                        <c:v>68306533</c:v>
                      </c:pt>
                    </c:numCache>
                  </c:numRef>
                </c:val>
                <c:extLst xmlns:c15="http://schemas.microsoft.com/office/drawing/2012/chart">
                  <c:ext xmlns:c16="http://schemas.microsoft.com/office/drawing/2014/chart" uri="{C3380CC4-5D6E-409C-BE32-E72D297353CC}">
                    <c16:uniqueId val="{00000015-1640-4D2C-82AC-84A728F6F2C6}"/>
                  </c:ext>
                </c:extLst>
              </c15:ser>
            </c15:filteredBarSeries>
          </c:ext>
        </c:extLst>
      </c:barChart>
      <c:lineChart>
        <c:grouping val="standard"/>
        <c:varyColors val="0"/>
        <c:ser>
          <c:idx val="2"/>
          <c:order val="3"/>
          <c:tx>
            <c:strRef>
              <c:f>'8-11'!$E$4</c:f>
              <c:strCache>
                <c:ptCount val="1"/>
                <c:pt idx="0">
                  <c:v>標準財政規模に対する財政調整基金の割合</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2"/>
              <c:layout>
                <c:manualLayout>
                  <c:x val="-3.1598358166765816E-2"/>
                  <c:y val="5.4809066755864014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96A6-4397-983E-B1E2C23FEC0E}"/>
                </c:ext>
              </c:extLst>
            </c:dLbl>
            <c:dLbl>
              <c:idx val="3"/>
              <c:layout>
                <c:manualLayout>
                  <c:x val="-3.1598358166765816E-2"/>
                  <c:y val="5.1744114628244235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96A6-4397-983E-B1E2C23FEC0E}"/>
                </c:ext>
              </c:extLst>
            </c:dLbl>
            <c:dLbl>
              <c:idx val="4"/>
              <c:layout>
                <c:manualLayout>
                  <c:x val="-3.1598358166765858E-2"/>
                  <c:y val="4.8679162500624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40-4D2C-82AC-84A728F6F2C6}"/>
                </c:ext>
              </c:extLst>
            </c:dLbl>
            <c:dLbl>
              <c:idx val="5"/>
              <c:layout>
                <c:manualLayout>
                  <c:x val="-3.1598358166765816E-2"/>
                  <c:y val="4.8679162500624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40-4D2C-82AC-84A728F6F2C6}"/>
                </c:ext>
              </c:extLst>
            </c:dLbl>
            <c:dLbl>
              <c:idx val="6"/>
              <c:layout>
                <c:manualLayout>
                  <c:x val="-3.1598358166765816E-2"/>
                  <c:y val="5.174411462824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40-4D2C-82AC-84A728F6F2C6}"/>
                </c:ext>
              </c:extLst>
            </c:dLbl>
            <c:dLbl>
              <c:idx val="7"/>
              <c:layout>
                <c:manualLayout>
                  <c:x val="-3.1598358166765816E-2"/>
                  <c:y val="4.8679162500624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40-4D2C-82AC-84A728F6F2C6}"/>
                </c:ext>
              </c:extLst>
            </c:dLbl>
            <c:dLbl>
              <c:idx val="8"/>
              <c:layout>
                <c:manualLayout>
                  <c:x val="-3.3617422586367539E-2"/>
                  <c:y val="4.8679162500624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40-4D2C-82AC-84A728F6F2C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'8-11'!$E$5:$E$18</c:f>
              <c:numCache>
                <c:formatCode>#,##0.0_);[Red]\(#,##0.0\)</c:formatCode>
                <c:ptCount val="14"/>
                <c:pt idx="0">
                  <c:v>13.7</c:v>
                </c:pt>
                <c:pt idx="1">
                  <c:v>13.3</c:v>
                </c:pt>
                <c:pt idx="2">
                  <c:v>16.71</c:v>
                </c:pt>
                <c:pt idx="3">
                  <c:v>18.2</c:v>
                </c:pt>
                <c:pt idx="4">
                  <c:v>18.899999999999999</c:v>
                </c:pt>
                <c:pt idx="5">
                  <c:v>20.3</c:v>
                </c:pt>
                <c:pt idx="6">
                  <c:v>18.5</c:v>
                </c:pt>
                <c:pt idx="7">
                  <c:v>17.7</c:v>
                </c:pt>
                <c:pt idx="8">
                  <c:v>19.8</c:v>
                </c:pt>
                <c:pt idx="9">
                  <c:v>15.9</c:v>
                </c:pt>
                <c:pt idx="10">
                  <c:v>17.899999999999999</c:v>
                </c:pt>
                <c:pt idx="11">
                  <c:v>21.3</c:v>
                </c:pt>
                <c:pt idx="12">
                  <c:v>22.6</c:v>
                </c:pt>
                <c:pt idx="13">
                  <c:v>22.3</c:v>
                </c:pt>
              </c:numCache>
            </c:numRef>
          </c:val>
          <c:smooth val="0"/>
          <c:extLst>
            <c:ext xmlns:c16="http://schemas.microsoft.com/office/drawing/2014/chart" uri="{C3380CC4-5D6E-409C-BE32-E72D297353CC}">
              <c16:uniqueId val="{00000013-1640-4D2C-82AC-84A728F6F2C6}"/>
            </c:ext>
          </c:extLst>
        </c:ser>
        <c:dLbls>
          <c:showLegendKey val="0"/>
          <c:showVal val="0"/>
          <c:showCatName val="0"/>
          <c:showSerName val="0"/>
          <c:showPercent val="0"/>
          <c:showBubbleSize val="0"/>
        </c:dLbls>
        <c:marker val="1"/>
        <c:smooth val="0"/>
        <c:axId val="588275848"/>
        <c:axId val="588274672"/>
      </c:lineChart>
      <c:catAx>
        <c:axId val="58827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72320"/>
        <c:crosses val="autoZero"/>
        <c:auto val="1"/>
        <c:lblAlgn val="ctr"/>
        <c:lblOffset val="100"/>
        <c:noMultiLvlLbl val="0"/>
      </c:catAx>
      <c:valAx>
        <c:axId val="588272320"/>
        <c:scaling>
          <c:orientation val="minMax"/>
          <c:max val="18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76240"/>
        <c:crosses val="autoZero"/>
        <c:crossBetween val="between"/>
      </c:valAx>
      <c:valAx>
        <c:axId val="588274672"/>
        <c:scaling>
          <c:orientation val="minMax"/>
        </c:scaling>
        <c:delete val="0"/>
        <c:axPos val="r"/>
        <c:numFmt formatCode="#,##0.0_);[Red]\(#,##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75848"/>
        <c:crosses val="max"/>
        <c:crossBetween val="between"/>
      </c:valAx>
      <c:catAx>
        <c:axId val="588275848"/>
        <c:scaling>
          <c:orientation val="minMax"/>
        </c:scaling>
        <c:delete val="1"/>
        <c:axPos val="b"/>
        <c:numFmt formatCode="General" sourceLinked="1"/>
        <c:majorTickMark val="out"/>
        <c:minorTickMark val="none"/>
        <c:tickLblPos val="nextTo"/>
        <c:crossAx val="588274672"/>
        <c:crosses val="autoZero"/>
        <c:auto val="1"/>
        <c:lblAlgn val="ctr"/>
        <c:lblOffset val="100"/>
        <c:noMultiLvlLbl val="0"/>
      </c:catAx>
      <c:spPr>
        <a:noFill/>
        <a:ln>
          <a:noFill/>
        </a:ln>
        <a:effectLst/>
      </c:spPr>
    </c:plotArea>
    <c:legend>
      <c:legendPos val="t"/>
      <c:layout>
        <c:manualLayout>
          <c:xMode val="edge"/>
          <c:yMode val="edge"/>
          <c:x val="8.7389345807930063E-2"/>
          <c:y val="0.13104033472879115"/>
          <c:w val="0.82449455669072813"/>
          <c:h val="6.27911371543673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06036745406817E-2"/>
          <c:y val="0.1621322185870962"/>
          <c:w val="0.81474081364829398"/>
          <c:h val="0.7188462654437352"/>
        </c:manualLayout>
      </c:layout>
      <c:barChart>
        <c:barDir val="col"/>
        <c:grouping val="stacked"/>
        <c:varyColors val="0"/>
        <c:ser>
          <c:idx val="1"/>
          <c:order val="1"/>
          <c:tx>
            <c:strRef>
              <c:f>'8-12'!$C$4</c:f>
              <c:strCache>
                <c:ptCount val="1"/>
                <c:pt idx="0">
                  <c:v>普通交付税額</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'8-12'!$C$5:$C$18</c:f>
              <c:numCache>
                <c:formatCode>#,##0_ </c:formatCode>
                <c:ptCount val="14"/>
                <c:pt idx="0">
                  <c:v>13020231</c:v>
                </c:pt>
                <c:pt idx="1">
                  <c:v>12921944</c:v>
                </c:pt>
                <c:pt idx="2">
                  <c:v>14690752</c:v>
                </c:pt>
                <c:pt idx="3">
                  <c:v>12647662</c:v>
                </c:pt>
                <c:pt idx="4">
                  <c:v>11624007</c:v>
                </c:pt>
                <c:pt idx="5">
                  <c:v>10799049</c:v>
                </c:pt>
                <c:pt idx="6">
                  <c:v>10314200</c:v>
                </c:pt>
                <c:pt idx="7">
                  <c:v>9146129</c:v>
                </c:pt>
                <c:pt idx="8">
                  <c:v>7484920</c:v>
                </c:pt>
                <c:pt idx="9">
                  <c:v>7464098</c:v>
                </c:pt>
                <c:pt idx="10">
                  <c:v>7410907</c:v>
                </c:pt>
                <c:pt idx="11">
                  <c:v>10251749</c:v>
                </c:pt>
                <c:pt idx="12">
                  <c:v>9542680</c:v>
                </c:pt>
                <c:pt idx="13">
                  <c:v>10677140</c:v>
                </c:pt>
              </c:numCache>
            </c:numRef>
          </c:val>
          <c:extLst>
            <c:ext xmlns:c16="http://schemas.microsoft.com/office/drawing/2014/chart" uri="{C3380CC4-5D6E-409C-BE32-E72D297353CC}">
              <c16:uniqueId val="{00000000-9468-4193-8AFB-4DB6C7834139}"/>
            </c:ext>
          </c:extLst>
        </c:ser>
        <c:ser>
          <c:idx val="2"/>
          <c:order val="2"/>
          <c:tx>
            <c:strRef>
              <c:f>'8-12'!$D$4</c:f>
              <c:strCache>
                <c:ptCount val="1"/>
                <c:pt idx="0">
                  <c:v>特別交付税額</c:v>
                </c:pt>
              </c:strCache>
            </c:strRef>
          </c:tx>
          <c:spPr>
            <a:pattFill prst="dkUpDiag">
              <a:fgClr>
                <a:srgbClr val="F8E352"/>
              </a:fgClr>
              <a:bgClr>
                <a:schemeClr val="bg1"/>
              </a:bgClr>
            </a:pattFill>
            <a:ln>
              <a:solidFill>
                <a:srgbClr val="F8E352"/>
              </a:solidFill>
            </a:ln>
            <a:effectLst/>
          </c:spPr>
          <c:invertIfNegative val="0"/>
          <c:dLbls>
            <c:dLbl>
              <c:idx val="1"/>
              <c:layout>
                <c:manualLayout>
                  <c:x val="-2.0549699610316208E-3"/>
                  <c:y val="-5.449591280653944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9468-4193-8AFB-4DB6C7834139}"/>
                </c:ext>
              </c:extLst>
            </c:dLbl>
            <c:dLbl>
              <c:idx val="3"/>
              <c:layout>
                <c:manualLayout>
                  <c:x val="-3.6384256512420062E-17"/>
                  <c:y val="2.5641025641025564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2-9468-4193-8AFB-4DB6C783413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'8-12'!$D$5:$D$18</c:f>
              <c:numCache>
                <c:formatCode>#,##0_ </c:formatCode>
                <c:ptCount val="14"/>
                <c:pt idx="0">
                  <c:v>1088374</c:v>
                </c:pt>
                <c:pt idx="1">
                  <c:v>9586174</c:v>
                </c:pt>
                <c:pt idx="2">
                  <c:v>6996274</c:v>
                </c:pt>
                <c:pt idx="3">
                  <c:v>3734099</c:v>
                </c:pt>
                <c:pt idx="4">
                  <c:v>6059085</c:v>
                </c:pt>
                <c:pt idx="5">
                  <c:v>7136335</c:v>
                </c:pt>
                <c:pt idx="6">
                  <c:v>3030320</c:v>
                </c:pt>
                <c:pt idx="7">
                  <c:v>2860091</c:v>
                </c:pt>
                <c:pt idx="8">
                  <c:v>3219743</c:v>
                </c:pt>
                <c:pt idx="9">
                  <c:v>3840228</c:v>
                </c:pt>
                <c:pt idx="10">
                  <c:v>2197149</c:v>
                </c:pt>
                <c:pt idx="11">
                  <c:v>4435972</c:v>
                </c:pt>
                <c:pt idx="12">
                  <c:v>4731599</c:v>
                </c:pt>
                <c:pt idx="13">
                  <c:v>1520648</c:v>
                </c:pt>
              </c:numCache>
            </c:numRef>
          </c:val>
          <c:extLst>
            <c:ext xmlns:c16="http://schemas.microsoft.com/office/drawing/2014/chart" uri="{C3380CC4-5D6E-409C-BE32-E72D297353CC}">
              <c16:uniqueId val="{00000003-9468-4193-8AFB-4DB6C7834139}"/>
            </c:ext>
          </c:extLst>
        </c:ser>
        <c:ser>
          <c:idx val="4"/>
          <c:order val="4"/>
          <c:tx>
            <c:strRef>
              <c:f>'8-12'!$F$4</c:f>
              <c:strCache>
                <c:ptCount val="1"/>
                <c:pt idx="0">
                  <c:v>臨時財政対策債発行額</c:v>
                </c:pt>
              </c:strCache>
            </c:strRef>
          </c:tx>
          <c:spPr>
            <a:pattFill prst="pct40">
              <a:fgClr>
                <a:srgbClr val="C8D627"/>
              </a:fgClr>
              <a:bgClr>
                <a:schemeClr val="bg1"/>
              </a:bgClr>
            </a:pattFill>
            <a:ln>
              <a:solidFill>
                <a:srgbClr val="C8D627"/>
              </a:solidFill>
            </a:ln>
            <a:effectLst/>
          </c:spPr>
          <c:invertIfNegative val="0"/>
          <c:dLbls>
            <c:dLbl>
              <c:idx val="3"/>
              <c:layout>
                <c:manualLayout>
                  <c:x val="1.9590174266306956E-3"/>
                  <c:y val="-3.9963669391462377E-2"/>
                </c:manualLayout>
              </c:layout>
              <c:dLblPos val="ct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4-9468-4193-8AFB-4DB6C7834139}"/>
                </c:ext>
              </c:extLst>
            </c:dLbl>
            <c:dLbl>
              <c:idx val="4"/>
              <c:layout>
                <c:manualLayout>
                  <c:x val="-2.0549699610316208E-3"/>
                  <c:y val="-3.26975476839237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68-4193-8AFB-4DB6C783413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'8-12'!$A$5:$A$18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'8-12'!$F$5:$F$18</c:f>
              <c:numCache>
                <c:formatCode>#,##0_ </c:formatCode>
                <c:ptCount val="14"/>
                <c:pt idx="0">
                  <c:v>6151700</c:v>
                </c:pt>
                <c:pt idx="1">
                  <c:v>5855100</c:v>
                </c:pt>
                <c:pt idx="2">
                  <c:v>6906900</c:v>
                </c:pt>
                <c:pt idx="3">
                  <c:v>6596700</c:v>
                </c:pt>
                <c:pt idx="4">
                  <c:v>5771900</c:v>
                </c:pt>
                <c:pt idx="5">
                  <c:v>5166600</c:v>
                </c:pt>
                <c:pt idx="6">
                  <c:v>4800000</c:v>
                </c:pt>
                <c:pt idx="7">
                  <c:v>4961000</c:v>
                </c:pt>
                <c:pt idx="8">
                  <c:v>4551800</c:v>
                </c:pt>
                <c:pt idx="9">
                  <c:v>4113200</c:v>
                </c:pt>
                <c:pt idx="10">
                  <c:v>4037700</c:v>
                </c:pt>
                <c:pt idx="11">
                  <c:v>6583900</c:v>
                </c:pt>
                <c:pt idx="12">
                  <c:v>2698700</c:v>
                </c:pt>
                <c:pt idx="13">
                  <c:v>1688100</c:v>
                </c:pt>
              </c:numCache>
            </c:numRef>
          </c:val>
          <c:extLst>
            <c:ext xmlns:c16="http://schemas.microsoft.com/office/drawing/2014/chart" uri="{C3380CC4-5D6E-409C-BE32-E72D297353CC}">
              <c16:uniqueId val="{00000006-9468-4193-8AFB-4DB6C7834139}"/>
            </c:ext>
          </c:extLst>
        </c:ser>
        <c:dLbls>
          <c:showLegendKey val="0"/>
          <c:showVal val="0"/>
          <c:showCatName val="0"/>
          <c:showSerName val="0"/>
          <c:showPercent val="0"/>
          <c:showBubbleSize val="0"/>
        </c:dLbls>
        <c:gapWidth val="50"/>
        <c:overlap val="100"/>
        <c:axId val="588281728"/>
        <c:axId val="588280160"/>
        <c:extLst>
          <c:ext xmlns:c15="http://schemas.microsoft.com/office/drawing/2012/chart" uri="{02D57815-91ED-43cb-92C2-25804820EDAC}">
            <c15:filteredBarSeries>
              <c15:ser>
                <c:idx val="0"/>
                <c:order val="0"/>
                <c:tx>
                  <c:strRef>
                    <c:extLst>
                      <c:ext uri="{02D57815-91ED-43cb-92C2-25804820EDAC}">
                        <c15:formulaRef>
                          <c15:sqref>'8-12'!$A$4</c15:sqref>
                        </c15:formulaRef>
                      </c:ext>
                    </c:extLst>
                    <c:strCache>
                      <c:ptCount val="1"/>
                      <c:pt idx="0">
                        <c:v>年度</c:v>
                      </c:pt>
                    </c:strCache>
                  </c:strRef>
                </c:tx>
                <c:spPr>
                  <a:solidFill>
                    <a:schemeClr val="accent1"/>
                  </a:solidFill>
                  <a:ln>
                    <a:noFill/>
                  </a:ln>
                  <a:effectLst/>
                </c:spPr>
                <c:invertIfNegative val="0"/>
                <c:cat>
                  <c:numRef>
                    <c:extLst>
                      <c:ext uri="{02D57815-91ED-43cb-92C2-25804820EDAC}">
                        <c15:formulaRef>
                          <c15:sqref>'8-12'!$A$5:$A$18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uri="{02D57815-91ED-43cb-92C2-25804820EDAC}">
                        <c15:formulaRef>
                          <c15:sqref>'8-12'!$A$5:$A$13</c15:sqref>
                        </c15:formulaRef>
                      </c:ext>
                    </c:extLst>
                    <c:numCache>
                      <c:formatCode>General</c:formatCode>
                      <c:ptCount val="9"/>
                      <c:pt idx="0">
                        <c:v>2010</c:v>
                      </c:pt>
                      <c:pt idx="1">
                        <c:v>2011</c:v>
                      </c:pt>
                      <c:pt idx="2">
                        <c:v>2012</c:v>
                      </c:pt>
                      <c:pt idx="3">
                        <c:v>2013</c:v>
                      </c:pt>
                      <c:pt idx="4">
                        <c:v>2014</c:v>
                      </c:pt>
                      <c:pt idx="5">
                        <c:v>2015</c:v>
                      </c:pt>
                      <c:pt idx="6">
                        <c:v>2016</c:v>
                      </c:pt>
                      <c:pt idx="7">
                        <c:v>2017</c:v>
                      </c:pt>
                      <c:pt idx="8">
                        <c:v>2018</c:v>
                      </c:pt>
                    </c:numCache>
                  </c:numRef>
                </c:val>
                <c:extLst>
                  <c:ext xmlns:c16="http://schemas.microsoft.com/office/drawing/2014/chart" uri="{C3380CC4-5D6E-409C-BE32-E72D297353CC}">
                    <c16:uniqueId val="{0000000F-9468-4193-8AFB-4DB6C783413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'8-12'!$E$4</c15:sqref>
                        </c15:formulaRef>
                      </c:ext>
                    </c:extLst>
                    <c:strCache>
                      <c:ptCount val="1"/>
                      <c:pt idx="0">
                        <c:v>交付税額
合計</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'8-12'!$A$5:$A$18</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xmlns:c15="http://schemas.microsoft.com/office/drawing/2012/chart">
                      <c:ext xmlns:c15="http://schemas.microsoft.com/office/drawing/2012/chart" uri="{02D57815-91ED-43cb-92C2-25804820EDAC}">
                        <c15:formulaRef>
                          <c15:sqref>'8-12'!$E$5:$E$13</c15:sqref>
                        </c15:formulaRef>
                      </c:ext>
                    </c:extLst>
                    <c:numCache>
                      <c:formatCode>#,##0_ </c:formatCode>
                      <c:ptCount val="9"/>
                      <c:pt idx="0">
                        <c:v>14108605</c:v>
                      </c:pt>
                      <c:pt idx="1">
                        <c:v>22508118</c:v>
                      </c:pt>
                      <c:pt idx="2">
                        <c:v>21687026</c:v>
                      </c:pt>
                      <c:pt idx="3">
                        <c:v>16381761</c:v>
                      </c:pt>
                      <c:pt idx="4">
                        <c:v>17683092</c:v>
                      </c:pt>
                      <c:pt idx="5">
                        <c:v>17935384</c:v>
                      </c:pt>
                      <c:pt idx="6">
                        <c:v>13344520</c:v>
                      </c:pt>
                      <c:pt idx="7">
                        <c:v>12006220</c:v>
                      </c:pt>
                      <c:pt idx="8">
                        <c:v>10704663</c:v>
                      </c:pt>
                    </c:numCache>
                  </c:numRef>
                </c:val>
                <c:extLst xmlns:c15="http://schemas.microsoft.com/office/drawing/2012/chart">
                  <c:ext xmlns:c16="http://schemas.microsoft.com/office/drawing/2014/chart" uri="{C3380CC4-5D6E-409C-BE32-E72D297353CC}">
                    <c16:uniqueId val="{00000010-9468-4193-8AFB-4DB6C7834139}"/>
                  </c:ext>
                </c:extLst>
              </c15:ser>
            </c15:filteredBarSeries>
          </c:ext>
        </c:extLst>
      </c:barChart>
      <c:lineChart>
        <c:grouping val="standard"/>
        <c:varyColors val="0"/>
        <c:ser>
          <c:idx val="6"/>
          <c:order val="6"/>
          <c:tx>
            <c:strRef>
              <c:f>'8-12'!$H$4</c:f>
              <c:strCache>
                <c:ptCount val="1"/>
                <c:pt idx="0">
                  <c:v>財政力指数（単年度）</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3.6955163556024226E-2"/>
                  <c:y val="-2.9561376943266628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7-9468-4193-8AFB-4DB6C7834139}"/>
                </c:ext>
              </c:extLst>
            </c:dLbl>
            <c:dLbl>
              <c:idx val="2"/>
              <c:layout>
                <c:manualLayout>
                  <c:x val="-3.3774460425921096E-2"/>
                  <c:y val="2.3642068779864134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8-9468-4193-8AFB-4DB6C7834139}"/>
                </c:ext>
              </c:extLst>
            </c:dLbl>
            <c:dLbl>
              <c:idx val="3"/>
              <c:layout>
                <c:manualLayout>
                  <c:x val="-3.6379936660971175E-2"/>
                  <c:y val="-2.3673026448617001E-2"/>
                </c:manualLayout>
              </c:layout>
              <c:dLblPos val="r"/>
              <c:showLegendKey val="0"/>
              <c:showVal val="1"/>
              <c:showCatName val="0"/>
              <c:showSerName val="0"/>
              <c:showPercent val="0"/>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9-9468-4193-8AFB-4DB6C7834139}"/>
                </c:ext>
              </c:extLst>
            </c:dLbl>
            <c:dLbl>
              <c:idx val="4"/>
              <c:layout>
                <c:manualLayout>
                  <c:x val="-2.8193775047998082E-2"/>
                  <c:y val="1.8728043609933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468-4193-8AFB-4DB6C7834139}"/>
                </c:ext>
              </c:extLst>
            </c:dLbl>
            <c:dLbl>
              <c:idx val="5"/>
              <c:layout>
                <c:manualLayout>
                  <c:x val="-3.2128789566968692E-2"/>
                  <c:y val="2.01140722794266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68-4193-8AFB-4DB6C7834139}"/>
                </c:ext>
              </c:extLst>
            </c:dLbl>
            <c:dLbl>
              <c:idx val="7"/>
              <c:layout>
                <c:manualLayout>
                  <c:x val="-4.093111048072097E-2"/>
                  <c:y val="-2.7152159835422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68-4193-8AFB-4DB6C7834139}"/>
                </c:ext>
              </c:extLst>
            </c:dLbl>
            <c:dLbl>
              <c:idx val="11"/>
              <c:layout>
                <c:manualLayout>
                  <c:x val="-3.1033638934003495E-2"/>
                  <c:y val="-3.55828583320692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68-4193-8AFB-4DB6C783413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'8-12'!$A$5:$A$17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'8-12'!$H$5:$H$18</c:f>
              <c:numCache>
                <c:formatCode>#,##0.000_ </c:formatCode>
                <c:ptCount val="14"/>
                <c:pt idx="0">
                  <c:v>0.74199999999999999</c:v>
                </c:pt>
                <c:pt idx="1">
                  <c:v>0.74399999999999999</c:v>
                </c:pt>
                <c:pt idx="2">
                  <c:v>0.70299999999999996</c:v>
                </c:pt>
                <c:pt idx="3">
                  <c:v>0.748</c:v>
                </c:pt>
                <c:pt idx="4">
                  <c:v>0.77</c:v>
                </c:pt>
                <c:pt idx="5">
                  <c:v>0.79100000000000004</c:v>
                </c:pt>
                <c:pt idx="6">
                  <c:v>0.79700000000000004</c:v>
                </c:pt>
                <c:pt idx="7">
                  <c:v>0.81899999999999995</c:v>
                </c:pt>
                <c:pt idx="8">
                  <c:v>0.85399999999999998</c:v>
                </c:pt>
                <c:pt idx="9">
                  <c:v>0.85499999999999998</c:v>
                </c:pt>
                <c:pt idx="10">
                  <c:v>0.86099999999999999</c:v>
                </c:pt>
                <c:pt idx="11">
                  <c:v>0.81200000000000006</c:v>
                </c:pt>
                <c:pt idx="12">
                  <c:v>0.83</c:v>
                </c:pt>
                <c:pt idx="13">
                  <c:v>0.81699999999999995</c:v>
                </c:pt>
              </c:numCache>
            </c:numRef>
          </c:val>
          <c:smooth val="0"/>
          <c:extLst>
            <c:ext xmlns:c16="http://schemas.microsoft.com/office/drawing/2014/chart" uri="{C3380CC4-5D6E-409C-BE32-E72D297353CC}">
              <c16:uniqueId val="{0000000E-9468-4193-8AFB-4DB6C7834139}"/>
            </c:ext>
          </c:extLst>
        </c:ser>
        <c:dLbls>
          <c:showLegendKey val="0"/>
          <c:showVal val="0"/>
          <c:showCatName val="0"/>
          <c:showSerName val="0"/>
          <c:showPercent val="0"/>
          <c:showBubbleSize val="0"/>
        </c:dLbls>
        <c:marker val="1"/>
        <c:smooth val="0"/>
        <c:axId val="588282512"/>
        <c:axId val="588278200"/>
        <c:extLst>
          <c:ext xmlns:c15="http://schemas.microsoft.com/office/drawing/2012/chart" uri="{02D57815-91ED-43cb-92C2-25804820EDAC}">
            <c15:filteredLineSeries>
              <c15:ser>
                <c:idx val="5"/>
                <c:order val="5"/>
                <c:tx>
                  <c:strRef>
                    <c:extLst>
                      <c:ext uri="{02D57815-91ED-43cb-92C2-25804820EDAC}">
                        <c15:formulaRef>
                          <c15:sqref>'8-12'!$G$4</c15:sqref>
                        </c15:formulaRef>
                      </c:ext>
                    </c:extLst>
                    <c:strCache>
                      <c:ptCount val="1"/>
                      <c:pt idx="0">
                        <c:v>合　　計</c:v>
                      </c:pt>
                    </c:strCache>
                  </c:strRef>
                </c:tx>
                <c:spPr>
                  <a:ln w="28575" cap="rnd">
                    <a:solidFill>
                      <a:schemeClr val="accent6"/>
                    </a:solidFill>
                    <a:round/>
                  </a:ln>
                  <a:effectLst/>
                </c:spPr>
                <c:marker>
                  <c:symbol val="none"/>
                </c:marker>
                <c:cat>
                  <c:numRef>
                    <c:extLst>
                      <c:ext uri="{02D57815-91ED-43cb-92C2-25804820EDAC}">
                        <c15:formulaRef>
                          <c15:sqref>'8-12'!$A$5:$A$17</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uri="{02D57815-91ED-43cb-92C2-25804820EDAC}">
                        <c15:formulaRef>
                          <c15:sqref>'8-12'!$G$5:$G$13</c15:sqref>
                        </c15:formulaRef>
                      </c:ext>
                    </c:extLst>
                    <c:numCache>
                      <c:formatCode>#,##0_ </c:formatCode>
                      <c:ptCount val="9"/>
                      <c:pt idx="0">
                        <c:v>20260305</c:v>
                      </c:pt>
                      <c:pt idx="1">
                        <c:v>28363218</c:v>
                      </c:pt>
                      <c:pt idx="2">
                        <c:v>28593926</c:v>
                      </c:pt>
                      <c:pt idx="3">
                        <c:v>22978461</c:v>
                      </c:pt>
                      <c:pt idx="4">
                        <c:v>23454992</c:v>
                      </c:pt>
                      <c:pt idx="5">
                        <c:v>23101984</c:v>
                      </c:pt>
                      <c:pt idx="6">
                        <c:v>18144520</c:v>
                      </c:pt>
                      <c:pt idx="7">
                        <c:v>16967220</c:v>
                      </c:pt>
                      <c:pt idx="8">
                        <c:v>15256463</c:v>
                      </c:pt>
                    </c:numCache>
                  </c:numRef>
                </c:val>
                <c:smooth val="0"/>
                <c:extLst>
                  <c:ext xmlns:c16="http://schemas.microsoft.com/office/drawing/2014/chart" uri="{C3380CC4-5D6E-409C-BE32-E72D297353CC}">
                    <c16:uniqueId val="{00000011-9468-4193-8AFB-4DB6C7834139}"/>
                  </c:ext>
                </c:extLst>
              </c15:ser>
            </c15:filteredLineSeries>
          </c:ext>
        </c:extLst>
      </c:lineChart>
      <c:catAx>
        <c:axId val="58828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0160"/>
        <c:crosses val="autoZero"/>
        <c:auto val="1"/>
        <c:lblAlgn val="ctr"/>
        <c:lblOffset val="100"/>
        <c:noMultiLvlLbl val="0"/>
      </c:catAx>
      <c:valAx>
        <c:axId val="588280160"/>
        <c:scaling>
          <c:orientation val="minMax"/>
          <c:max val="300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1728"/>
        <c:crosses val="autoZero"/>
        <c:crossBetween val="between"/>
        <c:dispUnits>
          <c:builtInUnit val="thousands"/>
          <c:dispUnitsLbl>
            <c:layout>
              <c:manualLayout>
                <c:xMode val="edge"/>
                <c:yMode val="edge"/>
                <c:x val="3.1316189769556073E-2"/>
                <c:y val="9.5862103775489607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8278200"/>
        <c:scaling>
          <c:orientation val="minMax"/>
          <c:max val="0.9"/>
          <c:min val="0.60000000000000009"/>
        </c:scaling>
        <c:delete val="0"/>
        <c:axPos val="r"/>
        <c:numFmt formatCode="0.0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8282512"/>
        <c:crosses val="max"/>
        <c:crossBetween val="between"/>
        <c:majorUnit val="5.000000000000001E-2"/>
      </c:valAx>
      <c:catAx>
        <c:axId val="588282512"/>
        <c:scaling>
          <c:orientation val="minMax"/>
        </c:scaling>
        <c:delete val="1"/>
        <c:axPos val="b"/>
        <c:numFmt formatCode="General" sourceLinked="1"/>
        <c:majorTickMark val="out"/>
        <c:minorTickMark val="none"/>
        <c:tickLblPos val="nextTo"/>
        <c:crossAx val="588278200"/>
        <c:crosses val="autoZero"/>
        <c:auto val="1"/>
        <c:lblAlgn val="ctr"/>
        <c:lblOffset val="100"/>
        <c:noMultiLvlLbl val="0"/>
      </c:catAx>
      <c:spPr>
        <a:noFill/>
        <a:ln>
          <a:noFill/>
        </a:ln>
        <a:effectLst/>
      </c:spPr>
    </c:plotArea>
    <c:legend>
      <c:legendPos val="t"/>
      <c:layout>
        <c:manualLayout>
          <c:xMode val="edge"/>
          <c:yMode val="edge"/>
          <c:x val="8.9307843119483116E-2"/>
          <c:y val="6.1046840298808802E-2"/>
          <c:w val="0.83839401773065181"/>
          <c:h val="6.25106462414392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7825896762905E-2"/>
          <c:y val="0.16666666666666666"/>
          <c:w val="0.85051748664898841"/>
          <c:h val="0.7324613589967921"/>
        </c:manualLayout>
      </c:layout>
      <c:barChart>
        <c:barDir val="col"/>
        <c:grouping val="clustered"/>
        <c:varyColors val="0"/>
        <c:ser>
          <c:idx val="1"/>
          <c:order val="0"/>
          <c:tx>
            <c:strRef>
              <c:f>'8-13'!$C$4</c:f>
              <c:strCache>
                <c:ptCount val="1"/>
                <c:pt idx="0">
                  <c:v>売却額累計</c:v>
                </c:pt>
              </c:strCache>
            </c:strRef>
          </c:tx>
          <c:spPr>
            <a:solidFill>
              <a:srgbClr val="B1D7E4"/>
            </a:solidFill>
            <a:ln>
              <a:solidFill>
                <a:srgbClr val="B1D7E4"/>
              </a:solidFill>
            </a:ln>
            <a:effectLst/>
          </c:spPr>
          <c:invertIfNegative val="0"/>
          <c:dLbls>
            <c:dLbl>
              <c:idx val="1"/>
              <c:layout>
                <c:manualLayout>
                  <c:x val="-1.987083643391398E-3"/>
                  <c:y val="3.680980409648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84-47BC-B035-90CCE6C9F033}"/>
                </c:ext>
              </c:extLst>
            </c:dLbl>
            <c:dLbl>
              <c:idx val="2"/>
              <c:layout>
                <c:manualLayout>
                  <c:x val="-5.9612509301742297E-3"/>
                  <c:y val="8.1799564658852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84-47BC-B035-90CCE6C9F033}"/>
                </c:ext>
              </c:extLst>
            </c:dLbl>
            <c:dLbl>
              <c:idx val="3"/>
              <c:layout>
                <c:manualLayout>
                  <c:x val="3.9741672867827961E-3"/>
                  <c:y val="0.11860936875533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84-47BC-B035-90CCE6C9F033}"/>
                </c:ext>
              </c:extLst>
            </c:dLbl>
            <c:dLbl>
              <c:idx val="4"/>
              <c:layout>
                <c:manualLayout>
                  <c:x val="-7.2858891918881181E-17"/>
                  <c:y val="0.13087930345416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84-47BC-B035-90CCE6C9F033}"/>
                </c:ext>
              </c:extLst>
            </c:dLbl>
            <c:dLbl>
              <c:idx val="5"/>
              <c:layout>
                <c:manualLayout>
                  <c:x val="0"/>
                  <c:y val="0.159509151084762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84-47BC-B035-90CCE6C9F033}"/>
                </c:ext>
              </c:extLst>
            </c:dLbl>
            <c:dLbl>
              <c:idx val="6"/>
              <c:layout>
                <c:manualLayout>
                  <c:x val="-7.2858891918881181E-17"/>
                  <c:y val="0.102249455823565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84-47BC-B035-90CCE6C9F033}"/>
                </c:ext>
              </c:extLst>
            </c:dLbl>
            <c:dLbl>
              <c:idx val="7"/>
              <c:layout>
                <c:manualLayout>
                  <c:x val="1.987083643391398E-3"/>
                  <c:y val="0.143149238152991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84-47BC-B035-90CCE6C9F033}"/>
                </c:ext>
              </c:extLst>
            </c:dLbl>
            <c:dLbl>
              <c:idx val="8"/>
              <c:layout>
                <c:manualLayout>
                  <c:x val="0"/>
                  <c:y val="5.3169717028254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84-47BC-B035-90CCE6C9F0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'8-13'!$A$8:$A$19</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'8-13'!$C$8:$C$19</c:f>
              <c:numCache>
                <c:formatCode>#,##0_ </c:formatCode>
                <c:ptCount val="12"/>
                <c:pt idx="0" formatCode="0_);[Red]\(0\)">
                  <c:v>7.8731860000000001E-2</c:v>
                </c:pt>
                <c:pt idx="1">
                  <c:v>3.6621706500000002</c:v>
                </c:pt>
                <c:pt idx="2">
                  <c:v>6.0354698600000001</c:v>
                </c:pt>
                <c:pt idx="3">
                  <c:v>6.8302003600000001</c:v>
                </c:pt>
                <c:pt idx="4">
                  <c:v>7.5041577100000003</c:v>
                </c:pt>
                <c:pt idx="5">
                  <c:v>8.6952035700000003</c:v>
                </c:pt>
                <c:pt idx="6">
                  <c:v>9.8122054300000006</c:v>
                </c:pt>
                <c:pt idx="7">
                  <c:v>11.397142949999999</c:v>
                </c:pt>
                <c:pt idx="8">
                  <c:v>11.724256110000001</c:v>
                </c:pt>
                <c:pt idx="9">
                  <c:v>12.83784322</c:v>
                </c:pt>
                <c:pt idx="10">
                  <c:v>37.045692270000004</c:v>
                </c:pt>
              </c:numCache>
            </c:numRef>
          </c:val>
          <c:extLst>
            <c:ext xmlns:c16="http://schemas.microsoft.com/office/drawing/2014/chart" uri="{C3380CC4-5D6E-409C-BE32-E72D297353CC}">
              <c16:uniqueId val="{00000000-858F-42BE-A0E4-D03E5C9C4F4D}"/>
            </c:ext>
          </c:extLst>
        </c:ser>
        <c:dLbls>
          <c:showLegendKey val="0"/>
          <c:showVal val="1"/>
          <c:showCatName val="0"/>
          <c:showSerName val="0"/>
          <c:showPercent val="0"/>
          <c:showBubbleSize val="0"/>
        </c:dLbls>
        <c:gapWidth val="50"/>
        <c:axId val="588280944"/>
        <c:axId val="588281336"/>
      </c:barChart>
      <c:lineChart>
        <c:grouping val="standard"/>
        <c:varyColors val="0"/>
        <c:ser>
          <c:idx val="2"/>
          <c:order val="1"/>
          <c:tx>
            <c:strRef>
              <c:f>'8-13'!$D$4</c:f>
              <c:strCache>
                <c:ptCount val="1"/>
                <c:pt idx="0">
                  <c:v>当該年度課税額</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2.3964228739300257E-2"/>
                  <c:y val="-6.3364068285246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84-47BC-B035-90CCE6C9F033}"/>
                </c:ext>
              </c:extLst>
            </c:dLbl>
            <c:dLbl>
              <c:idx val="1"/>
              <c:layout>
                <c:manualLayout>
                  <c:x val="-2.4520612159449867E-2"/>
                  <c:y val="-0.1492536111770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84-47BC-B035-90CCE6C9F033}"/>
                </c:ext>
              </c:extLst>
            </c:dLbl>
            <c:dLbl>
              <c:idx val="2"/>
              <c:layout>
                <c:manualLayout>
                  <c:x val="-3.4456030376406876E-2"/>
                  <c:y val="-0.100173872381729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84-47BC-B035-90CCE6C9F033}"/>
                </c:ext>
              </c:extLst>
            </c:dLbl>
            <c:dLbl>
              <c:idx val="6"/>
              <c:layout>
                <c:manualLayout>
                  <c:x val="-3.7317430822890525E-2"/>
                  <c:y val="-5.10941335864182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84-47BC-B035-90CCE6C9F033}"/>
                </c:ext>
              </c:extLst>
            </c:dLbl>
            <c:dLbl>
              <c:idx val="7"/>
              <c:layout>
                <c:manualLayout>
                  <c:x val="-3.7317430822890456E-2"/>
                  <c:y val="-6.7454046518188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84-47BC-B035-90CCE6C9F033}"/>
                </c:ext>
              </c:extLst>
            </c:dLbl>
            <c:dLbl>
              <c:idx val="8"/>
              <c:layout>
                <c:manualLayout>
                  <c:x val="-5.438817661912744E-2"/>
                  <c:y val="-5.9274090052303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8F-42BE-A0E4-D03E5C9C4F4D}"/>
                </c:ext>
              </c:extLst>
            </c:dLbl>
            <c:dLbl>
              <c:idx val="10"/>
              <c:layout>
                <c:manualLayout>
                  <c:x val="-3.9213047892473894E-2"/>
                  <c:y val="-9.8855449944765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AE-4185-BB1E-6DDCB97D42E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'8-13'!$A$8:$A$19</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'8-13'!$D$8:$D$19</c:f>
              <c:numCache>
                <c:formatCode>#,##0_ </c:formatCode>
                <c:ptCount val="12"/>
                <c:pt idx="0">
                  <c:v>75000</c:v>
                </c:pt>
                <c:pt idx="1">
                  <c:v>111100</c:v>
                </c:pt>
                <c:pt idx="2">
                  <c:v>664600</c:v>
                </c:pt>
                <c:pt idx="3">
                  <c:v>2034500</c:v>
                </c:pt>
                <c:pt idx="4">
                  <c:v>2321200</c:v>
                </c:pt>
                <c:pt idx="5">
                  <c:v>2689900</c:v>
                </c:pt>
                <c:pt idx="6">
                  <c:v>3461500</c:v>
                </c:pt>
                <c:pt idx="7">
                  <c:v>3948800</c:v>
                </c:pt>
                <c:pt idx="8">
                  <c:v>5477000</c:v>
                </c:pt>
                <c:pt idx="9">
                  <c:v>9683000</c:v>
                </c:pt>
                <c:pt idx="10">
                  <c:v>9957800</c:v>
                </c:pt>
                <c:pt idx="11">
                  <c:v>14613000</c:v>
                </c:pt>
              </c:numCache>
            </c:numRef>
          </c:val>
          <c:smooth val="0"/>
          <c:extLst>
            <c:ext xmlns:c16="http://schemas.microsoft.com/office/drawing/2014/chart" uri="{C3380CC4-5D6E-409C-BE32-E72D297353CC}">
              <c16:uniqueId val="{00000003-858F-42BE-A0E4-D03E5C9C4F4D}"/>
            </c:ext>
          </c:extLst>
        </c:ser>
        <c:dLbls>
          <c:showLegendKey val="0"/>
          <c:showVal val="1"/>
          <c:showCatName val="0"/>
          <c:showSerName val="0"/>
          <c:showPercent val="0"/>
          <c:showBubbleSize val="0"/>
        </c:dLbls>
        <c:marker val="1"/>
        <c:smooth val="0"/>
        <c:axId val="588282904"/>
        <c:axId val="588279376"/>
      </c:lineChart>
      <c:catAx>
        <c:axId val="58828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8281336"/>
        <c:crosses val="autoZero"/>
        <c:auto val="1"/>
        <c:lblAlgn val="ctr"/>
        <c:lblOffset val="100"/>
        <c:noMultiLvlLbl val="0"/>
      </c:catAx>
      <c:valAx>
        <c:axId val="588281336"/>
        <c:scaling>
          <c:orientation val="minMax"/>
        </c:scaling>
        <c:delete val="0"/>
        <c:axPos val="l"/>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8280944"/>
        <c:crosses val="autoZero"/>
        <c:crossBetween val="between"/>
      </c:valAx>
      <c:valAx>
        <c:axId val="588279376"/>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8282904"/>
        <c:crosses val="max"/>
        <c:crossBetween val="between"/>
        <c:dispUnits>
          <c:builtInUnit val="thousands"/>
          <c:dispUnitsLbl>
            <c:layout>
              <c:manualLayout>
                <c:xMode val="edge"/>
                <c:yMode val="edge"/>
                <c:x val="0.9310652520717303"/>
                <c:y val="6.5962009576989986E-2"/>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千円</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88282904"/>
        <c:scaling>
          <c:orientation val="minMax"/>
        </c:scaling>
        <c:delete val="1"/>
        <c:axPos val="b"/>
        <c:numFmt formatCode="General" sourceLinked="1"/>
        <c:majorTickMark val="out"/>
        <c:minorTickMark val="none"/>
        <c:tickLblPos val="nextTo"/>
        <c:crossAx val="588279376"/>
        <c:crosses val="autoZero"/>
        <c:auto val="1"/>
        <c:lblAlgn val="ctr"/>
        <c:lblOffset val="100"/>
        <c:noMultiLvlLbl val="0"/>
      </c:catAx>
      <c:spPr>
        <a:noFill/>
        <a:ln>
          <a:noFill/>
        </a:ln>
        <a:effectLst/>
      </c:spPr>
    </c:plotArea>
    <c:legend>
      <c:legendPos val="b"/>
      <c:layout>
        <c:manualLayout>
          <c:xMode val="edge"/>
          <c:yMode val="edge"/>
          <c:x val="0.18300289328501057"/>
          <c:y val="0.10768461823595696"/>
          <c:w val="0.42521294718909708"/>
          <c:h val="6.79762850262752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37.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6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79.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204.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212.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234.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236.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241.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243.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246.xml.rels><?xml version="1.0" encoding="UTF-8" standalone="yes"?>
<Relationships xmlns="http://schemas.openxmlformats.org/package/2006/relationships"><Relationship Id="rId2" Type="http://schemas.openxmlformats.org/officeDocument/2006/relationships/chart" Target="../charts/chart163.xml"/><Relationship Id="rId1" Type="http://schemas.openxmlformats.org/officeDocument/2006/relationships/chart" Target="../charts/chart162.xml"/></Relationships>
</file>

<file path=xl/drawings/_rels/drawing249.xml.rels><?xml version="1.0" encoding="UTF-8" standalone="yes"?>
<Relationships xmlns="http://schemas.openxmlformats.org/package/2006/relationships"><Relationship Id="rId2" Type="http://schemas.openxmlformats.org/officeDocument/2006/relationships/chart" Target="../charts/chart165.xml"/><Relationship Id="rId1" Type="http://schemas.openxmlformats.org/officeDocument/2006/relationships/chart" Target="../charts/chart164.xml"/></Relationships>
</file>

<file path=xl/drawings/_rels/drawing252.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254.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258.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0.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262.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264.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266.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268.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270.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272.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274.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275.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277.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278.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0.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283.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9.xml"/></Relationships>
</file>

<file path=xl/drawings/drawing1.xml><?xml version="1.0" encoding="utf-8"?>
<xdr:wsDr xmlns:xdr="http://schemas.openxmlformats.org/drawingml/2006/spreadsheetDrawing" xmlns:a="http://schemas.openxmlformats.org/drawingml/2006/main">
  <xdr:twoCellAnchor>
    <xdr:from>
      <xdr:col>14</xdr:col>
      <xdr:colOff>252647</xdr:colOff>
      <xdr:row>15</xdr:row>
      <xdr:rowOff>167825</xdr:rowOff>
    </xdr:from>
    <xdr:to>
      <xdr:col>15</xdr:col>
      <xdr:colOff>657225</xdr:colOff>
      <xdr:row>16</xdr:row>
      <xdr:rowOff>151950</xdr:rowOff>
    </xdr:to>
    <xdr:sp macro="" textlink="">
      <xdr:nvSpPr>
        <xdr:cNvPr id="335" name="テキスト ボックス 334">
          <a:extLst>
            <a:ext uri="{FF2B5EF4-FFF2-40B4-BE49-F238E27FC236}">
              <a16:creationId xmlns:a16="http://schemas.microsoft.com/office/drawing/2014/main" id="{00000000-0008-0000-0100-00004F010000}"/>
            </a:ext>
          </a:extLst>
        </xdr:cNvPr>
        <xdr:cNvSpPr txBox="1"/>
      </xdr:nvSpPr>
      <xdr:spPr>
        <a:xfrm>
          <a:off x="11301647" y="4406450"/>
          <a:ext cx="1090378"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Ｐゴシック" panose="020B0600070205080204" pitchFamily="50" charset="-128"/>
              <a:ea typeface="ＭＳ Ｐゴシック" panose="020B0600070205080204" pitchFamily="50" charset="-128"/>
            </a:rPr>
            <a:t>資料：国勢調査</a:t>
          </a:r>
        </a:p>
      </xdr:txBody>
    </xdr:sp>
    <xdr:clientData/>
  </xdr:twoCellAnchor>
  <xdr:twoCellAnchor>
    <xdr:from>
      <xdr:col>14</xdr:col>
      <xdr:colOff>148167</xdr:colOff>
      <xdr:row>2</xdr:row>
      <xdr:rowOff>97827</xdr:rowOff>
    </xdr:from>
    <xdr:to>
      <xdr:col>15</xdr:col>
      <xdr:colOff>619125</xdr:colOff>
      <xdr:row>3</xdr:row>
      <xdr:rowOff>34326</xdr:rowOff>
    </xdr:to>
    <xdr:sp macro="" textlink="">
      <xdr:nvSpPr>
        <xdr:cNvPr id="519" name="テキスト ボックス 518">
          <a:extLst>
            <a:ext uri="{FF2B5EF4-FFF2-40B4-BE49-F238E27FC236}">
              <a16:creationId xmlns:a16="http://schemas.microsoft.com/office/drawing/2014/main" id="{00000000-0008-0000-0100-000007020000}"/>
            </a:ext>
          </a:extLst>
        </xdr:cNvPr>
        <xdr:cNvSpPr txBox="1"/>
      </xdr:nvSpPr>
      <xdr:spPr>
        <a:xfrm>
          <a:off x="11197167" y="526452"/>
          <a:ext cx="1156758" cy="31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Ｐゴシック" panose="020B0600070205080204" pitchFamily="50" charset="-128"/>
              <a:ea typeface="ＭＳ Ｐゴシック" panose="020B0600070205080204" pitchFamily="50" charset="-128"/>
            </a:rPr>
            <a:t>各年</a:t>
          </a:r>
          <a:r>
            <a:rPr kumimoji="1" lang="en-US" altLang="ja-JP" sz="800">
              <a:latin typeface="ＭＳ Ｐゴシック" panose="020B0600070205080204" pitchFamily="50" charset="-128"/>
              <a:ea typeface="ＭＳ Ｐゴシック" panose="020B0600070205080204" pitchFamily="50" charset="-128"/>
            </a:rPr>
            <a:t>10</a:t>
          </a:r>
          <a:r>
            <a:rPr kumimoji="1" lang="ja-JP" altLang="en-US" sz="800">
              <a:latin typeface="ＭＳ Ｐゴシック" panose="020B0600070205080204" pitchFamily="50" charset="-128"/>
              <a:ea typeface="ＭＳ Ｐゴシック" panose="020B0600070205080204" pitchFamily="50" charset="-128"/>
            </a:rPr>
            <a:t>月１日現在</a:t>
          </a:r>
        </a:p>
      </xdr:txBody>
    </xdr:sp>
    <xdr:clientData/>
  </xdr:twoCellAnchor>
  <xdr:twoCellAnchor editAs="absolute">
    <xdr:from>
      <xdr:col>14</xdr:col>
      <xdr:colOff>203199</xdr:colOff>
      <xdr:row>2672</xdr:row>
      <xdr:rowOff>62767</xdr:rowOff>
    </xdr:from>
    <xdr:to>
      <xdr:col>21</xdr:col>
      <xdr:colOff>682299</xdr:colOff>
      <xdr:row>2678</xdr:row>
      <xdr:rowOff>187</xdr:rowOff>
    </xdr:to>
    <mc:AlternateContent xmlns:mc="http://schemas.openxmlformats.org/markup-compatibility/2006" xmlns:a14="http://schemas.microsoft.com/office/drawing/2010/main">
      <mc:Choice Requires="a14">
        <xdr:sp macro="" textlink="">
          <xdr:nvSpPr>
            <xdr:cNvPr id="851" name="テキスト ボックス 850">
              <a:extLst>
                <a:ext uri="{FF2B5EF4-FFF2-40B4-BE49-F238E27FC236}">
                  <a16:creationId xmlns:a16="http://schemas.microsoft.com/office/drawing/2014/main" id="{00000000-0008-0000-0100-000053030000}"/>
                </a:ext>
              </a:extLst>
            </xdr:cNvPr>
            <xdr:cNvSpPr txBox="1"/>
          </xdr:nvSpPr>
          <xdr:spPr>
            <a:xfrm>
              <a:off x="11258549" y="461285492"/>
              <a:ext cx="5506183"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851" name="テキスト ボックス 850"/>
            <xdr:cNvSpPr txBox="1"/>
          </xdr:nvSpPr>
          <xdr:spPr>
            <a:xfrm>
              <a:off x="11258549" y="461285492"/>
              <a:ext cx="5506183"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428625</xdr:colOff>
      <xdr:row>2621</xdr:row>
      <xdr:rowOff>84667</xdr:rowOff>
    </xdr:from>
    <xdr:to>
      <xdr:col>11</xdr:col>
      <xdr:colOff>222250</xdr:colOff>
      <xdr:row>2626</xdr:row>
      <xdr:rowOff>25400</xdr:rowOff>
    </xdr:to>
    <mc:AlternateContent xmlns:mc="http://schemas.openxmlformats.org/markup-compatibility/2006" xmlns:a14="http://schemas.microsoft.com/office/drawing/2010/main">
      <mc:Choice Requires="a14">
        <xdr:sp macro="" textlink="">
          <xdr:nvSpPr>
            <xdr:cNvPr id="337" name="テキスト ボックス 336">
              <a:extLst>
                <a:ext uri="{FF2B5EF4-FFF2-40B4-BE49-F238E27FC236}">
                  <a16:creationId xmlns:a16="http://schemas.microsoft.com/office/drawing/2014/main" id="{00000000-0008-0000-0100-000051010000}"/>
                </a:ext>
              </a:extLst>
            </xdr:cNvPr>
            <xdr:cNvSpPr txBox="1"/>
          </xdr:nvSpPr>
          <xdr:spPr>
            <a:xfrm>
              <a:off x="5200650" y="4525613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337" name="テキスト ボックス 336"/>
            <xdr:cNvSpPr txBox="1"/>
          </xdr:nvSpPr>
          <xdr:spPr>
            <a:xfrm>
              <a:off x="5200650" y="4525613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619125</xdr:colOff>
      <xdr:row>2649</xdr:row>
      <xdr:rowOff>84667</xdr:rowOff>
    </xdr:from>
    <xdr:to>
      <xdr:col>11</xdr:col>
      <xdr:colOff>414866</xdr:colOff>
      <xdr:row>2654</xdr:row>
      <xdr:rowOff>25400</xdr:rowOff>
    </xdr:to>
    <mc:AlternateContent xmlns:mc="http://schemas.openxmlformats.org/markup-compatibility/2006" xmlns:a14="http://schemas.microsoft.com/office/drawing/2010/main">
      <mc:Choice Requires="a14">
        <xdr:sp macro="" textlink="">
          <xdr:nvSpPr>
            <xdr:cNvPr id="752" name="テキスト ボックス 751">
              <a:extLst>
                <a:ext uri="{FF2B5EF4-FFF2-40B4-BE49-F238E27FC236}">
                  <a16:creationId xmlns:a16="http://schemas.microsoft.com/office/drawing/2014/main" id="{00000000-0008-0000-0100-0000F0020000}"/>
                </a:ext>
              </a:extLst>
            </xdr:cNvPr>
            <xdr:cNvSpPr txBox="1"/>
          </xdr:nvSpPr>
          <xdr:spPr>
            <a:xfrm>
              <a:off x="5391150" y="4573619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52" name="テキスト ボックス 751"/>
            <xdr:cNvSpPr txBox="1"/>
          </xdr:nvSpPr>
          <xdr:spPr>
            <a:xfrm>
              <a:off x="5391150" y="4573619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1104899</xdr:colOff>
      <xdr:row>2675</xdr:row>
      <xdr:rowOff>139700</xdr:rowOff>
    </xdr:from>
    <xdr:to>
      <xdr:col>12</xdr:col>
      <xdr:colOff>136524</xdr:colOff>
      <xdr:row>2680</xdr:row>
      <xdr:rowOff>84666</xdr:rowOff>
    </xdr:to>
    <mc:AlternateContent xmlns:mc="http://schemas.openxmlformats.org/markup-compatibility/2006" xmlns:a14="http://schemas.microsoft.com/office/drawing/2010/main">
      <mc:Choice Requires="a14">
        <xdr:sp macro="" textlink="">
          <xdr:nvSpPr>
            <xdr:cNvPr id="877" name="テキスト ボックス 876">
              <a:extLst>
                <a:ext uri="{FF2B5EF4-FFF2-40B4-BE49-F238E27FC236}">
                  <a16:creationId xmlns:a16="http://schemas.microsoft.com/office/drawing/2014/main" id="{00000000-0008-0000-0100-00006D030000}"/>
                </a:ext>
              </a:extLst>
            </xdr:cNvPr>
            <xdr:cNvSpPr txBox="1"/>
          </xdr:nvSpPr>
          <xdr:spPr>
            <a:xfrm>
              <a:off x="4762499" y="461876775"/>
              <a:ext cx="505777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77" name="テキスト ボックス 876"/>
            <xdr:cNvSpPr txBox="1"/>
          </xdr:nvSpPr>
          <xdr:spPr>
            <a:xfrm>
              <a:off x="4762499" y="461876775"/>
              <a:ext cx="505777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2680</xdr:row>
      <xdr:rowOff>132291</xdr:rowOff>
    </xdr:from>
    <xdr:to>
      <xdr:col>11</xdr:col>
      <xdr:colOff>472016</xdr:colOff>
      <xdr:row>2685</xdr:row>
      <xdr:rowOff>76387</xdr:rowOff>
    </xdr:to>
    <mc:AlternateContent xmlns:mc="http://schemas.openxmlformats.org/markup-compatibility/2006" xmlns:a14="http://schemas.microsoft.com/office/drawing/2010/main">
      <mc:Choice Requires="a14">
        <xdr:sp macro="" textlink="">
          <xdr:nvSpPr>
            <xdr:cNvPr id="880" name="テキスト ボックス 879">
              <a:extLst>
                <a:ext uri="{FF2B5EF4-FFF2-40B4-BE49-F238E27FC236}">
                  <a16:creationId xmlns:a16="http://schemas.microsoft.com/office/drawing/2014/main" id="{00000000-0008-0000-0100-000070030000}"/>
                </a:ext>
              </a:extLst>
            </xdr:cNvPr>
            <xdr:cNvSpPr txBox="1"/>
          </xdr:nvSpPr>
          <xdr:spPr>
            <a:xfrm>
              <a:off x="5448300" y="462724500"/>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80" name="テキスト ボックス 879"/>
            <xdr:cNvSpPr txBox="1"/>
          </xdr:nvSpPr>
          <xdr:spPr>
            <a:xfrm>
              <a:off x="5448300" y="462724500"/>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7</xdr:col>
      <xdr:colOff>30257</xdr:colOff>
      <xdr:row>2</xdr:row>
      <xdr:rowOff>104776</xdr:rowOff>
    </xdr:from>
    <xdr:to>
      <xdr:col>15</xdr:col>
      <xdr:colOff>560917</xdr:colOff>
      <xdr:row>16</xdr:row>
      <xdr:rowOff>179917</xdr:rowOff>
    </xdr:to>
    <xdr:graphicFrame macro="">
      <xdr:nvGraphicFramePr>
        <xdr:cNvPr id="891" name="グラフ 890">
          <a:extLst>
            <a:ext uri="{FF2B5EF4-FFF2-40B4-BE49-F238E27FC236}">
              <a16:creationId xmlns:a16="http://schemas.microsoft.com/office/drawing/2014/main" id="{00000000-0008-0000-0100-00007B0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233596</xdr:colOff>
      <xdr:row>14</xdr:row>
      <xdr:rowOff>282125</xdr:rowOff>
    </xdr:from>
    <xdr:to>
      <xdr:col>14</xdr:col>
      <xdr:colOff>180975</xdr:colOff>
      <xdr:row>15</xdr:row>
      <xdr:rowOff>266250</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6481996" y="4235000"/>
          <a:ext cx="4747979"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800">
              <a:latin typeface="ＭＳ Ｐゴシック" panose="020B0600070205080204" pitchFamily="50" charset="-128"/>
              <a:ea typeface="ＭＳ Ｐゴシック" panose="020B0600070205080204" pitchFamily="50" charset="-128"/>
            </a:rPr>
            <a:t>※1945</a:t>
          </a:r>
          <a:r>
            <a:rPr kumimoji="1" lang="ja-JP" altLang="en-US" sz="800">
              <a:latin typeface="ＭＳ Ｐゴシック" panose="020B0600070205080204" pitchFamily="50" charset="-128"/>
              <a:ea typeface="ＭＳ Ｐゴシック" panose="020B0600070205080204" pitchFamily="50" charset="-128"/>
            </a:rPr>
            <a:t>年国勢調査は、戦争の影響で中止となり、</a:t>
          </a:r>
          <a:r>
            <a:rPr kumimoji="1" lang="en-US" altLang="ja-JP" sz="800">
              <a:latin typeface="ＭＳ Ｐゴシック" panose="020B0600070205080204" pitchFamily="50" charset="-128"/>
              <a:ea typeface="ＭＳ Ｐゴシック" panose="020B0600070205080204" pitchFamily="50" charset="-128"/>
            </a:rPr>
            <a:t>1947</a:t>
          </a:r>
          <a:r>
            <a:rPr kumimoji="1" lang="ja-JP" altLang="en-US" sz="800">
              <a:latin typeface="ＭＳ Ｐゴシック" panose="020B0600070205080204" pitchFamily="50" charset="-128"/>
              <a:ea typeface="ＭＳ Ｐゴシック" panose="020B0600070205080204" pitchFamily="50" charset="-128"/>
            </a:rPr>
            <a:t>年に臨時の国勢調査を実施。</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0.46191</cdr:x>
      <cdr:y>0.91133</cdr:y>
    </cdr:from>
    <cdr:to>
      <cdr:x>0.55124</cdr:x>
      <cdr:y>0.99517</cdr:y>
    </cdr:to>
    <cdr:sp macro="" textlink="">
      <cdr:nvSpPr>
        <cdr:cNvPr id="2" name="テキスト ボックス 1"/>
        <cdr:cNvSpPr txBox="1"/>
      </cdr:nvSpPr>
      <cdr:spPr>
        <a:xfrm xmlns:a="http://schemas.openxmlformats.org/drawingml/2006/main">
          <a:off x="1658150" y="2657411"/>
          <a:ext cx="320672" cy="244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100.xml><?xml version="1.0" encoding="utf-8"?>
<c:userShapes xmlns:c="http://schemas.openxmlformats.org/drawingml/2006/chart">
  <cdr:relSizeAnchor xmlns:cdr="http://schemas.openxmlformats.org/drawingml/2006/chartDrawing">
    <cdr:from>
      <cdr:x>0.02903</cdr:x>
      <cdr:y>0.09243</cdr:y>
    </cdr:from>
    <cdr:to>
      <cdr:x>0.13063</cdr:x>
      <cdr:y>0.20072</cdr:y>
    </cdr:to>
    <cdr:sp macro="" textlink="">
      <cdr:nvSpPr>
        <cdr:cNvPr id="2" name="テキスト ボックス 1"/>
        <cdr:cNvSpPr txBox="1"/>
      </cdr:nvSpPr>
      <cdr:spPr>
        <a:xfrm xmlns:a="http://schemas.openxmlformats.org/drawingml/2006/main">
          <a:off x="184156" y="245630"/>
          <a:ext cx="644519" cy="2877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戸・人口</a:t>
          </a:r>
        </a:p>
      </cdr:txBody>
    </cdr:sp>
  </cdr:relSizeAnchor>
  <cdr:relSizeAnchor xmlns:cdr="http://schemas.openxmlformats.org/drawingml/2006/chartDrawing">
    <cdr:from>
      <cdr:x>0.91191</cdr:x>
      <cdr:y>0.08358</cdr:y>
    </cdr:from>
    <cdr:to>
      <cdr:x>0.95646</cdr:x>
      <cdr:y>0.17699</cdr:y>
    </cdr:to>
    <cdr:sp macro="" textlink="">
      <cdr:nvSpPr>
        <cdr:cNvPr id="3" name="テキスト ボックス 1"/>
        <cdr:cNvSpPr txBox="1"/>
      </cdr:nvSpPr>
      <cdr:spPr>
        <a:xfrm xmlns:a="http://schemas.openxmlformats.org/drawingml/2006/main">
          <a:off x="5784850" y="269876"/>
          <a:ext cx="282575" cy="301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p>
      </cdr:txBody>
    </cdr:sp>
  </cdr:relSizeAnchor>
</c:userShapes>
</file>

<file path=xl/drawings/drawing101.xml><?xml version="1.0" encoding="utf-8"?>
<xdr:wsDr xmlns:xdr="http://schemas.openxmlformats.org/drawingml/2006/spreadsheetDrawing" xmlns:a="http://schemas.openxmlformats.org/drawingml/2006/main">
  <xdr:twoCellAnchor>
    <xdr:from>
      <xdr:col>10</xdr:col>
      <xdr:colOff>285749</xdr:colOff>
      <xdr:row>2</xdr:row>
      <xdr:rowOff>19049</xdr:rowOff>
    </xdr:from>
    <xdr:to>
      <xdr:col>20</xdr:col>
      <xdr:colOff>314324</xdr:colOff>
      <xdr:row>12</xdr:row>
      <xdr:rowOff>266700</xdr:rowOff>
    </xdr:to>
    <xdr:graphicFrame macro="">
      <xdr:nvGraphicFramePr>
        <xdr:cNvPr id="2" name="グラフ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123825</xdr:colOff>
      <xdr:row>12</xdr:row>
      <xdr:rowOff>198344</xdr:rowOff>
    </xdr:from>
    <xdr:to>
      <xdr:col>18</xdr:col>
      <xdr:colOff>392205</xdr:colOff>
      <xdr:row>13</xdr:row>
      <xdr:rowOff>226187</xdr:rowOff>
    </xdr:to>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1658600" y="3474944"/>
          <a:ext cx="5068980"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altLang="ja-JP" sz="1000">
              <a:solidFill>
                <a:schemeClr val="dk1"/>
              </a:solidFill>
              <a:effectLst/>
              <a:latin typeface="+mn-lt"/>
              <a:ea typeface="+mn-ea"/>
              <a:cs typeface="+mn-cs"/>
            </a:rPr>
            <a:t>※2000,2005,2010,2015</a:t>
          </a:r>
          <a:r>
            <a:rPr lang="ja-JP" altLang="ja-JP" sz="1000">
              <a:solidFill>
                <a:schemeClr val="dk1"/>
              </a:solidFill>
              <a:effectLst/>
              <a:latin typeface="+mn-lt"/>
              <a:ea typeface="+mn-ea"/>
              <a:cs typeface="+mn-cs"/>
            </a:rPr>
            <a:t>年は販売農家の集計、</a:t>
          </a:r>
          <a:r>
            <a:rPr lang="en-US" altLang="ja-JP" sz="1000">
              <a:solidFill>
                <a:schemeClr val="dk1"/>
              </a:solidFill>
              <a:effectLst/>
              <a:latin typeface="+mn-lt"/>
              <a:ea typeface="+mn-ea"/>
              <a:cs typeface="+mn-cs"/>
            </a:rPr>
            <a:t>2020</a:t>
          </a:r>
          <a:r>
            <a:rPr lang="ja-JP" altLang="ja-JP" sz="1000">
              <a:solidFill>
                <a:schemeClr val="dk1"/>
              </a:solidFill>
              <a:effectLst/>
              <a:latin typeface="+mn-lt"/>
              <a:ea typeface="+mn-ea"/>
              <a:cs typeface="+mn-cs"/>
            </a:rPr>
            <a:t>年は農業経営体（個人）の集計</a:t>
          </a:r>
          <a:endParaRPr kumimoji="1" lang="ja-JP" altLang="en-US" sz="600"/>
        </a:p>
      </xdr:txBody>
    </xdr:sp>
    <xdr:clientData/>
  </xdr:twoCellAnchor>
  <xdr:twoCellAnchor>
    <xdr:from>
      <xdr:col>18</xdr:col>
      <xdr:colOff>677955</xdr:colOff>
      <xdr:row>2</xdr:row>
      <xdr:rowOff>79001</xdr:rowOff>
    </xdr:from>
    <xdr:to>
      <xdr:col>20</xdr:col>
      <xdr:colOff>459441</xdr:colOff>
      <xdr:row>3</xdr:row>
      <xdr:rowOff>217782</xdr:rowOff>
    </xdr:to>
    <xdr:sp macro="" textlink="">
      <xdr:nvSpPr>
        <xdr:cNvPr id="4" name="テキスト ボックス 3">
          <a:extLst>
            <a:ext uri="{FF2B5EF4-FFF2-40B4-BE49-F238E27FC236}">
              <a16:creationId xmlns:a16="http://schemas.microsoft.com/office/drawing/2014/main" id="{00000000-0008-0000-3000-000004000000}"/>
            </a:ext>
          </a:extLst>
        </xdr:cNvPr>
        <xdr:cNvSpPr txBox="1"/>
      </xdr:nvSpPr>
      <xdr:spPr>
        <a:xfrm>
          <a:off x="15850720" y="415177"/>
          <a:ext cx="1148603" cy="306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latin typeface="+mn-ea"/>
              <a:ea typeface="+mn-ea"/>
            </a:rPr>
            <a:t>各年２月１日現在</a:t>
          </a:r>
        </a:p>
      </xdr:txBody>
    </xdr:sp>
    <xdr:clientData/>
  </xdr:twoCellAnchor>
  <xdr:twoCellAnchor>
    <xdr:from>
      <xdr:col>18</xdr:col>
      <xdr:colOff>514350</xdr:colOff>
      <xdr:row>12</xdr:row>
      <xdr:rowOff>190500</xdr:rowOff>
    </xdr:from>
    <xdr:to>
      <xdr:col>21</xdr:col>
      <xdr:colOff>9525</xdr:colOff>
      <xdr:row>14</xdr:row>
      <xdr:rowOff>29635</xdr:rowOff>
    </xdr:to>
    <xdr:sp macro="" textlink="">
      <xdr:nvSpPr>
        <xdr:cNvPr id="5" name="テキスト ボックス 4">
          <a:extLst>
            <a:ext uri="{FF2B5EF4-FFF2-40B4-BE49-F238E27FC236}">
              <a16:creationId xmlns:a16="http://schemas.microsoft.com/office/drawing/2014/main" id="{00000000-0008-0000-3000-000005000000}"/>
            </a:ext>
          </a:extLst>
        </xdr:cNvPr>
        <xdr:cNvSpPr txBox="1"/>
      </xdr:nvSpPr>
      <xdr:spPr>
        <a:xfrm>
          <a:off x="15611475" y="3467100"/>
          <a:ext cx="1552575" cy="410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資料：農林業センサス</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628995</xdr:colOff>
      <xdr:row>1</xdr:row>
      <xdr:rowOff>66261</xdr:rowOff>
    </xdr:from>
    <xdr:to>
      <xdr:col>14</xdr:col>
      <xdr:colOff>273327</xdr:colOff>
      <xdr:row>12</xdr:row>
      <xdr:rowOff>165652</xdr:rowOff>
    </xdr:to>
    <xdr:graphicFrame macro="">
      <xdr:nvGraphicFramePr>
        <xdr:cNvPr id="2" name="グラフ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57883</xdr:colOff>
      <xdr:row>0</xdr:row>
      <xdr:rowOff>0</xdr:rowOff>
    </xdr:from>
    <xdr:to>
      <xdr:col>15</xdr:col>
      <xdr:colOff>57883</xdr:colOff>
      <xdr:row>0</xdr:row>
      <xdr:rowOff>23202</xdr:rowOff>
    </xdr:to>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8973283" y="0"/>
          <a:ext cx="1371600" cy="23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資料：農林業センサス</a:t>
          </a:r>
        </a:p>
      </xdr:txBody>
    </xdr:sp>
    <xdr:clientData/>
  </xdr:twoCellAnchor>
  <xdr:twoCellAnchor>
    <xdr:from>
      <xdr:col>11</xdr:col>
      <xdr:colOff>46669</xdr:colOff>
      <xdr:row>11</xdr:row>
      <xdr:rowOff>232676</xdr:rowOff>
    </xdr:from>
    <xdr:to>
      <xdr:col>14</xdr:col>
      <xdr:colOff>185066</xdr:colOff>
      <xdr:row>13</xdr:row>
      <xdr:rowOff>81999</xdr:rowOff>
    </xdr:to>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8726843" y="3264111"/>
          <a:ext cx="2200766" cy="429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資料：東北農政局福島県拠点</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a:solidFill>
                <a:schemeClr val="dk1"/>
              </a:solidFill>
              <a:effectLst/>
              <a:latin typeface="+mn-lt"/>
              <a:ea typeface="+mn-ea"/>
              <a:cs typeface="+mn-cs"/>
            </a:rPr>
            <a:t>※水稲作付け面積は各年</a:t>
          </a:r>
          <a:r>
            <a:rPr lang="ja-JP" altLang="en-US" sz="800">
              <a:solidFill>
                <a:schemeClr val="dk1"/>
              </a:solidFill>
              <a:effectLst/>
              <a:latin typeface="+mn-lt"/>
              <a:ea typeface="+mn-ea"/>
              <a:cs typeface="+mn-cs"/>
            </a:rPr>
            <a:t>７</a:t>
          </a:r>
          <a:r>
            <a:rPr lang="ja-JP" altLang="ja-JP" sz="800">
              <a:solidFill>
                <a:schemeClr val="dk1"/>
              </a:solidFill>
              <a:effectLst/>
              <a:latin typeface="+mn-lt"/>
              <a:ea typeface="+mn-ea"/>
              <a:cs typeface="+mn-cs"/>
            </a:rPr>
            <a:t>月</a:t>
          </a:r>
          <a:r>
            <a:rPr lang="en-US" altLang="ja-JP" sz="800">
              <a:solidFill>
                <a:schemeClr val="dk1"/>
              </a:solidFill>
              <a:effectLst/>
              <a:latin typeface="+mn-ea"/>
              <a:ea typeface="+mn-ea"/>
              <a:cs typeface="+mn-cs"/>
            </a:rPr>
            <a:t>15</a:t>
          </a:r>
          <a:r>
            <a:rPr lang="ja-JP" altLang="ja-JP" sz="800">
              <a:solidFill>
                <a:schemeClr val="dk1"/>
              </a:solidFill>
              <a:effectLst/>
              <a:latin typeface="+mn-lt"/>
              <a:ea typeface="+mn-ea"/>
              <a:cs typeface="+mn-cs"/>
            </a:rPr>
            <a:t>日現在</a:t>
          </a:r>
        </a:p>
        <a:p>
          <a:endParaRPr kumimoji="1" lang="ja-JP" altLang="en-US"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3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03.xml><?xml version="1.0" encoding="utf-8"?>
<c:userShapes xmlns:c="http://schemas.openxmlformats.org/drawingml/2006/chart">
  <cdr:relSizeAnchor xmlns:cdr="http://schemas.openxmlformats.org/drawingml/2006/chartDrawing">
    <cdr:from>
      <cdr:x>0.03554</cdr:x>
      <cdr:y>0.10912</cdr:y>
    </cdr:from>
    <cdr:to>
      <cdr:x>0.09929</cdr:x>
      <cdr:y>0.19898</cdr:y>
    </cdr:to>
    <cdr:sp macro="" textlink="">
      <cdr:nvSpPr>
        <cdr:cNvPr id="3" name="テキスト ボックス 1"/>
        <cdr:cNvSpPr txBox="1"/>
      </cdr:nvSpPr>
      <cdr:spPr>
        <a:xfrm xmlns:a="http://schemas.openxmlformats.org/drawingml/2006/main">
          <a:off x="225509" y="354290"/>
          <a:ext cx="404452" cy="291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dr:relSizeAnchor xmlns:cdr="http://schemas.openxmlformats.org/drawingml/2006/chartDrawing">
    <cdr:from>
      <cdr:x>0.91191</cdr:x>
      <cdr:y>0.11422</cdr:y>
    </cdr:from>
    <cdr:to>
      <cdr:x>0.97607</cdr:x>
      <cdr:y>0.18983</cdr:y>
    </cdr:to>
    <cdr:sp macro="" textlink="">
      <cdr:nvSpPr>
        <cdr:cNvPr id="5" name="テキスト ボックス 1"/>
        <cdr:cNvSpPr txBox="1"/>
      </cdr:nvSpPr>
      <cdr:spPr>
        <a:xfrm xmlns:a="http://schemas.openxmlformats.org/drawingml/2006/main">
          <a:off x="5786005" y="370847"/>
          <a:ext cx="407093" cy="245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ｔ</a:t>
          </a:r>
          <a:endParaRPr lang="en-US" altLang="ja-JP" sz="900">
            <a:solidFill>
              <a:schemeClr val="tx1">
                <a:lumMod val="65000"/>
                <a:lumOff val="35000"/>
              </a:schemeClr>
            </a:solidFill>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6</xdr:col>
      <xdr:colOff>314323</xdr:colOff>
      <xdr:row>2</xdr:row>
      <xdr:rowOff>76200</xdr:rowOff>
    </xdr:from>
    <xdr:to>
      <xdr:col>17</xdr:col>
      <xdr:colOff>224117</xdr:colOff>
      <xdr:row>14</xdr:row>
      <xdr:rowOff>56029</xdr:rowOff>
    </xdr:to>
    <xdr:graphicFrame macro="">
      <xdr:nvGraphicFramePr>
        <xdr:cNvPr id="2" name="GraphD04_2">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675155</xdr:colOff>
      <xdr:row>15</xdr:row>
      <xdr:rowOff>104215</xdr:rowOff>
    </xdr:from>
    <xdr:to>
      <xdr:col>17</xdr:col>
      <xdr:colOff>485775</xdr:colOff>
      <xdr:row>16</xdr:row>
      <xdr:rowOff>190501</xdr:rowOff>
    </xdr:to>
    <xdr:sp macro="" textlink="">
      <xdr:nvSpPr>
        <xdr:cNvPr id="3" name="テキスト ボックス 12">
          <a:extLst>
            <a:ext uri="{FF2B5EF4-FFF2-40B4-BE49-F238E27FC236}">
              <a16:creationId xmlns:a16="http://schemas.microsoft.com/office/drawing/2014/main" id="{00000000-0008-0000-3200-000003000000}"/>
            </a:ext>
          </a:extLst>
        </xdr:cNvPr>
        <xdr:cNvSpPr txBox="1"/>
      </xdr:nvSpPr>
      <xdr:spPr>
        <a:xfrm>
          <a:off x="11000255" y="4047565"/>
          <a:ext cx="2553820" cy="372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（地域経済分析システム）－農業－</a:t>
          </a:r>
          <a:endParaRPr lang="ja-JP" sz="1200">
            <a:effectLst/>
            <a:latin typeface="+mn-ea"/>
            <a:ea typeface="+mn-ea"/>
            <a:cs typeface="ＭＳ Ｐゴシック" panose="020B0600070205080204" pitchFamily="50" charset="-128"/>
          </a:endParaRPr>
        </a:p>
      </xdr:txBody>
    </xdr:sp>
    <xdr:clientData/>
  </xdr:twoCellAnchor>
  <xdr:twoCellAnchor>
    <xdr:from>
      <xdr:col>15</xdr:col>
      <xdr:colOff>410696</xdr:colOff>
      <xdr:row>2</xdr:row>
      <xdr:rowOff>4482</xdr:rowOff>
    </xdr:from>
    <xdr:to>
      <xdr:col>17</xdr:col>
      <xdr:colOff>184636</xdr:colOff>
      <xdr:row>3</xdr:row>
      <xdr:rowOff>109705</xdr:rowOff>
    </xdr:to>
    <xdr:sp macro="" textlink="">
      <xdr:nvSpPr>
        <xdr:cNvPr id="4" name="テキスト ボックス 2">
          <a:extLst>
            <a:ext uri="{FF2B5EF4-FFF2-40B4-BE49-F238E27FC236}">
              <a16:creationId xmlns:a16="http://schemas.microsoft.com/office/drawing/2014/main" id="{00000000-0008-0000-3200-000004000000}"/>
            </a:ext>
          </a:extLst>
        </xdr:cNvPr>
        <xdr:cNvSpPr txBox="1"/>
      </xdr:nvSpPr>
      <xdr:spPr>
        <a:xfrm>
          <a:off x="12107396" y="347382"/>
          <a:ext cx="1145540" cy="276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en-US" sz="800">
              <a:solidFill>
                <a:sysClr val="windowText" lastClr="000000"/>
              </a:solidFill>
              <a:effectLst/>
              <a:latin typeface="+mn-ea"/>
              <a:ea typeface="+mn-ea"/>
              <a:cs typeface="Times New Roman" panose="02020603050405020304" pitchFamily="18" charset="0"/>
            </a:rPr>
            <a:t>20</a:t>
          </a:r>
          <a:r>
            <a:rPr lang="en-US" altLang="ja-JP" sz="800">
              <a:solidFill>
                <a:sysClr val="windowText" lastClr="000000"/>
              </a:solidFill>
              <a:effectLst/>
              <a:latin typeface="+mn-ea"/>
              <a:ea typeface="+mn-ea"/>
              <a:cs typeface="Times New Roman" panose="02020603050405020304" pitchFamily="18" charset="0"/>
            </a:rPr>
            <a:t>21</a:t>
          </a:r>
          <a:r>
            <a:rPr lang="ja-JP" sz="800">
              <a:solidFill>
                <a:sysClr val="windowText" lastClr="000000"/>
              </a:solidFill>
              <a:effectLst/>
              <a:latin typeface="+mn-ea"/>
              <a:ea typeface="+mn-ea"/>
              <a:cs typeface="Times New Roman" panose="02020603050405020304" pitchFamily="18" charset="0"/>
            </a:rPr>
            <a:t>年</a:t>
          </a:r>
          <a:r>
            <a:rPr lang="ja-JP" altLang="en-US" sz="800">
              <a:solidFill>
                <a:sysClr val="windowText" lastClr="000000"/>
              </a:solidFill>
              <a:effectLst/>
              <a:latin typeface="+mn-ea"/>
              <a:ea typeface="+mn-ea"/>
              <a:cs typeface="Times New Roman" panose="02020603050405020304" pitchFamily="18" charset="0"/>
            </a:rPr>
            <a:t>１</a:t>
          </a:r>
          <a:r>
            <a:rPr lang="ja-JP" sz="800">
              <a:solidFill>
                <a:sysClr val="windowText" lastClr="000000"/>
              </a:solidFill>
              <a:effectLst/>
              <a:latin typeface="+mn-ea"/>
              <a:ea typeface="+mn-ea"/>
              <a:cs typeface="Times New Roman" panose="02020603050405020304" pitchFamily="18" charset="0"/>
            </a:rPr>
            <a:t>月～</a:t>
          </a:r>
          <a:r>
            <a:rPr lang="en-US" sz="800">
              <a:solidFill>
                <a:sysClr val="windowText" lastClr="000000"/>
              </a:solidFill>
              <a:effectLst/>
              <a:latin typeface="+mn-ea"/>
              <a:ea typeface="+mn-ea"/>
              <a:cs typeface="Times New Roman" panose="02020603050405020304" pitchFamily="18" charset="0"/>
            </a:rPr>
            <a:t>12</a:t>
          </a:r>
          <a:r>
            <a:rPr lang="ja-JP" sz="800">
              <a:solidFill>
                <a:sysClr val="windowText" lastClr="000000"/>
              </a:solidFill>
              <a:effectLst/>
              <a:latin typeface="+mn-ea"/>
              <a:ea typeface="+mn-ea"/>
              <a:cs typeface="Times New Roman" panose="02020603050405020304" pitchFamily="18" charset="0"/>
            </a:rPr>
            <a:t>月</a:t>
          </a:r>
          <a:endParaRPr lang="ja-JP" sz="1200">
            <a:solidFill>
              <a:sysClr val="windowText" lastClr="000000"/>
            </a:solidFill>
            <a:effectLst/>
            <a:latin typeface="+mn-ea"/>
            <a:ea typeface="+mn-ea"/>
            <a:cs typeface="ＭＳ Ｐゴシック" panose="020B0600070205080204" pitchFamily="50" charset="-128"/>
          </a:endParaRPr>
        </a:p>
      </xdr:txBody>
    </xdr:sp>
    <xdr:clientData/>
  </xdr:twoCellAnchor>
  <xdr:twoCellAnchor>
    <xdr:from>
      <xdr:col>6</xdr:col>
      <xdr:colOff>571500</xdr:colOff>
      <xdr:row>14</xdr:row>
      <xdr:rowOff>161925</xdr:rowOff>
    </xdr:from>
    <xdr:to>
      <xdr:col>14</xdr:col>
      <xdr:colOff>190500</xdr:colOff>
      <xdr:row>16</xdr:row>
      <xdr:rowOff>104775</xdr:rowOff>
    </xdr:to>
    <xdr:sp macro="" textlink="">
      <xdr:nvSpPr>
        <xdr:cNvPr id="5" name="テキスト ボックス 12">
          <a:extLst>
            <a:ext uri="{FF2B5EF4-FFF2-40B4-BE49-F238E27FC236}">
              <a16:creationId xmlns:a16="http://schemas.microsoft.com/office/drawing/2014/main" id="{00000000-0008-0000-3200-000005000000}"/>
            </a:ext>
          </a:extLst>
        </xdr:cNvPr>
        <xdr:cNvSpPr txBox="1"/>
      </xdr:nvSpPr>
      <xdr:spPr>
        <a:xfrm>
          <a:off x="6096000" y="3819525"/>
          <a:ext cx="5105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en-US" altLang="ja-JP" sz="800">
              <a:solidFill>
                <a:srgbClr val="000000"/>
              </a:solidFill>
              <a:effectLst/>
              <a:latin typeface="+mn-ea"/>
              <a:ea typeface="+mn-ea"/>
              <a:cs typeface="Times New Roman" panose="02020603050405020304" pitchFamily="18" charset="0"/>
            </a:rPr>
            <a:t>※</a:t>
          </a:r>
          <a:r>
            <a:rPr lang="ja-JP" altLang="en-US" sz="800">
              <a:solidFill>
                <a:srgbClr val="000000"/>
              </a:solidFill>
              <a:effectLst/>
              <a:latin typeface="+mn-ea"/>
              <a:ea typeface="+mn-ea"/>
              <a:cs typeface="Times New Roman" panose="02020603050405020304" pitchFamily="18" charset="0"/>
            </a:rPr>
            <a:t>特化係数</a:t>
          </a:r>
          <a:r>
            <a:rPr lang="en-US" altLang="ja-JP" sz="800">
              <a:solidFill>
                <a:srgbClr val="000000"/>
              </a:solidFill>
              <a:effectLst/>
              <a:latin typeface="+mn-ea"/>
              <a:ea typeface="+mn-ea"/>
              <a:cs typeface="Times New Roman" panose="02020603050405020304" pitchFamily="18" charset="0"/>
            </a:rPr>
            <a:t>…</a:t>
          </a:r>
          <a:r>
            <a:rPr lang="ja-JP" altLang="en-US" sz="800">
              <a:solidFill>
                <a:srgbClr val="000000"/>
              </a:solidFill>
              <a:effectLst/>
              <a:latin typeface="+mn-ea"/>
              <a:ea typeface="+mn-ea"/>
              <a:cs typeface="Times New Roman" panose="02020603050405020304" pitchFamily="18" charset="0"/>
            </a:rPr>
            <a:t>自地域における品目の農業産出額構成比</a:t>
          </a:r>
          <a:r>
            <a:rPr lang="en-US" altLang="ja-JP" sz="800">
              <a:solidFill>
                <a:srgbClr val="000000"/>
              </a:solidFill>
              <a:effectLst/>
              <a:latin typeface="+mn-ea"/>
              <a:ea typeface="+mn-ea"/>
              <a:cs typeface="Times New Roman" panose="02020603050405020304" pitchFamily="18" charset="0"/>
            </a:rPr>
            <a:t>÷</a:t>
          </a:r>
          <a:r>
            <a:rPr lang="ja-JP" altLang="en-US" sz="800">
              <a:solidFill>
                <a:srgbClr val="000000"/>
              </a:solidFill>
              <a:effectLst/>
              <a:latin typeface="+mn-ea"/>
              <a:ea typeface="+mn-ea"/>
              <a:cs typeface="Times New Roman" panose="02020603050405020304" pitchFamily="18" charset="0"/>
            </a:rPr>
            <a:t>全国における品目の農業生産額構成比</a:t>
          </a:r>
          <a:endParaRPr lang="ja-JP" sz="1200">
            <a:effectLst/>
            <a:latin typeface="+mn-ea"/>
            <a:ea typeface="+mn-ea"/>
            <a:cs typeface="ＭＳ Ｐゴシック" panose="020B0600070205080204" pitchFamily="50" charset="-128"/>
          </a:endParaRPr>
        </a:p>
      </xdr:txBody>
    </xdr:sp>
    <xdr:clientData/>
  </xdr:twoCellAnchor>
</xdr:wsDr>
</file>

<file path=xl/drawings/drawing105.xml><?xml version="1.0" encoding="utf-8"?>
<c:userShapes xmlns:c="http://schemas.openxmlformats.org/drawingml/2006/chart">
  <cdr:relSizeAnchor xmlns:cdr="http://schemas.openxmlformats.org/drawingml/2006/chartDrawing">
    <cdr:from>
      <cdr:x>0.91486</cdr:x>
      <cdr:y>0.06717</cdr:y>
    </cdr:from>
    <cdr:to>
      <cdr:x>0.99421</cdr:x>
      <cdr:y>0.15348</cdr:y>
    </cdr:to>
    <cdr:sp macro="" textlink="">
      <cdr:nvSpPr>
        <cdr:cNvPr id="3" name="テキスト ボックス 2"/>
        <cdr:cNvSpPr txBox="1"/>
      </cdr:nvSpPr>
      <cdr:spPr>
        <a:xfrm xmlns:a="http://schemas.openxmlformats.org/drawingml/2006/main">
          <a:off x="6818985" y="221309"/>
          <a:ext cx="591467" cy="2843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latin typeface="+mn-ea"/>
              <a:ea typeface="+mn-ea"/>
              <a:cs typeface="Meiryo UI" pitchFamily="50" charset="-128"/>
            </a:rPr>
            <a:t>特化係数</a:t>
          </a:r>
        </a:p>
      </cdr:txBody>
    </cdr:sp>
  </cdr:relSizeAnchor>
</c:userShapes>
</file>

<file path=xl/drawings/drawing106.xml><?xml version="1.0" encoding="utf-8"?>
<xdr:wsDr xmlns:xdr="http://schemas.openxmlformats.org/drawingml/2006/spreadsheetDrawing" xmlns:a="http://schemas.openxmlformats.org/drawingml/2006/main">
  <xdr:twoCellAnchor>
    <xdr:from>
      <xdr:col>6</xdr:col>
      <xdr:colOff>95249</xdr:colOff>
      <xdr:row>3</xdr:row>
      <xdr:rowOff>19049</xdr:rowOff>
    </xdr:from>
    <xdr:to>
      <xdr:col>15</xdr:col>
      <xdr:colOff>228600</xdr:colOff>
      <xdr:row>15</xdr:row>
      <xdr:rowOff>180975</xdr:rowOff>
    </xdr:to>
    <xdr:graphicFrame macro="">
      <xdr:nvGraphicFramePr>
        <xdr:cNvPr id="2" name="グラフ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733425</xdr:colOff>
      <xdr:row>16</xdr:row>
      <xdr:rowOff>38100</xdr:rowOff>
    </xdr:from>
    <xdr:to>
      <xdr:col>15</xdr:col>
      <xdr:colOff>238125</xdr:colOff>
      <xdr:row>18</xdr:row>
      <xdr:rowOff>19050</xdr:rowOff>
    </xdr:to>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1668125" y="4457700"/>
          <a:ext cx="1647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資料：福島県森林・林業統計書</a:t>
          </a:r>
        </a:p>
      </xdr:txBody>
    </xdr:sp>
    <xdr:clientData/>
  </xdr:twoCellAnchor>
  <xdr:twoCellAnchor>
    <xdr:from>
      <xdr:col>11</xdr:col>
      <xdr:colOff>628650</xdr:colOff>
      <xdr:row>3</xdr:row>
      <xdr:rowOff>190500</xdr:rowOff>
    </xdr:from>
    <xdr:to>
      <xdr:col>12</xdr:col>
      <xdr:colOff>409575</xdr:colOff>
      <xdr:row>4</xdr:row>
      <xdr:rowOff>19050</xdr:rowOff>
    </xdr:to>
    <xdr:sp macro="" textlink="">
      <xdr:nvSpPr>
        <xdr:cNvPr id="4" name="テキスト ボックス 3">
          <a:extLst>
            <a:ext uri="{FF2B5EF4-FFF2-40B4-BE49-F238E27FC236}">
              <a16:creationId xmlns:a16="http://schemas.microsoft.com/office/drawing/2014/main" id="{00000000-0008-0000-3300-000004000000}"/>
            </a:ext>
          </a:extLst>
        </xdr:cNvPr>
        <xdr:cNvSpPr txBox="1"/>
      </xdr:nvSpPr>
      <xdr:spPr>
        <a:xfrm>
          <a:off x="10791825" y="704850"/>
          <a:ext cx="5524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6</xdr:col>
      <xdr:colOff>561976</xdr:colOff>
      <xdr:row>3</xdr:row>
      <xdr:rowOff>161926</xdr:rowOff>
    </xdr:from>
    <xdr:to>
      <xdr:col>7</xdr:col>
      <xdr:colOff>247651</xdr:colOff>
      <xdr:row>3</xdr:row>
      <xdr:rowOff>409576</xdr:rowOff>
    </xdr:to>
    <xdr:sp macro="" textlink="">
      <xdr:nvSpPr>
        <xdr:cNvPr id="5" name="テキスト ボックス 1">
          <a:extLst>
            <a:ext uri="{FF2B5EF4-FFF2-40B4-BE49-F238E27FC236}">
              <a16:creationId xmlns:a16="http://schemas.microsoft.com/office/drawing/2014/main" id="{00000000-0008-0000-3300-000005000000}"/>
            </a:ext>
          </a:extLst>
        </xdr:cNvPr>
        <xdr:cNvSpPr txBox="1"/>
      </xdr:nvSpPr>
      <xdr:spPr>
        <a:xfrm>
          <a:off x="6657976" y="676276"/>
          <a:ext cx="4381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a:solidFill>
                <a:schemeClr val="tx1">
                  <a:lumMod val="65000"/>
                  <a:lumOff val="35000"/>
                </a:schemeClr>
              </a:solidFill>
              <a:latin typeface="+mn-ea"/>
              <a:ea typeface="+mn-ea"/>
            </a:rPr>
            <a:t>ｍ</a:t>
          </a:r>
          <a:r>
            <a:rPr kumimoji="1" lang="en-US" altLang="ja-JP" sz="900" baseline="15000">
              <a:solidFill>
                <a:schemeClr val="tx1">
                  <a:lumMod val="65000"/>
                  <a:lumOff val="35000"/>
                </a:schemeClr>
              </a:solidFill>
              <a:latin typeface="+mn-ea"/>
              <a:ea typeface="+mn-ea"/>
            </a:rPr>
            <a:t>3</a:t>
          </a:r>
          <a:endParaRPr kumimoji="1" lang="ja-JP" altLang="en-US" sz="900" baseline="15000">
            <a:solidFill>
              <a:schemeClr val="tx1">
                <a:lumMod val="65000"/>
                <a:lumOff val="35000"/>
              </a:schemeClr>
            </a:solidFill>
            <a:latin typeface="+mn-ea"/>
            <a:ea typeface="+mn-ea"/>
          </a:endParaRPr>
        </a:p>
      </xdr:txBody>
    </xdr:sp>
    <xdr:clientData/>
  </xdr:twoCellAnchor>
  <xdr:twoCellAnchor>
    <xdr:from>
      <xdr:col>13</xdr:col>
      <xdr:colOff>466725</xdr:colOff>
      <xdr:row>3</xdr:row>
      <xdr:rowOff>66675</xdr:rowOff>
    </xdr:from>
    <xdr:to>
      <xdr:col>15</xdr:col>
      <xdr:colOff>216994</xdr:colOff>
      <xdr:row>3</xdr:row>
      <xdr:rowOff>406573</xdr:rowOff>
    </xdr:to>
    <xdr:sp macro="" textlink="">
      <xdr:nvSpPr>
        <xdr:cNvPr id="7" name="テキスト ボックス 6">
          <a:extLst>
            <a:ext uri="{FF2B5EF4-FFF2-40B4-BE49-F238E27FC236}">
              <a16:creationId xmlns:a16="http://schemas.microsoft.com/office/drawing/2014/main" id="{00000000-0008-0000-3300-000007000000}"/>
            </a:ext>
          </a:extLst>
        </xdr:cNvPr>
        <xdr:cNvSpPr txBox="1"/>
      </xdr:nvSpPr>
      <xdr:spPr>
        <a:xfrm>
          <a:off x="12172950" y="581025"/>
          <a:ext cx="1121869" cy="339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wsDr>
</file>

<file path=xl/drawings/drawing107.xml><?xml version="1.0" encoding="utf-8"?>
<xdr:wsDr xmlns:xdr="http://schemas.openxmlformats.org/drawingml/2006/spreadsheetDrawing" xmlns:a="http://schemas.openxmlformats.org/drawingml/2006/main">
  <xdr:oneCellAnchor>
    <xdr:from>
      <xdr:col>0</xdr:col>
      <xdr:colOff>90488</xdr:colOff>
      <xdr:row>95</xdr:row>
      <xdr:rowOff>19050</xdr:rowOff>
    </xdr:from>
    <xdr:ext cx="411908" cy="264560"/>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90488" y="22364700"/>
          <a:ext cx="4119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(ha)</a:t>
          </a:r>
          <a:endParaRPr kumimoji="1" lang="ja-JP" altLang="en-US" sz="1100"/>
        </a:p>
      </xdr:txBody>
    </xdr:sp>
    <xdr:clientData/>
  </xdr:oneCellAnchor>
  <xdr:twoCellAnchor>
    <xdr:from>
      <xdr:col>6</xdr:col>
      <xdr:colOff>390526</xdr:colOff>
      <xdr:row>2</xdr:row>
      <xdr:rowOff>152400</xdr:rowOff>
    </xdr:from>
    <xdr:to>
      <xdr:col>15</xdr:col>
      <xdr:colOff>285751</xdr:colOff>
      <xdr:row>14</xdr:row>
      <xdr:rowOff>28575</xdr:rowOff>
    </xdr:to>
    <xdr:graphicFrame macro="">
      <xdr:nvGraphicFramePr>
        <xdr:cNvPr id="3" name="グラフ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257175</xdr:colOff>
      <xdr:row>3</xdr:row>
      <xdr:rowOff>300038</xdr:rowOff>
    </xdr:from>
    <xdr:ext cx="297389" cy="242374"/>
    <xdr:sp macro="" textlink="">
      <xdr:nvSpPr>
        <xdr:cNvPr id="4" name="テキスト ボックス 3">
          <a:extLst>
            <a:ext uri="{FF2B5EF4-FFF2-40B4-BE49-F238E27FC236}">
              <a16:creationId xmlns:a16="http://schemas.microsoft.com/office/drawing/2014/main" id="{00000000-0008-0000-3400-000004000000}"/>
            </a:ext>
          </a:extLst>
        </xdr:cNvPr>
        <xdr:cNvSpPr txBox="1"/>
      </xdr:nvSpPr>
      <xdr:spPr>
        <a:xfrm>
          <a:off x="7029450" y="985838"/>
          <a:ext cx="29738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mn-ea"/>
              <a:ea typeface="+mn-ea"/>
            </a:rPr>
            <a:t>ha</a:t>
          </a:r>
          <a:endParaRPr kumimoji="1" lang="ja-JP" altLang="en-US" sz="900">
            <a:latin typeface="+mn-ea"/>
            <a:ea typeface="+mn-ea"/>
          </a:endParaRPr>
        </a:p>
      </xdr:txBody>
    </xdr:sp>
    <xdr:clientData/>
  </xdr:oneCellAnchor>
  <xdr:twoCellAnchor>
    <xdr:from>
      <xdr:col>13</xdr:col>
      <xdr:colOff>364333</xdr:colOff>
      <xdr:row>14</xdr:row>
      <xdr:rowOff>100013</xdr:rowOff>
    </xdr:from>
    <xdr:to>
      <xdr:col>14</xdr:col>
      <xdr:colOff>638176</xdr:colOff>
      <xdr:row>15</xdr:row>
      <xdr:rowOff>142875</xdr:rowOff>
    </xdr:to>
    <xdr:sp macro="" textlink="">
      <xdr:nvSpPr>
        <xdr:cNvPr id="5" name="テキスト ボックス 4">
          <a:extLst>
            <a:ext uri="{FF2B5EF4-FFF2-40B4-BE49-F238E27FC236}">
              <a16:creationId xmlns:a16="http://schemas.microsoft.com/office/drawing/2014/main" id="{00000000-0008-0000-3400-000005000000}"/>
            </a:ext>
          </a:extLst>
        </xdr:cNvPr>
        <xdr:cNvSpPr txBox="1"/>
      </xdr:nvSpPr>
      <xdr:spPr>
        <a:xfrm>
          <a:off x="11994358" y="4005263"/>
          <a:ext cx="1083468" cy="271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wsDr>
</file>

<file path=xl/drawings/drawing108.xml><?xml version="1.0" encoding="utf-8"?>
<c:userShapes xmlns:c="http://schemas.openxmlformats.org/drawingml/2006/chart">
  <cdr:relSizeAnchor xmlns:cdr="http://schemas.openxmlformats.org/drawingml/2006/chartDrawing">
    <cdr:from>
      <cdr:x>0.88523</cdr:x>
      <cdr:y>0.12277</cdr:y>
    </cdr:from>
    <cdr:to>
      <cdr:x>0.92379</cdr:x>
      <cdr:y>0.20117</cdr:y>
    </cdr:to>
    <cdr:sp macro="" textlink="">
      <cdr:nvSpPr>
        <cdr:cNvPr id="7" name="テキスト ボックス 5"/>
        <cdr:cNvSpPr txBox="1"/>
      </cdr:nvSpPr>
      <cdr:spPr>
        <a:xfrm xmlns:a="http://schemas.openxmlformats.org/drawingml/2006/main">
          <a:off x="6357580" y="401087"/>
          <a:ext cx="276932" cy="25613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a:t>件</a:t>
          </a: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234462</xdr:colOff>
      <xdr:row>2</xdr:row>
      <xdr:rowOff>61303</xdr:rowOff>
    </xdr:from>
    <xdr:to>
      <xdr:col>16</xdr:col>
      <xdr:colOff>295275</xdr:colOff>
      <xdr:row>13</xdr:row>
      <xdr:rowOff>209550</xdr:rowOff>
    </xdr:to>
    <xdr:graphicFrame macro="">
      <xdr:nvGraphicFramePr>
        <xdr:cNvPr id="2" name="グラフ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387350</xdr:colOff>
      <xdr:row>14</xdr:row>
      <xdr:rowOff>4803</xdr:rowOff>
    </xdr:from>
    <xdr:to>
      <xdr:col>16</xdr:col>
      <xdr:colOff>123825</xdr:colOff>
      <xdr:row>15</xdr:row>
      <xdr:rowOff>0</xdr:rowOff>
    </xdr:to>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1274425" y="3852903"/>
          <a:ext cx="1127125" cy="280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5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5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5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5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35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1.xml><?xml version="1.0" encoding="utf-8"?>
<c:userShapes xmlns:c="http://schemas.openxmlformats.org/drawingml/2006/chart">
  <cdr:relSizeAnchor xmlns:cdr="http://schemas.openxmlformats.org/drawingml/2006/chartDrawing">
    <cdr:from>
      <cdr:x>0.46054</cdr:x>
      <cdr:y>0.90857</cdr:y>
    </cdr:from>
    <cdr:to>
      <cdr:x>0.54032</cdr:x>
      <cdr:y>1</cdr:y>
    </cdr:to>
    <cdr:sp macro="" textlink="">
      <cdr:nvSpPr>
        <cdr:cNvPr id="2" name="テキスト ボックス 1"/>
        <cdr:cNvSpPr txBox="1"/>
      </cdr:nvSpPr>
      <cdr:spPr>
        <a:xfrm xmlns:a="http://schemas.openxmlformats.org/drawingml/2006/main">
          <a:off x="1651207" y="2642644"/>
          <a:ext cx="286039" cy="2659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110.xml><?xml version="1.0" encoding="utf-8"?>
<c:userShapes xmlns:c="http://schemas.openxmlformats.org/drawingml/2006/chart">
  <cdr:relSizeAnchor xmlns:cdr="http://schemas.openxmlformats.org/drawingml/2006/chartDrawing">
    <cdr:from>
      <cdr:x>0.01589</cdr:x>
      <cdr:y>0.10146</cdr:y>
    </cdr:from>
    <cdr:to>
      <cdr:x>0.06762</cdr:x>
      <cdr:y>0.18261</cdr:y>
    </cdr:to>
    <cdr:sp macro="" textlink="">
      <cdr:nvSpPr>
        <cdr:cNvPr id="2" name="テキスト ボックス 1"/>
        <cdr:cNvSpPr txBox="1"/>
      </cdr:nvSpPr>
      <cdr:spPr>
        <a:xfrm xmlns:a="http://schemas.openxmlformats.org/drawingml/2006/main">
          <a:off x="99368" y="341681"/>
          <a:ext cx="323396" cy="273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a</a:t>
          </a:r>
        </a:p>
      </cdr:txBody>
    </cdr:sp>
  </cdr:relSizeAnchor>
  <cdr:relSizeAnchor xmlns:cdr="http://schemas.openxmlformats.org/drawingml/2006/chartDrawing">
    <cdr:from>
      <cdr:x>0.93754</cdr:x>
      <cdr:y>0.10658</cdr:y>
    </cdr:from>
    <cdr:to>
      <cdr:x>0.99238</cdr:x>
      <cdr:y>0.19392</cdr:y>
    </cdr:to>
    <cdr:sp macro="" textlink="">
      <cdr:nvSpPr>
        <cdr:cNvPr id="3" name="テキスト ボックス 1"/>
        <cdr:cNvSpPr txBox="1"/>
      </cdr:nvSpPr>
      <cdr:spPr>
        <a:xfrm xmlns:a="http://schemas.openxmlformats.org/drawingml/2006/main">
          <a:off x="5861538" y="358919"/>
          <a:ext cx="342900" cy="2941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件</a:t>
          </a:r>
          <a:endParaRPr lang="en-US" altLang="ja-JP" sz="900">
            <a:solidFill>
              <a:schemeClr val="tx1">
                <a:lumMod val="65000"/>
                <a:lumOff val="35000"/>
              </a:schemeClr>
            </a:solidFill>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7</xdr:col>
      <xdr:colOff>384879</xdr:colOff>
      <xdr:row>3</xdr:row>
      <xdr:rowOff>35858</xdr:rowOff>
    </xdr:from>
    <xdr:to>
      <xdr:col>18</xdr:col>
      <xdr:colOff>302559</xdr:colOff>
      <xdr:row>14</xdr:row>
      <xdr:rowOff>156882</xdr:rowOff>
    </xdr:to>
    <xdr:graphicFrame macro="">
      <xdr:nvGraphicFramePr>
        <xdr:cNvPr id="2" name="グラフ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425349</xdr:colOff>
      <xdr:row>14</xdr:row>
      <xdr:rowOff>256701</xdr:rowOff>
    </xdr:from>
    <xdr:to>
      <xdr:col>18</xdr:col>
      <xdr:colOff>171450</xdr:colOff>
      <xdr:row>16</xdr:row>
      <xdr:rowOff>19050</xdr:rowOff>
    </xdr:to>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3417449" y="4104801"/>
          <a:ext cx="1136751" cy="33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6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6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6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6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36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12.xml><?xml version="1.0" encoding="utf-8"?>
<c:userShapes xmlns:c="http://schemas.openxmlformats.org/drawingml/2006/chart">
  <cdr:relSizeAnchor xmlns:cdr="http://schemas.openxmlformats.org/drawingml/2006/chartDrawing">
    <cdr:from>
      <cdr:x>0.94983</cdr:x>
      <cdr:y>0.1292</cdr:y>
    </cdr:from>
    <cdr:to>
      <cdr:x>1</cdr:x>
      <cdr:y>0.23062</cdr:y>
    </cdr:to>
    <cdr:sp macro="" textlink="">
      <cdr:nvSpPr>
        <cdr:cNvPr id="2" name="テキスト ボックス 1"/>
        <cdr:cNvSpPr txBox="1"/>
      </cdr:nvSpPr>
      <cdr:spPr>
        <a:xfrm xmlns:a="http://schemas.openxmlformats.org/drawingml/2006/main">
          <a:off x="6824771" y="446353"/>
          <a:ext cx="360484" cy="35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件</a:t>
          </a:r>
          <a:endParaRPr lang="en-US" altLang="ja-JP" sz="900">
            <a:solidFill>
              <a:schemeClr val="tx1">
                <a:lumMod val="65000"/>
                <a:lumOff val="35000"/>
              </a:schemeClr>
            </a:solidFill>
          </a:endParaRPr>
        </a:p>
      </cdr:txBody>
    </cdr:sp>
  </cdr:relSizeAnchor>
  <cdr:relSizeAnchor xmlns:cdr="http://schemas.openxmlformats.org/drawingml/2006/chartDrawing">
    <cdr:from>
      <cdr:x>0.00663</cdr:x>
      <cdr:y>0.0905</cdr:y>
    </cdr:from>
    <cdr:to>
      <cdr:x>0.06176</cdr:x>
      <cdr:y>0.16607</cdr:y>
    </cdr:to>
    <cdr:sp macro="" textlink="">
      <cdr:nvSpPr>
        <cdr:cNvPr id="4" name="テキスト ボックス 1"/>
        <cdr:cNvSpPr txBox="1"/>
      </cdr:nvSpPr>
      <cdr:spPr>
        <a:xfrm xmlns:a="http://schemas.openxmlformats.org/drawingml/2006/main">
          <a:off x="47625" y="312673"/>
          <a:ext cx="396171" cy="261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a</a:t>
          </a:r>
        </a:p>
      </cdr:txBody>
    </cdr:sp>
  </cdr:relSizeAnchor>
</c:userShapes>
</file>

<file path=xl/drawings/drawing113.xml><?xml version="1.0" encoding="utf-8"?>
<xdr:wsDr xmlns:xdr="http://schemas.openxmlformats.org/drawingml/2006/spreadsheetDrawing" xmlns:a="http://schemas.openxmlformats.org/drawingml/2006/main">
  <xdr:twoCellAnchor>
    <xdr:from>
      <xdr:col>8</xdr:col>
      <xdr:colOff>361950</xdr:colOff>
      <xdr:row>3</xdr:row>
      <xdr:rowOff>202955</xdr:rowOff>
    </xdr:from>
    <xdr:to>
      <xdr:col>18</xdr:col>
      <xdr:colOff>133350</xdr:colOff>
      <xdr:row>12</xdr:row>
      <xdr:rowOff>209550</xdr:rowOff>
    </xdr:to>
    <xdr:graphicFrame macro="">
      <xdr:nvGraphicFramePr>
        <xdr:cNvPr id="2" name="グラフ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456467</xdr:colOff>
      <xdr:row>13</xdr:row>
      <xdr:rowOff>85726</xdr:rowOff>
    </xdr:from>
    <xdr:to>
      <xdr:col>18</xdr:col>
      <xdr:colOff>133350</xdr:colOff>
      <xdr:row>14</xdr:row>
      <xdr:rowOff>123825</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1619767" y="3648076"/>
          <a:ext cx="1067533"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twoCellAnchor>
    <xdr:from>
      <xdr:col>9</xdr:col>
      <xdr:colOff>440349</xdr:colOff>
      <xdr:row>13</xdr:row>
      <xdr:rowOff>66755</xdr:rowOff>
    </xdr:from>
    <xdr:to>
      <xdr:col>15</xdr:col>
      <xdr:colOff>628651</xdr:colOff>
      <xdr:row>14</xdr:row>
      <xdr:rowOff>114300</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6803049" y="3629105"/>
          <a:ext cx="4303102" cy="33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遊休農地・・・１年以上耕作されておらず、かつ、今後も耕作される見込みがない農地</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7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7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7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7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37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17</xdr:col>
      <xdr:colOff>581025</xdr:colOff>
      <xdr:row>3</xdr:row>
      <xdr:rowOff>295275</xdr:rowOff>
    </xdr:from>
    <xdr:to>
      <xdr:col>18</xdr:col>
      <xdr:colOff>257366</xdr:colOff>
      <xdr:row>4</xdr:row>
      <xdr:rowOff>73260</xdr:rowOff>
    </xdr:to>
    <xdr:sp macro="" textlink="">
      <xdr:nvSpPr>
        <xdr:cNvPr id="13" name="テキスト ボックス 1">
          <a:extLst>
            <a:ext uri="{FF2B5EF4-FFF2-40B4-BE49-F238E27FC236}">
              <a16:creationId xmlns:a16="http://schemas.microsoft.com/office/drawing/2014/main" id="{00000000-0008-0000-3700-00000D000000}"/>
            </a:ext>
          </a:extLst>
        </xdr:cNvPr>
        <xdr:cNvSpPr txBox="1"/>
      </xdr:nvSpPr>
      <xdr:spPr>
        <a:xfrm>
          <a:off x="14468475" y="809625"/>
          <a:ext cx="381191" cy="25423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900">
              <a:solidFill>
                <a:schemeClr val="tx1">
                  <a:lumMod val="65000"/>
                  <a:lumOff val="35000"/>
                </a:schemeClr>
              </a:solidFill>
              <a:latin typeface="+mn-ea"/>
              <a:ea typeface="+mn-ea"/>
            </a:rPr>
            <a:t>%</a:t>
          </a:r>
        </a:p>
      </xdr:txBody>
    </xdr:sp>
    <xdr:clientData/>
  </xdr:twoCellAnchor>
</xdr:wsDr>
</file>

<file path=xl/drawings/drawing114.xml><?xml version="1.0" encoding="utf-8"?>
<c:userShapes xmlns:c="http://schemas.openxmlformats.org/drawingml/2006/chart">
  <cdr:relSizeAnchor xmlns:cdr="http://schemas.openxmlformats.org/drawingml/2006/chartDrawing">
    <cdr:from>
      <cdr:x>0.00597</cdr:x>
      <cdr:y>0.0172</cdr:y>
    </cdr:from>
    <cdr:to>
      <cdr:x>0.06597</cdr:x>
      <cdr:y>0.10902</cdr:y>
    </cdr:to>
    <cdr:sp macro="" textlink="">
      <cdr:nvSpPr>
        <cdr:cNvPr id="2" name="テキスト ボックス 1"/>
        <cdr:cNvSpPr txBox="1"/>
      </cdr:nvSpPr>
      <cdr:spPr>
        <a:xfrm xmlns:a="http://schemas.openxmlformats.org/drawingml/2006/main">
          <a:off x="37919" y="47625"/>
          <a:ext cx="381181" cy="254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userShapes>
</file>

<file path=xl/drawings/drawing115.xml><?xml version="1.0" encoding="utf-8"?>
<xdr:wsDr xmlns:xdr="http://schemas.openxmlformats.org/drawingml/2006/spreadsheetDrawing" xmlns:a="http://schemas.openxmlformats.org/drawingml/2006/main">
  <xdr:twoCellAnchor>
    <xdr:from>
      <xdr:col>6</xdr:col>
      <xdr:colOff>24979</xdr:colOff>
      <xdr:row>3</xdr:row>
      <xdr:rowOff>241401</xdr:rowOff>
    </xdr:from>
    <xdr:to>
      <xdr:col>11</xdr:col>
      <xdr:colOff>558591</xdr:colOff>
      <xdr:row>14</xdr:row>
      <xdr:rowOff>79971</xdr:rowOff>
    </xdr:to>
    <xdr:graphicFrame macro="">
      <xdr:nvGraphicFramePr>
        <xdr:cNvPr id="2" name="グラフ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486393</xdr:colOff>
      <xdr:row>19</xdr:row>
      <xdr:rowOff>111469</xdr:rowOff>
    </xdr:from>
    <xdr:to>
      <xdr:col>12</xdr:col>
      <xdr:colOff>358671</xdr:colOff>
      <xdr:row>22</xdr:row>
      <xdr:rowOff>172267</xdr:rowOff>
    </xdr:to>
    <xdr:sp macro="" textlink="">
      <xdr:nvSpPr>
        <xdr:cNvPr id="9" name="テキスト ボックス 8">
          <a:extLst>
            <a:ext uri="{FF2B5EF4-FFF2-40B4-BE49-F238E27FC236}">
              <a16:creationId xmlns:a16="http://schemas.microsoft.com/office/drawing/2014/main" id="{00000000-0008-0000-3800-000009000000}"/>
            </a:ext>
          </a:extLst>
        </xdr:cNvPr>
        <xdr:cNvSpPr txBox="1"/>
      </xdr:nvSpPr>
      <xdr:spPr>
        <a:xfrm>
          <a:off x="11228936" y="4691752"/>
          <a:ext cx="1934648" cy="582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資料：農業政策課</a:t>
          </a:r>
          <a:endParaRPr kumimoji="1" lang="en-US" altLang="ja-JP" sz="800">
            <a:latin typeface="+mn-ea"/>
            <a:ea typeface="+mn-ea"/>
          </a:endParaRPr>
        </a:p>
        <a:p>
          <a:r>
            <a:rPr kumimoji="1" lang="ja-JP" altLang="en-US" sz="800" baseline="0">
              <a:solidFill>
                <a:schemeClr val="dk1"/>
              </a:solidFill>
              <a:effectLst/>
              <a:latin typeface="+mn-ea"/>
              <a:ea typeface="+mn-ea"/>
              <a:cs typeface="+mn-cs"/>
            </a:rPr>
            <a:t>        </a:t>
          </a:r>
          <a:r>
            <a:rPr kumimoji="1" lang="ja-JP" altLang="ja-JP" sz="800">
              <a:solidFill>
                <a:schemeClr val="dk1"/>
              </a:solidFill>
              <a:effectLst/>
              <a:latin typeface="+mn-ea"/>
              <a:ea typeface="+mn-ea"/>
              <a:cs typeface="+mn-cs"/>
            </a:rPr>
            <a:t>経営所得安定対策等事業報告</a:t>
          </a:r>
          <a:endParaRPr kumimoji="1" lang="ja-JP" altLang="en-US" sz="800">
            <a:latin typeface="+mn-ea"/>
            <a:ea typeface="+mn-ea"/>
          </a:endParaRPr>
        </a:p>
      </xdr:txBody>
    </xdr:sp>
    <xdr:clientData/>
  </xdr:twoCellAnchor>
  <xdr:twoCellAnchor>
    <xdr:from>
      <xdr:col>10</xdr:col>
      <xdr:colOff>277736</xdr:colOff>
      <xdr:row>3</xdr:row>
      <xdr:rowOff>10645</xdr:rowOff>
    </xdr:from>
    <xdr:to>
      <xdr:col>12</xdr:col>
      <xdr:colOff>16564</xdr:colOff>
      <xdr:row>3</xdr:row>
      <xdr:rowOff>265044</xdr:rowOff>
    </xdr:to>
    <xdr:sp macro="" textlink="">
      <xdr:nvSpPr>
        <xdr:cNvPr id="10" name="テキスト ボックス 9">
          <a:extLst>
            <a:ext uri="{FF2B5EF4-FFF2-40B4-BE49-F238E27FC236}">
              <a16:creationId xmlns:a16="http://schemas.microsoft.com/office/drawing/2014/main" id="{00000000-0008-0000-3800-00000A000000}"/>
            </a:ext>
          </a:extLst>
        </xdr:cNvPr>
        <xdr:cNvSpPr txBox="1"/>
      </xdr:nvSpPr>
      <xdr:spPr>
        <a:xfrm>
          <a:off x="11707736" y="532449"/>
          <a:ext cx="1113741" cy="254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各年度１月末現在</a:t>
          </a:r>
          <a:endParaRPr kumimoji="1" lang="en-US" altLang="ja-JP" sz="800">
            <a:solidFill>
              <a:sysClr val="windowText" lastClr="000000"/>
            </a:solidFill>
            <a:latin typeface="+mn-ea"/>
            <a:ea typeface="+mn-ea"/>
          </a:endParaRPr>
        </a:p>
      </xdr:txBody>
    </xdr:sp>
    <xdr:clientData/>
  </xdr:twoCellAnchor>
  <xdr:twoCellAnchor>
    <xdr:from>
      <xdr:col>5</xdr:col>
      <xdr:colOff>820952</xdr:colOff>
      <xdr:row>14</xdr:row>
      <xdr:rowOff>169063</xdr:rowOff>
    </xdr:from>
    <xdr:to>
      <xdr:col>12</xdr:col>
      <xdr:colOff>95007</xdr:colOff>
      <xdr:row>19</xdr:row>
      <xdr:rowOff>17540</xdr:rowOff>
    </xdr:to>
    <xdr:sp macro="" textlink="">
      <xdr:nvSpPr>
        <xdr:cNvPr id="7" name="テキスト ボックス 6">
          <a:extLst>
            <a:ext uri="{FF2B5EF4-FFF2-40B4-BE49-F238E27FC236}">
              <a16:creationId xmlns:a16="http://schemas.microsoft.com/office/drawing/2014/main" id="{00000000-0008-0000-3800-000007000000}"/>
            </a:ext>
          </a:extLst>
        </xdr:cNvPr>
        <xdr:cNvSpPr txBox="1"/>
      </xdr:nvSpPr>
      <xdr:spPr>
        <a:xfrm>
          <a:off x="6941800" y="3879672"/>
          <a:ext cx="5958120" cy="7181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主食用米作付目標面積とは、需要に応じた生産を円滑に行うため、国が提示した主食用米にかかる全国ベースの需要見通しを基に、都道府県及び市町村ごとに設定した生産数量（面積）の目安。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それ以上を目標とするのではなく、それ以下を目標としている。</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7</xdr:col>
      <xdr:colOff>333375</xdr:colOff>
      <xdr:row>29</xdr:row>
      <xdr:rowOff>104775</xdr:rowOff>
    </xdr:from>
    <xdr:to>
      <xdr:col>16</xdr:col>
      <xdr:colOff>600075</xdr:colOff>
      <xdr:row>43</xdr:row>
      <xdr:rowOff>47625</xdr:rowOff>
    </xdr:to>
    <xdr:graphicFrame macro="">
      <xdr:nvGraphicFramePr>
        <xdr:cNvPr id="2" name="グラフ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352425</xdr:colOff>
      <xdr:row>46</xdr:row>
      <xdr:rowOff>276225</xdr:rowOff>
    </xdr:from>
    <xdr:to>
      <xdr:col>16</xdr:col>
      <xdr:colOff>619125</xdr:colOff>
      <xdr:row>62</xdr:row>
      <xdr:rowOff>40765</xdr:rowOff>
    </xdr:to>
    <xdr:graphicFrame macro="">
      <xdr:nvGraphicFramePr>
        <xdr:cNvPr id="3" name="グラフ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16451</xdr:colOff>
      <xdr:row>68</xdr:row>
      <xdr:rowOff>204355</xdr:rowOff>
    </xdr:from>
    <xdr:to>
      <xdr:col>16</xdr:col>
      <xdr:colOff>647700</xdr:colOff>
      <xdr:row>69</xdr:row>
      <xdr:rowOff>171450</xdr:rowOff>
    </xdr:to>
    <xdr:sp macro="" textlink="">
      <xdr:nvSpPr>
        <xdr:cNvPr id="4" name="正方形/長方形 3">
          <a:extLst>
            <a:ext uri="{FF2B5EF4-FFF2-40B4-BE49-F238E27FC236}">
              <a16:creationId xmlns:a16="http://schemas.microsoft.com/office/drawing/2014/main" id="{00000000-0008-0000-3900-000004000000}"/>
            </a:ext>
          </a:extLst>
        </xdr:cNvPr>
        <xdr:cNvSpPr/>
      </xdr:nvSpPr>
      <xdr:spPr>
        <a:xfrm>
          <a:off x="11941751" y="17358880"/>
          <a:ext cx="2002849" cy="25284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800">
              <a:latin typeface="+mn-ea"/>
              <a:ea typeface="+mn-ea"/>
            </a:rPr>
            <a:t>資料：</a:t>
          </a:r>
          <a:r>
            <a:rPr kumimoji="1" lang="en-US" altLang="ja-JP" sz="800">
              <a:latin typeface="+mn-ea"/>
              <a:ea typeface="+mn-ea"/>
            </a:rPr>
            <a:t> </a:t>
          </a:r>
          <a:r>
            <a:rPr kumimoji="1" lang="ja-JP" altLang="en-US" sz="800">
              <a:latin typeface="+mn-ea"/>
              <a:ea typeface="+mn-ea"/>
            </a:rPr>
            <a:t>総合地方卸売市場管理事務所</a:t>
          </a:r>
        </a:p>
      </xdr:txBody>
    </xdr:sp>
    <xdr:clientData/>
  </xdr:twoCellAnchor>
  <xdr:twoCellAnchor>
    <xdr:from>
      <xdr:col>7</xdr:col>
      <xdr:colOff>782237</xdr:colOff>
      <xdr:row>3</xdr:row>
      <xdr:rowOff>38100</xdr:rowOff>
    </xdr:from>
    <xdr:to>
      <xdr:col>16</xdr:col>
      <xdr:colOff>609600</xdr:colOff>
      <xdr:row>25</xdr:row>
      <xdr:rowOff>76200</xdr:rowOff>
    </xdr:to>
    <xdr:graphicFrame macro="">
      <xdr:nvGraphicFramePr>
        <xdr:cNvPr id="5" name="グラフ 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647700</xdr:colOff>
      <xdr:row>24</xdr:row>
      <xdr:rowOff>219075</xdr:rowOff>
    </xdr:from>
    <xdr:to>
      <xdr:col>16</xdr:col>
      <xdr:colOff>657224</xdr:colOff>
      <xdr:row>27</xdr:row>
      <xdr:rowOff>247650</xdr:rowOff>
    </xdr:to>
    <xdr:sp macro="" textlink="">
      <xdr:nvSpPr>
        <xdr:cNvPr id="6" name="正方形/長方形 5">
          <a:extLst>
            <a:ext uri="{FF2B5EF4-FFF2-40B4-BE49-F238E27FC236}">
              <a16:creationId xmlns:a16="http://schemas.microsoft.com/office/drawing/2014/main" id="{00000000-0008-0000-3900-000006000000}"/>
            </a:ext>
          </a:extLst>
        </xdr:cNvPr>
        <xdr:cNvSpPr/>
      </xdr:nvSpPr>
      <xdr:spPr>
        <a:xfrm>
          <a:off x="7562850" y="4800600"/>
          <a:ext cx="6210299" cy="885825"/>
        </a:xfrm>
        <a:prstGeom prst="rect">
          <a:avLst/>
        </a:prstGeom>
        <a:ln w="9525">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nSpc>
              <a:spcPts val="1800"/>
            </a:lnSpc>
          </a:pPr>
          <a:r>
            <a:rPr kumimoji="1" lang="ja-JP" altLang="en-US" sz="800" b="0">
              <a:latin typeface="+mn-ea"/>
              <a:ea typeface="+mn-ea"/>
            </a:rPr>
            <a:t>・</a:t>
          </a:r>
          <a:r>
            <a:rPr kumimoji="1"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2023(R5</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）年度の取扱高は、卸売業者</a:t>
          </a:r>
          <a:r>
            <a:rPr kumimoji="1"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8,951</a:t>
          </a:r>
          <a:r>
            <a:rPr kumimoji="1"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百万円</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（前年度比</a:t>
          </a:r>
          <a:r>
            <a:rPr kumimoji="1"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104</a:t>
          </a:r>
          <a:r>
            <a:rPr kumimoji="1"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）、仲卸業者</a:t>
          </a:r>
          <a:r>
            <a:rPr kumimoji="1"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8,566</a:t>
          </a:r>
          <a:r>
            <a:rPr kumimoji="1"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百万円</a:t>
          </a:r>
          <a:r>
            <a:rPr kumimoji="1"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前年度比</a:t>
          </a:r>
          <a:r>
            <a:rPr kumimoji="1"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105</a:t>
          </a:r>
          <a:r>
            <a:rPr kumimoji="1"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1" lang="ja-JP" altLang="en-US" sz="800" b="0">
              <a:solidFill>
                <a:sysClr val="windowText" lastClr="000000"/>
              </a:solidFill>
              <a:latin typeface="+mn-ea"/>
              <a:ea typeface="+mn-ea"/>
            </a:rPr>
            <a:t>。</a:t>
          </a:r>
          <a:endParaRPr kumimoji="1" lang="en-US" altLang="ja-JP" sz="800" b="0">
            <a:solidFill>
              <a:sysClr val="windowText" lastClr="000000"/>
            </a:solidFill>
            <a:latin typeface="+mn-ea"/>
            <a:ea typeface="+mn-ea"/>
          </a:endParaRPr>
        </a:p>
        <a:p>
          <a:pPr marL="0" marR="0" lvl="0" indent="0" defTabSz="914400" eaLnBrk="1" fontAlgn="auto" latinLnBrk="0" hangingPunct="1">
            <a:lnSpc>
              <a:spcPts val="18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猛暑や天候不順による取扱数量の減はあったが、逆に品薄高となり取扱高自体は増加した。</a:t>
          </a:r>
          <a:endParaRPr kumimoji="1"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xdr:txBody>
    </xdr:sp>
    <xdr:clientData/>
  </xdr:twoCellAnchor>
  <xdr:twoCellAnchor>
    <xdr:from>
      <xdr:col>8</xdr:col>
      <xdr:colOff>43859</xdr:colOff>
      <xdr:row>42</xdr:row>
      <xdr:rowOff>266700</xdr:rowOff>
    </xdr:from>
    <xdr:to>
      <xdr:col>16</xdr:col>
      <xdr:colOff>676275</xdr:colOff>
      <xdr:row>45</xdr:row>
      <xdr:rowOff>161925</xdr:rowOff>
    </xdr:to>
    <xdr:sp macro="" textlink="">
      <xdr:nvSpPr>
        <xdr:cNvPr id="7" name="正方形/長方形 6">
          <a:extLst>
            <a:ext uri="{FF2B5EF4-FFF2-40B4-BE49-F238E27FC236}">
              <a16:creationId xmlns:a16="http://schemas.microsoft.com/office/drawing/2014/main" id="{00000000-0008-0000-3900-000007000000}"/>
            </a:ext>
          </a:extLst>
        </xdr:cNvPr>
        <xdr:cNvSpPr/>
      </xdr:nvSpPr>
      <xdr:spPr>
        <a:xfrm>
          <a:off x="7854359" y="9991725"/>
          <a:ext cx="6118816" cy="752475"/>
        </a:xfrm>
        <a:prstGeom prst="rect">
          <a:avLst/>
        </a:prstGeom>
        <a:ln w="9525"/>
      </xdr:spPr>
      <xdr:style>
        <a:lnRef idx="2">
          <a:schemeClr val="dk1"/>
        </a:lnRef>
        <a:fillRef idx="1">
          <a:schemeClr val="lt1"/>
        </a:fillRef>
        <a:effectRef idx="0">
          <a:schemeClr val="dk1"/>
        </a:effectRef>
        <a:fontRef idx="minor">
          <a:schemeClr val="dk1"/>
        </a:fontRef>
      </xdr:style>
      <xdr:txBody>
        <a:bodyPr vertOverflow="overflow" horzOverflow="overflow" rtlCol="0" anchor="ctr"/>
        <a:lstStyle/>
        <a:p>
          <a:pPr marL="0" marR="0" lvl="0" indent="0" defTabSz="914400" eaLnBrk="1" fontAlgn="auto" latinLnBrk="0" hangingPunct="1">
            <a:lnSpc>
              <a:spcPts val="1800"/>
            </a:lnSpc>
            <a:spcBef>
              <a:spcPts val="0"/>
            </a:spcBef>
            <a:spcAft>
              <a:spcPts val="0"/>
            </a:spcAft>
            <a:buClrTx/>
            <a:buSzTx/>
            <a:buFontTx/>
            <a:buNone/>
            <a:tabLst/>
            <a:defRPr/>
          </a:pPr>
          <a:r>
            <a:rPr lang="ja-JP" altLang="en-US" sz="800" b="0">
              <a:solidFill>
                <a:sysClr val="windowText" lastClr="000000"/>
              </a:solidFill>
              <a:effectLst/>
              <a:latin typeface="+mn-ea"/>
              <a:ea typeface="+mn-ea"/>
              <a:cs typeface="+mn-cs"/>
            </a:rPr>
            <a:t>・</a:t>
          </a:r>
          <a:r>
            <a:rPr kumimoji="0"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2023(R5)</a:t>
          </a:r>
          <a:r>
            <a:rPr kumimoji="0"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年度の取扱高は、卸売業者</a:t>
          </a:r>
          <a:r>
            <a:rPr kumimoji="0"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6,793</a:t>
          </a:r>
          <a:r>
            <a:rPr kumimoji="0"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百万円</a:t>
          </a:r>
          <a:r>
            <a:rPr kumimoji="0"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（前年度比</a:t>
          </a:r>
          <a:r>
            <a:rPr kumimoji="0"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96</a:t>
          </a:r>
          <a:r>
            <a:rPr kumimoji="0"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、仲卸業者</a:t>
          </a:r>
          <a:r>
            <a:rPr kumimoji="0"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4,014</a:t>
          </a:r>
          <a:r>
            <a:rPr kumimoji="0"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百万円</a:t>
          </a:r>
          <a:r>
            <a:rPr kumimoji="0"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（前年度比</a:t>
          </a:r>
          <a:r>
            <a:rPr kumimoji="0"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93</a:t>
          </a:r>
          <a:r>
            <a:rPr kumimoji="0"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0"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0"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0">
              <a:solidFill>
                <a:sysClr val="windowText" lastClr="000000"/>
              </a:solidFill>
              <a:effectLst/>
              <a:latin typeface="+mn-ea"/>
              <a:ea typeface="+mn-ea"/>
              <a:cs typeface="+mn-cs"/>
            </a:rPr>
            <a:t>・</a:t>
          </a:r>
          <a:r>
            <a:rPr kumimoji="0"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不漁により一部品目に取扱数量の減はあったが、水産物全体の高値基調により取扱高は微減に留まった。</a:t>
          </a:r>
          <a:endParaRPr kumimoji="0"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xdr:txBody>
    </xdr:sp>
    <xdr:clientData/>
  </xdr:twoCellAnchor>
  <xdr:twoCellAnchor>
    <xdr:from>
      <xdr:col>7</xdr:col>
      <xdr:colOff>832754</xdr:colOff>
      <xdr:row>62</xdr:row>
      <xdr:rowOff>11911</xdr:rowOff>
    </xdr:from>
    <xdr:to>
      <xdr:col>16</xdr:col>
      <xdr:colOff>638175</xdr:colOff>
      <xdr:row>65</xdr:row>
      <xdr:rowOff>57150</xdr:rowOff>
    </xdr:to>
    <xdr:sp macro="" textlink="">
      <xdr:nvSpPr>
        <xdr:cNvPr id="8" name="正方形/長方形 7">
          <a:extLst>
            <a:ext uri="{FF2B5EF4-FFF2-40B4-BE49-F238E27FC236}">
              <a16:creationId xmlns:a16="http://schemas.microsoft.com/office/drawing/2014/main" id="{00000000-0008-0000-3900-000008000000}"/>
            </a:ext>
          </a:extLst>
        </xdr:cNvPr>
        <xdr:cNvSpPr/>
      </xdr:nvSpPr>
      <xdr:spPr>
        <a:xfrm>
          <a:off x="7747904" y="15451936"/>
          <a:ext cx="6187171" cy="902489"/>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defTabSz="914400" eaLnBrk="1" fontAlgn="auto" latinLnBrk="0" hangingPunct="1">
            <a:lnSpc>
              <a:spcPts val="1800"/>
            </a:lnSpc>
            <a:spcBef>
              <a:spcPts val="0"/>
            </a:spcBef>
            <a:spcAft>
              <a:spcPts val="0"/>
            </a:spcAft>
            <a:buClrTx/>
            <a:buSzTx/>
            <a:buFontTx/>
            <a:buNone/>
            <a:tabLst/>
            <a:defRPr/>
          </a:pPr>
          <a:r>
            <a:rPr kumimoji="1" lang="ja-JP" altLang="en-US" sz="800" b="0" u="none">
              <a:solidFill>
                <a:sysClr val="windowText" lastClr="000000"/>
              </a:solidFill>
              <a:effectLst/>
              <a:latin typeface="+mn-ea"/>
              <a:ea typeface="+mn-ea"/>
              <a:cs typeface="+mn-cs"/>
            </a:rPr>
            <a:t>・</a:t>
          </a:r>
          <a:r>
            <a:rPr kumimoji="1"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2023(R5)</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年度の取扱高は、</a:t>
          </a:r>
          <a:r>
            <a:rPr kumimoji="1"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1,066</a:t>
          </a:r>
          <a:r>
            <a:rPr kumimoji="1"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百万円</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（前年度比</a:t>
          </a:r>
          <a:r>
            <a:rPr kumimoji="1" lang="en-US" altLang="ja-JP"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98</a:t>
          </a:r>
          <a:r>
            <a:rPr kumimoji="1" lang="ja-JP" altLang="en-US" sz="800" b="1" i="0" u="sng"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defTabSz="914400" eaLnBrk="1" fontAlgn="auto" latinLnBrk="0" hangingPunct="1">
            <a:lnSpc>
              <a:spcPts val="1800"/>
            </a:lnSpc>
            <a:spcBef>
              <a:spcPts val="0"/>
            </a:spcBef>
            <a:spcAft>
              <a:spcPts val="0"/>
            </a:spcAft>
            <a:buClrTx/>
            <a:buSzTx/>
            <a:buFontTx/>
            <a:buNone/>
            <a:tabLst/>
            <a:defRPr/>
          </a:pPr>
          <a:r>
            <a:rPr kumimoji="1" lang="ja-JP" altLang="en-US" sz="800" b="0" u="none">
              <a:solidFill>
                <a:sysClr val="windowText" lastClr="000000"/>
              </a:solidFill>
              <a:effectLst/>
              <a:latin typeface="+mn-ea"/>
              <a:ea typeface="+mn-ea"/>
              <a:cs typeface="+mn-cs"/>
            </a:rPr>
            <a:t>・</a:t>
          </a:r>
          <a:r>
            <a:rPr kumimoji="1" lang="ja-JP" altLang="en-US"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猛暑による主要品目の前進出荷が最需要期での取扱数量減を招き、取扱高の微減にもつながった。</a:t>
          </a:r>
          <a:endParaRPr kumimoji="1" lang="en-US" altLang="ja-JP" sz="8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xdr:txBody>
    </xdr:sp>
    <xdr:clientData/>
  </xdr:twoCellAnchor>
  <xdr:twoCellAnchor>
    <xdr:from>
      <xdr:col>7</xdr:col>
      <xdr:colOff>710912</xdr:colOff>
      <xdr:row>65</xdr:row>
      <xdr:rowOff>135948</xdr:rowOff>
    </xdr:from>
    <xdr:to>
      <xdr:col>16</xdr:col>
      <xdr:colOff>628649</xdr:colOff>
      <xdr:row>68</xdr:row>
      <xdr:rowOff>133350</xdr:rowOff>
    </xdr:to>
    <xdr:sp macro="" textlink="">
      <xdr:nvSpPr>
        <xdr:cNvPr id="9" name="正方形/長方形 8">
          <a:extLst>
            <a:ext uri="{FF2B5EF4-FFF2-40B4-BE49-F238E27FC236}">
              <a16:creationId xmlns:a16="http://schemas.microsoft.com/office/drawing/2014/main" id="{00000000-0008-0000-3900-000009000000}"/>
            </a:ext>
          </a:extLst>
        </xdr:cNvPr>
        <xdr:cNvSpPr/>
      </xdr:nvSpPr>
      <xdr:spPr>
        <a:xfrm>
          <a:off x="7626062" y="16433223"/>
          <a:ext cx="6118512" cy="854652"/>
        </a:xfrm>
        <a:prstGeom prst="rect">
          <a:avLst/>
        </a:prstGeom>
        <a:ln>
          <a:prstDash val="dash"/>
        </a:ln>
      </xdr:spPr>
      <xdr:style>
        <a:lnRef idx="2">
          <a:schemeClr val="dk1"/>
        </a:lnRef>
        <a:fillRef idx="1">
          <a:schemeClr val="lt1"/>
        </a:fillRef>
        <a:effectRef idx="0">
          <a:schemeClr val="dk1"/>
        </a:effectRef>
        <a:fontRef idx="minor">
          <a:schemeClr val="dk1"/>
        </a:fontRef>
      </xdr:style>
      <xdr:txBody>
        <a:bodyPr vertOverflow="overflow" horzOverflow="overflow" rtlCol="0" anchor="ctr"/>
        <a:lstStyle/>
        <a:p>
          <a:pPr lvl="0">
            <a:lnSpc>
              <a:spcPts val="1500"/>
            </a:lnSpc>
          </a:pPr>
          <a:r>
            <a:rPr lang="ja-JP" altLang="ja-JP" sz="800">
              <a:solidFill>
                <a:schemeClr val="dk1"/>
              </a:solidFill>
              <a:effectLst/>
              <a:latin typeface="+mn-ea"/>
              <a:ea typeface="+mn-ea"/>
              <a:cs typeface="+mn-cs"/>
            </a:rPr>
            <a:t>卸売業者：出荷者</a:t>
          </a:r>
          <a:r>
            <a:rPr lang="ja-JP" altLang="en-US" sz="800">
              <a:solidFill>
                <a:schemeClr val="dk1"/>
              </a:solidFill>
              <a:effectLst/>
              <a:latin typeface="+mn-ea"/>
              <a:ea typeface="+mn-ea"/>
              <a:cs typeface="+mn-cs"/>
            </a:rPr>
            <a:t>（生産者等）</a:t>
          </a:r>
          <a:r>
            <a:rPr lang="ja-JP" altLang="ja-JP" sz="800">
              <a:solidFill>
                <a:schemeClr val="dk1"/>
              </a:solidFill>
              <a:effectLst/>
              <a:latin typeface="+mn-ea"/>
              <a:ea typeface="+mn-ea"/>
              <a:cs typeface="+mn-cs"/>
            </a:rPr>
            <a:t>から委託された品物又は自ら買い付けた品物を市場内でせり売等により仲卸業者や買受人に販売する者</a:t>
          </a:r>
        </a:p>
        <a:p>
          <a:pPr lvl="0">
            <a:lnSpc>
              <a:spcPts val="1500"/>
            </a:lnSpc>
          </a:pPr>
          <a:r>
            <a:rPr lang="ja-JP" altLang="ja-JP" sz="800">
              <a:solidFill>
                <a:schemeClr val="dk1"/>
              </a:solidFill>
              <a:effectLst/>
              <a:latin typeface="+mn-ea"/>
              <a:ea typeface="+mn-ea"/>
              <a:cs typeface="+mn-cs"/>
            </a:rPr>
            <a:t>仲卸業者：卸売業者から買受けた品物を小口に分け買受人に販売する者</a:t>
          </a:r>
          <a:endParaRPr lang="en-US" altLang="ja-JP" sz="800">
            <a:solidFill>
              <a:schemeClr val="dk1"/>
            </a:solidFill>
            <a:effectLst/>
            <a:latin typeface="+mn-ea"/>
            <a:ea typeface="+mn-ea"/>
            <a:cs typeface="+mn-cs"/>
          </a:endParaRPr>
        </a:p>
        <a:p>
          <a:pPr lvl="0">
            <a:lnSpc>
              <a:spcPts val="1500"/>
            </a:lnSpc>
          </a:pPr>
          <a:r>
            <a:rPr lang="ja-JP" altLang="en-US" sz="800">
              <a:solidFill>
                <a:schemeClr val="dk1"/>
              </a:solidFill>
              <a:effectLst/>
              <a:latin typeface="+mn-ea"/>
              <a:ea typeface="+mn-ea"/>
              <a:cs typeface="+mn-cs"/>
            </a:rPr>
            <a:t>買 受 人：市場内でせり売に参加し、卸売業者や仲卸業者から品物を買受ける者（小売店等）</a:t>
          </a:r>
          <a:endParaRPr kumimoji="1" lang="ja-JP" altLang="en-US" sz="800">
            <a:latin typeface="+mn-ea"/>
            <a:ea typeface="+mn-ea"/>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5</xdr:col>
      <xdr:colOff>169862</xdr:colOff>
      <xdr:row>2</xdr:row>
      <xdr:rowOff>161925</xdr:rowOff>
    </xdr:from>
    <xdr:to>
      <xdr:col>14</xdr:col>
      <xdr:colOff>38100</xdr:colOff>
      <xdr:row>10</xdr:row>
      <xdr:rowOff>114300</xdr:rowOff>
    </xdr:to>
    <xdr:graphicFrame macro="">
      <xdr:nvGraphicFramePr>
        <xdr:cNvPr id="2" name="グラフ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592668</xdr:colOff>
      <xdr:row>2</xdr:row>
      <xdr:rowOff>106893</xdr:rowOff>
    </xdr:from>
    <xdr:to>
      <xdr:col>13</xdr:col>
      <xdr:colOff>295275</xdr:colOff>
      <xdr:row>3</xdr:row>
      <xdr:rowOff>171450</xdr:rowOff>
    </xdr:to>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8136468" y="449793"/>
          <a:ext cx="1074207" cy="23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6</xdr:col>
      <xdr:colOff>212479</xdr:colOff>
      <xdr:row>10</xdr:row>
      <xdr:rowOff>114300</xdr:rowOff>
    </xdr:from>
    <xdr:to>
      <xdr:col>14</xdr:col>
      <xdr:colOff>504825</xdr:colOff>
      <xdr:row>13</xdr:row>
      <xdr:rowOff>228600</xdr:rowOff>
    </xdr:to>
    <xdr:sp macro="" textlink="">
      <xdr:nvSpPr>
        <xdr:cNvPr id="4" name="テキスト ボックス 3">
          <a:extLst>
            <a:ext uri="{FF2B5EF4-FFF2-40B4-BE49-F238E27FC236}">
              <a16:creationId xmlns:a16="http://schemas.microsoft.com/office/drawing/2014/main" id="{00000000-0008-0000-3A00-000004000000}"/>
            </a:ext>
          </a:extLst>
        </xdr:cNvPr>
        <xdr:cNvSpPr txBox="1"/>
      </xdr:nvSpPr>
      <xdr:spPr>
        <a:xfrm>
          <a:off x="5460754" y="2819400"/>
          <a:ext cx="5778746"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kumimoji="1" lang="en-US" altLang="ja-JP" sz="800"/>
            <a:t>※</a:t>
          </a:r>
          <a:r>
            <a:rPr kumimoji="1" lang="ja-JP" altLang="en-US" sz="800"/>
            <a:t>就業者</a:t>
          </a:r>
          <a:endParaRPr kumimoji="1" lang="en-US" altLang="ja-JP" sz="800"/>
        </a:p>
        <a:p>
          <a:r>
            <a:rPr kumimoji="1" lang="ja-JP" altLang="en-US" sz="800"/>
            <a:t>　調査期間中、収入になる仕事を少しでもした人</a:t>
          </a:r>
          <a:endParaRPr kumimoji="1" lang="en-US" altLang="ja-JP" sz="800"/>
        </a:p>
        <a:p>
          <a:r>
            <a:rPr kumimoji="1" lang="en-US" altLang="ja-JP" sz="800"/>
            <a:t>※</a:t>
          </a:r>
          <a:r>
            <a:rPr kumimoji="1" lang="ja-JP" altLang="en-US" sz="800"/>
            <a:t>完全失業者</a:t>
          </a:r>
          <a:endParaRPr kumimoji="1" lang="en-US" altLang="ja-JP" sz="800"/>
        </a:p>
        <a:p>
          <a:r>
            <a:rPr kumimoji="1" lang="ja-JP" altLang="en-US" sz="800"/>
            <a:t>　調査期間中、収入になる仕事を少しもしなかった人のうち、仕事に就くことが可能であり、かつ公共職業安定所に</a:t>
          </a:r>
          <a:endParaRPr kumimoji="1" lang="en-US" altLang="ja-JP" sz="800"/>
        </a:p>
        <a:p>
          <a:r>
            <a:rPr kumimoji="1" lang="en-US" altLang="ja-JP" sz="800"/>
            <a:t>  </a:t>
          </a:r>
          <a:r>
            <a:rPr kumimoji="1" lang="ja-JP" altLang="en-US" sz="800"/>
            <a:t>申し込むなどして積極的に仕事を探していた人</a:t>
          </a:r>
          <a:endParaRPr kumimoji="1" lang="en-US" altLang="ja-JP" sz="800"/>
        </a:p>
        <a:p>
          <a:r>
            <a:rPr kumimoji="1" lang="en-US" altLang="ja-JP" sz="800" baseline="0"/>
            <a:t>                                                                                                                                                                                      </a:t>
          </a:r>
          <a:r>
            <a:rPr kumimoji="1" lang="ja-JP" altLang="en-US" sz="800"/>
            <a:t>資料：国勢調査</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A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A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A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3A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18.xml><?xml version="1.0" encoding="utf-8"?>
<c:userShapes xmlns:c="http://schemas.openxmlformats.org/drawingml/2006/chart">
  <cdr:relSizeAnchor xmlns:cdr="http://schemas.openxmlformats.org/drawingml/2006/chartDrawing">
    <cdr:from>
      <cdr:x>0.93269</cdr:x>
      <cdr:y>0.05738</cdr:y>
    </cdr:from>
    <cdr:to>
      <cdr:x>0.98183</cdr:x>
      <cdr:y>0.17901</cdr:y>
    </cdr:to>
    <cdr:sp macro="" textlink="">
      <cdr:nvSpPr>
        <cdr:cNvPr id="2" name="テキスト ボックス 1"/>
        <cdr:cNvSpPr txBox="1"/>
      </cdr:nvSpPr>
      <cdr:spPr>
        <a:xfrm xmlns:a="http://schemas.openxmlformats.org/drawingml/2006/main">
          <a:off x="5376210" y="132808"/>
          <a:ext cx="283253" cy="281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19.xml><?xml version="1.0" encoding="utf-8"?>
<xdr:wsDr xmlns:xdr="http://schemas.openxmlformats.org/drawingml/2006/spreadsheetDrawing" xmlns:a="http://schemas.openxmlformats.org/drawingml/2006/main">
  <xdr:twoCellAnchor>
    <xdr:from>
      <xdr:col>7</xdr:col>
      <xdr:colOff>52386</xdr:colOff>
      <xdr:row>2</xdr:row>
      <xdr:rowOff>57153</xdr:rowOff>
    </xdr:from>
    <xdr:to>
      <xdr:col>16</xdr:col>
      <xdr:colOff>342900</xdr:colOff>
      <xdr:row>15</xdr:row>
      <xdr:rowOff>266701</xdr:rowOff>
    </xdr:to>
    <xdr:graphicFrame macro="">
      <xdr:nvGraphicFramePr>
        <xdr:cNvPr id="2" name="グラフ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531282</xdr:colOff>
      <xdr:row>14</xdr:row>
      <xdr:rowOff>182035</xdr:rowOff>
    </xdr:from>
    <xdr:to>
      <xdr:col>12</xdr:col>
      <xdr:colOff>609599</xdr:colOff>
      <xdr:row>15</xdr:row>
      <xdr:rowOff>238125</xdr:rowOff>
    </xdr:to>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5331882" y="2572810"/>
          <a:ext cx="3507317" cy="170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郡山公共職業安定所管内の数値のため、田村市、田村郡を含む</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3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B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B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B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B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28575</xdr:colOff>
      <xdr:row>3</xdr:row>
      <xdr:rowOff>428625</xdr:rowOff>
    </xdr:from>
    <xdr:to>
      <xdr:col>15</xdr:col>
      <xdr:colOff>348733</xdr:colOff>
      <xdr:row>4</xdr:row>
      <xdr:rowOff>247650</xdr:rowOff>
    </xdr:to>
    <xdr:sp macro="" textlink="">
      <xdr:nvSpPr>
        <xdr:cNvPr id="9" name="テキスト ボックス 1">
          <a:extLst>
            <a:ext uri="{FF2B5EF4-FFF2-40B4-BE49-F238E27FC236}">
              <a16:creationId xmlns:a16="http://schemas.microsoft.com/office/drawing/2014/main" id="{00000000-0008-0000-3B00-000009000000}"/>
            </a:ext>
          </a:extLst>
        </xdr:cNvPr>
        <xdr:cNvSpPr txBox="1"/>
      </xdr:nvSpPr>
      <xdr:spPr>
        <a:xfrm>
          <a:off x="10315575" y="685800"/>
          <a:ext cx="320158" cy="1714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倍</a:t>
          </a:r>
          <a:endParaRPr lang="en-US" altLang="ja-JP" sz="800">
            <a:solidFill>
              <a:schemeClr val="tx1">
                <a:lumMod val="65000"/>
                <a:lumOff val="35000"/>
              </a:schemeClr>
            </a:solidFill>
          </a:endParaRPr>
        </a:p>
      </xdr:txBody>
    </xdr:sp>
    <xdr:clientData/>
  </xdr:twoCellAnchor>
  <xdr:twoCellAnchor>
    <xdr:from>
      <xdr:col>13</xdr:col>
      <xdr:colOff>1</xdr:colOff>
      <xdr:row>14</xdr:row>
      <xdr:rowOff>152400</xdr:rowOff>
    </xdr:from>
    <xdr:to>
      <xdr:col>16</xdr:col>
      <xdr:colOff>266701</xdr:colOff>
      <xdr:row>16</xdr:row>
      <xdr:rowOff>114300</xdr:rowOff>
    </xdr:to>
    <xdr:sp macro="" textlink="">
      <xdr:nvSpPr>
        <xdr:cNvPr id="10" name="テキスト ボックス 5">
          <a:extLst>
            <a:ext uri="{FF2B5EF4-FFF2-40B4-BE49-F238E27FC236}">
              <a16:creationId xmlns:a16="http://schemas.microsoft.com/office/drawing/2014/main" id="{00000000-0008-0000-3B00-00000A000000}"/>
            </a:ext>
          </a:extLst>
        </xdr:cNvPr>
        <xdr:cNvSpPr txBox="1"/>
      </xdr:nvSpPr>
      <xdr:spPr>
        <a:xfrm>
          <a:off x="8915401" y="2552700"/>
          <a:ext cx="23241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mn-ea"/>
              <a:ea typeface="+mn-ea"/>
              <a:cs typeface="Times New Roman" panose="02020603050405020304" pitchFamily="18" charset="0"/>
            </a:rPr>
            <a:t>資料</a:t>
          </a:r>
          <a:r>
            <a:rPr lang="ja-JP" altLang="en-US" sz="800">
              <a:solidFill>
                <a:srgbClr val="000000"/>
              </a:solidFill>
              <a:effectLst/>
              <a:latin typeface="+mn-ea"/>
              <a:ea typeface="+mn-ea"/>
              <a:cs typeface="Times New Roman" panose="02020603050405020304" pitchFamily="18" charset="0"/>
            </a:rPr>
            <a:t>：</a:t>
          </a:r>
          <a:r>
            <a:rPr lang="ja-JP" sz="800">
              <a:solidFill>
                <a:srgbClr val="000000"/>
              </a:solidFill>
              <a:effectLst/>
              <a:latin typeface="+mn-ea"/>
              <a:ea typeface="+mn-ea"/>
              <a:cs typeface="Times New Roman" panose="02020603050405020304" pitchFamily="18" charset="0"/>
            </a:rPr>
            <a:t>郡山市統計書</a:t>
          </a:r>
          <a:endParaRPr lang="ja-JP" sz="1200">
            <a:effectLst/>
            <a:latin typeface="+mn-ea"/>
            <a:ea typeface="+mn-ea"/>
            <a:cs typeface="ＭＳ Ｐゴシック" panose="020B0600070205080204" pitchFamily="50" charset="-128"/>
          </a:endParaRPr>
        </a:p>
        <a:p>
          <a:pPr>
            <a:spcAft>
              <a:spcPts val="0"/>
            </a:spcAft>
          </a:pPr>
          <a:r>
            <a:rPr lang="en-US" altLang="ja-JP" sz="800">
              <a:solidFill>
                <a:srgbClr val="000000"/>
              </a:solidFill>
              <a:effectLst/>
              <a:latin typeface="+mn-ea"/>
              <a:ea typeface="+mn-ea"/>
              <a:cs typeface="Times New Roman" panose="02020603050405020304" pitchFamily="18" charset="0"/>
            </a:rPr>
            <a:t>        </a:t>
          </a:r>
          <a:r>
            <a:rPr lang="ja-JP" sz="800">
              <a:solidFill>
                <a:srgbClr val="000000"/>
              </a:solidFill>
              <a:effectLst/>
              <a:latin typeface="+mn-ea"/>
              <a:ea typeface="+mn-ea"/>
              <a:cs typeface="Times New Roman" panose="02020603050405020304" pitchFamily="18" charset="0"/>
            </a:rPr>
            <a:t>郡山市公共職業安定所</a:t>
          </a:r>
          <a:endParaRPr lang="ja-JP" sz="1200">
            <a:effectLst/>
            <a:latin typeface="+mn-ea"/>
            <a:ea typeface="+mn-ea"/>
            <a:cs typeface="ＭＳ Ｐゴシック" panose="020B0600070205080204" pitchFamily="50" charset="-128"/>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0.46333</cdr:x>
      <cdr:y>0.90813</cdr:y>
    </cdr:from>
    <cdr:to>
      <cdr:x>0.55083</cdr:x>
      <cdr:y>0.99607</cdr:y>
    </cdr:to>
    <cdr:sp macro="" textlink="">
      <cdr:nvSpPr>
        <cdr:cNvPr id="2" name="テキスト ボックス 1"/>
        <cdr:cNvSpPr txBox="1"/>
      </cdr:nvSpPr>
      <cdr:spPr>
        <a:xfrm xmlns:a="http://schemas.openxmlformats.org/drawingml/2006/main">
          <a:off x="1663236" y="2641376"/>
          <a:ext cx="314102" cy="2557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120.xml><?xml version="1.0" encoding="utf-8"?>
<xdr:wsDr xmlns:xdr="http://schemas.openxmlformats.org/drawingml/2006/spreadsheetDrawing" xmlns:a="http://schemas.openxmlformats.org/drawingml/2006/main">
  <xdr:twoCellAnchor>
    <xdr:from>
      <xdr:col>5</xdr:col>
      <xdr:colOff>258763</xdr:colOff>
      <xdr:row>0</xdr:row>
      <xdr:rowOff>57150</xdr:rowOff>
    </xdr:from>
    <xdr:to>
      <xdr:col>14</xdr:col>
      <xdr:colOff>447676</xdr:colOff>
      <xdr:row>11</xdr:row>
      <xdr:rowOff>247650</xdr:rowOff>
    </xdr:to>
    <xdr:graphicFrame macro="">
      <xdr:nvGraphicFramePr>
        <xdr:cNvPr id="2" name="グラフ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287216</xdr:colOff>
      <xdr:row>11</xdr:row>
      <xdr:rowOff>195629</xdr:rowOff>
    </xdr:from>
    <xdr:to>
      <xdr:col>14</xdr:col>
      <xdr:colOff>161926</xdr:colOff>
      <xdr:row>14</xdr:row>
      <xdr:rowOff>123825</xdr:rowOff>
    </xdr:to>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6459416" y="2053004"/>
          <a:ext cx="3303710" cy="471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郡山公共職業安定所管内の数値のため、田村市、田村郡を含む</a:t>
          </a:r>
          <a:endParaRPr kumimoji="1" lang="en-US" altLang="ja-JP" sz="800"/>
        </a:p>
        <a:p>
          <a:endParaRPr kumimoji="1" lang="en-US" altLang="ja-JP" sz="800"/>
        </a:p>
        <a:p>
          <a:r>
            <a:rPr kumimoji="1" lang="ja-JP" altLang="en-US" sz="800"/>
            <a:t>　　　　　　　　　　　　　　　　　　　　　</a:t>
          </a:r>
          <a:r>
            <a:rPr kumimoji="1" lang="ja-JP" altLang="en-US" sz="800" baseline="0"/>
            <a:t>         </a:t>
          </a:r>
          <a:r>
            <a:rPr kumimoji="1" lang="ja-JP" altLang="en-US" sz="800"/>
            <a:t>資料：郡山市統計書</a:t>
          </a:r>
          <a:endParaRPr kumimoji="1" lang="en-US" altLang="ja-JP" sz="800"/>
        </a:p>
        <a:p>
          <a:r>
            <a:rPr kumimoji="1" lang="ja-JP" altLang="en-US" sz="800"/>
            <a:t>　　　　　　　　　　　　　　　　　　　　　　　　　　　　郡山市公共職業安定所</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3C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C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C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C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C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21.xml><?xml version="1.0" encoding="utf-8"?>
<c:userShapes xmlns:c="http://schemas.openxmlformats.org/drawingml/2006/chart">
  <cdr:relSizeAnchor xmlns:cdr="http://schemas.openxmlformats.org/drawingml/2006/chartDrawing">
    <cdr:from>
      <cdr:x>0.90369</cdr:x>
      <cdr:y>0.14161</cdr:y>
    </cdr:from>
    <cdr:to>
      <cdr:x>0.96611</cdr:x>
      <cdr:y>0.23309</cdr:y>
    </cdr:to>
    <cdr:sp macro="" textlink="">
      <cdr:nvSpPr>
        <cdr:cNvPr id="2" name="テキスト ボックス 1"/>
        <cdr:cNvSpPr txBox="1"/>
      </cdr:nvSpPr>
      <cdr:spPr>
        <a:xfrm xmlns:a="http://schemas.openxmlformats.org/drawingml/2006/main">
          <a:off x="5498880" y="450517"/>
          <a:ext cx="379819" cy="291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5</xdr:col>
      <xdr:colOff>269875</xdr:colOff>
      <xdr:row>2</xdr:row>
      <xdr:rowOff>85725</xdr:rowOff>
    </xdr:from>
    <xdr:to>
      <xdr:col>15</xdr:col>
      <xdr:colOff>247650</xdr:colOff>
      <xdr:row>13</xdr:row>
      <xdr:rowOff>95250</xdr:rowOff>
    </xdr:to>
    <xdr:graphicFrame macro="">
      <xdr:nvGraphicFramePr>
        <xdr:cNvPr id="2" name="グラフ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640292</xdr:colOff>
      <xdr:row>13</xdr:row>
      <xdr:rowOff>57150</xdr:rowOff>
    </xdr:from>
    <xdr:to>
      <xdr:col>15</xdr:col>
      <xdr:colOff>142876</xdr:colOff>
      <xdr:row>15</xdr:row>
      <xdr:rowOff>9525</xdr:rowOff>
    </xdr:to>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8184092" y="2286000"/>
          <a:ext cx="2245784"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（公社）郡山市シルバー人材センター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3D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3D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3D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3D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3D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23.xml><?xml version="1.0" encoding="utf-8"?>
<c:userShapes xmlns:c="http://schemas.openxmlformats.org/drawingml/2006/chart">
  <cdr:relSizeAnchor xmlns:cdr="http://schemas.openxmlformats.org/drawingml/2006/chartDrawing">
    <cdr:from>
      <cdr:x>0.02993</cdr:x>
      <cdr:y>0.03566</cdr:y>
    </cdr:from>
    <cdr:to>
      <cdr:x>0.08349</cdr:x>
      <cdr:y>0.12739</cdr:y>
    </cdr:to>
    <cdr:sp macro="" textlink="">
      <cdr:nvSpPr>
        <cdr:cNvPr id="2" name="テキスト ボックス 1"/>
        <cdr:cNvSpPr txBox="1"/>
      </cdr:nvSpPr>
      <cdr:spPr>
        <a:xfrm xmlns:a="http://schemas.openxmlformats.org/drawingml/2006/main">
          <a:off x="196908" y="115489"/>
          <a:ext cx="352368" cy="2970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0.91852</cdr:x>
      <cdr:y>0.05055</cdr:y>
    </cdr:from>
    <cdr:to>
      <cdr:x>0.97394</cdr:x>
      <cdr:y>0.14228</cdr:y>
    </cdr:to>
    <cdr:sp macro="" textlink="">
      <cdr:nvSpPr>
        <cdr:cNvPr id="3" name="テキスト ボックス 1"/>
        <cdr:cNvSpPr txBox="1"/>
      </cdr:nvSpPr>
      <cdr:spPr>
        <a:xfrm xmlns:a="http://schemas.openxmlformats.org/drawingml/2006/main">
          <a:off x="6042566" y="163720"/>
          <a:ext cx="364584" cy="2970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124.xml><?xml version="1.0" encoding="utf-8"?>
<xdr:wsDr xmlns:xdr="http://schemas.openxmlformats.org/drawingml/2006/spreadsheetDrawing" xmlns:a="http://schemas.openxmlformats.org/drawingml/2006/main">
  <xdr:twoCellAnchor>
    <xdr:from>
      <xdr:col>11</xdr:col>
      <xdr:colOff>108415</xdr:colOff>
      <xdr:row>1</xdr:row>
      <xdr:rowOff>124384</xdr:rowOff>
    </xdr:from>
    <xdr:to>
      <xdr:col>22</xdr:col>
      <xdr:colOff>9525</xdr:colOff>
      <xdr:row>15</xdr:row>
      <xdr:rowOff>11206</xdr:rowOff>
    </xdr:to>
    <xdr:graphicFrame macro="">
      <xdr:nvGraphicFramePr>
        <xdr:cNvPr id="2" name="グラフ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12</xdr:col>
      <xdr:colOff>498661</xdr:colOff>
      <xdr:row>14</xdr:row>
      <xdr:rowOff>85726</xdr:rowOff>
    </xdr:from>
    <xdr:to>
      <xdr:col>20</xdr:col>
      <xdr:colOff>699807</xdr:colOff>
      <xdr:row>16</xdr:row>
      <xdr:rowOff>276225</xdr:rowOff>
    </xdr:to>
    <xdr:sp macro="" textlink="">
      <xdr:nvSpPr>
        <xdr:cNvPr id="4" name="テキスト ボックス 3">
          <a:extLst>
            <a:ext uri="{FF2B5EF4-FFF2-40B4-BE49-F238E27FC236}">
              <a16:creationId xmlns:a16="http://schemas.microsoft.com/office/drawing/2014/main" id="{00000000-0008-0000-3E00-000004000000}"/>
            </a:ext>
          </a:extLst>
        </xdr:cNvPr>
        <xdr:cNvSpPr txBox="1"/>
      </xdr:nvSpPr>
      <xdr:spPr>
        <a:xfrm>
          <a:off x="8728261" y="2486026"/>
          <a:ext cx="5678021"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地方譲与税</a:t>
          </a:r>
          <a:endParaRPr kumimoji="1" lang="en-US" altLang="ja-JP" sz="800"/>
        </a:p>
        <a:p>
          <a:r>
            <a:rPr kumimoji="1" lang="ja-JP" altLang="en-US" sz="800"/>
            <a:t>　本来地方税として徴収すべきであるが、徴収の困難さや税源の偏在などの理由により、国がいったん国税として徴収し、一定の基準に従って「交付税及び譲与税配付金特別会計」から地方公共団体に譲与するもの。地方譲与税には、地方道路譲与税、自動車重量譲与税などがある。</a:t>
          </a:r>
        </a:p>
      </xdr:txBody>
    </xdr:sp>
    <xdr:clientData/>
  </xdr:twoCellAnchor>
  <xdr:twoCellAnchor>
    <xdr:from>
      <xdr:col>20</xdr:col>
      <xdr:colOff>555811</xdr:colOff>
      <xdr:row>16</xdr:row>
      <xdr:rowOff>59392</xdr:rowOff>
    </xdr:from>
    <xdr:to>
      <xdr:col>22</xdr:col>
      <xdr:colOff>163045</xdr:colOff>
      <xdr:row>17</xdr:row>
      <xdr:rowOff>173692</xdr:rowOff>
    </xdr:to>
    <xdr:sp macro="" textlink="">
      <xdr:nvSpPr>
        <xdr:cNvPr id="5" name="テキスト ボックス 4">
          <a:extLst>
            <a:ext uri="{FF2B5EF4-FFF2-40B4-BE49-F238E27FC236}">
              <a16:creationId xmlns:a16="http://schemas.microsoft.com/office/drawing/2014/main" id="{00000000-0008-0000-3E00-000005000000}"/>
            </a:ext>
          </a:extLst>
        </xdr:cNvPr>
        <xdr:cNvSpPr txBox="1"/>
      </xdr:nvSpPr>
      <xdr:spPr>
        <a:xfrm>
          <a:off x="14271811" y="2802592"/>
          <a:ext cx="97883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13</xdr:col>
      <xdr:colOff>666749</xdr:colOff>
      <xdr:row>3</xdr:row>
      <xdr:rowOff>19049</xdr:rowOff>
    </xdr:from>
    <xdr:to>
      <xdr:col>25</xdr:col>
      <xdr:colOff>28574</xdr:colOff>
      <xdr:row>16</xdr:row>
      <xdr:rowOff>85725</xdr:rowOff>
    </xdr:to>
    <xdr:graphicFrame macro="">
      <xdr:nvGraphicFramePr>
        <xdr:cNvPr id="2" name="グラフ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447675</xdr:colOff>
      <xdr:row>3</xdr:row>
      <xdr:rowOff>101876</xdr:rowOff>
    </xdr:from>
    <xdr:to>
      <xdr:col>23</xdr:col>
      <xdr:colOff>57978</xdr:colOff>
      <xdr:row>3</xdr:row>
      <xdr:rowOff>372718</xdr:rowOff>
    </xdr:to>
    <xdr:sp macro="" textlink="">
      <xdr:nvSpPr>
        <xdr:cNvPr id="3" name="テキスト ボックス 1">
          <a:extLst>
            <a:ext uri="{FF2B5EF4-FFF2-40B4-BE49-F238E27FC236}">
              <a16:creationId xmlns:a16="http://schemas.microsoft.com/office/drawing/2014/main" id="{00000000-0008-0000-3F00-000003000000}"/>
            </a:ext>
          </a:extLst>
        </xdr:cNvPr>
        <xdr:cNvSpPr txBox="1"/>
      </xdr:nvSpPr>
      <xdr:spPr>
        <a:xfrm>
          <a:off x="15535275" y="616226"/>
          <a:ext cx="296103" cy="7081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a:t>
          </a:r>
          <a:endParaRPr lang="en-US" altLang="ja-JP" sz="800">
            <a:solidFill>
              <a:schemeClr val="tx1">
                <a:lumMod val="65000"/>
                <a:lumOff val="35000"/>
              </a:schemeClr>
            </a:solidFill>
          </a:endParaRPr>
        </a:p>
      </xdr:txBody>
    </xdr:sp>
    <xdr:clientData/>
  </xdr:twoCellAnchor>
  <xdr:twoCellAnchor>
    <xdr:from>
      <xdr:col>22</xdr:col>
      <xdr:colOff>94423</xdr:colOff>
      <xdr:row>16</xdr:row>
      <xdr:rowOff>95250</xdr:rowOff>
    </xdr:from>
    <xdr:to>
      <xdr:col>23</xdr:col>
      <xdr:colOff>314740</xdr:colOff>
      <xdr:row>18</xdr:row>
      <xdr:rowOff>82826</xdr:rowOff>
    </xdr:to>
    <xdr:sp macro="" textlink="">
      <xdr:nvSpPr>
        <xdr:cNvPr id="4" name="テキスト ボックス 5">
          <a:extLst>
            <a:ext uri="{FF2B5EF4-FFF2-40B4-BE49-F238E27FC236}">
              <a16:creationId xmlns:a16="http://schemas.microsoft.com/office/drawing/2014/main" id="{00000000-0008-0000-3F00-000004000000}"/>
            </a:ext>
          </a:extLst>
        </xdr:cNvPr>
        <xdr:cNvSpPr txBox="1"/>
      </xdr:nvSpPr>
      <xdr:spPr>
        <a:xfrm>
          <a:off x="15182023" y="2838450"/>
          <a:ext cx="906117" cy="33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資料：収納課</a:t>
          </a:r>
          <a:endParaRPr lang="ja-JP" sz="1200">
            <a:effectLst/>
            <a:latin typeface="+mn-ea"/>
            <a:ea typeface="+mn-ea"/>
            <a:cs typeface="ＭＳ Ｐゴシック" panose="020B0600070205080204" pitchFamily="50" charset="-128"/>
          </a:endParaRPr>
        </a:p>
      </xdr:txBody>
    </xdr:sp>
    <xdr:clientData/>
  </xdr:twoCellAnchor>
  <xdr:twoCellAnchor>
    <xdr:from>
      <xdr:col>15</xdr:col>
      <xdr:colOff>156881</xdr:colOff>
      <xdr:row>2</xdr:row>
      <xdr:rowOff>89648</xdr:rowOff>
    </xdr:from>
    <xdr:to>
      <xdr:col>18</xdr:col>
      <xdr:colOff>168087</xdr:colOff>
      <xdr:row>3</xdr:row>
      <xdr:rowOff>403412</xdr:rowOff>
    </xdr:to>
    <xdr:sp macro="" textlink="">
      <xdr:nvSpPr>
        <xdr:cNvPr id="6" name="四角形吹き出し 5">
          <a:extLst>
            <a:ext uri="{FF2B5EF4-FFF2-40B4-BE49-F238E27FC236}">
              <a16:creationId xmlns:a16="http://schemas.microsoft.com/office/drawing/2014/main" id="{00000000-0008-0000-3F00-000006000000}"/>
            </a:ext>
          </a:extLst>
        </xdr:cNvPr>
        <xdr:cNvSpPr/>
      </xdr:nvSpPr>
      <xdr:spPr>
        <a:xfrm>
          <a:off x="15542557" y="425824"/>
          <a:ext cx="2061883" cy="481853"/>
        </a:xfrm>
        <a:prstGeom prst="wedgeRectCallout">
          <a:avLst>
            <a:gd name="adj1" fmla="val -13973"/>
            <a:gd name="adj2" fmla="val 63572"/>
          </a:avLst>
        </a:prstGeom>
        <a:solidFill>
          <a:schemeClr val="bg1"/>
        </a:solidFill>
        <a:ln w="22225">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18000" rIns="18000" bIns="1800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a:solidFill>
                <a:sysClr val="windowText" lastClr="000000"/>
              </a:solidFill>
              <a:latin typeface="みんなの文字ゴTTh-R" pitchFamily="50" charset="-128"/>
              <a:ea typeface="みんなの文字ゴTTh-R" pitchFamily="50" charset="-128"/>
            </a:rPr>
            <a:t>2012</a:t>
          </a:r>
          <a:r>
            <a:rPr lang="ja-JP" altLang="en-US" sz="1100">
              <a:solidFill>
                <a:sysClr val="windowText" lastClr="000000"/>
              </a:solidFill>
              <a:latin typeface="みんなの文字ゴTTh-R" pitchFamily="50" charset="-128"/>
              <a:ea typeface="みんなの文字ゴTTh-R" pitchFamily="50" charset="-128"/>
            </a:rPr>
            <a:t>～</a:t>
          </a:r>
          <a:r>
            <a:rPr lang="en-US" altLang="ja-JP" sz="1100">
              <a:solidFill>
                <a:sysClr val="windowText" lastClr="000000"/>
              </a:solidFill>
              <a:latin typeface="みんなの文字ゴTTh-R" pitchFamily="50" charset="-128"/>
              <a:ea typeface="みんなの文字ゴTTh-R" pitchFamily="50" charset="-128"/>
            </a:rPr>
            <a:t>2017</a:t>
          </a:r>
          <a:r>
            <a:rPr lang="ja-JP" altLang="en-US" sz="1100">
              <a:solidFill>
                <a:sysClr val="windowText" lastClr="000000"/>
              </a:solidFill>
              <a:latin typeface="みんなの文字ゴTTh-R" pitchFamily="50" charset="-128"/>
              <a:ea typeface="みんなの文字ゴTTh-R" pitchFamily="50" charset="-128"/>
            </a:rPr>
            <a:t>　</a:t>
          </a:r>
          <a:endParaRPr lang="en-US" altLang="ja-JP" sz="1100">
            <a:solidFill>
              <a:sysClr val="windowText" lastClr="000000"/>
            </a:solidFill>
            <a:latin typeface="みんなの文字ゴTTh-R" pitchFamily="50" charset="-128"/>
            <a:ea typeface="みんなの文字ゴTTh-R" pitchFamily="50" charset="-128"/>
          </a:endParaRPr>
        </a:p>
        <a:p>
          <a:pPr algn="ctr"/>
          <a:r>
            <a:rPr lang="ja-JP" altLang="en-US" sz="1100">
              <a:solidFill>
                <a:sysClr val="windowText" lastClr="000000"/>
              </a:solidFill>
              <a:latin typeface="みんなの文字ゴTTh-R" pitchFamily="50" charset="-128"/>
              <a:ea typeface="みんなの文字ゴTTh-R" pitchFamily="50" charset="-128"/>
            </a:rPr>
            <a:t>震災による固定資産税の減</a:t>
          </a:r>
          <a:endParaRPr lang="en-US" altLang="ja-JP" sz="1100">
            <a:solidFill>
              <a:sysClr val="windowText" lastClr="000000"/>
            </a:solidFill>
            <a:latin typeface="みんなの文字ゴTTh-R" pitchFamily="50" charset="-128"/>
            <a:ea typeface="みんなの文字ゴTTh-R" pitchFamily="50" charset="-128"/>
          </a:endParaRPr>
        </a:p>
      </xdr:txBody>
    </xdr:sp>
    <xdr:clientData/>
  </xdr:twoCellAnchor>
  <xdr:twoCellAnchor>
    <xdr:from>
      <xdr:col>19</xdr:col>
      <xdr:colOff>100852</xdr:colOff>
      <xdr:row>1</xdr:row>
      <xdr:rowOff>112058</xdr:rowOff>
    </xdr:from>
    <xdr:to>
      <xdr:col>22</xdr:col>
      <xdr:colOff>427787</xdr:colOff>
      <xdr:row>3</xdr:row>
      <xdr:rowOff>249010</xdr:rowOff>
    </xdr:to>
    <xdr:sp macro="" textlink="">
      <xdr:nvSpPr>
        <xdr:cNvPr id="9" name="四角形吹き出し 8">
          <a:extLst>
            <a:ext uri="{FF2B5EF4-FFF2-40B4-BE49-F238E27FC236}">
              <a16:creationId xmlns:a16="http://schemas.microsoft.com/office/drawing/2014/main" id="{00000000-0008-0000-3F00-000009000000}"/>
            </a:ext>
          </a:extLst>
        </xdr:cNvPr>
        <xdr:cNvSpPr/>
      </xdr:nvSpPr>
      <xdr:spPr>
        <a:xfrm>
          <a:off x="18220764" y="280146"/>
          <a:ext cx="2377611" cy="473129"/>
        </a:xfrm>
        <a:prstGeom prst="wedgeRectCallout">
          <a:avLst>
            <a:gd name="adj1" fmla="val -10355"/>
            <a:gd name="adj2" fmla="val 94269"/>
          </a:avLst>
        </a:prstGeom>
        <a:solidFill>
          <a:schemeClr val="bg1"/>
        </a:solidFill>
        <a:ln w="22225">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18000" rIns="18000" bIns="1800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1100">
              <a:solidFill>
                <a:sysClr val="windowText" lastClr="000000"/>
              </a:solidFill>
              <a:latin typeface="みんなの文字ゴTTh-R" pitchFamily="50" charset="-128"/>
              <a:ea typeface="みんなの文字ゴTTh-R" pitchFamily="50" charset="-128"/>
            </a:rPr>
            <a:t>2020</a:t>
          </a:r>
          <a:r>
            <a:rPr lang="ja-JP" altLang="en-US" sz="1100">
              <a:solidFill>
                <a:sysClr val="windowText" lastClr="000000"/>
              </a:solidFill>
              <a:latin typeface="みんなの文字ゴTTh-R" pitchFamily="50" charset="-128"/>
              <a:ea typeface="みんなの文字ゴTTh-R" pitchFamily="50" charset="-128"/>
            </a:rPr>
            <a:t>～</a:t>
          </a:r>
          <a:r>
            <a:rPr lang="en-US" altLang="ja-JP" sz="1100">
              <a:solidFill>
                <a:sysClr val="windowText" lastClr="000000"/>
              </a:solidFill>
              <a:latin typeface="みんなの文字ゴTTh-R" pitchFamily="50" charset="-128"/>
              <a:ea typeface="みんなの文字ゴTTh-R" pitchFamily="50" charset="-128"/>
            </a:rPr>
            <a:t>2021</a:t>
          </a:r>
          <a:r>
            <a:rPr lang="ja-JP" altLang="en-US" sz="1100">
              <a:solidFill>
                <a:sysClr val="windowText" lastClr="000000"/>
              </a:solidFill>
              <a:latin typeface="みんなの文字ゴTTh-R" pitchFamily="50" charset="-128"/>
              <a:ea typeface="みんなの文字ゴTTh-R" pitchFamily="50" charset="-128"/>
            </a:rPr>
            <a:t>　</a:t>
          </a:r>
          <a:endParaRPr lang="en-US" altLang="ja-JP" sz="1100">
            <a:solidFill>
              <a:sysClr val="windowText" lastClr="000000"/>
            </a:solidFill>
            <a:latin typeface="みんなの文字ゴTTh-R" pitchFamily="50" charset="-128"/>
            <a:ea typeface="みんなの文字ゴTTh-R" pitchFamily="50" charset="-128"/>
          </a:endParaRPr>
        </a:p>
        <a:p>
          <a:pPr algn="ctr"/>
          <a:r>
            <a:rPr lang="ja-JP" altLang="en-US" sz="1100">
              <a:solidFill>
                <a:sysClr val="windowText" lastClr="000000"/>
              </a:solidFill>
              <a:latin typeface="みんなの文字ゴTTh-R" pitchFamily="50" charset="-128"/>
              <a:ea typeface="みんなの文字ゴTTh-R" pitchFamily="50" charset="-128"/>
            </a:rPr>
            <a:t>新型コロナウイルスの影響による減</a:t>
          </a:r>
          <a:endParaRPr lang="en-US" altLang="ja-JP" sz="1100">
            <a:solidFill>
              <a:sysClr val="windowText" lastClr="000000"/>
            </a:solidFill>
            <a:latin typeface="みんなの文字ゴTTh-R" pitchFamily="50" charset="-128"/>
            <a:ea typeface="みんなの文字ゴTTh-R" pitchFamily="50" charset="-128"/>
          </a:endParaRPr>
        </a:p>
      </xdr:txBody>
    </xdr:sp>
    <xdr:clientData/>
  </xdr:twoCellAnchor>
</xdr:wsDr>
</file>

<file path=xl/drawings/drawing126.xml><?xml version="1.0" encoding="utf-8"?>
<c:userShapes xmlns:c="http://schemas.openxmlformats.org/drawingml/2006/chart">
  <cdr:relSizeAnchor xmlns:cdr="http://schemas.openxmlformats.org/drawingml/2006/chartDrawing">
    <cdr:from>
      <cdr:x>0.02111</cdr:x>
      <cdr:y>0.00993</cdr:y>
    </cdr:from>
    <cdr:to>
      <cdr:x>0.09413</cdr:x>
      <cdr:y>0.0841</cdr:y>
    </cdr:to>
    <cdr:sp macro="" textlink="">
      <cdr:nvSpPr>
        <cdr:cNvPr id="2" name="テキスト ボックス 1"/>
        <cdr:cNvSpPr txBox="1"/>
      </cdr:nvSpPr>
      <cdr:spPr>
        <a:xfrm xmlns:a="http://schemas.openxmlformats.org/drawingml/2006/main">
          <a:off x="160656" y="38806"/>
          <a:ext cx="555792" cy="290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百万円</a:t>
          </a:r>
          <a:endParaRPr lang="en-US" altLang="ja-JP" sz="800">
            <a:solidFill>
              <a:schemeClr val="tx1">
                <a:lumMod val="65000"/>
                <a:lumOff val="35000"/>
              </a:schemeClr>
            </a:solidFill>
          </a:endParaRPr>
        </a:p>
      </cdr:txBody>
    </cdr:sp>
  </cdr:relSizeAnchor>
</c:userShapes>
</file>

<file path=xl/drawings/drawing127.xml><?xml version="1.0" encoding="utf-8"?>
<xdr:wsDr xmlns:xdr="http://schemas.openxmlformats.org/drawingml/2006/spreadsheetDrawing" xmlns:a="http://schemas.openxmlformats.org/drawingml/2006/main">
  <xdr:twoCellAnchor>
    <xdr:from>
      <xdr:col>9</xdr:col>
      <xdr:colOff>309563</xdr:colOff>
      <xdr:row>4</xdr:row>
      <xdr:rowOff>71438</xdr:rowOff>
    </xdr:from>
    <xdr:to>
      <xdr:col>23</xdr:col>
      <xdr:colOff>47625</xdr:colOff>
      <xdr:row>23</xdr:row>
      <xdr:rowOff>130969</xdr:rowOff>
    </xdr:to>
    <xdr:graphicFrame macro="">
      <xdr:nvGraphicFramePr>
        <xdr:cNvPr id="2" name="グラフ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444563</xdr:colOff>
      <xdr:row>4</xdr:row>
      <xdr:rowOff>115399</xdr:rowOff>
    </xdr:from>
    <xdr:to>
      <xdr:col>22</xdr:col>
      <xdr:colOff>256444</xdr:colOff>
      <xdr:row>7</xdr:row>
      <xdr:rowOff>80597</xdr:rowOff>
    </xdr:to>
    <xdr:sp macro="" textlink="">
      <xdr:nvSpPr>
        <xdr:cNvPr id="3" name="テキスト ボックス 1">
          <a:extLst>
            <a:ext uri="{FF2B5EF4-FFF2-40B4-BE49-F238E27FC236}">
              <a16:creationId xmlns:a16="http://schemas.microsoft.com/office/drawing/2014/main" id="{00000000-0008-0000-4000-000003000000}"/>
            </a:ext>
          </a:extLst>
        </xdr:cNvPr>
        <xdr:cNvSpPr txBox="1"/>
      </xdr:nvSpPr>
      <xdr:spPr>
        <a:xfrm>
          <a:off x="14846363" y="801199"/>
          <a:ext cx="497681" cy="479548"/>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ltLang="ja-JP" sz="900" b="1">
            <a:solidFill>
              <a:srgbClr val="51A1A2"/>
            </a:solidFill>
            <a:latin typeface="+mn-ea"/>
            <a:ea typeface="+mn-ea"/>
          </a:endParaRPr>
        </a:p>
        <a:p>
          <a:r>
            <a:rPr lang="en-US" altLang="ja-JP" sz="900" b="1">
              <a:solidFill>
                <a:srgbClr val="51A1A2"/>
              </a:solidFill>
              <a:latin typeface="+mn-ea"/>
              <a:ea typeface="+mn-ea"/>
            </a:rPr>
            <a:t>100</a:t>
          </a: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r>
            <a:rPr lang="en-US" altLang="ja-JP" sz="900" b="1">
              <a:solidFill>
                <a:srgbClr val="51A1A2"/>
              </a:solidFill>
              <a:latin typeface="+mn-ea"/>
              <a:ea typeface="+mn-ea"/>
            </a:rPr>
            <a:t> 97</a:t>
          </a:r>
        </a:p>
      </xdr:txBody>
    </xdr:sp>
    <xdr:clientData/>
  </xdr:twoCellAnchor>
  <xdr:twoCellAnchor>
    <xdr:from>
      <xdr:col>21</xdr:col>
      <xdr:colOff>441446</xdr:colOff>
      <xdr:row>14</xdr:row>
      <xdr:rowOff>30590</xdr:rowOff>
    </xdr:from>
    <xdr:to>
      <xdr:col>22</xdr:col>
      <xdr:colOff>424962</xdr:colOff>
      <xdr:row>20</xdr:row>
      <xdr:rowOff>7327</xdr:rowOff>
    </xdr:to>
    <xdr:sp macro="" textlink="">
      <xdr:nvSpPr>
        <xdr:cNvPr id="4" name="テキスト ボックス 1">
          <a:extLst>
            <a:ext uri="{FF2B5EF4-FFF2-40B4-BE49-F238E27FC236}">
              <a16:creationId xmlns:a16="http://schemas.microsoft.com/office/drawing/2014/main" id="{00000000-0008-0000-4000-000004000000}"/>
            </a:ext>
          </a:extLst>
        </xdr:cNvPr>
        <xdr:cNvSpPr txBox="1"/>
      </xdr:nvSpPr>
      <xdr:spPr>
        <a:xfrm>
          <a:off x="14843246" y="2430890"/>
          <a:ext cx="669316" cy="1005437"/>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900" b="1">
              <a:solidFill>
                <a:srgbClr val="7B9AD0"/>
              </a:solidFill>
              <a:latin typeface="+mn-ea"/>
              <a:ea typeface="+mn-ea"/>
            </a:rPr>
            <a:t>60,000</a:t>
          </a: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r>
            <a:rPr lang="en-US" altLang="ja-JP" sz="900" b="1">
              <a:solidFill>
                <a:srgbClr val="7B9AD0"/>
              </a:solidFill>
              <a:latin typeface="+mn-ea"/>
              <a:ea typeface="+mn-ea"/>
            </a:rPr>
            <a:t>45,000</a:t>
          </a:r>
        </a:p>
        <a:p>
          <a:endParaRPr lang="en-US" altLang="ja-JP" sz="900" b="1">
            <a:solidFill>
              <a:srgbClr val="E5AB47"/>
            </a:solidFill>
            <a:latin typeface="+mn-ea"/>
            <a:ea typeface="+mn-ea"/>
          </a:endParaRPr>
        </a:p>
        <a:p>
          <a:endParaRPr lang="en-US" altLang="ja-JP" sz="900" b="1">
            <a:solidFill>
              <a:srgbClr val="E5AB47"/>
            </a:solidFill>
            <a:latin typeface="+mn-ea"/>
            <a:ea typeface="+mn-ea"/>
          </a:endParaRPr>
        </a:p>
        <a:p>
          <a:endParaRPr lang="en-US" altLang="ja-JP" sz="900" b="1">
            <a:solidFill>
              <a:srgbClr val="E5AB47"/>
            </a:solidFill>
            <a:latin typeface="+mn-ea"/>
            <a:ea typeface="+mn-ea"/>
          </a:endParaRPr>
        </a:p>
      </xdr:txBody>
    </xdr:sp>
    <xdr:clientData/>
  </xdr:twoCellAnchor>
  <xdr:twoCellAnchor>
    <xdr:from>
      <xdr:col>8</xdr:col>
      <xdr:colOff>434578</xdr:colOff>
      <xdr:row>4</xdr:row>
      <xdr:rowOff>211931</xdr:rowOff>
    </xdr:from>
    <xdr:to>
      <xdr:col>22</xdr:col>
      <xdr:colOff>47625</xdr:colOff>
      <xdr:row>20</xdr:row>
      <xdr:rowOff>128588</xdr:rowOff>
    </xdr:to>
    <xdr:graphicFrame macro="">
      <xdr:nvGraphicFramePr>
        <xdr:cNvPr id="5" name="グラフ 4">
          <a:extLst>
            <a:ext uri="{FF2B5EF4-FFF2-40B4-BE49-F238E27FC236}">
              <a16:creationId xmlns:a16="http://schemas.microsoft.com/office/drawing/2014/main" id="{00000000-0008-0000-4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258363</xdr:colOff>
      <xdr:row>1</xdr:row>
      <xdr:rowOff>135731</xdr:rowOff>
    </xdr:from>
    <xdr:to>
      <xdr:col>22</xdr:col>
      <xdr:colOff>2381</xdr:colOff>
      <xdr:row>16</xdr:row>
      <xdr:rowOff>230982</xdr:rowOff>
    </xdr:to>
    <xdr:graphicFrame macro="">
      <xdr:nvGraphicFramePr>
        <xdr:cNvPr id="6" name="グラフ 5">
          <a:extLst>
            <a:ext uri="{FF2B5EF4-FFF2-40B4-BE49-F238E27FC236}">
              <a16:creationId xmlns:a16="http://schemas.microsoft.com/office/drawing/2014/main" id="{00000000-0008-0000-4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219075</xdr:colOff>
      <xdr:row>2</xdr:row>
      <xdr:rowOff>92867</xdr:rowOff>
    </xdr:from>
    <xdr:to>
      <xdr:col>10</xdr:col>
      <xdr:colOff>209550</xdr:colOff>
      <xdr:row>4</xdr:row>
      <xdr:rowOff>152400</xdr:rowOff>
    </xdr:to>
    <xdr:sp macro="" textlink="">
      <xdr:nvSpPr>
        <xdr:cNvPr id="7" name="テキスト ボックス 1">
          <a:extLst>
            <a:ext uri="{FF2B5EF4-FFF2-40B4-BE49-F238E27FC236}">
              <a16:creationId xmlns:a16="http://schemas.microsoft.com/office/drawing/2014/main" id="{00000000-0008-0000-4000-000007000000}"/>
            </a:ext>
          </a:extLst>
        </xdr:cNvPr>
        <xdr:cNvSpPr txBox="1"/>
      </xdr:nvSpPr>
      <xdr:spPr>
        <a:xfrm>
          <a:off x="8972550" y="492917"/>
          <a:ext cx="676275" cy="4595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latin typeface="+mn-ea"/>
              <a:ea typeface="+mn-ea"/>
            </a:rPr>
            <a:t>収入額</a:t>
          </a:r>
          <a:endParaRPr lang="en-US" altLang="ja-JP" sz="800">
            <a:solidFill>
              <a:schemeClr val="tx1">
                <a:lumMod val="65000"/>
                <a:lumOff val="35000"/>
              </a:schemeClr>
            </a:solidFill>
            <a:latin typeface="+mn-ea"/>
            <a:ea typeface="+mn-ea"/>
          </a:endParaRPr>
        </a:p>
        <a:p>
          <a:r>
            <a:rPr lang="en-US" altLang="ja-JP" sz="800">
              <a:solidFill>
                <a:schemeClr val="tx1">
                  <a:lumMod val="65000"/>
                  <a:lumOff val="35000"/>
                </a:schemeClr>
              </a:solidFill>
              <a:latin typeface="+mn-ea"/>
              <a:ea typeface="+mn-ea"/>
            </a:rPr>
            <a:t>(</a:t>
          </a:r>
          <a:r>
            <a:rPr lang="ja-JP" altLang="en-US" sz="800">
              <a:solidFill>
                <a:schemeClr val="tx1">
                  <a:lumMod val="65000"/>
                  <a:lumOff val="35000"/>
                </a:schemeClr>
              </a:solidFill>
              <a:latin typeface="+mn-ea"/>
              <a:ea typeface="+mn-ea"/>
            </a:rPr>
            <a:t>百万円</a:t>
          </a:r>
          <a:r>
            <a:rPr lang="en-US" altLang="ja-JP" sz="800">
              <a:solidFill>
                <a:schemeClr val="tx1">
                  <a:lumMod val="65000"/>
                  <a:lumOff val="35000"/>
                </a:schemeClr>
              </a:solidFill>
              <a:latin typeface="+mn-ea"/>
              <a:ea typeface="+mn-ea"/>
            </a:rPr>
            <a:t>)</a:t>
          </a:r>
        </a:p>
      </xdr:txBody>
    </xdr:sp>
    <xdr:clientData/>
  </xdr:twoCellAnchor>
  <xdr:twoCellAnchor>
    <xdr:from>
      <xdr:col>18</xdr:col>
      <xdr:colOff>381000</xdr:colOff>
      <xdr:row>1</xdr:row>
      <xdr:rowOff>133350</xdr:rowOff>
    </xdr:from>
    <xdr:to>
      <xdr:col>21</xdr:col>
      <xdr:colOff>375812</xdr:colOff>
      <xdr:row>4</xdr:row>
      <xdr:rowOff>266700</xdr:rowOff>
    </xdr:to>
    <xdr:sp macro="" textlink="">
      <xdr:nvSpPr>
        <xdr:cNvPr id="8" name="テキスト ボックス 1">
          <a:extLst>
            <a:ext uri="{FF2B5EF4-FFF2-40B4-BE49-F238E27FC236}">
              <a16:creationId xmlns:a16="http://schemas.microsoft.com/office/drawing/2014/main" id="{00000000-0008-0000-4000-000008000000}"/>
            </a:ext>
          </a:extLst>
        </xdr:cNvPr>
        <xdr:cNvSpPr txBox="1"/>
      </xdr:nvSpPr>
      <xdr:spPr>
        <a:xfrm>
          <a:off x="12725400" y="304800"/>
          <a:ext cx="2052212" cy="552450"/>
        </a:xfrm>
        <a:prstGeom prst="rect">
          <a:avLst/>
        </a:prstGeom>
        <a:solidFill>
          <a:schemeClr val="bg1"/>
        </a:solidFill>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ja-JP" altLang="en-US" sz="900" b="1">
              <a:solidFill>
                <a:srgbClr val="51A1A2"/>
              </a:solidFill>
              <a:latin typeface="+mn-ea"/>
              <a:ea typeface="+mn-ea"/>
            </a:rPr>
            <a:t>収入率</a:t>
          </a:r>
          <a:r>
            <a:rPr lang="en-US" altLang="ja-JP" sz="900" b="1">
              <a:solidFill>
                <a:srgbClr val="51A1A2"/>
              </a:solidFill>
              <a:latin typeface="+mn-ea"/>
              <a:ea typeface="+mn-ea"/>
            </a:rPr>
            <a:t>(</a:t>
          </a:r>
          <a:r>
            <a:rPr lang="ja-JP" altLang="en-US" sz="900" b="1">
              <a:solidFill>
                <a:srgbClr val="51A1A2"/>
              </a:solidFill>
              <a:latin typeface="+mn-ea"/>
              <a:ea typeface="+mn-ea"/>
            </a:rPr>
            <a:t>％</a:t>
          </a:r>
          <a:r>
            <a:rPr lang="en-US" altLang="ja-JP" sz="900" b="1">
              <a:solidFill>
                <a:srgbClr val="51A1A2"/>
              </a:solidFill>
              <a:latin typeface="+mn-ea"/>
              <a:ea typeface="+mn-ea"/>
            </a:rPr>
            <a:t>)</a:t>
          </a:r>
        </a:p>
        <a:p>
          <a:pPr algn="r"/>
          <a:r>
            <a:rPr lang="ja-JP" altLang="en-US" sz="900" b="1">
              <a:solidFill>
                <a:srgbClr val="D5848B"/>
              </a:solidFill>
              <a:latin typeface="+mn-ea"/>
              <a:ea typeface="+mn-ea"/>
            </a:rPr>
            <a:t>納税義務者数</a:t>
          </a:r>
          <a:r>
            <a:rPr lang="en-US" altLang="ja-JP" sz="900" b="1">
              <a:solidFill>
                <a:srgbClr val="D5848B"/>
              </a:solidFill>
              <a:latin typeface="+mn-ea"/>
              <a:ea typeface="+mn-ea"/>
            </a:rPr>
            <a:t>(</a:t>
          </a:r>
          <a:r>
            <a:rPr lang="ja-JP" altLang="en-US" sz="900" b="1">
              <a:solidFill>
                <a:srgbClr val="D5848B"/>
              </a:solidFill>
              <a:latin typeface="+mn-ea"/>
              <a:ea typeface="+mn-ea"/>
            </a:rPr>
            <a:t>人</a:t>
          </a:r>
          <a:r>
            <a:rPr lang="en-US" altLang="ja-JP" sz="900" b="1">
              <a:solidFill>
                <a:srgbClr val="D5848B"/>
              </a:solidFill>
              <a:latin typeface="+mn-ea"/>
              <a:ea typeface="+mn-ea"/>
            </a:rPr>
            <a:t>)</a:t>
          </a:r>
        </a:p>
        <a:p>
          <a:pPr algn="r"/>
          <a:r>
            <a:rPr lang="ja-JP" altLang="en-US" sz="900" b="1">
              <a:solidFill>
                <a:srgbClr val="7B9AD0"/>
              </a:solidFill>
              <a:latin typeface="+mn-ea"/>
              <a:ea typeface="+mn-ea"/>
            </a:rPr>
            <a:t>市民１人当たりの平均課税額</a:t>
          </a:r>
          <a:r>
            <a:rPr lang="en-US" altLang="ja-JP" sz="900" b="1">
              <a:solidFill>
                <a:srgbClr val="7B9AD0"/>
              </a:solidFill>
              <a:latin typeface="+mn-ea"/>
              <a:ea typeface="+mn-ea"/>
            </a:rPr>
            <a:t>(</a:t>
          </a:r>
          <a:r>
            <a:rPr lang="ja-JP" altLang="en-US" sz="900" b="1">
              <a:solidFill>
                <a:srgbClr val="7B9AD0"/>
              </a:solidFill>
              <a:latin typeface="+mn-ea"/>
              <a:ea typeface="+mn-ea"/>
            </a:rPr>
            <a:t>円</a:t>
          </a:r>
          <a:r>
            <a:rPr lang="en-US" altLang="ja-JP" sz="900" b="1">
              <a:solidFill>
                <a:srgbClr val="7B9AD0"/>
              </a:solidFill>
              <a:latin typeface="+mn-ea"/>
              <a:ea typeface="+mn-ea"/>
            </a:rPr>
            <a:t>)</a:t>
          </a:r>
          <a:endParaRPr lang="ja-JP" altLang="en-US" sz="900" b="1">
            <a:solidFill>
              <a:srgbClr val="7B9AD0"/>
            </a:solidFill>
            <a:latin typeface="+mn-ea"/>
            <a:ea typeface="+mn-ea"/>
          </a:endParaRPr>
        </a:p>
      </xdr:txBody>
    </xdr:sp>
    <xdr:clientData/>
  </xdr:twoCellAnchor>
  <xdr:twoCellAnchor>
    <xdr:from>
      <xdr:col>20</xdr:col>
      <xdr:colOff>373156</xdr:colOff>
      <xdr:row>22</xdr:row>
      <xdr:rowOff>71719</xdr:rowOff>
    </xdr:from>
    <xdr:to>
      <xdr:col>21</xdr:col>
      <xdr:colOff>638736</xdr:colOff>
      <xdr:row>24</xdr:row>
      <xdr:rowOff>78442</xdr:rowOff>
    </xdr:to>
    <xdr:sp macro="" textlink="">
      <xdr:nvSpPr>
        <xdr:cNvPr id="9" name="テキスト ボックス 5">
          <a:extLst>
            <a:ext uri="{FF2B5EF4-FFF2-40B4-BE49-F238E27FC236}">
              <a16:creationId xmlns:a16="http://schemas.microsoft.com/office/drawing/2014/main" id="{00000000-0008-0000-4000-000009000000}"/>
            </a:ext>
          </a:extLst>
        </xdr:cNvPr>
        <xdr:cNvSpPr txBox="1"/>
      </xdr:nvSpPr>
      <xdr:spPr>
        <a:xfrm>
          <a:off x="14089156" y="3843619"/>
          <a:ext cx="951380" cy="349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資料：収納課</a:t>
          </a:r>
          <a:endParaRPr lang="ja-JP" sz="1200">
            <a:effectLst/>
            <a:latin typeface="+mn-ea"/>
            <a:ea typeface="+mn-ea"/>
            <a:cs typeface="ＭＳ Ｐゴシック" panose="020B0600070205080204" pitchFamily="50" charset="-128"/>
          </a:endParaRP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9</xdr:col>
      <xdr:colOff>309563</xdr:colOff>
      <xdr:row>4</xdr:row>
      <xdr:rowOff>71438</xdr:rowOff>
    </xdr:from>
    <xdr:to>
      <xdr:col>23</xdr:col>
      <xdr:colOff>47625</xdr:colOff>
      <xdr:row>23</xdr:row>
      <xdr:rowOff>130969</xdr:rowOff>
    </xdr:to>
    <xdr:graphicFrame macro="">
      <xdr:nvGraphicFramePr>
        <xdr:cNvPr id="2" name="グラフ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426244</xdr:colOff>
      <xdr:row>4</xdr:row>
      <xdr:rowOff>117048</xdr:rowOff>
    </xdr:from>
    <xdr:to>
      <xdr:col>22</xdr:col>
      <xdr:colOff>234462</xdr:colOff>
      <xdr:row>8</xdr:row>
      <xdr:rowOff>102577</xdr:rowOff>
    </xdr:to>
    <xdr:sp macro="" textlink="">
      <xdr:nvSpPr>
        <xdr:cNvPr id="3" name="テキスト ボックス 1">
          <a:extLst>
            <a:ext uri="{FF2B5EF4-FFF2-40B4-BE49-F238E27FC236}">
              <a16:creationId xmlns:a16="http://schemas.microsoft.com/office/drawing/2014/main" id="{00000000-0008-0000-4100-000003000000}"/>
            </a:ext>
          </a:extLst>
        </xdr:cNvPr>
        <xdr:cNvSpPr txBox="1"/>
      </xdr:nvSpPr>
      <xdr:spPr>
        <a:xfrm>
          <a:off x="14828044" y="802848"/>
          <a:ext cx="494018" cy="67132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ltLang="ja-JP" sz="900" b="1">
            <a:solidFill>
              <a:srgbClr val="51A1A2"/>
            </a:solidFill>
            <a:latin typeface="+mn-ea"/>
            <a:ea typeface="+mn-ea"/>
          </a:endParaRPr>
        </a:p>
        <a:p>
          <a:r>
            <a:rPr lang="en-US" altLang="ja-JP" sz="900" b="1">
              <a:solidFill>
                <a:srgbClr val="51A1A2"/>
              </a:solidFill>
              <a:latin typeface="+mn-ea"/>
              <a:ea typeface="+mn-ea"/>
            </a:rPr>
            <a:t>22</a:t>
          </a: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r>
            <a:rPr lang="en-US" altLang="ja-JP" sz="900" b="1">
              <a:solidFill>
                <a:srgbClr val="51A1A2"/>
              </a:solidFill>
              <a:latin typeface="+mn-ea"/>
              <a:ea typeface="+mn-ea"/>
            </a:rPr>
            <a:t>20</a:t>
          </a: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r>
            <a:rPr lang="en-US" altLang="ja-JP" sz="900" b="1">
              <a:solidFill>
                <a:srgbClr val="51A1A2"/>
              </a:solidFill>
              <a:latin typeface="+mn-ea"/>
              <a:ea typeface="+mn-ea"/>
            </a:rPr>
            <a:t>18</a:t>
          </a:r>
        </a:p>
      </xdr:txBody>
    </xdr:sp>
    <xdr:clientData/>
  </xdr:twoCellAnchor>
  <xdr:twoCellAnchor>
    <xdr:from>
      <xdr:col>21</xdr:col>
      <xdr:colOff>444011</xdr:colOff>
      <xdr:row>14</xdr:row>
      <xdr:rowOff>253145</xdr:rowOff>
    </xdr:from>
    <xdr:to>
      <xdr:col>23</xdr:col>
      <xdr:colOff>29124</xdr:colOff>
      <xdr:row>20</xdr:row>
      <xdr:rowOff>87923</xdr:rowOff>
    </xdr:to>
    <xdr:sp macro="" textlink="">
      <xdr:nvSpPr>
        <xdr:cNvPr id="4" name="テキスト ボックス 1">
          <a:extLst>
            <a:ext uri="{FF2B5EF4-FFF2-40B4-BE49-F238E27FC236}">
              <a16:creationId xmlns:a16="http://schemas.microsoft.com/office/drawing/2014/main" id="{00000000-0008-0000-4100-000004000000}"/>
            </a:ext>
          </a:extLst>
        </xdr:cNvPr>
        <xdr:cNvSpPr txBox="1"/>
      </xdr:nvSpPr>
      <xdr:spPr>
        <a:xfrm>
          <a:off x="14845811" y="2567720"/>
          <a:ext cx="956713" cy="949203"/>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ltLang="ja-JP" sz="900" b="1">
            <a:solidFill>
              <a:srgbClr val="E5AB47"/>
            </a:solidFill>
            <a:latin typeface="+mn-ea"/>
            <a:ea typeface="+mn-ea"/>
          </a:endParaRPr>
        </a:p>
        <a:p>
          <a:r>
            <a:rPr lang="en-US" altLang="ja-JP" sz="900" b="1">
              <a:solidFill>
                <a:srgbClr val="7B9AD0"/>
              </a:solidFill>
              <a:latin typeface="+mn-ea"/>
              <a:ea typeface="+mn-ea"/>
            </a:rPr>
            <a:t>40,000</a:t>
          </a: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r>
            <a:rPr lang="en-US" altLang="ja-JP" sz="900" b="1">
              <a:solidFill>
                <a:srgbClr val="7B9AD0"/>
              </a:solidFill>
              <a:latin typeface="+mn-ea"/>
              <a:ea typeface="+mn-ea"/>
            </a:rPr>
            <a:t>35,000</a:t>
          </a: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r>
            <a:rPr lang="en-US" altLang="ja-JP" sz="900" b="1">
              <a:solidFill>
                <a:srgbClr val="7B9AD0"/>
              </a:solidFill>
              <a:latin typeface="+mn-ea"/>
              <a:ea typeface="+mn-ea"/>
            </a:rPr>
            <a:t>20,000</a:t>
          </a:r>
        </a:p>
      </xdr:txBody>
    </xdr:sp>
    <xdr:clientData/>
  </xdr:twoCellAnchor>
  <xdr:twoCellAnchor>
    <xdr:from>
      <xdr:col>8</xdr:col>
      <xdr:colOff>389335</xdr:colOff>
      <xdr:row>2</xdr:row>
      <xdr:rowOff>100012</xdr:rowOff>
    </xdr:from>
    <xdr:to>
      <xdr:col>22</xdr:col>
      <xdr:colOff>2382</xdr:colOff>
      <xdr:row>21</xdr:row>
      <xdr:rowOff>73820</xdr:rowOff>
    </xdr:to>
    <xdr:graphicFrame macro="">
      <xdr:nvGraphicFramePr>
        <xdr:cNvPr id="5" name="グラフ 4">
          <a:extLst>
            <a:ext uri="{FF2B5EF4-FFF2-40B4-BE49-F238E27FC236}">
              <a16:creationId xmlns:a16="http://schemas.microsoft.com/office/drawing/2014/main" id="{00000000-0008-0000-4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458387</xdr:colOff>
      <xdr:row>2</xdr:row>
      <xdr:rowOff>28576</xdr:rowOff>
    </xdr:from>
    <xdr:to>
      <xdr:col>22</xdr:col>
      <xdr:colOff>488156</xdr:colOff>
      <xdr:row>19</xdr:row>
      <xdr:rowOff>11906</xdr:rowOff>
    </xdr:to>
    <xdr:graphicFrame macro="">
      <xdr:nvGraphicFramePr>
        <xdr:cNvPr id="6" name="グラフ 5">
          <a:extLst>
            <a:ext uri="{FF2B5EF4-FFF2-40B4-BE49-F238E27FC236}">
              <a16:creationId xmlns:a16="http://schemas.microsoft.com/office/drawing/2014/main" id="{00000000-0008-0000-4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504825</xdr:colOff>
      <xdr:row>2</xdr:row>
      <xdr:rowOff>159543</xdr:rowOff>
    </xdr:from>
    <xdr:to>
      <xdr:col>21</xdr:col>
      <xdr:colOff>314325</xdr:colOff>
      <xdr:row>5</xdr:row>
      <xdr:rowOff>28575</xdr:rowOff>
    </xdr:to>
    <xdr:sp macro="" textlink="">
      <xdr:nvSpPr>
        <xdr:cNvPr id="7" name="テキスト ボックス 1">
          <a:extLst>
            <a:ext uri="{FF2B5EF4-FFF2-40B4-BE49-F238E27FC236}">
              <a16:creationId xmlns:a16="http://schemas.microsoft.com/office/drawing/2014/main" id="{00000000-0008-0000-4100-000007000000}"/>
            </a:ext>
          </a:extLst>
        </xdr:cNvPr>
        <xdr:cNvSpPr txBox="1"/>
      </xdr:nvSpPr>
      <xdr:spPr>
        <a:xfrm>
          <a:off x="14744700" y="559593"/>
          <a:ext cx="2552700" cy="792957"/>
        </a:xfrm>
        <a:prstGeom prst="rect">
          <a:avLst/>
        </a:prstGeom>
        <a:solidFill>
          <a:schemeClr val="bg1"/>
        </a:solidFill>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ja-JP" altLang="en-US" sz="900" b="1">
              <a:solidFill>
                <a:srgbClr val="51A1A2"/>
              </a:solidFill>
              <a:latin typeface="+mn-ea"/>
              <a:ea typeface="+mn-ea"/>
            </a:rPr>
            <a:t>県全体の収入額に占める郡山市の割合</a:t>
          </a:r>
          <a:r>
            <a:rPr lang="en-US" altLang="ja-JP" sz="900" b="1">
              <a:solidFill>
                <a:srgbClr val="51A1A2"/>
              </a:solidFill>
              <a:latin typeface="+mn-ea"/>
              <a:ea typeface="+mn-ea"/>
            </a:rPr>
            <a:t>(</a:t>
          </a:r>
          <a:r>
            <a:rPr lang="ja-JP" altLang="en-US" sz="900" b="1">
              <a:solidFill>
                <a:srgbClr val="51A1A2"/>
              </a:solidFill>
              <a:latin typeface="+mn-ea"/>
              <a:ea typeface="+mn-ea"/>
            </a:rPr>
            <a:t>％</a:t>
          </a:r>
          <a:r>
            <a:rPr lang="en-US" altLang="ja-JP" sz="900" b="1">
              <a:solidFill>
                <a:srgbClr val="51A1A2"/>
              </a:solidFill>
              <a:latin typeface="+mn-ea"/>
              <a:ea typeface="+mn-ea"/>
            </a:rPr>
            <a:t>)</a:t>
          </a:r>
        </a:p>
        <a:p>
          <a:pPr algn="r"/>
          <a:r>
            <a:rPr lang="ja-JP" altLang="en-US" sz="900" b="1">
              <a:solidFill>
                <a:srgbClr val="D5848B"/>
              </a:solidFill>
              <a:latin typeface="+mn-ea"/>
              <a:ea typeface="+mn-ea"/>
            </a:rPr>
            <a:t>納税義務者数</a:t>
          </a:r>
          <a:r>
            <a:rPr lang="en-US" altLang="ja-JP" sz="900" b="1">
              <a:solidFill>
                <a:srgbClr val="D5848B"/>
              </a:solidFill>
              <a:latin typeface="+mn-ea"/>
              <a:ea typeface="+mn-ea"/>
            </a:rPr>
            <a:t>(</a:t>
          </a:r>
          <a:r>
            <a:rPr lang="ja-JP" altLang="en-US" sz="900" b="1">
              <a:solidFill>
                <a:srgbClr val="D5848B"/>
              </a:solidFill>
              <a:latin typeface="+mn-ea"/>
              <a:ea typeface="+mn-ea"/>
            </a:rPr>
            <a:t>人</a:t>
          </a:r>
          <a:r>
            <a:rPr lang="en-US" altLang="ja-JP" sz="900" b="1">
              <a:solidFill>
                <a:srgbClr val="D5848B"/>
              </a:solidFill>
              <a:latin typeface="+mn-ea"/>
              <a:ea typeface="+mn-ea"/>
            </a:rPr>
            <a:t>)</a:t>
          </a:r>
        </a:p>
        <a:p>
          <a:pPr algn="r"/>
          <a:r>
            <a:rPr lang="ja-JP" altLang="en-US" sz="900" b="1">
              <a:solidFill>
                <a:srgbClr val="7B9AD0"/>
              </a:solidFill>
              <a:latin typeface="+mn-ea"/>
              <a:ea typeface="+mn-ea"/>
            </a:rPr>
            <a:t>市民１人当たりの平均課税額</a:t>
          </a:r>
          <a:r>
            <a:rPr lang="en-US" altLang="ja-JP" sz="900" b="1">
              <a:solidFill>
                <a:srgbClr val="7B9AD0"/>
              </a:solidFill>
              <a:latin typeface="+mn-ea"/>
              <a:ea typeface="+mn-ea"/>
            </a:rPr>
            <a:t>(</a:t>
          </a:r>
          <a:r>
            <a:rPr lang="ja-JP" altLang="en-US" sz="900" b="1">
              <a:solidFill>
                <a:srgbClr val="7B9AD0"/>
              </a:solidFill>
              <a:latin typeface="+mn-ea"/>
              <a:ea typeface="+mn-ea"/>
            </a:rPr>
            <a:t>円</a:t>
          </a:r>
          <a:r>
            <a:rPr lang="en-US" altLang="ja-JP" sz="900" b="1">
              <a:solidFill>
                <a:srgbClr val="7B9AD0"/>
              </a:solidFill>
              <a:latin typeface="+mn-ea"/>
              <a:ea typeface="+mn-ea"/>
            </a:rPr>
            <a:t>)</a:t>
          </a:r>
          <a:endParaRPr lang="ja-JP" altLang="en-US" sz="900" b="1">
            <a:solidFill>
              <a:srgbClr val="7B9AD0"/>
            </a:solidFill>
            <a:latin typeface="+mn-ea"/>
            <a:ea typeface="+mn-ea"/>
          </a:endParaRPr>
        </a:p>
      </xdr:txBody>
    </xdr:sp>
    <xdr:clientData/>
  </xdr:twoCellAnchor>
  <xdr:twoCellAnchor>
    <xdr:from>
      <xdr:col>9</xdr:col>
      <xdr:colOff>335755</xdr:colOff>
      <xdr:row>3</xdr:row>
      <xdr:rowOff>80962</xdr:rowOff>
    </xdr:from>
    <xdr:to>
      <xdr:col>10</xdr:col>
      <xdr:colOff>314325</xdr:colOff>
      <xdr:row>4</xdr:row>
      <xdr:rowOff>323850</xdr:rowOff>
    </xdr:to>
    <xdr:sp macro="" textlink="">
      <xdr:nvSpPr>
        <xdr:cNvPr id="8" name="テキスト ボックス 1">
          <a:extLst>
            <a:ext uri="{FF2B5EF4-FFF2-40B4-BE49-F238E27FC236}">
              <a16:creationId xmlns:a16="http://schemas.microsoft.com/office/drawing/2014/main" id="{00000000-0008-0000-4100-000008000000}"/>
            </a:ext>
          </a:extLst>
        </xdr:cNvPr>
        <xdr:cNvSpPr txBox="1"/>
      </xdr:nvSpPr>
      <xdr:spPr>
        <a:xfrm>
          <a:off x="6507955" y="595312"/>
          <a:ext cx="664370" cy="26193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latin typeface="+mn-ea"/>
              <a:ea typeface="+mn-ea"/>
            </a:rPr>
            <a:t>収入額</a:t>
          </a:r>
          <a:endParaRPr lang="en-US" altLang="ja-JP" sz="800">
            <a:solidFill>
              <a:schemeClr val="tx1">
                <a:lumMod val="65000"/>
                <a:lumOff val="35000"/>
              </a:schemeClr>
            </a:solidFill>
            <a:latin typeface="+mn-ea"/>
            <a:ea typeface="+mn-ea"/>
          </a:endParaRPr>
        </a:p>
        <a:p>
          <a:r>
            <a:rPr lang="en-US" altLang="ja-JP" sz="800">
              <a:solidFill>
                <a:schemeClr val="tx1">
                  <a:lumMod val="65000"/>
                  <a:lumOff val="35000"/>
                </a:schemeClr>
              </a:solidFill>
              <a:latin typeface="+mn-ea"/>
              <a:ea typeface="+mn-ea"/>
            </a:rPr>
            <a:t>(</a:t>
          </a:r>
          <a:r>
            <a:rPr lang="ja-JP" altLang="en-US" sz="800">
              <a:solidFill>
                <a:schemeClr val="tx1">
                  <a:lumMod val="65000"/>
                  <a:lumOff val="35000"/>
                </a:schemeClr>
              </a:solidFill>
              <a:latin typeface="+mn-ea"/>
              <a:ea typeface="+mn-ea"/>
            </a:rPr>
            <a:t>百万円</a:t>
          </a:r>
          <a:r>
            <a:rPr lang="en-US" altLang="ja-JP" sz="800">
              <a:solidFill>
                <a:schemeClr val="tx1">
                  <a:lumMod val="65000"/>
                  <a:lumOff val="35000"/>
                </a:schemeClr>
              </a:solidFill>
              <a:latin typeface="+mn-ea"/>
              <a:ea typeface="+mn-ea"/>
            </a:rPr>
            <a:t>)</a:t>
          </a:r>
        </a:p>
      </xdr:txBody>
    </xdr:sp>
    <xdr:clientData/>
  </xdr:twoCellAnchor>
  <xdr:twoCellAnchor>
    <xdr:from>
      <xdr:col>20</xdr:col>
      <xdr:colOff>381000</xdr:colOff>
      <xdr:row>22</xdr:row>
      <xdr:rowOff>123825</xdr:rowOff>
    </xdr:from>
    <xdr:to>
      <xdr:col>21</xdr:col>
      <xdr:colOff>638175</xdr:colOff>
      <xdr:row>25</xdr:row>
      <xdr:rowOff>9525</xdr:rowOff>
    </xdr:to>
    <xdr:sp macro="" textlink="">
      <xdr:nvSpPr>
        <xdr:cNvPr id="9" name="テキスト ボックス 5">
          <a:extLst>
            <a:ext uri="{FF2B5EF4-FFF2-40B4-BE49-F238E27FC236}">
              <a16:creationId xmlns:a16="http://schemas.microsoft.com/office/drawing/2014/main" id="{00000000-0008-0000-4100-000009000000}"/>
            </a:ext>
          </a:extLst>
        </xdr:cNvPr>
        <xdr:cNvSpPr txBox="1"/>
      </xdr:nvSpPr>
      <xdr:spPr>
        <a:xfrm>
          <a:off x="14097000" y="3895725"/>
          <a:ext cx="9429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資料：収納課</a:t>
          </a:r>
          <a:endParaRPr lang="ja-JP" sz="1200">
            <a:effectLst/>
            <a:latin typeface="+mn-ea"/>
            <a:ea typeface="+mn-ea"/>
            <a:cs typeface="ＭＳ Ｐゴシック" panose="020B0600070205080204" pitchFamily="50" charset="-128"/>
          </a:endParaRPr>
        </a:p>
      </xdr:txBody>
    </xdr:sp>
    <xdr:clientData/>
  </xdr:twoCellAnchor>
  <xdr:twoCellAnchor>
    <xdr:from>
      <xdr:col>10</xdr:col>
      <xdr:colOff>180975</xdr:colOff>
      <xdr:row>23</xdr:row>
      <xdr:rowOff>19050</xdr:rowOff>
    </xdr:from>
    <xdr:to>
      <xdr:col>14</xdr:col>
      <xdr:colOff>47625</xdr:colOff>
      <xdr:row>25</xdr:row>
      <xdr:rowOff>85725</xdr:rowOff>
    </xdr:to>
    <xdr:sp macro="" textlink="">
      <xdr:nvSpPr>
        <xdr:cNvPr id="10" name="テキスト ボックス 537">
          <a:extLst>
            <a:ext uri="{FF2B5EF4-FFF2-40B4-BE49-F238E27FC236}">
              <a16:creationId xmlns:a16="http://schemas.microsoft.com/office/drawing/2014/main" id="{00000000-0008-0000-4100-00000A000000}"/>
            </a:ext>
          </a:extLst>
        </xdr:cNvPr>
        <xdr:cNvSpPr txBox="1"/>
      </xdr:nvSpPr>
      <xdr:spPr>
        <a:xfrm>
          <a:off x="9620250" y="5819775"/>
          <a:ext cx="2609850" cy="37147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000" b="1" kern="100">
              <a:ln>
                <a:noFill/>
              </a:ln>
              <a:solidFill>
                <a:srgbClr val="FFC000"/>
              </a:solidFill>
              <a:effectLst/>
              <a:latin typeface="+mn-ea"/>
              <a:ea typeface="+mn-ea"/>
              <a:cs typeface="Times New Roman" panose="02020603050405020304" pitchFamily="18" charset="0"/>
            </a:rPr>
            <a:t>課税額・収入額は福島県内市町村　</a:t>
          </a:r>
          <a:r>
            <a:rPr lang="en-US" sz="1000" b="1" kern="100">
              <a:ln>
                <a:noFill/>
              </a:ln>
              <a:solidFill>
                <a:srgbClr val="FFC000"/>
              </a:solidFill>
              <a:effectLst/>
              <a:latin typeface="+mn-ea"/>
              <a:ea typeface="+mn-ea"/>
              <a:cs typeface="Times New Roman" panose="02020603050405020304" pitchFamily="18" charset="0"/>
            </a:rPr>
            <a:t>1</a:t>
          </a:r>
          <a:r>
            <a:rPr lang="ja-JP" sz="1000" b="1" kern="100">
              <a:ln>
                <a:noFill/>
              </a:ln>
              <a:solidFill>
                <a:srgbClr val="FFC000"/>
              </a:solidFill>
              <a:effectLst/>
              <a:latin typeface="+mn-ea"/>
              <a:ea typeface="+mn-ea"/>
              <a:cs typeface="Times New Roman" panose="02020603050405020304" pitchFamily="18" charset="0"/>
            </a:rPr>
            <a:t>位</a:t>
          </a:r>
          <a:endParaRPr lang="ja-JP" sz="1000" kern="100">
            <a:effectLst/>
            <a:latin typeface="+mn-ea"/>
            <a:ea typeface="+mn-ea"/>
            <a:cs typeface="Times New Roman" panose="02020603050405020304" pitchFamily="18" charset="0"/>
          </a:endParaRP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8</xdr:col>
      <xdr:colOff>228354</xdr:colOff>
      <xdr:row>1</xdr:row>
      <xdr:rowOff>41620</xdr:rowOff>
    </xdr:from>
    <xdr:to>
      <xdr:col>18</xdr:col>
      <xdr:colOff>114300</xdr:colOff>
      <xdr:row>32</xdr:row>
      <xdr:rowOff>133349</xdr:rowOff>
    </xdr:to>
    <xdr:graphicFrame macro="">
      <xdr:nvGraphicFramePr>
        <xdr:cNvPr id="2" name="グラフ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428906</xdr:colOff>
      <xdr:row>10</xdr:row>
      <xdr:rowOff>39</xdr:rowOff>
    </xdr:from>
    <xdr:to>
      <xdr:col>15</xdr:col>
      <xdr:colOff>6594</xdr:colOff>
      <xdr:row>11</xdr:row>
      <xdr:rowOff>227135</xdr:rowOff>
    </xdr:to>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7972706" y="1714539"/>
          <a:ext cx="1635088" cy="34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chemeClr val="accent6"/>
              </a:solidFill>
              <a:latin typeface="+mn-ea"/>
              <a:ea typeface="+mn-ea"/>
            </a:rPr>
            <a:t>均等分布</a:t>
          </a:r>
          <a:r>
            <a:rPr kumimoji="1" lang="en-US" altLang="ja-JP" sz="900" b="1">
              <a:solidFill>
                <a:schemeClr val="accent6"/>
              </a:solidFill>
              <a:latin typeface="+mn-ea"/>
              <a:ea typeface="+mn-ea"/>
            </a:rPr>
            <a:t>(45</a:t>
          </a:r>
          <a:r>
            <a:rPr kumimoji="1" lang="ja-JP" altLang="en-US" sz="900" b="1">
              <a:solidFill>
                <a:schemeClr val="accent6"/>
              </a:solidFill>
              <a:latin typeface="+mn-ea"/>
              <a:ea typeface="+mn-ea"/>
            </a:rPr>
            <a:t>度</a:t>
          </a:r>
          <a:r>
            <a:rPr kumimoji="1" lang="en-US" altLang="ja-JP" sz="900" b="1">
              <a:solidFill>
                <a:schemeClr val="accent6"/>
              </a:solidFill>
              <a:latin typeface="+mn-ea"/>
              <a:ea typeface="+mn-ea"/>
            </a:rPr>
            <a:t>)</a:t>
          </a:r>
          <a:r>
            <a:rPr kumimoji="1" lang="ja-JP" altLang="en-US" sz="900" b="1">
              <a:solidFill>
                <a:schemeClr val="accent6"/>
              </a:solidFill>
              <a:latin typeface="+mn-ea"/>
              <a:ea typeface="+mn-ea"/>
            </a:rPr>
            <a:t>線→</a:t>
          </a:r>
        </a:p>
      </xdr:txBody>
    </xdr:sp>
    <xdr:clientData/>
  </xdr:twoCellAnchor>
  <xdr:twoCellAnchor>
    <xdr:from>
      <xdr:col>19</xdr:col>
      <xdr:colOff>609601</xdr:colOff>
      <xdr:row>25</xdr:row>
      <xdr:rowOff>133350</xdr:rowOff>
    </xdr:from>
    <xdr:to>
      <xdr:col>21</xdr:col>
      <xdr:colOff>1</xdr:colOff>
      <xdr:row>27</xdr:row>
      <xdr:rowOff>85725</xdr:rowOff>
    </xdr:to>
    <xdr:sp macro="" textlink="">
      <xdr:nvSpPr>
        <xdr:cNvPr id="4" name="テキスト ボックス 3">
          <a:extLst>
            <a:ext uri="{FF2B5EF4-FFF2-40B4-BE49-F238E27FC236}">
              <a16:creationId xmlns:a16="http://schemas.microsoft.com/office/drawing/2014/main" id="{00000000-0008-0000-4200-000004000000}"/>
            </a:ext>
          </a:extLst>
        </xdr:cNvPr>
        <xdr:cNvSpPr txBox="1"/>
      </xdr:nvSpPr>
      <xdr:spPr>
        <a:xfrm>
          <a:off x="12954001" y="4419600"/>
          <a:ext cx="7620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資料：市民税課</a:t>
          </a:r>
          <a:endParaRPr lang="ja-JP" sz="1200">
            <a:effectLst/>
            <a:latin typeface="+mn-ea"/>
            <a:ea typeface="+mn-ea"/>
            <a:cs typeface="ＭＳ Ｐゴシック" panose="020B0600070205080204" pitchFamily="50" charset="-128"/>
          </a:endParaRPr>
        </a:p>
      </xdr:txBody>
    </xdr:sp>
    <xdr:clientData/>
  </xdr:twoCellAnchor>
  <xdr:twoCellAnchor>
    <xdr:from>
      <xdr:col>17</xdr:col>
      <xdr:colOff>609600</xdr:colOff>
      <xdr:row>8</xdr:row>
      <xdr:rowOff>9525</xdr:rowOff>
    </xdr:from>
    <xdr:to>
      <xdr:col>20</xdr:col>
      <xdr:colOff>257175</xdr:colOff>
      <xdr:row>15</xdr:row>
      <xdr:rowOff>123825</xdr:rowOff>
    </xdr:to>
    <xdr:sp macro="" textlink="">
      <xdr:nvSpPr>
        <xdr:cNvPr id="5" name="テキスト ボックス 13">
          <a:extLst>
            <a:ext uri="{FF2B5EF4-FFF2-40B4-BE49-F238E27FC236}">
              <a16:creationId xmlns:a16="http://schemas.microsoft.com/office/drawing/2014/main" id="{00000000-0008-0000-4200-000005000000}"/>
            </a:ext>
          </a:extLst>
        </xdr:cNvPr>
        <xdr:cNvSpPr txBox="1"/>
      </xdr:nvSpPr>
      <xdr:spPr>
        <a:xfrm>
          <a:off x="17278350" y="2228850"/>
          <a:ext cx="2171700" cy="2114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l">
            <a:spcAft>
              <a:spcPts val="0"/>
            </a:spcAft>
          </a:pPr>
          <a:r>
            <a:rPr lang="en-US" altLang="ja-JP" sz="800" kern="100">
              <a:effectLst/>
              <a:ea typeface="+mn-ea"/>
              <a:cs typeface="Times New Roman" panose="02020603050405020304" pitchFamily="18" charset="0"/>
            </a:rPr>
            <a:t>※</a:t>
          </a:r>
          <a:r>
            <a:rPr lang="ja-JP" altLang="en-US" sz="800" kern="100">
              <a:effectLst/>
              <a:ea typeface="+mn-ea"/>
              <a:cs typeface="Times New Roman" panose="02020603050405020304" pitchFamily="18" charset="0"/>
            </a:rPr>
            <a:t>ローレンツ曲線：郡山・いわき・福島各市における所得割のかかる納税義務者を所得階層順に並べ、各階層毎一人当たりの課税標準額の累積比率をグラフ化したもの。</a:t>
          </a:r>
        </a:p>
        <a:p>
          <a:pPr algn="l">
            <a:spcAft>
              <a:spcPts val="0"/>
            </a:spcAft>
          </a:pPr>
          <a:r>
            <a:rPr lang="ja-JP" altLang="en-US" sz="800" kern="100">
              <a:effectLst/>
              <a:ea typeface="+mn-ea"/>
              <a:cs typeface="Times New Roman" panose="02020603050405020304" pitchFamily="18" charset="0"/>
            </a:rPr>
            <a:t>　均等分布</a:t>
          </a:r>
          <a:r>
            <a:rPr lang="en-US" altLang="ja-JP" sz="800" kern="100">
              <a:effectLst/>
              <a:ea typeface="+mn-ea"/>
              <a:cs typeface="Times New Roman" panose="02020603050405020304" pitchFamily="18" charset="0"/>
            </a:rPr>
            <a:t>(45</a:t>
          </a:r>
          <a:r>
            <a:rPr lang="ja-JP" altLang="en-US" sz="800" kern="100">
              <a:effectLst/>
              <a:ea typeface="+mn-ea"/>
              <a:cs typeface="Times New Roman" panose="02020603050405020304" pitchFamily="18" charset="0"/>
            </a:rPr>
            <a:t>度</a:t>
          </a:r>
          <a:r>
            <a:rPr lang="en-US" altLang="ja-JP" sz="800" kern="100">
              <a:effectLst/>
              <a:ea typeface="+mn-ea"/>
              <a:cs typeface="Times New Roman" panose="02020603050405020304" pitchFamily="18" charset="0"/>
            </a:rPr>
            <a:t>)</a:t>
          </a:r>
          <a:r>
            <a:rPr lang="ja-JP" altLang="en-US" sz="800" kern="100">
              <a:effectLst/>
              <a:ea typeface="+mn-ea"/>
              <a:cs typeface="Times New Roman" panose="02020603050405020304" pitchFamily="18" charset="0"/>
            </a:rPr>
            <a:t>線からの離れ具合により、所得の格差を表し、格差が小さいほど</a:t>
          </a:r>
          <a:r>
            <a:rPr lang="en-US" altLang="ja-JP" sz="800" kern="100">
              <a:effectLst/>
              <a:ea typeface="+mn-ea"/>
              <a:cs typeface="Times New Roman" panose="02020603050405020304" pitchFamily="18" charset="0"/>
            </a:rPr>
            <a:t>45</a:t>
          </a:r>
          <a:r>
            <a:rPr lang="ja-JP" altLang="en-US" sz="800" kern="100">
              <a:effectLst/>
              <a:ea typeface="+mn-ea"/>
              <a:cs typeface="Times New Roman" panose="02020603050405020304" pitchFamily="18" charset="0"/>
            </a:rPr>
            <a:t>度線に近づき、格差が大きくなるほど下方に大きく膨らむ。</a:t>
          </a:r>
        </a:p>
        <a:p>
          <a:pPr algn="l">
            <a:spcAft>
              <a:spcPts val="0"/>
            </a:spcAft>
          </a:pPr>
          <a:endParaRPr lang="ja-JP" altLang="en-US" sz="800" kern="100">
            <a:effectLst/>
            <a:ea typeface="+mn-ea"/>
            <a:cs typeface="Times New Roman" panose="02020603050405020304" pitchFamily="18" charset="0"/>
          </a:endParaRPr>
        </a:p>
        <a:p>
          <a:pPr algn="l">
            <a:spcAft>
              <a:spcPts val="0"/>
            </a:spcAft>
          </a:pPr>
          <a:r>
            <a:rPr lang="ja-JP" altLang="en-US" sz="800" kern="100">
              <a:effectLst/>
              <a:ea typeface="+mn-ea"/>
              <a:cs typeface="Times New Roman" panose="02020603050405020304" pitchFamily="18" charset="0"/>
            </a:rPr>
            <a:t>　図は、</a:t>
          </a:r>
          <a:r>
            <a:rPr lang="en-US" altLang="ja-JP" sz="800" kern="100">
              <a:effectLst/>
              <a:ea typeface="+mn-ea"/>
              <a:cs typeface="Times New Roman" panose="02020603050405020304" pitchFamily="18" charset="0"/>
            </a:rPr>
            <a:t>2022</a:t>
          </a:r>
          <a:r>
            <a:rPr lang="ja-JP" altLang="en-US" sz="800" kern="100">
              <a:effectLst/>
              <a:ea typeface="+mn-ea"/>
              <a:cs typeface="Times New Roman" panose="02020603050405020304" pitchFamily="18" charset="0"/>
            </a:rPr>
            <a:t>年度における各市の所得階層毎の納税義務者数と、一人当たりの課税標準額による格差状況を表したものである。</a:t>
          </a:r>
        </a:p>
        <a:p>
          <a:pPr algn="l">
            <a:spcAft>
              <a:spcPts val="0"/>
            </a:spcAft>
          </a:pPr>
          <a:r>
            <a:rPr lang="ja-JP" altLang="en-US" sz="800" kern="100">
              <a:effectLst/>
              <a:ea typeface="+mn-ea"/>
              <a:cs typeface="Times New Roman" panose="02020603050405020304" pitchFamily="18" charset="0"/>
            </a:rPr>
            <a:t>　ローレンツ曲線では、郡山市といわき市がほぼ同じ弧を描き、福島市がやや小さい弧を描いており、</a:t>
          </a:r>
          <a:r>
            <a:rPr lang="en-US" altLang="ja-JP" sz="800" kern="100">
              <a:effectLst/>
              <a:ea typeface="+mn-ea"/>
              <a:cs typeface="Times New Roman" panose="02020603050405020304" pitchFamily="18" charset="0"/>
            </a:rPr>
            <a:t>2022</a:t>
          </a:r>
          <a:r>
            <a:rPr lang="ja-JP" altLang="en-US" sz="800" kern="100">
              <a:effectLst/>
              <a:ea typeface="+mn-ea"/>
              <a:cs typeface="Times New Roman" panose="02020603050405020304" pitchFamily="18" charset="0"/>
            </a:rPr>
            <a:t>年においては、福島市が３市の中で最も格差が小さいといえる。</a:t>
          </a:r>
          <a:endParaRPr lang="ja-JP" sz="1050" kern="100">
            <a:effectLst/>
            <a:ea typeface="游明朝" panose="02020400000000000000" pitchFamily="18" charset="-128"/>
            <a:cs typeface="Times New Roman" panose="02020603050405020304" pitchFamily="18" charset="0"/>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0.46151</cdr:x>
      <cdr:y>0.90956</cdr:y>
    </cdr:from>
    <cdr:to>
      <cdr:x>0.55835</cdr:x>
      <cdr:y>1</cdr:y>
    </cdr:to>
    <cdr:sp macro="" textlink="">
      <cdr:nvSpPr>
        <cdr:cNvPr id="2" name="テキスト ボックス 1"/>
        <cdr:cNvSpPr txBox="1"/>
      </cdr:nvSpPr>
      <cdr:spPr>
        <a:xfrm xmlns:a="http://schemas.openxmlformats.org/drawingml/2006/main">
          <a:off x="1654661" y="2647449"/>
          <a:ext cx="347205" cy="2632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130.xml><?xml version="1.0" encoding="utf-8"?>
<c:userShapes xmlns:c="http://schemas.openxmlformats.org/drawingml/2006/chart">
  <cdr:relSizeAnchor xmlns:cdr="http://schemas.openxmlformats.org/drawingml/2006/chartDrawing">
    <cdr:from>
      <cdr:x>0.18451</cdr:x>
      <cdr:y>0.15383</cdr:y>
    </cdr:from>
    <cdr:to>
      <cdr:x>0.82529</cdr:x>
      <cdr:y>0.74615</cdr:y>
    </cdr:to>
    <cdr:cxnSp macro="">
      <cdr:nvCxnSpPr>
        <cdr:cNvPr id="9" name="直線コネクタ 8">
          <a:extLst xmlns:a="http://schemas.openxmlformats.org/drawingml/2006/main">
            <a:ext uri="{FF2B5EF4-FFF2-40B4-BE49-F238E27FC236}">
              <a16:creationId xmlns:a16="http://schemas.microsoft.com/office/drawing/2014/main" id="{2ACE282B-AB49-42DE-BDC6-77F699A45D86}"/>
            </a:ext>
          </a:extLst>
        </cdr:cNvPr>
        <cdr:cNvCxnSpPr/>
      </cdr:nvCxnSpPr>
      <cdr:spPr>
        <a:xfrm xmlns:a="http://schemas.openxmlformats.org/drawingml/2006/main" flipH="1">
          <a:off x="1381371" y="1177504"/>
          <a:ext cx="4797491" cy="4533976"/>
        </a:xfrm>
        <a:prstGeom xmlns:a="http://schemas.openxmlformats.org/drawingml/2006/main" prst="line">
          <a:avLst/>
        </a:prstGeom>
        <a:ln xmlns:a="http://schemas.openxmlformats.org/drawingml/2006/main" w="25400">
          <a:solidFill>
            <a:schemeClr val="accent6"/>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0.33375</cdr:x>
      <cdr:y>0.18458</cdr:y>
    </cdr:from>
    <cdr:to>
      <cdr:x>0.53946</cdr:x>
      <cdr:y>0.2397</cdr:y>
    </cdr:to>
    <cdr:sp macro="" textlink="">
      <cdr:nvSpPr>
        <cdr:cNvPr id="5" name="角丸四角形吹き出し 4"/>
        <cdr:cNvSpPr/>
      </cdr:nvSpPr>
      <cdr:spPr>
        <a:xfrm xmlns:a="http://schemas.openxmlformats.org/drawingml/2006/main">
          <a:off x="2497629" y="1471004"/>
          <a:ext cx="1539438" cy="439277"/>
        </a:xfrm>
        <a:prstGeom xmlns:a="http://schemas.openxmlformats.org/drawingml/2006/main" prst="wedgeRoundRectCallout">
          <a:avLst>
            <a:gd name="adj1" fmla="val -82937"/>
            <a:gd name="adj2" fmla="val 3748"/>
            <a:gd name="adj3" fmla="val 16667"/>
          </a:avLst>
        </a:prstGeom>
        <a:solidFill xmlns:a="http://schemas.openxmlformats.org/drawingml/2006/main">
          <a:schemeClr val="accent1">
            <a:lumMod val="40000"/>
            <a:lumOff val="60000"/>
          </a:schemeClr>
        </a:solidFill>
      </cdr:spPr>
      <cdr:style>
        <a:lnRef xmlns:a="http://schemas.openxmlformats.org/drawingml/2006/main" idx="0">
          <a:schemeClr val="accent5"/>
        </a:lnRef>
        <a:fillRef xmlns:a="http://schemas.openxmlformats.org/drawingml/2006/main" idx="3">
          <a:schemeClr val="accent5"/>
        </a:fillRef>
        <a:effectRef xmlns:a="http://schemas.openxmlformats.org/drawingml/2006/main" idx="3">
          <a:schemeClr val="accent5"/>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latin typeface="+mn-ea"/>
              <a:ea typeface="+mn-ea"/>
            </a:rPr>
            <a:t>郡山市は、所得</a:t>
          </a:r>
          <a:r>
            <a:rPr kumimoji="1" lang="en-US" altLang="ja-JP" sz="800">
              <a:solidFill>
                <a:sysClr val="windowText" lastClr="000000"/>
              </a:solidFill>
              <a:latin typeface="+mn-ea"/>
              <a:ea typeface="+mn-ea"/>
            </a:rPr>
            <a:t>100</a:t>
          </a:r>
          <a:r>
            <a:rPr kumimoji="1" lang="ja-JP" altLang="en-US" sz="800">
              <a:solidFill>
                <a:sysClr val="windowText" lastClr="000000"/>
              </a:solidFill>
              <a:latin typeface="+mn-ea"/>
              <a:ea typeface="+mn-ea"/>
            </a:rPr>
            <a:t>万以下の納税義務者数が多い</a:t>
          </a:r>
        </a:p>
      </cdr:txBody>
    </cdr:sp>
  </cdr:relSizeAnchor>
  <cdr:relSizeAnchor xmlns:cdr="http://schemas.openxmlformats.org/drawingml/2006/chartDrawing">
    <cdr:from>
      <cdr:x>0.42662</cdr:x>
      <cdr:y>0.41478</cdr:y>
    </cdr:from>
    <cdr:to>
      <cdr:x>0.64123</cdr:x>
      <cdr:y>0.47007</cdr:y>
    </cdr:to>
    <cdr:sp macro="" textlink="">
      <cdr:nvSpPr>
        <cdr:cNvPr id="6" name="角丸四角形吹き出し 5"/>
        <cdr:cNvSpPr/>
      </cdr:nvSpPr>
      <cdr:spPr>
        <a:xfrm xmlns:a="http://schemas.openxmlformats.org/drawingml/2006/main">
          <a:off x="3194060" y="3257933"/>
          <a:ext cx="1606786" cy="434281"/>
        </a:xfrm>
        <a:prstGeom xmlns:a="http://schemas.openxmlformats.org/drawingml/2006/main" prst="wedgeRoundRectCallout">
          <a:avLst>
            <a:gd name="adj1" fmla="val -76826"/>
            <a:gd name="adj2" fmla="val 37318"/>
            <a:gd name="adj3" fmla="val 16667"/>
          </a:avLst>
        </a:prstGeom>
        <a:solidFill xmlns:a="http://schemas.openxmlformats.org/drawingml/2006/main">
          <a:schemeClr val="accent4">
            <a:lumMod val="20000"/>
            <a:lumOff val="80000"/>
          </a:schemeClr>
        </a:solidFill>
      </cdr:spPr>
      <cdr:style>
        <a:lnRef xmlns:a="http://schemas.openxmlformats.org/drawingml/2006/main" idx="0">
          <a:schemeClr val="accent4"/>
        </a:lnRef>
        <a:fillRef xmlns:a="http://schemas.openxmlformats.org/drawingml/2006/main" idx="3">
          <a:schemeClr val="accent4"/>
        </a:fillRef>
        <a:effectRef xmlns:a="http://schemas.openxmlformats.org/drawingml/2006/main" idx="3">
          <a:schemeClr val="accent4"/>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latin typeface="+mn-ea"/>
              <a:ea typeface="+mn-ea"/>
            </a:rPr>
            <a:t>いわき市は、所得</a:t>
          </a:r>
          <a:r>
            <a:rPr kumimoji="1" lang="en-US" altLang="ja-JP" sz="800">
              <a:solidFill>
                <a:sysClr val="windowText" lastClr="000000"/>
              </a:solidFill>
              <a:latin typeface="+mn-ea"/>
              <a:ea typeface="+mn-ea"/>
            </a:rPr>
            <a:t>200</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500</a:t>
          </a:r>
          <a:r>
            <a:rPr kumimoji="1" lang="ja-JP" altLang="en-US" sz="800">
              <a:solidFill>
                <a:sysClr val="windowText" lastClr="000000"/>
              </a:solidFill>
              <a:latin typeface="+mn-ea"/>
              <a:ea typeface="+mn-ea"/>
            </a:rPr>
            <a:t>万の納税義務者数が多い</a:t>
          </a:r>
        </a:p>
      </cdr:txBody>
    </cdr:sp>
  </cdr:relSizeAnchor>
  <cdr:relSizeAnchor xmlns:cdr="http://schemas.openxmlformats.org/drawingml/2006/chartDrawing">
    <cdr:from>
      <cdr:x>0.57292</cdr:x>
      <cdr:y>0.19864</cdr:y>
    </cdr:from>
    <cdr:to>
      <cdr:x>0.77736</cdr:x>
      <cdr:y>0.25457</cdr:y>
    </cdr:to>
    <cdr:sp macro="" textlink="">
      <cdr:nvSpPr>
        <cdr:cNvPr id="7" name="角丸四角形吹き出し 6"/>
        <cdr:cNvSpPr/>
      </cdr:nvSpPr>
      <cdr:spPr>
        <a:xfrm xmlns:a="http://schemas.openxmlformats.org/drawingml/2006/main">
          <a:off x="4289425" y="1520480"/>
          <a:ext cx="1530596" cy="428176"/>
        </a:xfrm>
        <a:prstGeom xmlns:a="http://schemas.openxmlformats.org/drawingml/2006/main" prst="wedgeRoundRectCallout">
          <a:avLst>
            <a:gd name="adj1" fmla="val 42808"/>
            <a:gd name="adj2" fmla="val 113693"/>
            <a:gd name="adj3" fmla="val 16667"/>
          </a:avLst>
        </a:prstGeom>
        <a:solidFill xmlns:a="http://schemas.openxmlformats.org/drawingml/2006/main">
          <a:schemeClr val="accent6">
            <a:lumMod val="20000"/>
            <a:lumOff val="80000"/>
          </a:schemeClr>
        </a:solidFill>
      </cdr:spPr>
      <cdr:style>
        <a:lnRef xmlns:a="http://schemas.openxmlformats.org/drawingml/2006/main" idx="0">
          <a:schemeClr val="accent6"/>
        </a:lnRef>
        <a:fillRef xmlns:a="http://schemas.openxmlformats.org/drawingml/2006/main" idx="3">
          <a:schemeClr val="accent6"/>
        </a:fillRef>
        <a:effectRef xmlns:a="http://schemas.openxmlformats.org/drawingml/2006/main" idx="3">
          <a:schemeClr val="accent6"/>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rPr>
            <a:t>福島市が最も小さい弧を描いており、所得格差が小さい</a:t>
          </a:r>
        </a:p>
      </cdr:txBody>
    </cdr:sp>
  </cdr:relSizeAnchor>
</c:userShapes>
</file>

<file path=xl/drawings/drawing131.xml><?xml version="1.0" encoding="utf-8"?>
<xdr:wsDr xmlns:xdr="http://schemas.openxmlformats.org/drawingml/2006/spreadsheetDrawing" xmlns:a="http://schemas.openxmlformats.org/drawingml/2006/main">
  <xdr:twoCellAnchor>
    <xdr:from>
      <xdr:col>8</xdr:col>
      <xdr:colOff>266011</xdr:colOff>
      <xdr:row>3</xdr:row>
      <xdr:rowOff>57150</xdr:rowOff>
    </xdr:from>
    <xdr:to>
      <xdr:col>18</xdr:col>
      <xdr:colOff>47624</xdr:colOff>
      <xdr:row>23</xdr:row>
      <xdr:rowOff>190499</xdr:rowOff>
    </xdr:to>
    <xdr:graphicFrame macro="">
      <xdr:nvGraphicFramePr>
        <xdr:cNvPr id="2" name="グラフ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38101</xdr:colOff>
      <xdr:row>20</xdr:row>
      <xdr:rowOff>266700</xdr:rowOff>
    </xdr:from>
    <xdr:to>
      <xdr:col>20</xdr:col>
      <xdr:colOff>28576</xdr:colOff>
      <xdr:row>22</xdr:row>
      <xdr:rowOff>0</xdr:rowOff>
    </xdr:to>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3068301" y="3600450"/>
          <a:ext cx="676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資料：市民税課</a:t>
          </a:r>
          <a:endParaRPr lang="ja-JP" sz="1200">
            <a:effectLst/>
            <a:latin typeface="+mn-ea"/>
            <a:ea typeface="+mn-ea"/>
            <a:cs typeface="ＭＳ Ｐゴシック" panose="020B0600070205080204" pitchFamily="50" charset="-128"/>
          </a:endParaRPr>
        </a:p>
      </xdr:txBody>
    </xdr:sp>
    <xdr:clientData/>
  </xdr:twoCellAnchor>
  <xdr:twoCellAnchor>
    <xdr:from>
      <xdr:col>17</xdr:col>
      <xdr:colOff>1123951</xdr:colOff>
      <xdr:row>4</xdr:row>
      <xdr:rowOff>38100</xdr:rowOff>
    </xdr:from>
    <xdr:to>
      <xdr:col>19</xdr:col>
      <xdr:colOff>933451</xdr:colOff>
      <xdr:row>19</xdr:row>
      <xdr:rowOff>28575</xdr:rowOff>
    </xdr:to>
    <xdr:sp macro="" textlink="">
      <xdr:nvSpPr>
        <xdr:cNvPr id="4" name="テキスト ボックス 13">
          <a:extLst>
            <a:ext uri="{FF2B5EF4-FFF2-40B4-BE49-F238E27FC236}">
              <a16:creationId xmlns:a16="http://schemas.microsoft.com/office/drawing/2014/main" id="{00000000-0008-0000-4300-000004000000}"/>
            </a:ext>
          </a:extLst>
        </xdr:cNvPr>
        <xdr:cNvSpPr txBox="1"/>
      </xdr:nvSpPr>
      <xdr:spPr>
        <a:xfrm>
          <a:off x="16840201" y="1114425"/>
          <a:ext cx="2209800" cy="427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l">
            <a:spcAft>
              <a:spcPts val="0"/>
            </a:spcAft>
          </a:pPr>
          <a:r>
            <a:rPr lang="ja-JP" sz="800" kern="100">
              <a:effectLst/>
              <a:latin typeface="+mn-ea"/>
              <a:ea typeface="+mn-ea"/>
              <a:cs typeface="Times New Roman" panose="02020603050405020304" pitchFamily="18" charset="0"/>
            </a:rPr>
            <a:t>※ジニ係数：ローレンツ曲線の膨らみ具合を数値化したもので、数値が小さいほど所得格差が小さく、大きいほど格差が大きいことを表す。</a:t>
          </a:r>
        </a:p>
        <a:p>
          <a:pPr algn="l">
            <a:spcAft>
              <a:spcPts val="0"/>
            </a:spcAft>
          </a:pPr>
          <a:r>
            <a:rPr lang="en-US" sz="800" kern="100">
              <a:effectLst/>
              <a:latin typeface="+mn-ea"/>
              <a:ea typeface="+mn-ea"/>
              <a:cs typeface="Times New Roman" panose="02020603050405020304" pitchFamily="18" charset="0"/>
            </a:rPr>
            <a:t> </a:t>
          </a:r>
          <a:endParaRPr lang="ja-JP" sz="800" kern="100">
            <a:effectLst/>
            <a:latin typeface="+mn-ea"/>
            <a:ea typeface="+mn-ea"/>
            <a:cs typeface="Times New Roman" panose="02020603050405020304" pitchFamily="18" charset="0"/>
          </a:endParaRPr>
        </a:p>
        <a:p>
          <a:pPr algn="l">
            <a:spcAft>
              <a:spcPts val="0"/>
            </a:spcAft>
          </a:pPr>
          <a:r>
            <a:rPr lang="en-US" altLang="ja-JP" sz="800" kern="100">
              <a:effectLst/>
              <a:latin typeface="+mn-ea"/>
              <a:ea typeface="+mn-ea"/>
              <a:cs typeface="Times New Roman" panose="02020603050405020304" pitchFamily="18" charset="0"/>
            </a:rPr>
            <a:t>※</a:t>
          </a:r>
          <a:r>
            <a:rPr lang="ja-JP" altLang="en-US" sz="800" kern="100">
              <a:effectLst/>
              <a:latin typeface="+mn-ea"/>
              <a:ea typeface="+mn-ea"/>
              <a:cs typeface="Times New Roman" panose="02020603050405020304" pitchFamily="18" charset="0"/>
            </a:rPr>
            <a:t>左図は本市における直近５年間の、所得割のかかる納税義務者数とジニ係数を表したものである。</a:t>
          </a:r>
          <a:endParaRPr lang="en-US" altLang="ja-JP" sz="800" kern="100">
            <a:effectLst/>
            <a:latin typeface="+mn-ea"/>
            <a:ea typeface="+mn-ea"/>
            <a:cs typeface="Times New Roman" panose="02020603050405020304" pitchFamily="18" charset="0"/>
          </a:endParaRPr>
        </a:p>
        <a:p>
          <a:pPr algn="l">
            <a:spcAft>
              <a:spcPts val="0"/>
            </a:spcAft>
          </a:pPr>
          <a:r>
            <a:rPr lang="en-US" altLang="ja-JP" sz="800" kern="100">
              <a:effectLst/>
              <a:latin typeface="+mn-ea"/>
              <a:ea typeface="+mn-ea"/>
              <a:cs typeface="Times New Roman" panose="02020603050405020304" pitchFamily="18" charset="0"/>
            </a:rPr>
            <a:t>2020</a:t>
          </a:r>
          <a:r>
            <a:rPr lang="ja-JP" altLang="en-US" sz="800" kern="100">
              <a:effectLst/>
              <a:latin typeface="+mn-ea"/>
              <a:ea typeface="+mn-ea"/>
              <a:cs typeface="Times New Roman" panose="02020603050405020304" pitchFamily="18" charset="0"/>
            </a:rPr>
            <a:t>年度は令和元年東日本台風被害による雑填措置等により、ジニ係数も過去５年間で最も低い値（格差が小さく）となっている。</a:t>
          </a:r>
          <a:endParaRPr lang="en-US" altLang="ja-JP" sz="800" kern="100">
            <a:effectLst/>
            <a:latin typeface="+mn-ea"/>
            <a:ea typeface="+mn-ea"/>
            <a:cs typeface="Times New Roman" panose="02020603050405020304" pitchFamily="18" charset="0"/>
          </a:endParaRPr>
        </a:p>
        <a:p>
          <a:pPr algn="l">
            <a:spcAft>
              <a:spcPts val="0"/>
            </a:spcAft>
          </a:pPr>
          <a:r>
            <a:rPr lang="en-US" altLang="ja-JP" sz="800" kern="100">
              <a:effectLst/>
              <a:latin typeface="+mn-ea"/>
              <a:ea typeface="+mn-ea"/>
              <a:cs typeface="Times New Roman" panose="02020603050405020304" pitchFamily="18" charset="0"/>
            </a:rPr>
            <a:t>2021</a:t>
          </a:r>
          <a:r>
            <a:rPr lang="ja-JP" altLang="en-US" sz="800" kern="100">
              <a:effectLst/>
              <a:latin typeface="+mn-ea"/>
              <a:ea typeface="+mn-ea"/>
              <a:cs typeface="Times New Roman" panose="02020603050405020304" pitchFamily="18" charset="0"/>
            </a:rPr>
            <a:t>年度、</a:t>
          </a:r>
          <a:r>
            <a:rPr lang="en-US" altLang="ja-JP" sz="800" kern="100">
              <a:effectLst/>
              <a:latin typeface="+mn-ea"/>
              <a:ea typeface="+mn-ea"/>
              <a:cs typeface="Times New Roman" panose="02020603050405020304" pitchFamily="18" charset="0"/>
            </a:rPr>
            <a:t>2022</a:t>
          </a:r>
          <a:r>
            <a:rPr lang="ja-JP" altLang="en-US" sz="800" kern="100">
              <a:effectLst/>
              <a:latin typeface="+mn-ea"/>
              <a:ea typeface="+mn-ea"/>
              <a:cs typeface="Times New Roman" panose="02020603050405020304" pitchFamily="18" charset="0"/>
            </a:rPr>
            <a:t>年度にかけて、ジニ係数はやや大きくなった。これは、平均課税標準額が、</a:t>
          </a:r>
          <a:r>
            <a:rPr lang="en-US" altLang="ja-JP" sz="800" kern="100">
              <a:effectLst/>
              <a:latin typeface="+mn-ea"/>
              <a:ea typeface="+mn-ea"/>
              <a:cs typeface="Times New Roman" panose="02020603050405020304" pitchFamily="18" charset="0"/>
            </a:rPr>
            <a:t>1,400</a:t>
          </a:r>
          <a:r>
            <a:rPr lang="ja-JP" altLang="en-US" sz="800" kern="100">
              <a:effectLst/>
              <a:latin typeface="+mn-ea"/>
              <a:ea typeface="+mn-ea"/>
              <a:cs typeface="Times New Roman" panose="02020603050405020304" pitchFamily="18" charset="0"/>
            </a:rPr>
            <a:t>万超の所得階層で増加し、それ以外の階層（特に</a:t>
          </a:r>
          <a:r>
            <a:rPr lang="en-US" altLang="ja-JP" sz="800" kern="100">
              <a:effectLst/>
              <a:latin typeface="+mn-ea"/>
              <a:ea typeface="+mn-ea"/>
              <a:cs typeface="Times New Roman" panose="02020603050405020304" pitchFamily="18" charset="0"/>
            </a:rPr>
            <a:t>200</a:t>
          </a:r>
          <a:r>
            <a:rPr lang="ja-JP" altLang="en-US" sz="800" kern="100">
              <a:effectLst/>
              <a:latin typeface="+mn-ea"/>
              <a:ea typeface="+mn-ea"/>
              <a:cs typeface="Times New Roman" panose="02020603050405020304" pitchFamily="18" charset="0"/>
            </a:rPr>
            <a:t>万以下の階層）で減少したためであり、コロナ禍からの経済回復の二極化を表しているとも考えられる。</a:t>
          </a:r>
          <a:endParaRPr lang="en-US" altLang="ja-JP" sz="800" kern="100">
            <a:effectLst/>
            <a:latin typeface="+mn-ea"/>
            <a:ea typeface="+mn-ea"/>
            <a:cs typeface="Times New Roman" panose="02020603050405020304" pitchFamily="18" charset="0"/>
          </a:endParaRPr>
        </a:p>
        <a:p>
          <a:pPr algn="l">
            <a:spcAft>
              <a:spcPts val="0"/>
            </a:spcAft>
          </a:pPr>
          <a:r>
            <a:rPr lang="en-US" sz="800" kern="100">
              <a:effectLst/>
              <a:latin typeface="+mn-ea"/>
              <a:ea typeface="+mn-ea"/>
              <a:cs typeface="Times New Roman" panose="02020603050405020304" pitchFamily="18" charset="0"/>
            </a:rPr>
            <a:t> </a:t>
          </a:r>
          <a:endParaRPr lang="ja-JP" sz="800" kern="100">
            <a:effectLst/>
            <a:latin typeface="+mn-ea"/>
            <a:ea typeface="+mn-ea"/>
            <a:cs typeface="Times New Roman" panose="02020603050405020304" pitchFamily="18" charset="0"/>
          </a:endParaRPr>
        </a:p>
        <a:p>
          <a:pPr algn="l">
            <a:spcAft>
              <a:spcPts val="0"/>
            </a:spcAft>
          </a:pPr>
          <a:r>
            <a:rPr lang="ja-JP" sz="800" kern="100">
              <a:effectLst/>
              <a:latin typeface="+mn-ea"/>
              <a:ea typeface="+mn-ea"/>
              <a:cs typeface="Times New Roman" panose="02020603050405020304" pitchFamily="18" charset="0"/>
            </a:rPr>
            <a:t>注意</a:t>
          </a:r>
          <a:r>
            <a:rPr lang="en-US" sz="800" kern="100">
              <a:effectLst/>
              <a:latin typeface="+mn-ea"/>
              <a:ea typeface="+mn-ea"/>
              <a:cs typeface="Times New Roman" panose="02020603050405020304" pitchFamily="18" charset="0"/>
            </a:rPr>
            <a:t>)</a:t>
          </a:r>
          <a:r>
            <a:rPr lang="ja-JP" sz="800" kern="100">
              <a:effectLst/>
              <a:latin typeface="+mn-ea"/>
              <a:ea typeface="+mn-ea"/>
              <a:cs typeface="Times New Roman" panose="02020603050405020304" pitchFamily="18" charset="0"/>
            </a:rPr>
            <a:t>　今回の結果は、いわゆる「所得の再分配（他の税や社会保障等による再分配等）」前のものであり、厚労省の調査では、通常再分配後の格差は</a:t>
          </a:r>
          <a:r>
            <a:rPr lang="en-US" sz="800" kern="100">
              <a:effectLst/>
              <a:latin typeface="+mn-ea"/>
              <a:ea typeface="+mn-ea"/>
              <a:cs typeface="Times New Roman" panose="02020603050405020304" pitchFamily="18" charset="0"/>
            </a:rPr>
            <a:t>30</a:t>
          </a:r>
          <a:r>
            <a:rPr lang="ja-JP" sz="800" kern="100">
              <a:effectLst/>
              <a:latin typeface="+mn-ea"/>
              <a:ea typeface="+mn-ea"/>
              <a:cs typeface="Times New Roman" panose="02020603050405020304" pitchFamily="18" charset="0"/>
            </a:rPr>
            <a:t>％程度低くなる。</a:t>
          </a:r>
        </a:p>
      </xdr:txBody>
    </xdr:sp>
    <xdr:clientData/>
  </xdr:twoCellAnchor>
</xdr:wsDr>
</file>

<file path=xl/drawings/drawing132.xml><?xml version="1.0" encoding="utf-8"?>
<c:userShapes xmlns:c="http://schemas.openxmlformats.org/drawingml/2006/chart">
  <cdr:relSizeAnchor xmlns:cdr="http://schemas.openxmlformats.org/drawingml/2006/chartDrawing">
    <cdr:from>
      <cdr:x>0.37768</cdr:x>
      <cdr:y>0.1199</cdr:y>
    </cdr:from>
    <cdr:to>
      <cdr:x>0.73206</cdr:x>
      <cdr:y>0.18878</cdr:y>
    </cdr:to>
    <cdr:sp macro="" textlink="">
      <cdr:nvSpPr>
        <cdr:cNvPr id="2" name="角丸四角形吹き出し 1"/>
        <cdr:cNvSpPr/>
      </cdr:nvSpPr>
      <cdr:spPr>
        <a:xfrm xmlns:a="http://schemas.openxmlformats.org/drawingml/2006/main">
          <a:off x="3256728" y="737505"/>
          <a:ext cx="3055838" cy="423675"/>
        </a:xfrm>
        <a:prstGeom xmlns:a="http://schemas.openxmlformats.org/drawingml/2006/main" prst="wedgeRoundRectCallout">
          <a:avLst>
            <a:gd name="adj1" fmla="val 31539"/>
            <a:gd name="adj2" fmla="val 110584"/>
            <a:gd name="adj3" fmla="val 16667"/>
          </a:avLst>
        </a:prstGeom>
        <a:solidFill xmlns:a="http://schemas.openxmlformats.org/drawingml/2006/main">
          <a:schemeClr val="accent4">
            <a:lumMod val="20000"/>
            <a:lumOff val="80000"/>
          </a:schemeClr>
        </a:solidFill>
      </cdr:spPr>
      <cdr:style>
        <a:lnRef xmlns:a="http://schemas.openxmlformats.org/drawingml/2006/main" idx="0">
          <a:schemeClr val="accent4"/>
        </a:lnRef>
        <a:fillRef xmlns:a="http://schemas.openxmlformats.org/drawingml/2006/main" idx="3">
          <a:schemeClr val="accent4"/>
        </a:fillRef>
        <a:effectRef xmlns:a="http://schemas.openxmlformats.org/drawingml/2006/main" idx="3">
          <a:schemeClr val="accent4"/>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latin typeface="+mn-ea"/>
              <a:ea typeface="+mn-ea"/>
            </a:rPr>
            <a:t>ジニ係数は、いわき市が高く格差が大きい傾向だが、</a:t>
          </a:r>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年度は郡山市が上回った。また福島市は２市に比べて格差は小さい。</a:t>
          </a:r>
        </a:p>
      </cdr:txBody>
    </cdr:sp>
  </cdr:relSizeAnchor>
</c:userShapes>
</file>

<file path=xl/drawings/drawing133.xml><?xml version="1.0" encoding="utf-8"?>
<xdr:wsDr xmlns:xdr="http://schemas.openxmlformats.org/drawingml/2006/spreadsheetDrawing" xmlns:a="http://schemas.openxmlformats.org/drawingml/2006/main">
  <xdr:twoCellAnchor>
    <xdr:from>
      <xdr:col>9</xdr:col>
      <xdr:colOff>800100</xdr:colOff>
      <xdr:row>2</xdr:row>
      <xdr:rowOff>71967</xdr:rowOff>
    </xdr:from>
    <xdr:to>
      <xdr:col>20</xdr:col>
      <xdr:colOff>333375</xdr:colOff>
      <xdr:row>13</xdr:row>
      <xdr:rowOff>76200</xdr:rowOff>
    </xdr:to>
    <xdr:graphicFrame macro="">
      <xdr:nvGraphicFramePr>
        <xdr:cNvPr id="2" name="グラフ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666751</xdr:colOff>
      <xdr:row>14</xdr:row>
      <xdr:rowOff>200025</xdr:rowOff>
    </xdr:from>
    <xdr:to>
      <xdr:col>20</xdr:col>
      <xdr:colOff>190501</xdr:colOff>
      <xdr:row>15</xdr:row>
      <xdr:rowOff>219075</xdr:rowOff>
    </xdr:to>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3011151" y="2571750"/>
          <a:ext cx="8953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11</xdr:col>
      <xdr:colOff>238125</xdr:colOff>
      <xdr:row>13</xdr:row>
      <xdr:rowOff>111369</xdr:rowOff>
    </xdr:from>
    <xdr:to>
      <xdr:col>18</xdr:col>
      <xdr:colOff>371474</xdr:colOff>
      <xdr:row>16</xdr:row>
      <xdr:rowOff>198782</xdr:rowOff>
    </xdr:to>
    <xdr:sp macro="" textlink="">
      <xdr:nvSpPr>
        <xdr:cNvPr id="4" name="テキスト ボックス 3">
          <a:extLst>
            <a:ext uri="{FF2B5EF4-FFF2-40B4-BE49-F238E27FC236}">
              <a16:creationId xmlns:a16="http://schemas.microsoft.com/office/drawing/2014/main" id="{00000000-0008-0000-4400-000004000000}"/>
            </a:ext>
          </a:extLst>
        </xdr:cNvPr>
        <xdr:cNvSpPr txBox="1"/>
      </xdr:nvSpPr>
      <xdr:spPr>
        <a:xfrm>
          <a:off x="7377734" y="3722586"/>
          <a:ext cx="4945544" cy="957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一般会計</a:t>
          </a:r>
          <a:endParaRPr kumimoji="1" lang="en-US" altLang="ja-JP" sz="800">
            <a:latin typeface="+mn-ea"/>
            <a:ea typeface="+mn-ea"/>
          </a:endParaRPr>
        </a:p>
        <a:p>
          <a:r>
            <a:rPr kumimoji="1" lang="ja-JP" altLang="en-US" sz="800">
              <a:latin typeface="+mn-ea"/>
              <a:ea typeface="+mn-ea"/>
            </a:rPr>
            <a:t>　地方公共団体の行政運営の基本的な経費を網羅して計上した会計</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骨格予算</a:t>
          </a:r>
          <a:endParaRPr kumimoji="1" lang="en-US" altLang="ja-JP" sz="800">
            <a:latin typeface="+mn-ea"/>
            <a:ea typeface="+mn-ea"/>
          </a:endParaRPr>
        </a:p>
        <a:p>
          <a:r>
            <a:rPr kumimoji="1" lang="ja-JP" altLang="en-US" sz="800">
              <a:latin typeface="+mn-ea"/>
              <a:ea typeface="+mn-ea"/>
            </a:rPr>
            <a:t>　市長選挙の時期等の関係から、政策的経費等の計上を避け、必要最小限度の経費で編成する予算</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44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17</xdr:col>
      <xdr:colOff>581025</xdr:colOff>
      <xdr:row>12</xdr:row>
      <xdr:rowOff>57151</xdr:rowOff>
    </xdr:from>
    <xdr:to>
      <xdr:col>18</xdr:col>
      <xdr:colOff>297178</xdr:colOff>
      <xdr:row>13</xdr:row>
      <xdr:rowOff>9525</xdr:rowOff>
    </xdr:to>
    <xdr:sp macro="" textlink="">
      <xdr:nvSpPr>
        <xdr:cNvPr id="6" name="Text Box 6">
          <a:extLst>
            <a:ext uri="{FF2B5EF4-FFF2-40B4-BE49-F238E27FC236}">
              <a16:creationId xmlns:a16="http://schemas.microsoft.com/office/drawing/2014/main" id="{00000000-0008-0000-4400-000006000000}"/>
            </a:ext>
          </a:extLst>
        </xdr:cNvPr>
        <xdr:cNvSpPr txBox="1">
          <a:spLocks noChangeArrowheads="1"/>
        </xdr:cNvSpPr>
      </xdr:nvSpPr>
      <xdr:spPr bwMode="auto">
        <a:xfrm>
          <a:off x="11820525" y="3333751"/>
          <a:ext cx="401953" cy="238124"/>
        </a:xfrm>
        <a:prstGeom prst="rect">
          <a:avLst/>
        </a:prstGeom>
        <a:noFill/>
        <a:ln w="12700">
          <a:solidFill>
            <a:srgbClr val="FF0000"/>
          </a:solidFill>
          <a:miter lim="800000"/>
          <a:headEnd/>
          <a:tailEnd/>
        </a:ln>
      </xdr:spPr>
      <xdr:txBody>
        <a:bodyPr wrap="square" lIns="27432" tIns="18288" rIns="27432" bIns="18288"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900" b="0" i="0" u="none" strike="noStrike" baseline="0">
              <a:solidFill>
                <a:sysClr val="windowText" lastClr="000000"/>
              </a:solidFill>
              <a:latin typeface="ＭＳ Ｐゴシック"/>
              <a:ea typeface="ＭＳ Ｐゴシック"/>
            </a:rPr>
            <a:t>骨格</a:t>
          </a:r>
        </a:p>
      </xdr:txBody>
    </xdr:sp>
    <xdr:clientData/>
  </xdr:twoCellAnchor>
  <xdr:twoCellAnchor>
    <xdr:from>
      <xdr:col>13</xdr:col>
      <xdr:colOff>66675</xdr:colOff>
      <xdr:row>12</xdr:row>
      <xdr:rowOff>57150</xdr:rowOff>
    </xdr:from>
    <xdr:to>
      <xdr:col>13</xdr:col>
      <xdr:colOff>536193</xdr:colOff>
      <xdr:row>13</xdr:row>
      <xdr:rowOff>28189</xdr:rowOff>
    </xdr:to>
    <xdr:sp macro="" textlink="">
      <xdr:nvSpPr>
        <xdr:cNvPr id="8" name="Text Box 6">
          <a:extLst>
            <a:ext uri="{FF2B5EF4-FFF2-40B4-BE49-F238E27FC236}">
              <a16:creationId xmlns:a16="http://schemas.microsoft.com/office/drawing/2014/main" id="{00000000-0008-0000-4400-000008000000}"/>
            </a:ext>
          </a:extLst>
        </xdr:cNvPr>
        <xdr:cNvSpPr txBox="1">
          <a:spLocks noChangeArrowheads="1"/>
        </xdr:cNvSpPr>
      </xdr:nvSpPr>
      <xdr:spPr bwMode="auto">
        <a:xfrm>
          <a:off x="8562975" y="3333750"/>
          <a:ext cx="469518" cy="256789"/>
        </a:xfrm>
        <a:prstGeom prst="rect">
          <a:avLst/>
        </a:prstGeom>
        <a:noFill/>
        <a:ln w="12700">
          <a:solidFill>
            <a:srgbClr val="FF0000"/>
          </a:solidFill>
          <a:miter lim="800000"/>
          <a:headEnd/>
          <a:tailEnd/>
        </a:ln>
      </xdr:spPr>
      <xdr:txBody>
        <a:bodyPr wrap="square" lIns="27432" tIns="18288" rIns="27432" bIns="18288"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900" b="0" i="0" u="none" strike="noStrike" baseline="0">
              <a:solidFill>
                <a:srgbClr val="000000"/>
              </a:solidFill>
              <a:latin typeface="ＭＳ Ｐゴシック"/>
              <a:ea typeface="ＭＳ Ｐゴシック"/>
            </a:rPr>
            <a:t>骨格</a:t>
          </a:r>
        </a:p>
      </xdr:txBody>
    </xdr:sp>
    <xdr:clientData/>
  </xdr:twoCellAnchor>
</xdr:wsDr>
</file>

<file path=xl/drawings/drawing134.xml><?xml version="1.0" encoding="utf-8"?>
<c:userShapes xmlns:c="http://schemas.openxmlformats.org/drawingml/2006/chart">
  <cdr:relSizeAnchor xmlns:cdr="http://schemas.openxmlformats.org/drawingml/2006/chartDrawing">
    <cdr:from>
      <cdr:x>0.50735</cdr:x>
      <cdr:y>0.91256</cdr:y>
    </cdr:from>
    <cdr:to>
      <cdr:x>0.5695</cdr:x>
      <cdr:y>0.98426</cdr:y>
    </cdr:to>
    <cdr:sp macro="" textlink="">
      <cdr:nvSpPr>
        <cdr:cNvPr id="3" name="Text Box 6"/>
        <cdr:cNvSpPr txBox="1">
          <a:spLocks xmlns:a="http://schemas.openxmlformats.org/drawingml/2006/main" noChangeArrowheads="1"/>
        </cdr:cNvSpPr>
      </cdr:nvSpPr>
      <cdr:spPr bwMode="auto">
        <a:xfrm xmlns:a="http://schemas.openxmlformats.org/drawingml/2006/main">
          <a:off x="3556754" y="2941789"/>
          <a:ext cx="435696" cy="231138"/>
        </a:xfrm>
        <a:prstGeom xmlns:a="http://schemas.openxmlformats.org/drawingml/2006/main" prst="rect">
          <a:avLst/>
        </a:prstGeom>
        <a:noFill xmlns:a="http://schemas.openxmlformats.org/drawingml/2006/main"/>
        <a:ln xmlns:a="http://schemas.openxmlformats.org/drawingml/2006/main" w="12700">
          <a:solidFill>
            <a:srgbClr val="FF0000"/>
          </a:solid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骨格</a:t>
          </a:r>
        </a:p>
      </cdr:txBody>
    </cdr:sp>
  </cdr:relSizeAnchor>
</c:userShapes>
</file>

<file path=xl/drawings/drawing135.xml><?xml version="1.0" encoding="utf-8"?>
<xdr:wsDr xmlns:xdr="http://schemas.openxmlformats.org/drawingml/2006/spreadsheetDrawing" xmlns:a="http://schemas.openxmlformats.org/drawingml/2006/main">
  <xdr:twoCellAnchor>
    <xdr:from>
      <xdr:col>10</xdr:col>
      <xdr:colOff>0</xdr:colOff>
      <xdr:row>2</xdr:row>
      <xdr:rowOff>0</xdr:rowOff>
    </xdr:from>
    <xdr:to>
      <xdr:col>20</xdr:col>
      <xdr:colOff>609600</xdr:colOff>
      <xdr:row>14</xdr:row>
      <xdr:rowOff>219075</xdr:rowOff>
    </xdr:to>
    <xdr:graphicFrame macro="">
      <xdr:nvGraphicFramePr>
        <xdr:cNvPr id="2" name="グラフ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517526</xdr:colOff>
      <xdr:row>14</xdr:row>
      <xdr:rowOff>18727</xdr:rowOff>
    </xdr:from>
    <xdr:to>
      <xdr:col>18</xdr:col>
      <xdr:colOff>466725</xdr:colOff>
      <xdr:row>15</xdr:row>
      <xdr:rowOff>247650</xdr:rowOff>
    </xdr:to>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7708901" y="3866827"/>
          <a:ext cx="4749799" cy="514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特別会計</a:t>
          </a:r>
          <a:endParaRPr kumimoji="1" lang="en-US" altLang="ja-JP" sz="800">
            <a:latin typeface="+mn-ea"/>
            <a:ea typeface="+mn-ea"/>
          </a:endParaRPr>
        </a:p>
        <a:p>
          <a:r>
            <a:rPr kumimoji="1" lang="ja-JP" altLang="en-US" sz="800">
              <a:latin typeface="+mn-ea"/>
              <a:ea typeface="+mn-ea"/>
            </a:rPr>
            <a:t>　一般会計に対し、特定の歳入歳出を一般の歳入歳出と区別して別個に処理するための会計</a:t>
          </a:r>
        </a:p>
      </xdr:txBody>
    </xdr:sp>
    <xdr:clientData/>
  </xdr:twoCellAnchor>
  <xdr:twoCellAnchor>
    <xdr:from>
      <xdr:col>19</xdr:col>
      <xdr:colOff>276225</xdr:colOff>
      <xdr:row>14</xdr:row>
      <xdr:rowOff>152399</xdr:rowOff>
    </xdr:from>
    <xdr:to>
      <xdr:col>20</xdr:col>
      <xdr:colOff>438150</xdr:colOff>
      <xdr:row>15</xdr:row>
      <xdr:rowOff>171450</xdr:rowOff>
    </xdr:to>
    <xdr:sp macro="" textlink="">
      <xdr:nvSpPr>
        <xdr:cNvPr id="4" name="テキスト ボックス 3">
          <a:extLst>
            <a:ext uri="{FF2B5EF4-FFF2-40B4-BE49-F238E27FC236}">
              <a16:creationId xmlns:a16="http://schemas.microsoft.com/office/drawing/2014/main" id="{00000000-0008-0000-4500-000004000000}"/>
            </a:ext>
          </a:extLst>
        </xdr:cNvPr>
        <xdr:cNvSpPr txBox="1"/>
      </xdr:nvSpPr>
      <xdr:spPr>
        <a:xfrm>
          <a:off x="13306425" y="2552699"/>
          <a:ext cx="847725"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18</xdr:col>
      <xdr:colOff>103534</xdr:colOff>
      <xdr:row>12</xdr:row>
      <xdr:rowOff>226945</xdr:rowOff>
    </xdr:from>
    <xdr:to>
      <xdr:col>18</xdr:col>
      <xdr:colOff>549672</xdr:colOff>
      <xdr:row>13</xdr:row>
      <xdr:rowOff>209551</xdr:rowOff>
    </xdr:to>
    <xdr:sp macro="" textlink="">
      <xdr:nvSpPr>
        <xdr:cNvPr id="6" name="Text Box 6">
          <a:extLst>
            <a:ext uri="{FF2B5EF4-FFF2-40B4-BE49-F238E27FC236}">
              <a16:creationId xmlns:a16="http://schemas.microsoft.com/office/drawing/2014/main" id="{00000000-0008-0000-4500-000006000000}"/>
            </a:ext>
          </a:extLst>
        </xdr:cNvPr>
        <xdr:cNvSpPr txBox="1">
          <a:spLocks noChangeArrowheads="1"/>
        </xdr:cNvSpPr>
      </xdr:nvSpPr>
      <xdr:spPr bwMode="auto">
        <a:xfrm>
          <a:off x="12095509" y="3503545"/>
          <a:ext cx="446138" cy="268356"/>
        </a:xfrm>
        <a:prstGeom prst="rect">
          <a:avLst/>
        </a:prstGeom>
        <a:noFill/>
        <a:ln w="12700">
          <a:solidFill>
            <a:srgbClr val="FF0000"/>
          </a:solidFill>
          <a:miter lim="800000"/>
          <a:headEnd/>
          <a:tailEnd/>
        </a:ln>
      </xdr:spPr>
      <xdr:txBody>
        <a:bodyPr wrap="square" lIns="27432" tIns="18288" rIns="27432" bIns="18288"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900" b="0" i="0" u="none" strike="noStrike" baseline="0">
              <a:solidFill>
                <a:srgbClr val="000000"/>
              </a:solidFill>
              <a:latin typeface="ＭＳ Ｐゴシック"/>
              <a:ea typeface="ＭＳ Ｐゴシック"/>
            </a:rPr>
            <a:t>骨格</a:t>
          </a:r>
        </a:p>
      </xdr:txBody>
    </xdr:sp>
    <xdr:clientData/>
  </xdr:twoCellAnchor>
  <xdr:twoCellAnchor>
    <xdr:from>
      <xdr:col>20</xdr:col>
      <xdr:colOff>190500</xdr:colOff>
      <xdr:row>12</xdr:row>
      <xdr:rowOff>19050</xdr:rowOff>
    </xdr:from>
    <xdr:to>
      <xdr:col>20</xdr:col>
      <xdr:colOff>599387</xdr:colOff>
      <xdr:row>12</xdr:row>
      <xdr:rowOff>216596</xdr:rowOff>
    </xdr:to>
    <xdr:sp macro="" textlink="">
      <xdr:nvSpPr>
        <xdr:cNvPr id="8" name="テキスト ボックス 1">
          <a:extLst>
            <a:ext uri="{FF2B5EF4-FFF2-40B4-BE49-F238E27FC236}">
              <a16:creationId xmlns:a16="http://schemas.microsoft.com/office/drawing/2014/main" id="{00000000-0008-0000-4500-000008000000}"/>
            </a:ext>
          </a:extLst>
        </xdr:cNvPr>
        <xdr:cNvSpPr txBox="1"/>
      </xdr:nvSpPr>
      <xdr:spPr>
        <a:xfrm>
          <a:off x="13573125" y="32956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twoCellAnchor>
    <xdr:from>
      <xdr:col>13</xdr:col>
      <xdr:colOff>285750</xdr:colOff>
      <xdr:row>12</xdr:row>
      <xdr:rowOff>200025</xdr:rowOff>
    </xdr:from>
    <xdr:to>
      <xdr:col>14</xdr:col>
      <xdr:colOff>69468</xdr:colOff>
      <xdr:row>13</xdr:row>
      <xdr:rowOff>171064</xdr:rowOff>
    </xdr:to>
    <xdr:sp macro="" textlink="">
      <xdr:nvSpPr>
        <xdr:cNvPr id="9" name="Text Box 6">
          <a:extLst>
            <a:ext uri="{FF2B5EF4-FFF2-40B4-BE49-F238E27FC236}">
              <a16:creationId xmlns:a16="http://schemas.microsoft.com/office/drawing/2014/main" id="{00000000-0008-0000-4500-000009000000}"/>
            </a:ext>
          </a:extLst>
        </xdr:cNvPr>
        <xdr:cNvSpPr txBox="1">
          <a:spLocks noChangeArrowheads="1"/>
        </xdr:cNvSpPr>
      </xdr:nvSpPr>
      <xdr:spPr bwMode="auto">
        <a:xfrm>
          <a:off x="8848725" y="3476625"/>
          <a:ext cx="469518" cy="256789"/>
        </a:xfrm>
        <a:prstGeom prst="rect">
          <a:avLst/>
        </a:prstGeom>
        <a:noFill/>
        <a:ln w="12700">
          <a:solidFill>
            <a:srgbClr val="FF0000"/>
          </a:solidFill>
          <a:miter lim="800000"/>
          <a:headEnd/>
          <a:tailEnd/>
        </a:ln>
      </xdr:spPr>
      <xdr:txBody>
        <a:bodyPr wrap="square" lIns="27432" tIns="18288" rIns="27432" bIns="18288"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900" b="0" i="0" u="none" strike="noStrike" baseline="0">
              <a:solidFill>
                <a:srgbClr val="000000"/>
              </a:solidFill>
              <a:latin typeface="ＭＳ Ｐゴシック"/>
              <a:ea typeface="ＭＳ Ｐゴシック"/>
            </a:rPr>
            <a:t>骨格</a:t>
          </a:r>
        </a:p>
      </xdr:txBody>
    </xdr:sp>
    <xdr:clientData/>
  </xdr:twoCellAnchor>
</xdr:wsDr>
</file>

<file path=xl/drawings/drawing136.xml><?xml version="1.0" encoding="utf-8"?>
<c:userShapes xmlns:c="http://schemas.openxmlformats.org/drawingml/2006/chart">
  <cdr:relSizeAnchor xmlns:cdr="http://schemas.openxmlformats.org/drawingml/2006/chartDrawing">
    <cdr:from>
      <cdr:x>0.52485</cdr:x>
      <cdr:y>0.83788</cdr:y>
    </cdr:from>
    <cdr:to>
      <cdr:x>0.58937</cdr:x>
      <cdr:y>0.90683</cdr:y>
    </cdr:to>
    <cdr:sp macro="" textlink="">
      <cdr:nvSpPr>
        <cdr:cNvPr id="3" name="Text Box 6"/>
        <cdr:cNvSpPr txBox="1">
          <a:spLocks xmlns:a="http://schemas.openxmlformats.org/drawingml/2006/main" noChangeArrowheads="1"/>
        </cdr:cNvSpPr>
      </cdr:nvSpPr>
      <cdr:spPr bwMode="auto">
        <a:xfrm xmlns:a="http://schemas.openxmlformats.org/drawingml/2006/main">
          <a:off x="3819388" y="3120504"/>
          <a:ext cx="469518" cy="256789"/>
        </a:xfrm>
        <a:prstGeom xmlns:a="http://schemas.openxmlformats.org/drawingml/2006/main" prst="rect">
          <a:avLst/>
        </a:prstGeom>
        <a:noFill xmlns:a="http://schemas.openxmlformats.org/drawingml/2006/main"/>
        <a:ln xmlns:a="http://schemas.openxmlformats.org/drawingml/2006/main" w="12700">
          <a:solidFill>
            <a:srgbClr val="FF0000"/>
          </a:solid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骨格</a:t>
          </a:r>
        </a:p>
      </cdr:txBody>
    </cdr:sp>
  </cdr:relSizeAnchor>
</c:userShapes>
</file>

<file path=xl/drawings/drawing137.xml><?xml version="1.0" encoding="utf-8"?>
<xdr:wsDr xmlns:xdr="http://schemas.openxmlformats.org/drawingml/2006/spreadsheetDrawing" xmlns:a="http://schemas.openxmlformats.org/drawingml/2006/main">
  <xdr:twoCellAnchor>
    <xdr:from>
      <xdr:col>8</xdr:col>
      <xdr:colOff>38913</xdr:colOff>
      <xdr:row>3</xdr:row>
      <xdr:rowOff>12227</xdr:rowOff>
    </xdr:from>
    <xdr:to>
      <xdr:col>16</xdr:col>
      <xdr:colOff>135265</xdr:colOff>
      <xdr:row>15</xdr:row>
      <xdr:rowOff>134470</xdr:rowOff>
    </xdr:to>
    <xdr:graphicFrame macro="">
      <xdr:nvGraphicFramePr>
        <xdr:cNvPr id="2" name="グラフ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340250</xdr:colOff>
      <xdr:row>5</xdr:row>
      <xdr:rowOff>17321</xdr:rowOff>
    </xdr:from>
    <xdr:to>
      <xdr:col>15</xdr:col>
      <xdr:colOff>654015</xdr:colOff>
      <xdr:row>6</xdr:row>
      <xdr:rowOff>65371</xdr:rowOff>
    </xdr:to>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9941450" y="874571"/>
          <a:ext cx="999565" cy="219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単位：千円</a:t>
          </a:r>
        </a:p>
      </xdr:txBody>
    </xdr:sp>
    <xdr:clientData/>
  </xdr:twoCellAnchor>
  <xdr:twoCellAnchor>
    <xdr:from>
      <xdr:col>15</xdr:col>
      <xdr:colOff>324972</xdr:colOff>
      <xdr:row>2</xdr:row>
      <xdr:rowOff>134473</xdr:rowOff>
    </xdr:from>
    <xdr:to>
      <xdr:col>23</xdr:col>
      <xdr:colOff>437030</xdr:colOff>
      <xdr:row>15</xdr:row>
      <xdr:rowOff>99220</xdr:rowOff>
    </xdr:to>
    <xdr:graphicFrame macro="">
      <xdr:nvGraphicFramePr>
        <xdr:cNvPr id="4" name="グラフ 3">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526676</xdr:colOff>
      <xdr:row>4</xdr:row>
      <xdr:rowOff>235323</xdr:rowOff>
    </xdr:from>
    <xdr:to>
      <xdr:col>24</xdr:col>
      <xdr:colOff>156882</xdr:colOff>
      <xdr:row>5</xdr:row>
      <xdr:rowOff>283374</xdr:rowOff>
    </xdr:to>
    <xdr:sp macro="" textlink="">
      <xdr:nvSpPr>
        <xdr:cNvPr id="5" name="テキスト ボックス 4">
          <a:extLst>
            <a:ext uri="{FF2B5EF4-FFF2-40B4-BE49-F238E27FC236}">
              <a16:creationId xmlns:a16="http://schemas.microsoft.com/office/drawing/2014/main" id="{00000000-0008-0000-4600-000005000000}"/>
            </a:ext>
          </a:extLst>
        </xdr:cNvPr>
        <xdr:cNvSpPr txBox="1"/>
      </xdr:nvSpPr>
      <xdr:spPr>
        <a:xfrm>
          <a:off x="15614276" y="854448"/>
          <a:ext cx="1001806" cy="17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単位：千円</a:t>
          </a:r>
        </a:p>
      </xdr:txBody>
    </xdr:sp>
    <xdr:clientData/>
  </xdr:twoCellAnchor>
  <xdr:twoCellAnchor>
    <xdr:from>
      <xdr:col>14</xdr:col>
      <xdr:colOff>224117</xdr:colOff>
      <xdr:row>14</xdr:row>
      <xdr:rowOff>56028</xdr:rowOff>
    </xdr:from>
    <xdr:to>
      <xdr:col>16</xdr:col>
      <xdr:colOff>143471</xdr:colOff>
      <xdr:row>15</xdr:row>
      <xdr:rowOff>132665</xdr:rowOff>
    </xdr:to>
    <xdr:sp macro="" textlink="">
      <xdr:nvSpPr>
        <xdr:cNvPr id="6" name="テキスト ボックス 5">
          <a:extLst>
            <a:ext uri="{FF2B5EF4-FFF2-40B4-BE49-F238E27FC236}">
              <a16:creationId xmlns:a16="http://schemas.microsoft.com/office/drawing/2014/main" id="{00000000-0008-0000-4600-000006000000}"/>
            </a:ext>
          </a:extLst>
        </xdr:cNvPr>
        <xdr:cNvSpPr txBox="1"/>
      </xdr:nvSpPr>
      <xdr:spPr>
        <a:xfrm>
          <a:off x="9825317" y="2456328"/>
          <a:ext cx="1290954" cy="248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資料：財政課</a:t>
          </a:r>
        </a:p>
      </xdr:txBody>
    </xdr:sp>
    <xdr:clientData/>
  </xdr:twoCellAnchor>
  <xdr:twoCellAnchor>
    <xdr:from>
      <xdr:col>22</xdr:col>
      <xdr:colOff>477369</xdr:colOff>
      <xdr:row>13</xdr:row>
      <xdr:rowOff>286870</xdr:rowOff>
    </xdr:from>
    <xdr:to>
      <xdr:col>24</xdr:col>
      <xdr:colOff>396723</xdr:colOff>
      <xdr:row>15</xdr:row>
      <xdr:rowOff>60946</xdr:rowOff>
    </xdr:to>
    <xdr:sp macro="" textlink="">
      <xdr:nvSpPr>
        <xdr:cNvPr id="7" name="テキスト ボックス 6">
          <a:extLst>
            <a:ext uri="{FF2B5EF4-FFF2-40B4-BE49-F238E27FC236}">
              <a16:creationId xmlns:a16="http://schemas.microsoft.com/office/drawing/2014/main" id="{00000000-0008-0000-4600-000007000000}"/>
            </a:ext>
          </a:extLst>
        </xdr:cNvPr>
        <xdr:cNvSpPr txBox="1"/>
      </xdr:nvSpPr>
      <xdr:spPr>
        <a:xfrm>
          <a:off x="15564969" y="2401420"/>
          <a:ext cx="1290954" cy="231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資料：財政課</a:t>
          </a:r>
        </a:p>
      </xdr:txBody>
    </xdr:sp>
    <xdr:clientData/>
  </xdr:twoCellAnchor>
</xdr:wsDr>
</file>

<file path=xl/drawings/drawing138.xml><?xml version="1.0" encoding="utf-8"?>
<c:userShapes xmlns:c="http://schemas.openxmlformats.org/drawingml/2006/chart">
  <cdr:relSizeAnchor xmlns:cdr="http://schemas.openxmlformats.org/drawingml/2006/chartDrawing">
    <cdr:from>
      <cdr:x>0.3946</cdr:x>
      <cdr:y>0.37097</cdr:y>
    </cdr:from>
    <cdr:to>
      <cdr:x>0.62716</cdr:x>
      <cdr:y>0.69477</cdr:y>
    </cdr:to>
    <cdr:sp macro="" textlink="">
      <cdr:nvSpPr>
        <cdr:cNvPr id="2" name="円/楕円 1"/>
        <cdr:cNvSpPr/>
      </cdr:nvSpPr>
      <cdr:spPr bwMode="auto">
        <a:xfrm xmlns:a="http://schemas.openxmlformats.org/drawingml/2006/main">
          <a:off x="2192939" y="1388091"/>
          <a:ext cx="1292398" cy="1211554"/>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ja-JP" altLang="en-US" sz="900" b="0">
              <a:latin typeface="+mn-ea"/>
              <a:ea typeface="+mn-ea"/>
            </a:rPr>
            <a:t>一般会計</a:t>
          </a:r>
          <a:endParaRPr lang="en-US" altLang="ja-JP" sz="900" b="0">
            <a:latin typeface="+mn-ea"/>
            <a:ea typeface="+mn-ea"/>
          </a:endParaRPr>
        </a:p>
        <a:p xmlns:a="http://schemas.openxmlformats.org/drawingml/2006/main">
          <a:pPr algn="ctr"/>
          <a:r>
            <a:rPr lang="ja-JP" altLang="en-US" sz="900" b="0">
              <a:latin typeface="+mn-ea"/>
              <a:ea typeface="+mn-ea"/>
            </a:rPr>
            <a:t>歳入予算内訳</a:t>
          </a:r>
          <a:endParaRPr lang="en-US" altLang="ja-JP" sz="900" b="0">
            <a:latin typeface="+mn-ea"/>
            <a:ea typeface="+mn-ea"/>
          </a:endParaRPr>
        </a:p>
        <a:p xmlns:a="http://schemas.openxmlformats.org/drawingml/2006/main">
          <a:pPr algn="ctr"/>
          <a:r>
            <a:rPr lang="en-US" altLang="ja-JP" sz="900" b="0">
              <a:solidFill>
                <a:sysClr val="windowText" lastClr="000000"/>
              </a:solidFill>
              <a:latin typeface="+mn-ea"/>
              <a:ea typeface="+mn-ea"/>
            </a:rPr>
            <a:t>141,540,000</a:t>
          </a:r>
          <a:r>
            <a:rPr lang="ja-JP" altLang="en-US" sz="900" b="0">
              <a:solidFill>
                <a:sysClr val="windowText" lastClr="000000"/>
              </a:solidFill>
              <a:latin typeface="+mn-ea"/>
              <a:ea typeface="+mn-ea"/>
            </a:rPr>
            <a:t>千円</a:t>
          </a:r>
          <a:endParaRPr lang="ja-JP" sz="900" b="0">
            <a:solidFill>
              <a:sysClr val="windowText" lastClr="000000"/>
            </a:solidFill>
            <a:latin typeface="+mn-ea"/>
            <a:ea typeface="+mn-ea"/>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0.39252</cdr:x>
      <cdr:y>0.36807</cdr:y>
    </cdr:from>
    <cdr:to>
      <cdr:x>0.62534</cdr:x>
      <cdr:y>0.69223</cdr:y>
    </cdr:to>
    <cdr:sp macro="" textlink="">
      <cdr:nvSpPr>
        <cdr:cNvPr id="2" name="円/楕円 1"/>
        <cdr:cNvSpPr/>
      </cdr:nvSpPr>
      <cdr:spPr bwMode="auto">
        <a:xfrm xmlns:a="http://schemas.openxmlformats.org/drawingml/2006/main">
          <a:off x="2187509" y="1383526"/>
          <a:ext cx="1297520" cy="1218480"/>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ja-JP" altLang="en-US" sz="900" b="0">
              <a:latin typeface="+mn-ea"/>
              <a:ea typeface="+mn-ea"/>
            </a:rPr>
            <a:t>一般会計</a:t>
          </a:r>
          <a:endParaRPr lang="en-US" altLang="ja-JP" sz="900" b="0">
            <a:latin typeface="+mn-ea"/>
            <a:ea typeface="+mn-ea"/>
          </a:endParaRPr>
        </a:p>
        <a:p xmlns:a="http://schemas.openxmlformats.org/drawingml/2006/main">
          <a:pPr algn="ctr"/>
          <a:r>
            <a:rPr lang="ja-JP" altLang="en-US" sz="900" b="0">
              <a:solidFill>
                <a:sysClr val="windowText" lastClr="000000"/>
              </a:solidFill>
              <a:latin typeface="+mn-ea"/>
              <a:ea typeface="+mn-ea"/>
            </a:rPr>
            <a:t>歳出予算内訳</a:t>
          </a:r>
          <a:endParaRPr lang="en-US" altLang="ja-JP" sz="900" b="0">
            <a:solidFill>
              <a:sysClr val="windowText" lastClr="000000"/>
            </a:solidFill>
            <a:latin typeface="+mn-ea"/>
            <a:ea typeface="+mn-ea"/>
          </a:endParaRPr>
        </a:p>
        <a:p xmlns:a="http://schemas.openxmlformats.org/drawingml/2006/main">
          <a:pPr algn="ctr"/>
          <a:r>
            <a:rPr lang="en-US" altLang="ja-JP" sz="900" b="0">
              <a:solidFill>
                <a:sysClr val="windowText" lastClr="000000"/>
              </a:solidFill>
              <a:latin typeface="+mn-ea"/>
              <a:ea typeface="+mn-ea"/>
            </a:rPr>
            <a:t>141,540,000</a:t>
          </a:r>
          <a:r>
            <a:rPr lang="ja-JP" altLang="en-US" sz="900" b="0">
              <a:solidFill>
                <a:sysClr val="windowText" lastClr="000000"/>
              </a:solidFill>
              <a:latin typeface="+mn-ea"/>
              <a:ea typeface="+mn-ea"/>
            </a:rPr>
            <a:t>千円</a:t>
          </a:r>
          <a:endParaRPr lang="ja-JP" sz="900" b="0">
            <a:solidFill>
              <a:sysClr val="windowText" lastClr="000000"/>
            </a:solidFill>
            <a:latin typeface="+mn-ea"/>
            <a:ea typeface="+mn-ea"/>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0.46348</cdr:x>
      <cdr:y>0.90536</cdr:y>
    </cdr:from>
    <cdr:to>
      <cdr:x>0.56202</cdr:x>
      <cdr:y>1</cdr:y>
    </cdr:to>
    <cdr:sp macro="" textlink="">
      <cdr:nvSpPr>
        <cdr:cNvPr id="2" name="テキスト ボックス 1"/>
        <cdr:cNvSpPr txBox="1"/>
      </cdr:nvSpPr>
      <cdr:spPr>
        <a:xfrm xmlns:a="http://schemas.openxmlformats.org/drawingml/2006/main">
          <a:off x="1663774" y="2635961"/>
          <a:ext cx="353733" cy="2755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140.xml><?xml version="1.0" encoding="utf-8"?>
<xdr:wsDr xmlns:xdr="http://schemas.openxmlformats.org/drawingml/2006/spreadsheetDrawing" xmlns:a="http://schemas.openxmlformats.org/drawingml/2006/main">
  <xdr:twoCellAnchor>
    <xdr:from>
      <xdr:col>5</xdr:col>
      <xdr:colOff>375139</xdr:colOff>
      <xdr:row>0</xdr:row>
      <xdr:rowOff>154598</xdr:rowOff>
    </xdr:from>
    <xdr:to>
      <xdr:col>14</xdr:col>
      <xdr:colOff>578828</xdr:colOff>
      <xdr:row>12</xdr:row>
      <xdr:rowOff>186348</xdr:rowOff>
    </xdr:to>
    <xdr:graphicFrame macro="">
      <xdr:nvGraphicFramePr>
        <xdr:cNvPr id="2" name="GraphD10_1b">
          <a:extLst>
            <a:ext uri="{FF2B5EF4-FFF2-40B4-BE49-F238E27FC236}">
              <a16:creationId xmlns:a16="http://schemas.microsoft.com/office/drawing/2014/main" id="{ABB6BED5-EDE4-4EE5-8D7F-6BEC9C6EB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13</xdr:row>
      <xdr:rowOff>175846</xdr:rowOff>
    </xdr:from>
    <xdr:to>
      <xdr:col>16</xdr:col>
      <xdr:colOff>394335</xdr:colOff>
      <xdr:row>14</xdr:row>
      <xdr:rowOff>224790</xdr:rowOff>
    </xdr:to>
    <xdr:sp macro="" textlink="">
      <xdr:nvSpPr>
        <xdr:cNvPr id="3" name="テキスト ボックス 12">
          <a:extLst>
            <a:ext uri="{FF2B5EF4-FFF2-40B4-BE49-F238E27FC236}">
              <a16:creationId xmlns:a16="http://schemas.microsoft.com/office/drawing/2014/main" id="{D98131AF-DF1C-4900-9A09-4CCD853C5348}"/>
            </a:ext>
          </a:extLst>
        </xdr:cNvPr>
        <xdr:cNvSpPr txBox="1"/>
      </xdr:nvSpPr>
      <xdr:spPr>
        <a:xfrm>
          <a:off x="8258175" y="3938221"/>
          <a:ext cx="3489960" cy="3346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altLang="en-US" sz="800">
              <a:solidFill>
                <a:sysClr val="windowText" lastClr="000000"/>
              </a:solidFill>
              <a:effectLst/>
              <a:latin typeface="+mn-ea"/>
              <a:ea typeface="+mn-ea"/>
              <a:cs typeface="Times New Roman" panose="02020603050405020304" pitchFamily="18" charset="0"/>
            </a:rPr>
            <a:t>資料：総務省 　地方財政状況調査関係資料</a:t>
          </a:r>
        </a:p>
      </xdr:txBody>
    </xdr:sp>
    <xdr:clientData/>
  </xdr:twoCellAnchor>
  <xdr:twoCellAnchor>
    <xdr:from>
      <xdr:col>14</xdr:col>
      <xdr:colOff>428624</xdr:colOff>
      <xdr:row>6</xdr:row>
      <xdr:rowOff>200025</xdr:rowOff>
    </xdr:from>
    <xdr:to>
      <xdr:col>16</xdr:col>
      <xdr:colOff>259079</xdr:colOff>
      <xdr:row>8</xdr:row>
      <xdr:rowOff>209550</xdr:rowOff>
    </xdr:to>
    <xdr:sp macro="" textlink="">
      <xdr:nvSpPr>
        <xdr:cNvPr id="4" name="テキスト ボックス 350">
          <a:extLst>
            <a:ext uri="{FF2B5EF4-FFF2-40B4-BE49-F238E27FC236}">
              <a16:creationId xmlns:a16="http://schemas.microsoft.com/office/drawing/2014/main" id="{6B98C0FA-B851-4884-9E71-203EF573DF80}"/>
            </a:ext>
          </a:extLst>
        </xdr:cNvPr>
        <xdr:cNvSpPr txBox="1"/>
      </xdr:nvSpPr>
      <xdr:spPr>
        <a:xfrm>
          <a:off x="10544174" y="1962150"/>
          <a:ext cx="1068705"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31</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twoCellAnchor>
    <xdr:from>
      <xdr:col>14</xdr:col>
      <xdr:colOff>123825</xdr:colOff>
      <xdr:row>11</xdr:row>
      <xdr:rowOff>45720</xdr:rowOff>
    </xdr:from>
    <xdr:to>
      <xdr:col>14</xdr:col>
      <xdr:colOff>532712</xdr:colOff>
      <xdr:row>11</xdr:row>
      <xdr:rowOff>243266</xdr:rowOff>
    </xdr:to>
    <xdr:sp macro="" textlink="">
      <xdr:nvSpPr>
        <xdr:cNvPr id="5" name="テキスト ボックス 1">
          <a:extLst>
            <a:ext uri="{FF2B5EF4-FFF2-40B4-BE49-F238E27FC236}">
              <a16:creationId xmlns:a16="http://schemas.microsoft.com/office/drawing/2014/main" id="{ABDB4A41-087B-47AC-A766-5A02BECBBC7A}"/>
            </a:ext>
          </a:extLst>
        </xdr:cNvPr>
        <xdr:cNvSpPr txBox="1"/>
      </xdr:nvSpPr>
      <xdr:spPr>
        <a:xfrm>
          <a:off x="10239375" y="323659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twoCellAnchor>
    <xdr:from>
      <xdr:col>6</xdr:col>
      <xdr:colOff>304800</xdr:colOff>
      <xdr:row>11</xdr:row>
      <xdr:rowOff>220980</xdr:rowOff>
    </xdr:from>
    <xdr:to>
      <xdr:col>14</xdr:col>
      <xdr:colOff>274320</xdr:colOff>
      <xdr:row>13</xdr:row>
      <xdr:rowOff>236220</xdr:rowOff>
    </xdr:to>
    <xdr:sp macro="" textlink="">
      <xdr:nvSpPr>
        <xdr:cNvPr id="6" name="テキスト ボックス 12">
          <a:extLst>
            <a:ext uri="{FF2B5EF4-FFF2-40B4-BE49-F238E27FC236}">
              <a16:creationId xmlns:a16="http://schemas.microsoft.com/office/drawing/2014/main" id="{A3AD343F-7874-466F-847F-27360DEE59FA}"/>
            </a:ext>
          </a:extLst>
        </xdr:cNvPr>
        <xdr:cNvSpPr txBox="1"/>
      </xdr:nvSpPr>
      <xdr:spPr>
        <a:xfrm>
          <a:off x="5467350" y="3411855"/>
          <a:ext cx="492252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en-US" altLang="ja-JP" sz="800">
              <a:solidFill>
                <a:sysClr val="windowText" lastClr="000000"/>
              </a:solidFill>
              <a:effectLst/>
              <a:latin typeface="+mn-ea"/>
              <a:ea typeface="+mn-ea"/>
              <a:cs typeface="Times New Roman" panose="02020603050405020304" pitchFamily="18" charset="0"/>
            </a:rPr>
            <a:t>2021</a:t>
          </a:r>
          <a:r>
            <a:rPr lang="ja-JP" altLang="en-US" sz="800">
              <a:solidFill>
                <a:sysClr val="windowText" lastClr="000000"/>
              </a:solidFill>
              <a:effectLst/>
              <a:latin typeface="+mn-ea"/>
              <a:ea typeface="+mn-ea"/>
              <a:cs typeface="Times New Roman" panose="02020603050405020304" pitchFamily="18" charset="0"/>
            </a:rPr>
            <a:t>年は、普通交付税の再算定による臨時財政対策債償還基金費及び臨時経済対策費の皆増、新型コロナウイルス感染症対策地方税減収補てん特別交付金の新設等に伴う経常一般財源の大幅な増加によるもの</a:t>
          </a: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5</xdr:col>
      <xdr:colOff>264319</xdr:colOff>
      <xdr:row>1</xdr:row>
      <xdr:rowOff>135732</xdr:rowOff>
    </xdr:from>
    <xdr:to>
      <xdr:col>14</xdr:col>
      <xdr:colOff>492919</xdr:colOff>
      <xdr:row>13</xdr:row>
      <xdr:rowOff>53182</xdr:rowOff>
    </xdr:to>
    <xdr:graphicFrame macro="">
      <xdr:nvGraphicFramePr>
        <xdr:cNvPr id="2" name="GraphD10_1b">
          <a:extLst>
            <a:ext uri="{FF2B5EF4-FFF2-40B4-BE49-F238E27FC236}">
              <a16:creationId xmlns:a16="http://schemas.microsoft.com/office/drawing/2014/main" id="{B67D6B95-6AEA-4183-AD84-3C9F6ACE2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175260</xdr:colOff>
      <xdr:row>13</xdr:row>
      <xdr:rowOff>24765</xdr:rowOff>
    </xdr:from>
    <xdr:to>
      <xdr:col>14</xdr:col>
      <xdr:colOff>459105</xdr:colOff>
      <xdr:row>14</xdr:row>
      <xdr:rowOff>100965</xdr:rowOff>
    </xdr:to>
    <xdr:sp macro="" textlink="">
      <xdr:nvSpPr>
        <xdr:cNvPr id="3" name="テキスト ボックス 12">
          <a:extLst>
            <a:ext uri="{FF2B5EF4-FFF2-40B4-BE49-F238E27FC236}">
              <a16:creationId xmlns:a16="http://schemas.microsoft.com/office/drawing/2014/main" id="{327492F9-5D7A-4E6A-924D-C2E66D620FC7}"/>
            </a:ext>
          </a:extLst>
        </xdr:cNvPr>
        <xdr:cNvSpPr txBox="1"/>
      </xdr:nvSpPr>
      <xdr:spPr>
        <a:xfrm>
          <a:off x="7090410" y="3787140"/>
          <a:ext cx="337947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altLang="en-US" sz="800">
              <a:solidFill>
                <a:sysClr val="windowText" lastClr="000000"/>
              </a:solidFill>
              <a:effectLst/>
              <a:latin typeface="+mn-ea"/>
              <a:ea typeface="+mn-ea"/>
              <a:cs typeface="Times New Roman" panose="02020603050405020304" pitchFamily="18" charset="0"/>
            </a:rPr>
            <a:t>資料：総務省 　地方財政状況調査関係資料</a:t>
          </a:r>
        </a:p>
      </xdr:txBody>
    </xdr:sp>
    <xdr:clientData/>
  </xdr:twoCellAnchor>
  <xdr:twoCellAnchor>
    <xdr:from>
      <xdr:col>14</xdr:col>
      <xdr:colOff>152400</xdr:colOff>
      <xdr:row>6</xdr:row>
      <xdr:rowOff>85725</xdr:rowOff>
    </xdr:from>
    <xdr:to>
      <xdr:col>15</xdr:col>
      <xdr:colOff>609600</xdr:colOff>
      <xdr:row>8</xdr:row>
      <xdr:rowOff>95250</xdr:rowOff>
    </xdr:to>
    <xdr:sp macro="" textlink="">
      <xdr:nvSpPr>
        <xdr:cNvPr id="4" name="テキスト ボックス 351">
          <a:extLst>
            <a:ext uri="{FF2B5EF4-FFF2-40B4-BE49-F238E27FC236}">
              <a16:creationId xmlns:a16="http://schemas.microsoft.com/office/drawing/2014/main" id="{100C9122-25B9-4EC0-B42C-23269EDA8F45}"/>
            </a:ext>
          </a:extLst>
        </xdr:cNvPr>
        <xdr:cNvSpPr txBox="1"/>
      </xdr:nvSpPr>
      <xdr:spPr>
        <a:xfrm>
          <a:off x="10163175" y="1847850"/>
          <a:ext cx="1076325"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4</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twoCellAnchor>
    <xdr:from>
      <xdr:col>13</xdr:col>
      <xdr:colOff>600075</xdr:colOff>
      <xdr:row>11</xdr:row>
      <xdr:rowOff>230504</xdr:rowOff>
    </xdr:from>
    <xdr:to>
      <xdr:col>14</xdr:col>
      <xdr:colOff>449580</xdr:colOff>
      <xdr:row>12</xdr:row>
      <xdr:rowOff>152399</xdr:rowOff>
    </xdr:to>
    <xdr:sp macro="" textlink="">
      <xdr:nvSpPr>
        <xdr:cNvPr id="5" name="テキスト ボックス 1">
          <a:extLst>
            <a:ext uri="{FF2B5EF4-FFF2-40B4-BE49-F238E27FC236}">
              <a16:creationId xmlns:a16="http://schemas.microsoft.com/office/drawing/2014/main" id="{2618E830-B5FF-4983-9750-E3F02ED9A2F8}"/>
            </a:ext>
          </a:extLst>
        </xdr:cNvPr>
        <xdr:cNvSpPr txBox="1"/>
      </xdr:nvSpPr>
      <xdr:spPr>
        <a:xfrm>
          <a:off x="9991725" y="3421379"/>
          <a:ext cx="468630" cy="20764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5</xdr:col>
      <xdr:colOff>257175</xdr:colOff>
      <xdr:row>3</xdr:row>
      <xdr:rowOff>133350</xdr:rowOff>
    </xdr:from>
    <xdr:to>
      <xdr:col>14</xdr:col>
      <xdr:colOff>485775</xdr:colOff>
      <xdr:row>14</xdr:row>
      <xdr:rowOff>107950</xdr:rowOff>
    </xdr:to>
    <xdr:graphicFrame macro="">
      <xdr:nvGraphicFramePr>
        <xdr:cNvPr id="2" name="GraphD10_1b">
          <a:extLst>
            <a:ext uri="{FF2B5EF4-FFF2-40B4-BE49-F238E27FC236}">
              <a16:creationId xmlns:a16="http://schemas.microsoft.com/office/drawing/2014/main" id="{F92EFA8C-F82A-45B2-B698-63080E67C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53340</xdr:colOff>
      <xdr:row>13</xdr:row>
      <xdr:rowOff>257175</xdr:rowOff>
    </xdr:from>
    <xdr:to>
      <xdr:col>15</xdr:col>
      <xdr:colOff>121920</xdr:colOff>
      <xdr:row>15</xdr:row>
      <xdr:rowOff>15240</xdr:rowOff>
    </xdr:to>
    <xdr:sp macro="" textlink="">
      <xdr:nvSpPr>
        <xdr:cNvPr id="3" name="テキスト ボックス 12">
          <a:extLst>
            <a:ext uri="{FF2B5EF4-FFF2-40B4-BE49-F238E27FC236}">
              <a16:creationId xmlns:a16="http://schemas.microsoft.com/office/drawing/2014/main" id="{39F3813A-7C89-40DF-93B4-449B1EF3C98E}"/>
            </a:ext>
          </a:extLst>
        </xdr:cNvPr>
        <xdr:cNvSpPr txBox="1"/>
      </xdr:nvSpPr>
      <xdr:spPr>
        <a:xfrm>
          <a:off x="8273415" y="4019550"/>
          <a:ext cx="2545080" cy="329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ysClr val="windowText" lastClr="000000"/>
              </a:solidFill>
              <a:effectLst/>
              <a:latin typeface="+mn-ea"/>
              <a:ea typeface="+mn-ea"/>
              <a:cs typeface="Times New Roman" panose="02020603050405020304" pitchFamily="18" charset="0"/>
            </a:rPr>
            <a:t>資料：</a:t>
          </a:r>
          <a:r>
            <a:rPr lang="ja-JP" altLang="en-US" sz="800">
              <a:solidFill>
                <a:sysClr val="windowText" lastClr="000000"/>
              </a:solidFill>
              <a:effectLst/>
              <a:latin typeface="+mn-ea"/>
              <a:ea typeface="+mn-ea"/>
              <a:cs typeface="Times New Roman" panose="02020603050405020304" pitchFamily="18" charset="0"/>
            </a:rPr>
            <a:t>総務省 　地方財政状況調査関係資料</a:t>
          </a:r>
          <a:endParaRPr lang="ja-JP" sz="1200">
            <a:solidFill>
              <a:sysClr val="windowText" lastClr="000000"/>
            </a:solidFill>
            <a:effectLst/>
            <a:latin typeface="+mn-ea"/>
            <a:ea typeface="+mn-ea"/>
            <a:cs typeface="ＭＳ Ｐゴシック" panose="020B0600070205080204" pitchFamily="50" charset="-128"/>
          </a:endParaRPr>
        </a:p>
      </xdr:txBody>
    </xdr:sp>
    <xdr:clientData/>
  </xdr:twoCellAnchor>
  <xdr:twoCellAnchor>
    <xdr:from>
      <xdr:col>14</xdr:col>
      <xdr:colOff>114300</xdr:colOff>
      <xdr:row>8</xdr:row>
      <xdr:rowOff>38100</xdr:rowOff>
    </xdr:from>
    <xdr:to>
      <xdr:col>15</xdr:col>
      <xdr:colOff>571500</xdr:colOff>
      <xdr:row>10</xdr:row>
      <xdr:rowOff>47625</xdr:rowOff>
    </xdr:to>
    <xdr:sp macro="" textlink="">
      <xdr:nvSpPr>
        <xdr:cNvPr id="4" name="テキスト ボックス 374">
          <a:extLst>
            <a:ext uri="{FF2B5EF4-FFF2-40B4-BE49-F238E27FC236}">
              <a16:creationId xmlns:a16="http://schemas.microsoft.com/office/drawing/2014/main" id="{97A10A07-7A17-49A9-B937-11180456ED67}"/>
            </a:ext>
          </a:extLst>
        </xdr:cNvPr>
        <xdr:cNvSpPr txBox="1"/>
      </xdr:nvSpPr>
      <xdr:spPr>
        <a:xfrm>
          <a:off x="10191750" y="2371725"/>
          <a:ext cx="1076325"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1</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twoCellAnchor>
    <xdr:from>
      <xdr:col>13</xdr:col>
      <xdr:colOff>615315</xdr:colOff>
      <xdr:row>12</xdr:row>
      <xdr:rowOff>238125</xdr:rowOff>
    </xdr:from>
    <xdr:to>
      <xdr:col>14</xdr:col>
      <xdr:colOff>434340</xdr:colOff>
      <xdr:row>13</xdr:row>
      <xdr:rowOff>114300</xdr:rowOff>
    </xdr:to>
    <xdr:sp macro="" textlink="">
      <xdr:nvSpPr>
        <xdr:cNvPr id="5" name="テキスト ボックス 1">
          <a:extLst>
            <a:ext uri="{FF2B5EF4-FFF2-40B4-BE49-F238E27FC236}">
              <a16:creationId xmlns:a16="http://schemas.microsoft.com/office/drawing/2014/main" id="{A5AEC022-91B9-4A80-B059-E1907E3434F3}"/>
            </a:ext>
          </a:extLst>
        </xdr:cNvPr>
        <xdr:cNvSpPr txBox="1"/>
      </xdr:nvSpPr>
      <xdr:spPr>
        <a:xfrm>
          <a:off x="10073640" y="3714750"/>
          <a:ext cx="438150" cy="1619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5</xdr:col>
      <xdr:colOff>390525</xdr:colOff>
      <xdr:row>2</xdr:row>
      <xdr:rowOff>85725</xdr:rowOff>
    </xdr:from>
    <xdr:to>
      <xdr:col>14</xdr:col>
      <xdr:colOff>619125</xdr:colOff>
      <xdr:row>13</xdr:row>
      <xdr:rowOff>174625</xdr:rowOff>
    </xdr:to>
    <xdr:graphicFrame macro="">
      <xdr:nvGraphicFramePr>
        <xdr:cNvPr id="2" name="GraphD10_1b">
          <a:extLst>
            <a:ext uri="{FF2B5EF4-FFF2-40B4-BE49-F238E27FC236}">
              <a16:creationId xmlns:a16="http://schemas.microsoft.com/office/drawing/2014/main" id="{D0F06A65-72CC-4062-9FA6-3FF7C32CA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83821</xdr:colOff>
      <xdr:row>13</xdr:row>
      <xdr:rowOff>215265</xdr:rowOff>
    </xdr:from>
    <xdr:to>
      <xdr:col>15</xdr:col>
      <xdr:colOff>68580</xdr:colOff>
      <xdr:row>14</xdr:row>
      <xdr:rowOff>272415</xdr:rowOff>
    </xdr:to>
    <xdr:sp macro="" textlink="">
      <xdr:nvSpPr>
        <xdr:cNvPr id="3" name="テキスト ボックス 12">
          <a:extLst>
            <a:ext uri="{FF2B5EF4-FFF2-40B4-BE49-F238E27FC236}">
              <a16:creationId xmlns:a16="http://schemas.microsoft.com/office/drawing/2014/main" id="{42286742-ED34-4E30-BBE0-9F1D100C8CA2}"/>
            </a:ext>
          </a:extLst>
        </xdr:cNvPr>
        <xdr:cNvSpPr txBox="1"/>
      </xdr:nvSpPr>
      <xdr:spPr>
        <a:xfrm>
          <a:off x="8827771" y="3977640"/>
          <a:ext cx="184213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altLang="en-US" sz="800">
              <a:solidFill>
                <a:sysClr val="windowText" lastClr="000000"/>
              </a:solidFill>
              <a:effectLst/>
              <a:latin typeface="+mn-ea"/>
              <a:ea typeface="+mn-ea"/>
              <a:cs typeface="Times New Roman" panose="02020603050405020304" pitchFamily="18" charset="0"/>
            </a:rPr>
            <a:t>資料：福島県　財政状況資料集</a:t>
          </a:r>
        </a:p>
      </xdr:txBody>
    </xdr:sp>
    <xdr:clientData/>
  </xdr:twoCellAnchor>
  <xdr:twoCellAnchor>
    <xdr:from>
      <xdr:col>5</xdr:col>
      <xdr:colOff>676275</xdr:colOff>
      <xdr:row>3</xdr:row>
      <xdr:rowOff>104775</xdr:rowOff>
    </xdr:from>
    <xdr:to>
      <xdr:col>6</xdr:col>
      <xdr:colOff>384924</xdr:colOff>
      <xdr:row>3</xdr:row>
      <xdr:rowOff>339263</xdr:rowOff>
    </xdr:to>
    <xdr:sp macro="" textlink="">
      <xdr:nvSpPr>
        <xdr:cNvPr id="4" name="テキスト ボックス 1">
          <a:extLst>
            <a:ext uri="{FF2B5EF4-FFF2-40B4-BE49-F238E27FC236}">
              <a16:creationId xmlns:a16="http://schemas.microsoft.com/office/drawing/2014/main" id="{8494A8F3-C227-4A94-A33C-63362CF4D06E}"/>
            </a:ext>
          </a:extLst>
        </xdr:cNvPr>
        <xdr:cNvSpPr txBox="1"/>
      </xdr:nvSpPr>
      <xdr:spPr>
        <a:xfrm>
          <a:off x="5029200" y="819150"/>
          <a:ext cx="384924" cy="23448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円</a:t>
          </a:r>
          <a:endParaRPr lang="en-US" altLang="ja-JP" sz="800">
            <a:solidFill>
              <a:schemeClr val="tx1">
                <a:lumMod val="65000"/>
                <a:lumOff val="35000"/>
              </a:schemeClr>
            </a:solidFill>
          </a:endParaRPr>
        </a:p>
      </xdr:txBody>
    </xdr:sp>
    <xdr:clientData/>
  </xdr:twoCellAnchor>
  <xdr:twoCellAnchor>
    <xdr:from>
      <xdr:col>13</xdr:col>
      <xdr:colOff>241935</xdr:colOff>
      <xdr:row>17</xdr:row>
      <xdr:rowOff>260985</xdr:rowOff>
    </xdr:from>
    <xdr:to>
      <xdr:col>15</xdr:col>
      <xdr:colOff>36195</xdr:colOff>
      <xdr:row>19</xdr:row>
      <xdr:rowOff>270510</xdr:rowOff>
    </xdr:to>
    <xdr:sp macro="" textlink="">
      <xdr:nvSpPr>
        <xdr:cNvPr id="5" name="テキスト ボックス 404">
          <a:extLst>
            <a:ext uri="{FF2B5EF4-FFF2-40B4-BE49-F238E27FC236}">
              <a16:creationId xmlns:a16="http://schemas.microsoft.com/office/drawing/2014/main" id="{5DF71152-6491-45D4-886B-1036E033114A}"/>
            </a:ext>
          </a:extLst>
        </xdr:cNvPr>
        <xdr:cNvSpPr txBox="1"/>
      </xdr:nvSpPr>
      <xdr:spPr>
        <a:xfrm>
          <a:off x="9605010" y="5166360"/>
          <a:ext cx="1032510"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2</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twoCellAnchor>
    <xdr:from>
      <xdr:col>14</xdr:col>
      <xdr:colOff>108585</xdr:colOff>
      <xdr:row>12</xdr:row>
      <xdr:rowOff>43815</xdr:rowOff>
    </xdr:from>
    <xdr:to>
      <xdr:col>14</xdr:col>
      <xdr:colOff>517472</xdr:colOff>
      <xdr:row>12</xdr:row>
      <xdr:rowOff>241361</xdr:rowOff>
    </xdr:to>
    <xdr:sp macro="" textlink="">
      <xdr:nvSpPr>
        <xdr:cNvPr id="6" name="テキスト ボックス 1">
          <a:extLst>
            <a:ext uri="{FF2B5EF4-FFF2-40B4-BE49-F238E27FC236}">
              <a16:creationId xmlns:a16="http://schemas.microsoft.com/office/drawing/2014/main" id="{0F79C06C-54BA-487C-8F58-0E3F64EBCBFC}"/>
            </a:ext>
          </a:extLst>
        </xdr:cNvPr>
        <xdr:cNvSpPr txBox="1"/>
      </xdr:nvSpPr>
      <xdr:spPr>
        <a:xfrm>
          <a:off x="10090785" y="352044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twoCellAnchor>
    <xdr:from>
      <xdr:col>6</xdr:col>
      <xdr:colOff>327660</xdr:colOff>
      <xdr:row>13</xdr:row>
      <xdr:rowOff>7620</xdr:rowOff>
    </xdr:from>
    <xdr:to>
      <xdr:col>14</xdr:col>
      <xdr:colOff>68580</xdr:colOff>
      <xdr:row>14</xdr:row>
      <xdr:rowOff>64770</xdr:rowOff>
    </xdr:to>
    <xdr:sp macro="" textlink="">
      <xdr:nvSpPr>
        <xdr:cNvPr id="7" name="テキスト ボックス 12">
          <a:extLst>
            <a:ext uri="{FF2B5EF4-FFF2-40B4-BE49-F238E27FC236}">
              <a16:creationId xmlns:a16="http://schemas.microsoft.com/office/drawing/2014/main" id="{D72F4E4D-AC08-4D1A-B7C6-86DF0BE70AE4}"/>
            </a:ext>
          </a:extLst>
        </xdr:cNvPr>
        <xdr:cNvSpPr txBox="1"/>
      </xdr:nvSpPr>
      <xdr:spPr>
        <a:xfrm>
          <a:off x="5356860" y="3769995"/>
          <a:ext cx="469392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en-US" altLang="ja-JP" sz="800">
              <a:solidFill>
                <a:sysClr val="windowText" lastClr="000000"/>
              </a:solidFill>
              <a:effectLst/>
              <a:latin typeface="+mn-ea"/>
              <a:ea typeface="+mn-ea"/>
              <a:cs typeface="Times New Roman" panose="02020603050405020304" pitchFamily="18" charset="0"/>
            </a:rPr>
            <a:t>2013</a:t>
          </a:r>
          <a:r>
            <a:rPr lang="ja-JP" altLang="en-US" sz="800">
              <a:solidFill>
                <a:sysClr val="windowText" lastClr="000000"/>
              </a:solidFill>
              <a:effectLst/>
              <a:latin typeface="+mn-ea"/>
              <a:ea typeface="+mn-ea"/>
              <a:cs typeface="Times New Roman" panose="02020603050405020304" pitchFamily="18" charset="0"/>
            </a:rPr>
            <a:t>～</a:t>
          </a:r>
          <a:r>
            <a:rPr lang="en-US" altLang="ja-JP" sz="800">
              <a:solidFill>
                <a:sysClr val="windowText" lastClr="000000"/>
              </a:solidFill>
              <a:effectLst/>
              <a:latin typeface="+mn-ea"/>
              <a:ea typeface="+mn-ea"/>
              <a:cs typeface="Times New Roman" panose="02020603050405020304" pitchFamily="18" charset="0"/>
            </a:rPr>
            <a:t>2016</a:t>
          </a:r>
          <a:r>
            <a:rPr lang="ja-JP" altLang="en-US" sz="800">
              <a:solidFill>
                <a:sysClr val="windowText" lastClr="000000"/>
              </a:solidFill>
              <a:effectLst/>
              <a:latin typeface="+mn-ea"/>
              <a:ea typeface="+mn-ea"/>
              <a:cs typeface="Times New Roman" panose="02020603050405020304" pitchFamily="18" charset="0"/>
            </a:rPr>
            <a:t>年は、除染事業による影物件費増加の影響で全国平均を大きく上回っている</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5</xdr:col>
      <xdr:colOff>333375</xdr:colOff>
      <xdr:row>3</xdr:row>
      <xdr:rowOff>47625</xdr:rowOff>
    </xdr:from>
    <xdr:to>
      <xdr:col>14</xdr:col>
      <xdr:colOff>561975</xdr:colOff>
      <xdr:row>13</xdr:row>
      <xdr:rowOff>98425</xdr:rowOff>
    </xdr:to>
    <xdr:graphicFrame macro="">
      <xdr:nvGraphicFramePr>
        <xdr:cNvPr id="2" name="GraphD10_1b">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135421</xdr:colOff>
      <xdr:row>13</xdr:row>
      <xdr:rowOff>132937</xdr:rowOff>
    </xdr:from>
    <xdr:to>
      <xdr:col>14</xdr:col>
      <xdr:colOff>372717</xdr:colOff>
      <xdr:row>14</xdr:row>
      <xdr:rowOff>140805</xdr:rowOff>
    </xdr:to>
    <xdr:sp macro="" textlink="">
      <xdr:nvSpPr>
        <xdr:cNvPr id="3" name="テキスト ボックス 12">
          <a:extLst>
            <a:ext uri="{FF2B5EF4-FFF2-40B4-BE49-F238E27FC236}">
              <a16:creationId xmlns:a16="http://schemas.microsoft.com/office/drawing/2014/main" id="{00000000-0008-0000-4B00-000003000000}"/>
            </a:ext>
          </a:extLst>
        </xdr:cNvPr>
        <xdr:cNvSpPr txBox="1"/>
      </xdr:nvSpPr>
      <xdr:spPr>
        <a:xfrm>
          <a:off x="9050821" y="2361787"/>
          <a:ext cx="923096" cy="179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ja-JP" altLang="en-US" sz="800">
              <a:solidFill>
                <a:srgbClr val="000000"/>
              </a:solidFill>
              <a:effectLst/>
              <a:latin typeface="+mn-ea"/>
              <a:ea typeface="+mn-ea"/>
              <a:cs typeface="Times New Roman" panose="02020603050405020304" pitchFamily="18" charset="0"/>
            </a:rPr>
            <a:t>人事課</a:t>
          </a:r>
          <a:endParaRPr lang="ja-JP" sz="1200">
            <a:effectLst/>
            <a:latin typeface="+mn-ea"/>
            <a:ea typeface="+mn-ea"/>
            <a:cs typeface="ＭＳ Ｐゴシック" panose="020B0600070205080204" pitchFamily="50" charset="-128"/>
          </a:endParaRPr>
        </a:p>
      </xdr:txBody>
    </xdr:sp>
    <xdr:clientData/>
  </xdr:twoCellAnchor>
  <xdr:twoCellAnchor>
    <xdr:from>
      <xdr:col>14</xdr:col>
      <xdr:colOff>180975</xdr:colOff>
      <xdr:row>7</xdr:row>
      <xdr:rowOff>219075</xdr:rowOff>
    </xdr:from>
    <xdr:to>
      <xdr:col>15</xdr:col>
      <xdr:colOff>638175</xdr:colOff>
      <xdr:row>9</xdr:row>
      <xdr:rowOff>228600</xdr:rowOff>
    </xdr:to>
    <xdr:sp macro="" textlink="">
      <xdr:nvSpPr>
        <xdr:cNvPr id="4" name="テキスト ボックス 407">
          <a:extLst>
            <a:ext uri="{FF2B5EF4-FFF2-40B4-BE49-F238E27FC236}">
              <a16:creationId xmlns:a16="http://schemas.microsoft.com/office/drawing/2014/main" id="{00000000-0008-0000-4B00-000004000000}"/>
            </a:ext>
          </a:extLst>
        </xdr:cNvPr>
        <xdr:cNvSpPr txBox="1"/>
      </xdr:nvSpPr>
      <xdr:spPr>
        <a:xfrm>
          <a:off x="11277600" y="2066925"/>
          <a:ext cx="1143000"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55</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twoCellAnchor>
    <xdr:from>
      <xdr:col>14</xdr:col>
      <xdr:colOff>19050</xdr:colOff>
      <xdr:row>12</xdr:row>
      <xdr:rowOff>0</xdr:rowOff>
    </xdr:from>
    <xdr:to>
      <xdr:col>14</xdr:col>
      <xdr:colOff>427937</xdr:colOff>
      <xdr:row>12</xdr:row>
      <xdr:rowOff>197546</xdr:rowOff>
    </xdr:to>
    <xdr:sp macro="" textlink="">
      <xdr:nvSpPr>
        <xdr:cNvPr id="7" name="テキスト ボックス 1">
          <a:extLst>
            <a:ext uri="{FF2B5EF4-FFF2-40B4-BE49-F238E27FC236}">
              <a16:creationId xmlns:a16="http://schemas.microsoft.com/office/drawing/2014/main" id="{00000000-0008-0000-4B00-000007000000}"/>
            </a:ext>
          </a:extLst>
        </xdr:cNvPr>
        <xdr:cNvSpPr txBox="1"/>
      </xdr:nvSpPr>
      <xdr:spPr>
        <a:xfrm>
          <a:off x="11353800" y="32766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16</xdr:col>
      <xdr:colOff>16520</xdr:colOff>
      <xdr:row>2</xdr:row>
      <xdr:rowOff>83991</xdr:rowOff>
    </xdr:from>
    <xdr:to>
      <xdr:col>26</xdr:col>
      <xdr:colOff>439541</xdr:colOff>
      <xdr:row>19</xdr:row>
      <xdr:rowOff>220911</xdr:rowOff>
    </xdr:to>
    <xdr:graphicFrame macro="">
      <xdr:nvGraphicFramePr>
        <xdr:cNvPr id="2" name="グラフ 1">
          <a:extLst>
            <a:ext uri="{FF2B5EF4-FFF2-40B4-BE49-F238E27FC236}">
              <a16:creationId xmlns:a16="http://schemas.microsoft.com/office/drawing/2014/main" id="{BDFEE282-39C4-42B6-87E0-E351B95A3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339588</xdr:colOff>
      <xdr:row>19</xdr:row>
      <xdr:rowOff>149087</xdr:rowOff>
    </xdr:from>
    <xdr:to>
      <xdr:col>27</xdr:col>
      <xdr:colOff>219075</xdr:colOff>
      <xdr:row>28</xdr:row>
      <xdr:rowOff>108857</xdr:rowOff>
    </xdr:to>
    <xdr:sp macro="" textlink="">
      <xdr:nvSpPr>
        <xdr:cNvPr id="3" name="正方形/長方形 2">
          <a:extLst>
            <a:ext uri="{FF2B5EF4-FFF2-40B4-BE49-F238E27FC236}">
              <a16:creationId xmlns:a16="http://schemas.microsoft.com/office/drawing/2014/main" id="{CC288D35-42F9-4339-BE20-15C3A74FD062}"/>
            </a:ext>
          </a:extLst>
        </xdr:cNvPr>
        <xdr:cNvSpPr/>
      </xdr:nvSpPr>
      <xdr:spPr>
        <a:xfrm>
          <a:off x="13255488" y="5197337"/>
          <a:ext cx="6689862" cy="2236245"/>
        </a:xfrm>
        <a:prstGeom prst="rect">
          <a:avLst/>
        </a:pr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500"/>
            </a:lnSpc>
          </a:pP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注釈</a:t>
          </a:r>
          <a:r>
            <a:rPr kumimoji="1" lang="en-US" altLang="ja-JP" sz="800">
              <a:solidFill>
                <a:sysClr val="windowText" lastClr="000000"/>
              </a:solidFill>
              <a:latin typeface="+mn-ea"/>
              <a:ea typeface="+mn-ea"/>
            </a:rPr>
            <a:t>]</a:t>
          </a:r>
        </a:p>
        <a:p>
          <a:pPr algn="l">
            <a:lnSpc>
              <a:spcPts val="1500"/>
            </a:lnSpc>
          </a:pPr>
          <a:r>
            <a:rPr kumimoji="1" lang="ja-JP" altLang="en-US" sz="800">
              <a:solidFill>
                <a:sysClr val="windowText" lastClr="000000"/>
              </a:solidFill>
              <a:latin typeface="+mn-ea"/>
              <a:ea typeface="+mn-ea"/>
            </a:rPr>
            <a:t>◆高齢者支援施策</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老人福祉費、後期高齢者健康診査事業費、後期高齢者医療特別会計、介護保険特別会計の予算額の合計に福島県後期高齢者医療広域連合が行う後期高齢者医療費決算額（郡山市被保険者分）を加算</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※2024</a:t>
          </a:r>
          <a:r>
            <a:rPr kumimoji="1" lang="ja-JP" altLang="en-US" sz="800">
              <a:solidFill>
                <a:sysClr val="windowText" lastClr="000000"/>
              </a:solidFill>
              <a:latin typeface="+mn-ea"/>
              <a:ea typeface="+mn-ea"/>
            </a:rPr>
            <a:t>年度は</a:t>
          </a:r>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年度の後期高齢者医療費決算額を用いて推計</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◆教育・子育て支援施策</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児童福祉費、教育総務費、小中学校費、保健衛生費のうち母子保健推進活動費、母子医療対策事業費の予算額の合計</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◆１人あたりの経費</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それぞれの経費を各年１月１日の年少人口（</a:t>
          </a:r>
          <a:r>
            <a:rPr kumimoji="1" lang="en-US" altLang="ja-JP" sz="800">
              <a:solidFill>
                <a:sysClr val="windowText" lastClr="000000"/>
              </a:solidFill>
              <a:latin typeface="+mn-ea"/>
              <a:ea typeface="+mn-ea"/>
            </a:rPr>
            <a:t>14</a:t>
          </a:r>
          <a:r>
            <a:rPr kumimoji="1" lang="ja-JP" altLang="en-US" sz="800">
              <a:solidFill>
                <a:sysClr val="windowText" lastClr="000000"/>
              </a:solidFill>
              <a:latin typeface="+mn-ea"/>
              <a:ea typeface="+mn-ea"/>
            </a:rPr>
            <a:t>歳以下）、老年人口（</a:t>
          </a:r>
          <a:r>
            <a:rPr kumimoji="1" lang="en-US" altLang="ja-JP" sz="800">
              <a:solidFill>
                <a:sysClr val="windowText" lastClr="000000"/>
              </a:solidFill>
              <a:latin typeface="+mn-ea"/>
              <a:ea typeface="+mn-ea"/>
            </a:rPr>
            <a:t>65</a:t>
          </a:r>
          <a:r>
            <a:rPr kumimoji="1" lang="ja-JP" altLang="en-US" sz="800">
              <a:solidFill>
                <a:sysClr val="windowText" lastClr="000000"/>
              </a:solidFill>
              <a:latin typeface="+mn-ea"/>
              <a:ea typeface="+mn-ea"/>
            </a:rPr>
            <a:t>歳以上）で除した数値</a:t>
          </a:r>
        </a:p>
        <a:p>
          <a:pPr algn="l"/>
          <a:endParaRPr kumimoji="1" lang="ja-JP" altLang="en-US" sz="800">
            <a:solidFill>
              <a:sysClr val="windowText" lastClr="000000"/>
            </a:solidFill>
            <a:latin typeface="+mn-ea"/>
            <a:ea typeface="+mn-ea"/>
          </a:endParaRPr>
        </a:p>
      </xdr:txBody>
    </xdr:sp>
    <xdr:clientData/>
  </xdr:twoCellAnchor>
  <xdr:twoCellAnchor>
    <xdr:from>
      <xdr:col>25</xdr:col>
      <xdr:colOff>201706</xdr:colOff>
      <xdr:row>27</xdr:row>
      <xdr:rowOff>109178</xdr:rowOff>
    </xdr:from>
    <xdr:to>
      <xdr:col>26</xdr:col>
      <xdr:colOff>520513</xdr:colOff>
      <xdr:row>29</xdr:row>
      <xdr:rowOff>69397</xdr:rowOff>
    </xdr:to>
    <xdr:sp macro="" textlink="">
      <xdr:nvSpPr>
        <xdr:cNvPr id="4" name="テキスト ボックス 3">
          <a:extLst>
            <a:ext uri="{FF2B5EF4-FFF2-40B4-BE49-F238E27FC236}">
              <a16:creationId xmlns:a16="http://schemas.microsoft.com/office/drawing/2014/main" id="{180C1FA0-4E66-493E-9487-DBEE8BD61DC6}"/>
            </a:ext>
          </a:extLst>
        </xdr:cNvPr>
        <xdr:cNvSpPr txBox="1"/>
      </xdr:nvSpPr>
      <xdr:spPr>
        <a:xfrm>
          <a:off x="18689731" y="7262453"/>
          <a:ext cx="937932"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資料：財政課</a:t>
          </a:r>
        </a:p>
      </xdr:txBody>
    </xdr:sp>
    <xdr:clientData/>
  </xdr:twoCellAnchor>
  <xdr:twoCellAnchor>
    <xdr:from>
      <xdr:col>25</xdr:col>
      <xdr:colOff>561975</xdr:colOff>
      <xdr:row>18</xdr:row>
      <xdr:rowOff>85725</xdr:rowOff>
    </xdr:from>
    <xdr:to>
      <xdr:col>26</xdr:col>
      <xdr:colOff>285062</xdr:colOff>
      <xdr:row>19</xdr:row>
      <xdr:rowOff>7046</xdr:rowOff>
    </xdr:to>
    <xdr:sp macro="" textlink="">
      <xdr:nvSpPr>
        <xdr:cNvPr id="5" name="テキスト ボックス 1">
          <a:extLst>
            <a:ext uri="{FF2B5EF4-FFF2-40B4-BE49-F238E27FC236}">
              <a16:creationId xmlns:a16="http://schemas.microsoft.com/office/drawing/2014/main" id="{4CEE7F41-CAF1-41DC-BC33-3D1497AED7D8}"/>
            </a:ext>
          </a:extLst>
        </xdr:cNvPr>
        <xdr:cNvSpPr txBox="1"/>
      </xdr:nvSpPr>
      <xdr:spPr>
        <a:xfrm>
          <a:off x="19050000" y="4857750"/>
          <a:ext cx="342212"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6</xdr:col>
      <xdr:colOff>100011</xdr:colOff>
      <xdr:row>2</xdr:row>
      <xdr:rowOff>95251</xdr:rowOff>
    </xdr:from>
    <xdr:to>
      <xdr:col>16</xdr:col>
      <xdr:colOff>19050</xdr:colOff>
      <xdr:row>13</xdr:row>
      <xdr:rowOff>76200</xdr:rowOff>
    </xdr:to>
    <xdr:graphicFrame macro="">
      <xdr:nvGraphicFramePr>
        <xdr:cNvPr id="2" name="グラフ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4D00-000003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14</xdr:col>
      <xdr:colOff>381001</xdr:colOff>
      <xdr:row>15</xdr:row>
      <xdr:rowOff>47625</xdr:rowOff>
    </xdr:from>
    <xdr:to>
      <xdr:col>15</xdr:col>
      <xdr:colOff>628651</xdr:colOff>
      <xdr:row>16</xdr:row>
      <xdr:rowOff>95250</xdr:rowOff>
    </xdr:to>
    <xdr:sp macro="" textlink="">
      <xdr:nvSpPr>
        <xdr:cNvPr id="4" name="テキスト ボックス 3">
          <a:extLst>
            <a:ext uri="{FF2B5EF4-FFF2-40B4-BE49-F238E27FC236}">
              <a16:creationId xmlns:a16="http://schemas.microsoft.com/office/drawing/2014/main" id="{00000000-0008-0000-4D00-000004000000}"/>
            </a:ext>
          </a:extLst>
        </xdr:cNvPr>
        <xdr:cNvSpPr txBox="1"/>
      </xdr:nvSpPr>
      <xdr:spPr>
        <a:xfrm>
          <a:off x="9982201" y="2619375"/>
          <a:ext cx="933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7</xdr:col>
      <xdr:colOff>352426</xdr:colOff>
      <xdr:row>13</xdr:row>
      <xdr:rowOff>85725</xdr:rowOff>
    </xdr:from>
    <xdr:to>
      <xdr:col>14</xdr:col>
      <xdr:colOff>676276</xdr:colOff>
      <xdr:row>15</xdr:row>
      <xdr:rowOff>152400</xdr:rowOff>
    </xdr:to>
    <xdr:sp macro="" textlink="">
      <xdr:nvSpPr>
        <xdr:cNvPr id="5" name="テキスト ボックス 4">
          <a:extLst>
            <a:ext uri="{FF2B5EF4-FFF2-40B4-BE49-F238E27FC236}">
              <a16:creationId xmlns:a16="http://schemas.microsoft.com/office/drawing/2014/main" id="{00000000-0008-0000-4D00-000005000000}"/>
            </a:ext>
          </a:extLst>
        </xdr:cNvPr>
        <xdr:cNvSpPr txBox="1"/>
      </xdr:nvSpPr>
      <xdr:spPr>
        <a:xfrm>
          <a:off x="5153026" y="2314575"/>
          <a:ext cx="51244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普通会計</a:t>
          </a:r>
          <a:endParaRPr kumimoji="1" lang="en-US" altLang="ja-JP" sz="800">
            <a:latin typeface="+mn-ea"/>
            <a:ea typeface="+mn-ea"/>
          </a:endParaRPr>
        </a:p>
        <a:p>
          <a:r>
            <a:rPr kumimoji="1" lang="ja-JP" altLang="en-US" sz="800">
              <a:latin typeface="+mn-ea"/>
              <a:ea typeface="+mn-ea"/>
            </a:rPr>
            <a:t>　地方財政統計上、統一的に用いられる会計区分。全体の会計から水道事業や下水道事業などの公営企業会計やそれに準じる事業に係る会計を除いたもの。</a:t>
          </a:r>
        </a:p>
      </xdr:txBody>
    </xdr:sp>
    <xdr:clientData/>
  </xdr:twoCellAnchor>
  <xdr:twoCellAnchor>
    <xdr:from>
      <xdr:col>15</xdr:col>
      <xdr:colOff>356153</xdr:colOff>
      <xdr:row>12</xdr:row>
      <xdr:rowOff>8283</xdr:rowOff>
    </xdr:from>
    <xdr:to>
      <xdr:col>16</xdr:col>
      <xdr:colOff>61019</xdr:colOff>
      <xdr:row>12</xdr:row>
      <xdr:rowOff>205829</xdr:rowOff>
    </xdr:to>
    <xdr:sp macro="" textlink="">
      <xdr:nvSpPr>
        <xdr:cNvPr id="7" name="テキスト ボックス 1">
          <a:extLst>
            <a:ext uri="{FF2B5EF4-FFF2-40B4-BE49-F238E27FC236}">
              <a16:creationId xmlns:a16="http://schemas.microsoft.com/office/drawing/2014/main" id="{00000000-0008-0000-4D00-000007000000}"/>
            </a:ext>
          </a:extLst>
        </xdr:cNvPr>
        <xdr:cNvSpPr txBox="1"/>
      </xdr:nvSpPr>
      <xdr:spPr>
        <a:xfrm>
          <a:off x="12448762" y="3329609"/>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9</xdr:col>
      <xdr:colOff>85113</xdr:colOff>
      <xdr:row>2</xdr:row>
      <xdr:rowOff>82549</xdr:rowOff>
    </xdr:from>
    <xdr:to>
      <xdr:col>18</xdr:col>
      <xdr:colOff>447674</xdr:colOff>
      <xdr:row>14</xdr:row>
      <xdr:rowOff>76200</xdr:rowOff>
    </xdr:to>
    <xdr:graphicFrame macro="">
      <xdr:nvGraphicFramePr>
        <xdr:cNvPr id="2" name="グラフ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4E00-000003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17</xdr:col>
      <xdr:colOff>165589</xdr:colOff>
      <xdr:row>18</xdr:row>
      <xdr:rowOff>123093</xdr:rowOff>
    </xdr:from>
    <xdr:to>
      <xdr:col>18</xdr:col>
      <xdr:colOff>361950</xdr:colOff>
      <xdr:row>19</xdr:row>
      <xdr:rowOff>180975</xdr:rowOff>
    </xdr:to>
    <xdr:sp macro="" textlink="">
      <xdr:nvSpPr>
        <xdr:cNvPr id="4" name="テキスト ボックス 3">
          <a:extLst>
            <a:ext uri="{FF2B5EF4-FFF2-40B4-BE49-F238E27FC236}">
              <a16:creationId xmlns:a16="http://schemas.microsoft.com/office/drawing/2014/main" id="{00000000-0008-0000-4E00-000004000000}"/>
            </a:ext>
          </a:extLst>
        </xdr:cNvPr>
        <xdr:cNvSpPr txBox="1"/>
      </xdr:nvSpPr>
      <xdr:spPr>
        <a:xfrm>
          <a:off x="13310089" y="5114193"/>
          <a:ext cx="901211" cy="343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9</xdr:col>
      <xdr:colOff>647699</xdr:colOff>
      <xdr:row>14</xdr:row>
      <xdr:rowOff>76200</xdr:rowOff>
    </xdr:from>
    <xdr:to>
      <xdr:col>17</xdr:col>
      <xdr:colOff>238125</xdr:colOff>
      <xdr:row>18</xdr:row>
      <xdr:rowOff>219076</xdr:rowOff>
    </xdr:to>
    <xdr:sp macro="" textlink="">
      <xdr:nvSpPr>
        <xdr:cNvPr id="5" name="テキスト ボックス 4">
          <a:extLst>
            <a:ext uri="{FF2B5EF4-FFF2-40B4-BE49-F238E27FC236}">
              <a16:creationId xmlns:a16="http://schemas.microsoft.com/office/drawing/2014/main" id="{00000000-0008-0000-4E00-000005000000}"/>
            </a:ext>
          </a:extLst>
        </xdr:cNvPr>
        <xdr:cNvSpPr txBox="1"/>
      </xdr:nvSpPr>
      <xdr:spPr>
        <a:xfrm>
          <a:off x="6819899" y="2476500"/>
          <a:ext cx="5076826" cy="781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財政調整基金</a:t>
          </a:r>
          <a:endParaRPr kumimoji="1" lang="en-US" altLang="ja-JP" sz="800">
            <a:latin typeface="+mn-ea"/>
            <a:ea typeface="+mn-ea"/>
          </a:endParaRPr>
        </a:p>
        <a:p>
          <a:r>
            <a:rPr kumimoji="1" lang="ja-JP" altLang="en-US" sz="800">
              <a:latin typeface="+mn-ea"/>
              <a:ea typeface="+mn-ea"/>
            </a:rPr>
            <a:t>　地方公共団体における年度間の財源の不均衡を調整するため積み立てた基金のこと。</a:t>
          </a:r>
          <a:endParaRPr kumimoji="1" lang="en-US" altLang="ja-JP" sz="800">
            <a:latin typeface="+mn-ea"/>
            <a:ea typeface="+mn-ea"/>
          </a:endParaRPr>
        </a:p>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減債基金</a:t>
          </a:r>
          <a:endParaRPr kumimoji="1" lang="en-US" altLang="ja-JP" sz="800">
            <a:latin typeface="+mn-ea"/>
            <a:ea typeface="+mn-ea"/>
          </a:endParaRPr>
        </a:p>
        <a:p>
          <a:r>
            <a:rPr kumimoji="1" lang="ja-JP" altLang="en-US" sz="800">
              <a:latin typeface="+mn-ea"/>
              <a:ea typeface="+mn-ea"/>
            </a:rPr>
            <a:t>　公債費の償還を計画的に行うための資金を積み立てる目的で設けられた基金のこと。</a:t>
          </a:r>
          <a:endParaRPr kumimoji="1" lang="en-US" altLang="ja-JP" sz="800">
            <a:latin typeface="+mn-ea"/>
            <a:ea typeface="+mn-ea"/>
          </a:endParaRPr>
        </a:p>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標準財政規模</a:t>
          </a:r>
          <a:endParaRPr kumimoji="1" lang="en-US" altLang="ja-JP" sz="800">
            <a:latin typeface="+mn-ea"/>
            <a:ea typeface="+mn-ea"/>
          </a:endParaRPr>
        </a:p>
        <a:p>
          <a:r>
            <a:rPr kumimoji="1" lang="ja-JP" altLang="en-US" sz="800">
              <a:latin typeface="+mn-ea"/>
              <a:ea typeface="+mn-ea"/>
            </a:rPr>
            <a:t>　地方交付税の一般財源の標準的な規模を示す。基準財政収入額をもとに算定される。</a:t>
          </a:r>
        </a:p>
      </xdr:txBody>
    </xdr:sp>
    <xdr:clientData/>
  </xdr:twoCellAnchor>
  <xdr:twoCellAnchor>
    <xdr:from>
      <xdr:col>17</xdr:col>
      <xdr:colOff>617482</xdr:colOff>
      <xdr:row>13</xdr:row>
      <xdr:rowOff>78828</xdr:rowOff>
    </xdr:from>
    <xdr:to>
      <xdr:col>18</xdr:col>
      <xdr:colOff>323490</xdr:colOff>
      <xdr:row>13</xdr:row>
      <xdr:rowOff>276374</xdr:rowOff>
    </xdr:to>
    <xdr:sp macro="" textlink="">
      <xdr:nvSpPr>
        <xdr:cNvPr id="7" name="テキスト ボックス 1">
          <a:extLst>
            <a:ext uri="{FF2B5EF4-FFF2-40B4-BE49-F238E27FC236}">
              <a16:creationId xmlns:a16="http://schemas.microsoft.com/office/drawing/2014/main" id="{00000000-0008-0000-4E00-000007000000}"/>
            </a:ext>
          </a:extLst>
        </xdr:cNvPr>
        <xdr:cNvSpPr txBox="1"/>
      </xdr:nvSpPr>
      <xdr:spPr>
        <a:xfrm>
          <a:off x="13742275" y="3672052"/>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48.xml><?xml version="1.0" encoding="utf-8"?>
<c:userShapes xmlns:c="http://schemas.openxmlformats.org/drawingml/2006/chart">
  <cdr:relSizeAnchor xmlns:cdr="http://schemas.openxmlformats.org/drawingml/2006/chartDrawing">
    <cdr:from>
      <cdr:x>0.0081</cdr:x>
      <cdr:y>0.11451</cdr:y>
    </cdr:from>
    <cdr:to>
      <cdr:x>0.08584</cdr:x>
      <cdr:y>0.17786</cdr:y>
    </cdr:to>
    <cdr:sp macro="" textlink="">
      <cdr:nvSpPr>
        <cdr:cNvPr id="2" name="テキスト ボックス 1"/>
        <cdr:cNvSpPr txBox="1"/>
      </cdr:nvSpPr>
      <cdr:spPr>
        <a:xfrm xmlns:a="http://schemas.openxmlformats.org/drawingml/2006/main">
          <a:off x="53086" y="400653"/>
          <a:ext cx="509501" cy="221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千円</a:t>
          </a:r>
          <a:endParaRPr lang="en-US" altLang="ja-JP" sz="800">
            <a:solidFill>
              <a:schemeClr val="tx1">
                <a:lumMod val="65000"/>
                <a:lumOff val="35000"/>
              </a:schemeClr>
            </a:solidFill>
          </a:endParaRPr>
        </a:p>
      </cdr:txBody>
    </cdr:sp>
  </cdr:relSizeAnchor>
  <cdr:relSizeAnchor xmlns:cdr="http://schemas.openxmlformats.org/drawingml/2006/chartDrawing">
    <cdr:from>
      <cdr:x>0.94833</cdr:x>
      <cdr:y>0.1237</cdr:y>
    </cdr:from>
    <cdr:to>
      <cdr:x>1</cdr:x>
      <cdr:y>0.18025</cdr:y>
    </cdr:to>
    <cdr:sp macro="" textlink="">
      <cdr:nvSpPr>
        <cdr:cNvPr id="3" name="テキスト ボックス 1"/>
        <cdr:cNvSpPr txBox="1"/>
      </cdr:nvSpPr>
      <cdr:spPr>
        <a:xfrm xmlns:a="http://schemas.openxmlformats.org/drawingml/2006/main">
          <a:off x="6215176" y="432813"/>
          <a:ext cx="338635" cy="197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149.xml><?xml version="1.0" encoding="utf-8"?>
<xdr:wsDr xmlns:xdr="http://schemas.openxmlformats.org/drawingml/2006/spreadsheetDrawing" xmlns:a="http://schemas.openxmlformats.org/drawingml/2006/main">
  <xdr:twoCellAnchor>
    <xdr:from>
      <xdr:col>9</xdr:col>
      <xdr:colOff>306386</xdr:colOff>
      <xdr:row>0</xdr:row>
      <xdr:rowOff>104776</xdr:rowOff>
    </xdr:from>
    <xdr:to>
      <xdr:col>19</xdr:col>
      <xdr:colOff>38100</xdr:colOff>
      <xdr:row>21</xdr:row>
      <xdr:rowOff>200026</xdr:rowOff>
    </xdr:to>
    <xdr:graphicFrame macro="">
      <xdr:nvGraphicFramePr>
        <xdr:cNvPr id="2" name="グラフ 1">
          <a:extLst>
            <a:ext uri="{FF2B5EF4-FFF2-40B4-BE49-F238E27FC236}">
              <a16:creationId xmlns:a16="http://schemas.microsoft.com/office/drawing/2014/main" id="{A7F3D4F0-8C42-4812-867C-0BE7FF968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F526DFED-B54C-46BD-9A2B-4FD98C30B4A1}"/>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id="{F526DFED-B54C-46BD-9A2B-4FD98C30B4A1}"/>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17</xdr:col>
      <xdr:colOff>323850</xdr:colOff>
      <xdr:row>31</xdr:row>
      <xdr:rowOff>133350</xdr:rowOff>
    </xdr:from>
    <xdr:to>
      <xdr:col>18</xdr:col>
      <xdr:colOff>638175</xdr:colOff>
      <xdr:row>33</xdr:row>
      <xdr:rowOff>76200</xdr:rowOff>
    </xdr:to>
    <xdr:sp macro="" textlink="">
      <xdr:nvSpPr>
        <xdr:cNvPr id="4" name="テキスト ボックス 3">
          <a:extLst>
            <a:ext uri="{FF2B5EF4-FFF2-40B4-BE49-F238E27FC236}">
              <a16:creationId xmlns:a16="http://schemas.microsoft.com/office/drawing/2014/main" id="{F7364CC5-9111-4001-9715-4B0AFE86051C}"/>
            </a:ext>
          </a:extLst>
        </xdr:cNvPr>
        <xdr:cNvSpPr txBox="1"/>
      </xdr:nvSpPr>
      <xdr:spPr>
        <a:xfrm>
          <a:off x="12249150" y="9039225"/>
          <a:ext cx="9239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10</xdr:col>
      <xdr:colOff>342900</xdr:colOff>
      <xdr:row>20</xdr:row>
      <xdr:rowOff>180975</xdr:rowOff>
    </xdr:from>
    <xdr:to>
      <xdr:col>18</xdr:col>
      <xdr:colOff>447676</xdr:colOff>
      <xdr:row>33</xdr:row>
      <xdr:rowOff>95250</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767D9F2A-E9BD-40DA-8EF6-352BCF5CCDDC}"/>
                </a:ext>
              </a:extLst>
            </xdr:cNvPr>
            <xdr:cNvSpPr txBox="1"/>
          </xdr:nvSpPr>
          <xdr:spPr>
            <a:xfrm>
              <a:off x="7934325" y="5943600"/>
              <a:ext cx="5057776" cy="362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地方交付税（普通交付税・特別交付税）</a:t>
              </a:r>
            </a:p>
            <a:p>
              <a:r>
                <a:rPr kumimoji="1" lang="ja-JP" altLang="en-US" sz="800">
                  <a:latin typeface="+mn-ea"/>
                  <a:ea typeface="+mn-ea"/>
                </a:rPr>
                <a:t>　地方公共団体が等しくその行うべき事務を遂行することができるよう、一定の基準により国が交付するものであり、普通交付税と特別交付税の２種類に分かれている。</a:t>
              </a:r>
            </a:p>
            <a:p>
              <a:r>
                <a:rPr kumimoji="1" lang="ja-JP" altLang="en-US" sz="800">
                  <a:latin typeface="+mn-ea"/>
                  <a:ea typeface="+mn-ea"/>
                </a:rPr>
                <a:t>　普通交付税は地方交付税の主体をなすもので、各地方公共団体において、合理的基準によって算出したあるべき一般財源所要額としての基準財政需要額が、同じくあるべき税収入としての基準財政収入額を超える額を基礎として交付される。</a:t>
              </a:r>
            </a:p>
            <a:p>
              <a:r>
                <a:rPr kumimoji="1" lang="ja-JP" altLang="en-US" sz="800">
                  <a:latin typeface="+mn-ea"/>
                  <a:ea typeface="+mn-ea"/>
                </a:rPr>
                <a:t>　特別交付税は、普通交付税の補完的な機能を果たすものであり、基準財政需要額又は基準財政収入額の算定に反映させることができなかった特別の事業を考慮して交付されるもの。</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臨時的財政対策債</a:t>
              </a:r>
            </a:p>
            <a:p>
              <a:r>
                <a:rPr kumimoji="1" lang="ja-JP" altLang="en-US" sz="800">
                  <a:latin typeface="+mn-ea"/>
                  <a:ea typeface="+mn-ea"/>
                </a:rPr>
                <a:t>　地方公共団体の一般財源の不足に対処するために発行する地方債。通常地方債は投資的経費に充当するために発行するが、臨時財政対策債はそれ以外にも充当することができる特例的なものである。</a:t>
              </a:r>
            </a:p>
            <a:p>
              <a:r>
                <a:rPr kumimoji="1" lang="ja-JP" altLang="en-US" sz="800">
                  <a:latin typeface="+mn-ea"/>
                  <a:ea typeface="+mn-ea"/>
                </a:rPr>
                <a:t>　なお、発行可能額は、各地方公共団体の人口及び基準財政需要額を基本に算定される。</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財政力指数</a:t>
              </a:r>
            </a:p>
            <a:p>
              <a:r>
                <a:rPr kumimoji="1" lang="ja-JP" altLang="en-US" sz="800">
                  <a:latin typeface="+mn-ea"/>
                  <a:ea typeface="+mn-ea"/>
                </a:rPr>
                <a:t>　地方交付税の算定に用いる基準財政需要額に対する基準財政収入額の割合を示すもので、普通交付税交付団体においては１に近いほど財源に余裕があるものとされている。</a:t>
              </a:r>
            </a:p>
            <a:p>
              <a:r>
                <a:rPr kumimoji="1" lang="ja-JP" altLang="en-US" sz="800">
                  <a:latin typeface="+mn-ea"/>
                  <a:ea typeface="+mn-ea"/>
                </a:rPr>
                <a:t>　また、財政力指数は、地方公共団体の行財政事情を考慮して、過去３か年の平均値を用いるのが一般的だが、単年度の指数の方が変化を読み取りやすい。</a:t>
              </a:r>
            </a:p>
            <a:p>
              <a:endParaRPr kumimoji="1" lang="en-US" altLang="ja-JP" sz="800">
                <a:latin typeface="+mn-ea"/>
                <a:ea typeface="+mn-ea"/>
              </a:endParaRPr>
            </a:p>
            <a:p>
              <a:r>
                <a:rPr kumimoji="1" lang="ja-JP" altLang="en-US" sz="800">
                  <a:latin typeface="+mn-ea"/>
                  <a:ea typeface="+mn-ea"/>
                </a:rPr>
                <a:t>　財政力指数　＝</a:t>
              </a:r>
              <a14:m>
                <m:oMath xmlns:m="http://schemas.openxmlformats.org/officeDocument/2006/math">
                  <m:r>
                    <a:rPr kumimoji="1" lang="ja-JP" altLang="en-US" sz="800" i="1">
                      <a:latin typeface="Cambria Math" panose="02040503050406030204" pitchFamily="18" charset="0"/>
                      <a:ea typeface="+mn-ea"/>
                    </a:rPr>
                    <m:t>　</m:t>
                  </m:r>
                  <m:f>
                    <m:fPr>
                      <m:ctrlPr>
                        <a:rPr kumimoji="1" lang="en-US" altLang="ja-JP" sz="800" i="1">
                          <a:latin typeface="Cambria Math" panose="02040503050406030204" pitchFamily="18" charset="0"/>
                          <a:ea typeface="+mn-ea"/>
                        </a:rPr>
                      </m:ctrlPr>
                    </m:fPr>
                    <m:num>
                      <m:r>
                        <a:rPr kumimoji="1" lang="ja-JP" altLang="en-US" sz="800" i="1">
                          <a:latin typeface="Cambria Math" panose="02040503050406030204" pitchFamily="18" charset="0"/>
                          <a:ea typeface="+mn-ea"/>
                        </a:rPr>
                        <m:t>基準財政収入額</m:t>
                      </m:r>
                    </m:num>
                    <m:den>
                      <m:r>
                        <a:rPr kumimoji="1" lang="ja-JP" altLang="en-US" sz="800" i="1">
                          <a:latin typeface="Cambria Math" panose="02040503050406030204" pitchFamily="18" charset="0"/>
                          <a:ea typeface="+mn-ea"/>
                        </a:rPr>
                        <m:t>基準財政需要額</m:t>
                      </m:r>
                    </m:den>
                  </m:f>
                </m:oMath>
              </a14:m>
              <a:endParaRPr kumimoji="1" lang="en-US" altLang="ja-JP" sz="800">
                <a:latin typeface="+mn-ea"/>
                <a:ea typeface="+mn-ea"/>
              </a:endParaRPr>
            </a:p>
          </xdr:txBody>
        </xdr:sp>
      </mc:Choice>
      <mc:Fallback xmlns="">
        <xdr:sp macro="" textlink="">
          <xdr:nvSpPr>
            <xdr:cNvPr id="5" name="テキスト ボックス 4">
              <a:extLst>
                <a:ext uri="{FF2B5EF4-FFF2-40B4-BE49-F238E27FC236}">
                  <a16:creationId xmlns:a16="http://schemas.microsoft.com/office/drawing/2014/main" id="{767D9F2A-E9BD-40DA-8EF6-352BCF5CCDDC}"/>
                </a:ext>
              </a:extLst>
            </xdr:cNvPr>
            <xdr:cNvSpPr txBox="1"/>
          </xdr:nvSpPr>
          <xdr:spPr>
            <a:xfrm>
              <a:off x="7934325" y="5943600"/>
              <a:ext cx="5057776" cy="362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地方交付税（普通交付税・特別交付税）</a:t>
              </a:r>
            </a:p>
            <a:p>
              <a:r>
                <a:rPr kumimoji="1" lang="ja-JP" altLang="en-US" sz="800">
                  <a:latin typeface="+mn-ea"/>
                  <a:ea typeface="+mn-ea"/>
                </a:rPr>
                <a:t>　地方公共団体が等しくその行うべき事務を遂行することができるよう、一定の基準により国が交付するものであり、普通交付税と特別交付税の２種類に分かれている。</a:t>
              </a:r>
            </a:p>
            <a:p>
              <a:r>
                <a:rPr kumimoji="1" lang="ja-JP" altLang="en-US" sz="800">
                  <a:latin typeface="+mn-ea"/>
                  <a:ea typeface="+mn-ea"/>
                </a:rPr>
                <a:t>　普通交付税は地方交付税の主体をなすもので、各地方公共団体において、合理的基準によって算出したあるべき一般財源所要額としての基準財政需要額が、同じくあるべき税収入としての基準財政収入額を超える額を基礎として交付される。</a:t>
              </a:r>
            </a:p>
            <a:p>
              <a:r>
                <a:rPr kumimoji="1" lang="ja-JP" altLang="en-US" sz="800">
                  <a:latin typeface="+mn-ea"/>
                  <a:ea typeface="+mn-ea"/>
                </a:rPr>
                <a:t>　特別交付税は、普通交付税の補完的な機能を果たすものであり、基準財政需要額又は基準財政収入額の算定に反映させることができなかった特別の事業を考慮して交付されるもの。</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臨時的財政対策債</a:t>
              </a:r>
            </a:p>
            <a:p>
              <a:r>
                <a:rPr kumimoji="1" lang="ja-JP" altLang="en-US" sz="800">
                  <a:latin typeface="+mn-ea"/>
                  <a:ea typeface="+mn-ea"/>
                </a:rPr>
                <a:t>　地方公共団体の一般財源の不足に対処するために発行する地方債。通常地方債は投資的経費に充当するために発行するが、臨時財政対策債はそれ以外にも充当することができる特例的なものである。</a:t>
              </a:r>
            </a:p>
            <a:p>
              <a:r>
                <a:rPr kumimoji="1" lang="ja-JP" altLang="en-US" sz="800">
                  <a:latin typeface="+mn-ea"/>
                  <a:ea typeface="+mn-ea"/>
                </a:rPr>
                <a:t>　なお、発行可能額は、各地方公共団体の人口及び基準財政需要額を基本に算定される。</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財政力指数</a:t>
              </a:r>
            </a:p>
            <a:p>
              <a:r>
                <a:rPr kumimoji="1" lang="ja-JP" altLang="en-US" sz="800">
                  <a:latin typeface="+mn-ea"/>
                  <a:ea typeface="+mn-ea"/>
                </a:rPr>
                <a:t>　地方交付税の算定に用いる基準財政需要額に対する基準財政収入額の割合を示すもので、普通交付税交付団体においては１に近いほど財源に余裕があるものとされている。</a:t>
              </a:r>
            </a:p>
            <a:p>
              <a:r>
                <a:rPr kumimoji="1" lang="ja-JP" altLang="en-US" sz="800">
                  <a:latin typeface="+mn-ea"/>
                  <a:ea typeface="+mn-ea"/>
                </a:rPr>
                <a:t>　また、財政力指数は、地方公共団体の行財政事情を考慮して、過去３か年の平均値を用いるのが一般的だが、単年度の指数の方が変化を読み取りやすい。</a:t>
              </a:r>
            </a:p>
            <a:p>
              <a:endParaRPr kumimoji="1" lang="en-US" altLang="ja-JP" sz="800">
                <a:latin typeface="+mn-ea"/>
                <a:ea typeface="+mn-ea"/>
              </a:endParaRPr>
            </a:p>
            <a:p>
              <a:r>
                <a:rPr kumimoji="1" lang="ja-JP" altLang="en-US" sz="800">
                  <a:latin typeface="+mn-ea"/>
                  <a:ea typeface="+mn-ea"/>
                </a:rPr>
                <a:t>　財政力指数　＝</a:t>
              </a:r>
              <a:r>
                <a:rPr kumimoji="1" lang="ja-JP" altLang="en-US" sz="800" i="0">
                  <a:latin typeface="Cambria Math" panose="02040503050406030204" pitchFamily="18" charset="0"/>
                  <a:ea typeface="+mn-ea"/>
                </a:rPr>
                <a:t>　基準財政収入額</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基準財政需要額</a:t>
              </a:r>
              <a:endParaRPr kumimoji="1" lang="en-US" altLang="ja-JP" sz="800">
                <a:latin typeface="+mn-ea"/>
                <a:ea typeface="+mn-ea"/>
              </a:endParaRPr>
            </a:p>
          </xdr:txBody>
        </xdr:sp>
      </mc:Fallback>
    </mc:AlternateContent>
    <xdr:clientData/>
  </xdr:twoCellAnchor>
  <xdr:twoCellAnchor>
    <xdr:from>
      <xdr:col>18</xdr:col>
      <xdr:colOff>8283</xdr:colOff>
      <xdr:row>19</xdr:row>
      <xdr:rowOff>66260</xdr:rowOff>
    </xdr:from>
    <xdr:to>
      <xdr:col>18</xdr:col>
      <xdr:colOff>417170</xdr:colOff>
      <xdr:row>19</xdr:row>
      <xdr:rowOff>263806</xdr:rowOff>
    </xdr:to>
    <xdr:sp macro="" textlink="">
      <xdr:nvSpPr>
        <xdr:cNvPr id="6" name="テキスト ボックス 1">
          <a:extLst>
            <a:ext uri="{FF2B5EF4-FFF2-40B4-BE49-F238E27FC236}">
              <a16:creationId xmlns:a16="http://schemas.microsoft.com/office/drawing/2014/main" id="{DEB663AA-6C1D-4AEA-8E87-3DC9DA010286}"/>
            </a:ext>
          </a:extLst>
        </xdr:cNvPr>
        <xdr:cNvSpPr txBox="1"/>
      </xdr:nvSpPr>
      <xdr:spPr>
        <a:xfrm>
          <a:off x="12552708" y="554313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0.46151</cdr:x>
      <cdr:y>0.90956</cdr:y>
    </cdr:from>
    <cdr:to>
      <cdr:x>0.55835</cdr:x>
      <cdr:y>1</cdr:y>
    </cdr:to>
    <cdr:sp macro="" textlink="">
      <cdr:nvSpPr>
        <cdr:cNvPr id="2" name="テキスト ボックス 1"/>
        <cdr:cNvSpPr txBox="1"/>
      </cdr:nvSpPr>
      <cdr:spPr>
        <a:xfrm xmlns:a="http://schemas.openxmlformats.org/drawingml/2006/main">
          <a:off x="1654661" y="2647449"/>
          <a:ext cx="347205" cy="2632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150.xml><?xml version="1.0" encoding="utf-8"?>
<xdr:wsDr xmlns:xdr="http://schemas.openxmlformats.org/drawingml/2006/spreadsheetDrawing" xmlns:a="http://schemas.openxmlformats.org/drawingml/2006/main">
  <xdr:twoCellAnchor>
    <xdr:from>
      <xdr:col>5</xdr:col>
      <xdr:colOff>257174</xdr:colOff>
      <xdr:row>3</xdr:row>
      <xdr:rowOff>19049</xdr:rowOff>
    </xdr:from>
    <xdr:to>
      <xdr:col>14</xdr:col>
      <xdr:colOff>476250</xdr:colOff>
      <xdr:row>13</xdr:row>
      <xdr:rowOff>76200</xdr:rowOff>
    </xdr:to>
    <xdr:graphicFrame macro="">
      <xdr:nvGraphicFramePr>
        <xdr:cNvPr id="2" name="グラフ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427892</xdr:colOff>
      <xdr:row>13</xdr:row>
      <xdr:rowOff>121628</xdr:rowOff>
    </xdr:from>
    <xdr:to>
      <xdr:col>14</xdr:col>
      <xdr:colOff>123091</xdr:colOff>
      <xdr:row>16</xdr:row>
      <xdr:rowOff>131152</xdr:rowOff>
    </xdr:to>
    <xdr:sp macro="" textlink="">
      <xdr:nvSpPr>
        <xdr:cNvPr id="3" name="角丸四角形 2">
          <a:extLst>
            <a:ext uri="{FF2B5EF4-FFF2-40B4-BE49-F238E27FC236}">
              <a16:creationId xmlns:a16="http://schemas.microsoft.com/office/drawing/2014/main" id="{00000000-0008-0000-5000-000003000000}"/>
            </a:ext>
          </a:extLst>
        </xdr:cNvPr>
        <xdr:cNvSpPr/>
      </xdr:nvSpPr>
      <xdr:spPr>
        <a:xfrm>
          <a:off x="3856892" y="2350478"/>
          <a:ext cx="5867399" cy="523874"/>
        </a:xfrm>
        <a:prstGeom prst="roundRect">
          <a:avLst/>
        </a:prstGeom>
        <a:ln w="31750">
          <a:noFill/>
        </a:ln>
      </xdr:spPr>
      <xdr:style>
        <a:lnRef idx="2">
          <a:schemeClr val="accent6"/>
        </a:lnRef>
        <a:fillRef idx="1">
          <a:schemeClr val="lt1"/>
        </a:fillRef>
        <a:effectRef idx="0">
          <a:schemeClr val="accent6"/>
        </a:effectRef>
        <a:fontRef idx="minor">
          <a:schemeClr val="dk1"/>
        </a:fontRef>
      </xdr:style>
      <xdr:txBody>
        <a:bodyPr wrap="square"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altLang="ja-JP" sz="800">
              <a:latin typeface="+mn-ea"/>
              <a:ea typeface="+mn-ea"/>
            </a:rPr>
            <a:t>※</a:t>
          </a:r>
          <a:r>
            <a:rPr lang="ja-JP" altLang="en-US" sz="800">
              <a:latin typeface="+mn-ea"/>
              <a:ea typeface="+mn-ea"/>
            </a:rPr>
            <a:t>固定資産税の賦課期日は１月１日であり、</a:t>
          </a:r>
          <a:r>
            <a:rPr lang="en-US" altLang="ja-JP" sz="800">
              <a:latin typeface="+mn-ea"/>
              <a:ea typeface="+mn-ea"/>
            </a:rPr>
            <a:t>2021.1.2</a:t>
          </a:r>
          <a:r>
            <a:rPr lang="ja-JP" altLang="en-US" sz="800">
              <a:latin typeface="+mn-ea"/>
              <a:ea typeface="+mn-ea"/>
            </a:rPr>
            <a:t>～</a:t>
          </a:r>
          <a:r>
            <a:rPr lang="en-US" altLang="ja-JP" sz="800">
              <a:latin typeface="+mn-ea"/>
              <a:ea typeface="+mn-ea"/>
            </a:rPr>
            <a:t>3.31</a:t>
          </a:r>
          <a:r>
            <a:rPr lang="ja-JP" altLang="en-US" sz="800">
              <a:latin typeface="+mn-ea"/>
              <a:ea typeface="+mn-ea"/>
            </a:rPr>
            <a:t>に売却した場合、売却年度は</a:t>
          </a:r>
          <a:r>
            <a:rPr lang="en-US" altLang="ja-JP" sz="800">
              <a:latin typeface="+mn-ea"/>
              <a:ea typeface="+mn-ea"/>
            </a:rPr>
            <a:t>2020</a:t>
          </a:r>
          <a:r>
            <a:rPr lang="ja-JP" altLang="en-US" sz="800">
              <a:latin typeface="+mn-ea"/>
              <a:ea typeface="+mn-ea"/>
            </a:rPr>
            <a:t>年度、課税年度は</a:t>
          </a:r>
          <a:r>
            <a:rPr lang="en-US" altLang="ja-JP" sz="800">
              <a:latin typeface="+mn-ea"/>
              <a:ea typeface="+mn-ea"/>
            </a:rPr>
            <a:t>2022</a:t>
          </a:r>
          <a:r>
            <a:rPr lang="ja-JP" altLang="en-US" sz="800">
              <a:latin typeface="+mn-ea"/>
              <a:ea typeface="+mn-ea"/>
            </a:rPr>
            <a:t>年度であるが、このグラフは売却年度の翌年度に全て課税したものとした。</a:t>
          </a:r>
          <a:endParaRPr lang="en-US" altLang="ja-JP" sz="800">
            <a:latin typeface="+mn-ea"/>
            <a:ea typeface="+mn-ea"/>
          </a:endParaRPr>
        </a:p>
        <a:p>
          <a:pPr algn="l"/>
          <a:r>
            <a:rPr lang="ja-JP" altLang="en-US" sz="800">
              <a:latin typeface="+mn-ea"/>
              <a:ea typeface="+mn-ea"/>
            </a:rPr>
            <a:t>　例）</a:t>
          </a:r>
          <a:r>
            <a:rPr lang="en-US" altLang="ja-JP" sz="800">
              <a:latin typeface="+mn-ea"/>
              <a:ea typeface="+mn-ea"/>
            </a:rPr>
            <a:t>2021.3.31</a:t>
          </a:r>
          <a:r>
            <a:rPr lang="ja-JP" altLang="en-US" sz="800">
              <a:latin typeface="+mn-ea"/>
              <a:ea typeface="+mn-ea"/>
            </a:rPr>
            <a:t>まで売却（売却年度は</a:t>
          </a:r>
          <a:r>
            <a:rPr lang="en-US" altLang="ja-JP" sz="800">
              <a:latin typeface="+mn-ea"/>
              <a:ea typeface="+mn-ea"/>
            </a:rPr>
            <a:t>2020</a:t>
          </a:r>
          <a:r>
            <a:rPr lang="ja-JP" altLang="en-US" sz="800">
              <a:latin typeface="+mn-ea"/>
              <a:ea typeface="+mn-ea"/>
            </a:rPr>
            <a:t>年度）→　</a:t>
          </a:r>
          <a:r>
            <a:rPr lang="en-US" altLang="ja-JP" sz="800">
              <a:latin typeface="+mn-ea"/>
              <a:ea typeface="+mn-ea"/>
            </a:rPr>
            <a:t>2021</a:t>
          </a:r>
          <a:r>
            <a:rPr lang="ja-JP" altLang="en-US" sz="800">
              <a:latin typeface="+mn-ea"/>
              <a:ea typeface="+mn-ea"/>
            </a:rPr>
            <a:t>年度に課税として記載</a:t>
          </a:r>
          <a:endParaRPr lang="en-US" altLang="ja-JP" sz="800">
            <a:latin typeface="+mn-ea"/>
            <a:ea typeface="+mn-ea"/>
          </a:endParaRPr>
        </a:p>
        <a:p>
          <a:pPr algn="l"/>
          <a:r>
            <a:rPr lang="en-US" altLang="ja-JP" sz="800" baseline="0">
              <a:latin typeface="+mn-ea"/>
              <a:ea typeface="+mn-ea"/>
            </a:rPr>
            <a:t>       </a:t>
          </a:r>
          <a:r>
            <a:rPr lang="en-US" altLang="ja-JP" sz="800">
              <a:latin typeface="+mn-ea"/>
              <a:ea typeface="+mn-ea"/>
            </a:rPr>
            <a:t>2021.4.1</a:t>
          </a:r>
          <a:r>
            <a:rPr lang="ja-JP" altLang="en-US" sz="800">
              <a:latin typeface="+mn-ea"/>
              <a:ea typeface="+mn-ea"/>
            </a:rPr>
            <a:t>以降売却 （売却年度は</a:t>
          </a:r>
          <a:r>
            <a:rPr lang="en-US" altLang="ja-JP" sz="800">
              <a:latin typeface="+mn-ea"/>
              <a:ea typeface="+mn-ea"/>
            </a:rPr>
            <a:t>2021</a:t>
          </a:r>
          <a:r>
            <a:rPr lang="ja-JP" altLang="en-US" sz="800">
              <a:latin typeface="+mn-ea"/>
              <a:ea typeface="+mn-ea"/>
            </a:rPr>
            <a:t>年度）→　</a:t>
          </a:r>
          <a:r>
            <a:rPr lang="en-US" altLang="ja-JP" sz="800">
              <a:latin typeface="+mn-ea"/>
              <a:ea typeface="+mn-ea"/>
            </a:rPr>
            <a:t>2022</a:t>
          </a:r>
          <a:r>
            <a:rPr lang="ja-JP" altLang="en-US" sz="800">
              <a:latin typeface="+mn-ea"/>
              <a:ea typeface="+mn-ea"/>
            </a:rPr>
            <a:t>年度に課税として記載</a:t>
          </a:r>
        </a:p>
      </xdr:txBody>
    </xdr:sp>
    <xdr:clientData/>
  </xdr:twoCellAnchor>
  <xdr:twoCellAnchor>
    <xdr:from>
      <xdr:col>11</xdr:col>
      <xdr:colOff>256443</xdr:colOff>
      <xdr:row>16</xdr:row>
      <xdr:rowOff>154598</xdr:rowOff>
    </xdr:from>
    <xdr:to>
      <xdr:col>14</xdr:col>
      <xdr:colOff>18318</xdr:colOff>
      <xdr:row>17</xdr:row>
      <xdr:rowOff>192698</xdr:rowOff>
    </xdr:to>
    <xdr:sp macro="" textlink="">
      <xdr:nvSpPr>
        <xdr:cNvPr id="4" name="テキスト ボックス 13">
          <a:extLst>
            <a:ext uri="{FF2B5EF4-FFF2-40B4-BE49-F238E27FC236}">
              <a16:creationId xmlns:a16="http://schemas.microsoft.com/office/drawing/2014/main" id="{00000000-0008-0000-5000-000004000000}"/>
            </a:ext>
          </a:extLst>
        </xdr:cNvPr>
        <xdr:cNvSpPr txBox="1"/>
      </xdr:nvSpPr>
      <xdr:spPr>
        <a:xfrm>
          <a:off x="7800243" y="2897798"/>
          <a:ext cx="18192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資料：公有資産マネジメント課</a:t>
          </a:r>
          <a:endParaRPr lang="ja-JP" sz="1200">
            <a:effectLst/>
            <a:latin typeface="+mn-ea"/>
            <a:ea typeface="+mn-ea"/>
            <a:cs typeface="ＭＳ Ｐゴシック" panose="020B0600070205080204" pitchFamily="50" charset="-128"/>
          </a:endParaRPr>
        </a:p>
      </xdr:txBody>
    </xdr:sp>
    <xdr:clientData/>
  </xdr:twoCellAnchor>
  <xdr:twoCellAnchor>
    <xdr:from>
      <xdr:col>5</xdr:col>
      <xdr:colOff>276225</xdr:colOff>
      <xdr:row>3</xdr:row>
      <xdr:rowOff>104775</xdr:rowOff>
    </xdr:from>
    <xdr:to>
      <xdr:col>6</xdr:col>
      <xdr:colOff>133350</xdr:colOff>
      <xdr:row>3</xdr:row>
      <xdr:rowOff>438150</xdr:rowOff>
    </xdr:to>
    <xdr:sp macro="" textlink="">
      <xdr:nvSpPr>
        <xdr:cNvPr id="5" name="テキスト ボックス 1">
          <a:extLst>
            <a:ext uri="{FF2B5EF4-FFF2-40B4-BE49-F238E27FC236}">
              <a16:creationId xmlns:a16="http://schemas.microsoft.com/office/drawing/2014/main" id="{00000000-0008-0000-5000-000005000000}"/>
            </a:ext>
          </a:extLst>
        </xdr:cNvPr>
        <xdr:cNvSpPr txBox="1"/>
      </xdr:nvSpPr>
      <xdr:spPr>
        <a:xfrm>
          <a:off x="3705225" y="619125"/>
          <a:ext cx="542925" cy="66675"/>
        </a:xfrm>
        <a:prstGeom prst="rect">
          <a:avLst/>
        </a:prstGeom>
      </xdr:spPr>
      <xdr:txBody>
        <a:bodyPr wrap="square" rtlCol="0"/>
        <a:lstStyle/>
        <a:p>
          <a:pPr>
            <a:spcAft>
              <a:spcPts val="0"/>
            </a:spcAft>
          </a:pPr>
          <a:r>
            <a:rPr lang="ja-JP" altLang="en-US" sz="900">
              <a:solidFill>
                <a:srgbClr val="595959"/>
              </a:solidFill>
              <a:effectLst/>
              <a:latin typeface="+mn-ea"/>
              <a:ea typeface="+mn-ea"/>
              <a:cs typeface="Times New Roman" panose="02020603050405020304" pitchFamily="18" charset="0"/>
            </a:rPr>
            <a:t>億円</a:t>
          </a:r>
          <a:endParaRPr lang="ja-JP" sz="1400">
            <a:effectLst/>
            <a:latin typeface="+mn-ea"/>
            <a:ea typeface="+mn-ea"/>
            <a:cs typeface="ＭＳ Ｐゴシック" panose="020B0600070205080204" pitchFamily="50" charset="-128"/>
          </a:endParaRPr>
        </a:p>
      </xdr:txBody>
    </xdr:sp>
    <xdr:clientData/>
  </xdr:twoCellAnchor>
  <xdr:twoCellAnchor>
    <xdr:from>
      <xdr:col>13</xdr:col>
      <xdr:colOff>447675</xdr:colOff>
      <xdr:row>12</xdr:row>
      <xdr:rowOff>95250</xdr:rowOff>
    </xdr:from>
    <xdr:to>
      <xdr:col>14</xdr:col>
      <xdr:colOff>170762</xdr:colOff>
      <xdr:row>13</xdr:row>
      <xdr:rowOff>7046</xdr:rowOff>
    </xdr:to>
    <xdr:sp macro="" textlink="">
      <xdr:nvSpPr>
        <xdr:cNvPr id="7" name="テキスト ボックス 1">
          <a:extLst>
            <a:ext uri="{FF2B5EF4-FFF2-40B4-BE49-F238E27FC236}">
              <a16:creationId xmlns:a16="http://schemas.microsoft.com/office/drawing/2014/main" id="{00000000-0008-0000-5000-000007000000}"/>
            </a:ext>
          </a:extLst>
        </xdr:cNvPr>
        <xdr:cNvSpPr txBox="1"/>
      </xdr:nvSpPr>
      <xdr:spPr>
        <a:xfrm>
          <a:off x="10868025" y="33718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4</xdr:col>
      <xdr:colOff>322262</xdr:colOff>
      <xdr:row>2</xdr:row>
      <xdr:rowOff>161925</xdr:rowOff>
    </xdr:from>
    <xdr:to>
      <xdr:col>12</xdr:col>
      <xdr:colOff>247650</xdr:colOff>
      <xdr:row>30</xdr:row>
      <xdr:rowOff>66676</xdr:rowOff>
    </xdr:to>
    <xdr:graphicFrame macro="">
      <xdr:nvGraphicFramePr>
        <xdr:cNvPr id="2" name="グラフ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619125</xdr:colOff>
      <xdr:row>25</xdr:row>
      <xdr:rowOff>133350</xdr:rowOff>
    </xdr:from>
    <xdr:to>
      <xdr:col>14</xdr:col>
      <xdr:colOff>438151</xdr:colOff>
      <xdr:row>30</xdr:row>
      <xdr:rowOff>19050</xdr:rowOff>
    </xdr:to>
    <xdr:sp macro="" textlink="">
      <xdr:nvSpPr>
        <xdr:cNvPr id="3" name="テキスト ボックス 2">
          <a:extLst>
            <a:ext uri="{FF2B5EF4-FFF2-40B4-BE49-F238E27FC236}">
              <a16:creationId xmlns:a16="http://schemas.microsoft.com/office/drawing/2014/main" id="{00000000-0008-0000-5100-000003000000}"/>
            </a:ext>
          </a:extLst>
        </xdr:cNvPr>
        <xdr:cNvSpPr txBox="1"/>
      </xdr:nvSpPr>
      <xdr:spPr>
        <a:xfrm>
          <a:off x="8667750" y="5391150"/>
          <a:ext cx="25812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インフラ施設（公園・上下水道等）を除く。</a:t>
          </a:r>
          <a:endParaRPr kumimoji="1" lang="en-US" altLang="ja-JP" sz="800">
            <a:latin typeface="+mn-ea"/>
            <a:ea typeface="+mn-ea"/>
          </a:endParaRPr>
        </a:p>
        <a:p>
          <a:endParaRPr kumimoji="1" lang="en-US" altLang="ja-JP" sz="800">
            <a:latin typeface="+mn-ea"/>
            <a:ea typeface="+mn-ea"/>
          </a:endParaRPr>
        </a:p>
        <a:p>
          <a:r>
            <a:rPr kumimoji="1" lang="ja-JP" altLang="en-US" sz="800">
              <a:latin typeface="+mn-ea"/>
              <a:ea typeface="+mn-ea"/>
            </a:rPr>
            <a:t>資料：公有資産マネジメント課</a:t>
          </a:r>
          <a:endParaRPr kumimoji="1" lang="en-US" altLang="ja-JP" sz="800">
            <a:latin typeface="+mn-ea"/>
            <a:ea typeface="+mn-ea"/>
          </a:endParaRPr>
        </a:p>
        <a:p>
          <a:r>
            <a:rPr kumimoji="1" lang="ja-JP" altLang="en-US" sz="800">
              <a:latin typeface="+mn-ea"/>
              <a:ea typeface="+mn-ea"/>
            </a:rPr>
            <a:t>　　　  郡山市公共施設白書</a:t>
          </a:r>
        </a:p>
      </xdr:txBody>
    </xdr:sp>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100-000004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8</xdr:col>
      <xdr:colOff>400050</xdr:colOff>
      <xdr:row>15</xdr:row>
      <xdr:rowOff>9525</xdr:rowOff>
    </xdr:from>
    <xdr:to>
      <xdr:col>10</xdr:col>
      <xdr:colOff>428632</xdr:colOff>
      <xdr:row>17</xdr:row>
      <xdr:rowOff>104801</xdr:rowOff>
    </xdr:to>
    <xdr:sp macro="" textlink="">
      <xdr:nvSpPr>
        <xdr:cNvPr id="5" name="正方形/長方形 4">
          <a:extLst>
            <a:ext uri="{FF2B5EF4-FFF2-40B4-BE49-F238E27FC236}">
              <a16:creationId xmlns:a16="http://schemas.microsoft.com/office/drawing/2014/main" id="{00000000-0008-0000-5100-000005000000}"/>
            </a:ext>
          </a:extLst>
        </xdr:cNvPr>
        <xdr:cNvSpPr/>
      </xdr:nvSpPr>
      <xdr:spPr>
        <a:xfrm>
          <a:off x="5886450" y="2581275"/>
          <a:ext cx="1400182" cy="4381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延床面積合計</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約</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116.8</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万㎡</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6</xdr:col>
      <xdr:colOff>42863</xdr:colOff>
      <xdr:row>2</xdr:row>
      <xdr:rowOff>95251</xdr:rowOff>
    </xdr:from>
    <xdr:to>
      <xdr:col>14</xdr:col>
      <xdr:colOff>533401</xdr:colOff>
      <xdr:row>14</xdr:row>
      <xdr:rowOff>200025</xdr:rowOff>
    </xdr:to>
    <xdr:graphicFrame macro="">
      <xdr:nvGraphicFramePr>
        <xdr:cNvPr id="2" name="グラフ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15</xdr:row>
      <xdr:rowOff>2930</xdr:rowOff>
    </xdr:from>
    <xdr:to>
      <xdr:col>14</xdr:col>
      <xdr:colOff>400050</xdr:colOff>
      <xdr:row>16</xdr:row>
      <xdr:rowOff>171450</xdr:rowOff>
    </xdr:to>
    <xdr:sp macro="" textlink="">
      <xdr:nvSpPr>
        <xdr:cNvPr id="3" name="テキスト ボックス 2">
          <a:extLst>
            <a:ext uri="{FF2B5EF4-FFF2-40B4-BE49-F238E27FC236}">
              <a16:creationId xmlns:a16="http://schemas.microsoft.com/office/drawing/2014/main" id="{00000000-0008-0000-5200-000003000000}"/>
            </a:ext>
          </a:extLst>
        </xdr:cNvPr>
        <xdr:cNvSpPr txBox="1"/>
      </xdr:nvSpPr>
      <xdr:spPr>
        <a:xfrm>
          <a:off x="7858125" y="2574680"/>
          <a:ext cx="2143125" cy="339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資料：郡山市統計書、セーフコミュニティ課</a:t>
          </a:r>
          <a:endParaRPr kumimoji="1" lang="en-US" altLang="ja-JP" sz="800">
            <a:latin typeface="+mn-ea"/>
            <a:ea typeface="+mn-ea"/>
          </a:endParaRPr>
        </a:p>
        <a:p>
          <a:r>
            <a:rPr kumimoji="1" lang="ja-JP" altLang="en-US" sz="800">
              <a:latin typeface="+mn-ea"/>
              <a:ea typeface="+mn-ea"/>
            </a:rPr>
            <a:t>　　　  郡山警察署、郡山北警察署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609600</xdr:colOff>
      <xdr:row>13</xdr:row>
      <xdr:rowOff>28575</xdr:rowOff>
    </xdr:from>
    <xdr:to>
      <xdr:col>14</xdr:col>
      <xdr:colOff>332687</xdr:colOff>
      <xdr:row>13</xdr:row>
      <xdr:rowOff>226121</xdr:rowOff>
    </xdr:to>
    <xdr:sp macro="" textlink="">
      <xdr:nvSpPr>
        <xdr:cNvPr id="10" name="テキスト ボックス 1">
          <a:extLst>
            <a:ext uri="{FF2B5EF4-FFF2-40B4-BE49-F238E27FC236}">
              <a16:creationId xmlns:a16="http://schemas.microsoft.com/office/drawing/2014/main" id="{00000000-0008-0000-5200-00000A000000}"/>
            </a:ext>
          </a:extLst>
        </xdr:cNvPr>
        <xdr:cNvSpPr txBox="1"/>
      </xdr:nvSpPr>
      <xdr:spPr>
        <a:xfrm>
          <a:off x="10772775" y="359092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wsDr>
</file>

<file path=xl/drawings/drawing153.xml><?xml version="1.0" encoding="utf-8"?>
<c:userShapes xmlns:c="http://schemas.openxmlformats.org/drawingml/2006/chart">
  <cdr:relSizeAnchor xmlns:cdr="http://schemas.openxmlformats.org/drawingml/2006/chartDrawing">
    <cdr:from>
      <cdr:x>0.02983</cdr:x>
      <cdr:y>0.09295</cdr:y>
    </cdr:from>
    <cdr:to>
      <cdr:x>0.09323</cdr:x>
      <cdr:y>0.16623</cdr:y>
    </cdr:to>
    <cdr:sp macro="" textlink="">
      <cdr:nvSpPr>
        <cdr:cNvPr id="2" name="テキスト ボックス 1"/>
        <cdr:cNvSpPr txBox="1"/>
      </cdr:nvSpPr>
      <cdr:spPr>
        <a:xfrm xmlns:a="http://schemas.openxmlformats.org/drawingml/2006/main">
          <a:off x="178293" y="335547"/>
          <a:ext cx="378920" cy="2645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dr:relSizeAnchor xmlns:cdr="http://schemas.openxmlformats.org/drawingml/2006/chartDrawing">
    <cdr:from>
      <cdr:x>0.93625</cdr:x>
      <cdr:y>0.09924</cdr:y>
    </cdr:from>
    <cdr:to>
      <cdr:x>0.98566</cdr:x>
      <cdr:y>0.17414</cdr:y>
    </cdr:to>
    <cdr:sp macro="" textlink="">
      <cdr:nvSpPr>
        <cdr:cNvPr id="3" name="テキスト ボックス 1"/>
        <cdr:cNvSpPr txBox="1"/>
      </cdr:nvSpPr>
      <cdr:spPr>
        <a:xfrm xmlns:a="http://schemas.openxmlformats.org/drawingml/2006/main">
          <a:off x="5595908" y="358254"/>
          <a:ext cx="295304" cy="270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7</xdr:col>
      <xdr:colOff>347660</xdr:colOff>
      <xdr:row>2</xdr:row>
      <xdr:rowOff>142877</xdr:rowOff>
    </xdr:from>
    <xdr:to>
      <xdr:col>17</xdr:col>
      <xdr:colOff>57149</xdr:colOff>
      <xdr:row>11</xdr:row>
      <xdr:rowOff>57151</xdr:rowOff>
    </xdr:to>
    <xdr:graphicFrame macro="">
      <xdr:nvGraphicFramePr>
        <xdr:cNvPr id="2" name="グラフ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353158</xdr:colOff>
      <xdr:row>11</xdr:row>
      <xdr:rowOff>195628</xdr:rowOff>
    </xdr:from>
    <xdr:to>
      <xdr:col>16</xdr:col>
      <xdr:colOff>676275</xdr:colOff>
      <xdr:row>14</xdr:row>
      <xdr:rowOff>9525</xdr:rowOff>
    </xdr:to>
    <xdr:sp macro="" textlink="">
      <xdr:nvSpPr>
        <xdr:cNvPr id="3" name="テキスト ボックス 2">
          <a:extLst>
            <a:ext uri="{FF2B5EF4-FFF2-40B4-BE49-F238E27FC236}">
              <a16:creationId xmlns:a16="http://schemas.microsoft.com/office/drawing/2014/main" id="{00000000-0008-0000-5300-000003000000}"/>
            </a:ext>
          </a:extLst>
        </xdr:cNvPr>
        <xdr:cNvSpPr txBox="1"/>
      </xdr:nvSpPr>
      <xdr:spPr>
        <a:xfrm>
          <a:off x="9268558" y="2053003"/>
          <a:ext cx="2380517" cy="356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郡山警察署</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推計人口は各年</a:t>
          </a:r>
          <a:r>
            <a:rPr kumimoji="1" lang="en-US" altLang="ja-JP" sz="800">
              <a:latin typeface="+mn-ea"/>
              <a:ea typeface="+mn-ea"/>
            </a:rPr>
            <a:t>10</a:t>
          </a:r>
          <a:r>
            <a:rPr kumimoji="1" lang="ja-JP" altLang="en-US" sz="800">
              <a:latin typeface="+mn-ea"/>
              <a:ea typeface="+mn-ea"/>
            </a:rPr>
            <a:t>月１日現在（統計書準拠）</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8</xdr:col>
      <xdr:colOff>101600</xdr:colOff>
      <xdr:row>3</xdr:row>
      <xdr:rowOff>153988</xdr:rowOff>
    </xdr:from>
    <xdr:to>
      <xdr:col>8</xdr:col>
      <xdr:colOff>495300</xdr:colOff>
      <xdr:row>3</xdr:row>
      <xdr:rowOff>466726</xdr:rowOff>
    </xdr:to>
    <xdr:sp macro="" textlink="">
      <xdr:nvSpPr>
        <xdr:cNvPr id="9" name="テキスト ボックス 1">
          <a:extLst>
            <a:ext uri="{FF2B5EF4-FFF2-40B4-BE49-F238E27FC236}">
              <a16:creationId xmlns:a16="http://schemas.microsoft.com/office/drawing/2014/main" id="{00000000-0008-0000-5300-000009000000}"/>
            </a:ext>
          </a:extLst>
        </xdr:cNvPr>
        <xdr:cNvSpPr txBox="1"/>
      </xdr:nvSpPr>
      <xdr:spPr>
        <a:xfrm>
          <a:off x="5588000" y="668338"/>
          <a:ext cx="393700" cy="1746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a:t>
          </a:r>
          <a:endParaRPr lang="en-US" altLang="ja-JP" sz="800">
            <a:solidFill>
              <a:schemeClr val="tx1">
                <a:lumMod val="65000"/>
                <a:lumOff val="35000"/>
              </a:schemeClr>
            </a:solidFill>
          </a:endParaRPr>
        </a:p>
      </xdr:txBody>
    </xdr:sp>
    <xdr:clientData/>
  </xdr:twoCellAnchor>
  <xdr:twoCellAnchor>
    <xdr:from>
      <xdr:col>14</xdr:col>
      <xdr:colOff>679174</xdr:colOff>
      <xdr:row>1</xdr:row>
      <xdr:rowOff>140804</xdr:rowOff>
    </xdr:from>
    <xdr:to>
      <xdr:col>16</xdr:col>
      <xdr:colOff>457200</xdr:colOff>
      <xdr:row>3</xdr:row>
      <xdr:rowOff>75640</xdr:rowOff>
    </xdr:to>
    <xdr:sp macro="" textlink="">
      <xdr:nvSpPr>
        <xdr:cNvPr id="10" name="テキスト ボックス 9">
          <a:extLst>
            <a:ext uri="{FF2B5EF4-FFF2-40B4-BE49-F238E27FC236}">
              <a16:creationId xmlns:a16="http://schemas.microsoft.com/office/drawing/2014/main" id="{00000000-0008-0000-5300-00000A000000}"/>
            </a:ext>
          </a:extLst>
        </xdr:cNvPr>
        <xdr:cNvSpPr txBox="1"/>
      </xdr:nvSpPr>
      <xdr:spPr>
        <a:xfrm>
          <a:off x="10280374" y="312254"/>
          <a:ext cx="1149626" cy="277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800">
              <a:latin typeface="+mn-ea"/>
              <a:ea typeface="+mn-ea"/>
            </a:rPr>
            <a:t>各年</a:t>
          </a:r>
          <a:r>
            <a:rPr kumimoji="1" lang="en-US" altLang="ja-JP" sz="800">
              <a:latin typeface="+mn-ea"/>
              <a:ea typeface="+mn-ea"/>
            </a:rPr>
            <a:t>12</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16</xdr:col>
      <xdr:colOff>38100</xdr:colOff>
      <xdr:row>10</xdr:row>
      <xdr:rowOff>95250</xdr:rowOff>
    </xdr:from>
    <xdr:to>
      <xdr:col>16</xdr:col>
      <xdr:colOff>446987</xdr:colOff>
      <xdr:row>11</xdr:row>
      <xdr:rowOff>7046</xdr:rowOff>
    </xdr:to>
    <xdr:sp macro="" textlink="">
      <xdr:nvSpPr>
        <xdr:cNvPr id="11" name="テキスト ボックス 1">
          <a:extLst>
            <a:ext uri="{FF2B5EF4-FFF2-40B4-BE49-F238E27FC236}">
              <a16:creationId xmlns:a16="http://schemas.microsoft.com/office/drawing/2014/main" id="{00000000-0008-0000-5300-00000B000000}"/>
            </a:ext>
          </a:extLst>
        </xdr:cNvPr>
        <xdr:cNvSpPr txBox="1"/>
      </xdr:nvSpPr>
      <xdr:spPr>
        <a:xfrm>
          <a:off x="13134975" y="28003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wsDr>
</file>

<file path=xl/drawings/drawing155.xml><?xml version="1.0" encoding="utf-8"?>
<c:userShapes xmlns:c="http://schemas.openxmlformats.org/drawingml/2006/chart">
  <cdr:relSizeAnchor xmlns:cdr="http://schemas.openxmlformats.org/drawingml/2006/chartDrawing">
    <cdr:from>
      <cdr:x>0.9123</cdr:x>
      <cdr:y>0.1046</cdr:y>
    </cdr:from>
    <cdr:to>
      <cdr:x>0.96447</cdr:x>
      <cdr:y>0.20919</cdr:y>
    </cdr:to>
    <cdr:sp macro="" textlink="">
      <cdr:nvSpPr>
        <cdr:cNvPr id="2" name="テキスト ボックス 1"/>
        <cdr:cNvSpPr txBox="1"/>
      </cdr:nvSpPr>
      <cdr:spPr>
        <a:xfrm xmlns:a="http://schemas.openxmlformats.org/drawingml/2006/main">
          <a:off x="5869865" y="268009"/>
          <a:ext cx="335675" cy="267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156.xml><?xml version="1.0" encoding="utf-8"?>
<xdr:wsDr xmlns:xdr="http://schemas.openxmlformats.org/drawingml/2006/spreadsheetDrawing" xmlns:a="http://schemas.openxmlformats.org/drawingml/2006/main">
  <xdr:twoCellAnchor>
    <xdr:from>
      <xdr:col>4</xdr:col>
      <xdr:colOff>344484</xdr:colOff>
      <xdr:row>3</xdr:row>
      <xdr:rowOff>71071</xdr:rowOff>
    </xdr:from>
    <xdr:to>
      <xdr:col>12</xdr:col>
      <xdr:colOff>533400</xdr:colOff>
      <xdr:row>11</xdr:row>
      <xdr:rowOff>142875</xdr:rowOff>
    </xdr:to>
    <xdr:graphicFrame macro="">
      <xdr:nvGraphicFramePr>
        <xdr:cNvPr id="2" name="グラフ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385746</xdr:colOff>
      <xdr:row>12</xdr:row>
      <xdr:rowOff>10767</xdr:rowOff>
    </xdr:from>
    <xdr:to>
      <xdr:col>13</xdr:col>
      <xdr:colOff>657225</xdr:colOff>
      <xdr:row>14</xdr:row>
      <xdr:rowOff>191742</xdr:rowOff>
    </xdr:to>
    <xdr:sp macro="" textlink="">
      <xdr:nvSpPr>
        <xdr:cNvPr id="3" name="テキスト ボックス 2">
          <a:extLst>
            <a:ext uri="{FF2B5EF4-FFF2-40B4-BE49-F238E27FC236}">
              <a16:creationId xmlns:a16="http://schemas.microsoft.com/office/drawing/2014/main" id="{00000000-0008-0000-5400-000003000000}"/>
            </a:ext>
          </a:extLst>
        </xdr:cNvPr>
        <xdr:cNvSpPr txBox="1"/>
      </xdr:nvSpPr>
      <xdr:spPr>
        <a:xfrm>
          <a:off x="4833921" y="3325467"/>
          <a:ext cx="5757879"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貨物、乗合、乗用、特殊、小型二輪、軽自動車の合計</a:t>
          </a:r>
          <a:endParaRPr kumimoji="1" lang="en-US" altLang="ja-JP" sz="800">
            <a:latin typeface="+mn-ea"/>
            <a:ea typeface="+mn-ea"/>
          </a:endParaRPr>
        </a:p>
        <a:p>
          <a:endParaRPr kumimoji="1" lang="en-US" altLang="ja-JP" sz="800">
            <a:latin typeface="+mn-ea"/>
            <a:ea typeface="+mn-ea"/>
          </a:endParaRPr>
        </a:p>
        <a:p>
          <a:r>
            <a:rPr kumimoji="1" lang="ja-JP" altLang="en-US" sz="800">
              <a:latin typeface="+mn-ea"/>
              <a:ea typeface="+mn-ea"/>
            </a:rPr>
            <a:t>　　　　　　　　　　　　　　　　　　　　　　　　　　　　　　　　　　　　　　　　　　　　　　　　　　　　　資料：郡山市統計書</a:t>
          </a:r>
          <a:endParaRPr kumimoji="1" lang="en-US" altLang="ja-JP" sz="800">
            <a:latin typeface="+mn-ea"/>
            <a:ea typeface="+mn-ea"/>
          </a:endParaRPr>
        </a:p>
        <a:p>
          <a:r>
            <a:rPr kumimoji="1" lang="ja-JP" altLang="en-US" sz="800">
              <a:latin typeface="+mn-ea"/>
              <a:ea typeface="+mn-ea"/>
            </a:rPr>
            <a:t>　　　　　　　　　　　　　　　　　　　　　　　　　　　　　　　　　　　　　　　　　　　　　　　　　　　　　　　　　東北運輸局福島運輸支局</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11</xdr:col>
      <xdr:colOff>107673</xdr:colOff>
      <xdr:row>2</xdr:row>
      <xdr:rowOff>84414</xdr:rowOff>
    </xdr:from>
    <xdr:to>
      <xdr:col>12</xdr:col>
      <xdr:colOff>490437</xdr:colOff>
      <xdr:row>3</xdr:row>
      <xdr:rowOff>161227</xdr:rowOff>
    </xdr:to>
    <xdr:sp macro="" textlink="">
      <xdr:nvSpPr>
        <xdr:cNvPr id="9" name="テキスト ボックス 8">
          <a:extLst>
            <a:ext uri="{FF2B5EF4-FFF2-40B4-BE49-F238E27FC236}">
              <a16:creationId xmlns:a16="http://schemas.microsoft.com/office/drawing/2014/main" id="{00000000-0008-0000-5400-000009000000}"/>
            </a:ext>
          </a:extLst>
        </xdr:cNvPr>
        <xdr:cNvSpPr txBox="1"/>
      </xdr:nvSpPr>
      <xdr:spPr>
        <a:xfrm>
          <a:off x="7651473" y="427314"/>
          <a:ext cx="1068564" cy="24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800">
              <a:latin typeface="+mn-ea"/>
              <a:ea typeface="+mn-ea"/>
            </a:rPr>
            <a:t>各年３月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12</xdr:col>
      <xdr:colOff>180975</xdr:colOff>
      <xdr:row>10</xdr:row>
      <xdr:rowOff>161925</xdr:rowOff>
    </xdr:from>
    <xdr:to>
      <xdr:col>12</xdr:col>
      <xdr:colOff>589862</xdr:colOff>
      <xdr:row>11</xdr:row>
      <xdr:rowOff>73721</xdr:rowOff>
    </xdr:to>
    <xdr:sp macro="" textlink="">
      <xdr:nvSpPr>
        <xdr:cNvPr id="10" name="テキスト ボックス 1">
          <a:extLst>
            <a:ext uri="{FF2B5EF4-FFF2-40B4-BE49-F238E27FC236}">
              <a16:creationId xmlns:a16="http://schemas.microsoft.com/office/drawing/2014/main" id="{00000000-0008-0000-5400-00000A000000}"/>
            </a:ext>
          </a:extLst>
        </xdr:cNvPr>
        <xdr:cNvSpPr txBox="1"/>
      </xdr:nvSpPr>
      <xdr:spPr>
        <a:xfrm>
          <a:off x="9429750" y="290512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57.xml><?xml version="1.0" encoding="utf-8"?>
<c:userShapes xmlns:c="http://schemas.openxmlformats.org/drawingml/2006/chart">
  <cdr:relSizeAnchor xmlns:cdr="http://schemas.openxmlformats.org/drawingml/2006/chartDrawing">
    <cdr:from>
      <cdr:x>0.05341</cdr:x>
      <cdr:y>0</cdr:y>
    </cdr:from>
    <cdr:to>
      <cdr:x>0.13245</cdr:x>
      <cdr:y>0.10459</cdr:y>
    </cdr:to>
    <cdr:sp macro="" textlink="">
      <cdr:nvSpPr>
        <cdr:cNvPr id="2" name="テキスト ボックス 1"/>
        <cdr:cNvSpPr txBox="1"/>
      </cdr:nvSpPr>
      <cdr:spPr>
        <a:xfrm xmlns:a="http://schemas.openxmlformats.org/drawingml/2006/main">
          <a:off x="295002" y="0"/>
          <a:ext cx="436531" cy="2665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台</a:t>
          </a:r>
          <a:endParaRPr lang="en-US" altLang="ja-JP" sz="800">
            <a:solidFill>
              <a:schemeClr val="tx1">
                <a:lumMod val="65000"/>
                <a:lumOff val="35000"/>
              </a:schemeClr>
            </a:solidFill>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4</xdr:col>
      <xdr:colOff>144464</xdr:colOff>
      <xdr:row>3</xdr:row>
      <xdr:rowOff>66676</xdr:rowOff>
    </xdr:from>
    <xdr:to>
      <xdr:col>14</xdr:col>
      <xdr:colOff>57150</xdr:colOff>
      <xdr:row>10</xdr:row>
      <xdr:rowOff>161926</xdr:rowOff>
    </xdr:to>
    <xdr:graphicFrame macro="">
      <xdr:nvGraphicFramePr>
        <xdr:cNvPr id="2" name="グラフ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82064</xdr:colOff>
      <xdr:row>10</xdr:row>
      <xdr:rowOff>275492</xdr:rowOff>
    </xdr:from>
    <xdr:to>
      <xdr:col>15</xdr:col>
      <xdr:colOff>133349</xdr:colOff>
      <xdr:row>12</xdr:row>
      <xdr:rowOff>228600</xdr:rowOff>
    </xdr:to>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7625864" y="1885217"/>
          <a:ext cx="2794485" cy="343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１日平均の乗車人数より算出</a:t>
          </a:r>
          <a:endParaRPr kumimoji="1" lang="en-US" altLang="ja-JP" sz="800">
            <a:latin typeface="+mn-ea"/>
            <a:ea typeface="+mn-ea"/>
          </a:endParaRPr>
        </a:p>
        <a:p>
          <a:r>
            <a:rPr kumimoji="1" lang="ja-JP" altLang="en-US" sz="800">
              <a:latin typeface="+mn-ea"/>
              <a:ea typeface="+mn-ea"/>
            </a:rPr>
            <a:t>資料：郡山市統計書、東日本旅客鉄道㈱ウェブサイト</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400050</xdr:colOff>
      <xdr:row>9</xdr:row>
      <xdr:rowOff>238125</xdr:rowOff>
    </xdr:from>
    <xdr:to>
      <xdr:col>14</xdr:col>
      <xdr:colOff>104087</xdr:colOff>
      <xdr:row>10</xdr:row>
      <xdr:rowOff>149921</xdr:rowOff>
    </xdr:to>
    <xdr:sp macro="" textlink="">
      <xdr:nvSpPr>
        <xdr:cNvPr id="9" name="テキスト ボックス 1">
          <a:extLst>
            <a:ext uri="{FF2B5EF4-FFF2-40B4-BE49-F238E27FC236}">
              <a16:creationId xmlns:a16="http://schemas.microsoft.com/office/drawing/2014/main" id="{00000000-0008-0000-5500-000009000000}"/>
            </a:ext>
          </a:extLst>
        </xdr:cNvPr>
        <xdr:cNvSpPr txBox="1"/>
      </xdr:nvSpPr>
      <xdr:spPr>
        <a:xfrm>
          <a:off x="10267950" y="26574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6</xdr:col>
      <xdr:colOff>53444</xdr:colOff>
      <xdr:row>3</xdr:row>
      <xdr:rowOff>47625</xdr:rowOff>
    </xdr:from>
    <xdr:to>
      <xdr:col>15</xdr:col>
      <xdr:colOff>409575</xdr:colOff>
      <xdr:row>12</xdr:row>
      <xdr:rowOff>171450</xdr:rowOff>
    </xdr:to>
    <xdr:graphicFrame macro="">
      <xdr:nvGraphicFramePr>
        <xdr:cNvPr id="2" name="グラフ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164124</xdr:colOff>
      <xdr:row>13</xdr:row>
      <xdr:rowOff>13757</xdr:rowOff>
    </xdr:from>
    <xdr:to>
      <xdr:col>15</xdr:col>
      <xdr:colOff>161925</xdr:colOff>
      <xdr:row>14</xdr:row>
      <xdr:rowOff>19050</xdr:rowOff>
    </xdr:to>
    <xdr:sp macro="" textlink="">
      <xdr:nvSpPr>
        <xdr:cNvPr id="3" name="テキスト ボックス 2">
          <a:extLst>
            <a:ext uri="{FF2B5EF4-FFF2-40B4-BE49-F238E27FC236}">
              <a16:creationId xmlns:a16="http://schemas.microsoft.com/office/drawing/2014/main" id="{00000000-0008-0000-5600-000003000000}"/>
            </a:ext>
          </a:extLst>
        </xdr:cNvPr>
        <xdr:cNvSpPr txBox="1"/>
      </xdr:nvSpPr>
      <xdr:spPr>
        <a:xfrm>
          <a:off x="8393724" y="2242607"/>
          <a:ext cx="2055201" cy="176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資料：郡山市統計書、総合交通政策課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6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6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6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6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6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342900</xdr:colOff>
      <xdr:row>11</xdr:row>
      <xdr:rowOff>133350</xdr:rowOff>
    </xdr:from>
    <xdr:to>
      <xdr:col>15</xdr:col>
      <xdr:colOff>65987</xdr:colOff>
      <xdr:row>12</xdr:row>
      <xdr:rowOff>45146</xdr:rowOff>
    </xdr:to>
    <xdr:sp macro="" textlink="">
      <xdr:nvSpPr>
        <xdr:cNvPr id="10" name="テキスト ボックス 1">
          <a:extLst>
            <a:ext uri="{FF2B5EF4-FFF2-40B4-BE49-F238E27FC236}">
              <a16:creationId xmlns:a16="http://schemas.microsoft.com/office/drawing/2014/main" id="{00000000-0008-0000-5600-00000A000000}"/>
            </a:ext>
          </a:extLst>
        </xdr:cNvPr>
        <xdr:cNvSpPr txBox="1"/>
      </xdr:nvSpPr>
      <xdr:spPr>
        <a:xfrm>
          <a:off x="11572875" y="31242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14</xdr:col>
      <xdr:colOff>227540</xdr:colOff>
      <xdr:row>2689</xdr:row>
      <xdr:rowOff>91342</xdr:rowOff>
    </xdr:from>
    <xdr:to>
      <xdr:col>22</xdr:col>
      <xdr:colOff>247324</xdr:colOff>
      <xdr:row>2695</xdr:row>
      <xdr:rowOff>25400</xdr:rowOff>
    </xdr:to>
    <mc:AlternateContent xmlns:mc="http://schemas.openxmlformats.org/markup-compatibility/2006" xmlns:a14="http://schemas.microsoft.com/office/drawing/2010/main">
      <mc:Choice Requires="a14">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25" name="テキスト ボックス 42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209550</xdr:colOff>
      <xdr:row>2638</xdr:row>
      <xdr:rowOff>113242</xdr:rowOff>
    </xdr:from>
    <xdr:to>
      <xdr:col>11</xdr:col>
      <xdr:colOff>246591</xdr:colOff>
      <xdr:row>2643</xdr:row>
      <xdr:rowOff>53975</xdr:rowOff>
    </xdr:to>
    <mc:AlternateContent xmlns:mc="http://schemas.openxmlformats.org/markup-compatibility/2006" xmlns:a14="http://schemas.microsoft.com/office/drawing/2010/main">
      <mc:Choice Requires="a14">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7" name="テキスト ボックス 42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400050</xdr:colOff>
      <xdr:row>2666</xdr:row>
      <xdr:rowOff>113242</xdr:rowOff>
    </xdr:from>
    <xdr:to>
      <xdr:col>11</xdr:col>
      <xdr:colOff>437091</xdr:colOff>
      <xdr:row>2671</xdr:row>
      <xdr:rowOff>53975</xdr:rowOff>
    </xdr:to>
    <mc:AlternateContent xmlns:mc="http://schemas.openxmlformats.org/markup-compatibility/2006" xmlns:a14="http://schemas.microsoft.com/office/drawing/2010/main">
      <mc:Choice Requires="a14">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28" name="テキスト ボックス 42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628649</xdr:colOff>
      <xdr:row>2693</xdr:row>
      <xdr:rowOff>187</xdr:rowOff>
    </xdr:from>
    <xdr:to>
      <xdr:col>12</xdr:col>
      <xdr:colOff>160866</xdr:colOff>
      <xdr:row>2697</xdr:row>
      <xdr:rowOff>113241</xdr:rowOff>
    </xdr:to>
    <mc:AlternateContent xmlns:mc="http://schemas.openxmlformats.org/markup-compatibility/2006" xmlns:a14="http://schemas.microsoft.com/office/drawing/2010/main">
      <mc:Choice Requires="a14">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9" name="テキスト ボックス 42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457200</xdr:colOff>
      <xdr:row>2697</xdr:row>
      <xdr:rowOff>160866</xdr:rowOff>
    </xdr:from>
    <xdr:to>
      <xdr:col>11</xdr:col>
      <xdr:colOff>494241</xdr:colOff>
      <xdr:row>2702</xdr:row>
      <xdr:rowOff>104962</xdr:rowOff>
    </xdr:to>
    <mc:AlternateContent xmlns:mc="http://schemas.openxmlformats.org/markup-compatibility/2006" xmlns:a14="http://schemas.microsoft.com/office/drawing/2010/main">
      <mc:Choice Requires="a14">
        <xdr:sp macro="" textlink="">
          <xdr:nvSpPr>
            <xdr:cNvPr id="430" name="テキスト ボックス 429">
              <a:extLst>
                <a:ext uri="{FF2B5EF4-FFF2-40B4-BE49-F238E27FC236}">
                  <a16:creationId xmlns:a16="http://schemas.microsoft.com/office/drawing/2014/main" id="{00000000-0008-0000-0600-0000AE01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30" name="テキスト ボックス 42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11</xdr:col>
      <xdr:colOff>76201</xdr:colOff>
      <xdr:row>1</xdr:row>
      <xdr:rowOff>95250</xdr:rowOff>
    </xdr:from>
    <xdr:to>
      <xdr:col>19</xdr:col>
      <xdr:colOff>581025</xdr:colOff>
      <xdr:row>20</xdr:row>
      <xdr:rowOff>123826</xdr:rowOff>
    </xdr:to>
    <xdr:graphicFrame macro="">
      <xdr:nvGraphicFramePr>
        <xdr:cNvPr id="9" name="グラフ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502584</xdr:colOff>
      <xdr:row>20</xdr:row>
      <xdr:rowOff>143435</xdr:rowOff>
    </xdr:from>
    <xdr:to>
      <xdr:col>19</xdr:col>
      <xdr:colOff>398867</xdr:colOff>
      <xdr:row>22</xdr:row>
      <xdr:rowOff>112059</xdr:rowOff>
    </xdr:to>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3624672" y="3684494"/>
          <a:ext cx="126340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p>
      </xdr:txBody>
    </xdr:sp>
    <xdr:clientData/>
  </xdr:twoCellAnchor>
  <xdr:twoCellAnchor>
    <xdr:from>
      <xdr:col>11</xdr:col>
      <xdr:colOff>19051</xdr:colOff>
      <xdr:row>20</xdr:row>
      <xdr:rowOff>152401</xdr:rowOff>
    </xdr:from>
    <xdr:to>
      <xdr:col>19</xdr:col>
      <xdr:colOff>457201</xdr:colOff>
      <xdr:row>41</xdr:row>
      <xdr:rowOff>161925</xdr:rowOff>
    </xdr:to>
    <xdr:graphicFrame macro="">
      <xdr:nvGraphicFramePr>
        <xdr:cNvPr id="11" name="グラフ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152400</xdr:colOff>
      <xdr:row>3</xdr:row>
      <xdr:rowOff>123825</xdr:rowOff>
    </xdr:from>
    <xdr:to>
      <xdr:col>11</xdr:col>
      <xdr:colOff>432852</xdr:colOff>
      <xdr:row>4</xdr:row>
      <xdr:rowOff>94193</xdr:rowOff>
    </xdr:to>
    <xdr:sp macro="" textlink="">
      <xdr:nvSpPr>
        <xdr:cNvPr id="12" name="テキスト ボックス 1">
          <a:extLst>
            <a:ext uri="{FF2B5EF4-FFF2-40B4-BE49-F238E27FC236}">
              <a16:creationId xmlns:a16="http://schemas.microsoft.com/office/drawing/2014/main" id="{00000000-0008-0000-0600-00000C000000}"/>
            </a:ext>
          </a:extLst>
        </xdr:cNvPr>
        <xdr:cNvSpPr txBox="1"/>
      </xdr:nvSpPr>
      <xdr:spPr>
        <a:xfrm>
          <a:off x="9124950" y="638175"/>
          <a:ext cx="280452" cy="3132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人</a:t>
          </a:r>
        </a:p>
      </xdr:txBody>
    </xdr:sp>
    <xdr:clientData/>
  </xdr:twoCellAnchor>
  <xdr:twoCellAnchor>
    <xdr:from>
      <xdr:col>11</xdr:col>
      <xdr:colOff>151158</xdr:colOff>
      <xdr:row>22</xdr:row>
      <xdr:rowOff>166067</xdr:rowOff>
    </xdr:from>
    <xdr:to>
      <xdr:col>11</xdr:col>
      <xdr:colOff>431610</xdr:colOff>
      <xdr:row>24</xdr:row>
      <xdr:rowOff>136435</xdr:rowOff>
    </xdr:to>
    <xdr:sp macro="" textlink="">
      <xdr:nvSpPr>
        <xdr:cNvPr id="13" name="テキスト ボックス 1">
          <a:extLst>
            <a:ext uri="{FF2B5EF4-FFF2-40B4-BE49-F238E27FC236}">
              <a16:creationId xmlns:a16="http://schemas.microsoft.com/office/drawing/2014/main" id="{00000000-0008-0000-0600-00000D000000}"/>
            </a:ext>
          </a:extLst>
        </xdr:cNvPr>
        <xdr:cNvSpPr txBox="1"/>
      </xdr:nvSpPr>
      <xdr:spPr>
        <a:xfrm>
          <a:off x="9146071" y="4158284"/>
          <a:ext cx="280452" cy="31823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人</a:t>
          </a:r>
        </a:p>
      </xdr:txBody>
    </xdr:sp>
    <xdr:clientData/>
  </xdr:twoCellAnchor>
  <xdr:twoCellAnchor>
    <xdr:from>
      <xdr:col>17</xdr:col>
      <xdr:colOff>496957</xdr:colOff>
      <xdr:row>42</xdr:row>
      <xdr:rowOff>36029</xdr:rowOff>
    </xdr:from>
    <xdr:to>
      <xdr:col>19</xdr:col>
      <xdr:colOff>393240</xdr:colOff>
      <xdr:row>43</xdr:row>
      <xdr:rowOff>67778</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3616609" y="7506942"/>
          <a:ext cx="1271196" cy="20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p>
      </xdr:txBody>
    </xdr:sp>
    <xdr:clientData/>
  </xdr:twoCellAnchor>
</xdr:wsDr>
</file>

<file path=xl/drawings/drawing160.xml><?xml version="1.0" encoding="utf-8"?>
<c:userShapes xmlns:c="http://schemas.openxmlformats.org/drawingml/2006/chart">
  <cdr:relSizeAnchor xmlns:cdr="http://schemas.openxmlformats.org/drawingml/2006/chartDrawing">
    <cdr:from>
      <cdr:x>0.91927</cdr:x>
      <cdr:y>0.0856</cdr:y>
    </cdr:from>
    <cdr:to>
      <cdr:x>0.99034</cdr:x>
      <cdr:y>0.21634</cdr:y>
    </cdr:to>
    <cdr:sp macro="" textlink="">
      <cdr:nvSpPr>
        <cdr:cNvPr id="2" name="テキスト ボックス 1"/>
        <cdr:cNvSpPr txBox="1"/>
      </cdr:nvSpPr>
      <cdr:spPr>
        <a:xfrm xmlns:a="http://schemas.openxmlformats.org/drawingml/2006/main">
          <a:off x="5764893" y="247044"/>
          <a:ext cx="445691" cy="377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61.xml><?xml version="1.0" encoding="utf-8"?>
<xdr:wsDr xmlns:xdr="http://schemas.openxmlformats.org/drawingml/2006/spreadsheetDrawing" xmlns:a="http://schemas.openxmlformats.org/drawingml/2006/main">
  <xdr:twoCellAnchor>
    <xdr:from>
      <xdr:col>7</xdr:col>
      <xdr:colOff>180975</xdr:colOff>
      <xdr:row>2</xdr:row>
      <xdr:rowOff>161925</xdr:rowOff>
    </xdr:from>
    <xdr:to>
      <xdr:col>16</xdr:col>
      <xdr:colOff>561975</xdr:colOff>
      <xdr:row>17</xdr:row>
      <xdr:rowOff>142875</xdr:rowOff>
    </xdr:to>
    <xdr:graphicFrame macro="">
      <xdr:nvGraphicFramePr>
        <xdr:cNvPr id="2" name="グラフ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13922</xdr:colOff>
      <xdr:row>17</xdr:row>
      <xdr:rowOff>38833</xdr:rowOff>
    </xdr:from>
    <xdr:to>
      <xdr:col>16</xdr:col>
      <xdr:colOff>581026</xdr:colOff>
      <xdr:row>18</xdr:row>
      <xdr:rowOff>266700</xdr:rowOff>
    </xdr:to>
    <xdr:sp macro="" textlink="">
      <xdr:nvSpPr>
        <xdr:cNvPr id="3" name="テキスト ボックス 2">
          <a:extLst>
            <a:ext uri="{FF2B5EF4-FFF2-40B4-BE49-F238E27FC236}">
              <a16:creationId xmlns:a16="http://schemas.microsoft.com/office/drawing/2014/main" id="{00000000-0008-0000-5700-000003000000}"/>
            </a:ext>
          </a:extLst>
        </xdr:cNvPr>
        <xdr:cNvSpPr txBox="1"/>
      </xdr:nvSpPr>
      <xdr:spPr>
        <a:xfrm>
          <a:off x="8929322" y="2953483"/>
          <a:ext cx="2624504" cy="304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東日本高速道路㈱東北支社　郡山管理事務所</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16</xdr:col>
      <xdr:colOff>248478</xdr:colOff>
      <xdr:row>16</xdr:row>
      <xdr:rowOff>49696</xdr:rowOff>
    </xdr:from>
    <xdr:to>
      <xdr:col>16</xdr:col>
      <xdr:colOff>657365</xdr:colOff>
      <xdr:row>16</xdr:row>
      <xdr:rowOff>247242</xdr:rowOff>
    </xdr:to>
    <xdr:sp macro="" textlink="">
      <xdr:nvSpPr>
        <xdr:cNvPr id="9" name="テキスト ボックス 1">
          <a:extLst>
            <a:ext uri="{FF2B5EF4-FFF2-40B4-BE49-F238E27FC236}">
              <a16:creationId xmlns:a16="http://schemas.microsoft.com/office/drawing/2014/main" id="{00000000-0008-0000-5700-000009000000}"/>
            </a:ext>
          </a:extLst>
        </xdr:cNvPr>
        <xdr:cNvSpPr txBox="1"/>
      </xdr:nvSpPr>
      <xdr:spPr>
        <a:xfrm>
          <a:off x="13268739" y="4530587"/>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9</xdr:col>
      <xdr:colOff>137868</xdr:colOff>
      <xdr:row>2</xdr:row>
      <xdr:rowOff>152401</xdr:rowOff>
    </xdr:from>
    <xdr:to>
      <xdr:col>18</xdr:col>
      <xdr:colOff>590550</xdr:colOff>
      <xdr:row>17</xdr:row>
      <xdr:rowOff>142875</xdr:rowOff>
    </xdr:to>
    <xdr:graphicFrame macro="">
      <xdr:nvGraphicFramePr>
        <xdr:cNvPr id="2" name="グラフ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331910</xdr:colOff>
      <xdr:row>17</xdr:row>
      <xdr:rowOff>87924</xdr:rowOff>
    </xdr:from>
    <xdr:to>
      <xdr:col>18</xdr:col>
      <xdr:colOff>142875</xdr:colOff>
      <xdr:row>18</xdr:row>
      <xdr:rowOff>257175</xdr:rowOff>
    </xdr:to>
    <xdr:sp macro="" textlink="">
      <xdr:nvSpPr>
        <xdr:cNvPr id="3" name="テキスト ボックス 2">
          <a:extLst>
            <a:ext uri="{FF2B5EF4-FFF2-40B4-BE49-F238E27FC236}">
              <a16:creationId xmlns:a16="http://schemas.microsoft.com/office/drawing/2014/main" id="{00000000-0008-0000-5800-000003000000}"/>
            </a:ext>
          </a:extLst>
        </xdr:cNvPr>
        <xdr:cNvSpPr txBox="1"/>
      </xdr:nvSpPr>
      <xdr:spPr>
        <a:xfrm>
          <a:off x="11304710" y="3002574"/>
          <a:ext cx="1182565" cy="25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５Ｒ推進課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17</xdr:col>
      <xdr:colOff>676275</xdr:colOff>
      <xdr:row>16</xdr:row>
      <xdr:rowOff>66675</xdr:rowOff>
    </xdr:from>
    <xdr:to>
      <xdr:col>18</xdr:col>
      <xdr:colOff>380312</xdr:colOff>
      <xdr:row>16</xdr:row>
      <xdr:rowOff>264221</xdr:rowOff>
    </xdr:to>
    <xdr:sp macro="" textlink="">
      <xdr:nvSpPr>
        <xdr:cNvPr id="10" name="テキスト ボックス 1">
          <a:extLst>
            <a:ext uri="{FF2B5EF4-FFF2-40B4-BE49-F238E27FC236}">
              <a16:creationId xmlns:a16="http://schemas.microsoft.com/office/drawing/2014/main" id="{00000000-0008-0000-5800-00000A000000}"/>
            </a:ext>
          </a:extLst>
        </xdr:cNvPr>
        <xdr:cNvSpPr txBox="1"/>
      </xdr:nvSpPr>
      <xdr:spPr>
        <a:xfrm>
          <a:off x="14916150" y="44862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63.xml><?xml version="1.0" encoding="utf-8"?>
<c:userShapes xmlns:c="http://schemas.openxmlformats.org/drawingml/2006/chart">
  <cdr:relSizeAnchor xmlns:cdr="http://schemas.openxmlformats.org/drawingml/2006/chartDrawing">
    <cdr:from>
      <cdr:x>0.03886</cdr:x>
      <cdr:y>0.06975</cdr:y>
    </cdr:from>
    <cdr:to>
      <cdr:x>0.09714</cdr:x>
      <cdr:y>0.13786</cdr:y>
    </cdr:to>
    <cdr:sp macro="" textlink="">
      <cdr:nvSpPr>
        <cdr:cNvPr id="2" name="テキスト ボックス 1"/>
        <cdr:cNvSpPr txBox="1"/>
      </cdr:nvSpPr>
      <cdr:spPr>
        <a:xfrm xmlns:a="http://schemas.openxmlformats.org/drawingml/2006/main">
          <a:off x="249702" y="303605"/>
          <a:ext cx="374430" cy="296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ｔ</a:t>
          </a:r>
          <a:endParaRPr lang="en-US" altLang="ja-JP" sz="900">
            <a:solidFill>
              <a:schemeClr val="tx1">
                <a:lumMod val="65000"/>
                <a:lumOff val="35000"/>
              </a:schemeClr>
            </a:solidFill>
          </a:endParaRPr>
        </a:p>
      </cdr:txBody>
    </cdr:sp>
  </cdr:relSizeAnchor>
  <cdr:relSizeAnchor xmlns:cdr="http://schemas.openxmlformats.org/drawingml/2006/chartDrawing">
    <cdr:from>
      <cdr:x>0.91685</cdr:x>
      <cdr:y>0.07553</cdr:y>
    </cdr:from>
    <cdr:to>
      <cdr:x>0.99852</cdr:x>
      <cdr:y>0.14223</cdr:y>
    </cdr:to>
    <cdr:sp macro="" textlink="">
      <cdr:nvSpPr>
        <cdr:cNvPr id="4" name="テキスト ボックス 1"/>
        <cdr:cNvSpPr txBox="1"/>
      </cdr:nvSpPr>
      <cdr:spPr>
        <a:xfrm xmlns:a="http://schemas.openxmlformats.org/drawingml/2006/main">
          <a:off x="6091482" y="328776"/>
          <a:ext cx="542617" cy="290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ｇ／日</a:t>
          </a:r>
          <a:endParaRPr lang="en-US" altLang="ja-JP" sz="800">
            <a:solidFill>
              <a:schemeClr val="tx1">
                <a:lumMod val="65000"/>
                <a:lumOff val="35000"/>
              </a:schemeClr>
            </a:solidFill>
          </a:endParaRPr>
        </a:p>
      </cdr:txBody>
    </cdr:sp>
  </cdr:relSizeAnchor>
</c:userShapes>
</file>

<file path=xl/drawings/drawing164.xml><?xml version="1.0" encoding="utf-8"?>
<xdr:wsDr xmlns:xdr="http://schemas.openxmlformats.org/drawingml/2006/spreadsheetDrawing" xmlns:a="http://schemas.openxmlformats.org/drawingml/2006/main">
  <xdr:twoCellAnchor>
    <xdr:from>
      <xdr:col>5</xdr:col>
      <xdr:colOff>58207</xdr:colOff>
      <xdr:row>3</xdr:row>
      <xdr:rowOff>14818</xdr:rowOff>
    </xdr:from>
    <xdr:to>
      <xdr:col>14</xdr:col>
      <xdr:colOff>257175</xdr:colOff>
      <xdr:row>12</xdr:row>
      <xdr:rowOff>276226</xdr:rowOff>
    </xdr:to>
    <xdr:graphicFrame macro="">
      <xdr:nvGraphicFramePr>
        <xdr:cNvPr id="2" name="グラフ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101845</xdr:colOff>
      <xdr:row>15</xdr:row>
      <xdr:rowOff>208818</xdr:rowOff>
    </xdr:from>
    <xdr:to>
      <xdr:col>14</xdr:col>
      <xdr:colOff>367079</xdr:colOff>
      <xdr:row>16</xdr:row>
      <xdr:rowOff>160459</xdr:rowOff>
    </xdr:to>
    <xdr:sp macro="" textlink="">
      <xdr:nvSpPr>
        <xdr:cNvPr id="3" name="テキスト ボックス 2">
          <a:extLst>
            <a:ext uri="{FF2B5EF4-FFF2-40B4-BE49-F238E27FC236}">
              <a16:creationId xmlns:a16="http://schemas.microsoft.com/office/drawing/2014/main" id="{00000000-0008-0000-5900-000003000000}"/>
            </a:ext>
          </a:extLst>
        </xdr:cNvPr>
        <xdr:cNvSpPr txBox="1"/>
      </xdr:nvSpPr>
      <xdr:spPr>
        <a:xfrm>
          <a:off x="9874495" y="4342668"/>
          <a:ext cx="970084" cy="237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資料：５Ｒ推進課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5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5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5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5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5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5</xdr:col>
      <xdr:colOff>606750</xdr:colOff>
      <xdr:row>13</xdr:row>
      <xdr:rowOff>87433</xdr:rowOff>
    </xdr:from>
    <xdr:to>
      <xdr:col>13</xdr:col>
      <xdr:colOff>552450</xdr:colOff>
      <xdr:row>16</xdr:row>
      <xdr:rowOff>47624</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5900-000009000000}"/>
                </a:ext>
              </a:extLst>
            </xdr:cNvPr>
            <xdr:cNvSpPr txBox="1"/>
          </xdr:nvSpPr>
          <xdr:spPr>
            <a:xfrm>
              <a:off x="4893000" y="3649783"/>
              <a:ext cx="5432100" cy="8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リサイクル率　＝　</a:t>
              </a:r>
              <a14:m>
                <m:oMath xmlns:m="http://schemas.openxmlformats.org/officeDocument/2006/math">
                  <m:f>
                    <m:fPr>
                      <m:ctrlPr>
                        <a:rPr kumimoji="1" lang="en-US" altLang="ja-JP" sz="800" i="1">
                          <a:latin typeface="Cambria Math" panose="02040503050406030204" pitchFamily="18" charset="0"/>
                          <a:ea typeface="+mn-ea"/>
                        </a:rPr>
                      </m:ctrlPr>
                    </m:fPr>
                    <m:num>
                      <m:r>
                        <a:rPr kumimoji="1" lang="ja-JP" altLang="en-US" sz="800" i="1">
                          <a:latin typeface="Cambria Math" panose="02040503050406030204" pitchFamily="18" charset="0"/>
                          <a:ea typeface="+mn-ea"/>
                        </a:rPr>
                        <m:t>（資源物分別収集量＋破砕処理による資源回収量＋集団資源回収量）</m:t>
                      </m:r>
                    </m:num>
                    <m:den>
                      <m:r>
                        <a:rPr kumimoji="1" lang="ja-JP" altLang="en-US" sz="800" i="1">
                          <a:latin typeface="Cambria Math" panose="02040503050406030204" pitchFamily="18" charset="0"/>
                          <a:ea typeface="+mn-ea"/>
                        </a:rPr>
                        <m:t>（ごみ処理量＋集団資源回収量）</m:t>
                      </m:r>
                    </m:den>
                  </m:f>
                  <m:r>
                    <a:rPr kumimoji="1" lang="ja-JP" altLang="en-US" sz="800" i="1">
                      <a:latin typeface="Cambria Math" panose="02040503050406030204" pitchFamily="18" charset="0"/>
                      <a:ea typeface="+mn-ea"/>
                    </a:rPr>
                    <m:t>　</m:t>
                  </m:r>
                </m:oMath>
              </a14:m>
              <a:r>
                <a:rPr kumimoji="1" lang="en-US" altLang="ja-JP" sz="800">
                  <a:latin typeface="+mn-ea"/>
                  <a:ea typeface="+mn-ea"/>
                </a:rPr>
                <a:t>×100</a:t>
              </a:r>
              <a:endParaRPr kumimoji="1" lang="ja-JP" altLang="en-US" sz="800">
                <a:latin typeface="+mn-ea"/>
                <a:ea typeface="+mn-ea"/>
              </a:endParaRPr>
            </a:p>
          </xdr:txBody>
        </xdr:sp>
      </mc:Choice>
      <mc:Fallback xmlns="">
        <xdr:sp macro="" textlink="">
          <xdr:nvSpPr>
            <xdr:cNvPr id="9" name="テキスト ボックス 8">
              <a:extLst>
                <a:ext uri="{FF2B5EF4-FFF2-40B4-BE49-F238E27FC236}">
                  <a16:creationId xmlns="" xmlns:a16="http://schemas.microsoft.com/office/drawing/2014/main" xmlns:a14="http://schemas.microsoft.com/office/drawing/2010/main" id="{00000000-0008-0000-5600-000009000000}"/>
                </a:ext>
              </a:extLst>
            </xdr:cNvPr>
            <xdr:cNvSpPr txBox="1"/>
          </xdr:nvSpPr>
          <xdr:spPr>
            <a:xfrm>
              <a:off x="4893000" y="3649783"/>
              <a:ext cx="5432100" cy="8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リサイクル率　＝　</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（資源物分別収集量＋破砕処理による資源回収量＋集団資源回収量）</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（ごみ処理量＋集団資源回収量）</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　</a:t>
              </a:r>
              <a:r>
                <a:rPr kumimoji="1" lang="en-US" altLang="ja-JP" sz="800">
                  <a:latin typeface="+mn-ea"/>
                  <a:ea typeface="+mn-ea"/>
                </a:rPr>
                <a:t>×100</a:t>
              </a:r>
              <a:endParaRPr kumimoji="1" lang="ja-JP" altLang="en-US" sz="800">
                <a:latin typeface="+mn-ea"/>
                <a:ea typeface="+mn-ea"/>
              </a:endParaRPr>
            </a:p>
          </xdr:txBody>
        </xdr:sp>
      </mc:Fallback>
    </mc:AlternateContent>
    <xdr:clientData/>
  </xdr:twoCellAnchor>
  <xdr:twoCellAnchor>
    <xdr:from>
      <xdr:col>13</xdr:col>
      <xdr:colOff>657225</xdr:colOff>
      <xdr:row>11</xdr:row>
      <xdr:rowOff>257175</xdr:rowOff>
    </xdr:from>
    <xdr:to>
      <xdr:col>14</xdr:col>
      <xdr:colOff>361262</xdr:colOff>
      <xdr:row>12</xdr:row>
      <xdr:rowOff>168971</xdr:rowOff>
    </xdr:to>
    <xdr:sp macro="" textlink="">
      <xdr:nvSpPr>
        <xdr:cNvPr id="11" name="テキスト ボックス 1">
          <a:extLst>
            <a:ext uri="{FF2B5EF4-FFF2-40B4-BE49-F238E27FC236}">
              <a16:creationId xmlns:a16="http://schemas.microsoft.com/office/drawing/2014/main" id="{00000000-0008-0000-5900-00000B000000}"/>
            </a:ext>
          </a:extLst>
        </xdr:cNvPr>
        <xdr:cNvSpPr txBox="1"/>
      </xdr:nvSpPr>
      <xdr:spPr>
        <a:xfrm>
          <a:off x="10429875" y="324802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65.xml><?xml version="1.0" encoding="utf-8"?>
<c:userShapes xmlns:c="http://schemas.openxmlformats.org/drawingml/2006/chart">
  <cdr:relSizeAnchor xmlns:cdr="http://schemas.openxmlformats.org/drawingml/2006/chartDrawing">
    <cdr:from>
      <cdr:x>0.03625</cdr:x>
      <cdr:y>0.00812</cdr:y>
    </cdr:from>
    <cdr:to>
      <cdr:x>0.08793</cdr:x>
      <cdr:y>0.09257</cdr:y>
    </cdr:to>
    <cdr:sp macro="" textlink="">
      <cdr:nvSpPr>
        <cdr:cNvPr id="2" name="テキスト ボックス 1"/>
        <cdr:cNvSpPr txBox="1"/>
      </cdr:nvSpPr>
      <cdr:spPr>
        <a:xfrm xmlns:a="http://schemas.openxmlformats.org/drawingml/2006/main">
          <a:off x="232125" y="24849"/>
          <a:ext cx="330864" cy="2585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10</xdr:col>
      <xdr:colOff>180976</xdr:colOff>
      <xdr:row>2</xdr:row>
      <xdr:rowOff>38100</xdr:rowOff>
    </xdr:from>
    <xdr:to>
      <xdr:col>22</xdr:col>
      <xdr:colOff>619126</xdr:colOff>
      <xdr:row>19</xdr:row>
      <xdr:rowOff>95250</xdr:rowOff>
    </xdr:to>
    <xdr:graphicFrame macro="">
      <xdr:nvGraphicFramePr>
        <xdr:cNvPr id="2" name="グラフ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542925</xdr:colOff>
      <xdr:row>19</xdr:row>
      <xdr:rowOff>133350</xdr:rowOff>
    </xdr:from>
    <xdr:to>
      <xdr:col>22</xdr:col>
      <xdr:colOff>285750</xdr:colOff>
      <xdr:row>21</xdr:row>
      <xdr:rowOff>85725</xdr:rowOff>
    </xdr:to>
    <xdr:sp macro="" textlink="">
      <xdr:nvSpPr>
        <xdr:cNvPr id="3" name="テキスト ボックス 2">
          <a:extLst>
            <a:ext uri="{FF2B5EF4-FFF2-40B4-BE49-F238E27FC236}">
              <a16:creationId xmlns:a16="http://schemas.microsoft.com/office/drawing/2014/main" id="{00000000-0008-0000-5A00-000003000000}"/>
            </a:ext>
          </a:extLst>
        </xdr:cNvPr>
        <xdr:cNvSpPr txBox="1"/>
      </xdr:nvSpPr>
      <xdr:spPr>
        <a:xfrm>
          <a:off x="14258925" y="3390900"/>
          <a:ext cx="11144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資料：環境政策課</a:t>
          </a:r>
        </a:p>
      </xdr:txBody>
    </xdr:sp>
    <xdr:clientData/>
  </xdr:twoCellAnchor>
  <xdr:twoCellAnchor>
    <xdr:from>
      <xdr:col>14</xdr:col>
      <xdr:colOff>470648</xdr:colOff>
      <xdr:row>18</xdr:row>
      <xdr:rowOff>122143</xdr:rowOff>
    </xdr:from>
    <xdr:to>
      <xdr:col>22</xdr:col>
      <xdr:colOff>263340</xdr:colOff>
      <xdr:row>21</xdr:row>
      <xdr:rowOff>57977</xdr:rowOff>
    </xdr:to>
    <xdr:sp macro="" textlink="">
      <xdr:nvSpPr>
        <xdr:cNvPr id="5" name="テキスト ボックス 4">
          <a:extLst>
            <a:ext uri="{FF2B5EF4-FFF2-40B4-BE49-F238E27FC236}">
              <a16:creationId xmlns:a16="http://schemas.microsoft.com/office/drawing/2014/main" id="{00000000-0008-0000-5A00-000005000000}"/>
            </a:ext>
          </a:extLst>
        </xdr:cNvPr>
        <xdr:cNvSpPr txBox="1"/>
      </xdr:nvSpPr>
      <xdr:spPr>
        <a:xfrm>
          <a:off x="13789083" y="5182817"/>
          <a:ext cx="5292344" cy="573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800">
              <a:latin typeface="+mn-ea"/>
              <a:ea typeface="+mn-ea"/>
            </a:rPr>
            <a:t>※</a:t>
          </a:r>
          <a:r>
            <a:rPr kumimoji="1" lang="ja-JP" altLang="en-US" sz="800">
              <a:latin typeface="+mn-ea"/>
              <a:ea typeface="+mn-ea"/>
            </a:rPr>
            <a:t>国の統計データ修正により、過去の数値が変更となる場合がありますので、最新のデータをお使いください。</a:t>
          </a:r>
        </a:p>
      </xdr:txBody>
    </xdr:sp>
    <xdr:clientData/>
  </xdr:twoCellAnchor>
  <xdr:twoCellAnchor>
    <xdr:from>
      <xdr:col>21</xdr:col>
      <xdr:colOff>549088</xdr:colOff>
      <xdr:row>17</xdr:row>
      <xdr:rowOff>235323</xdr:rowOff>
    </xdr:from>
    <xdr:to>
      <xdr:col>22</xdr:col>
      <xdr:colOff>274416</xdr:colOff>
      <xdr:row>18</xdr:row>
      <xdr:rowOff>141516</xdr:rowOff>
    </xdr:to>
    <xdr:sp macro="" textlink="">
      <xdr:nvSpPr>
        <xdr:cNvPr id="6" name="テキスト ボックス 1">
          <a:extLst>
            <a:ext uri="{FF2B5EF4-FFF2-40B4-BE49-F238E27FC236}">
              <a16:creationId xmlns:a16="http://schemas.microsoft.com/office/drawing/2014/main" id="{00000000-0008-0000-5A00-000006000000}"/>
            </a:ext>
          </a:extLst>
        </xdr:cNvPr>
        <xdr:cNvSpPr txBox="1"/>
      </xdr:nvSpPr>
      <xdr:spPr>
        <a:xfrm>
          <a:off x="18579353" y="5009029"/>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12</xdr:col>
      <xdr:colOff>95250</xdr:colOff>
      <xdr:row>18</xdr:row>
      <xdr:rowOff>114300</xdr:rowOff>
    </xdr:from>
    <xdr:to>
      <xdr:col>20</xdr:col>
      <xdr:colOff>276225</xdr:colOff>
      <xdr:row>21</xdr:row>
      <xdr:rowOff>276225</xdr:rowOff>
    </xdr:to>
    <xdr:sp macro="" textlink="">
      <xdr:nvSpPr>
        <xdr:cNvPr id="2" name="テキスト ボックス 1">
          <a:extLst>
            <a:ext uri="{FF2B5EF4-FFF2-40B4-BE49-F238E27FC236}">
              <a16:creationId xmlns:a16="http://schemas.microsoft.com/office/drawing/2014/main" id="{BA4253C2-05FF-4E0B-B9FB-93E4DEF49298}"/>
            </a:ext>
          </a:extLst>
        </xdr:cNvPr>
        <xdr:cNvSpPr txBox="1"/>
      </xdr:nvSpPr>
      <xdr:spPr>
        <a:xfrm>
          <a:off x="11287125" y="5172075"/>
          <a:ext cx="5667375" cy="101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※BOD</a:t>
          </a:r>
        </a:p>
        <a:p>
          <a:r>
            <a:rPr kumimoji="1" lang="ja-JP" altLang="en-US" sz="800">
              <a:latin typeface="+mn-ea"/>
              <a:ea typeface="+mn-ea"/>
            </a:rPr>
            <a:t>　生物化学的酸素要求量（</a:t>
          </a:r>
          <a:r>
            <a:rPr kumimoji="1" lang="en-US" altLang="ja-JP" sz="800">
              <a:latin typeface="+mn-ea"/>
              <a:ea typeface="+mn-ea"/>
            </a:rPr>
            <a:t>Biochemical Oxygen Demand</a:t>
          </a:r>
          <a:r>
            <a:rPr kumimoji="1" lang="ja-JP" altLang="en-US" sz="800">
              <a:latin typeface="+mn-ea"/>
              <a:ea typeface="+mn-ea"/>
            </a:rPr>
            <a:t>　の略）。河川の水質を判定する指標の一つで、水中の有機物が、微生物によって酸化分解される際に消費される酸素の量を</a:t>
          </a:r>
          <a:r>
            <a:rPr kumimoji="1" lang="en-US" altLang="ja-JP" sz="800">
              <a:latin typeface="+mn-ea"/>
              <a:ea typeface="+mn-ea"/>
            </a:rPr>
            <a:t>mg/L</a:t>
          </a:r>
          <a:r>
            <a:rPr kumimoji="1" lang="ja-JP" altLang="en-US" sz="800">
              <a:latin typeface="+mn-ea"/>
              <a:ea typeface="+mn-ea"/>
            </a:rPr>
            <a:t>で表したもの。一般に数値が大きいほど水質が悪い。</a:t>
          </a:r>
          <a:endParaRPr kumimoji="1" lang="en-US" altLang="ja-JP" sz="800">
            <a:latin typeface="+mn-ea"/>
            <a:ea typeface="+mn-ea"/>
          </a:endParaRPr>
        </a:p>
        <a:p>
          <a:r>
            <a:rPr kumimoji="1" lang="ja-JP" altLang="en-US" sz="800">
              <a:latin typeface="+mn-ea"/>
              <a:ea typeface="+mn-ea"/>
            </a:rPr>
            <a:t>　</a:t>
          </a:r>
          <a:r>
            <a:rPr kumimoji="1" lang="en-US" altLang="ja-JP" sz="800">
              <a:latin typeface="+mn-ea"/>
              <a:ea typeface="+mn-ea"/>
            </a:rPr>
            <a:t>BOD</a:t>
          </a:r>
          <a:r>
            <a:rPr kumimoji="1" lang="ja-JP" altLang="en-US" sz="800">
              <a:latin typeface="+mn-ea"/>
              <a:ea typeface="+mn-ea"/>
            </a:rPr>
            <a:t>は一般に</a:t>
          </a:r>
          <a:r>
            <a:rPr kumimoji="1" lang="en-US" altLang="ja-JP" sz="800">
              <a:latin typeface="+mn-ea"/>
              <a:ea typeface="+mn-ea"/>
            </a:rPr>
            <a:t>75%</a:t>
          </a:r>
          <a:r>
            <a:rPr kumimoji="1" lang="ja-JP" altLang="en-US" sz="800">
              <a:latin typeface="+mn-ea"/>
              <a:ea typeface="+mn-ea"/>
            </a:rPr>
            <a:t>値（ｙ個の測定値を値の小さいものから順に並べ</a:t>
          </a:r>
          <a:r>
            <a:rPr kumimoji="1" lang="en-US" altLang="ja-JP" sz="800">
              <a:latin typeface="+mn-ea"/>
              <a:ea typeface="+mn-ea"/>
            </a:rPr>
            <a:t>0.75×</a:t>
          </a:r>
          <a:r>
            <a:rPr kumimoji="1" lang="ja-JP" altLang="en-US" sz="800">
              <a:latin typeface="+mn-ea"/>
              <a:ea typeface="+mn-ea"/>
            </a:rPr>
            <a:t>ｙ番目にくる数値）で評価する。上グラフの</a:t>
          </a:r>
          <a:r>
            <a:rPr kumimoji="1" lang="en-US" altLang="ja-JP" sz="800">
              <a:latin typeface="+mn-ea"/>
              <a:ea typeface="+mn-ea"/>
            </a:rPr>
            <a:t>BOD</a:t>
          </a:r>
          <a:r>
            <a:rPr kumimoji="1" lang="ja-JP" altLang="en-US" sz="800">
              <a:latin typeface="+mn-ea"/>
              <a:ea typeface="+mn-ea"/>
            </a:rPr>
            <a:t>値は年度（⑦阿武隈川</a:t>
          </a:r>
          <a:r>
            <a:rPr kumimoji="1" lang="en-US" altLang="ja-JP" sz="800">
              <a:latin typeface="+mn-ea"/>
              <a:ea typeface="+mn-ea"/>
            </a:rPr>
            <a:t>(</a:t>
          </a:r>
          <a:r>
            <a:rPr kumimoji="1" lang="ja-JP" altLang="en-US" sz="800">
              <a:latin typeface="+mn-ea"/>
              <a:ea typeface="+mn-ea"/>
            </a:rPr>
            <a:t>阿久津橋</a:t>
          </a:r>
          <a:r>
            <a:rPr kumimoji="1" lang="en-US" altLang="ja-JP" sz="800">
              <a:latin typeface="+mn-ea"/>
              <a:ea typeface="+mn-ea"/>
            </a:rPr>
            <a:t>)</a:t>
          </a:r>
          <a:r>
            <a:rPr kumimoji="1" lang="ja-JP" altLang="en-US" sz="800">
              <a:latin typeface="+mn-ea"/>
              <a:ea typeface="+mn-ea"/>
            </a:rPr>
            <a:t>は年）の</a:t>
          </a:r>
          <a:r>
            <a:rPr kumimoji="1" lang="en-US" altLang="ja-JP" sz="800">
              <a:latin typeface="+mn-ea"/>
              <a:ea typeface="+mn-ea"/>
            </a:rPr>
            <a:t>75%</a:t>
          </a:r>
          <a:r>
            <a:rPr kumimoji="1" lang="ja-JP" altLang="en-US" sz="800">
              <a:latin typeface="+mn-ea"/>
              <a:ea typeface="+mn-ea"/>
            </a:rPr>
            <a:t>値。</a:t>
          </a:r>
        </a:p>
      </xdr:txBody>
    </xdr:sp>
    <xdr:clientData/>
  </xdr:twoCellAnchor>
  <xdr:twoCellAnchor>
    <xdr:from>
      <xdr:col>20</xdr:col>
      <xdr:colOff>219075</xdr:colOff>
      <xdr:row>18</xdr:row>
      <xdr:rowOff>104775</xdr:rowOff>
    </xdr:from>
    <xdr:to>
      <xdr:col>22</xdr:col>
      <xdr:colOff>180975</xdr:colOff>
      <xdr:row>19</xdr:row>
      <xdr:rowOff>133350</xdr:rowOff>
    </xdr:to>
    <xdr:sp macro="" textlink="">
      <xdr:nvSpPr>
        <xdr:cNvPr id="3" name="テキスト ボックス 2">
          <a:extLst>
            <a:ext uri="{FF2B5EF4-FFF2-40B4-BE49-F238E27FC236}">
              <a16:creationId xmlns:a16="http://schemas.microsoft.com/office/drawing/2014/main" id="{4FA52AAC-81EF-40A8-B96A-A28B266850E0}"/>
            </a:ext>
          </a:extLst>
        </xdr:cNvPr>
        <xdr:cNvSpPr txBox="1"/>
      </xdr:nvSpPr>
      <xdr:spPr>
        <a:xfrm>
          <a:off x="16897350" y="5162550"/>
          <a:ext cx="13525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資料：環境保全センター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7E7648E3-23B4-40A9-8161-A43E3CEFB439}"/>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7E7648E3-23B4-40A9-8161-A43E3CEFB439}"/>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FE1D445D-D611-4DA3-AE44-8D6FC563144E}"/>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FE1D445D-D611-4DA3-AE44-8D6FC563144E}"/>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AFB1D593-C346-4E87-98D2-80372C81443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AFB1D593-C346-4E87-98D2-80372C81443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5891D876-DCB5-4B1F-A540-30AEB7853EBC}"/>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5891D876-DCB5-4B1F-A540-30AEB7853EBC}"/>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B84E29D9-6FB6-4729-A257-194831E8AA1A}"/>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B84E29D9-6FB6-4729-A257-194831E8AA1A}"/>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11</xdr:col>
      <xdr:colOff>114301</xdr:colOff>
      <xdr:row>2</xdr:row>
      <xdr:rowOff>192617</xdr:rowOff>
    </xdr:from>
    <xdr:to>
      <xdr:col>21</xdr:col>
      <xdr:colOff>638176</xdr:colOff>
      <xdr:row>18</xdr:row>
      <xdr:rowOff>257175</xdr:rowOff>
    </xdr:to>
    <xdr:graphicFrame macro="">
      <xdr:nvGraphicFramePr>
        <xdr:cNvPr id="9" name="グラフ 8">
          <a:extLst>
            <a:ext uri="{FF2B5EF4-FFF2-40B4-BE49-F238E27FC236}">
              <a16:creationId xmlns:a16="http://schemas.microsoft.com/office/drawing/2014/main" id="{DDFC1123-1DAF-4C5F-BCDC-D8CBD4D0E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219075</xdr:colOff>
      <xdr:row>17</xdr:row>
      <xdr:rowOff>200025</xdr:rowOff>
    </xdr:from>
    <xdr:to>
      <xdr:col>21</xdr:col>
      <xdr:colOff>627962</xdr:colOff>
      <xdr:row>18</xdr:row>
      <xdr:rowOff>111821</xdr:rowOff>
    </xdr:to>
    <xdr:sp macro="" textlink="">
      <xdr:nvSpPr>
        <xdr:cNvPr id="10" name="テキスト ボックス 1">
          <a:extLst>
            <a:ext uri="{FF2B5EF4-FFF2-40B4-BE49-F238E27FC236}">
              <a16:creationId xmlns:a16="http://schemas.microsoft.com/office/drawing/2014/main" id="{217B38C3-34AB-45A4-A57E-8C72C5C31C56}"/>
            </a:ext>
          </a:extLst>
        </xdr:cNvPr>
        <xdr:cNvSpPr txBox="1"/>
      </xdr:nvSpPr>
      <xdr:spPr>
        <a:xfrm>
          <a:off x="17602200" y="49720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wsDr>
</file>

<file path=xl/drawings/drawing168.xml><?xml version="1.0" encoding="utf-8"?>
<c:userShapes xmlns:c="http://schemas.openxmlformats.org/drawingml/2006/chart">
  <cdr:relSizeAnchor xmlns:cdr="http://schemas.openxmlformats.org/drawingml/2006/chartDrawing">
    <cdr:from>
      <cdr:x>0.01001</cdr:x>
      <cdr:y>0.02606</cdr:y>
    </cdr:from>
    <cdr:to>
      <cdr:x>0.09043</cdr:x>
      <cdr:y>0.08326</cdr:y>
    </cdr:to>
    <cdr:sp macro="" textlink="">
      <cdr:nvSpPr>
        <cdr:cNvPr id="2" name="テキスト ボックス 1"/>
        <cdr:cNvSpPr txBox="1"/>
      </cdr:nvSpPr>
      <cdr:spPr>
        <a:xfrm xmlns:a="http://schemas.openxmlformats.org/drawingml/2006/main">
          <a:off x="71710" y="124562"/>
          <a:ext cx="575989" cy="273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mg/L</a:t>
          </a:r>
        </a:p>
      </cdr:txBody>
    </cdr:sp>
  </cdr:relSizeAnchor>
  <cdr:relSizeAnchor xmlns:cdr="http://schemas.openxmlformats.org/drawingml/2006/chartDrawing">
    <cdr:from>
      <cdr:x>0.06249</cdr:x>
      <cdr:y>0.62957</cdr:y>
    </cdr:from>
    <cdr:to>
      <cdr:x>0.10795</cdr:x>
      <cdr:y>0.68293</cdr:y>
    </cdr:to>
    <cdr:sp macro="" textlink="">
      <cdr:nvSpPr>
        <cdr:cNvPr id="3" name="テキスト ボックス 1"/>
        <cdr:cNvSpPr txBox="1"/>
      </cdr:nvSpPr>
      <cdr:spPr>
        <a:xfrm xmlns:a="http://schemas.openxmlformats.org/drawingml/2006/main">
          <a:off x="447590" y="3008984"/>
          <a:ext cx="325621" cy="255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⑤</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0.06215</cdr:x>
      <cdr:y>0.438</cdr:y>
    </cdr:from>
    <cdr:to>
      <cdr:x>0.10761</cdr:x>
      <cdr:y>0.49136</cdr:y>
    </cdr:to>
    <cdr:sp macro="" textlink="">
      <cdr:nvSpPr>
        <cdr:cNvPr id="5" name="テキスト ボックス 1"/>
        <cdr:cNvSpPr txBox="1"/>
      </cdr:nvSpPr>
      <cdr:spPr>
        <a:xfrm xmlns:a="http://schemas.openxmlformats.org/drawingml/2006/main">
          <a:off x="446454" y="2095011"/>
          <a:ext cx="326560" cy="2551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③</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0.0653</cdr:x>
      <cdr:y>0.76275</cdr:y>
    </cdr:from>
    <cdr:to>
      <cdr:x>0.11076</cdr:x>
      <cdr:y>0.81611</cdr:y>
    </cdr:to>
    <cdr:sp macro="" textlink="">
      <cdr:nvSpPr>
        <cdr:cNvPr id="6" name="テキスト ボックス 1"/>
        <cdr:cNvSpPr txBox="1"/>
      </cdr:nvSpPr>
      <cdr:spPr>
        <a:xfrm xmlns:a="http://schemas.openxmlformats.org/drawingml/2006/main">
          <a:off x="467735" y="3645513"/>
          <a:ext cx="325621" cy="255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④</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0.06184</cdr:x>
      <cdr:y>0.51887</cdr:y>
    </cdr:from>
    <cdr:to>
      <cdr:x>0.1073</cdr:x>
      <cdr:y>0.57222</cdr:y>
    </cdr:to>
    <cdr:sp macro="" textlink="">
      <cdr:nvSpPr>
        <cdr:cNvPr id="7" name="テキスト ボックス 1"/>
        <cdr:cNvSpPr txBox="1"/>
      </cdr:nvSpPr>
      <cdr:spPr>
        <a:xfrm xmlns:a="http://schemas.openxmlformats.org/drawingml/2006/main">
          <a:off x="442949" y="2479901"/>
          <a:ext cx="325621" cy="254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②</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0.06131</cdr:x>
      <cdr:y>0.5458</cdr:y>
    </cdr:from>
    <cdr:to>
      <cdr:x>0.10677</cdr:x>
      <cdr:y>0.59915</cdr:y>
    </cdr:to>
    <cdr:sp macro="" textlink="">
      <cdr:nvSpPr>
        <cdr:cNvPr id="8" name="テキスト ボックス 1"/>
        <cdr:cNvSpPr txBox="1"/>
      </cdr:nvSpPr>
      <cdr:spPr>
        <a:xfrm xmlns:a="http://schemas.openxmlformats.org/drawingml/2006/main">
          <a:off x="439160" y="2608599"/>
          <a:ext cx="325621" cy="254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⑥</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0.0653</cdr:x>
      <cdr:y>0.72966</cdr:y>
    </cdr:from>
    <cdr:to>
      <cdr:x>0.11076</cdr:x>
      <cdr:y>0.78301</cdr:y>
    </cdr:to>
    <cdr:sp macro="" textlink="">
      <cdr:nvSpPr>
        <cdr:cNvPr id="9" name="テキスト ボックス 1"/>
        <cdr:cNvSpPr txBox="1"/>
      </cdr:nvSpPr>
      <cdr:spPr>
        <a:xfrm xmlns:a="http://schemas.openxmlformats.org/drawingml/2006/main">
          <a:off x="467735" y="3487381"/>
          <a:ext cx="325621" cy="254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①</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0.06264</cdr:x>
      <cdr:y>0.66779</cdr:y>
    </cdr:from>
    <cdr:to>
      <cdr:x>0.1081</cdr:x>
      <cdr:y>0.72115</cdr:y>
    </cdr:to>
    <cdr:sp macro="" textlink="">
      <cdr:nvSpPr>
        <cdr:cNvPr id="10" name="テキスト ボックス 1"/>
        <cdr:cNvSpPr txBox="1"/>
      </cdr:nvSpPr>
      <cdr:spPr>
        <a:xfrm xmlns:a="http://schemas.openxmlformats.org/drawingml/2006/main">
          <a:off x="448685" y="3191653"/>
          <a:ext cx="325621" cy="255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⑦</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userShapes>
</file>

<file path=xl/drawings/drawing169.xml><?xml version="1.0" encoding="utf-8"?>
<xdr:wsDr xmlns:xdr="http://schemas.openxmlformats.org/drawingml/2006/spreadsheetDrawing" xmlns:a="http://schemas.openxmlformats.org/drawingml/2006/main">
  <xdr:twoCellAnchor>
    <xdr:from>
      <xdr:col>7</xdr:col>
      <xdr:colOff>13276</xdr:colOff>
      <xdr:row>2</xdr:row>
      <xdr:rowOff>133350</xdr:rowOff>
    </xdr:from>
    <xdr:to>
      <xdr:col>15</xdr:col>
      <xdr:colOff>352425</xdr:colOff>
      <xdr:row>15</xdr:row>
      <xdr:rowOff>104775</xdr:rowOff>
    </xdr:to>
    <xdr:graphicFrame macro="">
      <xdr:nvGraphicFramePr>
        <xdr:cNvPr id="2" name="グラフ 1">
          <a:extLst>
            <a:ext uri="{FF2B5EF4-FFF2-40B4-BE49-F238E27FC236}">
              <a16:creationId xmlns:a16="http://schemas.microsoft.com/office/drawing/2014/main" id="{8DFAE90C-FCB6-46FD-A08E-7BAF696A8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254978</xdr:colOff>
      <xdr:row>15</xdr:row>
      <xdr:rowOff>180975</xdr:rowOff>
    </xdr:from>
    <xdr:to>
      <xdr:col>15</xdr:col>
      <xdr:colOff>257176</xdr:colOff>
      <xdr:row>16</xdr:row>
      <xdr:rowOff>190500</xdr:rowOff>
    </xdr:to>
    <xdr:sp macro="" textlink="">
      <xdr:nvSpPr>
        <xdr:cNvPr id="3" name="テキスト ボックス 2">
          <a:extLst>
            <a:ext uri="{FF2B5EF4-FFF2-40B4-BE49-F238E27FC236}">
              <a16:creationId xmlns:a16="http://schemas.microsoft.com/office/drawing/2014/main" id="{B19FDCE9-0394-4034-A830-F9499801E5D4}"/>
            </a:ext>
          </a:extLst>
        </xdr:cNvPr>
        <xdr:cNvSpPr txBox="1"/>
      </xdr:nvSpPr>
      <xdr:spPr>
        <a:xfrm>
          <a:off x="10875353" y="4314825"/>
          <a:ext cx="1373798"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資料：環境保全センター</a:t>
          </a:r>
        </a:p>
      </xdr:txBody>
    </xdr:sp>
    <xdr:clientData/>
  </xdr:twoCellAnchor>
  <xdr:twoCellAnchor>
    <xdr:from>
      <xdr:col>7</xdr:col>
      <xdr:colOff>152399</xdr:colOff>
      <xdr:row>16</xdr:row>
      <xdr:rowOff>47624</xdr:rowOff>
    </xdr:from>
    <xdr:to>
      <xdr:col>16</xdr:col>
      <xdr:colOff>28575</xdr:colOff>
      <xdr:row>22</xdr:row>
      <xdr:rowOff>114299</xdr:rowOff>
    </xdr:to>
    <xdr:sp macro="" textlink="">
      <xdr:nvSpPr>
        <xdr:cNvPr id="4" name="テキスト ボックス 3">
          <a:extLst>
            <a:ext uri="{FF2B5EF4-FFF2-40B4-BE49-F238E27FC236}">
              <a16:creationId xmlns:a16="http://schemas.microsoft.com/office/drawing/2014/main" id="{8C4CEFE9-5FC7-4715-87D7-017641880456}"/>
            </a:ext>
          </a:extLst>
        </xdr:cNvPr>
        <xdr:cNvSpPr txBox="1"/>
      </xdr:nvSpPr>
      <xdr:spPr>
        <a:xfrm>
          <a:off x="6657974" y="4467224"/>
          <a:ext cx="6067426"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※COD</a:t>
          </a:r>
        </a:p>
        <a:p>
          <a:r>
            <a:rPr kumimoji="1" lang="ja-JP" altLang="en-US" sz="800">
              <a:latin typeface="+mn-ea"/>
              <a:ea typeface="+mn-ea"/>
            </a:rPr>
            <a:t>　化学的酸素要求量（</a:t>
          </a:r>
          <a:r>
            <a:rPr kumimoji="1" lang="en-US" altLang="ja-JP" sz="800">
              <a:latin typeface="+mn-ea"/>
              <a:ea typeface="+mn-ea"/>
            </a:rPr>
            <a:t>Chemical Oxygen Demand</a:t>
          </a:r>
          <a:r>
            <a:rPr kumimoji="1" lang="ja-JP" altLang="en-US" sz="800" baseline="0">
              <a:latin typeface="+mn-ea"/>
              <a:ea typeface="+mn-ea"/>
            </a:rPr>
            <a:t> </a:t>
          </a:r>
          <a:r>
            <a:rPr kumimoji="1" lang="ja-JP" altLang="en-US" sz="800">
              <a:latin typeface="+mn-ea"/>
              <a:ea typeface="+mn-ea"/>
            </a:rPr>
            <a:t>の略）。湖沼や海域の水質を判定する指標の一つで、化学薬品（過マンガン酸カリウム）を用いて水中の有機物を酸化分解する際に消費される酸素の量を</a:t>
          </a:r>
          <a:r>
            <a:rPr kumimoji="1" lang="en-US" altLang="ja-JP" sz="800">
              <a:latin typeface="+mn-ea"/>
              <a:ea typeface="+mn-ea"/>
            </a:rPr>
            <a:t>mg/L</a:t>
          </a:r>
          <a:r>
            <a:rPr kumimoji="1" lang="ja-JP" altLang="en-US" sz="800">
              <a:latin typeface="+mn-ea"/>
              <a:ea typeface="+mn-ea"/>
            </a:rPr>
            <a:t>で表したもの。一般に、数値が大きいほど水質が悪い。</a:t>
          </a:r>
          <a:endParaRPr kumimoji="1" lang="en-US" altLang="ja-JP" sz="800">
            <a:latin typeface="+mn-ea"/>
            <a:ea typeface="+mn-ea"/>
          </a:endParaRPr>
        </a:p>
        <a:p>
          <a:r>
            <a:rPr kumimoji="1" lang="ja-JP" altLang="en-US" sz="800">
              <a:latin typeface="+mn-ea"/>
              <a:ea typeface="+mn-ea"/>
            </a:rPr>
            <a:t>　</a:t>
          </a:r>
          <a:r>
            <a:rPr kumimoji="1" lang="en-US" altLang="ja-JP" sz="800">
              <a:latin typeface="+mn-ea"/>
              <a:ea typeface="+mn-ea"/>
            </a:rPr>
            <a:t>COD</a:t>
          </a:r>
          <a:r>
            <a:rPr kumimoji="1" lang="ja-JP" altLang="en-US" sz="800">
              <a:latin typeface="+mn-ea"/>
              <a:ea typeface="+mn-ea"/>
            </a:rPr>
            <a:t>は一般に</a:t>
          </a:r>
          <a:r>
            <a:rPr kumimoji="1" lang="en-US" altLang="ja-JP" sz="800">
              <a:latin typeface="+mn-ea"/>
              <a:ea typeface="+mn-ea"/>
            </a:rPr>
            <a:t>75%</a:t>
          </a:r>
          <a:r>
            <a:rPr kumimoji="1" lang="ja-JP" altLang="en-US" sz="800">
              <a:latin typeface="+mn-ea"/>
              <a:ea typeface="+mn-ea"/>
            </a:rPr>
            <a:t>値（ｙ個の測定値を値の小さいものから順に並べ</a:t>
          </a:r>
          <a:r>
            <a:rPr kumimoji="1" lang="en-US" altLang="ja-JP" sz="800">
              <a:latin typeface="+mn-ea"/>
              <a:ea typeface="+mn-ea"/>
            </a:rPr>
            <a:t>0.75×</a:t>
          </a:r>
          <a:r>
            <a:rPr kumimoji="1" lang="ja-JP" altLang="en-US" sz="800">
              <a:latin typeface="+mn-ea"/>
              <a:ea typeface="+mn-ea"/>
            </a:rPr>
            <a:t>ｙ番目にくる数値）で評価する。上グラフの</a:t>
          </a:r>
          <a:r>
            <a:rPr kumimoji="1" lang="en-US" altLang="ja-JP" sz="800">
              <a:latin typeface="+mn-ea"/>
              <a:ea typeface="+mn-ea"/>
            </a:rPr>
            <a:t>COD</a:t>
          </a:r>
          <a:r>
            <a:rPr kumimoji="1" lang="ja-JP" altLang="en-US" sz="800">
              <a:latin typeface="+mn-ea"/>
              <a:ea typeface="+mn-ea"/>
            </a:rPr>
            <a:t>値は年の</a:t>
          </a:r>
          <a:r>
            <a:rPr kumimoji="1" lang="en-US" altLang="ja-JP" sz="800">
              <a:latin typeface="+mn-ea"/>
              <a:ea typeface="+mn-ea"/>
            </a:rPr>
            <a:t>75%</a:t>
          </a:r>
          <a:r>
            <a:rPr kumimoji="1" lang="ja-JP" altLang="en-US" sz="800">
              <a:latin typeface="+mn-ea"/>
              <a:ea typeface="+mn-ea"/>
            </a:rPr>
            <a:t>値。</a:t>
          </a:r>
          <a:endParaRPr kumimoji="1" lang="en-US" altLang="ja-JP" sz="800">
            <a:latin typeface="+mn-ea"/>
            <a:ea typeface="+mn-ea"/>
          </a:endParaRPr>
        </a:p>
        <a:p>
          <a:endParaRPr kumimoji="1" lang="en-US" altLang="ja-JP" sz="800">
            <a:latin typeface="+mn-ea"/>
            <a:ea typeface="+mn-ea"/>
          </a:endParaRPr>
        </a:p>
        <a:p>
          <a:r>
            <a:rPr kumimoji="1" lang="en-US" altLang="ja-JP" sz="800">
              <a:latin typeface="+mn-ea"/>
              <a:ea typeface="+mn-ea"/>
            </a:rPr>
            <a:t>※pH</a:t>
          </a:r>
        </a:p>
        <a:p>
          <a:r>
            <a:rPr kumimoji="1" lang="ja-JP" altLang="en-US" sz="800">
              <a:latin typeface="+mn-ea"/>
              <a:ea typeface="+mn-ea"/>
            </a:rPr>
            <a:t>　水素イオン濃度（</a:t>
          </a:r>
          <a:r>
            <a:rPr kumimoji="1" lang="en-US" altLang="ja-JP" sz="800">
              <a:latin typeface="+mn-ea"/>
              <a:ea typeface="+mn-ea"/>
            </a:rPr>
            <a:t>potential hydrogen,</a:t>
          </a:r>
          <a:r>
            <a:rPr kumimoji="1" lang="en-US" altLang="ja-JP" sz="800" baseline="0">
              <a:latin typeface="+mn-ea"/>
              <a:ea typeface="+mn-ea"/>
            </a:rPr>
            <a:t> power of hydrogen</a:t>
          </a:r>
          <a:r>
            <a:rPr kumimoji="1" lang="ja-JP" altLang="en-US" sz="800" baseline="0">
              <a:latin typeface="+mn-ea"/>
              <a:ea typeface="+mn-ea"/>
            </a:rPr>
            <a:t> の略）。酸性、アルカリ性を示す指標で、</a:t>
          </a:r>
          <a:r>
            <a:rPr kumimoji="1" lang="en-US" altLang="ja-JP" sz="800" baseline="0">
              <a:latin typeface="+mn-ea"/>
              <a:ea typeface="+mn-ea"/>
            </a:rPr>
            <a:t>7.0</a:t>
          </a:r>
          <a:r>
            <a:rPr kumimoji="1" lang="ja-JP" altLang="en-US" sz="800" baseline="0">
              <a:latin typeface="+mn-ea"/>
              <a:ea typeface="+mn-ea"/>
            </a:rPr>
            <a:t>が中性、これより小さい値になるほど強い酸性を示し、大きい値になるほど強いアルカリ性を示す。</a:t>
          </a:r>
          <a:endParaRPr kumimoji="1" lang="en-US" altLang="ja-JP" sz="800" baseline="0">
            <a:latin typeface="+mn-ea"/>
            <a:ea typeface="+mn-ea"/>
          </a:endParaRPr>
        </a:p>
        <a:p>
          <a:r>
            <a:rPr kumimoji="1" lang="ja-JP" altLang="en-US" sz="800" baseline="0">
              <a:latin typeface="+mn-ea"/>
              <a:ea typeface="+mn-ea"/>
            </a:rPr>
            <a:t>　猪苗代湖の</a:t>
          </a:r>
          <a:r>
            <a:rPr kumimoji="1" lang="en-US" altLang="ja-JP" sz="800" baseline="0">
              <a:latin typeface="+mn-ea"/>
              <a:ea typeface="+mn-ea"/>
            </a:rPr>
            <a:t>pH</a:t>
          </a:r>
          <a:r>
            <a:rPr kumimoji="1" lang="ja-JP" altLang="en-US" sz="800" baseline="0">
              <a:latin typeface="+mn-ea"/>
              <a:ea typeface="+mn-ea"/>
            </a:rPr>
            <a:t>は、</a:t>
          </a:r>
          <a:r>
            <a:rPr kumimoji="1" lang="en-US" altLang="ja-JP" sz="800" baseline="0">
              <a:latin typeface="+mn-ea"/>
              <a:ea typeface="+mn-ea"/>
            </a:rPr>
            <a:t>1995</a:t>
          </a:r>
          <a:r>
            <a:rPr kumimoji="1" lang="ja-JP" altLang="en-US" sz="800" baseline="0">
              <a:latin typeface="+mn-ea"/>
              <a:ea typeface="+mn-ea"/>
            </a:rPr>
            <a:t>年までは</a:t>
          </a:r>
          <a:r>
            <a:rPr kumimoji="1" lang="en-US" altLang="ja-JP" sz="800" baseline="0">
              <a:latin typeface="+mn-ea"/>
              <a:ea typeface="+mn-ea"/>
            </a:rPr>
            <a:t>pH5.1</a:t>
          </a:r>
          <a:r>
            <a:rPr kumimoji="1" lang="ja-JP" altLang="en-US" sz="800" baseline="0">
              <a:latin typeface="+mn-ea"/>
              <a:ea typeface="+mn-ea"/>
            </a:rPr>
            <a:t>以下の酸性であったが、</a:t>
          </a:r>
          <a:r>
            <a:rPr kumimoji="1" lang="en-US" altLang="ja-JP" sz="800" baseline="0">
              <a:latin typeface="+mn-ea"/>
              <a:ea typeface="+mn-ea"/>
            </a:rPr>
            <a:t>1996</a:t>
          </a:r>
          <a:r>
            <a:rPr kumimoji="1" lang="ja-JP" altLang="en-US" sz="800" baseline="0">
              <a:latin typeface="+mn-ea"/>
              <a:ea typeface="+mn-ea"/>
            </a:rPr>
            <a:t>年以降その値が上昇し、近年は中性化している。</a:t>
          </a:r>
          <a:endParaRPr kumimoji="1" lang="ja-JP" altLang="en-US"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568CB36B-C4A1-4388-BF62-9B1FB6B3CB27}"/>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568CB36B-C4A1-4388-BF62-9B1FB6B3CB27}"/>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2E6527F5-1304-4A52-BA5E-4EA9B39DA502}"/>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2E6527F5-1304-4A52-BA5E-4EA9B39DA502}"/>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6DA7043C-B25E-43FD-8EF3-3B3CE926145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6DA7043C-B25E-43FD-8EF3-3B3CE926145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15B5CF06-7243-4584-ACDD-C66D1512158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15B5CF06-7243-4584-ACDD-C66D1512158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71B91EB1-7385-4934-8D08-BA4693F9580A}"/>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71B91EB1-7385-4934-8D08-BA4693F9580A}"/>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523875</xdr:colOff>
      <xdr:row>14</xdr:row>
      <xdr:rowOff>9525</xdr:rowOff>
    </xdr:from>
    <xdr:to>
      <xdr:col>15</xdr:col>
      <xdr:colOff>246962</xdr:colOff>
      <xdr:row>14</xdr:row>
      <xdr:rowOff>207071</xdr:rowOff>
    </xdr:to>
    <xdr:sp macro="" textlink="">
      <xdr:nvSpPr>
        <xdr:cNvPr id="10" name="テキスト ボックス 1">
          <a:extLst>
            <a:ext uri="{FF2B5EF4-FFF2-40B4-BE49-F238E27FC236}">
              <a16:creationId xmlns:a16="http://schemas.microsoft.com/office/drawing/2014/main" id="{A35C8FC0-96EC-49DD-BE91-16B017D6DBC9}"/>
            </a:ext>
          </a:extLst>
        </xdr:cNvPr>
        <xdr:cNvSpPr txBox="1"/>
      </xdr:nvSpPr>
      <xdr:spPr>
        <a:xfrm>
          <a:off x="11830050" y="385762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0.93496</cdr:x>
      <cdr:y>0.10286</cdr:y>
    </cdr:from>
    <cdr:to>
      <cdr:x>0.97871</cdr:x>
      <cdr:y>0.18192</cdr:y>
    </cdr:to>
    <cdr:sp macro="" textlink="">
      <cdr:nvSpPr>
        <cdr:cNvPr id="2" name="テキスト ボックス 1"/>
        <cdr:cNvSpPr txBox="1"/>
      </cdr:nvSpPr>
      <cdr:spPr>
        <a:xfrm xmlns:a="http://schemas.openxmlformats.org/drawingml/2006/main">
          <a:off x="5613955" y="359916"/>
          <a:ext cx="262696" cy="276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p>
      </cdr:txBody>
    </cdr:sp>
  </cdr:relSizeAnchor>
</c:userShapes>
</file>

<file path=xl/drawings/drawing170.xml><?xml version="1.0" encoding="utf-8"?>
<c:userShapes xmlns:c="http://schemas.openxmlformats.org/drawingml/2006/chart">
  <cdr:relSizeAnchor xmlns:cdr="http://schemas.openxmlformats.org/drawingml/2006/chartDrawing">
    <cdr:from>
      <cdr:x>0</cdr:x>
      <cdr:y>0.14201</cdr:y>
    </cdr:from>
    <cdr:to>
      <cdr:x>0.15795</cdr:x>
      <cdr:y>0.20506</cdr:y>
    </cdr:to>
    <cdr:sp macro="" textlink="">
      <cdr:nvSpPr>
        <cdr:cNvPr id="2" name="テキスト ボックス 1"/>
        <cdr:cNvSpPr txBox="1"/>
      </cdr:nvSpPr>
      <cdr:spPr>
        <a:xfrm xmlns:a="http://schemas.openxmlformats.org/drawingml/2006/main">
          <a:off x="0" y="534295"/>
          <a:ext cx="920174" cy="2372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COD</a:t>
          </a:r>
          <a:r>
            <a:rPr lang="ja-JP" altLang="en-US" sz="900">
              <a:solidFill>
                <a:schemeClr val="tx1">
                  <a:lumMod val="65000"/>
                  <a:lumOff val="35000"/>
                </a:schemeClr>
              </a:solidFill>
              <a:latin typeface="+mn-ea"/>
              <a:ea typeface="+mn-ea"/>
            </a:rPr>
            <a:t>（</a:t>
          </a:r>
          <a:r>
            <a:rPr lang="en-US" altLang="ja-JP" sz="900">
              <a:solidFill>
                <a:schemeClr val="tx1">
                  <a:lumMod val="65000"/>
                  <a:lumOff val="35000"/>
                </a:schemeClr>
              </a:solidFill>
              <a:latin typeface="+mn-ea"/>
              <a:ea typeface="+mn-ea"/>
            </a:rPr>
            <a:t>mg/L</a:t>
          </a:r>
          <a:r>
            <a:rPr lang="ja-JP" altLang="en-US" sz="900">
              <a:solidFill>
                <a:schemeClr val="tx1">
                  <a:lumMod val="65000"/>
                  <a:lumOff val="35000"/>
                </a:schemeClr>
              </a:solidFill>
              <a:latin typeface="+mn-ea"/>
              <a:ea typeface="+mn-ea"/>
            </a:rPr>
            <a:t>）</a:t>
          </a:r>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0.79235</cdr:x>
      <cdr:y>0.14603</cdr:y>
    </cdr:from>
    <cdr:to>
      <cdr:x>1</cdr:x>
      <cdr:y>0.20759</cdr:y>
    </cdr:to>
    <cdr:sp macro="" textlink="">
      <cdr:nvSpPr>
        <cdr:cNvPr id="3" name="テキスト ボックス 1"/>
        <cdr:cNvSpPr txBox="1"/>
      </cdr:nvSpPr>
      <cdr:spPr>
        <a:xfrm xmlns:a="http://schemas.openxmlformats.org/drawingml/2006/main">
          <a:off x="4615874" y="549401"/>
          <a:ext cx="1209675" cy="231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900">
              <a:solidFill>
                <a:schemeClr val="tx1">
                  <a:lumMod val="65000"/>
                  <a:lumOff val="35000"/>
                </a:schemeClr>
              </a:solidFill>
              <a:latin typeface="+mn-ea"/>
              <a:ea typeface="+mn-ea"/>
            </a:rPr>
            <a:t>pH</a:t>
          </a:r>
          <a:r>
            <a:rPr lang="ja-JP" altLang="en-US" sz="900">
              <a:solidFill>
                <a:schemeClr val="tx1">
                  <a:lumMod val="65000"/>
                  <a:lumOff val="35000"/>
                </a:schemeClr>
              </a:solidFill>
              <a:latin typeface="+mn-ea"/>
              <a:ea typeface="+mn-ea"/>
            </a:rPr>
            <a:t>（</a:t>
          </a:r>
          <a:r>
            <a:rPr lang="en-US" altLang="ja-JP" sz="900">
              <a:solidFill>
                <a:schemeClr val="tx1">
                  <a:lumMod val="65000"/>
                  <a:lumOff val="35000"/>
                </a:schemeClr>
              </a:solidFill>
              <a:latin typeface="+mn-ea"/>
              <a:ea typeface="+mn-ea"/>
            </a:rPr>
            <a:t>-</a:t>
          </a:r>
          <a:r>
            <a:rPr lang="ja-JP" altLang="en-US" sz="900">
              <a:solidFill>
                <a:schemeClr val="tx1">
                  <a:lumMod val="65000"/>
                  <a:lumOff val="35000"/>
                </a:schemeClr>
              </a:solidFill>
              <a:latin typeface="+mn-ea"/>
              <a:ea typeface="+mn-ea"/>
            </a:rPr>
            <a:t>）・透明度（</a:t>
          </a:r>
          <a:r>
            <a:rPr lang="en-US" altLang="ja-JP" sz="900">
              <a:solidFill>
                <a:schemeClr val="tx1">
                  <a:lumMod val="65000"/>
                  <a:lumOff val="35000"/>
                </a:schemeClr>
              </a:solidFill>
              <a:latin typeface="+mn-ea"/>
              <a:ea typeface="+mn-ea"/>
            </a:rPr>
            <a:t>m</a:t>
          </a:r>
          <a:r>
            <a:rPr lang="ja-JP" altLang="en-US" sz="900">
              <a:solidFill>
                <a:schemeClr val="tx1">
                  <a:lumMod val="65000"/>
                  <a:lumOff val="35000"/>
                </a:schemeClr>
              </a:solidFill>
              <a:latin typeface="+mn-ea"/>
              <a:ea typeface="+mn-ea"/>
            </a:rPr>
            <a:t>）</a:t>
          </a:r>
          <a:endParaRPr lang="en-US" altLang="ja-JP" sz="900">
            <a:solidFill>
              <a:schemeClr val="tx1">
                <a:lumMod val="65000"/>
                <a:lumOff val="35000"/>
              </a:schemeClr>
            </a:solidFill>
            <a:latin typeface="+mn-ea"/>
            <a:ea typeface="+mn-ea"/>
          </a:endParaRPr>
        </a:p>
      </cdr:txBody>
    </cdr:sp>
  </cdr:relSizeAnchor>
</c:userShapes>
</file>

<file path=xl/drawings/drawing171.xml><?xml version="1.0" encoding="utf-8"?>
<xdr:wsDr xmlns:xdr="http://schemas.openxmlformats.org/drawingml/2006/spreadsheetDrawing" xmlns:a="http://schemas.openxmlformats.org/drawingml/2006/main">
  <xdr:twoCellAnchor>
    <xdr:from>
      <xdr:col>8</xdr:col>
      <xdr:colOff>447244</xdr:colOff>
      <xdr:row>2</xdr:row>
      <xdr:rowOff>12123</xdr:rowOff>
    </xdr:from>
    <xdr:to>
      <xdr:col>37</xdr:col>
      <xdr:colOff>338667</xdr:colOff>
      <xdr:row>17</xdr:row>
      <xdr:rowOff>276224</xdr:rowOff>
    </xdr:to>
    <xdr:graphicFrame macro="">
      <xdr:nvGraphicFramePr>
        <xdr:cNvPr id="2" name="グラフ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133349</xdr:colOff>
      <xdr:row>2</xdr:row>
      <xdr:rowOff>0</xdr:rowOff>
    </xdr:from>
    <xdr:to>
      <xdr:col>32</xdr:col>
      <xdr:colOff>85725</xdr:colOff>
      <xdr:row>4</xdr:row>
      <xdr:rowOff>266700</xdr:rowOff>
    </xdr:to>
    <xdr:sp macro="" textlink="">
      <xdr:nvSpPr>
        <xdr:cNvPr id="3" name="四角形吹き出し 2">
          <a:extLst>
            <a:ext uri="{FF2B5EF4-FFF2-40B4-BE49-F238E27FC236}">
              <a16:creationId xmlns:a16="http://schemas.microsoft.com/office/drawing/2014/main" id="{00000000-0008-0000-5D00-000003000000}"/>
            </a:ext>
          </a:extLst>
        </xdr:cNvPr>
        <xdr:cNvSpPr/>
      </xdr:nvSpPr>
      <xdr:spPr>
        <a:xfrm>
          <a:off x="15668624" y="752475"/>
          <a:ext cx="1895476" cy="838200"/>
        </a:xfrm>
        <a:prstGeom prst="wedgeRectCallout">
          <a:avLst>
            <a:gd name="adj1" fmla="val -41296"/>
            <a:gd name="adj2" fmla="val 81469"/>
          </a:avLst>
        </a:prstGeom>
        <a:no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2011</a:t>
          </a:r>
          <a:r>
            <a:rPr kumimoji="1" lang="ja-JP" altLang="en-US" sz="1400">
              <a:latin typeface="ＭＳ Ｐゴシック" panose="020B0600070205080204" pitchFamily="50" charset="-128"/>
              <a:ea typeface="ＭＳ Ｐゴシック" panose="020B0600070205080204" pitchFamily="50" charset="-128"/>
            </a:rPr>
            <a:t>（平成</a:t>
          </a:r>
          <a:r>
            <a:rPr kumimoji="1" lang="en-US" altLang="ja-JP" sz="1400">
              <a:latin typeface="ＭＳ Ｐゴシック" panose="020B0600070205080204" pitchFamily="50" charset="-128"/>
              <a:ea typeface="ＭＳ Ｐゴシック" panose="020B0600070205080204" pitchFamily="50" charset="-128"/>
            </a:rPr>
            <a:t>23</a:t>
          </a:r>
          <a:r>
            <a:rPr kumimoji="1" lang="ja-JP" altLang="en-US" sz="1400">
              <a:latin typeface="ＭＳ Ｐゴシック" panose="020B0600070205080204" pitchFamily="50" charset="-128"/>
              <a:ea typeface="ＭＳ Ｐゴシック" panose="020B0600070205080204" pitchFamily="50" charset="-128"/>
            </a:rPr>
            <a:t>）年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9</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21</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ja-JP" altLang="en-US" sz="1400" b="1">
              <a:latin typeface="ＭＳ Ｐゴシック" panose="020B0600070205080204" pitchFamily="50" charset="-128"/>
              <a:ea typeface="ＭＳ Ｐゴシック" panose="020B0600070205080204" pitchFamily="50" charset="-128"/>
            </a:rPr>
            <a:t>台風</a:t>
          </a:r>
          <a:r>
            <a:rPr kumimoji="1" lang="en-US" altLang="ja-JP" sz="1400" b="1">
              <a:latin typeface="ＭＳ Ｐゴシック" panose="020B0600070205080204" pitchFamily="50" charset="-128"/>
              <a:ea typeface="ＭＳ Ｐゴシック" panose="020B0600070205080204" pitchFamily="50" charset="-128"/>
            </a:rPr>
            <a:t>15</a:t>
          </a:r>
          <a:r>
            <a:rPr kumimoji="1" lang="ja-JP" altLang="en-US" sz="1400" b="1">
              <a:latin typeface="ＭＳ Ｐゴシック" panose="020B0600070205080204" pitchFamily="50" charset="-128"/>
              <a:ea typeface="ＭＳ Ｐゴシック" panose="020B0600070205080204" pitchFamily="50" charset="-128"/>
            </a:rPr>
            <a:t>号による災害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32</xdr:col>
      <xdr:colOff>133350</xdr:colOff>
      <xdr:row>1</xdr:row>
      <xdr:rowOff>245269</xdr:rowOff>
    </xdr:from>
    <xdr:to>
      <xdr:col>36</xdr:col>
      <xdr:colOff>276225</xdr:colOff>
      <xdr:row>4</xdr:row>
      <xdr:rowOff>159543</xdr:rowOff>
    </xdr:to>
    <xdr:sp macro="" textlink="">
      <xdr:nvSpPr>
        <xdr:cNvPr id="4" name="四角形吹き出し 3">
          <a:extLst>
            <a:ext uri="{FF2B5EF4-FFF2-40B4-BE49-F238E27FC236}">
              <a16:creationId xmlns:a16="http://schemas.microsoft.com/office/drawing/2014/main" id="{00000000-0008-0000-5D00-000004000000}"/>
            </a:ext>
          </a:extLst>
        </xdr:cNvPr>
        <xdr:cNvSpPr/>
      </xdr:nvSpPr>
      <xdr:spPr>
        <a:xfrm>
          <a:off x="17683163" y="709613"/>
          <a:ext cx="2095500" cy="771524"/>
        </a:xfrm>
        <a:prstGeom prst="wedgeRectCallout">
          <a:avLst>
            <a:gd name="adj1" fmla="val -16896"/>
            <a:gd name="adj2" fmla="val 65319"/>
          </a:avLst>
        </a:prstGeom>
        <a:no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2019</a:t>
          </a:r>
          <a:r>
            <a:rPr kumimoji="1" lang="ja-JP" altLang="en-US" sz="1400">
              <a:latin typeface="ＭＳ Ｐゴシック" panose="020B0600070205080204" pitchFamily="50" charset="-128"/>
              <a:ea typeface="ＭＳ Ｐゴシック" panose="020B0600070205080204" pitchFamily="50" charset="-128"/>
            </a:rPr>
            <a:t>（令和元）年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10</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12</a:t>
          </a:r>
          <a:r>
            <a:rPr kumimoji="1" lang="ja-JP" altLang="en-US" sz="1400">
              <a:latin typeface="ＭＳ Ｐゴシック" panose="020B0600070205080204" pitchFamily="50" charset="-128"/>
              <a:ea typeface="ＭＳ Ｐゴシック" panose="020B0600070205080204" pitchFamily="50" charset="-128"/>
            </a:rPr>
            <a:t>日～</a:t>
          </a:r>
          <a:r>
            <a:rPr kumimoji="1" lang="en-US" altLang="ja-JP" sz="1400">
              <a:latin typeface="ＭＳ Ｐゴシック" panose="020B0600070205080204" pitchFamily="50" charset="-128"/>
              <a:ea typeface="ＭＳ Ｐゴシック" panose="020B0600070205080204" pitchFamily="50" charset="-128"/>
            </a:rPr>
            <a:t>13</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ja-JP" altLang="en-US" sz="1400" b="1">
              <a:latin typeface="ＭＳ Ｐゴシック" panose="020B0600070205080204" pitchFamily="50" charset="-128"/>
              <a:ea typeface="ＭＳ Ｐゴシック" panose="020B0600070205080204" pitchFamily="50" charset="-128"/>
            </a:rPr>
            <a:t>東日本台風による災害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57149</xdr:colOff>
      <xdr:row>2</xdr:row>
      <xdr:rowOff>19050</xdr:rowOff>
    </xdr:from>
    <xdr:to>
      <xdr:col>13</xdr:col>
      <xdr:colOff>152400</xdr:colOff>
      <xdr:row>4</xdr:row>
      <xdr:rowOff>232164</xdr:rowOff>
    </xdr:to>
    <xdr:sp macro="" textlink="">
      <xdr:nvSpPr>
        <xdr:cNvPr id="5" name="四角形吹き出し 4">
          <a:extLst>
            <a:ext uri="{FF2B5EF4-FFF2-40B4-BE49-F238E27FC236}">
              <a16:creationId xmlns:a16="http://schemas.microsoft.com/office/drawing/2014/main" id="{00000000-0008-0000-5D00-000005000000}"/>
            </a:ext>
          </a:extLst>
        </xdr:cNvPr>
        <xdr:cNvSpPr/>
      </xdr:nvSpPr>
      <xdr:spPr>
        <a:xfrm>
          <a:off x="6848474" y="771525"/>
          <a:ext cx="1552576" cy="784614"/>
        </a:xfrm>
        <a:prstGeom prst="wedgeRectCallout">
          <a:avLst>
            <a:gd name="adj1" fmla="val -21589"/>
            <a:gd name="adj2" fmla="val 106946"/>
          </a:avLst>
        </a:prstGeom>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1986</a:t>
          </a:r>
          <a:r>
            <a:rPr kumimoji="1" lang="ja-JP" altLang="en-US" sz="1400">
              <a:latin typeface="ＭＳ Ｐゴシック" panose="020B0600070205080204" pitchFamily="50" charset="-128"/>
              <a:ea typeface="ＭＳ Ｐゴシック" panose="020B0600070205080204" pitchFamily="50" charset="-128"/>
            </a:rPr>
            <a:t>（昭和</a:t>
          </a:r>
          <a:r>
            <a:rPr kumimoji="1" lang="en-US" altLang="ja-JP" sz="1400">
              <a:latin typeface="ＭＳ Ｐゴシック" panose="020B0600070205080204" pitchFamily="50" charset="-128"/>
              <a:ea typeface="ＭＳ Ｐゴシック" panose="020B0600070205080204" pitchFamily="50" charset="-128"/>
            </a:rPr>
            <a:t>61</a:t>
          </a:r>
          <a:r>
            <a:rPr kumimoji="1" lang="ja-JP" altLang="en-US" sz="1400">
              <a:latin typeface="ＭＳ Ｐゴシック" panose="020B0600070205080204" pitchFamily="50" charset="-128"/>
              <a:ea typeface="ＭＳ Ｐゴシック" panose="020B0600070205080204" pitchFamily="50" charset="-128"/>
            </a:rPr>
            <a:t>）年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8</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4</a:t>
          </a:r>
          <a:r>
            <a:rPr kumimoji="1" lang="ja-JP" altLang="en-US" sz="1400">
              <a:latin typeface="ＭＳ Ｐゴシック" panose="020B0600070205080204" pitchFamily="50" charset="-128"/>
              <a:ea typeface="ＭＳ Ｐゴシック" panose="020B0600070205080204" pitchFamily="50" charset="-128"/>
            </a:rPr>
            <a:t>日～</a:t>
          </a:r>
          <a:r>
            <a:rPr kumimoji="1" lang="en-US" altLang="ja-JP" sz="1400">
              <a:latin typeface="ＭＳ Ｐゴシック" panose="020B0600070205080204" pitchFamily="50" charset="-128"/>
              <a:ea typeface="ＭＳ Ｐゴシック" panose="020B0600070205080204" pitchFamily="50" charset="-128"/>
            </a:rPr>
            <a:t>5</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b="1">
              <a:latin typeface="ＭＳ Ｐゴシック" panose="020B0600070205080204" pitchFamily="50" charset="-128"/>
              <a:ea typeface="ＭＳ Ｐゴシック" panose="020B0600070205080204" pitchFamily="50" charset="-128"/>
            </a:rPr>
            <a:t>8.5</a:t>
          </a:r>
          <a:r>
            <a:rPr kumimoji="1" lang="ja-JP" altLang="en-US" sz="1400" b="1">
              <a:latin typeface="ＭＳ Ｐゴシック" panose="020B0600070205080204" pitchFamily="50" charset="-128"/>
              <a:ea typeface="ＭＳ Ｐゴシック" panose="020B0600070205080204" pitchFamily="50" charset="-128"/>
            </a:rPr>
            <a:t>集中豪雨水害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14</xdr:col>
      <xdr:colOff>476250</xdr:colOff>
      <xdr:row>2</xdr:row>
      <xdr:rowOff>28574</xdr:rowOff>
    </xdr:from>
    <xdr:to>
      <xdr:col>18</xdr:col>
      <xdr:colOff>400478</xdr:colOff>
      <xdr:row>5</xdr:row>
      <xdr:rowOff>28575</xdr:rowOff>
    </xdr:to>
    <xdr:sp macro="" textlink="">
      <xdr:nvSpPr>
        <xdr:cNvPr id="6" name="四角形吹き出し 5">
          <a:extLst>
            <a:ext uri="{FF2B5EF4-FFF2-40B4-BE49-F238E27FC236}">
              <a16:creationId xmlns:a16="http://schemas.microsoft.com/office/drawing/2014/main" id="{00000000-0008-0000-5D00-000006000000}"/>
            </a:ext>
          </a:extLst>
        </xdr:cNvPr>
        <xdr:cNvSpPr/>
      </xdr:nvSpPr>
      <xdr:spPr>
        <a:xfrm>
          <a:off x="9210675" y="781049"/>
          <a:ext cx="1867328" cy="857251"/>
        </a:xfrm>
        <a:prstGeom prst="wedgeRectCallout">
          <a:avLst>
            <a:gd name="adj1" fmla="val 53575"/>
            <a:gd name="adj2" fmla="val 9481"/>
          </a:avLst>
        </a:prstGeom>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1998</a:t>
          </a:r>
          <a:r>
            <a:rPr kumimoji="1" lang="ja-JP" altLang="en-US" sz="1400">
              <a:latin typeface="ＭＳ Ｐゴシック" panose="020B0600070205080204" pitchFamily="50" charset="-128"/>
              <a:ea typeface="ＭＳ Ｐゴシック" panose="020B0600070205080204" pitchFamily="50" charset="-128"/>
            </a:rPr>
            <a:t>（平成</a:t>
          </a:r>
          <a:r>
            <a:rPr kumimoji="1" lang="en-US" altLang="ja-JP" sz="1400">
              <a:latin typeface="ＭＳ Ｐゴシック" panose="020B0600070205080204" pitchFamily="50" charset="-128"/>
              <a:ea typeface="ＭＳ Ｐゴシック" panose="020B0600070205080204" pitchFamily="50" charset="-128"/>
            </a:rPr>
            <a:t>10</a:t>
          </a:r>
          <a:r>
            <a:rPr kumimoji="1" lang="ja-JP" altLang="en-US" sz="1400">
              <a:latin typeface="ＭＳ Ｐゴシック" panose="020B0600070205080204" pitchFamily="50" charset="-128"/>
              <a:ea typeface="ＭＳ Ｐゴシック" panose="020B0600070205080204" pitchFamily="50" charset="-128"/>
            </a:rPr>
            <a:t>）年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8</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27</a:t>
          </a:r>
          <a:r>
            <a:rPr kumimoji="1" lang="ja-JP" altLang="en-US" sz="1400">
              <a:latin typeface="ＭＳ Ｐゴシック" panose="020B0600070205080204" pitchFamily="50" charset="-128"/>
              <a:ea typeface="ＭＳ Ｐゴシック" panose="020B0600070205080204" pitchFamily="50" charset="-128"/>
            </a:rPr>
            <a:t>日～</a:t>
          </a:r>
          <a:r>
            <a:rPr kumimoji="1" lang="en-US" altLang="ja-JP" sz="1400">
              <a:latin typeface="ＭＳ Ｐゴシック" panose="020B0600070205080204" pitchFamily="50" charset="-128"/>
              <a:ea typeface="ＭＳ Ｐゴシック" panose="020B0600070205080204" pitchFamily="50" charset="-128"/>
            </a:rPr>
            <a:t>31</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b="1">
              <a:latin typeface="ＭＳ Ｐゴシック" panose="020B0600070205080204" pitchFamily="50" charset="-128"/>
              <a:ea typeface="ＭＳ Ｐゴシック" panose="020B0600070205080204" pitchFamily="50" charset="-128"/>
            </a:rPr>
            <a:t>8</a:t>
          </a:r>
          <a:r>
            <a:rPr kumimoji="1" lang="ja-JP" altLang="en-US" sz="1400" b="1">
              <a:latin typeface="ＭＳ Ｐゴシック" panose="020B0600070205080204" pitchFamily="50" charset="-128"/>
              <a:ea typeface="ＭＳ Ｐゴシック" panose="020B0600070205080204" pitchFamily="50" charset="-128"/>
            </a:rPr>
            <a:t>月末豪雨による災害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103188</xdr:colOff>
      <xdr:row>2</xdr:row>
      <xdr:rowOff>79375</xdr:rowOff>
    </xdr:from>
    <xdr:to>
      <xdr:col>10</xdr:col>
      <xdr:colOff>285750</xdr:colOff>
      <xdr:row>3</xdr:row>
      <xdr:rowOff>47625</xdr:rowOff>
    </xdr:to>
    <xdr:sp macro="" textlink="">
      <xdr:nvSpPr>
        <xdr:cNvPr id="7" name="テキスト ボックス 6">
          <a:extLst>
            <a:ext uri="{FF2B5EF4-FFF2-40B4-BE49-F238E27FC236}">
              <a16:creationId xmlns:a16="http://schemas.microsoft.com/office/drawing/2014/main" id="{00000000-0008-0000-5D00-000007000000}"/>
            </a:ext>
          </a:extLst>
        </xdr:cNvPr>
        <xdr:cNvSpPr txBox="1"/>
      </xdr:nvSpPr>
      <xdr:spPr>
        <a:xfrm>
          <a:off x="6408738" y="831850"/>
          <a:ext cx="668337"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ＭＳ Ｐゴシック" panose="020B0600070205080204" pitchFamily="50" charset="-128"/>
              <a:ea typeface="ＭＳ Ｐゴシック" panose="020B0600070205080204" pitchFamily="50" charset="-128"/>
            </a:rPr>
            <a:t>㎜</a:t>
          </a:r>
        </a:p>
      </xdr:txBody>
    </xdr:sp>
    <xdr:clientData/>
  </xdr:twoCellAnchor>
</xdr:wsDr>
</file>

<file path=xl/drawings/drawing172.xml><?xml version="1.0" encoding="utf-8"?>
<c:userShapes xmlns:c="http://schemas.openxmlformats.org/drawingml/2006/chart">
  <cdr:relSizeAnchor xmlns:cdr="http://schemas.openxmlformats.org/drawingml/2006/chartDrawing">
    <cdr:from>
      <cdr:x>0.96942</cdr:x>
      <cdr:y>0.01931</cdr:y>
    </cdr:from>
    <cdr:to>
      <cdr:x>1</cdr:x>
      <cdr:y>0.07888</cdr:y>
    </cdr:to>
    <cdr:sp macro="" textlink="">
      <cdr:nvSpPr>
        <cdr:cNvPr id="2" name="テキスト ボックス 7"/>
        <cdr:cNvSpPr txBox="1"/>
      </cdr:nvSpPr>
      <cdr:spPr>
        <a:xfrm xmlns:a="http://schemas.openxmlformats.org/drawingml/2006/main">
          <a:off x="13586256" y="82550"/>
          <a:ext cx="428625" cy="2545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50">
              <a:latin typeface="ＭＳ Ｐゴシック" panose="020B0600070205080204" pitchFamily="50" charset="-128"/>
              <a:ea typeface="ＭＳ Ｐゴシック" panose="020B0600070205080204" pitchFamily="50" charset="-128"/>
            </a:rPr>
            <a:t>℃</a:t>
          </a:r>
        </a:p>
      </cdr:txBody>
    </cdr:sp>
  </cdr:relSizeAnchor>
</c:userShapes>
</file>

<file path=xl/drawings/drawing173.xml><?xml version="1.0" encoding="utf-8"?>
<xdr:wsDr xmlns:xdr="http://schemas.openxmlformats.org/drawingml/2006/spreadsheetDrawing" xmlns:a="http://schemas.openxmlformats.org/drawingml/2006/main">
  <xdr:twoCellAnchor>
    <xdr:from>
      <xdr:col>6</xdr:col>
      <xdr:colOff>18928</xdr:colOff>
      <xdr:row>2</xdr:row>
      <xdr:rowOff>27112</xdr:rowOff>
    </xdr:from>
    <xdr:to>
      <xdr:col>15</xdr:col>
      <xdr:colOff>198120</xdr:colOff>
      <xdr:row>15</xdr:row>
      <xdr:rowOff>19050</xdr:rowOff>
    </xdr:to>
    <xdr:graphicFrame macro="">
      <xdr:nvGraphicFramePr>
        <xdr:cNvPr id="2" name="グラフ 1">
          <a:extLst>
            <a:ext uri="{FF2B5EF4-FFF2-40B4-BE49-F238E27FC236}">
              <a16:creationId xmlns:a16="http://schemas.microsoft.com/office/drawing/2014/main" id="{68EA0F97-C773-4C60-8C57-019A6B1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73269</xdr:colOff>
      <xdr:row>1</xdr:row>
      <xdr:rowOff>116416</xdr:rowOff>
    </xdr:from>
    <xdr:to>
      <xdr:col>14</xdr:col>
      <xdr:colOff>495300</xdr:colOff>
      <xdr:row>2</xdr:row>
      <xdr:rowOff>161925</xdr:rowOff>
    </xdr:to>
    <xdr:sp macro="" textlink="">
      <xdr:nvSpPr>
        <xdr:cNvPr id="3" name="テキスト ボックス 2">
          <a:extLst>
            <a:ext uri="{FF2B5EF4-FFF2-40B4-BE49-F238E27FC236}">
              <a16:creationId xmlns:a16="http://schemas.microsoft.com/office/drawing/2014/main" id="{190365B2-9217-4739-9E78-1F61552CB612}"/>
            </a:ext>
          </a:extLst>
        </xdr:cNvPr>
        <xdr:cNvSpPr txBox="1"/>
      </xdr:nvSpPr>
      <xdr:spPr>
        <a:xfrm>
          <a:off x="10245969" y="287866"/>
          <a:ext cx="1107831" cy="321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各年４月１日現在</a:t>
          </a:r>
        </a:p>
      </xdr:txBody>
    </xdr:sp>
    <xdr:clientData/>
  </xdr:twoCellAnchor>
  <xdr:twoCellAnchor>
    <xdr:from>
      <xdr:col>13</xdr:col>
      <xdr:colOff>77666</xdr:colOff>
      <xdr:row>15</xdr:row>
      <xdr:rowOff>78885</xdr:rowOff>
    </xdr:from>
    <xdr:to>
      <xdr:col>14</xdr:col>
      <xdr:colOff>542925</xdr:colOff>
      <xdr:row>16</xdr:row>
      <xdr:rowOff>76200</xdr:rowOff>
    </xdr:to>
    <xdr:sp macro="" textlink="">
      <xdr:nvSpPr>
        <xdr:cNvPr id="4" name="テキスト ボックス 3">
          <a:extLst>
            <a:ext uri="{FF2B5EF4-FFF2-40B4-BE49-F238E27FC236}">
              <a16:creationId xmlns:a16="http://schemas.microsoft.com/office/drawing/2014/main" id="{AD8454C3-CA3A-44B6-9C06-7AF8C90F338C}"/>
            </a:ext>
          </a:extLst>
        </xdr:cNvPr>
        <xdr:cNvSpPr txBox="1"/>
      </xdr:nvSpPr>
      <xdr:spPr>
        <a:xfrm>
          <a:off x="10250366" y="4422285"/>
          <a:ext cx="1151059" cy="283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a:t>
          </a:r>
          <a:r>
            <a:rPr kumimoji="1" lang="ja-JP" altLang="en-US" sz="800">
              <a:solidFill>
                <a:sysClr val="windowText" lastClr="000000"/>
              </a:solidFill>
            </a:rPr>
            <a:t>道路保全課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B9CB6B18-09BD-4631-A25C-E81DD118EC67}"/>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B9CB6B18-09BD-4631-A25C-E81DD118EC67}"/>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AF61153D-1E6D-40BB-AB26-AA4B98FE9853}"/>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AF61153D-1E6D-40BB-AB26-AA4B98FE9853}"/>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9AE85584-0E5B-459D-A871-41CFB5B4DFE5}"/>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9AE85584-0E5B-459D-A871-41CFB5B4DFE5}"/>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2BCFEFB9-EFD6-4903-AAFD-6DFCA83FD523}"/>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2BCFEFB9-EFD6-4903-AAFD-6DFCA83FD523}"/>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AA7DFFC0-8A2D-4020-9E42-2BABB56EC76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AA7DFFC0-8A2D-4020-9E42-2BABB56EC76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370805</xdr:colOff>
      <xdr:row>13</xdr:row>
      <xdr:rowOff>256761</xdr:rowOff>
    </xdr:from>
    <xdr:to>
      <xdr:col>15</xdr:col>
      <xdr:colOff>76308</xdr:colOff>
      <xdr:row>14</xdr:row>
      <xdr:rowOff>164416</xdr:rowOff>
    </xdr:to>
    <xdr:sp macro="" textlink="">
      <xdr:nvSpPr>
        <xdr:cNvPr id="10" name="テキスト ボックス 1">
          <a:extLst>
            <a:ext uri="{FF2B5EF4-FFF2-40B4-BE49-F238E27FC236}">
              <a16:creationId xmlns:a16="http://schemas.microsoft.com/office/drawing/2014/main" id="{A76343A1-3415-44F8-A19F-E00C3C13E2AF}"/>
            </a:ext>
          </a:extLst>
        </xdr:cNvPr>
        <xdr:cNvSpPr txBox="1"/>
      </xdr:nvSpPr>
      <xdr:spPr>
        <a:xfrm>
          <a:off x="11265940" y="4030126"/>
          <a:ext cx="408887" cy="19340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74.xml><?xml version="1.0" encoding="utf-8"?>
<c:userShapes xmlns:c="http://schemas.openxmlformats.org/drawingml/2006/chart">
  <cdr:relSizeAnchor xmlns:cdr="http://schemas.openxmlformats.org/drawingml/2006/chartDrawing">
    <cdr:from>
      <cdr:x>0.02559</cdr:x>
      <cdr:y>0.09563</cdr:y>
    </cdr:from>
    <cdr:to>
      <cdr:x>0.09733</cdr:x>
      <cdr:y>0.18686</cdr:y>
    </cdr:to>
    <cdr:sp macro="" textlink="">
      <cdr:nvSpPr>
        <cdr:cNvPr id="2" name="テキスト ボックス 1"/>
        <cdr:cNvSpPr txBox="1"/>
      </cdr:nvSpPr>
      <cdr:spPr>
        <a:xfrm xmlns:a="http://schemas.openxmlformats.org/drawingml/2006/main">
          <a:off x="158937" y="371775"/>
          <a:ext cx="445536" cy="354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75.xml><?xml version="1.0" encoding="utf-8"?>
<xdr:wsDr xmlns:xdr="http://schemas.openxmlformats.org/drawingml/2006/spreadsheetDrawing" xmlns:a="http://schemas.openxmlformats.org/drawingml/2006/main">
  <xdr:twoCellAnchor>
    <xdr:from>
      <xdr:col>4</xdr:col>
      <xdr:colOff>457078</xdr:colOff>
      <xdr:row>1</xdr:row>
      <xdr:rowOff>247650</xdr:rowOff>
    </xdr:from>
    <xdr:to>
      <xdr:col>13</xdr:col>
      <xdr:colOff>485775</xdr:colOff>
      <xdr:row>13</xdr:row>
      <xdr:rowOff>171450</xdr:rowOff>
    </xdr:to>
    <xdr:graphicFrame macro="">
      <xdr:nvGraphicFramePr>
        <xdr:cNvPr id="2" name="グラフ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334841</xdr:colOff>
      <xdr:row>14</xdr:row>
      <xdr:rowOff>155085</xdr:rowOff>
    </xdr:from>
    <xdr:to>
      <xdr:col>13</xdr:col>
      <xdr:colOff>335168</xdr:colOff>
      <xdr:row>16</xdr:row>
      <xdr:rowOff>102167</xdr:rowOff>
    </xdr:to>
    <xdr:sp macro="" textlink="">
      <xdr:nvSpPr>
        <xdr:cNvPr id="3" name="テキスト ボックス 2">
          <a:extLst>
            <a:ext uri="{FF2B5EF4-FFF2-40B4-BE49-F238E27FC236}">
              <a16:creationId xmlns:a16="http://schemas.microsoft.com/office/drawing/2014/main" id="{00000000-0008-0000-6100-000003000000}"/>
            </a:ext>
          </a:extLst>
        </xdr:cNvPr>
        <xdr:cNvSpPr txBox="1"/>
      </xdr:nvSpPr>
      <xdr:spPr>
        <a:xfrm>
          <a:off x="7878641" y="2555385"/>
          <a:ext cx="1371927" cy="28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0" lang="en-US" altLang="ja-JP" sz="800" b="0" i="0" u="none" strike="noStrike">
            <a:solidFill>
              <a:schemeClr val="dk1"/>
            </a:solidFill>
            <a:effectLst/>
            <a:latin typeface="+mn-ea"/>
            <a:ea typeface="+mn-ea"/>
            <a:cs typeface="+mn-cs"/>
          </a:endParaRPr>
        </a:p>
        <a:p>
          <a:r>
            <a:rPr kumimoji="0" lang="ja-JP" altLang="en-US" sz="800" b="0" i="0" u="none" strike="noStrike" baseline="0">
              <a:solidFill>
                <a:schemeClr val="dk1"/>
              </a:solidFill>
              <a:effectLst/>
              <a:latin typeface="+mn-ea"/>
              <a:ea typeface="+mn-ea"/>
              <a:cs typeface="+mn-cs"/>
            </a:rPr>
            <a:t>        </a:t>
          </a:r>
          <a:r>
            <a:rPr kumimoji="1" lang="ja-JP" altLang="en-US" sz="800">
              <a:latin typeface="+mn-ea"/>
              <a:ea typeface="+mn-ea"/>
            </a:rPr>
            <a:t>開発建築</a:t>
          </a:r>
          <a:r>
            <a:rPr kumimoji="1" lang="ja-JP" altLang="en-US" sz="800">
              <a:solidFill>
                <a:sysClr val="windowText" lastClr="000000"/>
              </a:solidFill>
              <a:latin typeface="+mn-ea"/>
              <a:ea typeface="+mn-ea"/>
            </a:rPr>
            <a:t>法務</a:t>
          </a:r>
          <a:r>
            <a:rPr kumimoji="1" lang="ja-JP" altLang="en-US" sz="800">
              <a:latin typeface="+mn-ea"/>
              <a:ea typeface="+mn-ea"/>
            </a:rPr>
            <a:t>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61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1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1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1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1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76.xml><?xml version="1.0" encoding="utf-8"?>
<c:userShapes xmlns:c="http://schemas.openxmlformats.org/drawingml/2006/chart">
  <cdr:relSizeAnchor xmlns:cdr="http://schemas.openxmlformats.org/drawingml/2006/chartDrawing">
    <cdr:from>
      <cdr:x>0.02783</cdr:x>
      <cdr:y>0.07433</cdr:y>
    </cdr:from>
    <cdr:to>
      <cdr:x>0.08361</cdr:x>
      <cdr:y>0.14211</cdr:y>
    </cdr:to>
    <cdr:sp macro="" textlink="">
      <cdr:nvSpPr>
        <cdr:cNvPr id="2" name="テキスト ボックス 1"/>
        <cdr:cNvSpPr txBox="1"/>
      </cdr:nvSpPr>
      <cdr:spPr>
        <a:xfrm xmlns:a="http://schemas.openxmlformats.org/drawingml/2006/main">
          <a:off x="168075" y="269027"/>
          <a:ext cx="336872" cy="2453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dr:relSizeAnchor xmlns:cdr="http://schemas.openxmlformats.org/drawingml/2006/chartDrawing">
    <cdr:from>
      <cdr:x>0.91691</cdr:x>
      <cdr:y>0.90614</cdr:y>
    </cdr:from>
    <cdr:to>
      <cdr:x>0.98462</cdr:x>
      <cdr:y>0.96072</cdr:y>
    </cdr:to>
    <cdr:sp macro="" textlink="">
      <cdr:nvSpPr>
        <cdr:cNvPr id="3" name="テキスト ボックス 1"/>
        <cdr:cNvSpPr txBox="1"/>
      </cdr:nvSpPr>
      <cdr:spPr>
        <a:xfrm xmlns:a="http://schemas.openxmlformats.org/drawingml/2006/main">
          <a:off x="5537200" y="3279775"/>
          <a:ext cx="408887" cy="19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年度</a:t>
          </a:r>
          <a:endParaRPr lang="en-US" altLang="ja-JP" sz="800">
            <a:solidFill>
              <a:schemeClr val="tx1">
                <a:lumMod val="65000"/>
                <a:lumOff val="35000"/>
              </a:schemeClr>
            </a:solidFill>
          </a:endParaRPr>
        </a:p>
      </cdr:txBody>
    </cdr:sp>
  </cdr:relSizeAnchor>
</c:userShapes>
</file>

<file path=xl/drawings/drawing177.xml><?xml version="1.0" encoding="utf-8"?>
<xdr:wsDr xmlns:xdr="http://schemas.openxmlformats.org/drawingml/2006/spreadsheetDrawing" xmlns:a="http://schemas.openxmlformats.org/drawingml/2006/main">
  <xdr:twoCellAnchor>
    <xdr:from>
      <xdr:col>6</xdr:col>
      <xdr:colOff>419100</xdr:colOff>
      <xdr:row>1</xdr:row>
      <xdr:rowOff>168519</xdr:rowOff>
    </xdr:from>
    <xdr:to>
      <xdr:col>16</xdr:col>
      <xdr:colOff>447675</xdr:colOff>
      <xdr:row>16</xdr:row>
      <xdr:rowOff>114301</xdr:rowOff>
    </xdr:to>
    <xdr:graphicFrame macro="">
      <xdr:nvGraphicFramePr>
        <xdr:cNvPr id="2" name="グラフ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270365</xdr:colOff>
      <xdr:row>16</xdr:row>
      <xdr:rowOff>28575</xdr:rowOff>
    </xdr:from>
    <xdr:to>
      <xdr:col>16</xdr:col>
      <xdr:colOff>285751</xdr:colOff>
      <xdr:row>17</xdr:row>
      <xdr:rowOff>85725</xdr:rowOff>
    </xdr:to>
    <xdr:sp macro="" textlink="">
      <xdr:nvSpPr>
        <xdr:cNvPr id="3" name="テキスト ボックス 2">
          <a:extLst>
            <a:ext uri="{FF2B5EF4-FFF2-40B4-BE49-F238E27FC236}">
              <a16:creationId xmlns:a16="http://schemas.microsoft.com/office/drawing/2014/main" id="{00000000-0008-0000-6200-000003000000}"/>
            </a:ext>
          </a:extLst>
        </xdr:cNvPr>
        <xdr:cNvSpPr txBox="1"/>
      </xdr:nvSpPr>
      <xdr:spPr>
        <a:xfrm>
          <a:off x="9871565" y="2771775"/>
          <a:ext cx="1386986"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資料：中核市都市要覧</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6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428625</xdr:colOff>
      <xdr:row>14</xdr:row>
      <xdr:rowOff>209550</xdr:rowOff>
    </xdr:from>
    <xdr:to>
      <xdr:col>16</xdr:col>
      <xdr:colOff>132662</xdr:colOff>
      <xdr:row>15</xdr:row>
      <xdr:rowOff>121346</xdr:rowOff>
    </xdr:to>
    <xdr:sp macro="" textlink="">
      <xdr:nvSpPr>
        <xdr:cNvPr id="9" name="テキスト ボックス 1">
          <a:extLst>
            <a:ext uri="{FF2B5EF4-FFF2-40B4-BE49-F238E27FC236}">
              <a16:creationId xmlns:a16="http://schemas.microsoft.com/office/drawing/2014/main" id="{00000000-0008-0000-6200-000009000000}"/>
            </a:ext>
          </a:extLst>
        </xdr:cNvPr>
        <xdr:cNvSpPr txBox="1"/>
      </xdr:nvSpPr>
      <xdr:spPr>
        <a:xfrm>
          <a:off x="12439650" y="42862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78.xml><?xml version="1.0" encoding="utf-8"?>
<c:userShapes xmlns:c="http://schemas.openxmlformats.org/drawingml/2006/chart">
  <cdr:relSizeAnchor xmlns:cdr="http://schemas.openxmlformats.org/drawingml/2006/chartDrawing">
    <cdr:from>
      <cdr:x>0.04921</cdr:x>
      <cdr:y>0.08021</cdr:y>
    </cdr:from>
    <cdr:to>
      <cdr:x>0.10876</cdr:x>
      <cdr:y>0.14066</cdr:y>
    </cdr:to>
    <cdr:sp macro="" textlink="">
      <cdr:nvSpPr>
        <cdr:cNvPr id="3" name="テキスト ボックス 1"/>
        <cdr:cNvSpPr txBox="1"/>
      </cdr:nvSpPr>
      <cdr:spPr>
        <a:xfrm xmlns:a="http://schemas.openxmlformats.org/drawingml/2006/main">
          <a:off x="331888" y="354731"/>
          <a:ext cx="401537" cy="26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戸</a:t>
          </a:r>
          <a:endParaRPr lang="en-US" altLang="ja-JP" sz="800">
            <a:solidFill>
              <a:schemeClr val="tx1">
                <a:lumMod val="65000"/>
                <a:lumOff val="35000"/>
              </a:schemeClr>
            </a:solidFill>
          </a:endParaRPr>
        </a:p>
      </cdr:txBody>
    </cdr:sp>
  </cdr:relSizeAnchor>
  <cdr:relSizeAnchor xmlns:cdr="http://schemas.openxmlformats.org/drawingml/2006/chartDrawing">
    <cdr:from>
      <cdr:x>0.92397</cdr:x>
      <cdr:y>0.08327</cdr:y>
    </cdr:from>
    <cdr:to>
      <cdr:x>0.99548</cdr:x>
      <cdr:y>0.16865</cdr:y>
    </cdr:to>
    <cdr:sp macro="" textlink="">
      <cdr:nvSpPr>
        <cdr:cNvPr id="4" name="テキスト ボックス 1"/>
        <cdr:cNvSpPr txBox="1"/>
      </cdr:nvSpPr>
      <cdr:spPr>
        <a:xfrm xmlns:a="http://schemas.openxmlformats.org/drawingml/2006/main">
          <a:off x="6230960" y="368264"/>
          <a:ext cx="482242" cy="377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79.xml><?xml version="1.0" encoding="utf-8"?>
<xdr:wsDr xmlns:xdr="http://schemas.openxmlformats.org/drawingml/2006/spreadsheetDrawing" xmlns:a="http://schemas.openxmlformats.org/drawingml/2006/main">
  <xdr:twoCellAnchor>
    <xdr:from>
      <xdr:col>2</xdr:col>
      <xdr:colOff>22411</xdr:colOff>
      <xdr:row>3</xdr:row>
      <xdr:rowOff>246530</xdr:rowOff>
    </xdr:from>
    <xdr:to>
      <xdr:col>15</xdr:col>
      <xdr:colOff>291353</xdr:colOff>
      <xdr:row>23</xdr:row>
      <xdr:rowOff>78443</xdr:rowOff>
    </xdr:to>
    <xdr:graphicFrame macro="">
      <xdr:nvGraphicFramePr>
        <xdr:cNvPr id="2" name="グラフ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92849</xdr:colOff>
      <xdr:row>18</xdr:row>
      <xdr:rowOff>47148</xdr:rowOff>
    </xdr:from>
    <xdr:to>
      <xdr:col>14</xdr:col>
      <xdr:colOff>56029</xdr:colOff>
      <xdr:row>21</xdr:row>
      <xdr:rowOff>134471</xdr:rowOff>
    </xdr:to>
    <xdr:sp macro="" textlink="">
      <xdr:nvSpPr>
        <xdr:cNvPr id="3" name="テキスト ボックス 2">
          <a:extLst>
            <a:ext uri="{FF2B5EF4-FFF2-40B4-BE49-F238E27FC236}">
              <a16:creationId xmlns:a16="http://schemas.microsoft.com/office/drawing/2014/main" id="{00000000-0008-0000-6300-000003000000}"/>
            </a:ext>
          </a:extLst>
        </xdr:cNvPr>
        <xdr:cNvSpPr txBox="1"/>
      </xdr:nvSpPr>
      <xdr:spPr>
        <a:xfrm>
          <a:off x="3521849" y="3133248"/>
          <a:ext cx="6135380" cy="601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用途地域</a:t>
          </a:r>
        </a:p>
        <a:p>
          <a:pPr algn="l"/>
          <a:r>
            <a:rPr kumimoji="1" lang="ja-JP" altLang="en-US" sz="800">
              <a:latin typeface="+mn-ea"/>
              <a:ea typeface="+mn-ea"/>
            </a:rPr>
            <a:t>　用途地域は市街化区域を住居、商業、工業等の土地利用を推進又は誘導する地域に区分し、良好な都市環境を守ろうとするものであり、郡山市では</a:t>
          </a:r>
          <a:r>
            <a:rPr kumimoji="1" lang="en-US" altLang="ja-JP" sz="800">
              <a:latin typeface="+mn-ea"/>
              <a:ea typeface="+mn-ea"/>
            </a:rPr>
            <a:t>10</a:t>
          </a:r>
          <a:r>
            <a:rPr kumimoji="1" lang="ja-JP" altLang="en-US" sz="800">
              <a:latin typeface="+mn-ea"/>
              <a:ea typeface="+mn-ea"/>
            </a:rPr>
            <a:t>種類の用途地域を指定している。</a:t>
          </a:r>
          <a:r>
            <a:rPr kumimoji="1" lang="en-US" altLang="ja-JP" sz="800">
              <a:solidFill>
                <a:schemeClr val="dk1"/>
              </a:solidFill>
              <a:effectLst/>
              <a:latin typeface="+mn-ea"/>
              <a:ea typeface="+mn-ea"/>
              <a:cs typeface="+mn-cs"/>
            </a:rPr>
            <a:t>                                                                                                                                                                          </a:t>
          </a:r>
          <a:r>
            <a:rPr kumimoji="1" lang="ja-JP" altLang="en-US" sz="800">
              <a:solidFill>
                <a:schemeClr val="dk1"/>
              </a:solidFill>
              <a:effectLst/>
              <a:latin typeface="+mn-ea"/>
              <a:ea typeface="+mn-ea"/>
              <a:cs typeface="+mn-cs"/>
            </a:rPr>
            <a:t>　　　　　　　　　　　　　　　　　　　　　　　　　　　　　　　　　　</a:t>
          </a:r>
          <a:endParaRPr kumimoji="1" lang="en-US" altLang="ja-JP" sz="800">
            <a:solidFill>
              <a:schemeClr val="dk1"/>
            </a:solidFill>
            <a:effectLst/>
            <a:latin typeface="+mn-ea"/>
            <a:ea typeface="+mn-ea"/>
            <a:cs typeface="+mn-cs"/>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6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373487</xdr:colOff>
      <xdr:row>3</xdr:row>
      <xdr:rowOff>242330</xdr:rowOff>
    </xdr:from>
    <xdr:to>
      <xdr:col>15</xdr:col>
      <xdr:colOff>121104</xdr:colOff>
      <xdr:row>5</xdr:row>
      <xdr:rowOff>19772</xdr:rowOff>
    </xdr:to>
    <xdr:sp macro="" textlink="">
      <xdr:nvSpPr>
        <xdr:cNvPr id="9" name="テキスト ボックス 8">
          <a:extLst>
            <a:ext uri="{FF2B5EF4-FFF2-40B4-BE49-F238E27FC236}">
              <a16:creationId xmlns:a16="http://schemas.microsoft.com/office/drawing/2014/main" id="{00000000-0008-0000-6300-000009000000}"/>
            </a:ext>
          </a:extLst>
        </xdr:cNvPr>
        <xdr:cNvSpPr txBox="1"/>
      </xdr:nvSpPr>
      <xdr:spPr>
        <a:xfrm>
          <a:off x="9612737" y="756680"/>
          <a:ext cx="1824067" cy="310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latin typeface="+mn-ea"/>
              <a:ea typeface="+mn-ea"/>
            </a:rPr>
            <a:t>2024</a:t>
          </a:r>
          <a:r>
            <a:rPr kumimoji="1" lang="ja-JP" altLang="en-US" sz="1000">
              <a:solidFill>
                <a:srgbClr val="FF0000"/>
              </a:solidFill>
              <a:latin typeface="+mn-ea"/>
              <a:ea typeface="+mn-ea"/>
            </a:rPr>
            <a:t>年</a:t>
          </a:r>
          <a:r>
            <a:rPr kumimoji="1" lang="en-US" altLang="ja-JP" sz="1000">
              <a:solidFill>
                <a:srgbClr val="FF0000"/>
              </a:solidFill>
              <a:latin typeface="+mn-ea"/>
              <a:ea typeface="+mn-ea"/>
            </a:rPr>
            <a:t>10</a:t>
          </a:r>
          <a:r>
            <a:rPr kumimoji="1" lang="ja-JP" altLang="en-US" sz="1000">
              <a:solidFill>
                <a:srgbClr val="FF0000"/>
              </a:solidFill>
              <a:latin typeface="+mn-ea"/>
              <a:ea typeface="+mn-ea"/>
            </a:rPr>
            <a:t>月１日現在</a:t>
          </a:r>
        </a:p>
      </xdr:txBody>
    </xdr:sp>
    <xdr:clientData/>
  </xdr:twoCellAnchor>
  <xdr:twoCellAnchor>
    <xdr:from>
      <xdr:col>5</xdr:col>
      <xdr:colOff>553454</xdr:colOff>
      <xdr:row>9</xdr:row>
      <xdr:rowOff>132910</xdr:rowOff>
    </xdr:from>
    <xdr:to>
      <xdr:col>7</xdr:col>
      <xdr:colOff>153866</xdr:colOff>
      <xdr:row>13</xdr:row>
      <xdr:rowOff>1</xdr:rowOff>
    </xdr:to>
    <xdr:sp macro="" textlink="">
      <xdr:nvSpPr>
        <xdr:cNvPr id="10" name="円/楕円 1">
          <a:extLst>
            <a:ext uri="{FF2B5EF4-FFF2-40B4-BE49-F238E27FC236}">
              <a16:creationId xmlns:a16="http://schemas.microsoft.com/office/drawing/2014/main" id="{00000000-0008-0000-6300-00000A000000}"/>
            </a:ext>
          </a:extLst>
        </xdr:cNvPr>
        <xdr:cNvSpPr/>
      </xdr:nvSpPr>
      <xdr:spPr bwMode="auto">
        <a:xfrm>
          <a:off x="3982454" y="1675960"/>
          <a:ext cx="972012" cy="552891"/>
        </a:xfrm>
        <a:prstGeom prst="ellipse">
          <a:avLst/>
        </a:prstGeom>
        <a:solidFill>
          <a:srgbClr val="FFFFFF"/>
        </a:solidFill>
        <a:ln w="9525" cap="flat" cmpd="sng" algn="ctr">
          <a:noFill/>
          <a:prstDash val="solid"/>
          <a:round/>
          <a:headEnd type="none" w="med" len="med"/>
          <a:tailEnd type="none" w="med" len="med"/>
        </a:ln>
        <a:effectLst/>
      </xdr:spPr>
      <xdr:txBody>
        <a:bodyPr wrap="square" lIns="0" tIns="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800" b="0">
              <a:solidFill>
                <a:sysClr val="windowText" lastClr="000000"/>
              </a:solidFill>
              <a:latin typeface="+mn-ea"/>
              <a:ea typeface="+mn-ea"/>
            </a:rPr>
            <a:t>都市計画区域</a:t>
          </a:r>
          <a:r>
            <a:rPr lang="en-US" altLang="ja-JP" sz="900" b="0">
              <a:solidFill>
                <a:sysClr val="windowText" lastClr="000000"/>
              </a:solidFill>
              <a:latin typeface="+mn-ea"/>
              <a:ea typeface="+mn-ea"/>
            </a:rPr>
            <a:t>27,023.5ha</a:t>
          </a:r>
        </a:p>
      </xdr:txBody>
    </xdr:sp>
    <xdr:clientData/>
  </xdr:twoCellAnchor>
  <xdr:twoCellAnchor>
    <xdr:from>
      <xdr:col>13</xdr:col>
      <xdr:colOff>329615</xdr:colOff>
      <xdr:row>4</xdr:row>
      <xdr:rowOff>263259</xdr:rowOff>
    </xdr:from>
    <xdr:to>
      <xdr:col>14</xdr:col>
      <xdr:colOff>591752</xdr:colOff>
      <xdr:row>6</xdr:row>
      <xdr:rowOff>112977</xdr:rowOff>
    </xdr:to>
    <xdr:sp macro="" textlink="">
      <xdr:nvSpPr>
        <xdr:cNvPr id="11" name="テキスト ボックス 10">
          <a:extLst>
            <a:ext uri="{FF2B5EF4-FFF2-40B4-BE49-F238E27FC236}">
              <a16:creationId xmlns:a16="http://schemas.microsoft.com/office/drawing/2014/main" id="{00000000-0008-0000-6300-00000B000000}"/>
            </a:ext>
          </a:extLst>
        </xdr:cNvPr>
        <xdr:cNvSpPr txBox="1"/>
      </xdr:nvSpPr>
      <xdr:spPr>
        <a:xfrm>
          <a:off x="9245015" y="853809"/>
          <a:ext cx="947937" cy="287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ysClr val="windowText" lastClr="000000"/>
              </a:solidFill>
              <a:latin typeface="+mn-ea"/>
              <a:ea typeface="+mn-ea"/>
            </a:rPr>
            <a:t>単位：</a:t>
          </a:r>
          <a:r>
            <a:rPr kumimoji="1" lang="en-US" altLang="ja-JP" sz="1000">
              <a:solidFill>
                <a:sysClr val="windowText" lastClr="000000"/>
              </a:solidFill>
              <a:latin typeface="+mn-ea"/>
              <a:ea typeface="+mn-ea"/>
            </a:rPr>
            <a:t>ha</a:t>
          </a:r>
          <a:endParaRPr kumimoji="1" lang="ja-JP" altLang="en-US" sz="1000">
            <a:solidFill>
              <a:sysClr val="windowText" lastClr="000000"/>
            </a:solidFill>
            <a:latin typeface="+mn-ea"/>
            <a:ea typeface="+mn-ea"/>
          </a:endParaRPr>
        </a:p>
      </xdr:txBody>
    </xdr:sp>
    <xdr:clientData/>
  </xdr:twoCellAnchor>
  <xdr:twoCellAnchor>
    <xdr:from>
      <xdr:col>8</xdr:col>
      <xdr:colOff>395368</xdr:colOff>
      <xdr:row>3</xdr:row>
      <xdr:rowOff>14398</xdr:rowOff>
    </xdr:from>
    <xdr:to>
      <xdr:col>14</xdr:col>
      <xdr:colOff>497551</xdr:colOff>
      <xdr:row>21</xdr:row>
      <xdr:rowOff>80132</xdr:rowOff>
    </xdr:to>
    <xdr:graphicFrame macro="">
      <xdr:nvGraphicFramePr>
        <xdr:cNvPr id="13" name="グラフ 12">
          <a:extLst>
            <a:ext uri="{FF2B5EF4-FFF2-40B4-BE49-F238E27FC236}">
              <a16:creationId xmlns:a16="http://schemas.microsoft.com/office/drawing/2014/main" id="{00000000-0008-0000-6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369795</xdr:colOff>
      <xdr:row>21</xdr:row>
      <xdr:rowOff>22412</xdr:rowOff>
    </xdr:from>
    <xdr:to>
      <xdr:col>14</xdr:col>
      <xdr:colOff>67236</xdr:colOff>
      <xdr:row>22</xdr:row>
      <xdr:rowOff>156883</xdr:rowOff>
    </xdr:to>
    <xdr:sp macro="" textlink="">
      <xdr:nvSpPr>
        <xdr:cNvPr id="12" name="テキスト ボックス 11">
          <a:extLst>
            <a:ext uri="{FF2B5EF4-FFF2-40B4-BE49-F238E27FC236}">
              <a16:creationId xmlns:a16="http://schemas.microsoft.com/office/drawing/2014/main" id="{00000000-0008-0000-6300-00000C000000}"/>
            </a:ext>
          </a:extLst>
        </xdr:cNvPr>
        <xdr:cNvSpPr txBox="1"/>
      </xdr:nvSpPr>
      <xdr:spPr>
        <a:xfrm>
          <a:off x="7913595" y="3622862"/>
          <a:ext cx="1754841" cy="305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ea"/>
              <a:ea typeface="+mn-ea"/>
              <a:cs typeface="+mn-cs"/>
            </a:rPr>
            <a:t>資料：郡山市統計書、都市政策課</a:t>
          </a:r>
          <a:endParaRPr lang="ja-JP" altLang="ja-JP" sz="800">
            <a:effectLst/>
            <a:latin typeface="+mn-ea"/>
            <a:ea typeface="+mn-ea"/>
          </a:endParaRPr>
        </a:p>
        <a:p>
          <a:pPr algn="l"/>
          <a:r>
            <a:rPr kumimoji="1" lang="en-US" altLang="ja-JP" sz="800">
              <a:solidFill>
                <a:schemeClr val="dk1"/>
              </a:solidFill>
              <a:effectLst/>
              <a:latin typeface="+mn-ea"/>
              <a:ea typeface="+mn-ea"/>
              <a:cs typeface="+mn-cs"/>
            </a:rPr>
            <a:t>                                                                                                                                                                          </a:t>
          </a:r>
          <a:r>
            <a:rPr kumimoji="1" lang="ja-JP" altLang="en-US" sz="800">
              <a:solidFill>
                <a:schemeClr val="dk1"/>
              </a:solidFill>
              <a:effectLst/>
              <a:latin typeface="+mn-ea"/>
              <a:ea typeface="+mn-ea"/>
              <a:cs typeface="+mn-cs"/>
            </a:rPr>
            <a:t>　　　　　　　　　　　　　　　　　　　　　　　　　　　　　　　　　　</a:t>
          </a:r>
          <a:endParaRPr kumimoji="1" lang="en-US" altLang="ja-JP" sz="800">
            <a:solidFill>
              <a:schemeClr val="dk1"/>
            </a:solidFill>
            <a:effectLst/>
            <a:latin typeface="+mn-ea"/>
            <a:ea typeface="+mn-ea"/>
            <a:cs typeface="+mn-cs"/>
          </a:endParaRPr>
        </a:p>
      </xdr:txBody>
    </xdr:sp>
    <xdr:clientData/>
  </xdr:twoCellAnchor>
  <xdr:twoCellAnchor>
    <xdr:from>
      <xdr:col>10</xdr:col>
      <xdr:colOff>612277</xdr:colOff>
      <xdr:row>9</xdr:row>
      <xdr:rowOff>7438</xdr:rowOff>
    </xdr:from>
    <xdr:to>
      <xdr:col>12</xdr:col>
      <xdr:colOff>396303</xdr:colOff>
      <xdr:row>13</xdr:row>
      <xdr:rowOff>80596</xdr:rowOff>
    </xdr:to>
    <xdr:sp macro="" textlink="">
      <xdr:nvSpPr>
        <xdr:cNvPr id="14" name="円/楕円 1">
          <a:extLst>
            <a:ext uri="{FF2B5EF4-FFF2-40B4-BE49-F238E27FC236}">
              <a16:creationId xmlns:a16="http://schemas.microsoft.com/office/drawing/2014/main" id="{00000000-0008-0000-6300-00000E000000}"/>
            </a:ext>
          </a:extLst>
        </xdr:cNvPr>
        <xdr:cNvSpPr/>
      </xdr:nvSpPr>
      <xdr:spPr bwMode="auto">
        <a:xfrm>
          <a:off x="7470277" y="1550488"/>
          <a:ext cx="1155626" cy="758958"/>
        </a:xfrm>
        <a:prstGeom prst="ellipse">
          <a:avLst/>
        </a:prstGeom>
        <a:solidFill>
          <a:srgbClr val="FFFFFF"/>
        </a:solidFill>
        <a:ln w="9525" cap="flat" cmpd="sng" algn="ctr">
          <a:noFill/>
          <a:prstDash val="solid"/>
          <a:round/>
          <a:headEnd type="none" w="med" len="med"/>
          <a:tailEnd type="none" w="med" len="med"/>
        </a:ln>
        <a:effectLst/>
      </xdr:spPr>
      <xdr:txBody>
        <a:bodyPr wrap="square" lIns="0" tIns="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800" b="0">
              <a:solidFill>
                <a:sysClr val="windowText" lastClr="000000"/>
              </a:solidFill>
              <a:latin typeface="+mn-ea"/>
              <a:ea typeface="+mn-ea"/>
            </a:rPr>
            <a:t>用途地域別面積</a:t>
          </a:r>
          <a:r>
            <a:rPr lang="en-US" altLang="ja-JP" sz="900" b="0">
              <a:solidFill>
                <a:sysClr val="windowText" lastClr="000000"/>
              </a:solidFill>
              <a:latin typeface="+mn-ea"/>
              <a:ea typeface="+mn-ea"/>
            </a:rPr>
            <a:t>6,886.3ha</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0.93631</cdr:x>
      <cdr:y>0.10597</cdr:y>
    </cdr:from>
    <cdr:to>
      <cdr:x>0.98006</cdr:x>
      <cdr:y>0.18503</cdr:y>
    </cdr:to>
    <cdr:sp macro="" textlink="">
      <cdr:nvSpPr>
        <cdr:cNvPr id="2" name="テキスト ボックス 1"/>
        <cdr:cNvSpPr txBox="1"/>
      </cdr:nvSpPr>
      <cdr:spPr>
        <a:xfrm xmlns:a="http://schemas.openxmlformats.org/drawingml/2006/main">
          <a:off x="5559625" y="388072"/>
          <a:ext cx="259779" cy="2895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p>
      </cdr:txBody>
    </cdr:sp>
  </cdr:relSizeAnchor>
</c:userShapes>
</file>

<file path=xl/drawings/drawing180.xml><?xml version="1.0" encoding="utf-8"?>
<xdr:wsDr xmlns:xdr="http://schemas.openxmlformats.org/drawingml/2006/spreadsheetDrawing" xmlns:a="http://schemas.openxmlformats.org/drawingml/2006/main">
  <xdr:twoCellAnchor>
    <xdr:from>
      <xdr:col>18</xdr:col>
      <xdr:colOff>535599</xdr:colOff>
      <xdr:row>2</xdr:row>
      <xdr:rowOff>60082</xdr:rowOff>
    </xdr:from>
    <xdr:to>
      <xdr:col>29</xdr:col>
      <xdr:colOff>685800</xdr:colOff>
      <xdr:row>23</xdr:row>
      <xdr:rowOff>114300</xdr:rowOff>
    </xdr:to>
    <xdr:graphicFrame macro="">
      <xdr:nvGraphicFramePr>
        <xdr:cNvPr id="2" name="グラフ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289969</xdr:colOff>
      <xdr:row>1</xdr:row>
      <xdr:rowOff>50427</xdr:rowOff>
    </xdr:from>
    <xdr:to>
      <xdr:col>29</xdr:col>
      <xdr:colOff>727995</xdr:colOff>
      <xdr:row>3</xdr:row>
      <xdr:rowOff>7931</xdr:rowOff>
    </xdr:to>
    <xdr:sp macro="" textlink="">
      <xdr:nvSpPr>
        <xdr:cNvPr id="3" name="テキスト ボックス 2">
          <a:extLst>
            <a:ext uri="{FF2B5EF4-FFF2-40B4-BE49-F238E27FC236}">
              <a16:creationId xmlns:a16="http://schemas.microsoft.com/office/drawing/2014/main" id="{00000000-0008-0000-6400-000003000000}"/>
            </a:ext>
          </a:extLst>
        </xdr:cNvPr>
        <xdr:cNvSpPr txBox="1"/>
      </xdr:nvSpPr>
      <xdr:spPr>
        <a:xfrm>
          <a:off x="19492369" y="221877"/>
          <a:ext cx="1085726" cy="300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各年１月１日現在</a:t>
          </a:r>
        </a:p>
      </xdr:txBody>
    </xdr:sp>
    <xdr:clientData/>
  </xdr:twoCellAnchor>
  <xdr:twoCellAnchor>
    <xdr:from>
      <xdr:col>27</xdr:col>
      <xdr:colOff>371302</xdr:colOff>
      <xdr:row>23</xdr:row>
      <xdr:rowOff>238526</xdr:rowOff>
    </xdr:from>
    <xdr:to>
      <xdr:col>29</xdr:col>
      <xdr:colOff>773206</xdr:colOff>
      <xdr:row>25</xdr:row>
      <xdr:rowOff>11206</xdr:rowOff>
    </xdr:to>
    <xdr:sp macro="" textlink="">
      <xdr:nvSpPr>
        <xdr:cNvPr id="4" name="テキスト ボックス 3">
          <a:extLst>
            <a:ext uri="{FF2B5EF4-FFF2-40B4-BE49-F238E27FC236}">
              <a16:creationId xmlns:a16="http://schemas.microsoft.com/office/drawing/2014/main" id="{00000000-0008-0000-6400-000004000000}"/>
            </a:ext>
          </a:extLst>
        </xdr:cNvPr>
        <xdr:cNvSpPr txBox="1"/>
      </xdr:nvSpPr>
      <xdr:spPr>
        <a:xfrm>
          <a:off x="18887902" y="3772301"/>
          <a:ext cx="1687779" cy="182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資料：郡山市統計書、資産税課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4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4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4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4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64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29</xdr:col>
      <xdr:colOff>323850</xdr:colOff>
      <xdr:row>22</xdr:row>
      <xdr:rowOff>76200</xdr:rowOff>
    </xdr:from>
    <xdr:to>
      <xdr:col>29</xdr:col>
      <xdr:colOff>732737</xdr:colOff>
      <xdr:row>22</xdr:row>
      <xdr:rowOff>273746</xdr:rowOff>
    </xdr:to>
    <xdr:sp macro="" textlink="">
      <xdr:nvSpPr>
        <xdr:cNvPr id="11" name="テキスト ボックス 1">
          <a:extLst>
            <a:ext uri="{FF2B5EF4-FFF2-40B4-BE49-F238E27FC236}">
              <a16:creationId xmlns:a16="http://schemas.microsoft.com/office/drawing/2014/main" id="{00000000-0008-0000-6400-00000B000000}"/>
            </a:ext>
          </a:extLst>
        </xdr:cNvPr>
        <xdr:cNvSpPr txBox="1"/>
      </xdr:nvSpPr>
      <xdr:spPr>
        <a:xfrm>
          <a:off x="20335875" y="57150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81.xml><?xml version="1.0" encoding="utf-8"?>
<xdr:wsDr xmlns:xdr="http://schemas.openxmlformats.org/drawingml/2006/spreadsheetDrawing" xmlns:a="http://schemas.openxmlformats.org/drawingml/2006/main">
  <xdr:twoCellAnchor>
    <xdr:from>
      <xdr:col>5</xdr:col>
      <xdr:colOff>255343</xdr:colOff>
      <xdr:row>1</xdr:row>
      <xdr:rowOff>122361</xdr:rowOff>
    </xdr:from>
    <xdr:to>
      <xdr:col>15</xdr:col>
      <xdr:colOff>104775</xdr:colOff>
      <xdr:row>17</xdr:row>
      <xdr:rowOff>19050</xdr:rowOff>
    </xdr:to>
    <xdr:graphicFrame macro="">
      <xdr:nvGraphicFramePr>
        <xdr:cNvPr id="2" name="グラフ 1">
          <a:extLst>
            <a:ext uri="{FF2B5EF4-FFF2-40B4-BE49-F238E27FC236}">
              <a16:creationId xmlns:a16="http://schemas.microsoft.com/office/drawing/2014/main" id="{95AB2DC8-3C5D-4ECE-A9DF-6719B039D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415924</xdr:colOff>
      <xdr:row>2</xdr:row>
      <xdr:rowOff>106892</xdr:rowOff>
    </xdr:from>
    <xdr:to>
      <xdr:col>15</xdr:col>
      <xdr:colOff>247649</xdr:colOff>
      <xdr:row>3</xdr:row>
      <xdr:rowOff>295275</xdr:rowOff>
    </xdr:to>
    <xdr:sp macro="" textlink="">
      <xdr:nvSpPr>
        <xdr:cNvPr id="3" name="テキスト ボックス 2">
          <a:extLst>
            <a:ext uri="{FF2B5EF4-FFF2-40B4-BE49-F238E27FC236}">
              <a16:creationId xmlns:a16="http://schemas.microsoft.com/office/drawing/2014/main" id="{D71F56EA-69BD-4327-AD00-69F037DAC8DE}"/>
            </a:ext>
          </a:extLst>
        </xdr:cNvPr>
        <xdr:cNvSpPr txBox="1"/>
      </xdr:nvSpPr>
      <xdr:spPr>
        <a:xfrm>
          <a:off x="10455274" y="583142"/>
          <a:ext cx="1222375" cy="426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各年３月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12</xdr:col>
      <xdr:colOff>121627</xdr:colOff>
      <xdr:row>17</xdr:row>
      <xdr:rowOff>136443</xdr:rowOff>
    </xdr:from>
    <xdr:to>
      <xdr:col>14</xdr:col>
      <xdr:colOff>552450</xdr:colOff>
      <xdr:row>18</xdr:row>
      <xdr:rowOff>190500</xdr:rowOff>
    </xdr:to>
    <xdr:sp macro="" textlink="">
      <xdr:nvSpPr>
        <xdr:cNvPr id="4" name="テキスト ボックス 3">
          <a:extLst>
            <a:ext uri="{FF2B5EF4-FFF2-40B4-BE49-F238E27FC236}">
              <a16:creationId xmlns:a16="http://schemas.microsoft.com/office/drawing/2014/main" id="{2F4C084D-B520-4958-AFF8-0DE2B3A4F54A}"/>
            </a:ext>
          </a:extLst>
        </xdr:cNvPr>
        <xdr:cNvSpPr txBox="1"/>
      </xdr:nvSpPr>
      <xdr:spPr>
        <a:xfrm>
          <a:off x="9475177" y="5041818"/>
          <a:ext cx="1802423" cy="339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資料：郡山市統計書、公園緑地課</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4B966DE6-486B-460E-801D-2C662A99F3C3}"/>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4B966DE6-486B-460E-801D-2C662A99F3C3}"/>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32F6E5B8-D5EC-4E06-94DE-ED63ED4053DF}"/>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32F6E5B8-D5EC-4E06-94DE-ED63ED4053DF}"/>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CEB964AB-B6DB-4A00-B585-B28EBF62D75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CEB964AB-B6DB-4A00-B585-B28EBF62D75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D2FC3171-8A49-4CFD-9223-1BD7ACAD0903}"/>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D2FC3171-8A49-4CFD-9223-1BD7ACAD0903}"/>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F9F492D9-75B1-4598-83A1-F615B07E3994}"/>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F9F492D9-75B1-4598-83A1-F615B07E3994}"/>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123825</xdr:colOff>
      <xdr:row>15</xdr:row>
      <xdr:rowOff>161925</xdr:rowOff>
    </xdr:from>
    <xdr:to>
      <xdr:col>14</xdr:col>
      <xdr:colOff>532712</xdr:colOff>
      <xdr:row>16</xdr:row>
      <xdr:rowOff>73721</xdr:rowOff>
    </xdr:to>
    <xdr:sp macro="" textlink="">
      <xdr:nvSpPr>
        <xdr:cNvPr id="10" name="テキスト ボックス 1">
          <a:extLst>
            <a:ext uri="{FF2B5EF4-FFF2-40B4-BE49-F238E27FC236}">
              <a16:creationId xmlns:a16="http://schemas.microsoft.com/office/drawing/2014/main" id="{AB6C9D0D-D52B-4AB2-8A78-974D2B5B53DF}"/>
            </a:ext>
          </a:extLst>
        </xdr:cNvPr>
        <xdr:cNvSpPr txBox="1"/>
      </xdr:nvSpPr>
      <xdr:spPr>
        <a:xfrm>
          <a:off x="10848975" y="44958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82.xml><?xml version="1.0" encoding="utf-8"?>
<c:userShapes xmlns:c="http://schemas.openxmlformats.org/drawingml/2006/chart">
  <cdr:relSizeAnchor xmlns:cdr="http://schemas.openxmlformats.org/drawingml/2006/chartDrawing">
    <cdr:from>
      <cdr:x>0.02943</cdr:x>
      <cdr:y>0.13402</cdr:y>
    </cdr:from>
    <cdr:to>
      <cdr:x>0.09211</cdr:x>
      <cdr:y>0.19382</cdr:y>
    </cdr:to>
    <cdr:sp macro="" textlink="">
      <cdr:nvSpPr>
        <cdr:cNvPr id="2" name="テキスト ボックス 1"/>
        <cdr:cNvSpPr txBox="1"/>
      </cdr:nvSpPr>
      <cdr:spPr>
        <a:xfrm xmlns:a="http://schemas.openxmlformats.org/drawingml/2006/main">
          <a:off x="189270" y="593789"/>
          <a:ext cx="403112" cy="2649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dr:relSizeAnchor xmlns:cdr="http://schemas.openxmlformats.org/drawingml/2006/chartDrawing">
    <cdr:from>
      <cdr:x>0.91409</cdr:x>
      <cdr:y>0.14884</cdr:y>
    </cdr:from>
    <cdr:to>
      <cdr:x>0.98606</cdr:x>
      <cdr:y>0.22821</cdr:y>
    </cdr:to>
    <cdr:sp macro="" textlink="">
      <cdr:nvSpPr>
        <cdr:cNvPr id="3" name="テキスト ボックス 1"/>
        <cdr:cNvSpPr txBox="1"/>
      </cdr:nvSpPr>
      <cdr:spPr>
        <a:xfrm xmlns:a="http://schemas.openxmlformats.org/drawingml/2006/main">
          <a:off x="5878725" y="659449"/>
          <a:ext cx="462854" cy="3516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箇所</a:t>
          </a:r>
          <a:endParaRPr lang="en-US" altLang="ja-JP" sz="900">
            <a:solidFill>
              <a:schemeClr val="tx1">
                <a:lumMod val="65000"/>
                <a:lumOff val="35000"/>
              </a:schemeClr>
            </a:solidFill>
          </a:endParaRPr>
        </a:p>
      </cdr:txBody>
    </cdr:sp>
  </cdr:relSizeAnchor>
</c:userShapes>
</file>

<file path=xl/drawings/drawing183.xml><?xml version="1.0" encoding="utf-8"?>
<xdr:wsDr xmlns:xdr="http://schemas.openxmlformats.org/drawingml/2006/spreadsheetDrawing" xmlns:a="http://schemas.openxmlformats.org/drawingml/2006/main">
  <xdr:twoCellAnchor>
    <xdr:from>
      <xdr:col>5</xdr:col>
      <xdr:colOff>155332</xdr:colOff>
      <xdr:row>3</xdr:row>
      <xdr:rowOff>24180</xdr:rowOff>
    </xdr:from>
    <xdr:to>
      <xdr:col>14</xdr:col>
      <xdr:colOff>523875</xdr:colOff>
      <xdr:row>14</xdr:row>
      <xdr:rowOff>238126</xdr:rowOff>
    </xdr:to>
    <xdr:graphicFrame macro="">
      <xdr:nvGraphicFramePr>
        <xdr:cNvPr id="2" name="グラフ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495300</xdr:colOff>
      <xdr:row>15</xdr:row>
      <xdr:rowOff>113161</xdr:rowOff>
    </xdr:from>
    <xdr:to>
      <xdr:col>14</xdr:col>
      <xdr:colOff>504825</xdr:colOff>
      <xdr:row>16</xdr:row>
      <xdr:rowOff>133351</xdr:rowOff>
    </xdr:to>
    <xdr:sp macro="" textlink="">
      <xdr:nvSpPr>
        <xdr:cNvPr id="3" name="テキスト ボックス 2">
          <a:extLst>
            <a:ext uri="{FF2B5EF4-FFF2-40B4-BE49-F238E27FC236}">
              <a16:creationId xmlns:a16="http://schemas.microsoft.com/office/drawing/2014/main" id="{00000000-0008-0000-6600-000003000000}"/>
            </a:ext>
          </a:extLst>
        </xdr:cNvPr>
        <xdr:cNvSpPr txBox="1"/>
      </xdr:nvSpPr>
      <xdr:spPr>
        <a:xfrm>
          <a:off x="8039100" y="2684911"/>
          <a:ext cx="2066925" cy="191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資料：土地取引規制基礎調査概況調査</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66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6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6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6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6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628650</xdr:colOff>
      <xdr:row>13</xdr:row>
      <xdr:rowOff>171450</xdr:rowOff>
    </xdr:from>
    <xdr:to>
      <xdr:col>14</xdr:col>
      <xdr:colOff>351737</xdr:colOff>
      <xdr:row>14</xdr:row>
      <xdr:rowOff>83246</xdr:rowOff>
    </xdr:to>
    <xdr:sp macro="" textlink="">
      <xdr:nvSpPr>
        <xdr:cNvPr id="10" name="テキスト ボックス 1">
          <a:extLst>
            <a:ext uri="{FF2B5EF4-FFF2-40B4-BE49-F238E27FC236}">
              <a16:creationId xmlns:a16="http://schemas.microsoft.com/office/drawing/2014/main" id="{00000000-0008-0000-6600-00000A000000}"/>
            </a:ext>
          </a:extLst>
        </xdr:cNvPr>
        <xdr:cNvSpPr txBox="1"/>
      </xdr:nvSpPr>
      <xdr:spPr>
        <a:xfrm>
          <a:off x="10677525" y="37338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84.xml><?xml version="1.0" encoding="utf-8"?>
<c:userShapes xmlns:c="http://schemas.openxmlformats.org/drawingml/2006/chart">
  <cdr:relSizeAnchor xmlns:cdr="http://schemas.openxmlformats.org/drawingml/2006/chartDrawing">
    <cdr:from>
      <cdr:x>0.05041</cdr:x>
      <cdr:y>0.02439</cdr:y>
    </cdr:from>
    <cdr:to>
      <cdr:x>0.10781</cdr:x>
      <cdr:y>0.09789</cdr:y>
    </cdr:to>
    <cdr:sp macro="" textlink="">
      <cdr:nvSpPr>
        <cdr:cNvPr id="2" name="テキスト ボックス 1"/>
        <cdr:cNvSpPr txBox="1"/>
      </cdr:nvSpPr>
      <cdr:spPr>
        <a:xfrm xmlns:a="http://schemas.openxmlformats.org/drawingml/2006/main">
          <a:off x="314824" y="86545"/>
          <a:ext cx="358490" cy="260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dr:relSizeAnchor xmlns:cdr="http://schemas.openxmlformats.org/drawingml/2006/chartDrawing">
    <cdr:from>
      <cdr:x>0.94194</cdr:x>
      <cdr:y>0.03792</cdr:y>
    </cdr:from>
    <cdr:to>
      <cdr:x>1</cdr:x>
      <cdr:y>0.11669</cdr:y>
    </cdr:to>
    <cdr:sp macro="" textlink="">
      <cdr:nvSpPr>
        <cdr:cNvPr id="3" name="テキスト ボックス 1"/>
        <cdr:cNvSpPr txBox="1"/>
      </cdr:nvSpPr>
      <cdr:spPr>
        <a:xfrm xmlns:a="http://schemas.openxmlformats.org/drawingml/2006/main">
          <a:off x="5882856" y="134528"/>
          <a:ext cx="362612" cy="279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件</a:t>
          </a:r>
          <a:endParaRPr lang="en-US" altLang="ja-JP" sz="900">
            <a:solidFill>
              <a:schemeClr val="tx1">
                <a:lumMod val="65000"/>
                <a:lumOff val="35000"/>
              </a:schemeClr>
            </a:solidFill>
          </a:endParaRPr>
        </a:p>
      </cdr:txBody>
    </cdr:sp>
  </cdr:relSizeAnchor>
</c:userShapes>
</file>

<file path=xl/drawings/drawing185.xml><?xml version="1.0" encoding="utf-8"?>
<xdr:wsDr xmlns:xdr="http://schemas.openxmlformats.org/drawingml/2006/spreadsheetDrawing" xmlns:a="http://schemas.openxmlformats.org/drawingml/2006/main">
  <xdr:twoCellAnchor>
    <xdr:from>
      <xdr:col>6</xdr:col>
      <xdr:colOff>52386</xdr:colOff>
      <xdr:row>3</xdr:row>
      <xdr:rowOff>371477</xdr:rowOff>
    </xdr:from>
    <xdr:to>
      <xdr:col>15</xdr:col>
      <xdr:colOff>619125</xdr:colOff>
      <xdr:row>15</xdr:row>
      <xdr:rowOff>152401</xdr:rowOff>
    </xdr:to>
    <xdr:graphicFrame macro="">
      <xdr:nvGraphicFramePr>
        <xdr:cNvPr id="2" name="グラフ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276225</xdr:colOff>
      <xdr:row>15</xdr:row>
      <xdr:rowOff>282900</xdr:rowOff>
    </xdr:from>
    <xdr:to>
      <xdr:col>16</xdr:col>
      <xdr:colOff>0</xdr:colOff>
      <xdr:row>17</xdr:row>
      <xdr:rowOff>9525</xdr:rowOff>
    </xdr:to>
    <xdr:sp macro="" textlink="">
      <xdr:nvSpPr>
        <xdr:cNvPr id="3" name="テキスト ボックス 2">
          <a:extLst>
            <a:ext uri="{FF2B5EF4-FFF2-40B4-BE49-F238E27FC236}">
              <a16:creationId xmlns:a16="http://schemas.microsoft.com/office/drawing/2014/main" id="{00000000-0008-0000-6700-000003000000}"/>
            </a:ext>
          </a:extLst>
        </xdr:cNvPr>
        <xdr:cNvSpPr txBox="1"/>
      </xdr:nvSpPr>
      <xdr:spPr>
        <a:xfrm>
          <a:off x="8686800" y="4416750"/>
          <a:ext cx="3857625" cy="29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資料：一般財団法人土地情報センター「地価公示」の値を四捨五入して表示</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6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601134</xdr:colOff>
      <xdr:row>2</xdr:row>
      <xdr:rowOff>85725</xdr:rowOff>
    </xdr:from>
    <xdr:to>
      <xdr:col>15</xdr:col>
      <xdr:colOff>355601</xdr:colOff>
      <xdr:row>3</xdr:row>
      <xdr:rowOff>228600</xdr:rowOff>
    </xdr:to>
    <xdr:sp macro="" textlink="">
      <xdr:nvSpPr>
        <xdr:cNvPr id="9" name="テキスト ボックス 8">
          <a:extLst>
            <a:ext uri="{FF2B5EF4-FFF2-40B4-BE49-F238E27FC236}">
              <a16:creationId xmlns:a16="http://schemas.microsoft.com/office/drawing/2014/main" id="{00000000-0008-0000-6700-000009000000}"/>
            </a:ext>
          </a:extLst>
        </xdr:cNvPr>
        <xdr:cNvSpPr txBox="1"/>
      </xdr:nvSpPr>
      <xdr:spPr>
        <a:xfrm>
          <a:off x="9516534" y="428625"/>
          <a:ext cx="112606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各年１月１日現在</a:t>
          </a:r>
        </a:p>
      </xdr:txBody>
    </xdr:sp>
    <xdr:clientData/>
  </xdr:twoCellAnchor>
  <xdr:twoCellAnchor>
    <xdr:from>
      <xdr:col>15</xdr:col>
      <xdr:colOff>85725</xdr:colOff>
      <xdr:row>14</xdr:row>
      <xdr:rowOff>95250</xdr:rowOff>
    </xdr:from>
    <xdr:to>
      <xdr:col>15</xdr:col>
      <xdr:colOff>494612</xdr:colOff>
      <xdr:row>15</xdr:row>
      <xdr:rowOff>7046</xdr:rowOff>
    </xdr:to>
    <xdr:sp macro="" textlink="">
      <xdr:nvSpPr>
        <xdr:cNvPr id="11" name="テキスト ボックス 1">
          <a:extLst>
            <a:ext uri="{FF2B5EF4-FFF2-40B4-BE49-F238E27FC236}">
              <a16:creationId xmlns:a16="http://schemas.microsoft.com/office/drawing/2014/main" id="{00000000-0008-0000-6700-00000B000000}"/>
            </a:ext>
          </a:extLst>
        </xdr:cNvPr>
        <xdr:cNvSpPr txBox="1"/>
      </xdr:nvSpPr>
      <xdr:spPr>
        <a:xfrm>
          <a:off x="11925300" y="39433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5</xdr:col>
      <xdr:colOff>152401</xdr:colOff>
      <xdr:row>3</xdr:row>
      <xdr:rowOff>238126</xdr:rowOff>
    </xdr:from>
    <xdr:to>
      <xdr:col>13</xdr:col>
      <xdr:colOff>352426</xdr:colOff>
      <xdr:row>14</xdr:row>
      <xdr:rowOff>66675</xdr:rowOff>
    </xdr:to>
    <xdr:graphicFrame macro="">
      <xdr:nvGraphicFramePr>
        <xdr:cNvPr id="2" name="グラフ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295275</xdr:colOff>
      <xdr:row>3</xdr:row>
      <xdr:rowOff>333376</xdr:rowOff>
    </xdr:from>
    <xdr:to>
      <xdr:col>6</xdr:col>
      <xdr:colOff>152400</xdr:colOff>
      <xdr:row>4</xdr:row>
      <xdr:rowOff>123825</xdr:rowOff>
    </xdr:to>
    <xdr:sp macro="" textlink="">
      <xdr:nvSpPr>
        <xdr:cNvPr id="3" name="テキスト ボックス 1">
          <a:extLst>
            <a:ext uri="{FF2B5EF4-FFF2-40B4-BE49-F238E27FC236}">
              <a16:creationId xmlns:a16="http://schemas.microsoft.com/office/drawing/2014/main" id="{00000000-0008-0000-6800-000003000000}"/>
            </a:ext>
          </a:extLst>
        </xdr:cNvPr>
        <xdr:cNvSpPr txBox="1"/>
      </xdr:nvSpPr>
      <xdr:spPr>
        <a:xfrm>
          <a:off x="3724275" y="685801"/>
          <a:ext cx="542925" cy="12382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百万円</a:t>
          </a:r>
          <a:endParaRPr lang="en-US" altLang="ja-JP" sz="800">
            <a:solidFill>
              <a:schemeClr val="tx1">
                <a:lumMod val="65000"/>
                <a:lumOff val="35000"/>
              </a:schemeClr>
            </a:solidFill>
          </a:endParaRPr>
        </a:p>
      </xdr:txBody>
    </xdr:sp>
    <xdr:clientData/>
  </xdr:twoCellAnchor>
  <xdr:twoCellAnchor>
    <xdr:from>
      <xdr:col>13</xdr:col>
      <xdr:colOff>38101</xdr:colOff>
      <xdr:row>3</xdr:row>
      <xdr:rowOff>390525</xdr:rowOff>
    </xdr:from>
    <xdr:to>
      <xdr:col>13</xdr:col>
      <xdr:colOff>476251</xdr:colOff>
      <xdr:row>4</xdr:row>
      <xdr:rowOff>247650</xdr:rowOff>
    </xdr:to>
    <xdr:sp macro="" textlink="">
      <xdr:nvSpPr>
        <xdr:cNvPr id="4" name="テキスト ボックス 1">
          <a:extLst>
            <a:ext uri="{FF2B5EF4-FFF2-40B4-BE49-F238E27FC236}">
              <a16:creationId xmlns:a16="http://schemas.microsoft.com/office/drawing/2014/main" id="{00000000-0008-0000-6800-000004000000}"/>
            </a:ext>
          </a:extLst>
        </xdr:cNvPr>
        <xdr:cNvSpPr txBox="1"/>
      </xdr:nvSpPr>
      <xdr:spPr>
        <a:xfrm>
          <a:off x="8953501" y="685800"/>
          <a:ext cx="438150" cy="1714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a:t>
          </a:r>
          <a:endParaRPr lang="en-US" altLang="ja-JP" sz="800">
            <a:solidFill>
              <a:schemeClr val="tx1">
                <a:lumMod val="65000"/>
                <a:lumOff val="35000"/>
              </a:schemeClr>
            </a:solidFill>
          </a:endParaRPr>
        </a:p>
      </xdr:txBody>
    </xdr:sp>
    <xdr:clientData/>
  </xdr:twoCellAnchor>
  <xdr:twoCellAnchor>
    <xdr:from>
      <xdr:col>11</xdr:col>
      <xdr:colOff>552450</xdr:colOff>
      <xdr:row>24</xdr:row>
      <xdr:rowOff>47625</xdr:rowOff>
    </xdr:from>
    <xdr:to>
      <xdr:col>13</xdr:col>
      <xdr:colOff>447675</xdr:colOff>
      <xdr:row>25</xdr:row>
      <xdr:rowOff>95250</xdr:rowOff>
    </xdr:to>
    <xdr:sp macro="" textlink="">
      <xdr:nvSpPr>
        <xdr:cNvPr id="5" name="テキスト ボックス 3">
          <a:extLst>
            <a:ext uri="{FF2B5EF4-FFF2-40B4-BE49-F238E27FC236}">
              <a16:creationId xmlns:a16="http://schemas.microsoft.com/office/drawing/2014/main" id="{00000000-0008-0000-6800-000005000000}"/>
            </a:ext>
          </a:extLst>
        </xdr:cNvPr>
        <xdr:cNvSpPr txBox="1"/>
      </xdr:nvSpPr>
      <xdr:spPr>
        <a:xfrm>
          <a:off x="8096250" y="4162425"/>
          <a:ext cx="12668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資料：区画整理課</a:t>
          </a:r>
          <a:endParaRPr lang="ja-JP" sz="1200">
            <a:effectLst/>
            <a:latin typeface="+mn-ea"/>
            <a:ea typeface="+mn-ea"/>
            <a:cs typeface="ＭＳ Ｐゴシック" panose="020B0600070205080204" pitchFamily="50" charset="-128"/>
          </a:endParaRPr>
        </a:p>
      </xdr:txBody>
    </xdr:sp>
    <xdr:clientData/>
  </xdr:twoCellAnchor>
  <xdr:twoCellAnchor>
    <xdr:from>
      <xdr:col>11</xdr:col>
      <xdr:colOff>455735</xdr:colOff>
      <xdr:row>3</xdr:row>
      <xdr:rowOff>112835</xdr:rowOff>
    </xdr:from>
    <xdr:to>
      <xdr:col>13</xdr:col>
      <xdr:colOff>375138</xdr:colOff>
      <xdr:row>3</xdr:row>
      <xdr:rowOff>430090</xdr:rowOff>
    </xdr:to>
    <xdr:sp macro="" textlink="">
      <xdr:nvSpPr>
        <xdr:cNvPr id="6" name="テキスト ボックス 5">
          <a:extLst>
            <a:ext uri="{FF2B5EF4-FFF2-40B4-BE49-F238E27FC236}">
              <a16:creationId xmlns:a16="http://schemas.microsoft.com/office/drawing/2014/main" id="{00000000-0008-0000-6800-000006000000}"/>
            </a:ext>
          </a:extLst>
        </xdr:cNvPr>
        <xdr:cNvSpPr txBox="1"/>
      </xdr:nvSpPr>
      <xdr:spPr>
        <a:xfrm>
          <a:off x="7999535" y="627185"/>
          <a:ext cx="1291003" cy="6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2025</a:t>
          </a:r>
          <a:r>
            <a:rPr kumimoji="1" lang="ja-JP" altLang="en-US" sz="800">
              <a:solidFill>
                <a:sysClr val="windowText" lastClr="000000"/>
              </a:solidFill>
              <a:latin typeface="+mn-ea"/>
              <a:ea typeface="+mn-ea"/>
            </a:rPr>
            <a:t>年４月１日現在</a:t>
          </a:r>
        </a:p>
      </xdr:txBody>
    </xdr:sp>
    <xdr:clientData/>
  </xdr:twoCellAnchor>
  <xdr:twoCellAnchor>
    <xdr:from>
      <xdr:col>12</xdr:col>
      <xdr:colOff>495300</xdr:colOff>
      <xdr:row>13</xdr:row>
      <xdr:rowOff>57150</xdr:rowOff>
    </xdr:from>
    <xdr:to>
      <xdr:col>13</xdr:col>
      <xdr:colOff>218387</xdr:colOff>
      <xdr:row>13</xdr:row>
      <xdr:rowOff>254696</xdr:rowOff>
    </xdr:to>
    <xdr:sp macro="" textlink="">
      <xdr:nvSpPr>
        <xdr:cNvPr id="8" name="テキスト ボックス 1">
          <a:extLst>
            <a:ext uri="{FF2B5EF4-FFF2-40B4-BE49-F238E27FC236}">
              <a16:creationId xmlns:a16="http://schemas.microsoft.com/office/drawing/2014/main" id="{00000000-0008-0000-6800-000008000000}"/>
            </a:ext>
          </a:extLst>
        </xdr:cNvPr>
        <xdr:cNvSpPr txBox="1"/>
      </xdr:nvSpPr>
      <xdr:spPr>
        <a:xfrm>
          <a:off x="11525250" y="36195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87.xml><?xml version="1.0" encoding="utf-8"?>
<xdr:wsDr xmlns:xdr="http://schemas.openxmlformats.org/drawingml/2006/spreadsheetDrawing" xmlns:a="http://schemas.openxmlformats.org/drawingml/2006/main">
  <xdr:twoCellAnchor>
    <xdr:from>
      <xdr:col>5</xdr:col>
      <xdr:colOff>323849</xdr:colOff>
      <xdr:row>3</xdr:row>
      <xdr:rowOff>123825</xdr:rowOff>
    </xdr:from>
    <xdr:to>
      <xdr:col>12</xdr:col>
      <xdr:colOff>590550</xdr:colOff>
      <xdr:row>13</xdr:row>
      <xdr:rowOff>28575</xdr:rowOff>
    </xdr:to>
    <xdr:graphicFrame macro="">
      <xdr:nvGraphicFramePr>
        <xdr:cNvPr id="2" name="グラフ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142876</xdr:colOff>
      <xdr:row>3</xdr:row>
      <xdr:rowOff>295275</xdr:rowOff>
    </xdr:from>
    <xdr:to>
      <xdr:col>6</xdr:col>
      <xdr:colOff>161926</xdr:colOff>
      <xdr:row>4</xdr:row>
      <xdr:rowOff>76200</xdr:rowOff>
    </xdr:to>
    <xdr:sp macro="" textlink="">
      <xdr:nvSpPr>
        <xdr:cNvPr id="3" name="テキスト ボックス 1">
          <a:extLst>
            <a:ext uri="{FF2B5EF4-FFF2-40B4-BE49-F238E27FC236}">
              <a16:creationId xmlns:a16="http://schemas.microsoft.com/office/drawing/2014/main" id="{00000000-0008-0000-6900-000003000000}"/>
            </a:ext>
          </a:extLst>
        </xdr:cNvPr>
        <xdr:cNvSpPr txBox="1"/>
      </xdr:nvSpPr>
      <xdr:spPr>
        <a:xfrm>
          <a:off x="4991101" y="809625"/>
          <a:ext cx="704850" cy="2571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百万円</a:t>
          </a:r>
          <a:endParaRPr lang="en-US" altLang="ja-JP" sz="900">
            <a:solidFill>
              <a:schemeClr val="tx1">
                <a:lumMod val="65000"/>
                <a:lumOff val="35000"/>
              </a:schemeClr>
            </a:solidFill>
          </a:endParaRPr>
        </a:p>
      </xdr:txBody>
    </xdr:sp>
    <xdr:clientData/>
  </xdr:twoCellAnchor>
  <xdr:twoCellAnchor>
    <xdr:from>
      <xdr:col>12</xdr:col>
      <xdr:colOff>190501</xdr:colOff>
      <xdr:row>3</xdr:row>
      <xdr:rowOff>371475</xdr:rowOff>
    </xdr:from>
    <xdr:to>
      <xdr:col>12</xdr:col>
      <xdr:colOff>590551</xdr:colOff>
      <xdr:row>4</xdr:row>
      <xdr:rowOff>209550</xdr:rowOff>
    </xdr:to>
    <xdr:sp macro="" textlink="">
      <xdr:nvSpPr>
        <xdr:cNvPr id="4" name="テキスト ボックス 1">
          <a:extLst>
            <a:ext uri="{FF2B5EF4-FFF2-40B4-BE49-F238E27FC236}">
              <a16:creationId xmlns:a16="http://schemas.microsoft.com/office/drawing/2014/main" id="{00000000-0008-0000-6900-000004000000}"/>
            </a:ext>
          </a:extLst>
        </xdr:cNvPr>
        <xdr:cNvSpPr txBox="1"/>
      </xdr:nvSpPr>
      <xdr:spPr>
        <a:xfrm>
          <a:off x="11220451" y="885825"/>
          <a:ext cx="400050" cy="3143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a:t>
          </a:r>
          <a:endParaRPr lang="en-US" altLang="ja-JP" sz="900">
            <a:solidFill>
              <a:schemeClr val="tx1">
                <a:lumMod val="65000"/>
                <a:lumOff val="35000"/>
              </a:schemeClr>
            </a:solidFill>
          </a:endParaRPr>
        </a:p>
      </xdr:txBody>
    </xdr:sp>
    <xdr:clientData/>
  </xdr:twoCellAnchor>
  <xdr:twoCellAnchor>
    <xdr:from>
      <xdr:col>11</xdr:col>
      <xdr:colOff>361950</xdr:colOff>
      <xdr:row>22</xdr:row>
      <xdr:rowOff>66675</xdr:rowOff>
    </xdr:from>
    <xdr:to>
      <xdr:col>13</xdr:col>
      <xdr:colOff>371475</xdr:colOff>
      <xdr:row>23</xdr:row>
      <xdr:rowOff>133350</xdr:rowOff>
    </xdr:to>
    <xdr:sp macro="" textlink="">
      <xdr:nvSpPr>
        <xdr:cNvPr id="5" name="テキスト ボックス 3">
          <a:extLst>
            <a:ext uri="{FF2B5EF4-FFF2-40B4-BE49-F238E27FC236}">
              <a16:creationId xmlns:a16="http://schemas.microsoft.com/office/drawing/2014/main" id="{00000000-0008-0000-6900-000005000000}"/>
            </a:ext>
          </a:extLst>
        </xdr:cNvPr>
        <xdr:cNvSpPr txBox="1"/>
      </xdr:nvSpPr>
      <xdr:spPr>
        <a:xfrm>
          <a:off x="7905750" y="3838575"/>
          <a:ext cx="13811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資料：区画整理課</a:t>
          </a:r>
          <a:endParaRPr lang="ja-JP" sz="1200">
            <a:effectLst/>
            <a:latin typeface="+mn-ea"/>
            <a:ea typeface="+mn-ea"/>
            <a:cs typeface="ＭＳ Ｐゴシック" panose="020B0600070205080204" pitchFamily="50" charset="-128"/>
          </a:endParaRPr>
        </a:p>
      </xdr:txBody>
    </xdr:sp>
    <xdr:clientData/>
  </xdr:twoCellAnchor>
  <xdr:twoCellAnchor>
    <xdr:from>
      <xdr:col>10</xdr:col>
      <xdr:colOff>781050</xdr:colOff>
      <xdr:row>1</xdr:row>
      <xdr:rowOff>104775</xdr:rowOff>
    </xdr:from>
    <xdr:to>
      <xdr:col>12</xdr:col>
      <xdr:colOff>424228</xdr:colOff>
      <xdr:row>3</xdr:row>
      <xdr:rowOff>79130</xdr:rowOff>
    </xdr:to>
    <xdr:sp macro="" textlink="">
      <xdr:nvSpPr>
        <xdr:cNvPr id="6" name="テキスト ボックス 5">
          <a:extLst>
            <a:ext uri="{FF2B5EF4-FFF2-40B4-BE49-F238E27FC236}">
              <a16:creationId xmlns:a16="http://schemas.microsoft.com/office/drawing/2014/main" id="{00000000-0008-0000-6900-000006000000}"/>
            </a:ext>
          </a:extLst>
        </xdr:cNvPr>
        <xdr:cNvSpPr txBox="1"/>
      </xdr:nvSpPr>
      <xdr:spPr>
        <a:xfrm>
          <a:off x="7543800" y="276225"/>
          <a:ext cx="1110028" cy="317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2025</a:t>
          </a:r>
          <a:r>
            <a:rPr kumimoji="1" lang="ja-JP" altLang="en-US" sz="800">
              <a:solidFill>
                <a:sysClr val="windowText" lastClr="000000"/>
              </a:solidFill>
              <a:latin typeface="+mn-ea"/>
              <a:ea typeface="+mn-ea"/>
            </a:rPr>
            <a:t>年４月１日現在</a:t>
          </a:r>
        </a:p>
      </xdr:txBody>
    </xdr:sp>
    <xdr:clientData/>
  </xdr:twoCellAnchor>
  <xdr:twoCellAnchor>
    <xdr:from>
      <xdr:col>12</xdr:col>
      <xdr:colOff>0</xdr:colOff>
      <xdr:row>12</xdr:row>
      <xdr:rowOff>104775</xdr:rowOff>
    </xdr:from>
    <xdr:to>
      <xdr:col>12</xdr:col>
      <xdr:colOff>408887</xdr:colOff>
      <xdr:row>13</xdr:row>
      <xdr:rowOff>16571</xdr:rowOff>
    </xdr:to>
    <xdr:sp macro="" textlink="">
      <xdr:nvSpPr>
        <xdr:cNvPr id="8" name="テキスト ボックス 1">
          <a:extLst>
            <a:ext uri="{FF2B5EF4-FFF2-40B4-BE49-F238E27FC236}">
              <a16:creationId xmlns:a16="http://schemas.microsoft.com/office/drawing/2014/main" id="{00000000-0008-0000-6900-000008000000}"/>
            </a:ext>
          </a:extLst>
        </xdr:cNvPr>
        <xdr:cNvSpPr txBox="1"/>
      </xdr:nvSpPr>
      <xdr:spPr>
        <a:xfrm>
          <a:off x="11029950" y="33813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7</xdr:col>
      <xdr:colOff>175114</xdr:colOff>
      <xdr:row>2</xdr:row>
      <xdr:rowOff>145074</xdr:rowOff>
    </xdr:from>
    <xdr:to>
      <xdr:col>17</xdr:col>
      <xdr:colOff>409575</xdr:colOff>
      <xdr:row>19</xdr:row>
      <xdr:rowOff>209550</xdr:rowOff>
    </xdr:to>
    <xdr:graphicFrame macro="">
      <xdr:nvGraphicFramePr>
        <xdr:cNvPr id="2" name="グラフ 1">
          <a:extLst>
            <a:ext uri="{FF2B5EF4-FFF2-40B4-BE49-F238E27FC236}">
              <a16:creationId xmlns:a16="http://schemas.microsoft.com/office/drawing/2014/main" id="{A8E7047F-E6FD-48A4-B7DC-063095F39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142876</xdr:colOff>
      <xdr:row>19</xdr:row>
      <xdr:rowOff>219320</xdr:rowOff>
    </xdr:from>
    <xdr:to>
      <xdr:col>17</xdr:col>
      <xdr:colOff>514350</xdr:colOff>
      <xdr:row>20</xdr:row>
      <xdr:rowOff>247650</xdr:rowOff>
    </xdr:to>
    <xdr:sp macro="" textlink="">
      <xdr:nvSpPr>
        <xdr:cNvPr id="3" name="テキスト ボックス 2">
          <a:extLst>
            <a:ext uri="{FF2B5EF4-FFF2-40B4-BE49-F238E27FC236}">
              <a16:creationId xmlns:a16="http://schemas.microsoft.com/office/drawing/2014/main" id="{CCB9D1D1-CFF6-43F0-B8CF-7EB4588471F4}"/>
            </a:ext>
          </a:extLst>
        </xdr:cNvPr>
        <xdr:cNvSpPr txBox="1"/>
      </xdr:nvSpPr>
      <xdr:spPr>
        <a:xfrm>
          <a:off x="11763376" y="5496170"/>
          <a:ext cx="1762124" cy="314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資料：上下水道局経営</a:t>
          </a:r>
          <a:r>
            <a:rPr kumimoji="1" lang="ja-JP" altLang="en-US" sz="800">
              <a:solidFill>
                <a:sysClr val="windowText" lastClr="000000"/>
              </a:solidFill>
            </a:rPr>
            <a:t>戦略</a:t>
          </a:r>
          <a:r>
            <a:rPr kumimoji="1" lang="ja-JP" altLang="en-US" sz="800"/>
            <a:t>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D03F5521-B59A-44B7-B9E4-60F269B46BB6}"/>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D03F5521-B59A-44B7-B9E4-60F269B46BB6}"/>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96A6860C-4952-4CAC-BBC6-3249136BFA37}"/>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96A6860C-4952-4CAC-BBC6-3249136BFA37}"/>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AC837087-D1D8-437E-87DD-50B80966E55A}"/>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AC837087-D1D8-437E-87DD-50B80966E55A}"/>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A064BC71-83F9-4FD8-87C2-456E2D146C79}"/>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A064BC71-83F9-4FD8-87C2-456E2D146C79}"/>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967A1977-624D-4E62-8D3E-A26FCD35E97F}"/>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967A1977-624D-4E62-8D3E-A26FCD35E97F}"/>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504824</xdr:colOff>
      <xdr:row>3</xdr:row>
      <xdr:rowOff>57150</xdr:rowOff>
    </xdr:from>
    <xdr:to>
      <xdr:col>17</xdr:col>
      <xdr:colOff>457199</xdr:colOff>
      <xdr:row>3</xdr:row>
      <xdr:rowOff>334963</xdr:rowOff>
    </xdr:to>
    <xdr:sp macro="" textlink="">
      <xdr:nvSpPr>
        <xdr:cNvPr id="9" name="テキスト ボックス 8">
          <a:extLst>
            <a:ext uri="{FF2B5EF4-FFF2-40B4-BE49-F238E27FC236}">
              <a16:creationId xmlns:a16="http://schemas.microsoft.com/office/drawing/2014/main" id="{9332E2D1-405B-4009-A1FC-F3F3B8E13334}"/>
            </a:ext>
          </a:extLst>
        </xdr:cNvPr>
        <xdr:cNvSpPr txBox="1"/>
      </xdr:nvSpPr>
      <xdr:spPr>
        <a:xfrm>
          <a:off x="12125324" y="571500"/>
          <a:ext cx="1343025" cy="277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各年度</a:t>
          </a:r>
          <a:r>
            <a:rPr kumimoji="1" lang="en-US" altLang="ja-JP" sz="800"/>
            <a:t>3</a:t>
          </a:r>
          <a:r>
            <a:rPr kumimoji="1" lang="ja-JP" altLang="en-US" sz="800"/>
            <a:t>月</a:t>
          </a:r>
          <a:r>
            <a:rPr kumimoji="1" lang="en-US" altLang="ja-JP" sz="800"/>
            <a:t>31</a:t>
          </a:r>
          <a:r>
            <a:rPr kumimoji="1" lang="ja-JP" altLang="en-US" sz="800"/>
            <a:t>日現在</a:t>
          </a:r>
        </a:p>
      </xdr:txBody>
    </xdr:sp>
    <xdr:clientData/>
  </xdr:twoCellAnchor>
  <xdr:twoCellAnchor>
    <xdr:from>
      <xdr:col>17</xdr:col>
      <xdr:colOff>9525</xdr:colOff>
      <xdr:row>17</xdr:row>
      <xdr:rowOff>276225</xdr:rowOff>
    </xdr:from>
    <xdr:to>
      <xdr:col>17</xdr:col>
      <xdr:colOff>418412</xdr:colOff>
      <xdr:row>18</xdr:row>
      <xdr:rowOff>188021</xdr:rowOff>
    </xdr:to>
    <xdr:sp macro="" textlink="">
      <xdr:nvSpPr>
        <xdr:cNvPr id="10" name="テキスト ボックス 1">
          <a:extLst>
            <a:ext uri="{FF2B5EF4-FFF2-40B4-BE49-F238E27FC236}">
              <a16:creationId xmlns:a16="http://schemas.microsoft.com/office/drawing/2014/main" id="{0B5041DD-D072-4F77-B6C9-DB1FE5C08699}"/>
            </a:ext>
          </a:extLst>
        </xdr:cNvPr>
        <xdr:cNvSpPr txBox="1"/>
      </xdr:nvSpPr>
      <xdr:spPr>
        <a:xfrm>
          <a:off x="13020675" y="49815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89.xml><?xml version="1.0" encoding="utf-8"?>
<c:userShapes xmlns:c="http://schemas.openxmlformats.org/drawingml/2006/chart">
  <cdr:relSizeAnchor xmlns:cdr="http://schemas.openxmlformats.org/drawingml/2006/chartDrawing">
    <cdr:from>
      <cdr:x>0.0166</cdr:x>
      <cdr:y>0.22229</cdr:y>
    </cdr:from>
    <cdr:to>
      <cdr:x>0.06914</cdr:x>
      <cdr:y>0.28349</cdr:y>
    </cdr:to>
    <cdr:sp macro="" textlink="">
      <cdr:nvSpPr>
        <cdr:cNvPr id="2" name="テキスト ボックス 1"/>
        <cdr:cNvSpPr txBox="1"/>
      </cdr:nvSpPr>
      <cdr:spPr>
        <a:xfrm xmlns:a="http://schemas.openxmlformats.org/drawingml/2006/main">
          <a:off x="113466" y="1111100"/>
          <a:ext cx="359120" cy="3059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19.xml><?xml version="1.0" encoding="utf-8"?>
<xdr:wsDr xmlns:xdr="http://schemas.openxmlformats.org/drawingml/2006/spreadsheetDrawing" xmlns:a="http://schemas.openxmlformats.org/drawingml/2006/main">
  <xdr:oneCellAnchor>
    <xdr:from>
      <xdr:col>2</xdr:col>
      <xdr:colOff>0</xdr:colOff>
      <xdr:row>24</xdr:row>
      <xdr:rowOff>76200</xdr:rowOff>
    </xdr:from>
    <xdr:ext cx="85725" cy="240366"/>
    <xdr:sp macro="" textlink="">
      <xdr:nvSpPr>
        <xdr:cNvPr id="2" name="Text Box 2">
          <a:extLst>
            <a:ext uri="{FF2B5EF4-FFF2-40B4-BE49-F238E27FC236}">
              <a16:creationId xmlns:a16="http://schemas.microsoft.com/office/drawing/2014/main" id="{00000000-0008-0000-0700-000002000000}"/>
            </a:ext>
          </a:extLst>
        </xdr:cNvPr>
        <xdr:cNvSpPr txBox="1">
          <a:spLocks noChangeArrowheads="1"/>
        </xdr:cNvSpPr>
      </xdr:nvSpPr>
      <xdr:spPr bwMode="auto">
        <a:xfrm>
          <a:off x="2057400" y="7705725"/>
          <a:ext cx="85725" cy="240366"/>
        </a:xfrm>
        <a:prstGeom prst="rect">
          <a:avLst/>
        </a:prstGeom>
        <a:noFill/>
        <a:ln w="9525">
          <a:noFill/>
          <a:miter lim="800000"/>
          <a:headEnd/>
          <a:tailEnd/>
        </a:ln>
      </xdr:spPr>
    </xdr:sp>
    <xdr:clientData/>
  </xdr:oneCellAnchor>
  <xdr:oneCellAnchor>
    <xdr:from>
      <xdr:col>2</xdr:col>
      <xdr:colOff>0</xdr:colOff>
      <xdr:row>24</xdr:row>
      <xdr:rowOff>76200</xdr:rowOff>
    </xdr:from>
    <xdr:ext cx="85725" cy="240366"/>
    <xdr:sp macro="" textlink="">
      <xdr:nvSpPr>
        <xdr:cNvPr id="3" name="Text Box 2">
          <a:extLst>
            <a:ext uri="{FF2B5EF4-FFF2-40B4-BE49-F238E27FC236}">
              <a16:creationId xmlns:a16="http://schemas.microsoft.com/office/drawing/2014/main" id="{00000000-0008-0000-0700-000003000000}"/>
            </a:ext>
          </a:extLst>
        </xdr:cNvPr>
        <xdr:cNvSpPr txBox="1">
          <a:spLocks noChangeArrowheads="1"/>
        </xdr:cNvSpPr>
      </xdr:nvSpPr>
      <xdr:spPr bwMode="auto">
        <a:xfrm>
          <a:off x="2057400" y="7705725"/>
          <a:ext cx="85725" cy="240366"/>
        </a:xfrm>
        <a:prstGeom prst="rect">
          <a:avLst/>
        </a:prstGeom>
        <a:noFill/>
        <a:ln w="9525">
          <a:noFill/>
          <a:miter lim="800000"/>
          <a:headEnd/>
          <a:tailEnd/>
        </a:ln>
      </xdr:spPr>
    </xdr:sp>
    <xdr:clientData/>
  </xdr:oneCellAnchor>
  <xdr:twoCellAnchor>
    <xdr:from>
      <xdr:col>5</xdr:col>
      <xdr:colOff>215123</xdr:colOff>
      <xdr:row>2</xdr:row>
      <xdr:rowOff>252493</xdr:rowOff>
    </xdr:from>
    <xdr:to>
      <xdr:col>14</xdr:col>
      <xdr:colOff>369459</xdr:colOff>
      <xdr:row>16</xdr:row>
      <xdr:rowOff>44757</xdr:rowOff>
    </xdr:to>
    <xdr:graphicFrame macro="">
      <xdr:nvGraphicFramePr>
        <xdr:cNvPr id="4" name="グラフ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340979</xdr:colOff>
      <xdr:row>2</xdr:row>
      <xdr:rowOff>324597</xdr:rowOff>
    </xdr:from>
    <xdr:to>
      <xdr:col>22</xdr:col>
      <xdr:colOff>494490</xdr:colOff>
      <xdr:row>16</xdr:row>
      <xdr:rowOff>117662</xdr:rowOff>
    </xdr:to>
    <xdr:graphicFrame macro="">
      <xdr:nvGraphicFramePr>
        <xdr:cNvPr id="5" name="グラフ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95054</xdr:colOff>
      <xdr:row>15</xdr:row>
      <xdr:rowOff>299678</xdr:rowOff>
    </xdr:from>
    <xdr:to>
      <xdr:col>14</xdr:col>
      <xdr:colOff>20812</xdr:colOff>
      <xdr:row>17</xdr:row>
      <xdr:rowOff>168087</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9541613" y="5140619"/>
          <a:ext cx="1292875" cy="495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n-ea"/>
              <a:ea typeface="+mn-ea"/>
            </a:rPr>
            <a:t>単位：人</a:t>
          </a:r>
          <a:endParaRPr kumimoji="1" lang="en-US" altLang="ja-JP" sz="900">
            <a:latin typeface="+mn-ea"/>
            <a:ea typeface="+mn-ea"/>
          </a:endParaRPr>
        </a:p>
        <a:p>
          <a:r>
            <a:rPr kumimoji="1" lang="ja-JP" altLang="en-US" sz="900">
              <a:latin typeface="+mn-ea"/>
              <a:ea typeface="+mn-ea"/>
            </a:rPr>
            <a:t>資料：政策統計課</a:t>
          </a:r>
        </a:p>
      </xdr:txBody>
    </xdr:sp>
    <xdr:clientData/>
  </xdr:twoCellAnchor>
  <xdr:twoCellAnchor>
    <xdr:from>
      <xdr:col>12</xdr:col>
      <xdr:colOff>68838</xdr:colOff>
      <xdr:row>2</xdr:row>
      <xdr:rowOff>112859</xdr:rowOff>
    </xdr:from>
    <xdr:to>
      <xdr:col>14</xdr:col>
      <xdr:colOff>94292</xdr:colOff>
      <xdr:row>3</xdr:row>
      <xdr:rowOff>70701</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9517638" y="789134"/>
          <a:ext cx="1397054" cy="348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2024</a:t>
          </a:r>
          <a:r>
            <a:rPr kumimoji="1" lang="ja-JP" altLang="en-US" sz="900">
              <a:latin typeface="+mn-ea"/>
              <a:ea typeface="+mn-ea"/>
            </a:rPr>
            <a:t>年</a:t>
          </a:r>
          <a:r>
            <a:rPr kumimoji="1" lang="en-US" altLang="ja-JP" sz="900">
              <a:latin typeface="+mn-ea"/>
              <a:ea typeface="+mn-ea"/>
            </a:rPr>
            <a:t>10</a:t>
          </a:r>
          <a:r>
            <a:rPr kumimoji="1" lang="ja-JP" altLang="en-US" sz="900">
              <a:latin typeface="+mn-ea"/>
              <a:ea typeface="+mn-ea"/>
            </a:rPr>
            <a:t>月１日現在</a:t>
          </a:r>
        </a:p>
      </xdr:txBody>
    </xdr:sp>
    <xdr:clientData/>
  </xdr:twoCellAnchor>
  <xdr:twoCellAnchor>
    <xdr:from>
      <xdr:col>19</xdr:col>
      <xdr:colOff>586707</xdr:colOff>
      <xdr:row>2</xdr:row>
      <xdr:rowOff>126465</xdr:rowOff>
    </xdr:from>
    <xdr:to>
      <xdr:col>21</xdr:col>
      <xdr:colOff>612160</xdr:colOff>
      <xdr:row>3</xdr:row>
      <xdr:rowOff>84307</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4836107" y="802740"/>
          <a:ext cx="1397053" cy="348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2024</a:t>
          </a:r>
          <a:r>
            <a:rPr kumimoji="1" lang="ja-JP" altLang="en-US" sz="900">
              <a:latin typeface="+mn-ea"/>
              <a:ea typeface="+mn-ea"/>
            </a:rPr>
            <a:t>年</a:t>
          </a:r>
          <a:r>
            <a:rPr kumimoji="1" lang="en-US" altLang="ja-JP" sz="900">
              <a:latin typeface="+mn-ea"/>
              <a:ea typeface="+mn-ea"/>
            </a:rPr>
            <a:t>10</a:t>
          </a:r>
          <a:r>
            <a:rPr kumimoji="1" lang="ja-JP" altLang="en-US" sz="900">
              <a:latin typeface="+mn-ea"/>
              <a:ea typeface="+mn-ea"/>
            </a:rPr>
            <a:t>月１日現在</a:t>
          </a:r>
        </a:p>
      </xdr:txBody>
    </xdr:sp>
    <xdr:clientData/>
  </xdr:twoCellAnchor>
  <xdr:twoCellAnchor>
    <xdr:from>
      <xdr:col>20</xdr:col>
      <xdr:colOff>113619</xdr:colOff>
      <xdr:row>16</xdr:row>
      <xdr:rowOff>5844</xdr:rowOff>
    </xdr:from>
    <xdr:to>
      <xdr:col>22</xdr:col>
      <xdr:colOff>32570</xdr:colOff>
      <xdr:row>17</xdr:row>
      <xdr:rowOff>156882</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5028648" y="5160550"/>
          <a:ext cx="1286069" cy="464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n-ea"/>
              <a:ea typeface="+mn-ea"/>
            </a:rPr>
            <a:t>単位：世帯</a:t>
          </a:r>
          <a:endParaRPr kumimoji="1" lang="en-US" altLang="ja-JP" sz="900">
            <a:latin typeface="+mn-ea"/>
            <a:ea typeface="+mn-ea"/>
          </a:endParaRPr>
        </a:p>
        <a:p>
          <a:r>
            <a:rPr kumimoji="1" lang="ja-JP" altLang="en-US" sz="900">
              <a:latin typeface="+mn-ea"/>
              <a:ea typeface="+mn-ea"/>
            </a:rPr>
            <a:t>資料：政策統計課</a:t>
          </a:r>
        </a:p>
      </xdr:txBody>
    </xdr:sp>
    <xdr:clientData/>
  </xdr:twoCellAnchor>
  <xdr:twoCellAnchor>
    <xdr:from>
      <xdr:col>7</xdr:col>
      <xdr:colOff>308159</xdr:colOff>
      <xdr:row>18</xdr:row>
      <xdr:rowOff>95252</xdr:rowOff>
    </xdr:from>
    <xdr:to>
      <xdr:col>22</xdr:col>
      <xdr:colOff>353786</xdr:colOff>
      <xdr:row>19</xdr:row>
      <xdr:rowOff>240927</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6336123" y="5864681"/>
          <a:ext cx="10250984" cy="4586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00">
              <a:solidFill>
                <a:schemeClr val="dk1"/>
              </a:solidFill>
              <a:effectLst/>
              <a:latin typeface="+mn-ea"/>
              <a:ea typeface="+mn-ea"/>
              <a:cs typeface="+mn-cs"/>
            </a:rPr>
            <a:t>※</a:t>
          </a:r>
          <a:r>
            <a:rPr lang="ja-JP" altLang="ja-JP" sz="1000">
              <a:solidFill>
                <a:schemeClr val="dk1"/>
              </a:solidFill>
              <a:effectLst/>
              <a:latin typeface="+mn-ea"/>
              <a:ea typeface="+mn-ea"/>
              <a:cs typeface="+mn-cs"/>
            </a:rPr>
            <a:t>この人口</a:t>
          </a:r>
          <a:r>
            <a:rPr lang="ja-JP" altLang="en-US" sz="1000">
              <a:solidFill>
                <a:schemeClr val="dk1"/>
              </a:solidFill>
              <a:effectLst/>
              <a:latin typeface="+mn-ea"/>
              <a:ea typeface="+mn-ea"/>
              <a:cs typeface="+mn-cs"/>
            </a:rPr>
            <a:t>及び世帯数</a:t>
          </a:r>
          <a:r>
            <a:rPr lang="ja-JP" altLang="ja-JP" sz="1000">
              <a:solidFill>
                <a:schemeClr val="dk1"/>
              </a:solidFill>
              <a:effectLst/>
              <a:latin typeface="+mn-ea"/>
              <a:ea typeface="+mn-ea"/>
              <a:cs typeface="+mn-cs"/>
            </a:rPr>
            <a:t>は、</a:t>
          </a:r>
          <a:r>
            <a:rPr lang="en-US" altLang="ja-JP" sz="1000">
              <a:solidFill>
                <a:schemeClr val="dk1"/>
              </a:solidFill>
              <a:effectLst/>
              <a:latin typeface="+mn-ea"/>
              <a:ea typeface="+mn-ea"/>
              <a:cs typeface="+mn-cs"/>
            </a:rPr>
            <a:t>2020</a:t>
          </a:r>
          <a:r>
            <a:rPr lang="ja-JP" altLang="ja-JP" sz="1000">
              <a:solidFill>
                <a:schemeClr val="dk1"/>
              </a:solidFill>
              <a:effectLst/>
              <a:latin typeface="+mn-ea"/>
              <a:ea typeface="+mn-ea"/>
              <a:cs typeface="+mn-cs"/>
            </a:rPr>
            <a:t>年</a:t>
          </a:r>
          <a:r>
            <a:rPr lang="en-US" altLang="ja-JP" sz="1000">
              <a:solidFill>
                <a:schemeClr val="dk1"/>
              </a:solidFill>
              <a:effectLst/>
              <a:latin typeface="+mn-ea"/>
              <a:ea typeface="+mn-ea"/>
              <a:cs typeface="+mn-cs"/>
            </a:rPr>
            <a:t>10</a:t>
          </a:r>
          <a:r>
            <a:rPr lang="ja-JP" altLang="ja-JP" sz="1000">
              <a:solidFill>
                <a:schemeClr val="dk1"/>
              </a:solidFill>
              <a:effectLst/>
              <a:latin typeface="+mn-ea"/>
              <a:ea typeface="+mn-ea"/>
              <a:cs typeface="+mn-cs"/>
            </a:rPr>
            <a:t>月</a:t>
          </a:r>
          <a:r>
            <a:rPr lang="en-US" altLang="ja-JP" sz="1000">
              <a:solidFill>
                <a:schemeClr val="dk1"/>
              </a:solidFill>
              <a:effectLst/>
              <a:latin typeface="+mn-ea"/>
              <a:ea typeface="+mn-ea"/>
              <a:cs typeface="+mn-cs"/>
            </a:rPr>
            <a:t>1</a:t>
          </a:r>
          <a:r>
            <a:rPr lang="ja-JP" altLang="ja-JP" sz="1000">
              <a:solidFill>
                <a:schemeClr val="dk1"/>
              </a:solidFill>
              <a:effectLst/>
              <a:latin typeface="+mn-ea"/>
              <a:ea typeface="+mn-ea"/>
              <a:cs typeface="+mn-cs"/>
            </a:rPr>
            <a:t>日に行われた国勢調査（確報値）の人口</a:t>
          </a:r>
          <a:r>
            <a:rPr lang="ja-JP" altLang="en-US" sz="1000">
              <a:solidFill>
                <a:schemeClr val="dk1"/>
              </a:solidFill>
              <a:effectLst/>
              <a:latin typeface="+mn-ea"/>
              <a:ea typeface="+mn-ea"/>
              <a:cs typeface="+mn-cs"/>
            </a:rPr>
            <a:t>及び世帯数</a:t>
          </a:r>
          <a:r>
            <a:rPr lang="ja-JP" altLang="ja-JP" sz="1000">
              <a:solidFill>
                <a:schemeClr val="dk1"/>
              </a:solidFill>
              <a:effectLst/>
              <a:latin typeface="+mn-ea"/>
              <a:ea typeface="+mn-ea"/>
              <a:cs typeface="+mn-cs"/>
            </a:rPr>
            <a:t>を基にして、毎月の</a:t>
          </a:r>
          <a:r>
            <a:rPr lang="ja-JP" altLang="en-US" sz="1000">
              <a:solidFill>
                <a:schemeClr val="dk1"/>
              </a:solidFill>
              <a:effectLst/>
              <a:latin typeface="+mn-ea"/>
              <a:ea typeface="+mn-ea"/>
              <a:cs typeface="+mn-cs"/>
            </a:rPr>
            <a:t>住民基本台帳による異動の</a:t>
          </a:r>
          <a:r>
            <a:rPr lang="ja-JP" altLang="ja-JP" sz="1000">
              <a:solidFill>
                <a:schemeClr val="dk1"/>
              </a:solidFill>
              <a:effectLst/>
              <a:latin typeface="+mn-ea"/>
              <a:ea typeface="+mn-ea"/>
              <a:cs typeface="+mn-cs"/>
            </a:rPr>
            <a:t>数を加減して算出したものです。</a:t>
          </a:r>
          <a:endParaRPr kumimoji="1" lang="ja-JP" altLang="en-US" sz="1000">
            <a:latin typeface="+mn-ea"/>
            <a:ea typeface="+mn-ea"/>
          </a:endParaRP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6</xdr:col>
      <xdr:colOff>55561</xdr:colOff>
      <xdr:row>2</xdr:row>
      <xdr:rowOff>152400</xdr:rowOff>
    </xdr:from>
    <xdr:to>
      <xdr:col>16</xdr:col>
      <xdr:colOff>609601</xdr:colOff>
      <xdr:row>18</xdr:row>
      <xdr:rowOff>161925</xdr:rowOff>
    </xdr:to>
    <xdr:graphicFrame macro="">
      <xdr:nvGraphicFramePr>
        <xdr:cNvPr id="2" name="グラフ 1">
          <a:extLst>
            <a:ext uri="{FF2B5EF4-FFF2-40B4-BE49-F238E27FC236}">
              <a16:creationId xmlns:a16="http://schemas.microsoft.com/office/drawing/2014/main" id="{7BFB5389-EEED-4C77-9E47-6E61C97AC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47626</xdr:colOff>
      <xdr:row>18</xdr:row>
      <xdr:rowOff>35985</xdr:rowOff>
    </xdr:from>
    <xdr:to>
      <xdr:col>17</xdr:col>
      <xdr:colOff>3176</xdr:colOff>
      <xdr:row>19</xdr:row>
      <xdr:rowOff>120651</xdr:rowOff>
    </xdr:to>
    <xdr:sp macro="" textlink="">
      <xdr:nvSpPr>
        <xdr:cNvPr id="3" name="テキスト ボックス 2">
          <a:extLst>
            <a:ext uri="{FF2B5EF4-FFF2-40B4-BE49-F238E27FC236}">
              <a16:creationId xmlns:a16="http://schemas.microsoft.com/office/drawing/2014/main" id="{7900084D-17EA-494C-95CF-CF80AED14036}"/>
            </a:ext>
          </a:extLst>
        </xdr:cNvPr>
        <xdr:cNvSpPr txBox="1"/>
      </xdr:nvSpPr>
      <xdr:spPr>
        <a:xfrm>
          <a:off x="10791826" y="5027085"/>
          <a:ext cx="2032000" cy="370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資料：上下水道局経営</a:t>
          </a:r>
          <a:r>
            <a:rPr kumimoji="1" lang="ja-JP" altLang="en-US" sz="800">
              <a:solidFill>
                <a:sysClr val="windowText" lastClr="000000"/>
              </a:solidFill>
            </a:rPr>
            <a:t>戦略</a:t>
          </a:r>
          <a:r>
            <a:rPr kumimoji="1" lang="ja-JP" altLang="en-US" sz="800"/>
            <a:t>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B3C6EEAE-0DFA-4375-A209-458BA31BB826}"/>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B3C6EEAE-0DFA-4375-A209-458BA31BB826}"/>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D304354E-2A1B-425B-93A3-5BF60BCE0A2D}"/>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D304354E-2A1B-425B-93A3-5BF60BCE0A2D}"/>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CDEB4940-EAE2-4598-A1DB-563F8351D03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CDEB4940-EAE2-4598-A1DB-563F8351D03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E851D8ED-C3CC-4B1B-B339-8DDD7D0B9DF7}"/>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E851D8ED-C3CC-4B1B-B339-8DDD7D0B9DF7}"/>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91086D19-C072-48C4-B61C-A5A69FF894E1}"/>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91086D19-C072-48C4-B61C-A5A69FF894E1}"/>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485775</xdr:colOff>
      <xdr:row>2</xdr:row>
      <xdr:rowOff>104775</xdr:rowOff>
    </xdr:from>
    <xdr:to>
      <xdr:col>16</xdr:col>
      <xdr:colOff>390525</xdr:colOff>
      <xdr:row>3</xdr:row>
      <xdr:rowOff>211138</xdr:rowOff>
    </xdr:to>
    <xdr:sp macro="" textlink="">
      <xdr:nvSpPr>
        <xdr:cNvPr id="9" name="テキスト ボックス 8">
          <a:extLst>
            <a:ext uri="{FF2B5EF4-FFF2-40B4-BE49-F238E27FC236}">
              <a16:creationId xmlns:a16="http://schemas.microsoft.com/office/drawing/2014/main" id="{4868F750-39BB-45B6-8591-E0EA13F768AB}"/>
            </a:ext>
          </a:extLst>
        </xdr:cNvPr>
        <xdr:cNvSpPr txBox="1"/>
      </xdr:nvSpPr>
      <xdr:spPr>
        <a:xfrm>
          <a:off x="11229975" y="447675"/>
          <a:ext cx="1295400" cy="277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各年度</a:t>
          </a:r>
          <a:r>
            <a:rPr kumimoji="1" lang="en-US" altLang="ja-JP" sz="800"/>
            <a:t>3</a:t>
          </a:r>
          <a:r>
            <a:rPr kumimoji="1" lang="ja-JP" altLang="en-US" sz="800"/>
            <a:t>月</a:t>
          </a:r>
          <a:r>
            <a:rPr kumimoji="1" lang="en-US" altLang="ja-JP" sz="800"/>
            <a:t>31</a:t>
          </a:r>
          <a:r>
            <a:rPr kumimoji="1" lang="ja-JP" altLang="en-US" sz="800"/>
            <a:t>日現在</a:t>
          </a:r>
        </a:p>
      </xdr:txBody>
    </xdr:sp>
    <xdr:clientData/>
  </xdr:twoCellAnchor>
  <xdr:twoCellAnchor>
    <xdr:from>
      <xdr:col>15</xdr:col>
      <xdr:colOff>371475</xdr:colOff>
      <xdr:row>16</xdr:row>
      <xdr:rowOff>142875</xdr:rowOff>
    </xdr:from>
    <xdr:to>
      <xdr:col>16</xdr:col>
      <xdr:colOff>94562</xdr:colOff>
      <xdr:row>17</xdr:row>
      <xdr:rowOff>54671</xdr:rowOff>
    </xdr:to>
    <xdr:sp macro="" textlink="">
      <xdr:nvSpPr>
        <xdr:cNvPr id="10" name="テキスト ボックス 1">
          <a:extLst>
            <a:ext uri="{FF2B5EF4-FFF2-40B4-BE49-F238E27FC236}">
              <a16:creationId xmlns:a16="http://schemas.microsoft.com/office/drawing/2014/main" id="{E8B07F37-6DB8-4D63-9781-F9B5AFA6D4F4}"/>
            </a:ext>
          </a:extLst>
        </xdr:cNvPr>
        <xdr:cNvSpPr txBox="1"/>
      </xdr:nvSpPr>
      <xdr:spPr>
        <a:xfrm>
          <a:off x="11820525" y="45624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91.xml><?xml version="1.0" encoding="utf-8"?>
<c:userShapes xmlns:c="http://schemas.openxmlformats.org/drawingml/2006/chart">
  <cdr:relSizeAnchor xmlns:cdr="http://schemas.openxmlformats.org/drawingml/2006/chartDrawing">
    <cdr:from>
      <cdr:x>0.04271</cdr:x>
      <cdr:y>0.08507</cdr:y>
    </cdr:from>
    <cdr:to>
      <cdr:x>0.11045</cdr:x>
      <cdr:y>0.14928</cdr:y>
    </cdr:to>
    <cdr:sp macro="" textlink="">
      <cdr:nvSpPr>
        <cdr:cNvPr id="2" name="テキスト ボックス 1"/>
        <cdr:cNvSpPr txBox="1"/>
      </cdr:nvSpPr>
      <cdr:spPr>
        <a:xfrm xmlns:a="http://schemas.openxmlformats.org/drawingml/2006/main">
          <a:off x="317352" y="396233"/>
          <a:ext cx="503388" cy="299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92.xml><?xml version="1.0" encoding="utf-8"?>
<xdr:wsDr xmlns:xdr="http://schemas.openxmlformats.org/drawingml/2006/spreadsheetDrawing" xmlns:a="http://schemas.openxmlformats.org/drawingml/2006/main">
  <xdr:twoCellAnchor>
    <xdr:from>
      <xdr:col>10</xdr:col>
      <xdr:colOff>23810</xdr:colOff>
      <xdr:row>2</xdr:row>
      <xdr:rowOff>85725</xdr:rowOff>
    </xdr:from>
    <xdr:to>
      <xdr:col>19</xdr:col>
      <xdr:colOff>533399</xdr:colOff>
      <xdr:row>18</xdr:row>
      <xdr:rowOff>247650</xdr:rowOff>
    </xdr:to>
    <xdr:graphicFrame macro="">
      <xdr:nvGraphicFramePr>
        <xdr:cNvPr id="2" name="グラフ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267434</xdr:colOff>
      <xdr:row>18</xdr:row>
      <xdr:rowOff>43230</xdr:rowOff>
    </xdr:from>
    <xdr:to>
      <xdr:col>19</xdr:col>
      <xdr:colOff>561975</xdr:colOff>
      <xdr:row>19</xdr:row>
      <xdr:rowOff>219075</xdr:rowOff>
    </xdr:to>
    <xdr:sp macro="" textlink="">
      <xdr:nvSpPr>
        <xdr:cNvPr id="3" name="テキスト ボックス 2">
          <a:extLst>
            <a:ext uri="{FF2B5EF4-FFF2-40B4-BE49-F238E27FC236}">
              <a16:creationId xmlns:a16="http://schemas.microsoft.com/office/drawing/2014/main" id="{00000000-0008-0000-6C00-000003000000}"/>
            </a:ext>
          </a:extLst>
        </xdr:cNvPr>
        <xdr:cNvSpPr txBox="1"/>
      </xdr:nvSpPr>
      <xdr:spPr>
        <a:xfrm>
          <a:off x="11240234" y="3129330"/>
          <a:ext cx="2351941" cy="29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「死者」数には自殺者数を含まない</a:t>
          </a:r>
          <a:endParaRPr kumimoji="1" lang="en-US" altLang="ja-JP" sz="800">
            <a:latin typeface="+mn-ea"/>
            <a:ea typeface="+mn-ea"/>
          </a:endParaRPr>
        </a:p>
        <a:p>
          <a:r>
            <a:rPr kumimoji="1" lang="ja-JP" altLang="en-US" sz="800">
              <a:latin typeface="+mn-ea"/>
              <a:ea typeface="+mn-ea"/>
            </a:rPr>
            <a:t>資料：郡山地方広域消防組合</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6C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C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C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C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C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18</xdr:col>
      <xdr:colOff>676275</xdr:colOff>
      <xdr:row>16</xdr:row>
      <xdr:rowOff>133350</xdr:rowOff>
    </xdr:from>
    <xdr:to>
      <xdr:col>19</xdr:col>
      <xdr:colOff>380312</xdr:colOff>
      <xdr:row>17</xdr:row>
      <xdr:rowOff>45146</xdr:rowOff>
    </xdr:to>
    <xdr:sp macro="" textlink="">
      <xdr:nvSpPr>
        <xdr:cNvPr id="10" name="テキスト ボックス 1">
          <a:extLst>
            <a:ext uri="{FF2B5EF4-FFF2-40B4-BE49-F238E27FC236}">
              <a16:creationId xmlns:a16="http://schemas.microsoft.com/office/drawing/2014/main" id="{00000000-0008-0000-6C00-00000A000000}"/>
            </a:ext>
          </a:extLst>
        </xdr:cNvPr>
        <xdr:cNvSpPr txBox="1"/>
      </xdr:nvSpPr>
      <xdr:spPr>
        <a:xfrm>
          <a:off x="15878175" y="45529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93.xml><?xml version="1.0" encoding="utf-8"?>
<c:userShapes xmlns:c="http://schemas.openxmlformats.org/drawingml/2006/chart">
  <cdr:relSizeAnchor xmlns:cdr="http://schemas.openxmlformats.org/drawingml/2006/chartDrawing">
    <cdr:from>
      <cdr:x>0.02811</cdr:x>
      <cdr:y>0.08319</cdr:y>
    </cdr:from>
    <cdr:to>
      <cdr:x>0.086</cdr:x>
      <cdr:y>0.14653</cdr:y>
    </cdr:to>
    <cdr:sp macro="" textlink="">
      <cdr:nvSpPr>
        <cdr:cNvPr id="2" name="テキスト ボックス 1"/>
        <cdr:cNvSpPr txBox="1"/>
      </cdr:nvSpPr>
      <cdr:spPr>
        <a:xfrm xmlns:a="http://schemas.openxmlformats.org/drawingml/2006/main">
          <a:off x="188334" y="400149"/>
          <a:ext cx="387932" cy="304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dr:relSizeAnchor xmlns:cdr="http://schemas.openxmlformats.org/drawingml/2006/chartDrawing">
    <cdr:from>
      <cdr:x>0.94364</cdr:x>
      <cdr:y>0.09314</cdr:y>
    </cdr:from>
    <cdr:to>
      <cdr:x>0.99123</cdr:x>
      <cdr:y>0.18727</cdr:y>
    </cdr:to>
    <cdr:sp macro="" textlink="">
      <cdr:nvSpPr>
        <cdr:cNvPr id="3" name="テキスト ボックス 1"/>
        <cdr:cNvSpPr txBox="1"/>
      </cdr:nvSpPr>
      <cdr:spPr>
        <a:xfrm xmlns:a="http://schemas.openxmlformats.org/drawingml/2006/main">
          <a:off x="6152387" y="448888"/>
          <a:ext cx="310327" cy="4536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9</xdr:col>
      <xdr:colOff>77786</xdr:colOff>
      <xdr:row>1</xdr:row>
      <xdr:rowOff>85725</xdr:rowOff>
    </xdr:from>
    <xdr:to>
      <xdr:col>18</xdr:col>
      <xdr:colOff>171450</xdr:colOff>
      <xdr:row>16</xdr:row>
      <xdr:rowOff>47625</xdr:rowOff>
    </xdr:to>
    <xdr:graphicFrame macro="">
      <xdr:nvGraphicFramePr>
        <xdr:cNvPr id="2" name="グラフ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225671</xdr:colOff>
      <xdr:row>16</xdr:row>
      <xdr:rowOff>62280</xdr:rowOff>
    </xdr:from>
    <xdr:to>
      <xdr:col>18</xdr:col>
      <xdr:colOff>657225</xdr:colOff>
      <xdr:row>17</xdr:row>
      <xdr:rowOff>180976</xdr:rowOff>
    </xdr:to>
    <xdr:sp macro="" textlink="">
      <xdr:nvSpPr>
        <xdr:cNvPr id="3" name="テキスト ボックス 2">
          <a:extLst>
            <a:ext uri="{FF2B5EF4-FFF2-40B4-BE49-F238E27FC236}">
              <a16:creationId xmlns:a16="http://schemas.microsoft.com/office/drawing/2014/main" id="{00000000-0008-0000-6D00-000003000000}"/>
            </a:ext>
          </a:extLst>
        </xdr:cNvPr>
        <xdr:cNvSpPr txBox="1"/>
      </xdr:nvSpPr>
      <xdr:spPr>
        <a:xfrm>
          <a:off x="11198471" y="2805480"/>
          <a:ext cx="1803154" cy="280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資料：郡山市統計書</a:t>
          </a:r>
          <a:endParaRPr kumimoji="1" lang="en-US" altLang="ja-JP" sz="800"/>
        </a:p>
        <a:p>
          <a:pPr algn="l"/>
          <a:r>
            <a:rPr kumimoji="1" lang="ja-JP" altLang="en-US" sz="800"/>
            <a:t>　　　  郡山地方広域消防組合</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6D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D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D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D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D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17</xdr:col>
      <xdr:colOff>533400</xdr:colOff>
      <xdr:row>14</xdr:row>
      <xdr:rowOff>180975</xdr:rowOff>
    </xdr:from>
    <xdr:to>
      <xdr:col>18</xdr:col>
      <xdr:colOff>237437</xdr:colOff>
      <xdr:row>15</xdr:row>
      <xdr:rowOff>92771</xdr:rowOff>
    </xdr:to>
    <xdr:sp macro="" textlink="">
      <xdr:nvSpPr>
        <xdr:cNvPr id="9" name="テキスト ボックス 1">
          <a:extLst>
            <a:ext uri="{FF2B5EF4-FFF2-40B4-BE49-F238E27FC236}">
              <a16:creationId xmlns:a16="http://schemas.microsoft.com/office/drawing/2014/main" id="{00000000-0008-0000-6D00-000009000000}"/>
            </a:ext>
          </a:extLst>
        </xdr:cNvPr>
        <xdr:cNvSpPr txBox="1"/>
      </xdr:nvSpPr>
      <xdr:spPr>
        <a:xfrm>
          <a:off x="14620875" y="40290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95.xml><?xml version="1.0" encoding="utf-8"?>
<c:userShapes xmlns:c="http://schemas.openxmlformats.org/drawingml/2006/chart">
  <cdr:relSizeAnchor xmlns:cdr="http://schemas.openxmlformats.org/drawingml/2006/chartDrawing">
    <cdr:from>
      <cdr:x>0.04634</cdr:x>
      <cdr:y>0.09</cdr:y>
    </cdr:from>
    <cdr:to>
      <cdr:x>0.10432</cdr:x>
      <cdr:y>0.15837</cdr:y>
    </cdr:to>
    <cdr:sp macro="" textlink="">
      <cdr:nvSpPr>
        <cdr:cNvPr id="2" name="テキスト ボックス 1"/>
        <cdr:cNvSpPr txBox="1"/>
      </cdr:nvSpPr>
      <cdr:spPr>
        <a:xfrm xmlns:a="http://schemas.openxmlformats.org/drawingml/2006/main">
          <a:off x="291243" y="378905"/>
          <a:ext cx="364396" cy="287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196.xml><?xml version="1.0" encoding="utf-8"?>
<xdr:wsDr xmlns:xdr="http://schemas.openxmlformats.org/drawingml/2006/spreadsheetDrawing" xmlns:a="http://schemas.openxmlformats.org/drawingml/2006/main">
  <xdr:twoCellAnchor>
    <xdr:from>
      <xdr:col>10</xdr:col>
      <xdr:colOff>7935</xdr:colOff>
      <xdr:row>1</xdr:row>
      <xdr:rowOff>19049</xdr:rowOff>
    </xdr:from>
    <xdr:to>
      <xdr:col>21</xdr:col>
      <xdr:colOff>266700</xdr:colOff>
      <xdr:row>14</xdr:row>
      <xdr:rowOff>123824</xdr:rowOff>
    </xdr:to>
    <xdr:graphicFrame macro="">
      <xdr:nvGraphicFramePr>
        <xdr:cNvPr id="2" name="グラフ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523357</xdr:colOff>
      <xdr:row>2</xdr:row>
      <xdr:rowOff>88890</xdr:rowOff>
    </xdr:from>
    <xdr:to>
      <xdr:col>20</xdr:col>
      <xdr:colOff>294987</xdr:colOff>
      <xdr:row>3</xdr:row>
      <xdr:rowOff>271736</xdr:rowOff>
    </xdr:to>
    <xdr:sp macro="" textlink="">
      <xdr:nvSpPr>
        <xdr:cNvPr id="3" name="テキスト ボックス 2">
          <a:extLst>
            <a:ext uri="{FF2B5EF4-FFF2-40B4-BE49-F238E27FC236}">
              <a16:creationId xmlns:a16="http://schemas.microsoft.com/office/drawing/2014/main" id="{00000000-0008-0000-6E00-000003000000}"/>
            </a:ext>
          </a:extLst>
        </xdr:cNvPr>
        <xdr:cNvSpPr txBox="1"/>
      </xdr:nvSpPr>
      <xdr:spPr>
        <a:xfrm>
          <a:off x="12867757" y="431790"/>
          <a:ext cx="1143230" cy="249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12</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16</xdr:col>
      <xdr:colOff>423496</xdr:colOff>
      <xdr:row>14</xdr:row>
      <xdr:rowOff>106974</xdr:rowOff>
    </xdr:from>
    <xdr:to>
      <xdr:col>20</xdr:col>
      <xdr:colOff>219807</xdr:colOff>
      <xdr:row>15</xdr:row>
      <xdr:rowOff>102577</xdr:rowOff>
    </xdr:to>
    <xdr:sp macro="" textlink="">
      <xdr:nvSpPr>
        <xdr:cNvPr id="4" name="テキスト ボックス 3">
          <a:extLst>
            <a:ext uri="{FF2B5EF4-FFF2-40B4-BE49-F238E27FC236}">
              <a16:creationId xmlns:a16="http://schemas.microsoft.com/office/drawing/2014/main" id="{00000000-0008-0000-6E00-000004000000}"/>
            </a:ext>
          </a:extLst>
        </xdr:cNvPr>
        <xdr:cNvSpPr txBox="1"/>
      </xdr:nvSpPr>
      <xdr:spPr>
        <a:xfrm>
          <a:off x="11396296" y="2507274"/>
          <a:ext cx="2539511" cy="16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医師数・歯科医師数・薬剤師数は２年に１回の調査</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6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6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6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6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6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17</xdr:col>
      <xdr:colOff>468924</xdr:colOff>
      <xdr:row>15</xdr:row>
      <xdr:rowOff>43962</xdr:rowOff>
    </xdr:from>
    <xdr:to>
      <xdr:col>20</xdr:col>
      <xdr:colOff>300404</xdr:colOff>
      <xdr:row>16</xdr:row>
      <xdr:rowOff>21981</xdr:rowOff>
    </xdr:to>
    <xdr:sp macro="" textlink="">
      <xdr:nvSpPr>
        <xdr:cNvPr id="10" name="テキスト ボックス 9">
          <a:extLst>
            <a:ext uri="{FF2B5EF4-FFF2-40B4-BE49-F238E27FC236}">
              <a16:creationId xmlns:a16="http://schemas.microsoft.com/office/drawing/2014/main" id="{00000000-0008-0000-6E00-00000A000000}"/>
            </a:ext>
          </a:extLst>
        </xdr:cNvPr>
        <xdr:cNvSpPr txBox="1"/>
      </xdr:nvSpPr>
      <xdr:spPr>
        <a:xfrm>
          <a:off x="12127524" y="2615712"/>
          <a:ext cx="1888880" cy="14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資料：郡山市統計書、保健所総務課</a:t>
          </a:r>
        </a:p>
      </xdr:txBody>
    </xdr:sp>
    <xdr:clientData/>
  </xdr:twoCellAnchor>
  <xdr:twoCellAnchor>
    <xdr:from>
      <xdr:col>19</xdr:col>
      <xdr:colOff>438150</xdr:colOff>
      <xdr:row>12</xdr:row>
      <xdr:rowOff>190500</xdr:rowOff>
    </xdr:from>
    <xdr:to>
      <xdr:col>20</xdr:col>
      <xdr:colOff>142187</xdr:colOff>
      <xdr:row>13</xdr:row>
      <xdr:rowOff>102296</xdr:rowOff>
    </xdr:to>
    <xdr:sp macro="" textlink="">
      <xdr:nvSpPr>
        <xdr:cNvPr id="12" name="テキスト ボックス 1">
          <a:extLst>
            <a:ext uri="{FF2B5EF4-FFF2-40B4-BE49-F238E27FC236}">
              <a16:creationId xmlns:a16="http://schemas.microsoft.com/office/drawing/2014/main" id="{00000000-0008-0000-6E00-00000C000000}"/>
            </a:ext>
          </a:extLst>
        </xdr:cNvPr>
        <xdr:cNvSpPr txBox="1"/>
      </xdr:nvSpPr>
      <xdr:spPr>
        <a:xfrm>
          <a:off x="16030575" y="34671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97.xml><?xml version="1.0" encoding="utf-8"?>
<c:userShapes xmlns:c="http://schemas.openxmlformats.org/drawingml/2006/chart">
  <cdr:relSizeAnchor xmlns:cdr="http://schemas.openxmlformats.org/drawingml/2006/chartDrawing">
    <cdr:from>
      <cdr:x>0.00623</cdr:x>
      <cdr:y>0.19594</cdr:y>
    </cdr:from>
    <cdr:to>
      <cdr:x>0.06809</cdr:x>
      <cdr:y>0.27117</cdr:y>
    </cdr:to>
    <cdr:sp macro="" textlink="">
      <cdr:nvSpPr>
        <cdr:cNvPr id="2" name="テキスト ボックス 1"/>
        <cdr:cNvSpPr txBox="1"/>
      </cdr:nvSpPr>
      <cdr:spPr>
        <a:xfrm xmlns:a="http://schemas.openxmlformats.org/drawingml/2006/main">
          <a:off x="46985" y="750820"/>
          <a:ext cx="466884" cy="2882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箇所</a:t>
          </a:r>
          <a:endParaRPr lang="en-US" altLang="ja-JP" sz="800">
            <a:solidFill>
              <a:schemeClr val="tx1">
                <a:lumMod val="65000"/>
                <a:lumOff val="35000"/>
              </a:schemeClr>
            </a:solidFill>
          </a:endParaRPr>
        </a:p>
      </cdr:txBody>
    </cdr:sp>
  </cdr:relSizeAnchor>
  <cdr:relSizeAnchor xmlns:cdr="http://schemas.openxmlformats.org/drawingml/2006/chartDrawing">
    <cdr:from>
      <cdr:x>0.86857</cdr:x>
      <cdr:y>0.20331</cdr:y>
    </cdr:from>
    <cdr:to>
      <cdr:x>0.91727</cdr:x>
      <cdr:y>0.28023</cdr:y>
    </cdr:to>
    <cdr:sp macro="" textlink="">
      <cdr:nvSpPr>
        <cdr:cNvPr id="4" name="テキスト ボックス 1"/>
        <cdr:cNvSpPr txBox="1"/>
      </cdr:nvSpPr>
      <cdr:spPr>
        <a:xfrm xmlns:a="http://schemas.openxmlformats.org/drawingml/2006/main">
          <a:off x="6569573" y="767626"/>
          <a:ext cx="368416" cy="29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98.xml><?xml version="1.0" encoding="utf-8"?>
<xdr:wsDr xmlns:xdr="http://schemas.openxmlformats.org/drawingml/2006/spreadsheetDrawing" xmlns:a="http://schemas.openxmlformats.org/drawingml/2006/main">
  <xdr:twoCellAnchor>
    <xdr:from>
      <xdr:col>6</xdr:col>
      <xdr:colOff>217488</xdr:colOff>
      <xdr:row>2</xdr:row>
      <xdr:rowOff>47626</xdr:rowOff>
    </xdr:from>
    <xdr:to>
      <xdr:col>15</xdr:col>
      <xdr:colOff>247650</xdr:colOff>
      <xdr:row>13</xdr:row>
      <xdr:rowOff>38100</xdr:rowOff>
    </xdr:to>
    <xdr:graphicFrame macro="">
      <xdr:nvGraphicFramePr>
        <xdr:cNvPr id="2" name="グラフ 1">
          <a:extLst>
            <a:ext uri="{FF2B5EF4-FFF2-40B4-BE49-F238E27FC236}">
              <a16:creationId xmlns:a16="http://schemas.microsoft.com/office/drawing/2014/main" id="{6CB6BD27-A0E4-4600-B070-F343D3BF7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43962</xdr:colOff>
      <xdr:row>13</xdr:row>
      <xdr:rowOff>67407</xdr:rowOff>
    </xdr:from>
    <xdr:to>
      <xdr:col>15</xdr:col>
      <xdr:colOff>371476</xdr:colOff>
      <xdr:row>14</xdr:row>
      <xdr:rowOff>123825</xdr:rowOff>
    </xdr:to>
    <xdr:sp macro="" textlink="">
      <xdr:nvSpPr>
        <xdr:cNvPr id="3" name="テキスト ボックス 2">
          <a:extLst>
            <a:ext uri="{FF2B5EF4-FFF2-40B4-BE49-F238E27FC236}">
              <a16:creationId xmlns:a16="http://schemas.microsoft.com/office/drawing/2014/main" id="{530CDAE3-7192-449F-A09A-60837F0D8946}"/>
            </a:ext>
          </a:extLst>
        </xdr:cNvPr>
        <xdr:cNvSpPr txBox="1"/>
      </xdr:nvSpPr>
      <xdr:spPr>
        <a:xfrm>
          <a:off x="11083437" y="3829782"/>
          <a:ext cx="1032364" cy="342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資料：保育課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44ADBB11-25B9-4740-8BE6-91EA87663C4E}"/>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44ADBB11-25B9-4740-8BE6-91EA87663C4E}"/>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C5EC5DD3-B472-4F76-BD22-5EB20DD9E5A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C5EC5DD3-B472-4F76-BD22-5EB20DD9E5A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B8A045C-7348-4A9A-A2C9-907B579A25F3}"/>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B8A045C-7348-4A9A-A2C9-907B579A25F3}"/>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6E8C50D9-6460-4027-BE32-96730FC46446}"/>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6E8C50D9-6460-4027-BE32-96730FC46446}"/>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E949B97F-295A-4A30-A027-D04D4A2866B7}"/>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E949B97F-295A-4A30-A027-D04D4A2866B7}"/>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542924</xdr:colOff>
      <xdr:row>2</xdr:row>
      <xdr:rowOff>17462</xdr:rowOff>
    </xdr:from>
    <xdr:to>
      <xdr:col>15</xdr:col>
      <xdr:colOff>247649</xdr:colOff>
      <xdr:row>3</xdr:row>
      <xdr:rowOff>123825</xdr:rowOff>
    </xdr:to>
    <xdr:sp macro="" textlink="">
      <xdr:nvSpPr>
        <xdr:cNvPr id="9" name="テキスト ボックス 8">
          <a:extLst>
            <a:ext uri="{FF2B5EF4-FFF2-40B4-BE49-F238E27FC236}">
              <a16:creationId xmlns:a16="http://schemas.microsoft.com/office/drawing/2014/main" id="{9BFA3E83-54B3-4EA0-81B8-C960F780109E}"/>
            </a:ext>
          </a:extLst>
        </xdr:cNvPr>
        <xdr:cNvSpPr txBox="1"/>
      </xdr:nvSpPr>
      <xdr:spPr>
        <a:xfrm>
          <a:off x="10896599" y="493712"/>
          <a:ext cx="1095375" cy="344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各年度４月１日現在</a:t>
          </a:r>
        </a:p>
      </xdr:txBody>
    </xdr:sp>
    <xdr:clientData/>
  </xdr:twoCellAnchor>
  <xdr:twoCellAnchor>
    <xdr:from>
      <xdr:col>14</xdr:col>
      <xdr:colOff>482112</xdr:colOff>
      <xdr:row>11</xdr:row>
      <xdr:rowOff>200757</xdr:rowOff>
    </xdr:from>
    <xdr:to>
      <xdr:col>15</xdr:col>
      <xdr:colOff>186149</xdr:colOff>
      <xdr:row>12</xdr:row>
      <xdr:rowOff>112553</xdr:rowOff>
    </xdr:to>
    <xdr:sp macro="" textlink="">
      <xdr:nvSpPr>
        <xdr:cNvPr id="10" name="テキスト ボックス 1">
          <a:extLst>
            <a:ext uri="{FF2B5EF4-FFF2-40B4-BE49-F238E27FC236}">
              <a16:creationId xmlns:a16="http://schemas.microsoft.com/office/drawing/2014/main" id="{C3A080C2-4363-4781-A794-0C11F9C17F90}"/>
            </a:ext>
          </a:extLst>
        </xdr:cNvPr>
        <xdr:cNvSpPr txBox="1"/>
      </xdr:nvSpPr>
      <xdr:spPr>
        <a:xfrm>
          <a:off x="11521587" y="3391632"/>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199.xml><?xml version="1.0" encoding="utf-8"?>
<c:userShapes xmlns:c="http://schemas.openxmlformats.org/drawingml/2006/chart">
  <cdr:relSizeAnchor xmlns:cdr="http://schemas.openxmlformats.org/drawingml/2006/chartDrawing">
    <cdr:from>
      <cdr:x>0.01696</cdr:x>
      <cdr:y>0.13606</cdr:y>
    </cdr:from>
    <cdr:to>
      <cdr:x>0.08648</cdr:x>
      <cdr:y>0.23364</cdr:y>
    </cdr:to>
    <cdr:sp macro="" textlink="">
      <cdr:nvSpPr>
        <cdr:cNvPr id="2" name="テキスト ボックス 1"/>
        <cdr:cNvSpPr txBox="1"/>
      </cdr:nvSpPr>
      <cdr:spPr>
        <a:xfrm xmlns:a="http://schemas.openxmlformats.org/drawingml/2006/main">
          <a:off x="105515" y="436744"/>
          <a:ext cx="432512" cy="31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0.95118</cdr:x>
      <cdr:y>0.14662</cdr:y>
    </cdr:from>
    <cdr:to>
      <cdr:x>1</cdr:x>
      <cdr:y>0.2442</cdr:y>
    </cdr:to>
    <cdr:sp macro="" textlink="">
      <cdr:nvSpPr>
        <cdr:cNvPr id="3" name="テキスト ボックス 1"/>
        <cdr:cNvSpPr txBox="1"/>
      </cdr:nvSpPr>
      <cdr:spPr>
        <a:xfrm xmlns:a="http://schemas.openxmlformats.org/drawingml/2006/main">
          <a:off x="5917689" y="470632"/>
          <a:ext cx="303723" cy="313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0.95625</cdr:x>
      <cdr:y>0.10206</cdr:y>
    </cdr:from>
    <cdr:to>
      <cdr:x>1</cdr:x>
      <cdr:y>0.17898</cdr:y>
    </cdr:to>
    <cdr:sp macro="" textlink="">
      <cdr:nvSpPr>
        <cdr:cNvPr id="2" name="テキスト ボックス 1"/>
        <cdr:cNvSpPr txBox="1"/>
      </cdr:nvSpPr>
      <cdr:spPr>
        <a:xfrm xmlns:a="http://schemas.openxmlformats.org/drawingml/2006/main">
          <a:off x="5766485" y="431177"/>
          <a:ext cx="263827" cy="3249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solidFill>
                <a:schemeClr val="tx1">
                  <a:lumMod val="65000"/>
                  <a:lumOff val="35000"/>
                </a:schemeClr>
              </a:solidFill>
            </a:rPr>
            <a:t>人</a:t>
          </a:r>
        </a:p>
      </cdr:txBody>
    </cdr:sp>
  </cdr:relSizeAnchor>
</c:userShapes>
</file>

<file path=xl/drawings/drawing20.xml><?xml version="1.0" encoding="utf-8"?>
<c:userShapes xmlns:c="http://schemas.openxmlformats.org/drawingml/2006/chart">
  <cdr:relSizeAnchor xmlns:cdr="http://schemas.openxmlformats.org/drawingml/2006/chartDrawing">
    <cdr:from>
      <cdr:x>0.44795</cdr:x>
      <cdr:y>0.46882</cdr:y>
    </cdr:from>
    <cdr:to>
      <cdr:x>0.63409</cdr:x>
      <cdr:y>0.72798</cdr:y>
    </cdr:to>
    <cdr:sp macro="" textlink="">
      <cdr:nvSpPr>
        <cdr:cNvPr id="2" name="円/楕円 1"/>
        <cdr:cNvSpPr/>
      </cdr:nvSpPr>
      <cdr:spPr bwMode="auto">
        <a:xfrm xmlns:a="http://schemas.openxmlformats.org/drawingml/2006/main">
          <a:off x="2832510" y="2002830"/>
          <a:ext cx="1177026" cy="1107146"/>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en-US" altLang="ja-JP" sz="1000" b="1"/>
            <a:t>10</a:t>
          </a:r>
          <a:r>
            <a:rPr lang="ja-JP" altLang="en-US" sz="1000" b="1"/>
            <a:t>月</a:t>
          </a:r>
          <a:r>
            <a:rPr lang="en-US" altLang="ja-JP" sz="1000" b="1"/>
            <a:t>1</a:t>
          </a:r>
          <a:r>
            <a:rPr lang="ja-JP" altLang="en-US" sz="1000" b="1"/>
            <a:t>日現在</a:t>
          </a:r>
          <a:endParaRPr lang="en-US" altLang="ja-JP" sz="1000" b="1"/>
        </a:p>
        <a:p xmlns:a="http://schemas.openxmlformats.org/drawingml/2006/main">
          <a:pPr algn="ctr"/>
          <a:r>
            <a:rPr lang="ja-JP" altLang="en-US" sz="1000" b="1"/>
            <a:t>人口総数</a:t>
          </a:r>
          <a:endParaRPr lang="en-US" altLang="ja-JP" sz="1000" b="1"/>
        </a:p>
        <a:p xmlns:a="http://schemas.openxmlformats.org/drawingml/2006/main">
          <a:pPr algn="ctr"/>
          <a:r>
            <a:rPr lang="en-US" altLang="ja-JP" sz="1000" b="1"/>
            <a:t>321,739</a:t>
          </a:r>
          <a:r>
            <a:rPr lang="ja-JP" altLang="en-US" sz="1000" b="1"/>
            <a:t>人</a:t>
          </a:r>
          <a:endParaRPr lang="ja-JP" sz="1000" b="1"/>
        </a:p>
      </cdr:txBody>
    </cdr:sp>
  </cdr:relSizeAnchor>
</c:userShapes>
</file>

<file path=xl/drawings/drawing200.xml><?xml version="1.0" encoding="utf-8"?>
<xdr:wsDr xmlns:xdr="http://schemas.openxmlformats.org/drawingml/2006/spreadsheetDrawing" xmlns:a="http://schemas.openxmlformats.org/drawingml/2006/main">
  <xdr:twoCellAnchor>
    <xdr:from>
      <xdr:col>9</xdr:col>
      <xdr:colOff>381000</xdr:colOff>
      <xdr:row>3</xdr:row>
      <xdr:rowOff>38100</xdr:rowOff>
    </xdr:from>
    <xdr:to>
      <xdr:col>21</xdr:col>
      <xdr:colOff>47625</xdr:colOff>
      <xdr:row>18</xdr:row>
      <xdr:rowOff>123825</xdr:rowOff>
    </xdr:to>
    <xdr:graphicFrame macro="">
      <xdr:nvGraphicFramePr>
        <xdr:cNvPr id="2" name="グラフ 1">
          <a:extLst>
            <a:ext uri="{FF2B5EF4-FFF2-40B4-BE49-F238E27FC236}">
              <a16:creationId xmlns:a16="http://schemas.microsoft.com/office/drawing/2014/main" id="{62E40F58-0D52-4D35-856D-9704A5E08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676275</xdr:colOff>
      <xdr:row>18</xdr:row>
      <xdr:rowOff>180975</xdr:rowOff>
    </xdr:from>
    <xdr:to>
      <xdr:col>20</xdr:col>
      <xdr:colOff>56090</xdr:colOff>
      <xdr:row>19</xdr:row>
      <xdr:rowOff>244475</xdr:rowOff>
    </xdr:to>
    <xdr:sp macro="" textlink="">
      <xdr:nvSpPr>
        <xdr:cNvPr id="3" name="テキスト ボックス 2">
          <a:extLst>
            <a:ext uri="{FF2B5EF4-FFF2-40B4-BE49-F238E27FC236}">
              <a16:creationId xmlns:a16="http://schemas.microsoft.com/office/drawing/2014/main" id="{E1963E0F-985B-4A7E-A97B-59536CE363FD}"/>
            </a:ext>
          </a:extLst>
        </xdr:cNvPr>
        <xdr:cNvSpPr txBox="1"/>
      </xdr:nvSpPr>
      <xdr:spPr>
        <a:xfrm>
          <a:off x="14935200" y="5172075"/>
          <a:ext cx="1456265"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資料：子育て給付課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AF3DCF3-C829-478E-9E29-C06C3495363C}"/>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AF3DCF3-C829-478E-9E29-C06C3495363C}"/>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EF927493-7A2C-40A1-A4CC-29528E87BF41}"/>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EF927493-7A2C-40A1-A4CC-29528E87BF41}"/>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6DDF2083-A142-4866-9714-82BA9EB7766E}"/>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6DDF2083-A142-4866-9714-82BA9EB7766E}"/>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EFEA037C-A525-4CAC-ACC3-F4440A04C276}"/>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EFEA037C-A525-4CAC-ACC3-F4440A04C276}"/>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648CD212-4565-47D2-AE6B-9976887703AB}"/>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648CD212-4565-47D2-AE6B-9976887703AB}"/>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01.xml><?xml version="1.0" encoding="utf-8"?>
<c:userShapes xmlns:c="http://schemas.openxmlformats.org/drawingml/2006/chart">
  <cdr:relSizeAnchor xmlns:cdr="http://schemas.openxmlformats.org/drawingml/2006/chartDrawing">
    <cdr:from>
      <cdr:x>0.02275</cdr:x>
      <cdr:y>0.26213</cdr:y>
    </cdr:from>
    <cdr:to>
      <cdr:x>0.07412</cdr:x>
      <cdr:y>0.3336</cdr:y>
    </cdr:to>
    <cdr:sp macro="" textlink="">
      <cdr:nvSpPr>
        <cdr:cNvPr id="3" name="テキスト ボックス 1"/>
        <cdr:cNvSpPr txBox="1"/>
      </cdr:nvSpPr>
      <cdr:spPr>
        <a:xfrm xmlns:a="http://schemas.openxmlformats.org/drawingml/2006/main">
          <a:off x="156447" y="1195968"/>
          <a:ext cx="353274" cy="326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0.93536</cdr:x>
      <cdr:y>0.93598</cdr:y>
    </cdr:from>
    <cdr:to>
      <cdr:x>0.99482</cdr:x>
      <cdr:y>0.97928</cdr:y>
    </cdr:to>
    <cdr:sp macro="" textlink="">
      <cdr:nvSpPr>
        <cdr:cNvPr id="4" name="テキスト ボックス 1"/>
        <cdr:cNvSpPr txBox="1"/>
      </cdr:nvSpPr>
      <cdr:spPr>
        <a:xfrm xmlns:a="http://schemas.openxmlformats.org/drawingml/2006/main">
          <a:off x="6432550" y="4270375"/>
          <a:ext cx="408887" cy="19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年度</a:t>
          </a:r>
          <a:endParaRPr lang="en-US" altLang="ja-JP" sz="800">
            <a:solidFill>
              <a:schemeClr val="tx1">
                <a:lumMod val="65000"/>
                <a:lumOff val="35000"/>
              </a:schemeClr>
            </a:solidFill>
          </a:endParaRPr>
        </a:p>
      </cdr:txBody>
    </cdr:sp>
  </cdr:relSizeAnchor>
</c:userShapes>
</file>

<file path=xl/drawings/drawing202.xml><?xml version="1.0" encoding="utf-8"?>
<xdr:wsDr xmlns:xdr="http://schemas.openxmlformats.org/drawingml/2006/spreadsheetDrawing" xmlns:a="http://schemas.openxmlformats.org/drawingml/2006/main">
  <xdr:twoCellAnchor>
    <xdr:from>
      <xdr:col>7</xdr:col>
      <xdr:colOff>247652</xdr:colOff>
      <xdr:row>0</xdr:row>
      <xdr:rowOff>95250</xdr:rowOff>
    </xdr:from>
    <xdr:to>
      <xdr:col>17</xdr:col>
      <xdr:colOff>123826</xdr:colOff>
      <xdr:row>15</xdr:row>
      <xdr:rowOff>257176</xdr:rowOff>
    </xdr:to>
    <xdr:graphicFrame macro="">
      <xdr:nvGraphicFramePr>
        <xdr:cNvPr id="2" name="グラフ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71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id="{00000000-0008-0000-0E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7100-000004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a:extLst>
                <a:ext uri="{FF2B5EF4-FFF2-40B4-BE49-F238E27FC236}">
                  <a16:creationId xmlns:a16="http://schemas.microsoft.com/office/drawing/2014/main" id="{00000000-0008-0000-0E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100-000005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0E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100-000006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0E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100-000007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E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85359</xdr:colOff>
      <xdr:row>16</xdr:row>
      <xdr:rowOff>188790</xdr:rowOff>
    </xdr:from>
    <xdr:to>
      <xdr:col>17</xdr:col>
      <xdr:colOff>114300</xdr:colOff>
      <xdr:row>22</xdr:row>
      <xdr:rowOff>257175</xdr:rowOff>
    </xdr:to>
    <xdr:sp macro="" textlink="">
      <xdr:nvSpPr>
        <xdr:cNvPr id="8" name="テキスト ボックス 7">
          <a:extLst>
            <a:ext uri="{FF2B5EF4-FFF2-40B4-BE49-F238E27FC236}">
              <a16:creationId xmlns:a16="http://schemas.microsoft.com/office/drawing/2014/main" id="{00000000-0008-0000-7100-000008000000}"/>
            </a:ext>
          </a:extLst>
        </xdr:cNvPr>
        <xdr:cNvSpPr txBox="1"/>
      </xdr:nvSpPr>
      <xdr:spPr>
        <a:xfrm>
          <a:off x="10372359" y="2912940"/>
          <a:ext cx="1400541" cy="858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資料：こども総務企画課</a:t>
          </a:r>
        </a:p>
      </xdr:txBody>
    </xdr:sp>
    <xdr:clientData/>
  </xdr:twoCellAnchor>
  <xdr:twoCellAnchor>
    <xdr:from>
      <xdr:col>15</xdr:col>
      <xdr:colOff>19050</xdr:colOff>
      <xdr:row>3</xdr:row>
      <xdr:rowOff>57150</xdr:rowOff>
    </xdr:from>
    <xdr:to>
      <xdr:col>17</xdr:col>
      <xdr:colOff>111581</xdr:colOff>
      <xdr:row>3</xdr:row>
      <xdr:rowOff>394327</xdr:rowOff>
    </xdr:to>
    <xdr:sp macro="" textlink="">
      <xdr:nvSpPr>
        <xdr:cNvPr id="9" name="テキスト ボックス 8">
          <a:extLst>
            <a:ext uri="{FF2B5EF4-FFF2-40B4-BE49-F238E27FC236}">
              <a16:creationId xmlns:a16="http://schemas.microsoft.com/office/drawing/2014/main" id="{00000000-0008-0000-7100-000009000000}"/>
            </a:ext>
          </a:extLst>
        </xdr:cNvPr>
        <xdr:cNvSpPr txBox="1"/>
      </xdr:nvSpPr>
      <xdr:spPr>
        <a:xfrm>
          <a:off x="12296775" y="571500"/>
          <a:ext cx="1483181"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各年度４月１日現在</a:t>
          </a:r>
        </a:p>
      </xdr:txBody>
    </xdr:sp>
    <xdr:clientData/>
  </xdr:twoCellAnchor>
  <xdr:twoCellAnchor>
    <xdr:from>
      <xdr:col>16</xdr:col>
      <xdr:colOff>152400</xdr:colOff>
      <xdr:row>14</xdr:row>
      <xdr:rowOff>180975</xdr:rowOff>
    </xdr:from>
    <xdr:to>
      <xdr:col>16</xdr:col>
      <xdr:colOff>561287</xdr:colOff>
      <xdr:row>15</xdr:row>
      <xdr:rowOff>92771</xdr:rowOff>
    </xdr:to>
    <xdr:sp macro="" textlink="">
      <xdr:nvSpPr>
        <xdr:cNvPr id="11" name="テキスト ボックス 1">
          <a:extLst>
            <a:ext uri="{FF2B5EF4-FFF2-40B4-BE49-F238E27FC236}">
              <a16:creationId xmlns:a16="http://schemas.microsoft.com/office/drawing/2014/main" id="{00000000-0008-0000-7100-00000B000000}"/>
            </a:ext>
          </a:extLst>
        </xdr:cNvPr>
        <xdr:cNvSpPr txBox="1"/>
      </xdr:nvSpPr>
      <xdr:spPr>
        <a:xfrm>
          <a:off x="13115925" y="40290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03.xml><?xml version="1.0" encoding="utf-8"?>
<c:userShapes xmlns:c="http://schemas.openxmlformats.org/drawingml/2006/chart">
  <cdr:relSizeAnchor xmlns:cdr="http://schemas.openxmlformats.org/drawingml/2006/chartDrawing">
    <cdr:from>
      <cdr:x>0.00126</cdr:x>
      <cdr:y>0.11455</cdr:y>
    </cdr:from>
    <cdr:to>
      <cdr:x>0.10457</cdr:x>
      <cdr:y>0.17295</cdr:y>
    </cdr:to>
    <cdr:sp macro="" textlink="">
      <cdr:nvSpPr>
        <cdr:cNvPr id="3" name="テキスト ボックス 1"/>
        <cdr:cNvSpPr txBox="1"/>
      </cdr:nvSpPr>
      <cdr:spPr>
        <a:xfrm xmlns:a="http://schemas.openxmlformats.org/drawingml/2006/main">
          <a:off x="8125" y="492068"/>
          <a:ext cx="668148" cy="250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校・箇所</a:t>
          </a:r>
          <a:endParaRPr lang="en-US" altLang="ja-JP" sz="800">
            <a:solidFill>
              <a:schemeClr val="tx1">
                <a:lumMod val="65000"/>
                <a:lumOff val="35000"/>
              </a:schemeClr>
            </a:solidFill>
          </a:endParaRPr>
        </a:p>
      </cdr:txBody>
    </cdr:sp>
  </cdr:relSizeAnchor>
</c:userShapes>
</file>

<file path=xl/drawings/drawing204.xml><?xml version="1.0" encoding="utf-8"?>
<xdr:wsDr xmlns:xdr="http://schemas.openxmlformats.org/drawingml/2006/spreadsheetDrawing" xmlns:a="http://schemas.openxmlformats.org/drawingml/2006/main">
  <xdr:twoCellAnchor>
    <xdr:from>
      <xdr:col>7</xdr:col>
      <xdr:colOff>85846</xdr:colOff>
      <xdr:row>5</xdr:row>
      <xdr:rowOff>238859</xdr:rowOff>
    </xdr:from>
    <xdr:to>
      <xdr:col>16</xdr:col>
      <xdr:colOff>323849</xdr:colOff>
      <xdr:row>18</xdr:row>
      <xdr:rowOff>95250</xdr:rowOff>
    </xdr:to>
    <xdr:graphicFrame macro="">
      <xdr:nvGraphicFramePr>
        <xdr:cNvPr id="2" name="グラフ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227867</xdr:colOff>
      <xdr:row>25</xdr:row>
      <xdr:rowOff>66674</xdr:rowOff>
    </xdr:from>
    <xdr:to>
      <xdr:col>16</xdr:col>
      <xdr:colOff>38100</xdr:colOff>
      <xdr:row>40</xdr:row>
      <xdr:rowOff>257175</xdr:rowOff>
    </xdr:to>
    <xdr:graphicFrame macro="">
      <xdr:nvGraphicFramePr>
        <xdr:cNvPr id="3" name="グラフ 2">
          <a:extLst>
            <a:ext uri="{FF2B5EF4-FFF2-40B4-BE49-F238E27FC236}">
              <a16:creationId xmlns:a16="http://schemas.microsoft.com/office/drawing/2014/main" id="{00000000-0008-0000-7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109818</xdr:colOff>
      <xdr:row>41</xdr:row>
      <xdr:rowOff>141194</xdr:rowOff>
    </xdr:from>
    <xdr:to>
      <xdr:col>16</xdr:col>
      <xdr:colOff>175434</xdr:colOff>
      <xdr:row>43</xdr:row>
      <xdr:rowOff>35360</xdr:rowOff>
    </xdr:to>
    <xdr:sp macro="" textlink="">
      <xdr:nvSpPr>
        <xdr:cNvPr id="4" name="テキスト ボックス 3">
          <a:extLst>
            <a:ext uri="{FF2B5EF4-FFF2-40B4-BE49-F238E27FC236}">
              <a16:creationId xmlns:a16="http://schemas.microsoft.com/office/drawing/2014/main" id="{00000000-0008-0000-7200-000004000000}"/>
            </a:ext>
          </a:extLst>
        </xdr:cNvPr>
        <xdr:cNvSpPr txBox="1"/>
      </xdr:nvSpPr>
      <xdr:spPr>
        <a:xfrm>
          <a:off x="9711018" y="6999194"/>
          <a:ext cx="1437216" cy="23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資料：こども総務企画課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2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0F00-000006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2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0F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2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0F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2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F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72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0F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7</xdr:col>
      <xdr:colOff>531159</xdr:colOff>
      <xdr:row>41</xdr:row>
      <xdr:rowOff>82923</xdr:rowOff>
    </xdr:from>
    <xdr:to>
      <xdr:col>12</xdr:col>
      <xdr:colOff>445435</xdr:colOff>
      <xdr:row>43</xdr:row>
      <xdr:rowOff>29134</xdr:rowOff>
    </xdr:to>
    <xdr:sp macro="" textlink="">
      <xdr:nvSpPr>
        <xdr:cNvPr id="10" name="テキスト ボックス 9">
          <a:extLst>
            <a:ext uri="{FF2B5EF4-FFF2-40B4-BE49-F238E27FC236}">
              <a16:creationId xmlns:a16="http://schemas.microsoft.com/office/drawing/2014/main" id="{00000000-0008-0000-7200-00000A000000}"/>
            </a:ext>
          </a:extLst>
        </xdr:cNvPr>
        <xdr:cNvSpPr txBox="1"/>
      </xdr:nvSpPr>
      <xdr:spPr>
        <a:xfrm>
          <a:off x="5331759" y="6940923"/>
          <a:ext cx="3343276" cy="289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※2019</a:t>
          </a:r>
          <a:r>
            <a:rPr kumimoji="1" lang="ja-JP" altLang="en-US" sz="800">
              <a:solidFill>
                <a:sysClr val="windowText" lastClr="000000"/>
              </a:solidFill>
              <a:latin typeface="+mn-ea"/>
              <a:ea typeface="+mn-ea"/>
            </a:rPr>
            <a:t>年度までは保護者会運営のみ</a:t>
          </a:r>
          <a:endParaRPr kumimoji="1" lang="en-US" altLang="ja-JP" sz="800">
            <a:solidFill>
              <a:sysClr val="windowText" lastClr="000000"/>
            </a:solidFill>
            <a:latin typeface="+mn-ea"/>
            <a:ea typeface="+mn-ea"/>
          </a:endParaRPr>
        </a:p>
      </xdr:txBody>
    </xdr:sp>
    <xdr:clientData/>
  </xdr:twoCellAnchor>
  <xdr:twoCellAnchor>
    <xdr:from>
      <xdr:col>14</xdr:col>
      <xdr:colOff>543405</xdr:colOff>
      <xdr:row>4</xdr:row>
      <xdr:rowOff>42583</xdr:rowOff>
    </xdr:from>
    <xdr:to>
      <xdr:col>16</xdr:col>
      <xdr:colOff>521636</xdr:colOff>
      <xdr:row>5</xdr:row>
      <xdr:rowOff>208310</xdr:rowOff>
    </xdr:to>
    <xdr:sp macro="" textlink="">
      <xdr:nvSpPr>
        <xdr:cNvPr id="11" name="テキスト ボックス 10">
          <a:extLst>
            <a:ext uri="{FF2B5EF4-FFF2-40B4-BE49-F238E27FC236}">
              <a16:creationId xmlns:a16="http://schemas.microsoft.com/office/drawing/2014/main" id="{00000000-0008-0000-7200-00000B000000}"/>
            </a:ext>
          </a:extLst>
        </xdr:cNvPr>
        <xdr:cNvSpPr txBox="1"/>
      </xdr:nvSpPr>
      <xdr:spPr>
        <a:xfrm>
          <a:off x="10144605" y="728383"/>
          <a:ext cx="1349831" cy="299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各年度５月１日現在</a:t>
          </a:r>
        </a:p>
      </xdr:txBody>
    </xdr:sp>
    <xdr:clientData/>
  </xdr:twoCellAnchor>
  <xdr:twoCellAnchor>
    <xdr:from>
      <xdr:col>14</xdr:col>
      <xdr:colOff>304719</xdr:colOff>
      <xdr:row>26</xdr:row>
      <xdr:rowOff>103653</xdr:rowOff>
    </xdr:from>
    <xdr:to>
      <xdr:col>16</xdr:col>
      <xdr:colOff>282950</xdr:colOff>
      <xdr:row>28</xdr:row>
      <xdr:rowOff>101292</xdr:rowOff>
    </xdr:to>
    <xdr:sp macro="" textlink="">
      <xdr:nvSpPr>
        <xdr:cNvPr id="12" name="テキスト ボックス 11">
          <a:extLst>
            <a:ext uri="{FF2B5EF4-FFF2-40B4-BE49-F238E27FC236}">
              <a16:creationId xmlns:a16="http://schemas.microsoft.com/office/drawing/2014/main" id="{00000000-0008-0000-7200-00000C000000}"/>
            </a:ext>
          </a:extLst>
        </xdr:cNvPr>
        <xdr:cNvSpPr txBox="1"/>
      </xdr:nvSpPr>
      <xdr:spPr>
        <a:xfrm>
          <a:off x="9905919" y="4389903"/>
          <a:ext cx="1349831" cy="340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各年度５月１日現在</a:t>
          </a:r>
        </a:p>
      </xdr:txBody>
    </xdr:sp>
    <xdr:clientData/>
  </xdr:twoCellAnchor>
  <xdr:twoCellAnchor>
    <xdr:from>
      <xdr:col>15</xdr:col>
      <xdr:colOff>180975</xdr:colOff>
      <xdr:row>39</xdr:row>
      <xdr:rowOff>209550</xdr:rowOff>
    </xdr:from>
    <xdr:to>
      <xdr:col>15</xdr:col>
      <xdr:colOff>589862</xdr:colOff>
      <xdr:row>40</xdr:row>
      <xdr:rowOff>121346</xdr:rowOff>
    </xdr:to>
    <xdr:sp macro="" textlink="">
      <xdr:nvSpPr>
        <xdr:cNvPr id="14" name="テキスト ボックス 1">
          <a:extLst>
            <a:ext uri="{FF2B5EF4-FFF2-40B4-BE49-F238E27FC236}">
              <a16:creationId xmlns:a16="http://schemas.microsoft.com/office/drawing/2014/main" id="{00000000-0008-0000-7200-00000E000000}"/>
            </a:ext>
          </a:extLst>
        </xdr:cNvPr>
        <xdr:cNvSpPr txBox="1"/>
      </xdr:nvSpPr>
      <xdr:spPr>
        <a:xfrm>
          <a:off x="12211050" y="103536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05.xml><?xml version="1.0" encoding="utf-8"?>
<c:userShapes xmlns:c="http://schemas.openxmlformats.org/drawingml/2006/chart">
  <cdr:relSizeAnchor xmlns:cdr="http://schemas.openxmlformats.org/drawingml/2006/chartDrawing">
    <cdr:from>
      <cdr:x>0.01904</cdr:x>
      <cdr:y>0.02135</cdr:y>
    </cdr:from>
    <cdr:to>
      <cdr:x>0.08986</cdr:x>
      <cdr:y>0.11618</cdr:y>
    </cdr:to>
    <cdr:sp macro="" textlink="">
      <cdr:nvSpPr>
        <cdr:cNvPr id="2" name="テキスト ボックス 1"/>
        <cdr:cNvSpPr txBox="1"/>
      </cdr:nvSpPr>
      <cdr:spPr>
        <a:xfrm xmlns:a="http://schemas.openxmlformats.org/drawingml/2006/main">
          <a:off x="122110" y="81885"/>
          <a:ext cx="454129" cy="363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0.9464</cdr:x>
      <cdr:y>0.0246</cdr:y>
    </cdr:from>
    <cdr:to>
      <cdr:x>0.99825</cdr:x>
      <cdr:y>0.11944</cdr:y>
    </cdr:to>
    <cdr:sp macro="" textlink="">
      <cdr:nvSpPr>
        <cdr:cNvPr id="4" name="テキスト ボックス 1"/>
        <cdr:cNvSpPr txBox="1"/>
      </cdr:nvSpPr>
      <cdr:spPr>
        <a:xfrm xmlns:a="http://schemas.openxmlformats.org/drawingml/2006/main">
          <a:off x="6068754" y="94347"/>
          <a:ext cx="332485" cy="363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206.xml><?xml version="1.0" encoding="utf-8"?>
<c:userShapes xmlns:c="http://schemas.openxmlformats.org/drawingml/2006/chart">
  <cdr:relSizeAnchor xmlns:cdr="http://schemas.openxmlformats.org/drawingml/2006/chartDrawing">
    <cdr:from>
      <cdr:x>0.00308</cdr:x>
      <cdr:y>0.12367</cdr:y>
    </cdr:from>
    <cdr:to>
      <cdr:x>0.06915</cdr:x>
      <cdr:y>0.18939</cdr:y>
    </cdr:to>
    <cdr:sp macro="" textlink="">
      <cdr:nvSpPr>
        <cdr:cNvPr id="2" name="テキスト ボックス 1"/>
        <cdr:cNvSpPr txBox="1"/>
      </cdr:nvSpPr>
      <cdr:spPr>
        <a:xfrm xmlns:a="http://schemas.openxmlformats.org/drawingml/2006/main">
          <a:off x="18425" y="541851"/>
          <a:ext cx="395407" cy="287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0.93393</cdr:x>
      <cdr:y>0.13689</cdr:y>
    </cdr:from>
    <cdr:to>
      <cdr:x>1</cdr:x>
      <cdr:y>0.22667</cdr:y>
    </cdr:to>
    <cdr:sp macro="" textlink="">
      <cdr:nvSpPr>
        <cdr:cNvPr id="3" name="テキスト ボックス 1"/>
        <cdr:cNvSpPr txBox="1"/>
      </cdr:nvSpPr>
      <cdr:spPr>
        <a:xfrm xmlns:a="http://schemas.openxmlformats.org/drawingml/2006/main">
          <a:off x="5589267" y="599784"/>
          <a:ext cx="395408" cy="393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207.xml><?xml version="1.0" encoding="utf-8"?>
<xdr:wsDr xmlns:xdr="http://schemas.openxmlformats.org/drawingml/2006/spreadsheetDrawing" xmlns:a="http://schemas.openxmlformats.org/drawingml/2006/main">
  <xdr:twoCellAnchor>
    <xdr:from>
      <xdr:col>7</xdr:col>
      <xdr:colOff>179572</xdr:colOff>
      <xdr:row>1</xdr:row>
      <xdr:rowOff>238125</xdr:rowOff>
    </xdr:from>
    <xdr:to>
      <xdr:col>20</xdr:col>
      <xdr:colOff>526678</xdr:colOff>
      <xdr:row>21</xdr:row>
      <xdr:rowOff>56029</xdr:rowOff>
    </xdr:to>
    <xdr:graphicFrame macro="">
      <xdr:nvGraphicFramePr>
        <xdr:cNvPr id="2" name="グラフ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73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xmlns:a14="http://schemas.microsoft.com/office/drawing/2010/main" xmlns=""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xmlns:a14="http://schemas.microsoft.com/office/drawing/2010/main" xmlns=""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xmlns:a14="http://schemas.microsoft.com/office/drawing/2010/main" xmlns=""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xmlns:a14="http://schemas.microsoft.com/office/drawing/2010/main" xmlns=""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xmlns:a14="http://schemas.microsoft.com/office/drawing/2010/main" xmlns=""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7</xdr:col>
      <xdr:colOff>493059</xdr:colOff>
      <xdr:row>21</xdr:row>
      <xdr:rowOff>47625</xdr:rowOff>
    </xdr:from>
    <xdr:to>
      <xdr:col>20</xdr:col>
      <xdr:colOff>600075</xdr:colOff>
      <xdr:row>26</xdr:row>
      <xdr:rowOff>133350</xdr:rowOff>
    </xdr:to>
    <xdr:sp macro="" textlink="">
      <xdr:nvSpPr>
        <xdr:cNvPr id="9" name="テキスト ボックス 8">
          <a:extLst>
            <a:ext uri="{FF2B5EF4-FFF2-40B4-BE49-F238E27FC236}">
              <a16:creationId xmlns:a16="http://schemas.microsoft.com/office/drawing/2014/main" id="{00000000-0008-0000-7300-000009000000}"/>
            </a:ext>
          </a:extLst>
        </xdr:cNvPr>
        <xdr:cNvSpPr txBox="1"/>
      </xdr:nvSpPr>
      <xdr:spPr>
        <a:xfrm>
          <a:off x="8494059" y="5400675"/>
          <a:ext cx="8898591"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死亡率は、</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周産期は出産（出生数に妊娠満</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22</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週以後の死産数を加えたもの）千対</a:t>
          </a:r>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新生児</a:t>
          </a:r>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乳児及び</a:t>
          </a:r>
          <a:r>
            <a:rPr kumimoji="1" lang="ja-JP" altLang="en-US" sz="1000">
              <a:latin typeface="ＭＳ Ｐゴシック" panose="020B0600070205080204" pitchFamily="50" charset="-128"/>
              <a:ea typeface="ＭＳ Ｐゴシック" panose="020B0600070205080204" pitchFamily="50" charset="-128"/>
            </a:rPr>
            <a:t>幼児は出生千対。</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周産期死亡とは妊娠満</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22</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週以後から生後１週未満</a:t>
          </a:r>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新生児死亡とは生後４週未満、乳児死亡とは生後１歳未満、</a:t>
          </a:r>
          <a:r>
            <a:rPr kumimoji="1" lang="ja-JP" altLang="en-US" sz="1000">
              <a:latin typeface="ＭＳ Ｐゴシック" panose="020B0600070205080204" pitchFamily="50" charset="-128"/>
              <a:ea typeface="ＭＳ Ｐゴシック" panose="020B0600070205080204" pitchFamily="50" charset="-128"/>
            </a:rPr>
            <a:t>幼児死亡とは１歳から４歳の</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死産及び</a:t>
          </a:r>
          <a:r>
            <a:rPr kumimoji="1" lang="ja-JP" altLang="en-US" sz="1000">
              <a:latin typeface="ＭＳ Ｐゴシック" panose="020B0600070205080204" pitchFamily="50" charset="-128"/>
              <a:ea typeface="ＭＳ Ｐゴシック" panose="020B0600070205080204" pitchFamily="50" charset="-128"/>
            </a:rPr>
            <a:t>死亡をいう。</a:t>
          </a:r>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幼児は、</a:t>
          </a:r>
          <a:r>
            <a:rPr kumimoji="1" lang="en-US" altLang="ja-JP" sz="1000">
              <a:latin typeface="ＭＳ Ｐゴシック" panose="020B0600070205080204" pitchFamily="50" charset="-128"/>
              <a:ea typeface="ＭＳ Ｐゴシック" panose="020B0600070205080204" pitchFamily="50" charset="-128"/>
            </a:rPr>
            <a:t>SDG</a:t>
          </a:r>
          <a:r>
            <a:rPr kumimoji="1" lang="ja-JP" altLang="en-US" sz="1000">
              <a:latin typeface="ＭＳ Ｐゴシック" panose="020B0600070205080204" pitchFamily="50" charset="-128"/>
              <a:ea typeface="ＭＳ Ｐゴシック" panose="020B0600070205080204" pitchFamily="50" charset="-128"/>
            </a:rPr>
            <a:t>グローバル指標</a:t>
          </a:r>
          <a:r>
            <a:rPr kumimoji="1" lang="en-US" altLang="ja-JP" sz="1000">
              <a:latin typeface="ＭＳ Ｐゴシック" panose="020B0600070205080204" pitchFamily="50" charset="-128"/>
              <a:ea typeface="ＭＳ Ｐゴシック" panose="020B0600070205080204" pitchFamily="50" charset="-128"/>
            </a:rPr>
            <a:t>3-2-1</a:t>
          </a:r>
          <a:r>
            <a:rPr kumimoji="1" lang="ja-JP" altLang="en-US" sz="1000">
              <a:latin typeface="ＭＳ Ｐゴシック" panose="020B0600070205080204" pitchFamily="50" charset="-128"/>
              <a:ea typeface="ＭＳ Ｐゴシック" panose="020B0600070205080204" pitchFamily="50" charset="-128"/>
            </a:rPr>
            <a:t>に合わせて５歳未満児（１歳から４歳）とする。</a:t>
          </a:r>
        </a:p>
      </xdr:txBody>
    </xdr:sp>
    <xdr:clientData/>
  </xdr:twoCellAnchor>
  <xdr:oneCellAnchor>
    <xdr:from>
      <xdr:col>18</xdr:col>
      <xdr:colOff>404873</xdr:colOff>
      <xdr:row>19</xdr:row>
      <xdr:rowOff>215835</xdr:rowOff>
    </xdr:from>
    <xdr:ext cx="1329210" cy="267381"/>
    <xdr:sp macro="" textlink="">
      <xdr:nvSpPr>
        <xdr:cNvPr id="10" name="テキスト ボックス 9">
          <a:extLst>
            <a:ext uri="{FF2B5EF4-FFF2-40B4-BE49-F238E27FC236}">
              <a16:creationId xmlns:a16="http://schemas.microsoft.com/office/drawing/2014/main" id="{00000000-0008-0000-7300-00000A000000}"/>
            </a:ext>
          </a:extLst>
        </xdr:cNvPr>
        <xdr:cNvSpPr txBox="1"/>
      </xdr:nvSpPr>
      <xdr:spPr>
        <a:xfrm>
          <a:off x="15844898" y="5311710"/>
          <a:ext cx="1329210"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a:latin typeface="ＭＳ Ｐゴシック" panose="020B0600070205080204" pitchFamily="50" charset="-128"/>
              <a:ea typeface="ＭＳ Ｐゴシック" panose="020B0600070205080204" pitchFamily="50" charset="-128"/>
            </a:rPr>
            <a:t>出典：人口動態調査</a:t>
          </a:r>
        </a:p>
      </xdr:txBody>
    </xdr:sp>
    <xdr:clientData/>
  </xdr:oneCellAnchor>
  <xdr:twoCellAnchor>
    <xdr:from>
      <xdr:col>19</xdr:col>
      <xdr:colOff>542925</xdr:colOff>
      <xdr:row>18</xdr:row>
      <xdr:rowOff>152400</xdr:rowOff>
    </xdr:from>
    <xdr:to>
      <xdr:col>20</xdr:col>
      <xdr:colOff>275537</xdr:colOff>
      <xdr:row>19</xdr:row>
      <xdr:rowOff>83246</xdr:rowOff>
    </xdr:to>
    <xdr:sp macro="" textlink="">
      <xdr:nvSpPr>
        <xdr:cNvPr id="11" name="テキスト ボックス 1">
          <a:extLst>
            <a:ext uri="{FF2B5EF4-FFF2-40B4-BE49-F238E27FC236}">
              <a16:creationId xmlns:a16="http://schemas.microsoft.com/office/drawing/2014/main" id="{00000000-0008-0000-7300-00000B000000}"/>
            </a:ext>
          </a:extLst>
        </xdr:cNvPr>
        <xdr:cNvSpPr txBox="1"/>
      </xdr:nvSpPr>
      <xdr:spPr>
        <a:xfrm>
          <a:off x="16659225" y="49911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238123</xdr:colOff>
      <xdr:row>1</xdr:row>
      <xdr:rowOff>114301</xdr:rowOff>
    </xdr:from>
    <xdr:to>
      <xdr:col>16</xdr:col>
      <xdr:colOff>495299</xdr:colOff>
      <xdr:row>17</xdr:row>
      <xdr:rowOff>114300</xdr:rowOff>
    </xdr:to>
    <xdr:graphicFrame macro="">
      <xdr:nvGraphicFramePr>
        <xdr:cNvPr id="2" name="グラフ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627186</xdr:colOff>
      <xdr:row>17</xdr:row>
      <xdr:rowOff>69606</xdr:rowOff>
    </xdr:from>
    <xdr:to>
      <xdr:col>15</xdr:col>
      <xdr:colOff>600076</xdr:colOff>
      <xdr:row>18</xdr:row>
      <xdr:rowOff>238126</xdr:rowOff>
    </xdr:to>
    <xdr:sp macro="" textlink="">
      <xdr:nvSpPr>
        <xdr:cNvPr id="3" name="テキスト ボックス 2">
          <a:extLst>
            <a:ext uri="{FF2B5EF4-FFF2-40B4-BE49-F238E27FC236}">
              <a16:creationId xmlns:a16="http://schemas.microsoft.com/office/drawing/2014/main" id="{00000000-0008-0000-7400-000003000000}"/>
            </a:ext>
          </a:extLst>
        </xdr:cNvPr>
        <xdr:cNvSpPr txBox="1"/>
      </xdr:nvSpPr>
      <xdr:spPr>
        <a:xfrm>
          <a:off x="9542586" y="2984256"/>
          <a:ext cx="1344490" cy="27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生活支援課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7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574222</xdr:colOff>
      <xdr:row>2</xdr:row>
      <xdr:rowOff>28575</xdr:rowOff>
    </xdr:from>
    <xdr:to>
      <xdr:col>16</xdr:col>
      <xdr:colOff>495300</xdr:colOff>
      <xdr:row>3</xdr:row>
      <xdr:rowOff>194302</xdr:rowOff>
    </xdr:to>
    <xdr:sp macro="" textlink="">
      <xdr:nvSpPr>
        <xdr:cNvPr id="9" name="テキスト ボックス 8">
          <a:extLst>
            <a:ext uri="{FF2B5EF4-FFF2-40B4-BE49-F238E27FC236}">
              <a16:creationId xmlns:a16="http://schemas.microsoft.com/office/drawing/2014/main" id="{00000000-0008-0000-7400-000009000000}"/>
            </a:ext>
          </a:extLst>
        </xdr:cNvPr>
        <xdr:cNvSpPr txBox="1"/>
      </xdr:nvSpPr>
      <xdr:spPr>
        <a:xfrm>
          <a:off x="10699297" y="371475"/>
          <a:ext cx="1311728"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twoCellAnchor>
    <xdr:from>
      <xdr:col>15</xdr:col>
      <xdr:colOff>276225</xdr:colOff>
      <xdr:row>15</xdr:row>
      <xdr:rowOff>190500</xdr:rowOff>
    </xdr:from>
    <xdr:to>
      <xdr:col>15</xdr:col>
      <xdr:colOff>685112</xdr:colOff>
      <xdr:row>16</xdr:row>
      <xdr:rowOff>102296</xdr:rowOff>
    </xdr:to>
    <xdr:sp macro="" textlink="">
      <xdr:nvSpPr>
        <xdr:cNvPr id="11" name="テキスト ボックス 1">
          <a:extLst>
            <a:ext uri="{FF2B5EF4-FFF2-40B4-BE49-F238E27FC236}">
              <a16:creationId xmlns:a16="http://schemas.microsoft.com/office/drawing/2014/main" id="{00000000-0008-0000-7400-00000B000000}"/>
            </a:ext>
          </a:extLst>
        </xdr:cNvPr>
        <xdr:cNvSpPr txBox="1"/>
      </xdr:nvSpPr>
      <xdr:spPr>
        <a:xfrm>
          <a:off x="11087100" y="43243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09.xml><?xml version="1.0" encoding="utf-8"?>
<c:userShapes xmlns:c="http://schemas.openxmlformats.org/drawingml/2006/chart">
  <cdr:relSizeAnchor xmlns:cdr="http://schemas.openxmlformats.org/drawingml/2006/chartDrawing">
    <cdr:from>
      <cdr:x>0.89088</cdr:x>
      <cdr:y>0.10663</cdr:y>
    </cdr:from>
    <cdr:to>
      <cdr:x>0.98166</cdr:x>
      <cdr:y>0.19546</cdr:y>
    </cdr:to>
    <cdr:sp macro="" textlink="">
      <cdr:nvSpPr>
        <cdr:cNvPr id="2" name="テキスト ボックス 1"/>
        <cdr:cNvSpPr txBox="1"/>
      </cdr:nvSpPr>
      <cdr:spPr>
        <a:xfrm xmlns:a="http://schemas.openxmlformats.org/drawingml/2006/main">
          <a:off x="5625955" y="483468"/>
          <a:ext cx="573282" cy="402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世帯</a:t>
          </a:r>
          <a:endParaRPr lang="en-US" altLang="ja-JP" sz="900">
            <a:solidFill>
              <a:schemeClr val="tx1">
                <a:lumMod val="65000"/>
                <a:lumOff val="35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0.45096</cdr:x>
      <cdr:y>0.46882</cdr:y>
    </cdr:from>
    <cdr:to>
      <cdr:x>0.6371</cdr:x>
      <cdr:y>0.72798</cdr:y>
    </cdr:to>
    <cdr:sp macro="" textlink="">
      <cdr:nvSpPr>
        <cdr:cNvPr id="2" name="円/楕円 1"/>
        <cdr:cNvSpPr/>
      </cdr:nvSpPr>
      <cdr:spPr bwMode="auto">
        <a:xfrm xmlns:a="http://schemas.openxmlformats.org/drawingml/2006/main">
          <a:off x="2852650" y="2002830"/>
          <a:ext cx="1177468" cy="1107146"/>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en-US" altLang="ja-JP" sz="1000" b="1"/>
            <a:t>10</a:t>
          </a:r>
          <a:r>
            <a:rPr lang="ja-JP" altLang="en-US" sz="1000" b="1"/>
            <a:t>月</a:t>
          </a:r>
          <a:r>
            <a:rPr lang="en-US" altLang="ja-JP" sz="1000" b="1"/>
            <a:t>1</a:t>
          </a:r>
          <a:r>
            <a:rPr lang="ja-JP" altLang="en-US" sz="1000" b="1"/>
            <a:t>日現在</a:t>
          </a:r>
          <a:endParaRPr lang="en-US" altLang="ja-JP" sz="1000" b="1"/>
        </a:p>
        <a:p xmlns:a="http://schemas.openxmlformats.org/drawingml/2006/main">
          <a:pPr algn="ctr"/>
          <a:r>
            <a:rPr lang="ja-JP" altLang="en-US" sz="1000" b="1"/>
            <a:t>世帯数総数</a:t>
          </a:r>
          <a:endParaRPr lang="en-US" altLang="ja-JP" sz="1000" b="1"/>
        </a:p>
        <a:p xmlns:a="http://schemas.openxmlformats.org/drawingml/2006/main">
          <a:pPr algn="ctr"/>
          <a:r>
            <a:rPr lang="en-US" altLang="ja-JP" sz="1000" b="1"/>
            <a:t>143,043</a:t>
          </a:r>
          <a:r>
            <a:rPr lang="ja-JP" altLang="en-US" sz="1000" b="1"/>
            <a:t>世帯</a:t>
          </a:r>
          <a:endParaRPr lang="ja-JP" sz="1000" b="1"/>
        </a:p>
      </cdr:txBody>
    </cdr:sp>
  </cdr:relSizeAnchor>
</c:userShapes>
</file>

<file path=xl/drawings/drawing210.xml><?xml version="1.0" encoding="utf-8"?>
<xdr:wsDr xmlns:xdr="http://schemas.openxmlformats.org/drawingml/2006/spreadsheetDrawing" xmlns:a="http://schemas.openxmlformats.org/drawingml/2006/main">
  <xdr:twoCellAnchor>
    <xdr:from>
      <xdr:col>5</xdr:col>
      <xdr:colOff>85724</xdr:colOff>
      <xdr:row>3</xdr:row>
      <xdr:rowOff>190500</xdr:rowOff>
    </xdr:from>
    <xdr:to>
      <xdr:col>15</xdr:col>
      <xdr:colOff>571499</xdr:colOff>
      <xdr:row>13</xdr:row>
      <xdr:rowOff>247650</xdr:rowOff>
    </xdr:to>
    <xdr:graphicFrame macro="">
      <xdr:nvGraphicFramePr>
        <xdr:cNvPr id="2" name="グラフ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85726</xdr:colOff>
      <xdr:row>2</xdr:row>
      <xdr:rowOff>142875</xdr:rowOff>
    </xdr:from>
    <xdr:to>
      <xdr:col>15</xdr:col>
      <xdr:colOff>638176</xdr:colOff>
      <xdr:row>3</xdr:row>
      <xdr:rowOff>257175</xdr:rowOff>
    </xdr:to>
    <xdr:sp macro="" textlink="">
      <xdr:nvSpPr>
        <xdr:cNvPr id="3" name="テキスト ボックス 24">
          <a:extLst>
            <a:ext uri="{FF2B5EF4-FFF2-40B4-BE49-F238E27FC236}">
              <a16:creationId xmlns:a16="http://schemas.microsoft.com/office/drawing/2014/main" id="{00000000-0008-0000-7500-000003000000}"/>
            </a:ext>
          </a:extLst>
        </xdr:cNvPr>
        <xdr:cNvSpPr txBox="1"/>
      </xdr:nvSpPr>
      <xdr:spPr>
        <a:xfrm>
          <a:off x="9686926" y="485775"/>
          <a:ext cx="12382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en-US" sz="800">
              <a:solidFill>
                <a:sysClr val="windowText" lastClr="000000"/>
              </a:solidFill>
              <a:effectLst/>
              <a:latin typeface="+mn-ea"/>
              <a:ea typeface="+mn-ea"/>
              <a:cs typeface="Times New Roman" panose="02020603050405020304" pitchFamily="18" charset="0"/>
            </a:rPr>
            <a:t>2025</a:t>
          </a:r>
          <a:r>
            <a:rPr lang="ja-JP" sz="800">
              <a:solidFill>
                <a:sysClr val="windowText" lastClr="000000"/>
              </a:solidFill>
              <a:effectLst/>
              <a:latin typeface="+mn-ea"/>
              <a:ea typeface="+mn-ea"/>
              <a:cs typeface="Times New Roman" panose="02020603050405020304" pitchFamily="18" charset="0"/>
            </a:rPr>
            <a:t>年</a:t>
          </a:r>
          <a:r>
            <a:rPr lang="ja-JP" altLang="en-US" sz="800">
              <a:solidFill>
                <a:sysClr val="windowText" lastClr="000000"/>
              </a:solidFill>
              <a:effectLst/>
              <a:latin typeface="+mn-ea"/>
              <a:ea typeface="+mn-ea"/>
              <a:cs typeface="Times New Roman" panose="02020603050405020304" pitchFamily="18" charset="0"/>
            </a:rPr>
            <a:t>１</a:t>
          </a:r>
          <a:r>
            <a:rPr lang="ja-JP" sz="800">
              <a:solidFill>
                <a:sysClr val="windowText" lastClr="000000"/>
              </a:solidFill>
              <a:effectLst/>
              <a:latin typeface="+mn-ea"/>
              <a:ea typeface="+mn-ea"/>
              <a:cs typeface="Times New Roman" panose="02020603050405020304" pitchFamily="18" charset="0"/>
            </a:rPr>
            <a:t>月</a:t>
          </a:r>
          <a:r>
            <a:rPr lang="ja-JP" altLang="en-US" sz="800">
              <a:solidFill>
                <a:sysClr val="windowText" lastClr="000000"/>
              </a:solidFill>
              <a:effectLst/>
              <a:latin typeface="+mn-ea"/>
              <a:ea typeface="+mn-ea"/>
              <a:cs typeface="Times New Roman" panose="02020603050405020304" pitchFamily="18" charset="0"/>
            </a:rPr>
            <a:t>１</a:t>
          </a:r>
          <a:r>
            <a:rPr lang="ja-JP" sz="800">
              <a:solidFill>
                <a:sysClr val="windowText" lastClr="000000"/>
              </a:solidFill>
              <a:effectLst/>
              <a:latin typeface="+mn-ea"/>
              <a:ea typeface="+mn-ea"/>
              <a:cs typeface="Times New Roman" panose="02020603050405020304" pitchFamily="18" charset="0"/>
            </a:rPr>
            <a:t>日現在</a:t>
          </a:r>
          <a:endParaRPr lang="ja-JP" sz="1200">
            <a:solidFill>
              <a:sysClr val="windowText" lastClr="000000"/>
            </a:solidFill>
            <a:effectLst/>
            <a:latin typeface="+mn-ea"/>
            <a:ea typeface="+mn-ea"/>
            <a:cs typeface="ＭＳ Ｐゴシック" panose="020B0600070205080204" pitchFamily="50" charset="-128"/>
          </a:endParaRPr>
        </a:p>
      </xdr:txBody>
    </xdr:sp>
    <xdr:clientData/>
  </xdr:twoCellAnchor>
  <xdr:twoCellAnchor>
    <xdr:from>
      <xdr:col>14</xdr:col>
      <xdr:colOff>238125</xdr:colOff>
      <xdr:row>14</xdr:row>
      <xdr:rowOff>114300</xdr:rowOff>
    </xdr:from>
    <xdr:to>
      <xdr:col>16</xdr:col>
      <xdr:colOff>38100</xdr:colOff>
      <xdr:row>15</xdr:row>
      <xdr:rowOff>180975</xdr:rowOff>
    </xdr:to>
    <xdr:sp macro="" textlink="">
      <xdr:nvSpPr>
        <xdr:cNvPr id="4" name="テキスト ボックス 3">
          <a:extLst>
            <a:ext uri="{FF2B5EF4-FFF2-40B4-BE49-F238E27FC236}">
              <a16:creationId xmlns:a16="http://schemas.microsoft.com/office/drawing/2014/main" id="{00000000-0008-0000-7500-000004000000}"/>
            </a:ext>
          </a:extLst>
        </xdr:cNvPr>
        <xdr:cNvSpPr txBox="1"/>
      </xdr:nvSpPr>
      <xdr:spPr>
        <a:xfrm>
          <a:off x="9839325" y="2514600"/>
          <a:ext cx="11715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資料：生活支援課</a:t>
          </a:r>
        </a:p>
      </xdr:txBody>
    </xdr:sp>
    <xdr:clientData/>
  </xdr:twoCellAnchor>
</xdr:wsDr>
</file>

<file path=xl/drawings/drawing211.xml><?xml version="1.0" encoding="utf-8"?>
<c:userShapes xmlns:c="http://schemas.openxmlformats.org/drawingml/2006/chart">
  <cdr:relSizeAnchor xmlns:cdr="http://schemas.openxmlformats.org/drawingml/2006/chartDrawing">
    <cdr:from>
      <cdr:x>0.0044</cdr:x>
      <cdr:y>0.05624</cdr:y>
    </cdr:from>
    <cdr:to>
      <cdr:x>0.05805</cdr:x>
      <cdr:y>0.15031</cdr:y>
    </cdr:to>
    <cdr:sp macro="" textlink="">
      <cdr:nvSpPr>
        <cdr:cNvPr id="2" name="テキスト ボックス 1"/>
        <cdr:cNvSpPr txBox="1"/>
      </cdr:nvSpPr>
      <cdr:spPr>
        <a:xfrm xmlns:a="http://schemas.openxmlformats.org/drawingml/2006/main">
          <a:off x="31769" y="174634"/>
          <a:ext cx="387332" cy="2920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endParaRPr lang="en-US" altLang="ja-JP" sz="900">
            <a:solidFill>
              <a:schemeClr val="tx1">
                <a:lumMod val="65000"/>
                <a:lumOff val="35000"/>
              </a:schemeClr>
            </a:solidFill>
          </a:endParaRPr>
        </a:p>
      </cdr:txBody>
    </cdr:sp>
  </cdr:relSizeAnchor>
  <cdr:relSizeAnchor xmlns:cdr="http://schemas.openxmlformats.org/drawingml/2006/chartDrawing">
    <cdr:from>
      <cdr:x>0.94459</cdr:x>
      <cdr:y>0.91718</cdr:y>
    </cdr:from>
    <cdr:to>
      <cdr:x>1</cdr:x>
      <cdr:y>0.98773</cdr:y>
    </cdr:to>
    <cdr:sp macro="" textlink="">
      <cdr:nvSpPr>
        <cdr:cNvPr id="3" name="テキスト ボックス 1"/>
        <cdr:cNvSpPr txBox="1"/>
      </cdr:nvSpPr>
      <cdr:spPr>
        <a:xfrm xmlns:a="http://schemas.openxmlformats.org/drawingml/2006/main">
          <a:off x="6936857" y="2847981"/>
          <a:ext cx="406918" cy="219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歳</a:t>
          </a:r>
          <a:endParaRPr lang="en-US" altLang="ja-JP" sz="900">
            <a:solidFill>
              <a:schemeClr val="tx1">
                <a:lumMod val="65000"/>
                <a:lumOff val="35000"/>
              </a:schemeClr>
            </a:solidFill>
          </a:endParaRPr>
        </a:p>
      </cdr:txBody>
    </cdr:sp>
  </cdr:relSizeAnchor>
</c:userShapes>
</file>

<file path=xl/drawings/drawing212.xml><?xml version="1.0" encoding="utf-8"?>
<xdr:wsDr xmlns:xdr="http://schemas.openxmlformats.org/drawingml/2006/spreadsheetDrawing" xmlns:a="http://schemas.openxmlformats.org/drawingml/2006/main">
  <xdr:twoCellAnchor>
    <xdr:from>
      <xdr:col>8</xdr:col>
      <xdr:colOff>142875</xdr:colOff>
      <xdr:row>2</xdr:row>
      <xdr:rowOff>114300</xdr:rowOff>
    </xdr:from>
    <xdr:to>
      <xdr:col>18</xdr:col>
      <xdr:colOff>152400</xdr:colOff>
      <xdr:row>22</xdr:row>
      <xdr:rowOff>266700</xdr:rowOff>
    </xdr:to>
    <xdr:graphicFrame macro="">
      <xdr:nvGraphicFramePr>
        <xdr:cNvPr id="2" name="グラフ 1">
          <a:extLst>
            <a:ext uri="{FF2B5EF4-FFF2-40B4-BE49-F238E27FC236}">
              <a16:creationId xmlns:a16="http://schemas.microsoft.com/office/drawing/2014/main" id="{44E02BF0-8594-475E-A001-B7DDC3974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32971</xdr:colOff>
      <xdr:row>21</xdr:row>
      <xdr:rowOff>117230</xdr:rowOff>
    </xdr:from>
    <xdr:to>
      <xdr:col>17</xdr:col>
      <xdr:colOff>457201</xdr:colOff>
      <xdr:row>22</xdr:row>
      <xdr:rowOff>133350</xdr:rowOff>
    </xdr:to>
    <xdr:sp macro="" textlink="">
      <xdr:nvSpPr>
        <xdr:cNvPr id="3" name="テキスト ボックス 2">
          <a:extLst>
            <a:ext uri="{FF2B5EF4-FFF2-40B4-BE49-F238E27FC236}">
              <a16:creationId xmlns:a16="http://schemas.microsoft.com/office/drawing/2014/main" id="{CDBFBC8B-EF55-4C86-9AA5-4C1DCDDBDEA6}"/>
            </a:ext>
          </a:extLst>
        </xdr:cNvPr>
        <xdr:cNvSpPr txBox="1"/>
      </xdr:nvSpPr>
      <xdr:spPr>
        <a:xfrm>
          <a:off x="12024946" y="5965580"/>
          <a:ext cx="1795830" cy="301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資料：郡山市統計書、介護保険課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EE4C10F0-1B18-468E-AFA1-7F2B7D402DFA}"/>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EE4C10F0-1B18-468E-AFA1-7F2B7D402DFA}"/>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DB49CDCC-9843-4558-928A-3C8246E1BC79}"/>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DB49CDCC-9843-4558-928A-3C8246E1BC79}"/>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9EE7B140-7039-4544-9FF2-807A825B9BFB}"/>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9EE7B140-7039-4544-9FF2-807A825B9BFB}"/>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829B9F84-39C6-4CEB-B7BE-36DBB9D13685}"/>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829B9F84-39C6-4CEB-B7BE-36DBB9D13685}"/>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1A7A92A7-673C-400E-A006-7EFF13B3B977}"/>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1A7A92A7-673C-400E-A006-7EFF13B3B977}"/>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16</xdr:col>
      <xdr:colOff>590550</xdr:colOff>
      <xdr:row>20</xdr:row>
      <xdr:rowOff>19050</xdr:rowOff>
    </xdr:from>
    <xdr:to>
      <xdr:col>17</xdr:col>
      <xdr:colOff>313637</xdr:colOff>
      <xdr:row>20</xdr:row>
      <xdr:rowOff>216596</xdr:rowOff>
    </xdr:to>
    <xdr:sp macro="" textlink="">
      <xdr:nvSpPr>
        <xdr:cNvPr id="9" name="テキスト ボックス 1">
          <a:extLst>
            <a:ext uri="{FF2B5EF4-FFF2-40B4-BE49-F238E27FC236}">
              <a16:creationId xmlns:a16="http://schemas.microsoft.com/office/drawing/2014/main" id="{6218A42E-78C2-4E38-8D9F-7158BC790B04}"/>
            </a:ext>
          </a:extLst>
        </xdr:cNvPr>
        <xdr:cNvSpPr txBox="1"/>
      </xdr:nvSpPr>
      <xdr:spPr>
        <a:xfrm>
          <a:off x="13268325" y="558165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13.xml><?xml version="1.0" encoding="utf-8"?>
<c:userShapes xmlns:c="http://schemas.openxmlformats.org/drawingml/2006/chart">
  <cdr:relSizeAnchor xmlns:cdr="http://schemas.openxmlformats.org/drawingml/2006/chartDrawing">
    <cdr:from>
      <cdr:x>0.89238</cdr:x>
      <cdr:y>0.1154</cdr:y>
    </cdr:from>
    <cdr:to>
      <cdr:x>0.95238</cdr:x>
      <cdr:y>0.17788</cdr:y>
    </cdr:to>
    <cdr:sp macro="" textlink="">
      <cdr:nvSpPr>
        <cdr:cNvPr id="3" name="テキスト ボックス 1"/>
        <cdr:cNvSpPr txBox="1"/>
      </cdr:nvSpPr>
      <cdr:spPr>
        <a:xfrm xmlns:a="http://schemas.openxmlformats.org/drawingml/2006/main">
          <a:off x="5890477" y="685873"/>
          <a:ext cx="396023" cy="3714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14.xml><?xml version="1.0" encoding="utf-8"?>
<xdr:wsDr xmlns:xdr="http://schemas.openxmlformats.org/drawingml/2006/spreadsheetDrawing" xmlns:a="http://schemas.openxmlformats.org/drawingml/2006/main">
  <xdr:twoCellAnchor>
    <xdr:from>
      <xdr:col>5</xdr:col>
      <xdr:colOff>300318</xdr:colOff>
      <xdr:row>4</xdr:row>
      <xdr:rowOff>58697</xdr:rowOff>
    </xdr:from>
    <xdr:to>
      <xdr:col>13</xdr:col>
      <xdr:colOff>597834</xdr:colOff>
      <xdr:row>15</xdr:row>
      <xdr:rowOff>80201</xdr:rowOff>
    </xdr:to>
    <xdr:grpSp>
      <xdr:nvGrpSpPr>
        <xdr:cNvPr id="2" name="グループ化 1">
          <a:extLst>
            <a:ext uri="{FF2B5EF4-FFF2-40B4-BE49-F238E27FC236}">
              <a16:creationId xmlns:a16="http://schemas.microsoft.com/office/drawing/2014/main" id="{00000000-0008-0000-7700-000002000000}"/>
            </a:ext>
          </a:extLst>
        </xdr:cNvPr>
        <xdr:cNvGrpSpPr/>
      </xdr:nvGrpSpPr>
      <xdr:grpSpPr>
        <a:xfrm>
          <a:off x="4596093" y="868322"/>
          <a:ext cx="5783916" cy="2898054"/>
          <a:chOff x="3775611" y="137301"/>
          <a:chExt cx="4639727" cy="2288737"/>
        </a:xfrm>
      </xdr:grpSpPr>
      <xdr:graphicFrame macro="">
        <xdr:nvGraphicFramePr>
          <xdr:cNvPr id="3" name="グラフ 2">
            <a:extLst>
              <a:ext uri="{FF2B5EF4-FFF2-40B4-BE49-F238E27FC236}">
                <a16:creationId xmlns:a16="http://schemas.microsoft.com/office/drawing/2014/main" id="{00000000-0008-0000-7700-000003000000}"/>
              </a:ext>
            </a:extLst>
          </xdr:cNvPr>
          <xdr:cNvGraphicFramePr/>
        </xdr:nvGraphicFramePr>
        <xdr:xfrm>
          <a:off x="3775611" y="188895"/>
          <a:ext cx="4639727" cy="223714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00000000-0008-0000-7700-000004000000}"/>
              </a:ext>
            </a:extLst>
          </xdr:cNvPr>
          <xdr:cNvSpPr txBox="1"/>
        </xdr:nvSpPr>
        <xdr:spPr>
          <a:xfrm>
            <a:off x="3867240" y="137301"/>
            <a:ext cx="255800" cy="271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Ｐゴシック" panose="020B0600070205080204" pitchFamily="50" charset="-128"/>
                <a:ea typeface="ＭＳ Ｐゴシック" panose="020B0600070205080204" pitchFamily="50" charset="-128"/>
              </a:rPr>
              <a:t>人</a:t>
            </a:r>
            <a:endParaRPr kumimoji="1" lang="en-US" altLang="ja-JP" sz="900">
              <a:latin typeface="ＭＳ Ｐゴシック" panose="020B0600070205080204" pitchFamily="50" charset="-128"/>
              <a:ea typeface="ＭＳ Ｐゴシック" panose="020B0600070205080204" pitchFamily="50" charset="-128"/>
            </a:endParaRPr>
          </a:p>
          <a:p>
            <a:endParaRPr kumimoji="1" lang="ja-JP" altLang="en-US" sz="9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12</xdr:col>
      <xdr:colOff>14044</xdr:colOff>
      <xdr:row>3</xdr:row>
      <xdr:rowOff>248771</xdr:rowOff>
    </xdr:from>
    <xdr:to>
      <xdr:col>13</xdr:col>
      <xdr:colOff>533400</xdr:colOff>
      <xdr:row>4</xdr:row>
      <xdr:rowOff>228600</xdr:rowOff>
    </xdr:to>
    <xdr:sp macro="" textlink="">
      <xdr:nvSpPr>
        <xdr:cNvPr id="5" name="テキスト ボックス 4">
          <a:extLst>
            <a:ext uri="{FF2B5EF4-FFF2-40B4-BE49-F238E27FC236}">
              <a16:creationId xmlns:a16="http://schemas.microsoft.com/office/drawing/2014/main" id="{00000000-0008-0000-7700-000005000000}"/>
            </a:ext>
          </a:extLst>
        </xdr:cNvPr>
        <xdr:cNvSpPr txBox="1"/>
      </xdr:nvSpPr>
      <xdr:spPr>
        <a:xfrm>
          <a:off x="8243644" y="686921"/>
          <a:ext cx="1205156" cy="17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各年度</a:t>
          </a:r>
          <a:r>
            <a:rPr kumimoji="1" lang="en-US" altLang="ja-JP" sz="800">
              <a:latin typeface="+mn-ea"/>
              <a:ea typeface="+mn-ea"/>
            </a:rPr>
            <a:t>9</a:t>
          </a:r>
          <a:r>
            <a:rPr kumimoji="1" lang="ja-JP" altLang="en-US" sz="800">
              <a:latin typeface="+mn-ea"/>
              <a:ea typeface="+mn-ea"/>
            </a:rPr>
            <a:t>月</a:t>
          </a:r>
          <a:r>
            <a:rPr kumimoji="1" lang="en-US" altLang="ja-JP" sz="800">
              <a:latin typeface="+mn-ea"/>
              <a:ea typeface="+mn-ea"/>
            </a:rPr>
            <a:t>30</a:t>
          </a:r>
          <a:r>
            <a:rPr kumimoji="1" lang="ja-JP" altLang="en-US" sz="800">
              <a:latin typeface="+mn-ea"/>
              <a:ea typeface="+mn-ea"/>
            </a:rPr>
            <a:t>日現在</a:t>
          </a:r>
        </a:p>
      </xdr:txBody>
    </xdr:sp>
    <xdr:clientData/>
  </xdr:twoCellAnchor>
  <xdr:twoCellAnchor>
    <xdr:from>
      <xdr:col>11</xdr:col>
      <xdr:colOff>308722</xdr:colOff>
      <xdr:row>15</xdr:row>
      <xdr:rowOff>148828</xdr:rowOff>
    </xdr:from>
    <xdr:to>
      <xdr:col>13</xdr:col>
      <xdr:colOff>676275</xdr:colOff>
      <xdr:row>17</xdr:row>
      <xdr:rowOff>83834</xdr:rowOff>
    </xdr:to>
    <xdr:sp macro="" textlink="">
      <xdr:nvSpPr>
        <xdr:cNvPr id="6" name="テキスト ボックス 5">
          <a:extLst>
            <a:ext uri="{FF2B5EF4-FFF2-40B4-BE49-F238E27FC236}">
              <a16:creationId xmlns:a16="http://schemas.microsoft.com/office/drawing/2014/main" id="{00000000-0008-0000-7700-000006000000}"/>
            </a:ext>
          </a:extLst>
        </xdr:cNvPr>
        <xdr:cNvSpPr txBox="1"/>
      </xdr:nvSpPr>
      <xdr:spPr>
        <a:xfrm>
          <a:off x="7852522" y="2549128"/>
          <a:ext cx="1739153" cy="277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資料：地域包括ケア推進課</a:t>
          </a:r>
          <a:endParaRPr lang="ja-JP" altLang="ja-JP" sz="800">
            <a:effectLst/>
          </a:endParaRPr>
        </a:p>
      </xdr:txBody>
    </xdr:sp>
    <xdr:clientData/>
  </xdr:twoCellAnchor>
  <xdr:twoCellAnchor>
    <xdr:from>
      <xdr:col>13</xdr:col>
      <xdr:colOff>243168</xdr:colOff>
      <xdr:row>13</xdr:row>
      <xdr:rowOff>49172</xdr:rowOff>
    </xdr:from>
    <xdr:to>
      <xdr:col>13</xdr:col>
      <xdr:colOff>652055</xdr:colOff>
      <xdr:row>14</xdr:row>
      <xdr:rowOff>75268</xdr:rowOff>
    </xdr:to>
    <xdr:sp macro="" textlink="">
      <xdr:nvSpPr>
        <xdr:cNvPr id="8" name="テキスト ボックス 1">
          <a:extLst>
            <a:ext uri="{FF2B5EF4-FFF2-40B4-BE49-F238E27FC236}">
              <a16:creationId xmlns:a16="http://schemas.microsoft.com/office/drawing/2014/main" id="{00000000-0008-0000-7700-000008000000}"/>
            </a:ext>
          </a:extLst>
        </xdr:cNvPr>
        <xdr:cNvSpPr txBox="1"/>
      </xdr:nvSpPr>
      <xdr:spPr>
        <a:xfrm>
          <a:off x="10025343" y="3392447"/>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15.xml><?xml version="1.0" encoding="utf-8"?>
<xdr:wsDr xmlns:xdr="http://schemas.openxmlformats.org/drawingml/2006/spreadsheetDrawing" xmlns:a="http://schemas.openxmlformats.org/drawingml/2006/main">
  <xdr:twoCellAnchor>
    <xdr:from>
      <xdr:col>7</xdr:col>
      <xdr:colOff>0</xdr:colOff>
      <xdr:row>1</xdr:row>
      <xdr:rowOff>19049</xdr:rowOff>
    </xdr:from>
    <xdr:to>
      <xdr:col>18</xdr:col>
      <xdr:colOff>258417</xdr:colOff>
      <xdr:row>14</xdr:row>
      <xdr:rowOff>123824</xdr:rowOff>
    </xdr:to>
    <xdr:graphicFrame macro="">
      <xdr:nvGraphicFramePr>
        <xdr:cNvPr id="2" name="グラフ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343497</xdr:colOff>
      <xdr:row>2</xdr:row>
      <xdr:rowOff>62961</xdr:rowOff>
    </xdr:from>
    <xdr:to>
      <xdr:col>18</xdr:col>
      <xdr:colOff>238124</xdr:colOff>
      <xdr:row>3</xdr:row>
      <xdr:rowOff>142874</xdr:rowOff>
    </xdr:to>
    <xdr:sp macro="" textlink="">
      <xdr:nvSpPr>
        <xdr:cNvPr id="3" name="テキスト ボックス 2">
          <a:extLst>
            <a:ext uri="{FF2B5EF4-FFF2-40B4-BE49-F238E27FC236}">
              <a16:creationId xmlns:a16="http://schemas.microsoft.com/office/drawing/2014/main" id="{00000000-0008-0000-7800-000003000000}"/>
            </a:ext>
          </a:extLst>
        </xdr:cNvPr>
        <xdr:cNvSpPr txBox="1"/>
      </xdr:nvSpPr>
      <xdr:spPr>
        <a:xfrm>
          <a:off x="13478472" y="786861"/>
          <a:ext cx="1285277" cy="251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各年度３月</a:t>
          </a:r>
          <a:r>
            <a:rPr kumimoji="1" lang="en-US" altLang="ja-JP" sz="800">
              <a:latin typeface="+mn-ea"/>
              <a:ea typeface="+mn-ea"/>
            </a:rPr>
            <a:t>31</a:t>
          </a:r>
          <a:r>
            <a:rPr kumimoji="1" lang="ja-JP" altLang="en-US" sz="800">
              <a:latin typeface="+mn-ea"/>
              <a:ea typeface="+mn-ea"/>
            </a:rPr>
            <a:t>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7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8</xdr:col>
      <xdr:colOff>59636</xdr:colOff>
      <xdr:row>14</xdr:row>
      <xdr:rowOff>7867</xdr:rowOff>
    </xdr:from>
    <xdr:to>
      <xdr:col>16</xdr:col>
      <xdr:colOff>47625</xdr:colOff>
      <xdr:row>17</xdr:row>
      <xdr:rowOff>281608</xdr:rowOff>
    </xdr:to>
    <xdr:sp macro="" textlink="">
      <xdr:nvSpPr>
        <xdr:cNvPr id="9" name="テキスト ボックス 8">
          <a:extLst>
            <a:ext uri="{FF2B5EF4-FFF2-40B4-BE49-F238E27FC236}">
              <a16:creationId xmlns:a16="http://schemas.microsoft.com/office/drawing/2014/main" id="{00000000-0008-0000-7800-000009000000}"/>
            </a:ext>
          </a:extLst>
        </xdr:cNvPr>
        <xdr:cNvSpPr txBox="1"/>
      </xdr:nvSpPr>
      <xdr:spPr>
        <a:xfrm>
          <a:off x="5546036" y="2408167"/>
          <a:ext cx="5474389" cy="67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lang="ja-JP" altLang="ja-JP" sz="800">
              <a:solidFill>
                <a:schemeClr val="dk1"/>
              </a:solidFill>
              <a:effectLst/>
              <a:latin typeface="+mn-ea"/>
              <a:ea typeface="+mn-ea"/>
              <a:cs typeface="+mn-cs"/>
            </a:rPr>
            <a:t> </a:t>
          </a:r>
          <a:r>
            <a:rPr lang="ja-JP" altLang="en-US" sz="800">
              <a:solidFill>
                <a:schemeClr val="dk1"/>
              </a:solidFill>
              <a:effectLst/>
              <a:latin typeface="+mn-ea"/>
              <a:ea typeface="+mn-ea"/>
              <a:cs typeface="+mn-cs"/>
            </a:rPr>
            <a:t>認知症高齢者位置情報探索機器（ＧＰＳ）貸与事業</a:t>
          </a:r>
          <a:endParaRPr lang="en-US" altLang="ja-JP" sz="800">
            <a:solidFill>
              <a:schemeClr val="dk1"/>
            </a:solidFill>
            <a:effectLst/>
            <a:latin typeface="+mn-ea"/>
            <a:ea typeface="+mn-ea"/>
            <a:cs typeface="+mn-cs"/>
          </a:endParaRPr>
        </a:p>
        <a:p>
          <a:r>
            <a:rPr lang="ja-JP" altLang="en-US" sz="800">
              <a:solidFill>
                <a:schemeClr val="dk1"/>
              </a:solidFill>
              <a:effectLst/>
              <a:latin typeface="+mn-ea"/>
              <a:ea typeface="+mn-ea"/>
              <a:cs typeface="+mn-cs"/>
            </a:rPr>
            <a:t>　　認知症の方が行方不明の場合に備え、電話やインターネットで所在が分かるＧＰＳ端末を貸し出します。</a:t>
          </a:r>
          <a:endParaRPr lang="en-US" altLang="ja-JP" sz="800">
            <a:solidFill>
              <a:schemeClr val="dk1"/>
            </a:solidFill>
            <a:effectLst/>
            <a:latin typeface="+mn-ea"/>
            <a:ea typeface="+mn-ea"/>
            <a:cs typeface="+mn-cs"/>
          </a:endParaRPr>
        </a:p>
        <a:p>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effectLst/>
              <a:latin typeface="+mn-ea"/>
              <a:ea typeface="+mn-ea"/>
              <a:cs typeface="+mn-cs"/>
            </a:rPr>
            <a:t>※</a:t>
          </a:r>
          <a:r>
            <a:rPr kumimoji="1" lang="ja-JP" altLang="en-US" sz="800" baseline="0">
              <a:solidFill>
                <a:schemeClr val="dk1"/>
              </a:solidFill>
              <a:effectLst/>
              <a:latin typeface="+mn-ea"/>
              <a:ea typeface="+mn-ea"/>
              <a:cs typeface="+mn-cs"/>
            </a:rPr>
            <a:t> </a:t>
          </a:r>
          <a:r>
            <a:rPr lang="ja-JP" altLang="ja-JP" sz="800">
              <a:solidFill>
                <a:schemeClr val="dk1"/>
              </a:solidFill>
              <a:effectLst/>
              <a:latin typeface="+mn-ea"/>
              <a:ea typeface="+mn-ea"/>
              <a:cs typeface="+mn-cs"/>
            </a:rPr>
            <a:t>認知症高齢者身元確認ＱＲコード活用事業</a:t>
          </a: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a:solidFill>
                <a:schemeClr val="dk1"/>
              </a:solidFill>
              <a:effectLst/>
              <a:latin typeface="+mn-ea"/>
              <a:ea typeface="+mn-ea"/>
              <a:cs typeface="+mn-cs"/>
            </a:rPr>
            <a:t>　　認知症の方の鞄や洋服にＱＲコードシールを貼ることで、本人が道に迷った時の保護につながります。</a:t>
          </a: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effectLst/>
              <a:latin typeface="+mn-ea"/>
              <a:ea typeface="+mn-ea"/>
              <a:cs typeface="+mn-cs"/>
            </a:rPr>
            <a:t>※</a:t>
          </a:r>
          <a:r>
            <a:rPr lang="ja-JP" altLang="ja-JP" sz="800">
              <a:solidFill>
                <a:schemeClr val="dk1"/>
              </a:solidFill>
              <a:effectLst/>
              <a:latin typeface="+mn-ea"/>
              <a:ea typeface="+mn-ea"/>
              <a:cs typeface="+mn-cs"/>
            </a:rPr>
            <a:t> 認知症高齢者</a:t>
          </a:r>
          <a:r>
            <a:rPr lang="en-US" altLang="ja-JP" sz="800">
              <a:solidFill>
                <a:schemeClr val="dk1"/>
              </a:solidFill>
              <a:effectLst/>
              <a:latin typeface="+mn-ea"/>
              <a:ea typeface="+mn-ea"/>
              <a:cs typeface="+mn-cs"/>
            </a:rPr>
            <a:t>SOS</a:t>
          </a:r>
          <a:r>
            <a:rPr lang="ja-JP" altLang="ja-JP" sz="800">
              <a:solidFill>
                <a:schemeClr val="dk1"/>
              </a:solidFill>
              <a:effectLst/>
              <a:latin typeface="+mn-ea"/>
              <a:ea typeface="+mn-ea"/>
              <a:cs typeface="+mn-cs"/>
            </a:rPr>
            <a:t>見守りネットワーク</a:t>
          </a:r>
          <a:r>
            <a:rPr lang="ja-JP" altLang="en-US" sz="800">
              <a:solidFill>
                <a:schemeClr val="dk1"/>
              </a:solidFill>
              <a:effectLst/>
              <a:latin typeface="+mn-ea"/>
              <a:ea typeface="+mn-ea"/>
              <a:cs typeface="+mn-cs"/>
            </a:rPr>
            <a:t>事業</a:t>
          </a: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a:solidFill>
                <a:schemeClr val="dk1"/>
              </a:solidFill>
              <a:effectLst/>
              <a:latin typeface="+mn-ea"/>
              <a:ea typeface="+mn-ea"/>
              <a:cs typeface="+mn-cs"/>
            </a:rPr>
            <a:t>　　認知症の方が行方不明になった時に、警察・地域の関係機関・事業所が協力して保護する仕組みです。</a:t>
          </a:r>
          <a:endParaRPr kumimoji="1" lang="ja-JP" altLang="en-US" sz="800">
            <a:latin typeface="+mn-ea"/>
            <a:ea typeface="+mn-ea"/>
          </a:endParaRPr>
        </a:p>
      </xdr:txBody>
    </xdr:sp>
    <xdr:clientData/>
  </xdr:twoCellAnchor>
  <xdr:twoCellAnchor>
    <xdr:from>
      <xdr:col>15</xdr:col>
      <xdr:colOff>592793</xdr:colOff>
      <xdr:row>13</xdr:row>
      <xdr:rowOff>149599</xdr:rowOff>
    </xdr:from>
    <xdr:to>
      <xdr:col>18</xdr:col>
      <xdr:colOff>256617</xdr:colOff>
      <xdr:row>14</xdr:row>
      <xdr:rowOff>200026</xdr:rowOff>
    </xdr:to>
    <xdr:sp macro="" textlink="">
      <xdr:nvSpPr>
        <xdr:cNvPr id="10" name="テキスト ボックス 9">
          <a:extLst>
            <a:ext uri="{FF2B5EF4-FFF2-40B4-BE49-F238E27FC236}">
              <a16:creationId xmlns:a16="http://schemas.microsoft.com/office/drawing/2014/main" id="{00000000-0008-0000-7800-00000A000000}"/>
            </a:ext>
          </a:extLst>
        </xdr:cNvPr>
        <xdr:cNvSpPr txBox="1"/>
      </xdr:nvSpPr>
      <xdr:spPr>
        <a:xfrm>
          <a:off x="10879793" y="2378449"/>
          <a:ext cx="1721224" cy="193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資料：地域包括ケア推進課</a:t>
          </a:r>
          <a:endParaRPr lang="ja-JP" altLang="ja-JP" sz="800">
            <a:effectLst/>
          </a:endParaRPr>
        </a:p>
      </xdr:txBody>
    </xdr:sp>
    <xdr:clientData/>
  </xdr:twoCellAnchor>
  <xdr:twoCellAnchor>
    <xdr:from>
      <xdr:col>17</xdr:col>
      <xdr:colOff>485775</xdr:colOff>
      <xdr:row>12</xdr:row>
      <xdr:rowOff>276225</xdr:rowOff>
    </xdr:from>
    <xdr:to>
      <xdr:col>18</xdr:col>
      <xdr:colOff>208862</xdr:colOff>
      <xdr:row>13</xdr:row>
      <xdr:rowOff>188021</xdr:rowOff>
    </xdr:to>
    <xdr:sp macro="" textlink="">
      <xdr:nvSpPr>
        <xdr:cNvPr id="12" name="テキスト ボックス 1">
          <a:extLst>
            <a:ext uri="{FF2B5EF4-FFF2-40B4-BE49-F238E27FC236}">
              <a16:creationId xmlns:a16="http://schemas.microsoft.com/office/drawing/2014/main" id="{00000000-0008-0000-7800-00000C000000}"/>
            </a:ext>
          </a:extLst>
        </xdr:cNvPr>
        <xdr:cNvSpPr txBox="1"/>
      </xdr:nvSpPr>
      <xdr:spPr>
        <a:xfrm>
          <a:off x="14325600" y="393382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16.xml><?xml version="1.0" encoding="utf-8"?>
<c:userShapes xmlns:c="http://schemas.openxmlformats.org/drawingml/2006/chart">
  <cdr:relSizeAnchor xmlns:cdr="http://schemas.openxmlformats.org/drawingml/2006/chartDrawing">
    <cdr:from>
      <cdr:x>0.01966</cdr:x>
      <cdr:y>0.19545</cdr:y>
    </cdr:from>
    <cdr:to>
      <cdr:x>0.0725</cdr:x>
      <cdr:y>0.27068</cdr:y>
    </cdr:to>
    <cdr:sp macro="" textlink="">
      <cdr:nvSpPr>
        <cdr:cNvPr id="2" name="テキスト ボックス 1"/>
        <cdr:cNvSpPr txBox="1"/>
      </cdr:nvSpPr>
      <cdr:spPr>
        <a:xfrm xmlns:a="http://schemas.openxmlformats.org/drawingml/2006/main">
          <a:off x="148164" y="813539"/>
          <a:ext cx="398176" cy="3131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ＭＳ Ｐゴシック" panose="020B0600070205080204" pitchFamily="50" charset="-128"/>
              <a:ea typeface="ＭＳ Ｐゴシック" panose="020B0600070205080204" pitchFamily="50" charset="-128"/>
            </a:rPr>
            <a:t>人</a:t>
          </a:r>
          <a:endParaRPr lang="en-US" altLang="ja-JP" sz="900">
            <a:solidFill>
              <a:schemeClr val="tx1">
                <a:lumMod val="65000"/>
                <a:lumOff val="35000"/>
              </a:schemeClr>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0.87076</cdr:x>
      <cdr:y>0.21196</cdr:y>
    </cdr:from>
    <cdr:to>
      <cdr:x>0.9356</cdr:x>
      <cdr:y>0.30516</cdr:y>
    </cdr:to>
    <cdr:sp macro="" textlink="">
      <cdr:nvSpPr>
        <cdr:cNvPr id="4" name="テキスト ボックス 1"/>
        <cdr:cNvSpPr txBox="1"/>
      </cdr:nvSpPr>
      <cdr:spPr>
        <a:xfrm xmlns:a="http://schemas.openxmlformats.org/drawingml/2006/main">
          <a:off x="6603405" y="1114425"/>
          <a:ext cx="491714" cy="490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altLang="ja-JP" sz="800">
            <a:solidFill>
              <a:schemeClr val="tx1">
                <a:lumMod val="65000"/>
                <a:lumOff val="35000"/>
              </a:schemeClr>
            </a:solidFill>
          </a:endParaRPr>
        </a:p>
      </cdr:txBody>
    </cdr:sp>
  </cdr:relSizeAnchor>
</c:userShapes>
</file>

<file path=xl/drawings/drawing217.xml><?xml version="1.0" encoding="utf-8"?>
<xdr:wsDr xmlns:xdr="http://schemas.openxmlformats.org/drawingml/2006/spreadsheetDrawing" xmlns:a="http://schemas.openxmlformats.org/drawingml/2006/main">
  <xdr:twoCellAnchor>
    <xdr:from>
      <xdr:col>6</xdr:col>
      <xdr:colOff>392110</xdr:colOff>
      <xdr:row>1</xdr:row>
      <xdr:rowOff>47625</xdr:rowOff>
    </xdr:from>
    <xdr:to>
      <xdr:col>16</xdr:col>
      <xdr:colOff>342900</xdr:colOff>
      <xdr:row>16</xdr:row>
      <xdr:rowOff>57150</xdr:rowOff>
    </xdr:to>
    <xdr:graphicFrame macro="">
      <xdr:nvGraphicFramePr>
        <xdr:cNvPr id="2" name="グラフ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463794</xdr:colOff>
      <xdr:row>15</xdr:row>
      <xdr:rowOff>76201</xdr:rowOff>
    </xdr:from>
    <xdr:to>
      <xdr:col>17</xdr:col>
      <xdr:colOff>200025</xdr:colOff>
      <xdr:row>17</xdr:row>
      <xdr:rowOff>19051</xdr:rowOff>
    </xdr:to>
    <xdr:sp macro="" textlink="">
      <xdr:nvSpPr>
        <xdr:cNvPr id="3" name="テキスト ボックス 2">
          <a:extLst>
            <a:ext uri="{FF2B5EF4-FFF2-40B4-BE49-F238E27FC236}">
              <a16:creationId xmlns:a16="http://schemas.microsoft.com/office/drawing/2014/main" id="{00000000-0008-0000-7900-000003000000}"/>
            </a:ext>
          </a:extLst>
        </xdr:cNvPr>
        <xdr:cNvSpPr txBox="1"/>
      </xdr:nvSpPr>
      <xdr:spPr>
        <a:xfrm>
          <a:off x="10941294" y="4210051"/>
          <a:ext cx="2498481"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障がい福祉課、保健所保健・感染症課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7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336096</xdr:colOff>
      <xdr:row>1</xdr:row>
      <xdr:rowOff>57150</xdr:rowOff>
    </xdr:from>
    <xdr:to>
      <xdr:col>16</xdr:col>
      <xdr:colOff>314327</xdr:colOff>
      <xdr:row>3</xdr:row>
      <xdr:rowOff>51427</xdr:rowOff>
    </xdr:to>
    <xdr:sp macro="" textlink="">
      <xdr:nvSpPr>
        <xdr:cNvPr id="9" name="テキスト ボックス 8">
          <a:extLst>
            <a:ext uri="{FF2B5EF4-FFF2-40B4-BE49-F238E27FC236}">
              <a16:creationId xmlns:a16="http://schemas.microsoft.com/office/drawing/2014/main" id="{00000000-0008-0000-7900-000009000000}"/>
            </a:ext>
          </a:extLst>
        </xdr:cNvPr>
        <xdr:cNvSpPr txBox="1"/>
      </xdr:nvSpPr>
      <xdr:spPr>
        <a:xfrm>
          <a:off x="9937296" y="228600"/>
          <a:ext cx="1349831"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twoCellAnchor>
    <xdr:from>
      <xdr:col>15</xdr:col>
      <xdr:colOff>533400</xdr:colOff>
      <xdr:row>13</xdr:row>
      <xdr:rowOff>200025</xdr:rowOff>
    </xdr:from>
    <xdr:to>
      <xdr:col>16</xdr:col>
      <xdr:colOff>237437</xdr:colOff>
      <xdr:row>14</xdr:row>
      <xdr:rowOff>111821</xdr:rowOff>
    </xdr:to>
    <xdr:sp macro="" textlink="">
      <xdr:nvSpPr>
        <xdr:cNvPr id="11" name="テキスト ボックス 1">
          <a:extLst>
            <a:ext uri="{FF2B5EF4-FFF2-40B4-BE49-F238E27FC236}">
              <a16:creationId xmlns:a16="http://schemas.microsoft.com/office/drawing/2014/main" id="{00000000-0008-0000-7900-00000B000000}"/>
            </a:ext>
          </a:extLst>
        </xdr:cNvPr>
        <xdr:cNvSpPr txBox="1"/>
      </xdr:nvSpPr>
      <xdr:spPr>
        <a:xfrm>
          <a:off x="12382500" y="37623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18.xml><?xml version="1.0" encoding="utf-8"?>
<c:userShapes xmlns:c="http://schemas.openxmlformats.org/drawingml/2006/chart">
  <cdr:relSizeAnchor xmlns:cdr="http://schemas.openxmlformats.org/drawingml/2006/chartDrawing">
    <cdr:from>
      <cdr:x>0.02113</cdr:x>
      <cdr:y>0.07988</cdr:y>
    </cdr:from>
    <cdr:to>
      <cdr:x>0.06964</cdr:x>
      <cdr:y>0.16555</cdr:y>
    </cdr:to>
    <cdr:sp macro="" textlink="">
      <cdr:nvSpPr>
        <cdr:cNvPr id="3" name="テキスト ボックス 1"/>
        <cdr:cNvSpPr txBox="1"/>
      </cdr:nvSpPr>
      <cdr:spPr>
        <a:xfrm xmlns:a="http://schemas.openxmlformats.org/drawingml/2006/main">
          <a:off x="138234" y="340103"/>
          <a:ext cx="317381" cy="364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19.xml><?xml version="1.0" encoding="utf-8"?>
<xdr:wsDr xmlns:xdr="http://schemas.openxmlformats.org/drawingml/2006/spreadsheetDrawing" xmlns:a="http://schemas.openxmlformats.org/drawingml/2006/main">
  <xdr:twoCellAnchor>
    <xdr:from>
      <xdr:col>7</xdr:col>
      <xdr:colOff>385762</xdr:colOff>
      <xdr:row>1</xdr:row>
      <xdr:rowOff>9525</xdr:rowOff>
    </xdr:from>
    <xdr:to>
      <xdr:col>17</xdr:col>
      <xdr:colOff>190500</xdr:colOff>
      <xdr:row>18</xdr:row>
      <xdr:rowOff>85725</xdr:rowOff>
    </xdr:to>
    <xdr:graphicFrame macro="">
      <xdr:nvGraphicFramePr>
        <xdr:cNvPr id="2" name="グラフ 1">
          <a:extLst>
            <a:ext uri="{FF2B5EF4-FFF2-40B4-BE49-F238E27FC236}">
              <a16:creationId xmlns:a16="http://schemas.microsoft.com/office/drawing/2014/main" id="{00000000-0008-0000-7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137746</xdr:colOff>
      <xdr:row>18</xdr:row>
      <xdr:rowOff>190500</xdr:rowOff>
    </xdr:from>
    <xdr:to>
      <xdr:col>17</xdr:col>
      <xdr:colOff>161925</xdr:colOff>
      <xdr:row>20</xdr:row>
      <xdr:rowOff>66675</xdr:rowOff>
    </xdr:to>
    <xdr:sp macro="" textlink="">
      <xdr:nvSpPr>
        <xdr:cNvPr id="3" name="テキスト ボックス 2">
          <a:extLst>
            <a:ext uri="{FF2B5EF4-FFF2-40B4-BE49-F238E27FC236}">
              <a16:creationId xmlns:a16="http://schemas.microsoft.com/office/drawing/2014/main" id="{00000000-0008-0000-7A00-000003000000}"/>
            </a:ext>
          </a:extLst>
        </xdr:cNvPr>
        <xdr:cNvSpPr txBox="1"/>
      </xdr:nvSpPr>
      <xdr:spPr>
        <a:xfrm>
          <a:off x="10424746" y="3257550"/>
          <a:ext cx="1395779"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国民健康保険課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7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307522</xdr:colOff>
      <xdr:row>1</xdr:row>
      <xdr:rowOff>152400</xdr:rowOff>
    </xdr:from>
    <xdr:to>
      <xdr:col>17</xdr:col>
      <xdr:colOff>28576</xdr:colOff>
      <xdr:row>3</xdr:row>
      <xdr:rowOff>146677</xdr:rowOff>
    </xdr:to>
    <xdr:sp macro="" textlink="">
      <xdr:nvSpPr>
        <xdr:cNvPr id="9" name="テキスト ボックス 8">
          <a:extLst>
            <a:ext uri="{FF2B5EF4-FFF2-40B4-BE49-F238E27FC236}">
              <a16:creationId xmlns:a16="http://schemas.microsoft.com/office/drawing/2014/main" id="{00000000-0008-0000-7A00-000009000000}"/>
            </a:ext>
          </a:extLst>
        </xdr:cNvPr>
        <xdr:cNvSpPr txBox="1"/>
      </xdr:nvSpPr>
      <xdr:spPr>
        <a:xfrm>
          <a:off x="10594522" y="323850"/>
          <a:ext cx="1092654"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各年５月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twoCellAnchor>
    <xdr:from>
      <xdr:col>16</xdr:col>
      <xdr:colOff>219075</xdr:colOff>
      <xdr:row>16</xdr:row>
      <xdr:rowOff>238125</xdr:rowOff>
    </xdr:from>
    <xdr:to>
      <xdr:col>16</xdr:col>
      <xdr:colOff>627962</xdr:colOff>
      <xdr:row>17</xdr:row>
      <xdr:rowOff>149921</xdr:rowOff>
    </xdr:to>
    <xdr:sp macro="" textlink="">
      <xdr:nvSpPr>
        <xdr:cNvPr id="11" name="テキスト ボックス 1">
          <a:extLst>
            <a:ext uri="{FF2B5EF4-FFF2-40B4-BE49-F238E27FC236}">
              <a16:creationId xmlns:a16="http://schemas.microsoft.com/office/drawing/2014/main" id="{00000000-0008-0000-7A00-00000B000000}"/>
            </a:ext>
          </a:extLst>
        </xdr:cNvPr>
        <xdr:cNvSpPr txBox="1"/>
      </xdr:nvSpPr>
      <xdr:spPr>
        <a:xfrm>
          <a:off x="12468225" y="465772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62294</xdr:colOff>
      <xdr:row>6</xdr:row>
      <xdr:rowOff>132470</xdr:rowOff>
    </xdr:from>
    <xdr:to>
      <xdr:col>32</xdr:col>
      <xdr:colOff>115660</xdr:colOff>
      <xdr:row>9</xdr:row>
      <xdr:rowOff>88447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21439115" y="1193827"/>
          <a:ext cx="733724" cy="486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単位：人</a:t>
          </a:r>
        </a:p>
      </xdr:txBody>
    </xdr:sp>
    <xdr:clientData/>
  </xdr:twoCellAnchor>
  <xdr:twoCellAnchor editAs="absolute">
    <xdr:from>
      <xdr:col>16</xdr:col>
      <xdr:colOff>607980</xdr:colOff>
      <xdr:row>2684</xdr:row>
      <xdr:rowOff>104949</xdr:rowOff>
    </xdr:from>
    <xdr:to>
      <xdr:col>24</xdr:col>
      <xdr:colOff>105569</xdr:colOff>
      <xdr:row>2690</xdr:row>
      <xdr:rowOff>39007</xdr:rowOff>
    </xdr:to>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1256930" y="460606042"/>
              <a:ext cx="550786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6930" y="460606042"/>
              <a:ext cx="550786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7</xdr:col>
      <xdr:colOff>559734</xdr:colOff>
      <xdr:row>2633</xdr:row>
      <xdr:rowOff>126849</xdr:rowOff>
    </xdr:from>
    <xdr:to>
      <xdr:col>13</xdr:col>
      <xdr:colOff>340720</xdr:colOff>
      <xdr:row>2638</xdr:row>
      <xdr:rowOff>67582</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98409" y="451883992"/>
              <a:ext cx="401961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xdr:cNvSpPr txBox="1"/>
          </xdr:nvSpPr>
          <xdr:spPr>
            <a:xfrm>
              <a:off x="5198409" y="451883992"/>
              <a:ext cx="401961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8</xdr:col>
      <xdr:colOff>66675</xdr:colOff>
      <xdr:row>2661</xdr:row>
      <xdr:rowOff>126849</xdr:rowOff>
    </xdr:from>
    <xdr:to>
      <xdr:col>13</xdr:col>
      <xdr:colOff>531220</xdr:colOff>
      <xdr:row>2666</xdr:row>
      <xdr:rowOff>67582</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5391150" y="456684592"/>
              <a:ext cx="4017370"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xdr:cNvSpPr txBox="1"/>
          </xdr:nvSpPr>
          <xdr:spPr>
            <a:xfrm>
              <a:off x="5391150" y="456684592"/>
              <a:ext cx="4017370"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7</xdr:col>
      <xdr:colOff>124385</xdr:colOff>
      <xdr:row>2688</xdr:row>
      <xdr:rowOff>15195</xdr:rowOff>
    </xdr:from>
    <xdr:to>
      <xdr:col>14</xdr:col>
      <xdr:colOff>254995</xdr:colOff>
      <xdr:row>2692</xdr:row>
      <xdr:rowOff>126848</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4763060" y="461202087"/>
              <a:ext cx="5055035" cy="79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4763060" y="461202087"/>
              <a:ext cx="5055035" cy="79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8</xdr:col>
      <xdr:colOff>123825</xdr:colOff>
      <xdr:row>2693</xdr:row>
      <xdr:rowOff>7786</xdr:rowOff>
    </xdr:from>
    <xdr:to>
      <xdr:col>13</xdr:col>
      <xdr:colOff>588370</xdr:colOff>
      <xdr:row>2697</xdr:row>
      <xdr:rowOff>118569</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5448300" y="462047166"/>
              <a:ext cx="4017370"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448300" y="462047166"/>
              <a:ext cx="4017370"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20</xdr:col>
      <xdr:colOff>156330</xdr:colOff>
      <xdr:row>8</xdr:row>
      <xdr:rowOff>2252</xdr:rowOff>
    </xdr:from>
    <xdr:to>
      <xdr:col>33</xdr:col>
      <xdr:colOff>29935</xdr:colOff>
      <xdr:row>47</xdr:row>
      <xdr:rowOff>170315</xdr:rowOff>
    </xdr:to>
    <xdr:grpSp>
      <xdr:nvGrpSpPr>
        <xdr:cNvPr id="8" name="グループ化 7">
          <a:extLst>
            <a:ext uri="{FF2B5EF4-FFF2-40B4-BE49-F238E27FC236}">
              <a16:creationId xmlns:a16="http://schemas.microsoft.com/office/drawing/2014/main" id="{00000000-0008-0000-0800-000008000000}"/>
            </a:ext>
          </a:extLst>
        </xdr:cNvPr>
        <xdr:cNvGrpSpPr/>
      </xdr:nvGrpSpPr>
      <xdr:grpSpPr>
        <a:xfrm>
          <a:off x="13634205" y="1335752"/>
          <a:ext cx="9350980" cy="6668876"/>
          <a:chOff x="8072965" y="1119189"/>
          <a:chExt cx="9666808" cy="7011347"/>
        </a:xfrm>
      </xdr:grpSpPr>
      <xdr:sp macro="" textlink="">
        <xdr:nvSpPr>
          <xdr:cNvPr id="9" name="Rectangle 186">
            <a:extLst>
              <a:ext uri="{FF2B5EF4-FFF2-40B4-BE49-F238E27FC236}">
                <a16:creationId xmlns:a16="http://schemas.microsoft.com/office/drawing/2014/main" id="{00000000-0008-0000-0800-000009000000}"/>
              </a:ext>
            </a:extLst>
          </xdr:cNvPr>
          <xdr:cNvSpPr>
            <a:spLocks noChangeArrowheads="1"/>
          </xdr:cNvSpPr>
        </xdr:nvSpPr>
        <xdr:spPr bwMode="auto">
          <a:xfrm>
            <a:off x="12499923" y="1119189"/>
            <a:ext cx="1068578" cy="50332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宮城県</a:t>
            </a:r>
          </a:p>
        </xdr:txBody>
      </xdr:sp>
      <xdr:sp macro="" textlink="">
        <xdr:nvSpPr>
          <xdr:cNvPr id="10" name="Rectangle 188">
            <a:extLst>
              <a:ext uri="{FF2B5EF4-FFF2-40B4-BE49-F238E27FC236}">
                <a16:creationId xmlns:a16="http://schemas.microsoft.com/office/drawing/2014/main" id="{00000000-0008-0000-0800-00000A000000}"/>
              </a:ext>
            </a:extLst>
          </xdr:cNvPr>
          <xdr:cNvSpPr>
            <a:spLocks noChangeArrowheads="1"/>
          </xdr:cNvSpPr>
        </xdr:nvSpPr>
        <xdr:spPr bwMode="auto">
          <a:xfrm>
            <a:off x="11112162" y="7602454"/>
            <a:ext cx="1082451" cy="50332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東京都</a:t>
            </a:r>
          </a:p>
        </xdr:txBody>
      </xdr:sp>
      <xdr:sp macro="" textlink="">
        <xdr:nvSpPr>
          <xdr:cNvPr id="11" name="Oval 375">
            <a:extLst>
              <a:ext uri="{FF2B5EF4-FFF2-40B4-BE49-F238E27FC236}">
                <a16:creationId xmlns:a16="http://schemas.microsoft.com/office/drawing/2014/main" id="{00000000-0008-0000-0800-00000B000000}"/>
              </a:ext>
            </a:extLst>
          </xdr:cNvPr>
          <xdr:cNvSpPr>
            <a:spLocks noChangeArrowheads="1"/>
          </xdr:cNvSpPr>
        </xdr:nvSpPr>
        <xdr:spPr bwMode="auto">
          <a:xfrm>
            <a:off x="8072965" y="2113850"/>
            <a:ext cx="9450652" cy="505718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81">
            <a:extLst>
              <a:ext uri="{FF2B5EF4-FFF2-40B4-BE49-F238E27FC236}">
                <a16:creationId xmlns:a16="http://schemas.microsoft.com/office/drawing/2014/main" id="{00000000-0008-0000-0800-00000C000000}"/>
              </a:ext>
            </a:extLst>
          </xdr:cNvPr>
          <xdr:cNvSpPr>
            <a:spLocks/>
          </xdr:cNvSpPr>
        </xdr:nvSpPr>
        <xdr:spPr bwMode="auto">
          <a:xfrm>
            <a:off x="11364346" y="3647781"/>
            <a:ext cx="3344503" cy="1773612"/>
          </a:xfrm>
          <a:custGeom>
            <a:avLst/>
            <a:gdLst>
              <a:gd name="T0" fmla="*/ 2147483647 w 241"/>
              <a:gd name="T1" fmla="*/ 2147483647 h 133"/>
              <a:gd name="T2" fmla="*/ 2147483647 w 241"/>
              <a:gd name="T3" fmla="*/ 2147483647 h 133"/>
              <a:gd name="T4" fmla="*/ 2147483647 w 241"/>
              <a:gd name="T5" fmla="*/ 2147483647 h 133"/>
              <a:gd name="T6" fmla="*/ 2147483647 w 241"/>
              <a:gd name="T7" fmla="*/ 2147483647 h 133"/>
              <a:gd name="T8" fmla="*/ 2147483647 w 241"/>
              <a:gd name="T9" fmla="*/ 2147483647 h 133"/>
              <a:gd name="T10" fmla="*/ 2147483647 w 241"/>
              <a:gd name="T11" fmla="*/ 2147483647 h 133"/>
              <a:gd name="T12" fmla="*/ 2147483647 w 241"/>
              <a:gd name="T13" fmla="*/ 2147483647 h 133"/>
              <a:gd name="T14" fmla="*/ 2147483647 w 241"/>
              <a:gd name="T15" fmla="*/ 2147483647 h 133"/>
              <a:gd name="T16" fmla="*/ 2147483647 w 241"/>
              <a:gd name="T17" fmla="*/ 2147483647 h 133"/>
              <a:gd name="T18" fmla="*/ 2147483647 w 241"/>
              <a:gd name="T19" fmla="*/ 2147483647 h 133"/>
              <a:gd name="T20" fmla="*/ 2147483647 w 241"/>
              <a:gd name="T21" fmla="*/ 2147483647 h 133"/>
              <a:gd name="T22" fmla="*/ 2147483647 w 241"/>
              <a:gd name="T23" fmla="*/ 2147483647 h 133"/>
              <a:gd name="T24" fmla="*/ 2147483647 w 241"/>
              <a:gd name="T25" fmla="*/ 2147483647 h 133"/>
              <a:gd name="T26" fmla="*/ 2147483647 w 241"/>
              <a:gd name="T27" fmla="*/ 2147483647 h 133"/>
              <a:gd name="T28" fmla="*/ 2147483647 w 241"/>
              <a:gd name="T29" fmla="*/ 2147483647 h 133"/>
              <a:gd name="T30" fmla="*/ 2147483647 w 241"/>
              <a:gd name="T31" fmla="*/ 0 h 133"/>
              <a:gd name="T32" fmla="*/ 2147483647 w 241"/>
              <a:gd name="T33" fmla="*/ 0 h 133"/>
              <a:gd name="T34" fmla="*/ 2147483647 w 241"/>
              <a:gd name="T35" fmla="*/ 0 h 133"/>
              <a:gd name="T36" fmla="*/ 2147483647 w 241"/>
              <a:gd name="T37" fmla="*/ 0 h 133"/>
              <a:gd name="T38" fmla="*/ 2147483647 w 241"/>
              <a:gd name="T39" fmla="*/ 2147483647 h 133"/>
              <a:gd name="T40" fmla="*/ 2147483647 w 241"/>
              <a:gd name="T41" fmla="*/ 2147483647 h 133"/>
              <a:gd name="T42" fmla="*/ 2147483647 w 241"/>
              <a:gd name="T43" fmla="*/ 2147483647 h 133"/>
              <a:gd name="T44" fmla="*/ 2147483647 w 241"/>
              <a:gd name="T45" fmla="*/ 2147483647 h 133"/>
              <a:gd name="T46" fmla="*/ 2147483647 w 241"/>
              <a:gd name="T47" fmla="*/ 2147483647 h 133"/>
              <a:gd name="T48" fmla="*/ 0 w 241"/>
              <a:gd name="T49" fmla="*/ 2147483647 h 133"/>
              <a:gd name="T50" fmla="*/ 0 w 241"/>
              <a:gd name="T51" fmla="*/ 2147483647 h 133"/>
              <a:gd name="T52" fmla="*/ 2147483647 w 241"/>
              <a:gd name="T53" fmla="*/ 2147483647 h 133"/>
              <a:gd name="T54" fmla="*/ 2147483647 w 241"/>
              <a:gd name="T55" fmla="*/ 2147483647 h 133"/>
              <a:gd name="T56" fmla="*/ 2147483647 w 241"/>
              <a:gd name="T57" fmla="*/ 2147483647 h 133"/>
              <a:gd name="T58" fmla="*/ 2147483647 w 241"/>
              <a:gd name="T59" fmla="*/ 2147483647 h 133"/>
              <a:gd name="T60" fmla="*/ 2147483647 w 241"/>
              <a:gd name="T61" fmla="*/ 2147483647 h 133"/>
              <a:gd name="T62" fmla="*/ 2147483647 w 241"/>
              <a:gd name="T63" fmla="*/ 2147483647 h 133"/>
              <a:gd name="T64" fmla="*/ 2147483647 w 241"/>
              <a:gd name="T65" fmla="*/ 2147483647 h 1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41"/>
              <a:gd name="T100" fmla="*/ 0 h 133"/>
              <a:gd name="T101" fmla="*/ 241 w 241"/>
              <a:gd name="T102" fmla="*/ 133 h 13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41" h="133">
                <a:moveTo>
                  <a:pt x="12" y="133"/>
                </a:moveTo>
                <a:lnTo>
                  <a:pt x="229" y="133"/>
                </a:lnTo>
                <a:lnTo>
                  <a:pt x="231" y="132"/>
                </a:lnTo>
                <a:lnTo>
                  <a:pt x="234" y="131"/>
                </a:lnTo>
                <a:lnTo>
                  <a:pt x="236" y="130"/>
                </a:lnTo>
                <a:lnTo>
                  <a:pt x="238" y="128"/>
                </a:lnTo>
                <a:lnTo>
                  <a:pt x="239" y="126"/>
                </a:lnTo>
                <a:lnTo>
                  <a:pt x="240" y="124"/>
                </a:lnTo>
                <a:lnTo>
                  <a:pt x="241" y="121"/>
                </a:lnTo>
                <a:lnTo>
                  <a:pt x="241" y="11"/>
                </a:lnTo>
                <a:lnTo>
                  <a:pt x="240" y="9"/>
                </a:lnTo>
                <a:lnTo>
                  <a:pt x="240" y="6"/>
                </a:lnTo>
                <a:lnTo>
                  <a:pt x="238" y="4"/>
                </a:lnTo>
                <a:lnTo>
                  <a:pt x="236" y="2"/>
                </a:lnTo>
                <a:lnTo>
                  <a:pt x="234" y="1"/>
                </a:lnTo>
                <a:lnTo>
                  <a:pt x="232" y="0"/>
                </a:lnTo>
                <a:lnTo>
                  <a:pt x="229" y="0"/>
                </a:lnTo>
                <a:lnTo>
                  <a:pt x="12" y="0"/>
                </a:lnTo>
                <a:lnTo>
                  <a:pt x="9" y="0"/>
                </a:lnTo>
                <a:lnTo>
                  <a:pt x="7" y="1"/>
                </a:lnTo>
                <a:lnTo>
                  <a:pt x="5" y="2"/>
                </a:lnTo>
                <a:lnTo>
                  <a:pt x="3" y="4"/>
                </a:lnTo>
                <a:lnTo>
                  <a:pt x="2" y="6"/>
                </a:lnTo>
                <a:lnTo>
                  <a:pt x="1" y="9"/>
                </a:lnTo>
                <a:lnTo>
                  <a:pt x="0" y="11"/>
                </a:lnTo>
                <a:lnTo>
                  <a:pt x="0" y="121"/>
                </a:lnTo>
                <a:lnTo>
                  <a:pt x="1" y="124"/>
                </a:lnTo>
                <a:lnTo>
                  <a:pt x="2" y="126"/>
                </a:lnTo>
                <a:lnTo>
                  <a:pt x="3" y="128"/>
                </a:lnTo>
                <a:lnTo>
                  <a:pt x="5" y="130"/>
                </a:lnTo>
                <a:lnTo>
                  <a:pt x="7" y="131"/>
                </a:lnTo>
                <a:lnTo>
                  <a:pt x="9" y="132"/>
                </a:lnTo>
                <a:lnTo>
                  <a:pt x="12" y="133"/>
                </a:lnTo>
                <a:close/>
              </a:path>
            </a:pathLst>
          </a:custGeom>
          <a:solidFill>
            <a:srgbClr val="FFFFFF"/>
          </a:solidFill>
          <a:ln w="9525">
            <a:solidFill>
              <a:srgbClr val="000000"/>
            </a:solidFill>
            <a:round/>
            <a:headEnd/>
            <a:tailEnd/>
          </a:ln>
        </xdr:spPr>
      </xdr:sp>
      <xdr:sp macro="" textlink="">
        <xdr:nvSpPr>
          <xdr:cNvPr id="13" name="Rectangle 182">
            <a:extLst>
              <a:ext uri="{FF2B5EF4-FFF2-40B4-BE49-F238E27FC236}">
                <a16:creationId xmlns:a16="http://schemas.microsoft.com/office/drawing/2014/main" id="{00000000-0008-0000-0800-00000D000000}"/>
              </a:ext>
            </a:extLst>
          </xdr:cNvPr>
          <xdr:cNvSpPr>
            <a:spLocks noChangeArrowheads="1"/>
          </xdr:cNvSpPr>
        </xdr:nvSpPr>
        <xdr:spPr bwMode="auto">
          <a:xfrm>
            <a:off x="12084687" y="3892266"/>
            <a:ext cx="1848526" cy="502190"/>
          </a:xfrm>
          <a:prstGeom prst="rect">
            <a:avLst/>
          </a:prstGeom>
          <a:noFill/>
          <a:ln w="9525">
            <a:noFill/>
            <a:miter lim="800000"/>
            <a:headEnd/>
            <a:tailEnd/>
          </a:ln>
        </xdr:spPr>
        <xdr:txBody>
          <a:bodyPr wrap="none" lIns="0" tIns="0" rIns="0" bIns="0" anchor="ctr" upright="1">
            <a:noAutofit/>
          </a:bodyPr>
          <a:lstStyle/>
          <a:p>
            <a:pPr algn="ctr" rtl="0">
              <a:defRPr sz="1000"/>
            </a:pPr>
            <a:r>
              <a:rPr lang="ja-JP" altLang="en-US" sz="1600" b="1" i="0" strike="noStrike">
                <a:solidFill>
                  <a:srgbClr val="000000"/>
                </a:solidFill>
                <a:latin typeface="ＭＳ Ｐゴシック"/>
                <a:ea typeface="ＭＳ Ｐゴシック"/>
              </a:rPr>
              <a:t>郡 山 市</a:t>
            </a:r>
          </a:p>
        </xdr:txBody>
      </xdr:sp>
      <xdr:sp macro="" textlink="">
        <xdr:nvSpPr>
          <xdr:cNvPr id="14" name="Rectangle 183">
            <a:extLst>
              <a:ext uri="{FF2B5EF4-FFF2-40B4-BE49-F238E27FC236}">
                <a16:creationId xmlns:a16="http://schemas.microsoft.com/office/drawing/2014/main" id="{00000000-0008-0000-0800-00000E000000}"/>
              </a:ext>
            </a:extLst>
          </xdr:cNvPr>
          <xdr:cNvSpPr>
            <a:spLocks noChangeArrowheads="1"/>
          </xdr:cNvSpPr>
        </xdr:nvSpPr>
        <xdr:spPr bwMode="auto">
          <a:xfrm>
            <a:off x="11776599" y="4452373"/>
            <a:ext cx="2500249" cy="736195"/>
          </a:xfrm>
          <a:prstGeom prst="rect">
            <a:avLst/>
          </a:prstGeom>
          <a:noFill/>
          <a:ln w="9525">
            <a:noFill/>
            <a:miter lim="800000"/>
            <a:headEnd/>
            <a:tailEnd/>
          </a:ln>
        </xdr:spPr>
        <xdr:txBody>
          <a:bodyPr vertOverflow="clip" wrap="square" lIns="0" tIns="0" rIns="0" bIns="0"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転入合計：</a:t>
            </a:r>
            <a:r>
              <a:rPr lang="en-US" altLang="ja-JP" sz="1400" b="0" i="0" u="none" strike="noStrike" baseline="0">
                <a:solidFill>
                  <a:schemeClr val="tx1"/>
                </a:solidFill>
                <a:latin typeface="ＭＳ Ｐゴシック"/>
                <a:ea typeface="ＭＳ Ｐゴシック"/>
              </a:rPr>
              <a:t>10,343</a:t>
            </a:r>
          </a:p>
          <a:p>
            <a:pPr algn="ctr" rtl="0">
              <a:lnSpc>
                <a:spcPts val="1200"/>
              </a:lnSpc>
              <a:defRPr sz="1000"/>
            </a:pPr>
            <a:r>
              <a:rPr lang="ja-JP" altLang="en-US" sz="1400" b="0" i="0" u="none" strike="noStrike" baseline="0">
                <a:solidFill>
                  <a:srgbClr val="000000"/>
                </a:solidFill>
                <a:latin typeface="ＭＳ Ｐゴシック"/>
                <a:ea typeface="ＭＳ Ｐゴシック"/>
              </a:rPr>
              <a:t>転出合計：</a:t>
            </a:r>
            <a:r>
              <a:rPr lang="en-US" altLang="ja-JP" sz="1400" b="0" i="0" u="none" strike="noStrike" baseline="0">
                <a:solidFill>
                  <a:schemeClr val="tx1"/>
                </a:solidFill>
                <a:latin typeface="ＭＳ Ｐゴシック"/>
                <a:ea typeface="ＭＳ Ｐゴシック"/>
              </a:rPr>
              <a:t>10,636</a:t>
            </a:r>
          </a:p>
          <a:p>
            <a:pPr algn="ctr" rtl="0">
              <a:lnSpc>
                <a:spcPts val="1100"/>
              </a:lnSpc>
              <a:defRPr sz="1000"/>
            </a:pPr>
            <a:r>
              <a:rPr lang="ja-JP" altLang="en-US" sz="1400" b="0" i="0" u="none" strike="noStrike" baseline="0">
                <a:solidFill>
                  <a:srgbClr val="000000"/>
                </a:solidFill>
                <a:latin typeface="ＭＳ Ｐゴシック"/>
                <a:ea typeface="ＭＳ Ｐゴシック"/>
              </a:rPr>
              <a:t>　　　　</a:t>
            </a:r>
          </a:p>
        </xdr:txBody>
      </xdr:sp>
      <xdr:sp macro="" textlink="">
        <xdr:nvSpPr>
          <xdr:cNvPr id="15" name="Rectangle 341">
            <a:extLst>
              <a:ext uri="{FF2B5EF4-FFF2-40B4-BE49-F238E27FC236}">
                <a16:creationId xmlns:a16="http://schemas.microsoft.com/office/drawing/2014/main" id="{00000000-0008-0000-0800-00000F000000}"/>
              </a:ext>
            </a:extLst>
          </xdr:cNvPr>
          <xdr:cNvSpPr>
            <a:spLocks noChangeArrowheads="1"/>
          </xdr:cNvSpPr>
        </xdr:nvSpPr>
        <xdr:spPr bwMode="auto">
          <a:xfrm>
            <a:off x="9516236" y="3132477"/>
            <a:ext cx="13878" cy="227694"/>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6" name="Rectangle 343">
            <a:extLst>
              <a:ext uri="{FF2B5EF4-FFF2-40B4-BE49-F238E27FC236}">
                <a16:creationId xmlns:a16="http://schemas.microsoft.com/office/drawing/2014/main" id="{00000000-0008-0000-0800-000010000000}"/>
              </a:ext>
            </a:extLst>
          </xdr:cNvPr>
          <xdr:cNvSpPr>
            <a:spLocks noChangeArrowheads="1"/>
          </xdr:cNvSpPr>
        </xdr:nvSpPr>
        <xdr:spPr bwMode="auto">
          <a:xfrm>
            <a:off x="10140730" y="3132477"/>
            <a:ext cx="13878" cy="227694"/>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7" name="Rectangle 344">
            <a:extLst>
              <a:ext uri="{FF2B5EF4-FFF2-40B4-BE49-F238E27FC236}">
                <a16:creationId xmlns:a16="http://schemas.microsoft.com/office/drawing/2014/main" id="{00000000-0008-0000-0800-000011000000}"/>
              </a:ext>
            </a:extLst>
          </xdr:cNvPr>
          <xdr:cNvSpPr>
            <a:spLocks noChangeArrowheads="1"/>
          </xdr:cNvSpPr>
        </xdr:nvSpPr>
        <xdr:spPr bwMode="auto">
          <a:xfrm>
            <a:off x="15122792" y="1583854"/>
            <a:ext cx="1424856" cy="746787"/>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その他</a:t>
            </a:r>
          </a:p>
          <a:p>
            <a:pPr algn="ctr" rtl="0">
              <a:lnSpc>
                <a:spcPts val="1200"/>
              </a:lnSpc>
              <a:defRPr sz="1000"/>
            </a:pPr>
            <a:r>
              <a:rPr lang="ja-JP" altLang="en-US" sz="1000" b="0" i="0" strike="noStrike">
                <a:solidFill>
                  <a:srgbClr val="000000"/>
                </a:solidFill>
                <a:latin typeface="ＭＳ Ｐゴシック"/>
                <a:ea typeface="ＭＳ Ｐゴシック"/>
              </a:rPr>
              <a:t>の道府県</a:t>
            </a:r>
          </a:p>
        </xdr:txBody>
      </xdr:sp>
      <xdr:sp macro="" textlink="">
        <xdr:nvSpPr>
          <xdr:cNvPr id="18" name="AutoShape 358">
            <a:extLst>
              <a:ext uri="{FF2B5EF4-FFF2-40B4-BE49-F238E27FC236}">
                <a16:creationId xmlns:a16="http://schemas.microsoft.com/office/drawing/2014/main" id="{00000000-0008-0000-0800-000012000000}"/>
              </a:ext>
            </a:extLst>
          </xdr:cNvPr>
          <xdr:cNvSpPr>
            <a:spLocks noChangeArrowheads="1"/>
          </xdr:cNvSpPr>
        </xdr:nvSpPr>
        <xdr:spPr bwMode="auto">
          <a:xfrm>
            <a:off x="15511363" y="3240332"/>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大玉村</a:t>
            </a:r>
          </a:p>
        </xdr:txBody>
      </xdr:sp>
      <xdr:sp macro="" textlink="">
        <xdr:nvSpPr>
          <xdr:cNvPr id="19" name="AutoShape 359">
            <a:extLst>
              <a:ext uri="{FF2B5EF4-FFF2-40B4-BE49-F238E27FC236}">
                <a16:creationId xmlns:a16="http://schemas.microsoft.com/office/drawing/2014/main" id="{00000000-0008-0000-0800-000013000000}"/>
              </a:ext>
            </a:extLst>
          </xdr:cNvPr>
          <xdr:cNvSpPr>
            <a:spLocks noChangeArrowheads="1"/>
          </xdr:cNvSpPr>
        </xdr:nvSpPr>
        <xdr:spPr bwMode="auto">
          <a:xfrm>
            <a:off x="13721153" y="2593202"/>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本宮市</a:t>
            </a:r>
          </a:p>
        </xdr:txBody>
      </xdr:sp>
      <xdr:sp macro="" textlink="">
        <xdr:nvSpPr>
          <xdr:cNvPr id="20" name="AutoShape 360">
            <a:extLst>
              <a:ext uri="{FF2B5EF4-FFF2-40B4-BE49-F238E27FC236}">
                <a16:creationId xmlns:a16="http://schemas.microsoft.com/office/drawing/2014/main" id="{00000000-0008-0000-0800-000014000000}"/>
              </a:ext>
            </a:extLst>
          </xdr:cNvPr>
          <xdr:cNvSpPr>
            <a:spLocks noChangeArrowheads="1"/>
          </xdr:cNvSpPr>
        </xdr:nvSpPr>
        <xdr:spPr bwMode="auto">
          <a:xfrm>
            <a:off x="16038714" y="3911426"/>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三春町</a:t>
            </a:r>
          </a:p>
        </xdr:txBody>
      </xdr:sp>
      <xdr:sp macro="" textlink="">
        <xdr:nvSpPr>
          <xdr:cNvPr id="21" name="AutoShape 361">
            <a:extLst>
              <a:ext uri="{FF2B5EF4-FFF2-40B4-BE49-F238E27FC236}">
                <a16:creationId xmlns:a16="http://schemas.microsoft.com/office/drawing/2014/main" id="{00000000-0008-0000-0800-000015000000}"/>
              </a:ext>
            </a:extLst>
          </xdr:cNvPr>
          <xdr:cNvSpPr>
            <a:spLocks noChangeArrowheads="1"/>
          </xdr:cNvSpPr>
        </xdr:nvSpPr>
        <xdr:spPr bwMode="auto">
          <a:xfrm>
            <a:off x="16052592" y="4630457"/>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田村市</a:t>
            </a:r>
          </a:p>
        </xdr:txBody>
      </xdr:sp>
      <xdr:sp macro="" textlink="">
        <xdr:nvSpPr>
          <xdr:cNvPr id="22" name="AutoShape 362">
            <a:extLst>
              <a:ext uri="{FF2B5EF4-FFF2-40B4-BE49-F238E27FC236}">
                <a16:creationId xmlns:a16="http://schemas.microsoft.com/office/drawing/2014/main" id="{00000000-0008-0000-0800-000016000000}"/>
              </a:ext>
            </a:extLst>
          </xdr:cNvPr>
          <xdr:cNvSpPr>
            <a:spLocks noChangeArrowheads="1"/>
          </xdr:cNvSpPr>
        </xdr:nvSpPr>
        <xdr:spPr bwMode="auto">
          <a:xfrm>
            <a:off x="16040857" y="5476811"/>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いわき市</a:t>
            </a:r>
          </a:p>
        </xdr:txBody>
      </xdr:sp>
      <xdr:sp macro="" textlink="">
        <xdr:nvSpPr>
          <xdr:cNvPr id="23" name="AutoShape 363">
            <a:extLst>
              <a:ext uri="{FF2B5EF4-FFF2-40B4-BE49-F238E27FC236}">
                <a16:creationId xmlns:a16="http://schemas.microsoft.com/office/drawing/2014/main" id="{00000000-0008-0000-0800-000017000000}"/>
              </a:ext>
            </a:extLst>
          </xdr:cNvPr>
          <xdr:cNvSpPr>
            <a:spLocks noChangeArrowheads="1"/>
          </xdr:cNvSpPr>
        </xdr:nvSpPr>
        <xdr:spPr bwMode="auto">
          <a:xfrm>
            <a:off x="14123605" y="6104472"/>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小野町</a:t>
            </a:r>
          </a:p>
        </xdr:txBody>
      </xdr:sp>
      <xdr:sp macro="" textlink="">
        <xdr:nvSpPr>
          <xdr:cNvPr id="24" name="AutoShape 364">
            <a:extLst>
              <a:ext uri="{FF2B5EF4-FFF2-40B4-BE49-F238E27FC236}">
                <a16:creationId xmlns:a16="http://schemas.microsoft.com/office/drawing/2014/main" id="{00000000-0008-0000-0800-000018000000}"/>
              </a:ext>
            </a:extLst>
          </xdr:cNvPr>
          <xdr:cNvSpPr>
            <a:spLocks noChangeArrowheads="1"/>
          </xdr:cNvSpPr>
        </xdr:nvSpPr>
        <xdr:spPr bwMode="auto">
          <a:xfrm>
            <a:off x="13582375" y="6583824"/>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玉川村</a:t>
            </a:r>
          </a:p>
        </xdr:txBody>
      </xdr:sp>
      <xdr:sp macro="" textlink="">
        <xdr:nvSpPr>
          <xdr:cNvPr id="25" name="AutoShape 365">
            <a:extLst>
              <a:ext uri="{FF2B5EF4-FFF2-40B4-BE49-F238E27FC236}">
                <a16:creationId xmlns:a16="http://schemas.microsoft.com/office/drawing/2014/main" id="{00000000-0008-0000-0800-000019000000}"/>
              </a:ext>
            </a:extLst>
          </xdr:cNvPr>
          <xdr:cNvSpPr>
            <a:spLocks noChangeArrowheads="1"/>
          </xdr:cNvSpPr>
        </xdr:nvSpPr>
        <xdr:spPr bwMode="auto">
          <a:xfrm>
            <a:off x="11792166" y="5972650"/>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須賀川市</a:t>
            </a:r>
          </a:p>
        </xdr:txBody>
      </xdr:sp>
      <xdr:sp macro="" textlink="">
        <xdr:nvSpPr>
          <xdr:cNvPr id="26" name="AutoShape 366">
            <a:extLst>
              <a:ext uri="{FF2B5EF4-FFF2-40B4-BE49-F238E27FC236}">
                <a16:creationId xmlns:a16="http://schemas.microsoft.com/office/drawing/2014/main" id="{00000000-0008-0000-0800-00001A000000}"/>
              </a:ext>
            </a:extLst>
          </xdr:cNvPr>
          <xdr:cNvSpPr>
            <a:spLocks noChangeArrowheads="1"/>
          </xdr:cNvSpPr>
        </xdr:nvSpPr>
        <xdr:spPr bwMode="auto">
          <a:xfrm>
            <a:off x="10348894" y="6487956"/>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白河市</a:t>
            </a:r>
          </a:p>
        </xdr:txBody>
      </xdr:sp>
      <xdr:sp macro="" textlink="">
        <xdr:nvSpPr>
          <xdr:cNvPr id="27" name="AutoShape 367">
            <a:extLst>
              <a:ext uri="{FF2B5EF4-FFF2-40B4-BE49-F238E27FC236}">
                <a16:creationId xmlns:a16="http://schemas.microsoft.com/office/drawing/2014/main" id="{00000000-0008-0000-0800-00001B000000}"/>
              </a:ext>
            </a:extLst>
          </xdr:cNvPr>
          <xdr:cNvSpPr>
            <a:spLocks noChangeArrowheads="1"/>
          </xdr:cNvSpPr>
        </xdr:nvSpPr>
        <xdr:spPr bwMode="auto">
          <a:xfrm>
            <a:off x="9405215" y="5960665"/>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鏡石町</a:t>
            </a:r>
          </a:p>
        </xdr:txBody>
      </xdr:sp>
      <xdr:sp macro="" textlink="">
        <xdr:nvSpPr>
          <xdr:cNvPr id="28" name="AutoShape 368">
            <a:extLst>
              <a:ext uri="{FF2B5EF4-FFF2-40B4-BE49-F238E27FC236}">
                <a16:creationId xmlns:a16="http://schemas.microsoft.com/office/drawing/2014/main" id="{00000000-0008-0000-0800-00001C000000}"/>
              </a:ext>
            </a:extLst>
          </xdr:cNvPr>
          <xdr:cNvSpPr>
            <a:spLocks noChangeArrowheads="1"/>
          </xdr:cNvSpPr>
        </xdr:nvSpPr>
        <xdr:spPr bwMode="auto">
          <a:xfrm>
            <a:off x="8572559" y="5337504"/>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天栄村</a:t>
            </a:r>
          </a:p>
        </xdr:txBody>
      </xdr:sp>
      <xdr:sp macro="" textlink="">
        <xdr:nvSpPr>
          <xdr:cNvPr id="29" name="AutoShape 369">
            <a:extLst>
              <a:ext uri="{FF2B5EF4-FFF2-40B4-BE49-F238E27FC236}">
                <a16:creationId xmlns:a16="http://schemas.microsoft.com/office/drawing/2014/main" id="{00000000-0008-0000-0800-00001D000000}"/>
              </a:ext>
            </a:extLst>
          </xdr:cNvPr>
          <xdr:cNvSpPr>
            <a:spLocks noChangeArrowheads="1"/>
          </xdr:cNvSpPr>
        </xdr:nvSpPr>
        <xdr:spPr bwMode="auto">
          <a:xfrm>
            <a:off x="8225618" y="4163086"/>
            <a:ext cx="1165721"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会津若松市</a:t>
            </a:r>
          </a:p>
        </xdr:txBody>
      </xdr:sp>
      <xdr:grpSp>
        <xdr:nvGrpSpPr>
          <xdr:cNvPr id="30" name="Group 372">
            <a:extLst>
              <a:ext uri="{FF2B5EF4-FFF2-40B4-BE49-F238E27FC236}">
                <a16:creationId xmlns:a16="http://schemas.microsoft.com/office/drawing/2014/main" id="{00000000-0008-0000-0800-00001E000000}"/>
              </a:ext>
            </a:extLst>
          </xdr:cNvPr>
          <xdr:cNvGrpSpPr>
            <a:grpSpLocks/>
          </xdr:cNvGrpSpPr>
        </xdr:nvGrpSpPr>
        <xdr:grpSpPr bwMode="auto">
          <a:xfrm>
            <a:off x="8572562" y="2148544"/>
            <a:ext cx="791023" cy="198683"/>
            <a:chOff x="75" y="88"/>
            <a:chExt cx="57" cy="15"/>
          </a:xfrm>
        </xdr:grpSpPr>
        <xdr:sp macro="" textlink="">
          <xdr:nvSpPr>
            <xdr:cNvPr id="139" name="Rectangle 342">
              <a:extLst>
                <a:ext uri="{FF2B5EF4-FFF2-40B4-BE49-F238E27FC236}">
                  <a16:creationId xmlns:a16="http://schemas.microsoft.com/office/drawing/2014/main" id="{00000000-0008-0000-0800-00008B000000}"/>
                </a:ext>
              </a:extLst>
            </xdr:cNvPr>
            <xdr:cNvSpPr>
              <a:spLocks noChangeArrowheads="1"/>
            </xdr:cNvSpPr>
          </xdr:nvSpPr>
          <xdr:spPr bwMode="auto">
            <a:xfrm>
              <a:off x="88" y="88"/>
              <a:ext cx="28" cy="13"/>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000" b="0" i="0" strike="noStrike">
                  <a:solidFill>
                    <a:srgbClr val="000000"/>
                  </a:solidFill>
                  <a:latin typeface="ＭＳ Ｐゴシック"/>
                  <a:ea typeface="ＭＳ Ｐゴシック"/>
                </a:rPr>
                <a:t>福島県</a:t>
              </a:r>
            </a:p>
          </xdr:txBody>
        </xdr:sp>
        <xdr:sp macro="" textlink="">
          <xdr:nvSpPr>
            <xdr:cNvPr id="140" name="Line 371">
              <a:extLst>
                <a:ext uri="{FF2B5EF4-FFF2-40B4-BE49-F238E27FC236}">
                  <a16:creationId xmlns:a16="http://schemas.microsoft.com/office/drawing/2014/main" id="{00000000-0008-0000-0800-00008C000000}"/>
                </a:ext>
              </a:extLst>
            </xdr:cNvPr>
            <xdr:cNvSpPr>
              <a:spLocks noChangeShapeType="1"/>
            </xdr:cNvSpPr>
          </xdr:nvSpPr>
          <xdr:spPr bwMode="auto">
            <a:xfrm>
              <a:off x="75" y="103"/>
              <a:ext cx="5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1" name="AutoShape 373">
            <a:extLst>
              <a:ext uri="{FF2B5EF4-FFF2-40B4-BE49-F238E27FC236}">
                <a16:creationId xmlns:a16="http://schemas.microsoft.com/office/drawing/2014/main" id="{00000000-0008-0000-0800-00001F000000}"/>
              </a:ext>
            </a:extLst>
          </xdr:cNvPr>
          <xdr:cNvSpPr>
            <a:spLocks noChangeArrowheads="1"/>
          </xdr:cNvSpPr>
        </xdr:nvSpPr>
        <xdr:spPr bwMode="auto">
          <a:xfrm>
            <a:off x="9776184" y="2439195"/>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二本松市</a:t>
            </a:r>
          </a:p>
        </xdr:txBody>
      </xdr:sp>
      <xdr:sp macro="" textlink="">
        <xdr:nvSpPr>
          <xdr:cNvPr id="32" name="AutoShape 374">
            <a:extLst>
              <a:ext uri="{FF2B5EF4-FFF2-40B4-BE49-F238E27FC236}">
                <a16:creationId xmlns:a16="http://schemas.microsoft.com/office/drawing/2014/main" id="{00000000-0008-0000-0800-000020000000}"/>
              </a:ext>
            </a:extLst>
          </xdr:cNvPr>
          <xdr:cNvSpPr>
            <a:spLocks noChangeArrowheads="1"/>
          </xdr:cNvSpPr>
        </xdr:nvSpPr>
        <xdr:spPr bwMode="auto">
          <a:xfrm>
            <a:off x="11833797" y="2269639"/>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福島市</a:t>
            </a:r>
          </a:p>
        </xdr:txBody>
      </xdr:sp>
      <xdr:sp macro="" textlink="">
        <xdr:nvSpPr>
          <xdr:cNvPr id="33" name="AutoShape 381">
            <a:extLst>
              <a:ext uri="{FF2B5EF4-FFF2-40B4-BE49-F238E27FC236}">
                <a16:creationId xmlns:a16="http://schemas.microsoft.com/office/drawing/2014/main" id="{00000000-0008-0000-0800-000021000000}"/>
              </a:ext>
            </a:extLst>
          </xdr:cNvPr>
          <xdr:cNvSpPr>
            <a:spLocks noChangeArrowheads="1"/>
          </xdr:cNvSpPr>
        </xdr:nvSpPr>
        <xdr:spPr bwMode="auto">
          <a:xfrm>
            <a:off x="8877867" y="3695717"/>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猪苗代町</a:t>
            </a:r>
          </a:p>
        </xdr:txBody>
      </xdr:sp>
      <xdr:sp macro="" textlink="">
        <xdr:nvSpPr>
          <xdr:cNvPr id="34" name="Line 382">
            <a:extLst>
              <a:ext uri="{FF2B5EF4-FFF2-40B4-BE49-F238E27FC236}">
                <a16:creationId xmlns:a16="http://schemas.microsoft.com/office/drawing/2014/main" id="{00000000-0008-0000-0800-000022000000}"/>
              </a:ext>
            </a:extLst>
          </xdr:cNvPr>
          <xdr:cNvSpPr>
            <a:spLocks noChangeShapeType="1"/>
          </xdr:cNvSpPr>
        </xdr:nvSpPr>
        <xdr:spPr bwMode="auto">
          <a:xfrm flipH="1">
            <a:off x="14748097" y="4712111"/>
            <a:ext cx="1207353"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35" name="Line 384">
            <a:extLst>
              <a:ext uri="{FF2B5EF4-FFF2-40B4-BE49-F238E27FC236}">
                <a16:creationId xmlns:a16="http://schemas.microsoft.com/office/drawing/2014/main" id="{00000000-0008-0000-0800-000023000000}"/>
              </a:ext>
            </a:extLst>
          </xdr:cNvPr>
          <xdr:cNvSpPr>
            <a:spLocks noChangeShapeType="1"/>
          </xdr:cNvSpPr>
        </xdr:nvSpPr>
        <xdr:spPr bwMode="auto">
          <a:xfrm rot="10800000" flipH="1">
            <a:off x="14748097" y="4816919"/>
            <a:ext cx="1207353"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15">
        <xdr:nvSpPr>
          <xdr:cNvPr id="36" name="Text Box 386">
            <a:extLst>
              <a:ext uri="{FF2B5EF4-FFF2-40B4-BE49-F238E27FC236}">
                <a16:creationId xmlns:a16="http://schemas.microsoft.com/office/drawing/2014/main" id="{00000000-0008-0000-0800-000024000000}"/>
              </a:ext>
            </a:extLst>
          </xdr:cNvPr>
          <xdr:cNvSpPr txBox="1">
            <a:spLocks noChangeArrowheads="1"/>
          </xdr:cNvSpPr>
        </xdr:nvSpPr>
        <xdr:spPr bwMode="auto">
          <a:xfrm>
            <a:off x="15441977" y="4848401"/>
            <a:ext cx="49959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5186ADD-B127-44AE-A8B0-840782E295BD}" type="TxLink">
              <a:rPr lang="en-US" altLang="en-US" sz="1000" b="0" i="0" u="none" strike="noStrike" baseline="0">
                <a:solidFill>
                  <a:srgbClr val="000000"/>
                </a:solidFill>
                <a:latin typeface="ＭＳ Ｐゴシック"/>
                <a:ea typeface="ＭＳ Ｐゴシック"/>
              </a:rPr>
              <a:pPr algn="ctr" rtl="0">
                <a:defRPr sz="1000"/>
              </a:pPr>
              <a:t>224</a:t>
            </a:fld>
            <a:endParaRPr lang="en-US" altLang="ja-JP" sz="1000" b="0" i="0" u="none" strike="noStrike" baseline="0">
              <a:solidFill>
                <a:schemeClr val="tx1"/>
              </a:solidFill>
              <a:latin typeface="ＭＳ Ｐゴシック"/>
              <a:ea typeface="ＭＳ Ｐゴシック"/>
            </a:endParaRPr>
          </a:p>
        </xdr:txBody>
      </xdr:sp>
      <xdr:sp macro="" textlink="$L$15">
        <xdr:nvSpPr>
          <xdr:cNvPr id="37" name="Text Box 387">
            <a:extLst>
              <a:ext uri="{FF2B5EF4-FFF2-40B4-BE49-F238E27FC236}">
                <a16:creationId xmlns:a16="http://schemas.microsoft.com/office/drawing/2014/main" id="{00000000-0008-0000-0800-000025000000}"/>
              </a:ext>
            </a:extLst>
          </xdr:cNvPr>
          <xdr:cNvSpPr txBox="1">
            <a:spLocks noChangeArrowheads="1"/>
          </xdr:cNvSpPr>
        </xdr:nvSpPr>
        <xdr:spPr bwMode="auto">
          <a:xfrm>
            <a:off x="15441977" y="4520369"/>
            <a:ext cx="49959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E9A668D-F114-4559-8AEB-CB57078C245B}" type="TxLink">
              <a:rPr lang="en-US" altLang="en-US" sz="1000" b="0" i="0" u="none" strike="noStrike" baseline="0">
                <a:solidFill>
                  <a:srgbClr val="000000"/>
                </a:solidFill>
                <a:latin typeface="ＭＳ Ｐゴシック"/>
                <a:ea typeface="ＭＳ Ｐゴシック"/>
              </a:rPr>
              <a:pPr algn="ctr" rtl="0">
                <a:defRPr sz="1000"/>
              </a:pPr>
              <a:t>116</a:t>
            </a:fld>
            <a:endParaRPr lang="en-US" altLang="ja-JP" sz="1000" b="0" i="0" u="none" strike="noStrike" baseline="0">
              <a:solidFill>
                <a:schemeClr val="tx1"/>
              </a:solidFill>
              <a:latin typeface="ＭＳ Ｐゴシック"/>
              <a:ea typeface="ＭＳ Ｐゴシック"/>
            </a:endParaRPr>
          </a:p>
        </xdr:txBody>
      </xdr:sp>
      <xdr:sp macro="" textlink="$L$64">
        <xdr:nvSpPr>
          <xdr:cNvPr id="38" name="Text Box 393">
            <a:extLst>
              <a:ext uri="{FF2B5EF4-FFF2-40B4-BE49-F238E27FC236}">
                <a16:creationId xmlns:a16="http://schemas.microsoft.com/office/drawing/2014/main" id="{00000000-0008-0000-0800-000026000000}"/>
              </a:ext>
            </a:extLst>
          </xdr:cNvPr>
          <xdr:cNvSpPr txBox="1">
            <a:spLocks noChangeArrowheads="1"/>
          </xdr:cNvSpPr>
        </xdr:nvSpPr>
        <xdr:spPr bwMode="auto">
          <a:xfrm>
            <a:off x="15298783" y="3791588"/>
            <a:ext cx="485717"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4D0F064-7544-4337-A767-F626849E938E}" type="TxLink">
              <a:rPr lang="en-US" altLang="en-US" sz="1000" b="0" i="0" u="none" strike="noStrike" baseline="0">
                <a:solidFill>
                  <a:srgbClr val="000000"/>
                </a:solidFill>
                <a:latin typeface="ＭＳ Ｐゴシック"/>
                <a:ea typeface="ＭＳ Ｐゴシック"/>
              </a:rPr>
              <a:pPr algn="ctr" rtl="0">
                <a:defRPr sz="1000"/>
              </a:pPr>
              <a:t>192</a:t>
            </a:fld>
            <a:endParaRPr lang="en-US" altLang="ja-JP" sz="1000" b="0" i="0" u="none" strike="noStrike" baseline="0">
              <a:solidFill>
                <a:schemeClr val="tx1"/>
              </a:solidFill>
              <a:latin typeface="ＭＳ Ｐゴシック"/>
              <a:ea typeface="ＭＳ Ｐゴシック"/>
            </a:endParaRPr>
          </a:p>
        </xdr:txBody>
      </xdr:sp>
      <xdr:sp macro="" textlink="$B$64">
        <xdr:nvSpPr>
          <xdr:cNvPr id="39" name="Text Box 395">
            <a:extLst>
              <a:ext uri="{FF2B5EF4-FFF2-40B4-BE49-F238E27FC236}">
                <a16:creationId xmlns:a16="http://schemas.microsoft.com/office/drawing/2014/main" id="{00000000-0008-0000-0800-000027000000}"/>
              </a:ext>
            </a:extLst>
          </xdr:cNvPr>
          <xdr:cNvSpPr txBox="1">
            <a:spLocks noChangeArrowheads="1"/>
          </xdr:cNvSpPr>
        </xdr:nvSpPr>
        <xdr:spPr bwMode="auto">
          <a:xfrm>
            <a:off x="15275445" y="4163086"/>
            <a:ext cx="555105"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9B4C8FDE-A5E1-4ABF-966C-FFA530E8C6D0}" type="TxLink">
              <a:rPr lang="en-US" altLang="en-US" sz="1000" b="0" i="0" u="none" strike="noStrike" baseline="0">
                <a:solidFill>
                  <a:srgbClr val="000000"/>
                </a:solidFill>
                <a:latin typeface="ＭＳ Ｐゴシック"/>
                <a:ea typeface="ＭＳ Ｐゴシック"/>
              </a:rPr>
              <a:pPr algn="ctr" rtl="0">
                <a:defRPr sz="1000"/>
              </a:pPr>
              <a:t>169</a:t>
            </a:fld>
            <a:endParaRPr lang="en-US" altLang="ja-JP" sz="1000" b="0" i="0" u="none" strike="noStrike" baseline="0">
              <a:solidFill>
                <a:schemeClr val="tx1"/>
              </a:solidFill>
              <a:latin typeface="ＭＳ Ｐゴシック"/>
              <a:ea typeface="ＭＳ Ｐゴシック"/>
            </a:endParaRPr>
          </a:p>
        </xdr:txBody>
      </xdr:sp>
      <xdr:sp macro="" textlink="">
        <xdr:nvSpPr>
          <xdr:cNvPr id="40" name="Freeform 397">
            <a:extLst>
              <a:ext uri="{FF2B5EF4-FFF2-40B4-BE49-F238E27FC236}">
                <a16:creationId xmlns:a16="http://schemas.microsoft.com/office/drawing/2014/main" id="{00000000-0008-0000-0800-000028000000}"/>
              </a:ext>
            </a:extLst>
          </xdr:cNvPr>
          <xdr:cNvSpPr>
            <a:spLocks/>
          </xdr:cNvSpPr>
        </xdr:nvSpPr>
        <xdr:spPr bwMode="auto">
          <a:xfrm>
            <a:off x="14767740" y="5141002"/>
            <a:ext cx="2033058" cy="245592"/>
          </a:xfrm>
          <a:custGeom>
            <a:avLst/>
            <a:gdLst>
              <a:gd name="T0" fmla="*/ 0 w 95"/>
              <a:gd name="T1" fmla="*/ 0 h 28"/>
              <a:gd name="T2" fmla="*/ 2147483647 w 95"/>
              <a:gd name="T3" fmla="*/ 0 h 28"/>
              <a:gd name="T4" fmla="*/ 2147483647 w 95"/>
              <a:gd name="T5" fmla="*/ 2147483647 h 28"/>
              <a:gd name="T6" fmla="*/ 0 60000 65536"/>
              <a:gd name="T7" fmla="*/ 0 60000 65536"/>
              <a:gd name="T8" fmla="*/ 0 60000 65536"/>
              <a:gd name="T9" fmla="*/ 0 w 95"/>
              <a:gd name="T10" fmla="*/ 0 h 28"/>
              <a:gd name="T11" fmla="*/ 95 w 95"/>
              <a:gd name="T12" fmla="*/ 28 h 28"/>
            </a:gdLst>
            <a:ahLst/>
            <a:cxnLst>
              <a:cxn ang="T6">
                <a:pos x="T0" y="T1"/>
              </a:cxn>
              <a:cxn ang="T7">
                <a:pos x="T2" y="T3"/>
              </a:cxn>
              <a:cxn ang="T8">
                <a:pos x="T4" y="T5"/>
              </a:cxn>
            </a:cxnLst>
            <a:rect l="T9" t="T10" r="T11" b="T12"/>
            <a:pathLst>
              <a:path w="95" h="28">
                <a:moveTo>
                  <a:pt x="0" y="0"/>
                </a:moveTo>
                <a:lnTo>
                  <a:pt x="95" y="0"/>
                </a:lnTo>
                <a:lnTo>
                  <a:pt x="95" y="28"/>
                </a:lnTo>
              </a:path>
            </a:pathLst>
          </a:custGeom>
          <a:noFill/>
          <a:ln w="38100">
            <a:solidFill>
              <a:srgbClr val="000000"/>
            </a:solidFill>
            <a:round/>
            <a:headEnd type="none" w="med" len="sm"/>
            <a:tailEnd type="triangle" w="med" len="med"/>
          </a:ln>
          <a:extLst>
            <a:ext uri="{909E8E84-426E-40DD-AFC4-6F175D3DCCD1}">
              <a14:hiddenFill xmlns:a14="http://schemas.microsoft.com/office/drawing/2010/main">
                <a:solidFill>
                  <a:srgbClr val="FFFFFF"/>
                </a:solidFill>
              </a14:hiddenFill>
            </a:ext>
          </a:extLst>
        </xdr:spPr>
      </xdr:sp>
      <xdr:sp macro="" textlink="$L$9">
        <xdr:nvSpPr>
          <xdr:cNvPr id="41" name="Text Box 398">
            <a:extLst>
              <a:ext uri="{FF2B5EF4-FFF2-40B4-BE49-F238E27FC236}">
                <a16:creationId xmlns:a16="http://schemas.microsoft.com/office/drawing/2014/main" id="{00000000-0008-0000-0800-000029000000}"/>
              </a:ext>
            </a:extLst>
          </xdr:cNvPr>
          <xdr:cNvSpPr txBox="1">
            <a:spLocks noChangeArrowheads="1"/>
          </xdr:cNvSpPr>
        </xdr:nvSpPr>
        <xdr:spPr bwMode="auto">
          <a:xfrm>
            <a:off x="15117232" y="4914363"/>
            <a:ext cx="388574" cy="251661"/>
          </a:xfrm>
          <a:prstGeom prst="rect">
            <a:avLst/>
          </a:prstGeom>
          <a:noFill/>
          <a:ln w="6350" algn="ctr">
            <a:noFill/>
            <a:miter lim="800000"/>
            <a:headEnd/>
            <a:tailEnd type="none" w="med" len="sm"/>
          </a:ln>
        </xdr:spPr>
        <xdr:txBody>
          <a:bodyPr vertOverflow="clip" wrap="square" lIns="27432" tIns="18288" rIns="27432" bIns="18288" anchor="ctr" upright="1"/>
          <a:lstStyle/>
          <a:p>
            <a:pPr algn="ctr" rtl="0">
              <a:defRPr sz="1000"/>
            </a:pPr>
            <a:fld id="{B2517664-E8F5-4E27-A6B9-DA2E6BA09B37}" type="TxLink">
              <a:rPr lang="en-US" altLang="en-US" sz="1000" b="0" i="0" u="none" strike="noStrike" baseline="0">
                <a:solidFill>
                  <a:srgbClr val="000000"/>
                </a:solidFill>
                <a:latin typeface="ＭＳ Ｐゴシック"/>
                <a:ea typeface="ＭＳ Ｐゴシック"/>
              </a:rPr>
              <a:pPr algn="ctr" rtl="0">
                <a:defRPr sz="1000"/>
              </a:pPr>
              <a:t>428</a:t>
            </a:fld>
            <a:endParaRPr lang="en-US" altLang="ja-JP" sz="1000" b="0" i="0" u="none" strike="noStrike" baseline="0">
              <a:solidFill>
                <a:schemeClr val="tx1"/>
              </a:solidFill>
              <a:latin typeface="ＭＳ Ｐゴシック"/>
              <a:ea typeface="ＭＳ Ｐゴシック"/>
            </a:endParaRPr>
          </a:p>
        </xdr:txBody>
      </xdr:sp>
      <xdr:sp macro="" textlink="$B$9">
        <xdr:nvSpPr>
          <xdr:cNvPr id="42" name="Text Box 400">
            <a:extLst>
              <a:ext uri="{FF2B5EF4-FFF2-40B4-BE49-F238E27FC236}">
                <a16:creationId xmlns:a16="http://schemas.microsoft.com/office/drawing/2014/main" id="{00000000-0008-0000-0800-00002A000000}"/>
              </a:ext>
            </a:extLst>
          </xdr:cNvPr>
          <xdr:cNvSpPr txBox="1">
            <a:spLocks noChangeArrowheads="1"/>
          </xdr:cNvSpPr>
        </xdr:nvSpPr>
        <xdr:spPr bwMode="auto">
          <a:xfrm>
            <a:off x="15113290" y="5231010"/>
            <a:ext cx="388574" cy="263645"/>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03971A69-118B-4DB3-8BF5-6446FE625279}" type="TxLink">
              <a:rPr lang="en-US" altLang="en-US" sz="1000" b="0" i="0" u="none" strike="noStrike" baseline="0">
                <a:solidFill>
                  <a:srgbClr val="000000"/>
                </a:solidFill>
                <a:latin typeface="ＭＳ Ｐゴシック"/>
                <a:ea typeface="ＭＳ Ｐゴシック"/>
              </a:rPr>
              <a:pPr algn="ctr" rtl="0">
                <a:defRPr sz="1000"/>
              </a:pPr>
              <a:t>487</a:t>
            </a:fld>
            <a:endParaRPr lang="en-US" altLang="ja-JP" sz="1000" b="0" i="0" u="none" strike="noStrike" baseline="0">
              <a:solidFill>
                <a:schemeClr val="tx1"/>
              </a:solidFill>
              <a:latin typeface="ＭＳ Ｐゴシック"/>
              <a:ea typeface="ＭＳ Ｐゴシック"/>
            </a:endParaRPr>
          </a:p>
        </xdr:txBody>
      </xdr:sp>
      <xdr:sp macro="" textlink="$L$65">
        <xdr:nvSpPr>
          <xdr:cNvPr id="43" name="Text Box 403">
            <a:extLst>
              <a:ext uri="{FF2B5EF4-FFF2-40B4-BE49-F238E27FC236}">
                <a16:creationId xmlns:a16="http://schemas.microsoft.com/office/drawing/2014/main" id="{00000000-0008-0000-0800-00002B000000}"/>
              </a:ext>
            </a:extLst>
          </xdr:cNvPr>
          <xdr:cNvSpPr txBox="1">
            <a:spLocks noChangeArrowheads="1"/>
          </xdr:cNvSpPr>
        </xdr:nvSpPr>
        <xdr:spPr bwMode="auto">
          <a:xfrm>
            <a:off x="14350580" y="5854571"/>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91BF63E-7141-456F-93BB-5E46D58C4705}" type="TxLink">
              <a:rPr lang="en-US" altLang="en-US" sz="1000" b="0" i="0" u="none" strike="noStrike" baseline="0">
                <a:solidFill>
                  <a:srgbClr val="000000"/>
                </a:solidFill>
                <a:latin typeface="ＭＳ Ｐゴシック"/>
                <a:ea typeface="ＭＳ Ｐゴシック"/>
              </a:rPr>
              <a:pPr algn="ctr" rtl="0">
                <a:defRPr sz="1000"/>
              </a:pPr>
              <a:t>24</a:t>
            </a:fld>
            <a:endParaRPr lang="en-US" altLang="ja-JP" sz="1000" b="0" i="0" u="none" strike="noStrike" baseline="0">
              <a:solidFill>
                <a:schemeClr val="tx1"/>
              </a:solidFill>
              <a:latin typeface="ＭＳ Ｐゴシック"/>
              <a:ea typeface="ＭＳ Ｐゴシック"/>
            </a:endParaRPr>
          </a:p>
        </xdr:txBody>
      </xdr:sp>
      <xdr:sp macro="" textlink="$B$65">
        <xdr:nvSpPr>
          <xdr:cNvPr id="44" name="Text Box 405">
            <a:extLst>
              <a:ext uri="{FF2B5EF4-FFF2-40B4-BE49-F238E27FC236}">
                <a16:creationId xmlns:a16="http://schemas.microsoft.com/office/drawing/2014/main" id="{00000000-0008-0000-0800-00002C000000}"/>
              </a:ext>
            </a:extLst>
          </xdr:cNvPr>
          <xdr:cNvSpPr txBox="1">
            <a:spLocks noChangeArrowheads="1"/>
          </xdr:cNvSpPr>
        </xdr:nvSpPr>
        <xdr:spPr bwMode="auto">
          <a:xfrm>
            <a:off x="13983699" y="5861400"/>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97C7890-DEE8-4002-8B0B-3F7C8F70EBEE}" type="TxLink">
              <a:rPr lang="en-US" altLang="en-US" sz="1000" b="0" i="0" u="none" strike="noStrike" baseline="0">
                <a:solidFill>
                  <a:srgbClr val="000000"/>
                </a:solidFill>
                <a:latin typeface="ＭＳ Ｐゴシック"/>
                <a:ea typeface="ＭＳ Ｐゴシック"/>
              </a:rPr>
              <a:pPr algn="ctr" rtl="0">
                <a:defRPr sz="1000"/>
              </a:pPr>
              <a:t>43</a:t>
            </a:fld>
            <a:endParaRPr lang="en-US" altLang="ja-JP" sz="1000" b="0" i="0" u="none" strike="noStrike" baseline="0">
              <a:solidFill>
                <a:schemeClr val="tx1"/>
              </a:solidFill>
              <a:latin typeface="ＭＳ Ｐゴシック"/>
              <a:ea typeface="ＭＳ Ｐゴシック"/>
            </a:endParaRPr>
          </a:p>
        </xdr:txBody>
      </xdr:sp>
      <xdr:sp macro="" textlink="">
        <xdr:nvSpPr>
          <xdr:cNvPr id="45" name="AutoShape 406">
            <a:extLst>
              <a:ext uri="{FF2B5EF4-FFF2-40B4-BE49-F238E27FC236}">
                <a16:creationId xmlns:a16="http://schemas.microsoft.com/office/drawing/2014/main" id="{00000000-0008-0000-0800-00002D000000}"/>
              </a:ext>
            </a:extLst>
          </xdr:cNvPr>
          <xdr:cNvSpPr>
            <a:spLocks noChangeArrowheads="1"/>
          </xdr:cNvSpPr>
        </xdr:nvSpPr>
        <xdr:spPr bwMode="auto">
          <a:xfrm>
            <a:off x="12160244" y="6597595"/>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石川町</a:t>
            </a:r>
          </a:p>
        </xdr:txBody>
      </xdr:sp>
      <xdr:sp macro="" textlink="">
        <xdr:nvSpPr>
          <xdr:cNvPr id="46" name="Line 407">
            <a:extLst>
              <a:ext uri="{FF2B5EF4-FFF2-40B4-BE49-F238E27FC236}">
                <a16:creationId xmlns:a16="http://schemas.microsoft.com/office/drawing/2014/main" id="{00000000-0008-0000-0800-00002E000000}"/>
              </a:ext>
            </a:extLst>
          </xdr:cNvPr>
          <xdr:cNvSpPr>
            <a:spLocks noChangeShapeType="1"/>
          </xdr:cNvSpPr>
        </xdr:nvSpPr>
        <xdr:spPr bwMode="auto">
          <a:xfrm rot="16200000">
            <a:off x="13307726" y="6008603"/>
            <a:ext cx="109053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L$59">
        <xdr:nvSpPr>
          <xdr:cNvPr id="47" name="Text Box 408">
            <a:extLst>
              <a:ext uri="{FF2B5EF4-FFF2-40B4-BE49-F238E27FC236}">
                <a16:creationId xmlns:a16="http://schemas.microsoft.com/office/drawing/2014/main" id="{00000000-0008-0000-0800-00002F000000}"/>
              </a:ext>
            </a:extLst>
          </xdr:cNvPr>
          <xdr:cNvSpPr txBox="1">
            <a:spLocks noChangeArrowheads="1"/>
          </xdr:cNvSpPr>
        </xdr:nvSpPr>
        <xdr:spPr bwMode="auto">
          <a:xfrm>
            <a:off x="13762250" y="6153671"/>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B72227F-3199-4A03-BD8A-5F1786B26F8C}" type="TxLink">
              <a:rPr lang="en-US" altLang="en-US" sz="1000" b="0" i="0" u="none" strike="noStrike" baseline="0">
                <a:solidFill>
                  <a:srgbClr val="000000"/>
                </a:solidFill>
                <a:latin typeface="ＭＳ Ｐゴシック"/>
                <a:ea typeface="ＭＳ Ｐゴシック"/>
              </a:rPr>
              <a:pPr algn="ctr" rtl="0">
                <a:defRPr sz="1000"/>
              </a:pPr>
              <a:t>11</a:t>
            </a:fld>
            <a:endParaRPr lang="en-US" altLang="ja-JP" sz="1000" b="0" i="0" u="none" strike="noStrike" baseline="0">
              <a:solidFill>
                <a:schemeClr val="tx1"/>
              </a:solidFill>
              <a:latin typeface="ＭＳ Ｐゴシック"/>
              <a:ea typeface="ＭＳ Ｐゴシック"/>
            </a:endParaRPr>
          </a:p>
        </xdr:txBody>
      </xdr:sp>
      <xdr:sp macro="" textlink="">
        <xdr:nvSpPr>
          <xdr:cNvPr id="48" name="Line 409">
            <a:extLst>
              <a:ext uri="{FF2B5EF4-FFF2-40B4-BE49-F238E27FC236}">
                <a16:creationId xmlns:a16="http://schemas.microsoft.com/office/drawing/2014/main" id="{00000000-0008-0000-0800-000030000000}"/>
              </a:ext>
            </a:extLst>
          </xdr:cNvPr>
          <xdr:cNvSpPr>
            <a:spLocks noChangeShapeType="1"/>
          </xdr:cNvSpPr>
        </xdr:nvSpPr>
        <xdr:spPr bwMode="auto">
          <a:xfrm rot="5400000" flipV="1">
            <a:off x="13217295" y="5972385"/>
            <a:ext cx="1102515"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59">
        <xdr:nvSpPr>
          <xdr:cNvPr id="49" name="Text Box 410">
            <a:extLst>
              <a:ext uri="{FF2B5EF4-FFF2-40B4-BE49-F238E27FC236}">
                <a16:creationId xmlns:a16="http://schemas.microsoft.com/office/drawing/2014/main" id="{00000000-0008-0000-0800-000031000000}"/>
              </a:ext>
            </a:extLst>
          </xdr:cNvPr>
          <xdr:cNvSpPr txBox="1">
            <a:spLocks noChangeArrowheads="1"/>
          </xdr:cNvSpPr>
        </xdr:nvSpPr>
        <xdr:spPr bwMode="auto">
          <a:xfrm>
            <a:off x="13479779" y="6126680"/>
            <a:ext cx="388574" cy="23012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D9E0191-06F7-4ABA-A42A-7CAD42D4C68C}" type="TxLink">
              <a:rPr lang="en-US" altLang="en-US" sz="1000" b="0" i="0" u="none" strike="noStrike" baseline="0">
                <a:solidFill>
                  <a:srgbClr val="000000"/>
                </a:solidFill>
                <a:latin typeface="ＭＳ Ｐゴシック"/>
                <a:ea typeface="ＭＳ Ｐゴシック"/>
              </a:rPr>
              <a:pPr algn="ctr" rtl="0">
                <a:defRPr sz="1000"/>
              </a:pPr>
              <a:t>16</a:t>
            </a:fld>
            <a:endParaRPr lang="en-US" altLang="ja-JP" sz="1000" b="0" i="0" u="none" strike="noStrike" baseline="0">
              <a:solidFill>
                <a:schemeClr val="tx1"/>
              </a:solidFill>
              <a:latin typeface="ＭＳ Ｐゴシック"/>
              <a:ea typeface="ＭＳ Ｐゴシック"/>
            </a:endParaRPr>
          </a:p>
        </xdr:txBody>
      </xdr:sp>
      <xdr:sp macro="" textlink="">
        <xdr:nvSpPr>
          <xdr:cNvPr id="50" name="Line 411">
            <a:extLst>
              <a:ext uri="{FF2B5EF4-FFF2-40B4-BE49-F238E27FC236}">
                <a16:creationId xmlns:a16="http://schemas.microsoft.com/office/drawing/2014/main" id="{00000000-0008-0000-0800-000032000000}"/>
              </a:ext>
            </a:extLst>
          </xdr:cNvPr>
          <xdr:cNvSpPr>
            <a:spLocks noChangeShapeType="1"/>
          </xdr:cNvSpPr>
        </xdr:nvSpPr>
        <xdr:spPr bwMode="auto">
          <a:xfrm rot="16200000">
            <a:off x="12491181" y="5984038"/>
            <a:ext cx="109053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51" name="Line 412">
            <a:extLst>
              <a:ext uri="{FF2B5EF4-FFF2-40B4-BE49-F238E27FC236}">
                <a16:creationId xmlns:a16="http://schemas.microsoft.com/office/drawing/2014/main" id="{00000000-0008-0000-0800-000033000000}"/>
              </a:ext>
            </a:extLst>
          </xdr:cNvPr>
          <xdr:cNvSpPr>
            <a:spLocks noChangeShapeType="1"/>
          </xdr:cNvSpPr>
        </xdr:nvSpPr>
        <xdr:spPr bwMode="auto">
          <a:xfrm rot="5400000">
            <a:off x="12406630" y="5984634"/>
            <a:ext cx="1102515"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L$58">
        <xdr:nvSpPr>
          <xdr:cNvPr id="52" name="Text Box 413">
            <a:extLst>
              <a:ext uri="{FF2B5EF4-FFF2-40B4-BE49-F238E27FC236}">
                <a16:creationId xmlns:a16="http://schemas.microsoft.com/office/drawing/2014/main" id="{00000000-0008-0000-0800-000034000000}"/>
              </a:ext>
            </a:extLst>
          </xdr:cNvPr>
          <xdr:cNvSpPr txBox="1">
            <a:spLocks noChangeArrowheads="1"/>
          </xdr:cNvSpPr>
        </xdr:nvSpPr>
        <xdr:spPr bwMode="auto">
          <a:xfrm>
            <a:off x="13058626" y="6325028"/>
            <a:ext cx="272509" cy="23008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44250B7-3FCE-45DA-A18C-AA513C353AA8}" type="TxLink">
              <a:rPr lang="en-US" altLang="en-US" sz="1000" b="0" i="0" u="none" strike="noStrike" baseline="0">
                <a:solidFill>
                  <a:srgbClr val="000000"/>
                </a:solidFill>
                <a:latin typeface="ＭＳ Ｐゴシック"/>
                <a:ea typeface="ＭＳ Ｐゴシック"/>
              </a:rPr>
              <a:pPr algn="ctr" rtl="0">
                <a:defRPr sz="1000"/>
              </a:pPr>
              <a:t>36</a:t>
            </a:fld>
            <a:endParaRPr lang="en-US" altLang="ja-JP" sz="1000" b="0" i="0" u="none" strike="noStrike" baseline="0">
              <a:solidFill>
                <a:schemeClr val="tx1"/>
              </a:solidFill>
              <a:latin typeface="ＭＳ Ｐゴシック"/>
              <a:ea typeface="ＭＳ Ｐゴシック"/>
            </a:endParaRPr>
          </a:p>
        </xdr:txBody>
      </xdr:sp>
      <xdr:sp macro="" textlink="">
        <xdr:nvSpPr>
          <xdr:cNvPr id="53" name="Line 415">
            <a:extLst>
              <a:ext uri="{FF2B5EF4-FFF2-40B4-BE49-F238E27FC236}">
                <a16:creationId xmlns:a16="http://schemas.microsoft.com/office/drawing/2014/main" id="{00000000-0008-0000-0800-000035000000}"/>
              </a:ext>
            </a:extLst>
          </xdr:cNvPr>
          <xdr:cNvSpPr>
            <a:spLocks noChangeShapeType="1"/>
          </xdr:cNvSpPr>
        </xdr:nvSpPr>
        <xdr:spPr bwMode="auto">
          <a:xfrm rot="5400000" flipH="1">
            <a:off x="12011395" y="5697024"/>
            <a:ext cx="491340"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4" name="Line 416">
            <a:extLst>
              <a:ext uri="{FF2B5EF4-FFF2-40B4-BE49-F238E27FC236}">
                <a16:creationId xmlns:a16="http://schemas.microsoft.com/office/drawing/2014/main" id="{00000000-0008-0000-0800-000036000000}"/>
              </a:ext>
            </a:extLst>
          </xdr:cNvPr>
          <xdr:cNvSpPr>
            <a:spLocks noChangeShapeType="1"/>
          </xdr:cNvSpPr>
        </xdr:nvSpPr>
        <xdr:spPr bwMode="auto">
          <a:xfrm rot="16200000" flipH="1" flipV="1">
            <a:off x="12148247" y="5697024"/>
            <a:ext cx="491340"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L$11">
        <xdr:nvSpPr>
          <xdr:cNvPr id="55" name="Text Box 417">
            <a:extLst>
              <a:ext uri="{FF2B5EF4-FFF2-40B4-BE49-F238E27FC236}">
                <a16:creationId xmlns:a16="http://schemas.microsoft.com/office/drawing/2014/main" id="{00000000-0008-0000-0800-000037000000}"/>
              </a:ext>
            </a:extLst>
          </xdr:cNvPr>
          <xdr:cNvSpPr txBox="1">
            <a:spLocks noChangeArrowheads="1"/>
          </xdr:cNvSpPr>
        </xdr:nvSpPr>
        <xdr:spPr bwMode="auto">
          <a:xfrm>
            <a:off x="12367197" y="5577180"/>
            <a:ext cx="457960"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898CFFD-6F93-4137-B437-F2C8ACB7FD76}" type="TxLink">
              <a:rPr lang="en-US" altLang="en-US" sz="1000" b="0" i="0" u="none" strike="noStrike" baseline="0">
                <a:solidFill>
                  <a:srgbClr val="000000"/>
                </a:solidFill>
                <a:latin typeface="ＭＳ Ｐゴシック"/>
                <a:ea typeface="ＭＳ Ｐゴシック"/>
              </a:rPr>
              <a:pPr algn="ctr" rtl="0">
                <a:defRPr sz="1000"/>
              </a:pPr>
              <a:t>475</a:t>
            </a:fld>
            <a:endParaRPr lang="en-US" altLang="ja-JP" sz="1000" b="0" i="0" u="none" strike="noStrike" baseline="0">
              <a:solidFill>
                <a:schemeClr val="tx1"/>
              </a:solidFill>
              <a:latin typeface="ＭＳ Ｐゴシック"/>
              <a:ea typeface="ＭＳ Ｐゴシック"/>
            </a:endParaRPr>
          </a:p>
        </xdr:txBody>
      </xdr:sp>
      <xdr:sp macro="" textlink="$B$11">
        <xdr:nvSpPr>
          <xdr:cNvPr id="56" name="Text Box 418">
            <a:extLst>
              <a:ext uri="{FF2B5EF4-FFF2-40B4-BE49-F238E27FC236}">
                <a16:creationId xmlns:a16="http://schemas.microsoft.com/office/drawing/2014/main" id="{00000000-0008-0000-0800-000038000000}"/>
              </a:ext>
            </a:extLst>
          </xdr:cNvPr>
          <xdr:cNvSpPr txBox="1">
            <a:spLocks noChangeArrowheads="1"/>
          </xdr:cNvSpPr>
        </xdr:nvSpPr>
        <xdr:spPr bwMode="auto">
          <a:xfrm>
            <a:off x="11790104" y="5577180"/>
            <a:ext cx="555105"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CA594ED-9161-4FF3-AF13-C4F17AFD7DE2}" type="TxLink">
              <a:rPr lang="en-US" altLang="en-US" sz="1000" b="0" i="0" u="none" strike="noStrike" baseline="0">
                <a:solidFill>
                  <a:srgbClr val="000000"/>
                </a:solidFill>
                <a:latin typeface="ＭＳ Ｐゴシック"/>
                <a:ea typeface="ＭＳ Ｐゴシック"/>
              </a:rPr>
              <a:pPr algn="ctr" rtl="0">
                <a:defRPr sz="1000"/>
              </a:pPr>
              <a:t>487</a:t>
            </a:fld>
            <a:endParaRPr lang="en-US" altLang="ja-JP" sz="1000" b="0" i="0" u="none" strike="noStrike" baseline="0">
              <a:solidFill>
                <a:schemeClr val="tx1"/>
              </a:solidFill>
              <a:latin typeface="ＭＳ Ｐゴシック"/>
              <a:ea typeface="ＭＳ Ｐゴシック"/>
            </a:endParaRPr>
          </a:p>
        </xdr:txBody>
      </xdr:sp>
      <xdr:sp macro="" textlink="">
        <xdr:nvSpPr>
          <xdr:cNvPr id="57" name="Line 419">
            <a:extLst>
              <a:ext uri="{FF2B5EF4-FFF2-40B4-BE49-F238E27FC236}">
                <a16:creationId xmlns:a16="http://schemas.microsoft.com/office/drawing/2014/main" id="{00000000-0008-0000-0800-000039000000}"/>
              </a:ext>
            </a:extLst>
          </xdr:cNvPr>
          <xdr:cNvSpPr>
            <a:spLocks noChangeShapeType="1"/>
          </xdr:cNvSpPr>
        </xdr:nvSpPr>
        <xdr:spPr bwMode="auto">
          <a:xfrm rot="5400000">
            <a:off x="10630757" y="6524170"/>
            <a:ext cx="2085191"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Line 421">
            <a:extLst>
              <a:ext uri="{FF2B5EF4-FFF2-40B4-BE49-F238E27FC236}">
                <a16:creationId xmlns:a16="http://schemas.microsoft.com/office/drawing/2014/main" id="{00000000-0008-0000-0800-00003A000000}"/>
              </a:ext>
            </a:extLst>
          </xdr:cNvPr>
          <xdr:cNvSpPr>
            <a:spLocks noChangeShapeType="1"/>
          </xdr:cNvSpPr>
        </xdr:nvSpPr>
        <xdr:spPr bwMode="auto">
          <a:xfrm rot="16200000" flipV="1">
            <a:off x="10513650" y="6511921"/>
            <a:ext cx="2085191"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G$18">
        <xdr:nvSpPr>
          <xdr:cNvPr id="59" name="Text Box 422">
            <a:extLst>
              <a:ext uri="{FF2B5EF4-FFF2-40B4-BE49-F238E27FC236}">
                <a16:creationId xmlns:a16="http://schemas.microsoft.com/office/drawing/2014/main" id="{00000000-0008-0000-0800-00003B000000}"/>
              </a:ext>
            </a:extLst>
          </xdr:cNvPr>
          <xdr:cNvSpPr txBox="1">
            <a:spLocks noChangeArrowheads="1"/>
          </xdr:cNvSpPr>
        </xdr:nvSpPr>
        <xdr:spPr bwMode="auto">
          <a:xfrm>
            <a:off x="11081701" y="7370678"/>
            <a:ext cx="485717"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020C0AE-AD22-48EE-B27E-847FACB44D4F}" type="TxLink">
              <a:rPr lang="en-US" altLang="en-US" sz="1000" b="0" i="0" u="none" strike="noStrike" baseline="0">
                <a:solidFill>
                  <a:srgbClr val="000000"/>
                </a:solidFill>
                <a:latin typeface="ＭＳ Ｐゴシック"/>
                <a:ea typeface="ＭＳ Ｐゴシック"/>
              </a:rPr>
              <a:pPr algn="ctr" rtl="0">
                <a:defRPr sz="1000"/>
              </a:pPr>
              <a:t>836</a:t>
            </a:fld>
            <a:endParaRPr lang="en-US" altLang="ja-JP" sz="1000" b="0" i="0" u="none" strike="noStrike" baseline="0">
              <a:solidFill>
                <a:sysClr val="windowText" lastClr="000000"/>
              </a:solidFill>
              <a:latin typeface="ＭＳ Ｐゴシック"/>
              <a:ea typeface="ＭＳ Ｐゴシック"/>
            </a:endParaRPr>
          </a:p>
        </xdr:txBody>
      </xdr:sp>
      <xdr:sp macro="" textlink="$Q$18">
        <xdr:nvSpPr>
          <xdr:cNvPr id="60" name="Text Box 423">
            <a:extLst>
              <a:ext uri="{FF2B5EF4-FFF2-40B4-BE49-F238E27FC236}">
                <a16:creationId xmlns:a16="http://schemas.microsoft.com/office/drawing/2014/main" id="{00000000-0008-0000-0800-00003C000000}"/>
              </a:ext>
            </a:extLst>
          </xdr:cNvPr>
          <xdr:cNvSpPr txBox="1">
            <a:spLocks noChangeArrowheads="1"/>
          </xdr:cNvSpPr>
        </xdr:nvSpPr>
        <xdr:spPr bwMode="auto">
          <a:xfrm>
            <a:off x="11603922" y="7313551"/>
            <a:ext cx="698037" cy="265523"/>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95DEA4F-328F-407F-93D5-F907ED4983A3}" type="TxLink">
              <a:rPr lang="en-US" altLang="en-US" sz="1000" b="0" i="0" u="none" strike="noStrike" baseline="0">
                <a:solidFill>
                  <a:srgbClr val="000000"/>
                </a:solidFill>
                <a:latin typeface="ＭＳ Ｐゴシック"/>
                <a:ea typeface="ＭＳ Ｐゴシック"/>
              </a:rPr>
              <a:pPr algn="ctr" rtl="0">
                <a:defRPr sz="1000"/>
              </a:pPr>
              <a:t>1,191</a:t>
            </a:fld>
            <a:endParaRPr lang="en-US" altLang="ja-JP" sz="1000" b="0" i="0" u="none" strike="noStrike" baseline="0">
              <a:solidFill>
                <a:schemeClr val="tx1"/>
              </a:solidFill>
              <a:latin typeface="ＭＳ Ｐゴシック"/>
              <a:ea typeface="ＭＳ Ｐゴシック"/>
            </a:endParaRPr>
          </a:p>
        </xdr:txBody>
      </xdr:sp>
      <xdr:sp macro="" textlink="">
        <xdr:nvSpPr>
          <xdr:cNvPr id="61" name="Freeform 426">
            <a:extLst>
              <a:ext uri="{FF2B5EF4-FFF2-40B4-BE49-F238E27FC236}">
                <a16:creationId xmlns:a16="http://schemas.microsoft.com/office/drawing/2014/main" id="{00000000-0008-0000-0800-00003D000000}"/>
              </a:ext>
            </a:extLst>
          </xdr:cNvPr>
          <xdr:cNvSpPr>
            <a:spLocks/>
          </xdr:cNvSpPr>
        </xdr:nvSpPr>
        <xdr:spPr bwMode="auto">
          <a:xfrm>
            <a:off x="10995237" y="5385441"/>
            <a:ext cx="346939" cy="1042592"/>
          </a:xfrm>
          <a:custGeom>
            <a:avLst/>
            <a:gdLst>
              <a:gd name="T0" fmla="*/ 2147483647 w 19"/>
              <a:gd name="T1" fmla="*/ 0 h 76"/>
              <a:gd name="T2" fmla="*/ 0 w 19"/>
              <a:gd name="T3" fmla="*/ 0 h 76"/>
              <a:gd name="T4" fmla="*/ 0 w 19"/>
              <a:gd name="T5" fmla="*/ 2147483647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62" name="Freeform 427">
            <a:extLst>
              <a:ext uri="{FF2B5EF4-FFF2-40B4-BE49-F238E27FC236}">
                <a16:creationId xmlns:a16="http://schemas.microsoft.com/office/drawing/2014/main" id="{00000000-0008-0000-0800-00003E000000}"/>
              </a:ext>
            </a:extLst>
          </xdr:cNvPr>
          <xdr:cNvSpPr>
            <a:spLocks/>
          </xdr:cNvSpPr>
        </xdr:nvSpPr>
        <xdr:spPr bwMode="auto">
          <a:xfrm>
            <a:off x="10886136" y="5275352"/>
            <a:ext cx="402450" cy="1162433"/>
          </a:xfrm>
          <a:custGeom>
            <a:avLst/>
            <a:gdLst>
              <a:gd name="T0" fmla="*/ 2147483647 w 19"/>
              <a:gd name="T1" fmla="*/ 0 h 76"/>
              <a:gd name="T2" fmla="*/ 0 w 19"/>
              <a:gd name="T3" fmla="*/ 0 h 76"/>
              <a:gd name="T4" fmla="*/ 0 w 19"/>
              <a:gd name="T5" fmla="*/ 2147483647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10">
        <xdr:nvSpPr>
          <xdr:cNvPr id="63" name="Text Box 429">
            <a:extLst>
              <a:ext uri="{FF2B5EF4-FFF2-40B4-BE49-F238E27FC236}">
                <a16:creationId xmlns:a16="http://schemas.microsoft.com/office/drawing/2014/main" id="{00000000-0008-0000-0800-00003F000000}"/>
              </a:ext>
            </a:extLst>
          </xdr:cNvPr>
          <xdr:cNvSpPr txBox="1">
            <a:spLocks noChangeArrowheads="1"/>
          </xdr:cNvSpPr>
        </xdr:nvSpPr>
        <xdr:spPr bwMode="auto">
          <a:xfrm>
            <a:off x="11028898" y="6272245"/>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BF8AD0E-A99D-471E-9B90-B530CE58A199}" type="TxLink">
              <a:rPr lang="en-US" altLang="en-US" sz="1000" b="0" i="0" u="none" strike="noStrike" baseline="0">
                <a:solidFill>
                  <a:srgbClr val="000000"/>
                </a:solidFill>
                <a:latin typeface="ＭＳ Ｐゴシック"/>
                <a:ea typeface="ＭＳ Ｐゴシック"/>
              </a:rPr>
              <a:pPr algn="ctr" rtl="0">
                <a:defRPr sz="1000"/>
              </a:pPr>
              <a:t>147</a:t>
            </a:fld>
            <a:endParaRPr lang="en-US" altLang="ja-JP" sz="1000" b="0" i="0" u="none" strike="noStrike" baseline="0">
              <a:solidFill>
                <a:schemeClr val="tx1"/>
              </a:solidFill>
              <a:latin typeface="ＭＳ Ｐゴシック"/>
              <a:ea typeface="ＭＳ Ｐゴシック"/>
            </a:endParaRPr>
          </a:p>
        </xdr:txBody>
      </xdr:sp>
      <xdr:sp macro="" textlink="$B$10">
        <xdr:nvSpPr>
          <xdr:cNvPr id="64" name="Text Box 430">
            <a:extLst>
              <a:ext uri="{FF2B5EF4-FFF2-40B4-BE49-F238E27FC236}">
                <a16:creationId xmlns:a16="http://schemas.microsoft.com/office/drawing/2014/main" id="{00000000-0008-0000-0800-000040000000}"/>
              </a:ext>
            </a:extLst>
          </xdr:cNvPr>
          <xdr:cNvSpPr txBox="1">
            <a:spLocks noChangeArrowheads="1"/>
          </xdr:cNvSpPr>
        </xdr:nvSpPr>
        <xdr:spPr bwMode="auto">
          <a:xfrm>
            <a:off x="10452478" y="6253568"/>
            <a:ext cx="414590" cy="27327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92845B4-68E4-4425-8EEA-5B2B938028A6}" type="TxLink">
              <a:rPr lang="en-US" altLang="en-US" sz="1000" b="0" i="0" u="none" strike="noStrike" baseline="0">
                <a:solidFill>
                  <a:srgbClr val="000000"/>
                </a:solidFill>
                <a:latin typeface="ＭＳ Ｐゴシック"/>
                <a:ea typeface="ＭＳ Ｐゴシック"/>
              </a:rPr>
              <a:pPr algn="ctr" rtl="0">
                <a:defRPr sz="1000"/>
              </a:pPr>
              <a:t>177</a:t>
            </a:fld>
            <a:endParaRPr lang="en-US" altLang="ja-JP" sz="1000" b="0" i="0" u="none" strike="noStrike" baseline="0">
              <a:solidFill>
                <a:schemeClr val="tx1"/>
              </a:solidFill>
              <a:latin typeface="ＭＳ Ｐゴシック"/>
              <a:ea typeface="ＭＳ Ｐゴシック"/>
            </a:endParaRPr>
          </a:p>
        </xdr:txBody>
      </xdr:sp>
      <xdr:sp macro="" textlink="">
        <xdr:nvSpPr>
          <xdr:cNvPr id="65" name="Freeform 432">
            <a:extLst>
              <a:ext uri="{FF2B5EF4-FFF2-40B4-BE49-F238E27FC236}">
                <a16:creationId xmlns:a16="http://schemas.microsoft.com/office/drawing/2014/main" id="{00000000-0008-0000-0800-000041000000}"/>
              </a:ext>
            </a:extLst>
          </xdr:cNvPr>
          <xdr:cNvSpPr>
            <a:spLocks/>
          </xdr:cNvSpPr>
        </xdr:nvSpPr>
        <xdr:spPr bwMode="auto">
          <a:xfrm>
            <a:off x="9946442" y="4966005"/>
            <a:ext cx="1373882" cy="946726"/>
          </a:xfrm>
          <a:custGeom>
            <a:avLst/>
            <a:gdLst>
              <a:gd name="T0" fmla="*/ 2147483647 w 87"/>
              <a:gd name="T1" fmla="*/ 0 h 60"/>
              <a:gd name="T2" fmla="*/ 0 w 87"/>
              <a:gd name="T3" fmla="*/ 0 h 60"/>
              <a:gd name="T4" fmla="*/ 0 w 87"/>
              <a:gd name="T5" fmla="*/ 2147483647 h 60"/>
              <a:gd name="T6" fmla="*/ 0 60000 65536"/>
              <a:gd name="T7" fmla="*/ 0 60000 65536"/>
              <a:gd name="T8" fmla="*/ 0 60000 65536"/>
              <a:gd name="T9" fmla="*/ 0 w 87"/>
              <a:gd name="T10" fmla="*/ 0 h 60"/>
              <a:gd name="T11" fmla="*/ 87 w 87"/>
              <a:gd name="T12" fmla="*/ 60 h 60"/>
            </a:gdLst>
            <a:ahLst/>
            <a:cxnLst>
              <a:cxn ang="T6">
                <a:pos x="T0" y="T1"/>
              </a:cxn>
              <a:cxn ang="T7">
                <a:pos x="T2" y="T3"/>
              </a:cxn>
              <a:cxn ang="T8">
                <a:pos x="T4" y="T5"/>
              </a:cxn>
            </a:cxnLst>
            <a:rect l="T9" t="T10" r="T11" b="T12"/>
            <a:pathLst>
              <a:path w="87" h="60">
                <a:moveTo>
                  <a:pt x="87" y="0"/>
                </a:moveTo>
                <a:lnTo>
                  <a:pt x="0" y="0"/>
                </a:lnTo>
                <a:lnTo>
                  <a:pt x="0" y="6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26">
        <xdr:nvSpPr>
          <xdr:cNvPr id="66" name="Text Box 433">
            <a:extLst>
              <a:ext uri="{FF2B5EF4-FFF2-40B4-BE49-F238E27FC236}">
                <a16:creationId xmlns:a16="http://schemas.microsoft.com/office/drawing/2014/main" id="{00000000-0008-0000-0800-000042000000}"/>
              </a:ext>
            </a:extLst>
          </xdr:cNvPr>
          <xdr:cNvSpPr txBox="1">
            <a:spLocks noChangeArrowheads="1"/>
          </xdr:cNvSpPr>
        </xdr:nvSpPr>
        <xdr:spPr bwMode="auto">
          <a:xfrm>
            <a:off x="10033004" y="5707389"/>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AE81908-0C43-4966-83F0-EB28F685ADF1}" type="TxLink">
              <a:rPr lang="en-US" altLang="en-US" sz="1000" b="0" i="0" u="none" strike="noStrike" baseline="0">
                <a:solidFill>
                  <a:srgbClr val="000000"/>
                </a:solidFill>
                <a:latin typeface="ＭＳ Ｐゴシック"/>
                <a:ea typeface="ＭＳ Ｐゴシック"/>
              </a:rPr>
              <a:pPr algn="ctr" rtl="0">
                <a:defRPr sz="1000"/>
              </a:pPr>
              <a:t>61</a:t>
            </a:fld>
            <a:endParaRPr lang="en-US" altLang="ja-JP" sz="1000" b="0" i="0" u="none" strike="noStrike" baseline="0">
              <a:solidFill>
                <a:schemeClr val="tx1"/>
              </a:solidFill>
              <a:latin typeface="ＭＳ Ｐゴシック"/>
              <a:ea typeface="ＭＳ Ｐゴシック"/>
            </a:endParaRPr>
          </a:p>
        </xdr:txBody>
      </xdr:sp>
      <xdr:sp macro="" textlink="$B$26">
        <xdr:nvSpPr>
          <xdr:cNvPr id="67" name="Text Box 434">
            <a:extLst>
              <a:ext uri="{FF2B5EF4-FFF2-40B4-BE49-F238E27FC236}">
                <a16:creationId xmlns:a16="http://schemas.microsoft.com/office/drawing/2014/main" id="{00000000-0008-0000-0800-000043000000}"/>
              </a:ext>
            </a:extLst>
          </xdr:cNvPr>
          <xdr:cNvSpPr txBox="1">
            <a:spLocks noChangeArrowheads="1"/>
          </xdr:cNvSpPr>
        </xdr:nvSpPr>
        <xdr:spPr bwMode="auto">
          <a:xfrm>
            <a:off x="9585625" y="5709005"/>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6CEBF5B-5FC2-4938-835F-44D2BF33456D}" type="TxLink">
              <a:rPr lang="en-US" altLang="en-US" sz="1000" b="0" i="0" u="none" strike="noStrike" baseline="0">
                <a:solidFill>
                  <a:srgbClr val="000000"/>
                </a:solidFill>
                <a:latin typeface="ＭＳ Ｐゴシック"/>
                <a:ea typeface="ＭＳ Ｐゴシック"/>
              </a:rPr>
              <a:pPr algn="ctr" rtl="0">
                <a:defRPr sz="1000"/>
              </a:pPr>
              <a:t>54</a:t>
            </a:fld>
            <a:endParaRPr lang="en-US" altLang="ja-JP" sz="1000" b="0" i="0" u="none" strike="noStrike" baseline="0">
              <a:solidFill>
                <a:schemeClr val="tx1"/>
              </a:solidFill>
              <a:latin typeface="ＭＳ Ｐゴシック"/>
              <a:ea typeface="ＭＳ Ｐゴシック"/>
            </a:endParaRPr>
          </a:p>
        </xdr:txBody>
      </xdr:sp>
      <xdr:sp macro="" textlink="">
        <xdr:nvSpPr>
          <xdr:cNvPr id="68" name="Freeform 435">
            <a:extLst>
              <a:ext uri="{FF2B5EF4-FFF2-40B4-BE49-F238E27FC236}">
                <a16:creationId xmlns:a16="http://schemas.microsoft.com/office/drawing/2014/main" id="{00000000-0008-0000-0800-000044000000}"/>
              </a:ext>
            </a:extLst>
          </xdr:cNvPr>
          <xdr:cNvSpPr>
            <a:spLocks/>
          </xdr:cNvSpPr>
        </xdr:nvSpPr>
        <xdr:spPr bwMode="auto">
          <a:xfrm>
            <a:off x="9294194" y="4714345"/>
            <a:ext cx="2012254" cy="587210"/>
          </a:xfrm>
          <a:custGeom>
            <a:avLst/>
            <a:gdLst>
              <a:gd name="T0" fmla="*/ 2147483647 w 145"/>
              <a:gd name="T1" fmla="*/ 0 h 49"/>
              <a:gd name="T2" fmla="*/ 0 w 145"/>
              <a:gd name="T3" fmla="*/ 0 h 49"/>
              <a:gd name="T4" fmla="*/ 0 w 145"/>
              <a:gd name="T5" fmla="*/ 214748364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69" name="Freeform 436">
            <a:extLst>
              <a:ext uri="{FF2B5EF4-FFF2-40B4-BE49-F238E27FC236}">
                <a16:creationId xmlns:a16="http://schemas.microsoft.com/office/drawing/2014/main" id="{00000000-0008-0000-0800-000045000000}"/>
              </a:ext>
            </a:extLst>
          </xdr:cNvPr>
          <xdr:cNvSpPr>
            <a:spLocks/>
          </xdr:cNvSpPr>
        </xdr:nvSpPr>
        <xdr:spPr bwMode="auto">
          <a:xfrm>
            <a:off x="9169297" y="4570540"/>
            <a:ext cx="2137153" cy="695064"/>
          </a:xfrm>
          <a:custGeom>
            <a:avLst/>
            <a:gdLst>
              <a:gd name="T0" fmla="*/ 2147483647 w 145"/>
              <a:gd name="T1" fmla="*/ 0 h 49"/>
              <a:gd name="T2" fmla="*/ 0 w 145"/>
              <a:gd name="T3" fmla="*/ 0 h 49"/>
              <a:gd name="T4" fmla="*/ 0 w 145"/>
              <a:gd name="T5" fmla="*/ 214748364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27">
        <xdr:nvSpPr>
          <xdr:cNvPr id="70" name="Text Box 437">
            <a:extLst>
              <a:ext uri="{FF2B5EF4-FFF2-40B4-BE49-F238E27FC236}">
                <a16:creationId xmlns:a16="http://schemas.microsoft.com/office/drawing/2014/main" id="{00000000-0008-0000-0800-000046000000}"/>
              </a:ext>
            </a:extLst>
          </xdr:cNvPr>
          <xdr:cNvSpPr txBox="1">
            <a:spLocks noChangeArrowheads="1"/>
          </xdr:cNvSpPr>
        </xdr:nvSpPr>
        <xdr:spPr bwMode="auto">
          <a:xfrm>
            <a:off x="9266440" y="5109811"/>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CC10D41-34DD-499F-B736-DA1FE4CCE40E}" type="TxLink">
              <a:rPr lang="en-US" altLang="en-US" sz="1000" b="0" i="0" u="none" strike="noStrike" baseline="0">
                <a:solidFill>
                  <a:srgbClr val="000000"/>
                </a:solidFill>
                <a:latin typeface="ＭＳ Ｐゴシック"/>
                <a:ea typeface="ＭＳ Ｐゴシック"/>
              </a:rPr>
              <a:pPr algn="ctr" rtl="0">
                <a:defRPr sz="1000"/>
              </a:pPr>
              <a:t>13</a:t>
            </a:fld>
            <a:endParaRPr lang="en-US" altLang="ja-JP" sz="1000" b="0" i="0" u="none" strike="noStrike" baseline="0">
              <a:solidFill>
                <a:schemeClr val="tx1"/>
              </a:solidFill>
              <a:latin typeface="ＭＳ Ｐゴシック"/>
              <a:ea typeface="ＭＳ Ｐゴシック"/>
            </a:endParaRPr>
          </a:p>
        </xdr:txBody>
      </xdr:sp>
      <xdr:sp macro="" textlink="$B$27">
        <xdr:nvSpPr>
          <xdr:cNvPr id="71" name="Text Box 438">
            <a:extLst>
              <a:ext uri="{FF2B5EF4-FFF2-40B4-BE49-F238E27FC236}">
                <a16:creationId xmlns:a16="http://schemas.microsoft.com/office/drawing/2014/main" id="{00000000-0008-0000-0800-000047000000}"/>
              </a:ext>
            </a:extLst>
          </xdr:cNvPr>
          <xdr:cNvSpPr txBox="1">
            <a:spLocks noChangeArrowheads="1"/>
          </xdr:cNvSpPr>
        </xdr:nvSpPr>
        <xdr:spPr bwMode="auto">
          <a:xfrm>
            <a:off x="8808477" y="5109811"/>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A2F5AE3-28ED-4707-88EE-77CEA5C184E3}" type="TxLink">
              <a:rPr lang="en-US" altLang="en-US" sz="1000" b="0" i="0" u="none" strike="noStrike" baseline="0">
                <a:solidFill>
                  <a:srgbClr val="000000"/>
                </a:solidFill>
                <a:latin typeface="ＭＳ Ｐゴシック"/>
                <a:ea typeface="ＭＳ Ｐゴシック"/>
              </a:rPr>
              <a:pPr algn="ctr" rtl="0">
                <a:defRPr sz="1000"/>
              </a:pPr>
              <a:t>38</a:t>
            </a:fld>
            <a:endParaRPr lang="en-US" altLang="ja-JP" sz="1000" b="0" i="0" u="none" strike="noStrike" baseline="0">
              <a:solidFill>
                <a:schemeClr val="tx1"/>
              </a:solidFill>
              <a:latin typeface="ＭＳ Ｐゴシック"/>
              <a:ea typeface="ＭＳ Ｐゴシック"/>
            </a:endParaRPr>
          </a:p>
        </xdr:txBody>
      </xdr:sp>
      <xdr:sp macro="" textlink="">
        <xdr:nvSpPr>
          <xdr:cNvPr id="72" name="Line 439">
            <a:extLst>
              <a:ext uri="{FF2B5EF4-FFF2-40B4-BE49-F238E27FC236}">
                <a16:creationId xmlns:a16="http://schemas.microsoft.com/office/drawing/2014/main" id="{00000000-0008-0000-0800-000048000000}"/>
              </a:ext>
            </a:extLst>
          </xdr:cNvPr>
          <xdr:cNvSpPr>
            <a:spLocks noChangeShapeType="1"/>
          </xdr:cNvSpPr>
        </xdr:nvSpPr>
        <xdr:spPr bwMode="auto">
          <a:xfrm flipH="1">
            <a:off x="9419092" y="4366813"/>
            <a:ext cx="1859600"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
        <xdr:nvSpPr>
          <xdr:cNvPr id="73" name="Line 440">
            <a:extLst>
              <a:ext uri="{FF2B5EF4-FFF2-40B4-BE49-F238E27FC236}">
                <a16:creationId xmlns:a16="http://schemas.microsoft.com/office/drawing/2014/main" id="{00000000-0008-0000-0800-000049000000}"/>
              </a:ext>
            </a:extLst>
          </xdr:cNvPr>
          <xdr:cNvSpPr>
            <a:spLocks noChangeShapeType="1"/>
          </xdr:cNvSpPr>
        </xdr:nvSpPr>
        <xdr:spPr bwMode="auto">
          <a:xfrm rot="10800000" flipH="1">
            <a:off x="9446849" y="4258959"/>
            <a:ext cx="1831844"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8">
        <xdr:nvSpPr>
          <xdr:cNvPr id="74" name="Text Box 441">
            <a:extLst>
              <a:ext uri="{FF2B5EF4-FFF2-40B4-BE49-F238E27FC236}">
                <a16:creationId xmlns:a16="http://schemas.microsoft.com/office/drawing/2014/main" id="{00000000-0008-0000-0800-00004A000000}"/>
              </a:ext>
            </a:extLst>
          </xdr:cNvPr>
          <xdr:cNvSpPr txBox="1">
            <a:spLocks noChangeArrowheads="1"/>
          </xdr:cNvSpPr>
        </xdr:nvSpPr>
        <xdr:spPr bwMode="auto">
          <a:xfrm>
            <a:off x="9433790" y="4069675"/>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51B6633-5310-485B-999F-1E7CC6216AEE}" type="TxLink">
              <a:rPr lang="en-US" altLang="en-US" sz="1000" b="0" i="0" u="none" strike="noStrike" baseline="0">
                <a:solidFill>
                  <a:srgbClr val="000000"/>
                </a:solidFill>
                <a:latin typeface="ＭＳ Ｐゴシック"/>
                <a:ea typeface="ＭＳ Ｐゴシック"/>
              </a:rPr>
              <a:pPr algn="ctr" rtl="0">
                <a:defRPr sz="1000"/>
              </a:pPr>
              <a:t>371</a:t>
            </a:fld>
            <a:endParaRPr lang="en-US" altLang="ja-JP" sz="1000" b="0" i="0" u="none" strike="noStrike" baseline="0">
              <a:solidFill>
                <a:schemeClr val="tx1"/>
              </a:solidFill>
              <a:latin typeface="ＭＳ Ｐゴシック"/>
              <a:ea typeface="ＭＳ Ｐゴシック"/>
            </a:endParaRPr>
          </a:p>
        </xdr:txBody>
      </xdr:sp>
      <xdr:sp macro="" textlink="$L$8">
        <xdr:nvSpPr>
          <xdr:cNvPr id="75" name="Text Box 442">
            <a:extLst>
              <a:ext uri="{FF2B5EF4-FFF2-40B4-BE49-F238E27FC236}">
                <a16:creationId xmlns:a16="http://schemas.microsoft.com/office/drawing/2014/main" id="{00000000-0008-0000-0800-00004B000000}"/>
              </a:ext>
            </a:extLst>
          </xdr:cNvPr>
          <xdr:cNvSpPr txBox="1">
            <a:spLocks noChangeArrowheads="1"/>
          </xdr:cNvSpPr>
        </xdr:nvSpPr>
        <xdr:spPr bwMode="auto">
          <a:xfrm>
            <a:off x="9435684" y="4366813"/>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9BE8E241-C726-44D3-9736-3C80EA8F82E1}" type="TxLink">
              <a:rPr lang="en-US" altLang="en-US" sz="1000" b="0" i="0" u="none" strike="noStrike" baseline="0">
                <a:solidFill>
                  <a:srgbClr val="000000"/>
                </a:solidFill>
                <a:latin typeface="ＭＳ Ｐゴシック"/>
                <a:ea typeface="ＭＳ Ｐゴシック"/>
              </a:rPr>
              <a:pPr algn="ctr" rtl="0">
                <a:defRPr sz="1000"/>
              </a:pPr>
              <a:t>231</a:t>
            </a:fld>
            <a:endParaRPr lang="en-US" altLang="ja-JP" sz="1000" b="0" i="0" u="none" strike="noStrike" baseline="0">
              <a:solidFill>
                <a:schemeClr val="tx1"/>
              </a:solidFill>
              <a:latin typeface="ＭＳ Ｐゴシック"/>
              <a:ea typeface="ＭＳ Ｐゴシック"/>
            </a:endParaRPr>
          </a:p>
        </xdr:txBody>
      </xdr:sp>
      <xdr:sp macro="" textlink="$L$37">
        <xdr:nvSpPr>
          <xdr:cNvPr id="76" name="Text Box 445">
            <a:extLst>
              <a:ext uri="{FF2B5EF4-FFF2-40B4-BE49-F238E27FC236}">
                <a16:creationId xmlns:a16="http://schemas.microsoft.com/office/drawing/2014/main" id="{00000000-0008-0000-0800-00004C000000}"/>
              </a:ext>
            </a:extLst>
          </xdr:cNvPr>
          <xdr:cNvSpPr txBox="1">
            <a:spLocks noChangeArrowheads="1"/>
          </xdr:cNvSpPr>
        </xdr:nvSpPr>
        <xdr:spPr bwMode="auto">
          <a:xfrm>
            <a:off x="10152630" y="3843513"/>
            <a:ext cx="282672" cy="213332"/>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FDEAD0B-7968-42CB-B102-D5C4F2B58DBA}" type="TxLink">
              <a:rPr lang="en-US" altLang="en-US" sz="1000" b="0" i="0" u="none" strike="noStrike" baseline="0">
                <a:solidFill>
                  <a:srgbClr val="000000"/>
                </a:solidFill>
                <a:latin typeface="ＭＳ Ｐゴシック"/>
                <a:ea typeface="ＭＳ Ｐゴシック"/>
              </a:rPr>
              <a:pPr algn="ctr" rtl="0">
                <a:defRPr sz="1000"/>
              </a:pPr>
              <a:t>47</a:t>
            </a:fld>
            <a:endParaRPr lang="en-US" altLang="ja-JP" sz="1000" b="0" i="0" u="none" strike="noStrike" baseline="0">
              <a:solidFill>
                <a:schemeClr val="tx1"/>
              </a:solidFill>
              <a:latin typeface="ＭＳ Ｐゴシック"/>
              <a:ea typeface="ＭＳ Ｐゴシック"/>
            </a:endParaRPr>
          </a:p>
        </xdr:txBody>
      </xdr:sp>
      <xdr:sp macro="" textlink="$B$37">
        <xdr:nvSpPr>
          <xdr:cNvPr id="77" name="Text Box 446">
            <a:extLst>
              <a:ext uri="{FF2B5EF4-FFF2-40B4-BE49-F238E27FC236}">
                <a16:creationId xmlns:a16="http://schemas.microsoft.com/office/drawing/2014/main" id="{00000000-0008-0000-0800-00004D000000}"/>
              </a:ext>
            </a:extLst>
          </xdr:cNvPr>
          <xdr:cNvSpPr txBox="1">
            <a:spLocks noChangeArrowheads="1"/>
          </xdr:cNvSpPr>
        </xdr:nvSpPr>
        <xdr:spPr bwMode="auto">
          <a:xfrm>
            <a:off x="10102041" y="3567411"/>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207B7365-7557-42A5-AEEC-5EBAFF52EAD1}" type="TxLink">
              <a:rPr lang="en-US" altLang="en-US" sz="1000" b="0" i="0" u="none" strike="noStrike" baseline="0">
                <a:solidFill>
                  <a:srgbClr val="000000"/>
                </a:solidFill>
                <a:latin typeface="ＭＳ Ｐゴシック"/>
                <a:ea typeface="ＭＳ Ｐゴシック"/>
              </a:rPr>
              <a:pPr algn="ctr" rtl="0">
                <a:defRPr sz="1000"/>
              </a:pPr>
              <a:t>69</a:t>
            </a:fld>
            <a:endParaRPr lang="en-US" altLang="ja-JP" sz="1000" b="0" i="0" u="none" strike="noStrike" baseline="0">
              <a:solidFill>
                <a:schemeClr val="tx1"/>
              </a:solidFill>
              <a:latin typeface="ＭＳ Ｐゴシック"/>
              <a:ea typeface="ＭＳ Ｐゴシック"/>
            </a:endParaRPr>
          </a:p>
        </xdr:txBody>
      </xdr:sp>
      <xdr:sp macro="" textlink="">
        <xdr:nvSpPr>
          <xdr:cNvPr id="78" name="Freeform 449">
            <a:extLst>
              <a:ext uri="{FF2B5EF4-FFF2-40B4-BE49-F238E27FC236}">
                <a16:creationId xmlns:a16="http://schemas.microsoft.com/office/drawing/2014/main" id="{00000000-0008-0000-0800-00004E000000}"/>
              </a:ext>
            </a:extLst>
          </xdr:cNvPr>
          <xdr:cNvSpPr>
            <a:spLocks/>
          </xdr:cNvSpPr>
        </xdr:nvSpPr>
        <xdr:spPr bwMode="auto">
          <a:xfrm>
            <a:off x="10952081" y="2658905"/>
            <a:ext cx="465390" cy="982759"/>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79" name="Freeform 450">
            <a:extLst>
              <a:ext uri="{FF2B5EF4-FFF2-40B4-BE49-F238E27FC236}">
                <a16:creationId xmlns:a16="http://schemas.microsoft.com/office/drawing/2014/main" id="{00000000-0008-0000-0800-00004F000000}"/>
              </a:ext>
            </a:extLst>
          </xdr:cNvPr>
          <xdr:cNvSpPr>
            <a:spLocks/>
          </xdr:cNvSpPr>
        </xdr:nvSpPr>
        <xdr:spPr bwMode="auto">
          <a:xfrm>
            <a:off x="10978241" y="2571525"/>
            <a:ext cx="518805" cy="1055477"/>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14">
        <xdr:nvSpPr>
          <xdr:cNvPr id="80" name="Text Box 451">
            <a:extLst>
              <a:ext uri="{FF2B5EF4-FFF2-40B4-BE49-F238E27FC236}">
                <a16:creationId xmlns:a16="http://schemas.microsoft.com/office/drawing/2014/main" id="{00000000-0008-0000-0800-000050000000}"/>
              </a:ext>
            </a:extLst>
          </xdr:cNvPr>
          <xdr:cNvSpPr txBox="1">
            <a:spLocks noChangeArrowheads="1"/>
          </xdr:cNvSpPr>
        </xdr:nvSpPr>
        <xdr:spPr bwMode="auto">
          <a:xfrm>
            <a:off x="10847634" y="2727108"/>
            <a:ext cx="388574"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B0F24DA-F60A-4811-B07C-876A8C73E28C}" type="TxLink">
              <a:rPr lang="en-US" altLang="en-US" sz="1000" b="0" i="0" u="none" strike="noStrike" baseline="0">
                <a:solidFill>
                  <a:srgbClr val="000000"/>
                </a:solidFill>
                <a:latin typeface="ＭＳ Ｐゴシック"/>
                <a:ea typeface="ＭＳ Ｐゴシック"/>
              </a:rPr>
              <a:pPr algn="ctr" rtl="0">
                <a:defRPr sz="1000"/>
              </a:pPr>
              <a:t>126</a:t>
            </a:fld>
            <a:endParaRPr lang="en-US" altLang="ja-JP" sz="1000" b="0" i="0" u="none" strike="noStrike" baseline="0">
              <a:solidFill>
                <a:schemeClr val="tx1"/>
              </a:solidFill>
              <a:latin typeface="ＭＳ Ｐゴシック"/>
              <a:ea typeface="ＭＳ Ｐゴシック"/>
            </a:endParaRPr>
          </a:p>
        </xdr:txBody>
      </xdr:sp>
      <xdr:sp macro="" textlink="$B$14">
        <xdr:nvSpPr>
          <xdr:cNvPr id="81" name="Text Box 452">
            <a:extLst>
              <a:ext uri="{FF2B5EF4-FFF2-40B4-BE49-F238E27FC236}">
                <a16:creationId xmlns:a16="http://schemas.microsoft.com/office/drawing/2014/main" id="{00000000-0008-0000-0800-000051000000}"/>
              </a:ext>
            </a:extLst>
          </xdr:cNvPr>
          <xdr:cNvSpPr txBox="1">
            <a:spLocks noChangeArrowheads="1"/>
          </xdr:cNvSpPr>
        </xdr:nvSpPr>
        <xdr:spPr bwMode="auto">
          <a:xfrm>
            <a:off x="10748688" y="2363503"/>
            <a:ext cx="596737"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7572ED1-4FB4-4FA8-8B3B-96D3CDEF7EBA}" type="TxLink">
              <a:rPr lang="en-US" altLang="en-US" sz="1000" b="0" i="0" u="none" strike="noStrike" baseline="0">
                <a:solidFill>
                  <a:srgbClr val="000000"/>
                </a:solidFill>
                <a:latin typeface="ＭＳ Ｐゴシック"/>
                <a:ea typeface="ＭＳ Ｐゴシック"/>
              </a:rPr>
              <a:pPr algn="ctr" rtl="0">
                <a:defRPr sz="1000"/>
              </a:pPr>
              <a:t>154</a:t>
            </a:fld>
            <a:endParaRPr lang="en-US" altLang="ja-JP" sz="1000" b="0" i="0" u="none" strike="noStrike" baseline="0">
              <a:solidFill>
                <a:schemeClr val="tx1"/>
              </a:solidFill>
              <a:latin typeface="ＭＳ Ｐゴシック"/>
              <a:ea typeface="ＭＳ Ｐゴシック"/>
            </a:endParaRPr>
          </a:p>
        </xdr:txBody>
      </xdr:sp>
      <xdr:sp macro="" textlink="">
        <xdr:nvSpPr>
          <xdr:cNvPr id="82" name="Line 453">
            <a:extLst>
              <a:ext uri="{FF2B5EF4-FFF2-40B4-BE49-F238E27FC236}">
                <a16:creationId xmlns:a16="http://schemas.microsoft.com/office/drawing/2014/main" id="{00000000-0008-0000-0800-000052000000}"/>
              </a:ext>
            </a:extLst>
          </xdr:cNvPr>
          <xdr:cNvSpPr>
            <a:spLocks noChangeShapeType="1"/>
          </xdr:cNvSpPr>
        </xdr:nvSpPr>
        <xdr:spPr bwMode="auto">
          <a:xfrm rot="5400000" flipH="1">
            <a:off x="11763523" y="3096523"/>
            <a:ext cx="104259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454">
            <a:extLst>
              <a:ext uri="{FF2B5EF4-FFF2-40B4-BE49-F238E27FC236}">
                <a16:creationId xmlns:a16="http://schemas.microsoft.com/office/drawing/2014/main" id="{00000000-0008-0000-0800-000053000000}"/>
              </a:ext>
            </a:extLst>
          </xdr:cNvPr>
          <xdr:cNvSpPr>
            <a:spLocks noChangeShapeType="1"/>
          </xdr:cNvSpPr>
        </xdr:nvSpPr>
        <xdr:spPr bwMode="auto">
          <a:xfrm rot="16200000" flipH="1" flipV="1">
            <a:off x="11883873" y="3108507"/>
            <a:ext cx="1006644"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7">
        <xdr:nvSpPr>
          <xdr:cNvPr id="84" name="Text Box 455">
            <a:extLst>
              <a:ext uri="{FF2B5EF4-FFF2-40B4-BE49-F238E27FC236}">
                <a16:creationId xmlns:a16="http://schemas.microsoft.com/office/drawing/2014/main" id="{00000000-0008-0000-0800-000054000000}"/>
              </a:ext>
            </a:extLst>
          </xdr:cNvPr>
          <xdr:cNvSpPr txBox="1">
            <a:spLocks noChangeArrowheads="1"/>
          </xdr:cNvSpPr>
        </xdr:nvSpPr>
        <xdr:spPr bwMode="auto">
          <a:xfrm>
            <a:off x="12323892" y="2593732"/>
            <a:ext cx="513471" cy="19625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BA95EA0-98E9-4624-B890-278FEE5D32CE}" type="TxLink">
              <a:rPr lang="en-US" altLang="en-US" sz="1000" b="0" i="0" u="none" strike="noStrike" baseline="0">
                <a:solidFill>
                  <a:srgbClr val="000000"/>
                </a:solidFill>
                <a:latin typeface="ＭＳ Ｐゴシック"/>
                <a:ea typeface="ＭＳ Ｐゴシック"/>
              </a:rPr>
              <a:pPr algn="ctr" rtl="0">
                <a:defRPr sz="1000"/>
              </a:pPr>
              <a:t>786</a:t>
            </a:fld>
            <a:endParaRPr lang="en-US" altLang="ja-JP" sz="1000" b="0" i="0" u="none" strike="noStrike" baseline="0">
              <a:solidFill>
                <a:schemeClr val="tx1"/>
              </a:solidFill>
              <a:latin typeface="ＭＳ Ｐゴシック"/>
              <a:ea typeface="ＭＳ Ｐゴシック"/>
            </a:endParaRPr>
          </a:p>
        </xdr:txBody>
      </xdr:sp>
      <xdr:sp macro="" textlink="$L$7">
        <xdr:nvSpPr>
          <xdr:cNvPr id="85" name="Text Box 456">
            <a:extLst>
              <a:ext uri="{FF2B5EF4-FFF2-40B4-BE49-F238E27FC236}">
                <a16:creationId xmlns:a16="http://schemas.microsoft.com/office/drawing/2014/main" id="{00000000-0008-0000-0800-000055000000}"/>
              </a:ext>
            </a:extLst>
          </xdr:cNvPr>
          <xdr:cNvSpPr txBox="1">
            <a:spLocks noChangeArrowheads="1"/>
          </xdr:cNvSpPr>
        </xdr:nvSpPr>
        <xdr:spPr bwMode="auto">
          <a:xfrm>
            <a:off x="11809782" y="2581484"/>
            <a:ext cx="513471"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04583624-5C35-490C-ADC6-36E612912E07}" type="TxLink">
              <a:rPr lang="en-US" altLang="en-US" sz="1000" b="0" i="0" u="none" strike="noStrike" baseline="0">
                <a:solidFill>
                  <a:srgbClr val="000000"/>
                </a:solidFill>
                <a:latin typeface="ＭＳ Ｐゴシック"/>
                <a:ea typeface="ＭＳ Ｐゴシック"/>
              </a:rPr>
              <a:pPr algn="ctr" rtl="0">
                <a:defRPr sz="1000"/>
              </a:pPr>
              <a:t>658</a:t>
            </a:fld>
            <a:endParaRPr lang="en-US" altLang="ja-JP" sz="1000" b="0" i="0" u="none" strike="noStrike" baseline="0">
              <a:solidFill>
                <a:schemeClr val="tx1"/>
              </a:solidFill>
              <a:latin typeface="ＭＳ Ｐゴシック"/>
              <a:ea typeface="ＭＳ Ｐゴシック"/>
            </a:endParaRPr>
          </a:p>
        </xdr:txBody>
      </xdr:sp>
      <xdr:sp macro="" textlink="">
        <xdr:nvSpPr>
          <xdr:cNvPr id="86" name="Line 457">
            <a:extLst>
              <a:ext uri="{FF2B5EF4-FFF2-40B4-BE49-F238E27FC236}">
                <a16:creationId xmlns:a16="http://schemas.microsoft.com/office/drawing/2014/main" id="{00000000-0008-0000-0800-000056000000}"/>
              </a:ext>
            </a:extLst>
          </xdr:cNvPr>
          <xdr:cNvSpPr>
            <a:spLocks noChangeShapeType="1"/>
          </xdr:cNvSpPr>
        </xdr:nvSpPr>
        <xdr:spPr bwMode="auto">
          <a:xfrm rot="16200000">
            <a:off x="12050702" y="2641137"/>
            <a:ext cx="191741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458">
            <a:extLst>
              <a:ext uri="{FF2B5EF4-FFF2-40B4-BE49-F238E27FC236}">
                <a16:creationId xmlns:a16="http://schemas.microsoft.com/office/drawing/2014/main" id="{00000000-0008-0000-0800-000057000000}"/>
              </a:ext>
            </a:extLst>
          </xdr:cNvPr>
          <xdr:cNvSpPr>
            <a:spLocks noChangeShapeType="1"/>
          </xdr:cNvSpPr>
        </xdr:nvSpPr>
        <xdr:spPr bwMode="auto">
          <a:xfrm rot="5400000">
            <a:off x="12169691" y="2653121"/>
            <a:ext cx="191741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G$10">
        <xdr:nvSpPr>
          <xdr:cNvPr id="88" name="Text Box 459">
            <a:extLst>
              <a:ext uri="{FF2B5EF4-FFF2-40B4-BE49-F238E27FC236}">
                <a16:creationId xmlns:a16="http://schemas.microsoft.com/office/drawing/2014/main" id="{00000000-0008-0000-0800-000058000000}"/>
              </a:ext>
            </a:extLst>
          </xdr:cNvPr>
          <xdr:cNvSpPr txBox="1">
            <a:spLocks noChangeArrowheads="1"/>
          </xdr:cNvSpPr>
        </xdr:nvSpPr>
        <xdr:spPr bwMode="auto">
          <a:xfrm>
            <a:off x="13007953" y="1663022"/>
            <a:ext cx="692899" cy="26498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B1B4B44-2580-48EE-BC97-5A119FD7B7EC}" type="TxLink">
              <a:rPr lang="en-US" altLang="en-US" sz="1000" b="0" i="0" u="none" strike="noStrike" baseline="0">
                <a:solidFill>
                  <a:srgbClr val="000000"/>
                </a:solidFill>
                <a:latin typeface="ＭＳ Ｐゴシック"/>
                <a:ea typeface="ＭＳ Ｐゴシック"/>
              </a:rPr>
              <a:pPr algn="ctr" rtl="0">
                <a:defRPr sz="1000"/>
              </a:pPr>
              <a:t>852</a:t>
            </a:fld>
            <a:endParaRPr lang="en-US" altLang="ja-JP" sz="1000" b="0" i="0" u="none" strike="noStrike" baseline="0">
              <a:solidFill>
                <a:schemeClr val="tx1"/>
              </a:solidFill>
              <a:latin typeface="ＭＳ Ｐゴシック"/>
              <a:ea typeface="ＭＳ Ｐゴシック"/>
            </a:endParaRPr>
          </a:p>
        </xdr:txBody>
      </xdr:sp>
      <xdr:sp macro="" textlink="$Q$10">
        <xdr:nvSpPr>
          <xdr:cNvPr id="89" name="Text Box 460">
            <a:extLst>
              <a:ext uri="{FF2B5EF4-FFF2-40B4-BE49-F238E27FC236}">
                <a16:creationId xmlns:a16="http://schemas.microsoft.com/office/drawing/2014/main" id="{00000000-0008-0000-0800-000059000000}"/>
              </a:ext>
            </a:extLst>
          </xdr:cNvPr>
          <xdr:cNvSpPr txBox="1">
            <a:spLocks noChangeArrowheads="1"/>
          </xdr:cNvSpPr>
        </xdr:nvSpPr>
        <xdr:spPr bwMode="auto">
          <a:xfrm>
            <a:off x="12435537" y="1703635"/>
            <a:ext cx="623178" cy="1955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BEE2663-5912-4290-AAE7-41C5D246C06F}" type="TxLink">
              <a:rPr lang="en-US" altLang="en-US" sz="1000" b="0" i="0" u="none" strike="noStrike" baseline="0">
                <a:solidFill>
                  <a:srgbClr val="000000"/>
                </a:solidFill>
                <a:latin typeface="ＭＳ Ｐゴシック"/>
                <a:ea typeface="ＭＳ Ｐゴシック"/>
              </a:rPr>
              <a:pPr algn="ctr" rtl="0">
                <a:defRPr sz="1000"/>
              </a:pPr>
              <a:t>1,089</a:t>
            </a:fld>
            <a:endParaRPr lang="en-US" altLang="ja-JP" sz="1000" b="0" i="0" u="none" strike="noStrike" baseline="0">
              <a:solidFill>
                <a:schemeClr val="tx1"/>
              </a:solidFill>
              <a:latin typeface="ＭＳ Ｐゴシック"/>
              <a:ea typeface="ＭＳ Ｐゴシック"/>
            </a:endParaRPr>
          </a:p>
        </xdr:txBody>
      </xdr:sp>
      <xdr:sp macro="" textlink="">
        <xdr:nvSpPr>
          <xdr:cNvPr id="90" name="Line 461">
            <a:extLst>
              <a:ext uri="{FF2B5EF4-FFF2-40B4-BE49-F238E27FC236}">
                <a16:creationId xmlns:a16="http://schemas.microsoft.com/office/drawing/2014/main" id="{00000000-0008-0000-0800-00005A000000}"/>
              </a:ext>
            </a:extLst>
          </xdr:cNvPr>
          <xdr:cNvSpPr>
            <a:spLocks noChangeShapeType="1"/>
          </xdr:cNvSpPr>
        </xdr:nvSpPr>
        <xdr:spPr bwMode="auto">
          <a:xfrm rot="5400000" flipH="1">
            <a:off x="13764088" y="3252314"/>
            <a:ext cx="719030"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
        <xdr:nvSpPr>
          <xdr:cNvPr id="91" name="Line 462">
            <a:extLst>
              <a:ext uri="{FF2B5EF4-FFF2-40B4-BE49-F238E27FC236}">
                <a16:creationId xmlns:a16="http://schemas.microsoft.com/office/drawing/2014/main" id="{00000000-0008-0000-0800-00005B000000}"/>
              </a:ext>
            </a:extLst>
          </xdr:cNvPr>
          <xdr:cNvSpPr>
            <a:spLocks noChangeShapeType="1"/>
          </xdr:cNvSpPr>
        </xdr:nvSpPr>
        <xdr:spPr bwMode="auto">
          <a:xfrm rot="16200000" flipH="1" flipV="1">
            <a:off x="13913902" y="3276283"/>
            <a:ext cx="683080"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18">
        <xdr:nvSpPr>
          <xdr:cNvPr id="92" name="Text Box 463">
            <a:extLst>
              <a:ext uri="{FF2B5EF4-FFF2-40B4-BE49-F238E27FC236}">
                <a16:creationId xmlns:a16="http://schemas.microsoft.com/office/drawing/2014/main" id="{00000000-0008-0000-0800-00005C000000}"/>
              </a:ext>
            </a:extLst>
          </xdr:cNvPr>
          <xdr:cNvSpPr txBox="1">
            <a:spLocks noChangeArrowheads="1"/>
          </xdr:cNvSpPr>
        </xdr:nvSpPr>
        <xdr:spPr bwMode="auto">
          <a:xfrm>
            <a:off x="14248503" y="2904782"/>
            <a:ext cx="49959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6BA0746-6010-4D4B-939D-7F51A756C62E}" type="TxLink">
              <a:rPr lang="en-US" altLang="en-US" sz="1000" b="0" i="0" u="none" strike="noStrike" baseline="0">
                <a:solidFill>
                  <a:srgbClr val="000000"/>
                </a:solidFill>
                <a:latin typeface="ＭＳ Ｐゴシック"/>
                <a:ea typeface="ＭＳ Ｐゴシック"/>
              </a:rPr>
              <a:pPr algn="ctr" rtl="0">
                <a:defRPr sz="1000"/>
              </a:pPr>
              <a:t>204</a:t>
            </a:fld>
            <a:endParaRPr lang="en-US" altLang="ja-JP" sz="1000" b="0" i="0" u="none" strike="noStrike" baseline="0">
              <a:solidFill>
                <a:schemeClr val="tx1"/>
              </a:solidFill>
              <a:latin typeface="ＭＳ Ｐゴシック"/>
              <a:ea typeface="ＭＳ Ｐゴシック"/>
            </a:endParaRPr>
          </a:p>
        </xdr:txBody>
      </xdr:sp>
      <xdr:sp macro="" textlink="$L$18">
        <xdr:nvSpPr>
          <xdr:cNvPr id="93" name="Text Box 464">
            <a:extLst>
              <a:ext uri="{FF2B5EF4-FFF2-40B4-BE49-F238E27FC236}">
                <a16:creationId xmlns:a16="http://schemas.microsoft.com/office/drawing/2014/main" id="{00000000-0008-0000-0800-00005D000000}"/>
              </a:ext>
            </a:extLst>
          </xdr:cNvPr>
          <xdr:cNvSpPr txBox="1">
            <a:spLocks noChangeArrowheads="1"/>
          </xdr:cNvSpPr>
        </xdr:nvSpPr>
        <xdr:spPr bwMode="auto">
          <a:xfrm>
            <a:off x="13665644" y="2904782"/>
            <a:ext cx="444082"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2E93FB0-B8B1-496E-B053-4007DB7E575D}" type="TxLink">
              <a:rPr lang="en-US" altLang="en-US" sz="1000" b="0" i="0" u="none" strike="noStrike" baseline="0">
                <a:solidFill>
                  <a:srgbClr val="000000"/>
                </a:solidFill>
                <a:latin typeface="ＭＳ Ｐゴシック"/>
                <a:ea typeface="ＭＳ Ｐゴシック"/>
              </a:rPr>
              <a:pPr algn="ctr" rtl="0">
                <a:defRPr sz="1000"/>
              </a:pPr>
              <a:t>324</a:t>
            </a:fld>
            <a:endParaRPr lang="en-US" altLang="ja-JP" sz="1000" b="0" i="0" u="none" strike="noStrike" baseline="0">
              <a:solidFill>
                <a:schemeClr val="tx1"/>
              </a:solidFill>
              <a:latin typeface="ＭＳ Ｐゴシック"/>
              <a:ea typeface="ＭＳ Ｐゴシック"/>
            </a:endParaRPr>
          </a:p>
        </xdr:txBody>
      </xdr:sp>
      <xdr:sp macro="" textlink="">
        <xdr:nvSpPr>
          <xdr:cNvPr id="94" name="Freeform 466">
            <a:extLst>
              <a:ext uri="{FF2B5EF4-FFF2-40B4-BE49-F238E27FC236}">
                <a16:creationId xmlns:a16="http://schemas.microsoft.com/office/drawing/2014/main" id="{00000000-0008-0000-0800-00005E000000}"/>
              </a:ext>
            </a:extLst>
          </xdr:cNvPr>
          <xdr:cNvSpPr>
            <a:spLocks/>
          </xdr:cNvSpPr>
        </xdr:nvSpPr>
        <xdr:spPr bwMode="auto">
          <a:xfrm>
            <a:off x="14595444" y="3420089"/>
            <a:ext cx="874289" cy="203724"/>
          </a:xfrm>
          <a:custGeom>
            <a:avLst/>
            <a:gdLst>
              <a:gd name="T0" fmla="*/ 0 w 63"/>
              <a:gd name="T1" fmla="*/ 2147483647 h 11"/>
              <a:gd name="T2" fmla="*/ 0 w 63"/>
              <a:gd name="T3" fmla="*/ 0 h 11"/>
              <a:gd name="T4" fmla="*/ 2147483647 w 63"/>
              <a:gd name="T5" fmla="*/ 0 h 11"/>
              <a:gd name="T6" fmla="*/ 0 60000 65536"/>
              <a:gd name="T7" fmla="*/ 0 60000 65536"/>
              <a:gd name="T8" fmla="*/ 0 60000 65536"/>
              <a:gd name="T9" fmla="*/ 0 w 63"/>
              <a:gd name="T10" fmla="*/ 0 h 11"/>
              <a:gd name="T11" fmla="*/ 63 w 63"/>
              <a:gd name="T12" fmla="*/ 11 h 11"/>
            </a:gdLst>
            <a:ahLst/>
            <a:cxnLst>
              <a:cxn ang="T6">
                <a:pos x="T0" y="T1"/>
              </a:cxn>
              <a:cxn ang="T7">
                <a:pos x="T2" y="T3"/>
              </a:cxn>
              <a:cxn ang="T8">
                <a:pos x="T4" y="T5"/>
              </a:cxn>
            </a:cxnLst>
            <a:rect l="T9" t="T10" r="T11" b="T12"/>
            <a:pathLst>
              <a:path w="63" h="11">
                <a:moveTo>
                  <a:pt x="0" y="11"/>
                </a:moveTo>
                <a:lnTo>
                  <a:pt x="0" y="0"/>
                </a:lnTo>
                <a:lnTo>
                  <a:pt x="63"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95" name="Freeform 467">
            <a:extLst>
              <a:ext uri="{FF2B5EF4-FFF2-40B4-BE49-F238E27FC236}">
                <a16:creationId xmlns:a16="http://schemas.microsoft.com/office/drawing/2014/main" id="{00000000-0008-0000-0800-00005F000000}"/>
              </a:ext>
            </a:extLst>
          </xdr:cNvPr>
          <xdr:cNvSpPr>
            <a:spLocks/>
          </xdr:cNvSpPr>
        </xdr:nvSpPr>
        <xdr:spPr bwMode="auto">
          <a:xfrm>
            <a:off x="14498301" y="3324219"/>
            <a:ext cx="971432" cy="287612"/>
          </a:xfrm>
          <a:custGeom>
            <a:avLst/>
            <a:gdLst>
              <a:gd name="T0" fmla="*/ 0 w 74"/>
              <a:gd name="T1" fmla="*/ 2147483647 h 18"/>
              <a:gd name="T2" fmla="*/ 0 w 74"/>
              <a:gd name="T3" fmla="*/ 0 h 18"/>
              <a:gd name="T4" fmla="*/ 2147483647 w 74"/>
              <a:gd name="T5" fmla="*/ 0 h 18"/>
              <a:gd name="T6" fmla="*/ 0 60000 65536"/>
              <a:gd name="T7" fmla="*/ 0 60000 65536"/>
              <a:gd name="T8" fmla="*/ 0 60000 65536"/>
              <a:gd name="T9" fmla="*/ 0 w 74"/>
              <a:gd name="T10" fmla="*/ 0 h 18"/>
              <a:gd name="T11" fmla="*/ 74 w 74"/>
              <a:gd name="T12" fmla="*/ 18 h 18"/>
            </a:gdLst>
            <a:ahLst/>
            <a:cxnLst>
              <a:cxn ang="T6">
                <a:pos x="T0" y="T1"/>
              </a:cxn>
              <a:cxn ang="T7">
                <a:pos x="T2" y="T3"/>
              </a:cxn>
              <a:cxn ang="T8">
                <a:pos x="T4" y="T5"/>
              </a:cxn>
            </a:cxnLst>
            <a:rect l="T9" t="T10" r="T11" b="T12"/>
            <a:pathLst>
              <a:path w="74" h="18">
                <a:moveTo>
                  <a:pt x="0" y="18"/>
                </a:moveTo>
                <a:lnTo>
                  <a:pt x="0" y="0"/>
                </a:lnTo>
                <a:lnTo>
                  <a:pt x="74"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L$24">
        <xdr:nvSpPr>
          <xdr:cNvPr id="96" name="Text Box 468">
            <a:extLst>
              <a:ext uri="{FF2B5EF4-FFF2-40B4-BE49-F238E27FC236}">
                <a16:creationId xmlns:a16="http://schemas.microsoft.com/office/drawing/2014/main" id="{00000000-0008-0000-0800-000060000000}"/>
              </a:ext>
            </a:extLst>
          </xdr:cNvPr>
          <xdr:cNvSpPr txBox="1">
            <a:spLocks noChangeArrowheads="1"/>
          </xdr:cNvSpPr>
        </xdr:nvSpPr>
        <xdr:spPr bwMode="auto">
          <a:xfrm>
            <a:off x="14997895" y="3144461"/>
            <a:ext cx="388574" cy="179757"/>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245AEB2-578F-42BF-9FD1-91258BC93E61}" type="TxLink">
              <a:rPr lang="en-US" altLang="en-US" sz="1000" b="0" i="0" u="none" strike="noStrike" baseline="0">
                <a:solidFill>
                  <a:srgbClr val="000000"/>
                </a:solidFill>
                <a:latin typeface="ＭＳ Ｐゴシック"/>
                <a:ea typeface="ＭＳ Ｐゴシック"/>
              </a:rPr>
              <a:pPr algn="ctr" rtl="0">
                <a:defRPr sz="1000"/>
              </a:pPr>
              <a:t>63</a:t>
            </a:fld>
            <a:endParaRPr lang="en-US" altLang="ja-JP" sz="1000" b="0" i="0" u="none" strike="noStrike" baseline="0">
              <a:solidFill>
                <a:schemeClr val="tx1"/>
              </a:solidFill>
              <a:latin typeface="ＭＳ Ｐゴシック"/>
              <a:ea typeface="ＭＳ Ｐゴシック"/>
            </a:endParaRPr>
          </a:p>
        </xdr:txBody>
      </xdr:sp>
      <xdr:sp macro="" textlink="$B$24">
        <xdr:nvSpPr>
          <xdr:cNvPr id="97" name="Text Box 469">
            <a:extLst>
              <a:ext uri="{FF2B5EF4-FFF2-40B4-BE49-F238E27FC236}">
                <a16:creationId xmlns:a16="http://schemas.microsoft.com/office/drawing/2014/main" id="{00000000-0008-0000-0800-000061000000}"/>
              </a:ext>
            </a:extLst>
          </xdr:cNvPr>
          <xdr:cNvSpPr txBox="1">
            <a:spLocks noChangeArrowheads="1"/>
          </xdr:cNvSpPr>
        </xdr:nvSpPr>
        <xdr:spPr bwMode="auto">
          <a:xfrm>
            <a:off x="14997895" y="3432071"/>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93BE5F4-3193-473C-AF2B-F3144FE5DBD7}" type="TxLink">
              <a:rPr lang="en-US" altLang="en-US" sz="1000" b="0" i="0" u="none" strike="noStrike" baseline="0">
                <a:solidFill>
                  <a:srgbClr val="000000"/>
                </a:solidFill>
                <a:latin typeface="ＭＳ Ｐゴシック"/>
                <a:ea typeface="ＭＳ Ｐゴシック"/>
              </a:rPr>
              <a:pPr algn="ctr" rtl="0">
                <a:defRPr sz="1000"/>
              </a:pPr>
              <a:t>40</a:t>
            </a:fld>
            <a:endParaRPr lang="en-US" altLang="ja-JP" sz="1000" b="0" i="0" u="none" strike="noStrike" baseline="0">
              <a:solidFill>
                <a:schemeClr val="tx1"/>
              </a:solidFill>
              <a:latin typeface="ＭＳ Ｐゴシック"/>
              <a:ea typeface="ＭＳ Ｐゴシック"/>
            </a:endParaRPr>
          </a:p>
        </xdr:txBody>
      </xdr:sp>
      <xdr:sp macro="" textlink="">
        <xdr:nvSpPr>
          <xdr:cNvPr id="98" name="Freeform 470">
            <a:extLst>
              <a:ext uri="{FF2B5EF4-FFF2-40B4-BE49-F238E27FC236}">
                <a16:creationId xmlns:a16="http://schemas.microsoft.com/office/drawing/2014/main" id="{00000000-0008-0000-0800-000062000000}"/>
              </a:ext>
            </a:extLst>
          </xdr:cNvPr>
          <xdr:cNvSpPr>
            <a:spLocks/>
          </xdr:cNvSpPr>
        </xdr:nvSpPr>
        <xdr:spPr bwMode="auto">
          <a:xfrm>
            <a:off x="13582378" y="2058400"/>
            <a:ext cx="1443271" cy="1485997"/>
          </a:xfrm>
          <a:custGeom>
            <a:avLst/>
            <a:gdLst>
              <a:gd name="T0" fmla="*/ 0 w 122"/>
              <a:gd name="T1" fmla="*/ 2147483647 h 117"/>
              <a:gd name="T2" fmla="*/ 0 w 122"/>
              <a:gd name="T3" fmla="*/ 0 h 117"/>
              <a:gd name="T4" fmla="*/ 2147483647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triangle" w="med" len="med"/>
            <a:tailEnd type="none" w="med" len="sm"/>
          </a:ln>
          <a:extLst>
            <a:ext uri="{909E8E84-426E-40DD-AFC4-6F175D3DCCD1}">
              <a14:hiddenFill xmlns:a14="http://schemas.microsoft.com/office/drawing/2010/main">
                <a:solidFill>
                  <a:srgbClr val="FFFFFF"/>
                </a:solidFill>
              </a14:hiddenFill>
            </a:ext>
          </a:extLst>
        </xdr:spPr>
      </xdr:sp>
      <xdr:sp macro="" textlink="">
        <xdr:nvSpPr>
          <xdr:cNvPr id="99" name="Freeform 471">
            <a:extLst>
              <a:ext uri="{FF2B5EF4-FFF2-40B4-BE49-F238E27FC236}">
                <a16:creationId xmlns:a16="http://schemas.microsoft.com/office/drawing/2014/main" id="{00000000-0008-0000-0800-000063000000}"/>
              </a:ext>
            </a:extLst>
          </xdr:cNvPr>
          <xdr:cNvSpPr>
            <a:spLocks/>
          </xdr:cNvSpPr>
        </xdr:nvSpPr>
        <xdr:spPr bwMode="auto">
          <a:xfrm>
            <a:off x="13482931" y="1958059"/>
            <a:ext cx="1568444" cy="1542251"/>
          </a:xfrm>
          <a:custGeom>
            <a:avLst/>
            <a:gdLst>
              <a:gd name="T0" fmla="*/ 0 w 122"/>
              <a:gd name="T1" fmla="*/ 2147483647 h 117"/>
              <a:gd name="T2" fmla="*/ 0 w 122"/>
              <a:gd name="T3" fmla="*/ 0 h 117"/>
              <a:gd name="T4" fmla="*/ 2147483647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none" w="med" len="sm"/>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00" name="Text Box 472">
            <a:extLst>
              <a:ext uri="{FF2B5EF4-FFF2-40B4-BE49-F238E27FC236}">
                <a16:creationId xmlns:a16="http://schemas.microsoft.com/office/drawing/2014/main" id="{00000000-0008-0000-0800-000064000000}"/>
              </a:ext>
            </a:extLst>
          </xdr:cNvPr>
          <xdr:cNvSpPr txBox="1">
            <a:spLocks noChangeArrowheads="1"/>
          </xdr:cNvSpPr>
        </xdr:nvSpPr>
        <xdr:spPr bwMode="auto">
          <a:xfrm>
            <a:off x="14396096" y="1749989"/>
            <a:ext cx="659605" cy="19737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chemeClr val="tx1"/>
                </a:solidFill>
                <a:latin typeface="ＭＳ Ｐゴシック"/>
                <a:ea typeface="ＭＳ Ｐゴシック"/>
              </a:rPr>
              <a:t>4,720</a:t>
            </a:r>
          </a:p>
        </xdr:txBody>
      </xdr:sp>
      <xdr:sp macro="" textlink="">
        <xdr:nvSpPr>
          <xdr:cNvPr id="101" name="Text Box 473">
            <a:extLst>
              <a:ext uri="{FF2B5EF4-FFF2-40B4-BE49-F238E27FC236}">
                <a16:creationId xmlns:a16="http://schemas.microsoft.com/office/drawing/2014/main" id="{00000000-0008-0000-0800-000065000000}"/>
              </a:ext>
            </a:extLst>
          </xdr:cNvPr>
          <xdr:cNvSpPr txBox="1">
            <a:spLocks noChangeArrowheads="1"/>
          </xdr:cNvSpPr>
        </xdr:nvSpPr>
        <xdr:spPr bwMode="auto">
          <a:xfrm>
            <a:off x="14407947" y="2076838"/>
            <a:ext cx="678257" cy="29822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chemeClr val="tx1"/>
                </a:solidFill>
                <a:latin typeface="ＭＳ Ｐゴシック"/>
                <a:ea typeface="ＭＳ Ｐゴシック"/>
              </a:rPr>
              <a:t>4,463</a:t>
            </a:r>
          </a:p>
        </xdr:txBody>
      </xdr:sp>
      <xdr:sp macro="" textlink="">
        <xdr:nvSpPr>
          <xdr:cNvPr id="102" name="Freeform 435">
            <a:extLst>
              <a:ext uri="{FF2B5EF4-FFF2-40B4-BE49-F238E27FC236}">
                <a16:creationId xmlns:a16="http://schemas.microsoft.com/office/drawing/2014/main" id="{00000000-0008-0000-0800-000066000000}"/>
              </a:ext>
            </a:extLst>
          </xdr:cNvPr>
          <xdr:cNvSpPr>
            <a:spLocks/>
          </xdr:cNvSpPr>
        </xdr:nvSpPr>
        <xdr:spPr bwMode="auto">
          <a:xfrm>
            <a:off x="10057465" y="5085843"/>
            <a:ext cx="1235107" cy="826888"/>
          </a:xfrm>
          <a:custGeom>
            <a:avLst/>
            <a:gdLst>
              <a:gd name="T0" fmla="*/ 2147483647 w 145"/>
              <a:gd name="T1" fmla="*/ 0 h 49"/>
              <a:gd name="T2" fmla="*/ 0 w 145"/>
              <a:gd name="T3" fmla="*/ 0 h 49"/>
              <a:gd name="T4" fmla="*/ 0 w 145"/>
              <a:gd name="T5" fmla="*/ 214748364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grpSp>
        <xdr:nvGrpSpPr>
          <xdr:cNvPr id="103" name="Group 125">
            <a:extLst>
              <a:ext uri="{FF2B5EF4-FFF2-40B4-BE49-F238E27FC236}">
                <a16:creationId xmlns:a16="http://schemas.microsoft.com/office/drawing/2014/main" id="{00000000-0008-0000-0800-000067000000}"/>
              </a:ext>
            </a:extLst>
          </xdr:cNvPr>
          <xdr:cNvGrpSpPr>
            <a:grpSpLocks/>
          </xdr:cNvGrpSpPr>
        </xdr:nvGrpSpPr>
        <xdr:grpSpPr bwMode="auto">
          <a:xfrm>
            <a:off x="9974198" y="3851507"/>
            <a:ext cx="4440838" cy="2205031"/>
            <a:chOff x="150" y="235"/>
            <a:chExt cx="320" cy="184"/>
          </a:xfrm>
        </xdr:grpSpPr>
        <xdr:sp macro="" textlink="">
          <xdr:nvSpPr>
            <xdr:cNvPr id="136" name="Line 474">
              <a:extLst>
                <a:ext uri="{FF2B5EF4-FFF2-40B4-BE49-F238E27FC236}">
                  <a16:creationId xmlns:a16="http://schemas.microsoft.com/office/drawing/2014/main" id="{00000000-0008-0000-0800-000088000000}"/>
                </a:ext>
              </a:extLst>
            </xdr:cNvPr>
            <xdr:cNvSpPr>
              <a:spLocks noChangeShapeType="1"/>
            </xdr:cNvSpPr>
          </xdr:nvSpPr>
          <xdr:spPr bwMode="auto">
            <a:xfrm rot="10800000" flipH="1" flipV="1">
              <a:off x="150" y="235"/>
              <a:ext cx="93"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37" name="Line 409">
              <a:extLst>
                <a:ext uri="{FF2B5EF4-FFF2-40B4-BE49-F238E27FC236}">
                  <a16:creationId xmlns:a16="http://schemas.microsoft.com/office/drawing/2014/main" id="{00000000-0008-0000-0800-000089000000}"/>
                </a:ext>
              </a:extLst>
            </xdr:cNvPr>
            <xdr:cNvSpPr>
              <a:spLocks noChangeShapeType="1"/>
            </xdr:cNvSpPr>
          </xdr:nvSpPr>
          <xdr:spPr bwMode="auto">
            <a:xfrm rot="5400000" flipV="1">
              <a:off x="437" y="393"/>
              <a:ext cx="48"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txBody>
            <a:bodyPr/>
            <a:lstStyle/>
            <a:p>
              <a:endParaRPr lang="ja-JP" altLang="en-US" sz="1000"/>
            </a:p>
          </xdr:txBody>
        </xdr:sp>
        <xdr:sp macro="" textlink="">
          <xdr:nvSpPr>
            <xdr:cNvPr id="138" name="Line 407">
              <a:extLst>
                <a:ext uri="{FF2B5EF4-FFF2-40B4-BE49-F238E27FC236}">
                  <a16:creationId xmlns:a16="http://schemas.microsoft.com/office/drawing/2014/main" id="{00000000-0008-0000-0800-00008A000000}"/>
                </a:ext>
              </a:extLst>
            </xdr:cNvPr>
            <xdr:cNvSpPr>
              <a:spLocks noChangeShapeType="1"/>
            </xdr:cNvSpPr>
          </xdr:nvSpPr>
          <xdr:spPr bwMode="auto">
            <a:xfrm rot="-5400000">
              <a:off x="445" y="395"/>
              <a:ext cx="49"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grpSp>
      <xdr:grpSp>
        <xdr:nvGrpSpPr>
          <xdr:cNvPr id="104" name="Group 123">
            <a:extLst>
              <a:ext uri="{FF2B5EF4-FFF2-40B4-BE49-F238E27FC236}">
                <a16:creationId xmlns:a16="http://schemas.microsoft.com/office/drawing/2014/main" id="{00000000-0008-0000-0800-000068000000}"/>
              </a:ext>
            </a:extLst>
          </xdr:cNvPr>
          <xdr:cNvGrpSpPr>
            <a:grpSpLocks/>
          </xdr:cNvGrpSpPr>
        </xdr:nvGrpSpPr>
        <xdr:grpSpPr bwMode="auto">
          <a:xfrm>
            <a:off x="14775853" y="3995312"/>
            <a:ext cx="1207353" cy="143805"/>
            <a:chOff x="496" y="247"/>
            <a:chExt cx="87" cy="12"/>
          </a:xfrm>
        </xdr:grpSpPr>
        <xdr:sp macro="" textlink="">
          <xdr:nvSpPr>
            <xdr:cNvPr id="134" name="Line 474">
              <a:extLst>
                <a:ext uri="{FF2B5EF4-FFF2-40B4-BE49-F238E27FC236}">
                  <a16:creationId xmlns:a16="http://schemas.microsoft.com/office/drawing/2014/main" id="{00000000-0008-0000-0800-000086000000}"/>
                </a:ext>
              </a:extLst>
            </xdr:cNvPr>
            <xdr:cNvSpPr>
              <a:spLocks noChangeShapeType="1"/>
            </xdr:cNvSpPr>
          </xdr:nvSpPr>
          <xdr:spPr bwMode="auto">
            <a:xfrm rot="10800000" flipV="1">
              <a:off x="500" y="247"/>
              <a:ext cx="80"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35" name="Line 384">
              <a:extLst>
                <a:ext uri="{FF2B5EF4-FFF2-40B4-BE49-F238E27FC236}">
                  <a16:creationId xmlns:a16="http://schemas.microsoft.com/office/drawing/2014/main" id="{00000000-0008-0000-0800-000087000000}"/>
                </a:ext>
              </a:extLst>
            </xdr:cNvPr>
            <xdr:cNvSpPr>
              <a:spLocks noChangeShapeType="1"/>
            </xdr:cNvSpPr>
          </xdr:nvSpPr>
          <xdr:spPr bwMode="auto">
            <a:xfrm rot="10800000" flipH="1">
              <a:off x="496" y="259"/>
              <a:ext cx="87"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grpSp>
      <xdr:sp macro="" textlink="">
        <xdr:nvSpPr>
          <xdr:cNvPr id="105" name="Line 474">
            <a:extLst>
              <a:ext uri="{FF2B5EF4-FFF2-40B4-BE49-F238E27FC236}">
                <a16:creationId xmlns:a16="http://schemas.microsoft.com/office/drawing/2014/main" id="{00000000-0008-0000-0800-000069000000}"/>
              </a:ext>
            </a:extLst>
          </xdr:cNvPr>
          <xdr:cNvSpPr>
            <a:spLocks noChangeShapeType="1"/>
          </xdr:cNvSpPr>
        </xdr:nvSpPr>
        <xdr:spPr bwMode="auto">
          <a:xfrm rot="10800000" flipV="1">
            <a:off x="9988076" y="3755634"/>
            <a:ext cx="1248983" cy="0"/>
          </a:xfrm>
          <a:prstGeom prst="line">
            <a:avLst/>
          </a:prstGeom>
          <a:ln w="12700">
            <a:headEnd type="triangle" w="med" len="sm"/>
            <a:tailEnd type="none" w="med" len="sm"/>
          </a:ln>
        </xdr:spPr>
        <xdr:style>
          <a:lnRef idx="1">
            <a:schemeClr val="dk1"/>
          </a:lnRef>
          <a:fillRef idx="0">
            <a:schemeClr val="dk1"/>
          </a:fillRef>
          <a:effectRef idx="0">
            <a:schemeClr val="dk1"/>
          </a:effectRef>
          <a:fontRef idx="minor">
            <a:schemeClr val="tx1"/>
          </a:fontRef>
        </xdr:style>
        <xdr:txBody>
          <a:bodyPr/>
          <a:lstStyle/>
          <a:p>
            <a:endParaRPr lang="ja-JP" altLang="en-US" sz="1000"/>
          </a:p>
        </xdr:txBody>
      </xdr:sp>
      <xdr:sp macro="" textlink="">
        <xdr:nvSpPr>
          <xdr:cNvPr id="106" name="Rectangle 344">
            <a:extLst>
              <a:ext uri="{FF2B5EF4-FFF2-40B4-BE49-F238E27FC236}">
                <a16:creationId xmlns:a16="http://schemas.microsoft.com/office/drawing/2014/main" id="{00000000-0008-0000-0800-00006A000000}"/>
              </a:ext>
            </a:extLst>
          </xdr:cNvPr>
          <xdr:cNvSpPr>
            <a:spLocks noChangeArrowheads="1"/>
          </xdr:cNvSpPr>
        </xdr:nvSpPr>
        <xdr:spPr bwMode="auto">
          <a:xfrm>
            <a:off x="9264761" y="1160757"/>
            <a:ext cx="1606292" cy="74678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その他の</a:t>
            </a:r>
            <a:endParaRPr lang="en-US" altLang="ja-JP" sz="1000" b="0" i="0" strike="noStrike">
              <a:solidFill>
                <a:srgbClr val="000000"/>
              </a:solidFill>
              <a:latin typeface="ＭＳ Ｐゴシック"/>
              <a:ea typeface="ＭＳ Ｐゴシック"/>
            </a:endParaRPr>
          </a:p>
          <a:p>
            <a:pPr algn="ctr" rtl="0">
              <a:lnSpc>
                <a:spcPts val="1200"/>
              </a:lnSpc>
              <a:defRPr sz="1000"/>
            </a:pPr>
            <a:r>
              <a:rPr lang="ja-JP" altLang="en-US" sz="1000" b="0" i="0" strike="noStrike">
                <a:solidFill>
                  <a:srgbClr val="000000"/>
                </a:solidFill>
                <a:latin typeface="ＭＳ Ｐゴシック"/>
                <a:ea typeface="ＭＳ Ｐゴシック"/>
              </a:rPr>
              <a:t>県内市町村</a:t>
            </a:r>
          </a:p>
        </xdr:txBody>
      </xdr:sp>
      <xdr:sp macro="" textlink="">
        <xdr:nvSpPr>
          <xdr:cNvPr id="107" name="Freeform 450">
            <a:extLst>
              <a:ext uri="{FF2B5EF4-FFF2-40B4-BE49-F238E27FC236}">
                <a16:creationId xmlns:a16="http://schemas.microsoft.com/office/drawing/2014/main" id="{00000000-0008-0000-0800-00006B000000}"/>
              </a:ext>
            </a:extLst>
          </xdr:cNvPr>
          <xdr:cNvSpPr>
            <a:spLocks/>
          </xdr:cNvSpPr>
        </xdr:nvSpPr>
        <xdr:spPr bwMode="auto">
          <a:xfrm>
            <a:off x="11110377" y="1614815"/>
            <a:ext cx="646067" cy="1948711"/>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108" name="Freeform 449">
            <a:extLst>
              <a:ext uri="{FF2B5EF4-FFF2-40B4-BE49-F238E27FC236}">
                <a16:creationId xmlns:a16="http://schemas.microsoft.com/office/drawing/2014/main" id="{00000000-0008-0000-0800-00006C000000}"/>
              </a:ext>
            </a:extLst>
          </xdr:cNvPr>
          <xdr:cNvSpPr>
            <a:spLocks/>
          </xdr:cNvSpPr>
        </xdr:nvSpPr>
        <xdr:spPr bwMode="auto">
          <a:xfrm>
            <a:off x="11067765" y="1714608"/>
            <a:ext cx="594258" cy="1783200"/>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09" name="Text Box 452">
            <a:extLst>
              <a:ext uri="{FF2B5EF4-FFF2-40B4-BE49-F238E27FC236}">
                <a16:creationId xmlns:a16="http://schemas.microsoft.com/office/drawing/2014/main" id="{00000000-0008-0000-0800-00006D000000}"/>
              </a:ext>
            </a:extLst>
          </xdr:cNvPr>
          <xdr:cNvSpPr txBox="1">
            <a:spLocks noChangeArrowheads="1"/>
          </xdr:cNvSpPr>
        </xdr:nvSpPr>
        <xdr:spPr bwMode="auto">
          <a:xfrm>
            <a:off x="11034233" y="1387157"/>
            <a:ext cx="596737"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ysClr val="windowText" lastClr="000000"/>
                </a:solidFill>
                <a:latin typeface="ＭＳ Ｐゴシック"/>
                <a:ea typeface="ＭＳ Ｐゴシック"/>
              </a:rPr>
              <a:t>778</a:t>
            </a:r>
          </a:p>
        </xdr:txBody>
      </xdr:sp>
      <xdr:sp macro="" textlink="">
        <xdr:nvSpPr>
          <xdr:cNvPr id="110" name="Text Box 451">
            <a:extLst>
              <a:ext uri="{FF2B5EF4-FFF2-40B4-BE49-F238E27FC236}">
                <a16:creationId xmlns:a16="http://schemas.microsoft.com/office/drawing/2014/main" id="{00000000-0008-0000-0800-00006E000000}"/>
              </a:ext>
            </a:extLst>
          </xdr:cNvPr>
          <xdr:cNvSpPr txBox="1">
            <a:spLocks noChangeArrowheads="1"/>
          </xdr:cNvSpPr>
        </xdr:nvSpPr>
        <xdr:spPr bwMode="auto">
          <a:xfrm>
            <a:off x="11151715" y="1799726"/>
            <a:ext cx="388574"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ysClr val="windowText" lastClr="000000"/>
                </a:solidFill>
                <a:latin typeface="ＭＳ Ｐゴシック"/>
                <a:ea typeface="ＭＳ Ｐゴシック"/>
              </a:rPr>
              <a:t>659</a:t>
            </a:r>
          </a:p>
        </xdr:txBody>
      </xdr:sp>
      <xdr:sp macro="" textlink="">
        <xdr:nvSpPr>
          <xdr:cNvPr id="111" name="テキスト ボックス 110">
            <a:extLst>
              <a:ext uri="{FF2B5EF4-FFF2-40B4-BE49-F238E27FC236}">
                <a16:creationId xmlns:a16="http://schemas.microsoft.com/office/drawing/2014/main" id="{00000000-0008-0000-0800-00006F000000}"/>
              </a:ext>
            </a:extLst>
          </xdr:cNvPr>
          <xdr:cNvSpPr txBox="1"/>
        </xdr:nvSpPr>
        <xdr:spPr>
          <a:xfrm>
            <a:off x="16415327" y="7835526"/>
            <a:ext cx="1324446" cy="295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p>
        </xdr:txBody>
      </xdr:sp>
      <xdr:sp macro="" textlink="">
        <xdr:nvSpPr>
          <xdr:cNvPr id="112" name="AutoShape 381">
            <a:extLst>
              <a:ext uri="{FF2B5EF4-FFF2-40B4-BE49-F238E27FC236}">
                <a16:creationId xmlns:a16="http://schemas.microsoft.com/office/drawing/2014/main" id="{00000000-0008-0000-0800-000070000000}"/>
              </a:ext>
            </a:extLst>
          </xdr:cNvPr>
          <xdr:cNvSpPr>
            <a:spLocks noChangeArrowheads="1"/>
          </xdr:cNvSpPr>
        </xdr:nvSpPr>
        <xdr:spPr bwMode="auto">
          <a:xfrm>
            <a:off x="8813007" y="3021807"/>
            <a:ext cx="793222" cy="29527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磐梯町</a:t>
            </a:r>
          </a:p>
        </xdr:txBody>
      </xdr:sp>
      <xdr:sp macro="" textlink="">
        <xdr:nvSpPr>
          <xdr:cNvPr id="113" name="Freeform 449">
            <a:extLst>
              <a:ext uri="{FF2B5EF4-FFF2-40B4-BE49-F238E27FC236}">
                <a16:creationId xmlns:a16="http://schemas.microsoft.com/office/drawing/2014/main" id="{00000000-0008-0000-0800-000071000000}"/>
              </a:ext>
            </a:extLst>
          </xdr:cNvPr>
          <xdr:cNvSpPr>
            <a:spLocks/>
          </xdr:cNvSpPr>
        </xdr:nvSpPr>
        <xdr:spPr bwMode="auto">
          <a:xfrm>
            <a:off x="9682690" y="3188493"/>
            <a:ext cx="1521091" cy="371476"/>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14" name="Freeform 450">
            <a:extLst>
              <a:ext uri="{FF2B5EF4-FFF2-40B4-BE49-F238E27FC236}">
                <a16:creationId xmlns:a16="http://schemas.microsoft.com/office/drawing/2014/main" id="{00000000-0008-0000-0800-000072000000}"/>
              </a:ext>
            </a:extLst>
          </xdr:cNvPr>
          <xdr:cNvSpPr>
            <a:spLocks/>
          </xdr:cNvSpPr>
        </xdr:nvSpPr>
        <xdr:spPr bwMode="auto">
          <a:xfrm>
            <a:off x="9706503" y="3105150"/>
            <a:ext cx="1568715" cy="490536"/>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B$36">
        <xdr:nvSpPr>
          <xdr:cNvPr id="115" name="Text Box 452">
            <a:extLst>
              <a:ext uri="{FF2B5EF4-FFF2-40B4-BE49-F238E27FC236}">
                <a16:creationId xmlns:a16="http://schemas.microsoft.com/office/drawing/2014/main" id="{00000000-0008-0000-0800-000073000000}"/>
              </a:ext>
            </a:extLst>
          </xdr:cNvPr>
          <xdr:cNvSpPr txBox="1">
            <a:spLocks noChangeArrowheads="1"/>
          </xdr:cNvSpPr>
        </xdr:nvSpPr>
        <xdr:spPr bwMode="auto">
          <a:xfrm>
            <a:off x="9558338" y="2874169"/>
            <a:ext cx="528674" cy="19758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62BA426-AB17-47A3-97A4-0017D5808894}" type="TxLink">
              <a:rPr lang="en-US" altLang="en-US" sz="1000" b="0" i="0" u="none" strike="noStrike" baseline="0">
                <a:solidFill>
                  <a:srgbClr val="000000"/>
                </a:solidFill>
                <a:latin typeface="ＭＳ Ｐゴシック"/>
                <a:ea typeface="ＭＳ Ｐゴシック"/>
              </a:rPr>
              <a:pPr algn="ctr" rtl="0">
                <a:defRPr sz="1000"/>
              </a:pPr>
              <a:t>7</a:t>
            </a:fld>
            <a:endParaRPr lang="en-US" altLang="ja-JP" sz="1000" b="0" i="0" u="none" strike="noStrike" baseline="0">
              <a:solidFill>
                <a:schemeClr val="tx1"/>
              </a:solidFill>
              <a:latin typeface="ＭＳ Ｐゴシック"/>
              <a:ea typeface="ＭＳ Ｐゴシック"/>
            </a:endParaRPr>
          </a:p>
        </xdr:txBody>
      </xdr:sp>
      <xdr:sp macro="" textlink="$L$36">
        <xdr:nvSpPr>
          <xdr:cNvPr id="116" name="Text Box 451">
            <a:extLst>
              <a:ext uri="{FF2B5EF4-FFF2-40B4-BE49-F238E27FC236}">
                <a16:creationId xmlns:a16="http://schemas.microsoft.com/office/drawing/2014/main" id="{00000000-0008-0000-0800-000074000000}"/>
              </a:ext>
            </a:extLst>
          </xdr:cNvPr>
          <xdr:cNvSpPr txBox="1">
            <a:spLocks noChangeArrowheads="1"/>
          </xdr:cNvSpPr>
        </xdr:nvSpPr>
        <xdr:spPr bwMode="auto">
          <a:xfrm>
            <a:off x="9658878" y="3224214"/>
            <a:ext cx="347354" cy="19758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28E8FE41-1289-43B5-9C18-D7F1A8E02667}" type="TxLink">
              <a:rPr lang="en-US" altLang="en-US" sz="1000" b="0" i="0" u="none" strike="noStrike" baseline="0">
                <a:solidFill>
                  <a:srgbClr val="000000"/>
                </a:solidFill>
                <a:latin typeface="ＭＳ Ｐゴシック"/>
                <a:ea typeface="ＭＳ Ｐゴシック"/>
              </a:rPr>
              <a:pPr algn="ctr" rtl="0">
                <a:defRPr sz="1000"/>
              </a:pPr>
              <a:t>3</a:t>
            </a:fld>
            <a:endParaRPr lang="en-US" altLang="ja-JP" sz="1000" b="0" i="0" u="none" strike="noStrike" baseline="0">
              <a:solidFill>
                <a:schemeClr val="tx1"/>
              </a:solidFill>
              <a:latin typeface="ＭＳ Ｐゴシック"/>
              <a:ea typeface="ＭＳ Ｐゴシック"/>
            </a:endParaRPr>
          </a:p>
        </xdr:txBody>
      </xdr:sp>
      <xdr:sp macro="" textlink="">
        <xdr:nvSpPr>
          <xdr:cNvPr id="117" name="AutoShape 406">
            <a:extLst>
              <a:ext uri="{FF2B5EF4-FFF2-40B4-BE49-F238E27FC236}">
                <a16:creationId xmlns:a16="http://schemas.microsoft.com/office/drawing/2014/main" id="{00000000-0008-0000-0800-000075000000}"/>
              </a:ext>
            </a:extLst>
          </xdr:cNvPr>
          <xdr:cNvSpPr>
            <a:spLocks noChangeArrowheads="1"/>
          </xdr:cNvSpPr>
        </xdr:nvSpPr>
        <xdr:spPr bwMode="auto">
          <a:xfrm>
            <a:off x="12808744" y="6971707"/>
            <a:ext cx="938056" cy="259062"/>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平田村</a:t>
            </a:r>
          </a:p>
        </xdr:txBody>
      </xdr:sp>
      <xdr:sp macro="" textlink="">
        <xdr:nvSpPr>
          <xdr:cNvPr id="118" name="Line 411">
            <a:extLst>
              <a:ext uri="{FF2B5EF4-FFF2-40B4-BE49-F238E27FC236}">
                <a16:creationId xmlns:a16="http://schemas.microsoft.com/office/drawing/2014/main" id="{00000000-0008-0000-0800-000076000000}"/>
              </a:ext>
            </a:extLst>
          </xdr:cNvPr>
          <xdr:cNvSpPr>
            <a:spLocks noChangeShapeType="1"/>
          </xdr:cNvSpPr>
        </xdr:nvSpPr>
        <xdr:spPr bwMode="auto">
          <a:xfrm rot="16200000" flipV="1">
            <a:off x="12748022" y="6137670"/>
            <a:ext cx="1383506"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19" name="Line 412">
            <a:extLst>
              <a:ext uri="{FF2B5EF4-FFF2-40B4-BE49-F238E27FC236}">
                <a16:creationId xmlns:a16="http://schemas.microsoft.com/office/drawing/2014/main" id="{00000000-0008-0000-0800-000077000000}"/>
              </a:ext>
            </a:extLst>
          </xdr:cNvPr>
          <xdr:cNvSpPr>
            <a:spLocks noChangeShapeType="1"/>
          </xdr:cNvSpPr>
        </xdr:nvSpPr>
        <xdr:spPr bwMode="auto">
          <a:xfrm rot="5400000">
            <a:off x="12676589" y="6137674"/>
            <a:ext cx="1359685" cy="1"/>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L$60">
        <xdr:nvSpPr>
          <xdr:cNvPr id="120" name="Text Box 413">
            <a:extLst>
              <a:ext uri="{FF2B5EF4-FFF2-40B4-BE49-F238E27FC236}">
                <a16:creationId xmlns:a16="http://schemas.microsoft.com/office/drawing/2014/main" id="{00000000-0008-0000-0800-000078000000}"/>
              </a:ext>
            </a:extLst>
          </xdr:cNvPr>
          <xdr:cNvSpPr txBox="1">
            <a:spLocks noChangeArrowheads="1"/>
          </xdr:cNvSpPr>
        </xdr:nvSpPr>
        <xdr:spPr bwMode="auto">
          <a:xfrm>
            <a:off x="13437039" y="5924550"/>
            <a:ext cx="242619" cy="23971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C10F106-B1CB-4E62-A1AC-4D21558CB125}" type="TxLink">
              <a:rPr lang="en-US" altLang="en-US" sz="1000" b="0" i="0" u="none" strike="noStrike" baseline="0">
                <a:solidFill>
                  <a:srgbClr val="000000"/>
                </a:solidFill>
                <a:latin typeface="ＭＳ Ｐゴシック"/>
                <a:ea typeface="ＭＳ Ｐゴシック"/>
              </a:rPr>
              <a:pPr algn="ctr" rtl="0">
                <a:defRPr sz="1000"/>
              </a:pPr>
              <a:t>18</a:t>
            </a:fld>
            <a:endParaRPr lang="en-US" altLang="ja-JP" sz="1000" b="0" i="0" u="none" strike="noStrike" baseline="0">
              <a:solidFill>
                <a:schemeClr val="tx1"/>
              </a:solidFill>
              <a:latin typeface="ＭＳ Ｐゴシック"/>
              <a:ea typeface="ＭＳ Ｐゴシック"/>
            </a:endParaRPr>
          </a:p>
        </xdr:txBody>
      </xdr:sp>
      <xdr:sp macro="" textlink="$B$58">
        <xdr:nvSpPr>
          <xdr:cNvPr id="121" name="Text Box 414">
            <a:extLst>
              <a:ext uri="{FF2B5EF4-FFF2-40B4-BE49-F238E27FC236}">
                <a16:creationId xmlns:a16="http://schemas.microsoft.com/office/drawing/2014/main" id="{00000000-0008-0000-0800-000079000000}"/>
              </a:ext>
            </a:extLst>
          </xdr:cNvPr>
          <xdr:cNvSpPr txBox="1">
            <a:spLocks noChangeArrowheads="1"/>
          </xdr:cNvSpPr>
        </xdr:nvSpPr>
        <xdr:spPr bwMode="auto">
          <a:xfrm>
            <a:off x="12673754" y="6361448"/>
            <a:ext cx="342592" cy="18624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0095356-A653-471E-AB2C-ED4B346F5F8F}" type="TxLink">
              <a:rPr lang="en-US" altLang="en-US" sz="1000" b="0" i="0" u="none" strike="noStrike" baseline="0">
                <a:solidFill>
                  <a:srgbClr val="000000"/>
                </a:solidFill>
                <a:latin typeface="ＭＳ Ｐゴシック"/>
                <a:ea typeface="ＭＳ Ｐゴシック"/>
              </a:rPr>
              <a:pPr algn="ctr" rtl="0">
                <a:defRPr sz="1000"/>
              </a:pPr>
              <a:t>43</a:t>
            </a:fld>
            <a:endParaRPr lang="en-US" altLang="ja-JP" sz="1000" b="0" i="0" u="none" strike="noStrike" baseline="0">
              <a:solidFill>
                <a:schemeClr val="tx1"/>
              </a:solidFill>
              <a:latin typeface="ＭＳ Ｐゴシック"/>
              <a:ea typeface="ＭＳ Ｐゴシック"/>
            </a:endParaRPr>
          </a:p>
        </xdr:txBody>
      </xdr:sp>
      <xdr:sp macro="" textlink="">
        <xdr:nvSpPr>
          <xdr:cNvPr id="122" name="Freeform 449">
            <a:extLst>
              <a:ext uri="{FF2B5EF4-FFF2-40B4-BE49-F238E27FC236}">
                <a16:creationId xmlns:a16="http://schemas.microsoft.com/office/drawing/2014/main" id="{00000000-0008-0000-0800-00007A000000}"/>
              </a:ext>
            </a:extLst>
          </xdr:cNvPr>
          <xdr:cNvSpPr>
            <a:spLocks/>
          </xdr:cNvSpPr>
        </xdr:nvSpPr>
        <xdr:spPr bwMode="auto">
          <a:xfrm>
            <a:off x="14773802" y="5243514"/>
            <a:ext cx="1916379" cy="154780"/>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23" name="AutoShape 364">
            <a:extLst>
              <a:ext uri="{FF2B5EF4-FFF2-40B4-BE49-F238E27FC236}">
                <a16:creationId xmlns:a16="http://schemas.microsoft.com/office/drawing/2014/main" id="{00000000-0008-0000-0800-00007B000000}"/>
              </a:ext>
            </a:extLst>
          </xdr:cNvPr>
          <xdr:cNvSpPr>
            <a:spLocks noChangeArrowheads="1"/>
          </xdr:cNvSpPr>
        </xdr:nvSpPr>
        <xdr:spPr bwMode="auto">
          <a:xfrm>
            <a:off x="15378640" y="6434138"/>
            <a:ext cx="1054986" cy="27745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浅川町</a:t>
            </a:r>
          </a:p>
        </xdr:txBody>
      </xdr:sp>
      <xdr:sp macro="" textlink="">
        <xdr:nvSpPr>
          <xdr:cNvPr id="124" name="AutoShape 364">
            <a:extLst>
              <a:ext uri="{FF2B5EF4-FFF2-40B4-BE49-F238E27FC236}">
                <a16:creationId xmlns:a16="http://schemas.microsoft.com/office/drawing/2014/main" id="{00000000-0008-0000-0800-00007C000000}"/>
              </a:ext>
            </a:extLst>
          </xdr:cNvPr>
          <xdr:cNvSpPr>
            <a:spLocks noChangeArrowheads="1"/>
          </xdr:cNvSpPr>
        </xdr:nvSpPr>
        <xdr:spPr bwMode="auto">
          <a:xfrm>
            <a:off x="16002529" y="6017419"/>
            <a:ext cx="1059748" cy="272688"/>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古殿町</a:t>
            </a:r>
          </a:p>
        </xdr:txBody>
      </xdr:sp>
      <xdr:sp macro="" textlink="">
        <xdr:nvSpPr>
          <xdr:cNvPr id="125" name="Line 407">
            <a:extLst>
              <a:ext uri="{FF2B5EF4-FFF2-40B4-BE49-F238E27FC236}">
                <a16:creationId xmlns:a16="http://schemas.microsoft.com/office/drawing/2014/main" id="{00000000-0008-0000-0800-00007D000000}"/>
              </a:ext>
            </a:extLst>
          </xdr:cNvPr>
          <xdr:cNvSpPr>
            <a:spLocks noChangeShapeType="1"/>
          </xdr:cNvSpPr>
        </xdr:nvSpPr>
        <xdr:spPr bwMode="auto">
          <a:xfrm rot="16200000" flipV="1">
            <a:off x="15086406" y="5070868"/>
            <a:ext cx="585790" cy="1240634"/>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6" name="Line 409">
            <a:extLst>
              <a:ext uri="{FF2B5EF4-FFF2-40B4-BE49-F238E27FC236}">
                <a16:creationId xmlns:a16="http://schemas.microsoft.com/office/drawing/2014/main" id="{00000000-0008-0000-0800-00007E000000}"/>
              </a:ext>
            </a:extLst>
          </xdr:cNvPr>
          <xdr:cNvSpPr>
            <a:spLocks noChangeShapeType="1"/>
          </xdr:cNvSpPr>
        </xdr:nvSpPr>
        <xdr:spPr bwMode="auto">
          <a:xfrm rot="5400000" flipV="1">
            <a:off x="15018811" y="5127099"/>
            <a:ext cx="571496" cy="1223432"/>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7" name="Line 407">
            <a:extLst>
              <a:ext uri="{FF2B5EF4-FFF2-40B4-BE49-F238E27FC236}">
                <a16:creationId xmlns:a16="http://schemas.microsoft.com/office/drawing/2014/main" id="{00000000-0008-0000-0800-00007F000000}"/>
              </a:ext>
            </a:extLst>
          </xdr:cNvPr>
          <xdr:cNvSpPr>
            <a:spLocks noChangeShapeType="1"/>
          </xdr:cNvSpPr>
        </xdr:nvSpPr>
        <xdr:spPr bwMode="auto">
          <a:xfrm rot="16200000" flipV="1">
            <a:off x="14795896" y="5294708"/>
            <a:ext cx="809624" cy="1288258"/>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8" name="Line 409">
            <a:extLst>
              <a:ext uri="{FF2B5EF4-FFF2-40B4-BE49-F238E27FC236}">
                <a16:creationId xmlns:a16="http://schemas.microsoft.com/office/drawing/2014/main" id="{00000000-0008-0000-0800-000080000000}"/>
              </a:ext>
            </a:extLst>
          </xdr:cNvPr>
          <xdr:cNvSpPr>
            <a:spLocks noChangeShapeType="1"/>
          </xdr:cNvSpPr>
        </xdr:nvSpPr>
        <xdr:spPr bwMode="auto">
          <a:xfrm rot="5400000" flipV="1">
            <a:off x="14728299" y="5369986"/>
            <a:ext cx="781047" cy="1237722"/>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62">
        <xdr:nvSpPr>
          <xdr:cNvPr id="129" name="Text Box 400">
            <a:extLst>
              <a:ext uri="{FF2B5EF4-FFF2-40B4-BE49-F238E27FC236}">
                <a16:creationId xmlns:a16="http://schemas.microsoft.com/office/drawing/2014/main" id="{00000000-0008-0000-0800-000081000000}"/>
              </a:ext>
            </a:extLst>
          </xdr:cNvPr>
          <xdr:cNvSpPr txBox="1">
            <a:spLocks noChangeArrowheads="1"/>
          </xdr:cNvSpPr>
        </xdr:nvSpPr>
        <xdr:spPr bwMode="auto">
          <a:xfrm>
            <a:off x="15053008" y="5701151"/>
            <a:ext cx="390433" cy="261039"/>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D5801657-BB07-4991-8E1D-878442F1C391}" type="TxLink">
              <a:rPr lang="en-US" altLang="en-US" sz="1000" b="0" i="0" u="none" strike="noStrike" baseline="0">
                <a:solidFill>
                  <a:srgbClr val="000000"/>
                </a:solidFill>
                <a:latin typeface="ＭＳ Ｐゴシック"/>
                <a:ea typeface="ＭＳ Ｐゴシック"/>
              </a:rPr>
              <a:pPr algn="ctr" rtl="0">
                <a:defRPr sz="1000"/>
              </a:pPr>
              <a:t>8</a:t>
            </a:fld>
            <a:endParaRPr lang="en-US" altLang="ja-JP" sz="1000" b="0" i="0" u="none" strike="noStrike" baseline="0">
              <a:solidFill>
                <a:schemeClr val="tx1"/>
              </a:solidFill>
              <a:latin typeface="ＭＳ Ｐゴシック"/>
              <a:ea typeface="ＭＳ Ｐゴシック"/>
            </a:endParaRPr>
          </a:p>
        </xdr:txBody>
      </xdr:sp>
      <xdr:sp macro="" textlink="$B$61">
        <xdr:nvSpPr>
          <xdr:cNvPr id="130" name="Text Box 400">
            <a:extLst>
              <a:ext uri="{FF2B5EF4-FFF2-40B4-BE49-F238E27FC236}">
                <a16:creationId xmlns:a16="http://schemas.microsoft.com/office/drawing/2014/main" id="{00000000-0008-0000-0800-000082000000}"/>
              </a:ext>
            </a:extLst>
          </xdr:cNvPr>
          <xdr:cNvSpPr txBox="1">
            <a:spLocks noChangeArrowheads="1"/>
          </xdr:cNvSpPr>
        </xdr:nvSpPr>
        <xdr:spPr bwMode="auto">
          <a:xfrm>
            <a:off x="15241378" y="6189519"/>
            <a:ext cx="385671" cy="261038"/>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6AF64EC0-AF47-48D6-86A6-30863B29C488}" type="TxLink">
              <a:rPr lang="en-US" altLang="en-US" sz="1000" b="0" i="0" u="none" strike="noStrike" baseline="0">
                <a:solidFill>
                  <a:srgbClr val="000000"/>
                </a:solidFill>
                <a:latin typeface="ＭＳ Ｐゴシック"/>
                <a:ea typeface="ＭＳ Ｐゴシック"/>
              </a:rPr>
              <a:pPr algn="ctr" rtl="0">
                <a:defRPr sz="1000"/>
              </a:pPr>
              <a:t>5</a:t>
            </a:fld>
            <a:endParaRPr lang="en-US" altLang="ja-JP" sz="1000" b="0" i="0" u="none" strike="noStrike" baseline="0">
              <a:solidFill>
                <a:schemeClr val="tx1"/>
              </a:solidFill>
              <a:latin typeface="ＭＳ Ｐゴシック"/>
              <a:ea typeface="ＭＳ Ｐゴシック"/>
            </a:endParaRPr>
          </a:p>
        </xdr:txBody>
      </xdr:sp>
      <xdr:sp macro="" textlink="$L$62">
        <xdr:nvSpPr>
          <xdr:cNvPr id="131" name="Text Box 400">
            <a:extLst>
              <a:ext uri="{FF2B5EF4-FFF2-40B4-BE49-F238E27FC236}">
                <a16:creationId xmlns:a16="http://schemas.microsoft.com/office/drawing/2014/main" id="{00000000-0008-0000-0800-000083000000}"/>
              </a:ext>
            </a:extLst>
          </xdr:cNvPr>
          <xdr:cNvSpPr txBox="1">
            <a:spLocks noChangeArrowheads="1"/>
          </xdr:cNvSpPr>
        </xdr:nvSpPr>
        <xdr:spPr bwMode="auto">
          <a:xfrm>
            <a:off x="15164535" y="5449225"/>
            <a:ext cx="390433" cy="265801"/>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51930267-F6FA-482E-9406-9F05B3080F44}" type="TxLink">
              <a:rPr lang="en-US" altLang="en-US" sz="1000" b="0" i="0" u="none" strike="noStrike" baseline="0">
                <a:solidFill>
                  <a:srgbClr val="000000"/>
                </a:solidFill>
                <a:latin typeface="ＭＳ Ｐゴシック"/>
                <a:ea typeface="ＭＳ Ｐゴシック"/>
              </a:rPr>
              <a:pPr algn="ctr" rtl="0">
                <a:defRPr sz="1000"/>
              </a:pPr>
              <a:t>2</a:t>
            </a:fld>
            <a:endParaRPr lang="en-US" altLang="ja-JP" sz="1000" b="0" i="0" u="none" strike="noStrike" baseline="0">
              <a:solidFill>
                <a:schemeClr val="tx1"/>
              </a:solidFill>
              <a:latin typeface="ＭＳ Ｐゴシック"/>
              <a:ea typeface="ＭＳ Ｐゴシック"/>
            </a:endParaRPr>
          </a:p>
        </xdr:txBody>
      </xdr:sp>
      <xdr:sp macro="" textlink="$L$61">
        <xdr:nvSpPr>
          <xdr:cNvPr id="132" name="Text Box 400">
            <a:extLst>
              <a:ext uri="{FF2B5EF4-FFF2-40B4-BE49-F238E27FC236}">
                <a16:creationId xmlns:a16="http://schemas.microsoft.com/office/drawing/2014/main" id="{00000000-0008-0000-0800-000084000000}"/>
              </a:ext>
            </a:extLst>
          </xdr:cNvPr>
          <xdr:cNvSpPr txBox="1">
            <a:spLocks noChangeArrowheads="1"/>
          </xdr:cNvSpPr>
        </xdr:nvSpPr>
        <xdr:spPr bwMode="auto">
          <a:xfrm>
            <a:off x="15501501" y="5983433"/>
            <a:ext cx="385671" cy="265801"/>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EBCE7182-2670-4BA3-BD68-5E9C78EAACA4}" type="TxLink">
              <a:rPr lang="en-US" altLang="en-US" sz="1000" b="0" i="0" u="none" strike="noStrike" baseline="0">
                <a:solidFill>
                  <a:srgbClr val="000000"/>
                </a:solidFill>
                <a:latin typeface="ＭＳ Ｐゴシック"/>
                <a:ea typeface="ＭＳ Ｐゴシック"/>
              </a:rPr>
              <a:pPr algn="ctr" rtl="0">
                <a:defRPr sz="1000"/>
              </a:pPr>
              <a:t>2</a:t>
            </a:fld>
            <a:endParaRPr lang="en-US" altLang="ja-JP" sz="1000" b="0" i="0" u="none" strike="noStrike" baseline="0">
              <a:solidFill>
                <a:schemeClr val="tx1"/>
              </a:solidFill>
              <a:latin typeface="ＭＳ Ｐゴシック"/>
              <a:ea typeface="ＭＳ Ｐゴシック"/>
            </a:endParaRPr>
          </a:p>
        </xdr:txBody>
      </xdr:sp>
      <xdr:sp macro="" textlink="$B$60">
        <xdr:nvSpPr>
          <xdr:cNvPr id="133" name="Text Box 413">
            <a:extLst>
              <a:ext uri="{FF2B5EF4-FFF2-40B4-BE49-F238E27FC236}">
                <a16:creationId xmlns:a16="http://schemas.microsoft.com/office/drawing/2014/main" id="{00000000-0008-0000-0800-000085000000}"/>
              </a:ext>
            </a:extLst>
          </xdr:cNvPr>
          <xdr:cNvSpPr txBox="1">
            <a:spLocks noChangeArrowheads="1"/>
          </xdr:cNvSpPr>
        </xdr:nvSpPr>
        <xdr:spPr bwMode="auto">
          <a:xfrm>
            <a:off x="13126951" y="5924550"/>
            <a:ext cx="247382" cy="23971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8BF82B7-EE5C-403D-AD33-871F00056486}" type="TxLink">
              <a:rPr lang="en-US" altLang="en-US" sz="1000" b="0" i="0" u="none" strike="noStrike" baseline="0">
                <a:solidFill>
                  <a:srgbClr val="000000"/>
                </a:solidFill>
                <a:latin typeface="ＭＳ Ｐゴシック"/>
                <a:ea typeface="ＭＳ Ｐゴシック"/>
              </a:rPr>
              <a:pPr algn="ctr" rtl="0">
                <a:defRPr sz="1000"/>
              </a:pPr>
              <a:t>32</a:t>
            </a:fld>
            <a:endParaRPr lang="en-US" altLang="ja-JP" sz="1000" b="0" i="0" u="none" strike="noStrike" baseline="0">
              <a:solidFill>
                <a:schemeClr val="tx1"/>
              </a:solidFill>
              <a:latin typeface="ＭＳ Ｐゴシック"/>
              <a:ea typeface="ＭＳ Ｐゴシック"/>
            </a:endParaRPr>
          </a:p>
        </xdr:txBody>
      </xdr:sp>
    </xdr:grpSp>
    <xdr:clientData/>
  </xdr:twoCellAnchor>
</xdr:wsDr>
</file>

<file path=xl/drawings/drawing220.xml><?xml version="1.0" encoding="utf-8"?>
<c:userShapes xmlns:c="http://schemas.openxmlformats.org/drawingml/2006/chart">
  <cdr:relSizeAnchor xmlns:cdr="http://schemas.openxmlformats.org/drawingml/2006/chartDrawing">
    <cdr:from>
      <cdr:x>0.89278</cdr:x>
      <cdr:y>0.17005</cdr:y>
    </cdr:from>
    <cdr:to>
      <cdr:x>0.99255</cdr:x>
      <cdr:y>0.23346</cdr:y>
    </cdr:to>
    <cdr:sp macro="" textlink="">
      <cdr:nvSpPr>
        <cdr:cNvPr id="2" name="テキスト ボックス 1"/>
        <cdr:cNvSpPr txBox="1"/>
      </cdr:nvSpPr>
      <cdr:spPr>
        <a:xfrm xmlns:a="http://schemas.openxmlformats.org/drawingml/2006/main">
          <a:off x="5710238" y="832539"/>
          <a:ext cx="638150" cy="3104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人・世帯</a:t>
          </a:r>
          <a:endParaRPr lang="en-US" altLang="ja-JP" sz="800">
            <a:solidFill>
              <a:schemeClr val="tx1">
                <a:lumMod val="65000"/>
                <a:lumOff val="35000"/>
              </a:schemeClr>
            </a:solidFill>
          </a:endParaRPr>
        </a:p>
      </cdr:txBody>
    </cdr:sp>
  </cdr:relSizeAnchor>
</c:userShapes>
</file>

<file path=xl/drawings/drawing221.xml><?xml version="1.0" encoding="utf-8"?>
<xdr:wsDr xmlns:xdr="http://schemas.openxmlformats.org/drawingml/2006/spreadsheetDrawing" xmlns:a="http://schemas.openxmlformats.org/drawingml/2006/main">
  <xdr:twoCellAnchor>
    <xdr:from>
      <xdr:col>6</xdr:col>
      <xdr:colOff>114300</xdr:colOff>
      <xdr:row>3</xdr:row>
      <xdr:rowOff>60325</xdr:rowOff>
    </xdr:from>
    <xdr:to>
      <xdr:col>14</xdr:col>
      <xdr:colOff>428625</xdr:colOff>
      <xdr:row>15</xdr:row>
      <xdr:rowOff>0</xdr:rowOff>
    </xdr:to>
    <xdr:graphicFrame macro="">
      <xdr:nvGraphicFramePr>
        <xdr:cNvPr id="2" name="グラフ 1">
          <a:extLst>
            <a:ext uri="{FF2B5EF4-FFF2-40B4-BE49-F238E27FC236}">
              <a16:creationId xmlns:a16="http://schemas.microsoft.com/office/drawing/2014/main" id="{00000000-0008-0000-7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28575</xdr:colOff>
      <xdr:row>3</xdr:row>
      <xdr:rowOff>155713</xdr:rowOff>
    </xdr:from>
    <xdr:to>
      <xdr:col>7</xdr:col>
      <xdr:colOff>257175</xdr:colOff>
      <xdr:row>4</xdr:row>
      <xdr:rowOff>272710</xdr:rowOff>
    </xdr:to>
    <xdr:sp macro="" textlink="">
      <xdr:nvSpPr>
        <xdr:cNvPr id="3" name="テキスト ボックス 1">
          <a:extLst>
            <a:ext uri="{FF2B5EF4-FFF2-40B4-BE49-F238E27FC236}">
              <a16:creationId xmlns:a16="http://schemas.microsoft.com/office/drawing/2014/main" id="{00000000-0008-0000-7B00-000003000000}"/>
            </a:ext>
          </a:extLst>
        </xdr:cNvPr>
        <xdr:cNvSpPr txBox="1"/>
      </xdr:nvSpPr>
      <xdr:spPr>
        <a:xfrm>
          <a:off x="5991225" y="898663"/>
          <a:ext cx="914400" cy="4027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latin typeface="+mn-ea"/>
              <a:ea typeface="+mn-ea"/>
            </a:rPr>
            <a:t>人口</a:t>
          </a:r>
          <a:r>
            <a:rPr lang="en-US" altLang="ja-JP" sz="900">
              <a:solidFill>
                <a:schemeClr val="tx1">
                  <a:lumMod val="65000"/>
                  <a:lumOff val="35000"/>
                </a:schemeClr>
              </a:solidFill>
              <a:latin typeface="+mn-ea"/>
              <a:ea typeface="+mn-ea"/>
            </a:rPr>
            <a:t>10</a:t>
          </a:r>
          <a:r>
            <a:rPr lang="ja-JP" altLang="en-US" sz="900">
              <a:solidFill>
                <a:schemeClr val="tx1">
                  <a:lumMod val="65000"/>
                  <a:lumOff val="35000"/>
                </a:schemeClr>
              </a:solidFill>
              <a:latin typeface="+mn-ea"/>
              <a:ea typeface="+mn-ea"/>
            </a:rPr>
            <a:t>万対</a:t>
          </a:r>
          <a:endParaRPr lang="en-US" altLang="ja-JP" sz="900">
            <a:solidFill>
              <a:schemeClr val="tx1">
                <a:lumMod val="65000"/>
                <a:lumOff val="35000"/>
              </a:schemeClr>
            </a:solidFill>
            <a:latin typeface="+mn-ea"/>
            <a:ea typeface="+mn-ea"/>
          </a:endParaRPr>
        </a:p>
      </xdr:txBody>
    </xdr:sp>
    <xdr:clientData/>
  </xdr:twoCellAnchor>
  <xdr:twoCellAnchor>
    <xdr:from>
      <xdr:col>9</xdr:col>
      <xdr:colOff>518906</xdr:colOff>
      <xdr:row>14</xdr:row>
      <xdr:rowOff>57978</xdr:rowOff>
    </xdr:from>
    <xdr:to>
      <xdr:col>15</xdr:col>
      <xdr:colOff>289893</xdr:colOff>
      <xdr:row>15</xdr:row>
      <xdr:rowOff>154057</xdr:rowOff>
    </xdr:to>
    <xdr:sp macro="" textlink="">
      <xdr:nvSpPr>
        <xdr:cNvPr id="4" name="正方形/長方形 3">
          <a:extLst>
            <a:ext uri="{FF2B5EF4-FFF2-40B4-BE49-F238E27FC236}">
              <a16:creationId xmlns:a16="http://schemas.microsoft.com/office/drawing/2014/main" id="{00000000-0008-0000-7B00-000004000000}"/>
            </a:ext>
          </a:extLst>
        </xdr:cNvPr>
        <xdr:cNvSpPr/>
      </xdr:nvSpPr>
      <xdr:spPr>
        <a:xfrm>
          <a:off x="6691106" y="2458278"/>
          <a:ext cx="3885787" cy="267529"/>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R="612775" algn="l">
            <a:lnSpc>
              <a:spcPct val="115000"/>
            </a:lnSpc>
            <a:spcAft>
              <a:spcPts val="0"/>
            </a:spcAft>
            <a:tabLst>
              <a:tab pos="5850890" algn="r"/>
            </a:tabLst>
          </a:pPr>
          <a:r>
            <a:rPr lang="ja-JP" sz="800">
              <a:effectLst/>
              <a:latin typeface="+mn-ea"/>
              <a:ea typeface="+mn-ea"/>
              <a:cs typeface="Times New Roman" panose="02020603050405020304" pitchFamily="18" charset="0"/>
            </a:rPr>
            <a:t>資料：人口動態統計</a:t>
          </a:r>
          <a:r>
            <a:rPr lang="ja-JP" altLang="en-US" sz="800">
              <a:effectLst/>
              <a:latin typeface="+mn-ea"/>
              <a:ea typeface="+mn-ea"/>
              <a:cs typeface="Times New Roman" panose="02020603050405020304" pitchFamily="18" charset="0"/>
            </a:rPr>
            <a:t>（厚生労働省：</a:t>
          </a:r>
          <a:r>
            <a:rPr lang="en-US" altLang="ja-JP" sz="800">
              <a:effectLst/>
              <a:latin typeface="+mn-ea"/>
              <a:ea typeface="+mn-ea"/>
              <a:cs typeface="Times New Roman" panose="02020603050405020304" pitchFamily="18" charset="0"/>
            </a:rPr>
            <a:t>2013</a:t>
          </a:r>
          <a:r>
            <a:rPr lang="ja-JP" altLang="en-US" sz="800">
              <a:effectLst/>
              <a:latin typeface="+mn-ea"/>
              <a:ea typeface="+mn-ea"/>
              <a:cs typeface="Times New Roman" panose="02020603050405020304" pitchFamily="18" charset="0"/>
            </a:rPr>
            <a:t>年～</a:t>
          </a:r>
          <a:r>
            <a:rPr lang="en-US" altLang="ja-JP" sz="800">
              <a:effectLst/>
              <a:latin typeface="+mn-ea"/>
              <a:ea typeface="+mn-ea"/>
              <a:cs typeface="Times New Roman" panose="02020603050405020304" pitchFamily="18" charset="0"/>
            </a:rPr>
            <a:t>2022</a:t>
          </a:r>
          <a:r>
            <a:rPr lang="ja-JP" altLang="en-US" sz="800">
              <a:effectLst/>
              <a:latin typeface="+mn-ea"/>
              <a:ea typeface="+mn-ea"/>
              <a:cs typeface="Times New Roman" panose="02020603050405020304" pitchFamily="18" charset="0"/>
            </a:rPr>
            <a:t>年）より郡山市が作成</a:t>
          </a:r>
          <a:endParaRPr lang="ja-JP" sz="800">
            <a:effectLst/>
            <a:latin typeface="+mn-ea"/>
            <a:ea typeface="+mn-ea"/>
            <a:cs typeface="ＭＳ Ｐゴシック" panose="020B0600070205080204" pitchFamily="50" charset="-128"/>
          </a:endParaRPr>
        </a:p>
      </xdr:txBody>
    </xdr:sp>
    <xdr:clientData/>
  </xdr:twoCellAnchor>
</xdr:wsDr>
</file>

<file path=xl/drawings/drawing222.xml><?xml version="1.0" encoding="utf-8"?>
<xdr:wsDr xmlns:xdr="http://schemas.openxmlformats.org/drawingml/2006/spreadsheetDrawing" xmlns:a="http://schemas.openxmlformats.org/drawingml/2006/main">
  <xdr:twoCellAnchor>
    <xdr:from>
      <xdr:col>7</xdr:col>
      <xdr:colOff>79085</xdr:colOff>
      <xdr:row>3</xdr:row>
      <xdr:rowOff>40122</xdr:rowOff>
    </xdr:from>
    <xdr:to>
      <xdr:col>16</xdr:col>
      <xdr:colOff>619124</xdr:colOff>
      <xdr:row>17</xdr:row>
      <xdr:rowOff>152400</xdr:rowOff>
    </xdr:to>
    <xdr:graphicFrame macro="">
      <xdr:nvGraphicFramePr>
        <xdr:cNvPr id="2" name="グラフ 1">
          <a:extLst>
            <a:ext uri="{FF2B5EF4-FFF2-40B4-BE49-F238E27FC236}">
              <a16:creationId xmlns:a16="http://schemas.microsoft.com/office/drawing/2014/main"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27111</xdr:colOff>
      <xdr:row>17</xdr:row>
      <xdr:rowOff>142876</xdr:rowOff>
    </xdr:from>
    <xdr:to>
      <xdr:col>17</xdr:col>
      <xdr:colOff>19051</xdr:colOff>
      <xdr:row>18</xdr:row>
      <xdr:rowOff>238125</xdr:rowOff>
    </xdr:to>
    <xdr:sp macro="" textlink="">
      <xdr:nvSpPr>
        <xdr:cNvPr id="3" name="テキスト ボックス 2">
          <a:extLst>
            <a:ext uri="{FF2B5EF4-FFF2-40B4-BE49-F238E27FC236}">
              <a16:creationId xmlns:a16="http://schemas.microsoft.com/office/drawing/2014/main" id="{00000000-0008-0000-7C00-000003000000}"/>
            </a:ext>
          </a:extLst>
        </xdr:cNvPr>
        <xdr:cNvSpPr txBox="1"/>
      </xdr:nvSpPr>
      <xdr:spPr>
        <a:xfrm>
          <a:off x="8942511" y="2886076"/>
          <a:ext cx="273514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a:t>
          </a:r>
          <a:r>
            <a:rPr kumimoji="1" lang="ja-JP" altLang="en-US" sz="800">
              <a:solidFill>
                <a:sysClr val="windowText" lastClr="000000"/>
              </a:solidFill>
              <a:latin typeface="+mn-ea"/>
              <a:ea typeface="+mn-ea"/>
            </a:rPr>
            <a:t>令和</a:t>
          </a:r>
          <a:r>
            <a:rPr kumimoji="1" lang="en-US" altLang="ja-JP" sz="800">
              <a:solidFill>
                <a:sysClr val="windowText" lastClr="000000"/>
              </a:solidFill>
              <a:latin typeface="+mn-ea"/>
              <a:ea typeface="+mn-ea"/>
            </a:rPr>
            <a:t>4(2022</a:t>
          </a:r>
          <a:r>
            <a:rPr kumimoji="1" lang="ja-JP" altLang="en-US" sz="800">
              <a:solidFill>
                <a:sysClr val="windowText" lastClr="000000"/>
              </a:solidFill>
              <a:latin typeface="+mn-ea"/>
              <a:ea typeface="+mn-ea"/>
            </a:rPr>
            <a:t>）年度福島県市町村民経済計算</a:t>
          </a:r>
        </a:p>
      </xdr:txBody>
    </xdr:sp>
    <xdr:clientData/>
  </xdr:twoCellAnchor>
  <xdr:twoCellAnchor>
    <xdr:from>
      <xdr:col>8</xdr:col>
      <xdr:colOff>482844</xdr:colOff>
      <xdr:row>18</xdr:row>
      <xdr:rowOff>123092</xdr:rowOff>
    </xdr:from>
    <xdr:to>
      <xdr:col>17</xdr:col>
      <xdr:colOff>628650</xdr:colOff>
      <xdr:row>21</xdr:row>
      <xdr:rowOff>276225</xdr:rowOff>
    </xdr:to>
    <xdr:sp macro="" textlink="">
      <xdr:nvSpPr>
        <xdr:cNvPr id="4" name="テキスト ボックス 3">
          <a:extLst>
            <a:ext uri="{FF2B5EF4-FFF2-40B4-BE49-F238E27FC236}">
              <a16:creationId xmlns:a16="http://schemas.microsoft.com/office/drawing/2014/main" id="{00000000-0008-0000-7C00-000004000000}"/>
            </a:ext>
          </a:extLst>
        </xdr:cNvPr>
        <xdr:cNvSpPr txBox="1"/>
      </xdr:nvSpPr>
      <xdr:spPr>
        <a:xfrm>
          <a:off x="7169394" y="4828442"/>
          <a:ext cx="6337056" cy="1010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総生産</a:t>
          </a:r>
          <a:endParaRPr kumimoji="1" lang="en-US" altLang="ja-JP" sz="800">
            <a:latin typeface="+mn-ea"/>
            <a:ea typeface="+mn-ea"/>
          </a:endParaRPr>
        </a:p>
        <a:p>
          <a:r>
            <a:rPr kumimoji="1" lang="ja-JP" altLang="en-US" sz="800">
              <a:latin typeface="+mn-ea"/>
              <a:ea typeface="+mn-ea"/>
            </a:rPr>
            <a:t>　１年間に生産されたモノ（サービスなども含む）について、新たに生み出された価格から、原材料などの中間投入額を除いた合計額</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市民所得</a:t>
          </a:r>
          <a:endParaRPr kumimoji="1" lang="en-US" altLang="ja-JP" sz="800">
            <a:latin typeface="+mn-ea"/>
            <a:ea typeface="+mn-ea"/>
          </a:endParaRPr>
        </a:p>
        <a:p>
          <a:r>
            <a:rPr kumimoji="1" lang="ja-JP" altLang="en-US" sz="800">
              <a:latin typeface="+mn-ea"/>
              <a:ea typeface="+mn-ea"/>
            </a:rPr>
            <a:t>　給料や退職金などにあたる雇用者所得、利子や賃貸料などの財産所得、会社や自営業の営業利益にあたる企業所得の合計</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１人当たり市民所得</a:t>
          </a:r>
          <a:endParaRPr kumimoji="1" lang="en-US" altLang="ja-JP" sz="800">
            <a:latin typeface="+mn-ea"/>
            <a:ea typeface="+mn-ea"/>
          </a:endParaRPr>
        </a:p>
        <a:p>
          <a:r>
            <a:rPr kumimoji="1" lang="ja-JP" altLang="en-US" sz="800">
              <a:latin typeface="+mn-ea"/>
              <a:ea typeface="+mn-ea"/>
            </a:rPr>
            <a:t>　市民所得を総人口で割ったもの</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7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561975</xdr:colOff>
      <xdr:row>16</xdr:row>
      <xdr:rowOff>0</xdr:rowOff>
    </xdr:from>
    <xdr:to>
      <xdr:col>16</xdr:col>
      <xdr:colOff>285062</xdr:colOff>
      <xdr:row>16</xdr:row>
      <xdr:rowOff>197546</xdr:rowOff>
    </xdr:to>
    <xdr:sp macro="" textlink="">
      <xdr:nvSpPr>
        <xdr:cNvPr id="10" name="テキスト ボックス 1">
          <a:extLst>
            <a:ext uri="{FF2B5EF4-FFF2-40B4-BE49-F238E27FC236}">
              <a16:creationId xmlns:a16="http://schemas.microsoft.com/office/drawing/2014/main" id="{00000000-0008-0000-7C00-00000A000000}"/>
            </a:ext>
          </a:extLst>
        </xdr:cNvPr>
        <xdr:cNvSpPr txBox="1"/>
      </xdr:nvSpPr>
      <xdr:spPr>
        <a:xfrm>
          <a:off x="12049125" y="44196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23.xml><?xml version="1.0" encoding="utf-8"?>
<c:userShapes xmlns:c="http://schemas.openxmlformats.org/drawingml/2006/chart">
  <cdr:relSizeAnchor xmlns:cdr="http://schemas.openxmlformats.org/drawingml/2006/chartDrawing">
    <cdr:from>
      <cdr:x>0.05488</cdr:x>
      <cdr:y>0.11709</cdr:y>
    </cdr:from>
    <cdr:to>
      <cdr:x>0.16386</cdr:x>
      <cdr:y>0.19018</cdr:y>
    </cdr:to>
    <cdr:sp macro="" textlink="">
      <cdr:nvSpPr>
        <cdr:cNvPr id="2" name="テキスト ボックス 1"/>
        <cdr:cNvSpPr txBox="1"/>
      </cdr:nvSpPr>
      <cdr:spPr>
        <a:xfrm xmlns:a="http://schemas.openxmlformats.org/drawingml/2006/main">
          <a:off x="348806" y="478956"/>
          <a:ext cx="692697" cy="2989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百万円</a:t>
          </a:r>
          <a:endParaRPr lang="en-US" altLang="ja-JP" sz="800">
            <a:solidFill>
              <a:schemeClr val="tx1">
                <a:lumMod val="65000"/>
                <a:lumOff val="35000"/>
              </a:schemeClr>
            </a:solidFill>
          </a:endParaRPr>
        </a:p>
      </cdr:txBody>
    </cdr:sp>
  </cdr:relSizeAnchor>
  <cdr:relSizeAnchor xmlns:cdr="http://schemas.openxmlformats.org/drawingml/2006/chartDrawing">
    <cdr:from>
      <cdr:x>0.8979</cdr:x>
      <cdr:y>0.12736</cdr:y>
    </cdr:from>
    <cdr:to>
      <cdr:x>0.98369</cdr:x>
      <cdr:y>0.20662</cdr:y>
    </cdr:to>
    <cdr:sp macro="" textlink="">
      <cdr:nvSpPr>
        <cdr:cNvPr id="4" name="テキスト ボックス 1"/>
        <cdr:cNvSpPr txBox="1"/>
      </cdr:nvSpPr>
      <cdr:spPr>
        <a:xfrm xmlns:a="http://schemas.openxmlformats.org/drawingml/2006/main">
          <a:off x="5706969" y="520960"/>
          <a:ext cx="545269" cy="3241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千円</a:t>
          </a:r>
          <a:endParaRPr lang="en-US" altLang="ja-JP" sz="800">
            <a:solidFill>
              <a:schemeClr val="tx1">
                <a:lumMod val="65000"/>
                <a:lumOff val="35000"/>
              </a:schemeClr>
            </a:solidFill>
          </a:endParaRPr>
        </a:p>
      </cdr:txBody>
    </cdr:sp>
  </cdr:relSizeAnchor>
</c:userShapes>
</file>

<file path=xl/drawings/drawing224.xml><?xml version="1.0" encoding="utf-8"?>
<xdr:wsDr xmlns:xdr="http://schemas.openxmlformats.org/drawingml/2006/spreadsheetDrawing" xmlns:a="http://schemas.openxmlformats.org/drawingml/2006/main">
  <xdr:twoCellAnchor>
    <xdr:from>
      <xdr:col>7</xdr:col>
      <xdr:colOff>51088</xdr:colOff>
      <xdr:row>3</xdr:row>
      <xdr:rowOff>85148</xdr:rowOff>
    </xdr:from>
    <xdr:to>
      <xdr:col>16</xdr:col>
      <xdr:colOff>219075</xdr:colOff>
      <xdr:row>15</xdr:row>
      <xdr:rowOff>76200</xdr:rowOff>
    </xdr:to>
    <xdr:graphicFrame macro="">
      <xdr:nvGraphicFramePr>
        <xdr:cNvPr id="2" name="グラフ 1">
          <a:extLst>
            <a:ext uri="{FF2B5EF4-FFF2-40B4-BE49-F238E27FC236}">
              <a16:creationId xmlns:a16="http://schemas.microsoft.com/office/drawing/2014/main" id="{00000000-0008-0000-7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337771</xdr:colOff>
      <xdr:row>15</xdr:row>
      <xdr:rowOff>189767</xdr:rowOff>
    </xdr:from>
    <xdr:to>
      <xdr:col>16</xdr:col>
      <xdr:colOff>247650</xdr:colOff>
      <xdr:row>17</xdr:row>
      <xdr:rowOff>76200</xdr:rowOff>
    </xdr:to>
    <xdr:sp macro="" textlink="">
      <xdr:nvSpPr>
        <xdr:cNvPr id="3" name="テキスト ボックス 2">
          <a:extLst>
            <a:ext uri="{FF2B5EF4-FFF2-40B4-BE49-F238E27FC236}">
              <a16:creationId xmlns:a16="http://schemas.microsoft.com/office/drawing/2014/main" id="{00000000-0008-0000-7D00-000003000000}"/>
            </a:ext>
          </a:extLst>
        </xdr:cNvPr>
        <xdr:cNvSpPr txBox="1"/>
      </xdr:nvSpPr>
      <xdr:spPr>
        <a:xfrm>
          <a:off x="9253171" y="2742467"/>
          <a:ext cx="1967279" cy="248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総務省統計局　家計調査年報</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7D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7D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D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D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D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600075</xdr:colOff>
      <xdr:row>13</xdr:row>
      <xdr:rowOff>276225</xdr:rowOff>
    </xdr:from>
    <xdr:to>
      <xdr:col>16</xdr:col>
      <xdr:colOff>304112</xdr:colOff>
      <xdr:row>14</xdr:row>
      <xdr:rowOff>188021</xdr:rowOff>
    </xdr:to>
    <xdr:sp macro="" textlink="">
      <xdr:nvSpPr>
        <xdr:cNvPr id="9" name="テキスト ボックス 1">
          <a:extLst>
            <a:ext uri="{FF2B5EF4-FFF2-40B4-BE49-F238E27FC236}">
              <a16:creationId xmlns:a16="http://schemas.microsoft.com/office/drawing/2014/main" id="{00000000-0008-0000-7D00-000009000000}"/>
            </a:ext>
          </a:extLst>
        </xdr:cNvPr>
        <xdr:cNvSpPr txBox="1"/>
      </xdr:nvSpPr>
      <xdr:spPr>
        <a:xfrm>
          <a:off x="12392025" y="3838575"/>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25.xml><?xml version="1.0" encoding="utf-8"?>
<xdr:wsDr xmlns:xdr="http://schemas.openxmlformats.org/drawingml/2006/spreadsheetDrawing" xmlns:a="http://schemas.openxmlformats.org/drawingml/2006/main">
  <xdr:twoCellAnchor>
    <xdr:from>
      <xdr:col>12</xdr:col>
      <xdr:colOff>47915</xdr:colOff>
      <xdr:row>2</xdr:row>
      <xdr:rowOff>161926</xdr:rowOff>
    </xdr:from>
    <xdr:to>
      <xdr:col>17</xdr:col>
      <xdr:colOff>390525</xdr:colOff>
      <xdr:row>20</xdr:row>
      <xdr:rowOff>126024</xdr:rowOff>
    </xdr:to>
    <xdr:graphicFrame macro="">
      <xdr:nvGraphicFramePr>
        <xdr:cNvPr id="2" name="グラフ 1">
          <a:extLst>
            <a:ext uri="{FF2B5EF4-FFF2-40B4-BE49-F238E27FC236}">
              <a16:creationId xmlns:a16="http://schemas.microsoft.com/office/drawing/2014/main" id="{00000000-0008-0000-7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619125</xdr:colOff>
      <xdr:row>12</xdr:row>
      <xdr:rowOff>142875</xdr:rowOff>
    </xdr:from>
    <xdr:to>
      <xdr:col>20</xdr:col>
      <xdr:colOff>662609</xdr:colOff>
      <xdr:row>18</xdr:row>
      <xdr:rowOff>8283</xdr:rowOff>
    </xdr:to>
    <xdr:sp macro="" textlink="">
      <xdr:nvSpPr>
        <xdr:cNvPr id="3" name="テキスト ボックス 2">
          <a:extLst>
            <a:ext uri="{FF2B5EF4-FFF2-40B4-BE49-F238E27FC236}">
              <a16:creationId xmlns:a16="http://schemas.microsoft.com/office/drawing/2014/main" id="{00000000-0008-0000-7E00-000003000000}"/>
            </a:ext>
          </a:extLst>
        </xdr:cNvPr>
        <xdr:cNvSpPr txBox="1"/>
      </xdr:nvSpPr>
      <xdr:spPr>
        <a:xfrm>
          <a:off x="12277725" y="2200275"/>
          <a:ext cx="2100884" cy="894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調査結果は</a:t>
          </a:r>
          <a:r>
            <a:rPr kumimoji="1" lang="en-US" altLang="ja-JP" sz="800">
              <a:solidFill>
                <a:sysClr val="windowText" lastClr="000000"/>
              </a:solidFill>
              <a:latin typeface="+mn-ea"/>
              <a:ea typeface="+mn-ea"/>
            </a:rPr>
            <a:t>2022</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消費支出（全世帯）の内訳</a:t>
          </a:r>
          <a:endParaRPr kumimoji="1" lang="en-US" altLang="ja-JP" sz="800">
            <a:solidFill>
              <a:sysClr val="windowText" lastClr="000000"/>
            </a:solidFill>
            <a:latin typeface="+mn-ea"/>
            <a:ea typeface="+mn-ea"/>
          </a:endParaRPr>
        </a:p>
        <a:p>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資料：郡山市統計書</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総務省統計局　家計調査年報</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7E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18</xdr:col>
      <xdr:colOff>1</xdr:colOff>
      <xdr:row>3</xdr:row>
      <xdr:rowOff>104776</xdr:rowOff>
    </xdr:from>
    <xdr:to>
      <xdr:col>18</xdr:col>
      <xdr:colOff>679175</xdr:colOff>
      <xdr:row>4</xdr:row>
      <xdr:rowOff>107675</xdr:rowOff>
    </xdr:to>
    <xdr:sp macro="" textlink="">
      <xdr:nvSpPr>
        <xdr:cNvPr id="5" name="テキスト ボックス 1">
          <a:extLst>
            <a:ext uri="{FF2B5EF4-FFF2-40B4-BE49-F238E27FC236}">
              <a16:creationId xmlns:a16="http://schemas.microsoft.com/office/drawing/2014/main" id="{00000000-0008-0000-7E00-000005000000}"/>
            </a:ext>
          </a:extLst>
        </xdr:cNvPr>
        <xdr:cNvSpPr txBox="1"/>
      </xdr:nvSpPr>
      <xdr:spPr>
        <a:xfrm>
          <a:off x="12344401" y="619126"/>
          <a:ext cx="679174" cy="17434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単位：円</a:t>
          </a:r>
          <a:endParaRPr lang="en-US" altLang="ja-JP" sz="800">
            <a:solidFill>
              <a:schemeClr val="tx1">
                <a:lumMod val="65000"/>
                <a:lumOff val="35000"/>
              </a:schemeClr>
            </a:solidFill>
          </a:endParaRP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7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7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7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7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428625</xdr:colOff>
      <xdr:row>8</xdr:row>
      <xdr:rowOff>104776</xdr:rowOff>
    </xdr:from>
    <xdr:to>
      <xdr:col>16</xdr:col>
      <xdr:colOff>238125</xdr:colOff>
      <xdr:row>10</xdr:row>
      <xdr:rowOff>142876</xdr:rowOff>
    </xdr:to>
    <xdr:sp macro="" textlink="">
      <xdr:nvSpPr>
        <xdr:cNvPr id="10" name="テキスト ボックス 9">
          <a:extLst>
            <a:ext uri="{FF2B5EF4-FFF2-40B4-BE49-F238E27FC236}">
              <a16:creationId xmlns:a16="http://schemas.microsoft.com/office/drawing/2014/main" id="{00000000-0008-0000-7E00-00000A000000}"/>
            </a:ext>
          </a:extLst>
        </xdr:cNvPr>
        <xdr:cNvSpPr txBox="1"/>
      </xdr:nvSpPr>
      <xdr:spPr>
        <a:xfrm>
          <a:off x="9848850" y="1743076"/>
          <a:ext cx="11811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ja-JP" altLang="en-US" sz="900">
              <a:latin typeface="+mn-ea"/>
              <a:ea typeface="+mn-ea"/>
            </a:rPr>
            <a:t>消費支出合計</a:t>
          </a:r>
          <a:endParaRPr kumimoji="1" lang="en-US" altLang="ja-JP" sz="900">
            <a:latin typeface="+mn-ea"/>
            <a:ea typeface="+mn-ea"/>
          </a:endParaRPr>
        </a:p>
        <a:p>
          <a:pPr algn="ctr"/>
          <a:r>
            <a:rPr kumimoji="1" lang="en-US" altLang="ja-JP" sz="900">
              <a:latin typeface="+mn-ea"/>
              <a:ea typeface="+mn-ea"/>
            </a:rPr>
            <a:t>304,446</a:t>
          </a:r>
          <a:r>
            <a:rPr kumimoji="1" lang="ja-JP" altLang="en-US" sz="900">
              <a:latin typeface="+mn-ea"/>
              <a:ea typeface="+mn-ea"/>
            </a:rPr>
            <a:t>円</a:t>
          </a:r>
        </a:p>
      </xdr:txBody>
    </xdr:sp>
    <xdr:clientData/>
  </xdr:twoCellAnchor>
</xdr:wsDr>
</file>

<file path=xl/drawings/drawing226.xml><?xml version="1.0" encoding="utf-8"?>
<xdr:wsDr xmlns:xdr="http://schemas.openxmlformats.org/drawingml/2006/spreadsheetDrawing" xmlns:a="http://schemas.openxmlformats.org/drawingml/2006/main">
  <xdr:twoCellAnchor>
    <xdr:from>
      <xdr:col>5</xdr:col>
      <xdr:colOff>9525</xdr:colOff>
      <xdr:row>3</xdr:row>
      <xdr:rowOff>62925</xdr:rowOff>
    </xdr:from>
    <xdr:to>
      <xdr:col>13</xdr:col>
      <xdr:colOff>523875</xdr:colOff>
      <xdr:row>16</xdr:row>
      <xdr:rowOff>152400</xdr:rowOff>
    </xdr:to>
    <xdr:graphicFrame macro="">
      <xdr:nvGraphicFramePr>
        <xdr:cNvPr id="2" name="グラフ 1">
          <a:extLst>
            <a:ext uri="{FF2B5EF4-FFF2-40B4-BE49-F238E27FC236}">
              <a16:creationId xmlns:a16="http://schemas.microsoft.com/office/drawing/2014/main" id="{9747A681-4094-4227-B7E2-86E1A2853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617660</xdr:colOff>
      <xdr:row>17</xdr:row>
      <xdr:rowOff>83528</xdr:rowOff>
    </xdr:from>
    <xdr:to>
      <xdr:col>13</xdr:col>
      <xdr:colOff>638176</xdr:colOff>
      <xdr:row>18</xdr:row>
      <xdr:rowOff>219075</xdr:rowOff>
    </xdr:to>
    <xdr:sp macro="" textlink="">
      <xdr:nvSpPr>
        <xdr:cNvPr id="3" name="テキスト ボックス 2">
          <a:extLst>
            <a:ext uri="{FF2B5EF4-FFF2-40B4-BE49-F238E27FC236}">
              <a16:creationId xmlns:a16="http://schemas.microsoft.com/office/drawing/2014/main" id="{BACBB92F-370D-4C4A-96FE-01D5E20F93E5}"/>
            </a:ext>
          </a:extLst>
        </xdr:cNvPr>
        <xdr:cNvSpPr txBox="1"/>
      </xdr:nvSpPr>
      <xdr:spPr>
        <a:xfrm>
          <a:off x="8932985" y="4788878"/>
          <a:ext cx="1392116" cy="421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消費生活センター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F97D47C3-1D2A-4C2C-8B4D-442A6B922EC4}"/>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F97D47C3-1D2A-4C2C-8B4D-442A6B922EC4}"/>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F6A892E3-9234-4328-A944-658D4CE1F0BF}"/>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F6A892E3-9234-4328-A944-658D4CE1F0BF}"/>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31F1C2F9-E292-4F86-ABE3-918D6974A054}"/>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31F1C2F9-E292-4F86-ABE3-918D6974A054}"/>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74A084DE-BBC8-4A47-A9B2-8409A1FE0A6F}"/>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74A084DE-BBC8-4A47-A9B2-8409A1FE0A6F}"/>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C09D18E3-45F6-4F2B-BF84-B996B6B1DAE8}"/>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C09D18E3-45F6-4F2B-BF84-B996B6B1DAE8}"/>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200025</xdr:colOff>
      <xdr:row>15</xdr:row>
      <xdr:rowOff>95250</xdr:rowOff>
    </xdr:from>
    <xdr:to>
      <xdr:col>13</xdr:col>
      <xdr:colOff>608912</xdr:colOff>
      <xdr:row>16</xdr:row>
      <xdr:rowOff>7046</xdr:rowOff>
    </xdr:to>
    <xdr:sp macro="" textlink="">
      <xdr:nvSpPr>
        <xdr:cNvPr id="9" name="テキスト ボックス 1">
          <a:extLst>
            <a:ext uri="{FF2B5EF4-FFF2-40B4-BE49-F238E27FC236}">
              <a16:creationId xmlns:a16="http://schemas.microsoft.com/office/drawing/2014/main" id="{8776FA6A-2C85-46DA-B5D3-41D3704DC8E2}"/>
            </a:ext>
          </a:extLst>
        </xdr:cNvPr>
        <xdr:cNvSpPr txBox="1"/>
      </xdr:nvSpPr>
      <xdr:spPr>
        <a:xfrm>
          <a:off x="9886950" y="4229100"/>
          <a:ext cx="408887" cy="1975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27.xml><?xml version="1.0" encoding="utf-8"?>
<c:userShapes xmlns:c="http://schemas.openxmlformats.org/drawingml/2006/chart">
  <cdr:relSizeAnchor xmlns:cdr="http://schemas.openxmlformats.org/drawingml/2006/chartDrawing">
    <cdr:from>
      <cdr:x>0.02047</cdr:x>
      <cdr:y>0.07225</cdr:y>
    </cdr:from>
    <cdr:to>
      <cdr:x>0.09206</cdr:x>
      <cdr:y>0.144</cdr:y>
    </cdr:to>
    <cdr:sp macro="" textlink="">
      <cdr:nvSpPr>
        <cdr:cNvPr id="2" name="テキスト ボックス 1"/>
        <cdr:cNvSpPr txBox="1"/>
      </cdr:nvSpPr>
      <cdr:spPr>
        <a:xfrm xmlns:a="http://schemas.openxmlformats.org/drawingml/2006/main">
          <a:off x="122815" y="288609"/>
          <a:ext cx="429635" cy="2866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228.xml><?xml version="1.0" encoding="utf-8"?>
<xdr:wsDr xmlns:xdr="http://schemas.openxmlformats.org/drawingml/2006/spreadsheetDrawing" xmlns:a="http://schemas.openxmlformats.org/drawingml/2006/main">
  <xdr:twoCellAnchor>
    <xdr:from>
      <xdr:col>11</xdr:col>
      <xdr:colOff>76776</xdr:colOff>
      <xdr:row>1</xdr:row>
      <xdr:rowOff>163391</xdr:rowOff>
    </xdr:from>
    <xdr:to>
      <xdr:col>20</xdr:col>
      <xdr:colOff>361950</xdr:colOff>
      <xdr:row>18</xdr:row>
      <xdr:rowOff>228600</xdr:rowOff>
    </xdr:to>
    <xdr:graphicFrame macro="">
      <xdr:nvGraphicFramePr>
        <xdr:cNvPr id="2" name="グラフ 1">
          <a:extLst>
            <a:ext uri="{FF2B5EF4-FFF2-40B4-BE49-F238E27FC236}">
              <a16:creationId xmlns:a16="http://schemas.microsoft.com/office/drawing/2014/main" id="{00000000-0008-0000-8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210712</xdr:colOff>
      <xdr:row>18</xdr:row>
      <xdr:rowOff>237392</xdr:rowOff>
    </xdr:from>
    <xdr:to>
      <xdr:col>20</xdr:col>
      <xdr:colOff>457199</xdr:colOff>
      <xdr:row>20</xdr:row>
      <xdr:rowOff>114300</xdr:rowOff>
    </xdr:to>
    <xdr:sp macro="" textlink="">
      <xdr:nvSpPr>
        <xdr:cNvPr id="3" name="テキスト ボックス 2">
          <a:extLst>
            <a:ext uri="{FF2B5EF4-FFF2-40B4-BE49-F238E27FC236}">
              <a16:creationId xmlns:a16="http://schemas.microsoft.com/office/drawing/2014/main" id="{00000000-0008-0000-8000-000003000000}"/>
            </a:ext>
          </a:extLst>
        </xdr:cNvPr>
        <xdr:cNvSpPr txBox="1"/>
      </xdr:nvSpPr>
      <xdr:spPr>
        <a:xfrm>
          <a:off x="16079362" y="5228492"/>
          <a:ext cx="1637137" cy="44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en-US" altLang="ja-JP" sz="800" baseline="0">
              <a:latin typeface="+mn-ea"/>
              <a:ea typeface="+mn-ea"/>
            </a:rPr>
            <a:t>           </a:t>
          </a:r>
          <a:r>
            <a:rPr kumimoji="1" lang="ja-JP" altLang="en-US" sz="800">
              <a:latin typeface="+mn-ea"/>
              <a:ea typeface="+mn-ea"/>
            </a:rPr>
            <a:t>仙台国税局統計情報</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80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0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0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0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0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84137</xdr:colOff>
      <xdr:row>18</xdr:row>
      <xdr:rowOff>234950</xdr:rowOff>
    </xdr:from>
    <xdr:to>
      <xdr:col>16</xdr:col>
      <xdr:colOff>161925</xdr:colOff>
      <xdr:row>20</xdr:row>
      <xdr:rowOff>9525</xdr:rowOff>
    </xdr:to>
    <xdr:sp macro="" textlink="">
      <xdr:nvSpPr>
        <xdr:cNvPr id="9" name="テキスト ボックス 8">
          <a:extLst>
            <a:ext uri="{FF2B5EF4-FFF2-40B4-BE49-F238E27FC236}">
              <a16:creationId xmlns:a16="http://schemas.microsoft.com/office/drawing/2014/main" id="{00000000-0008-0000-8000-000009000000}"/>
            </a:ext>
          </a:extLst>
        </xdr:cNvPr>
        <xdr:cNvSpPr txBox="1"/>
      </xdr:nvSpPr>
      <xdr:spPr>
        <a:xfrm>
          <a:off x="8313737" y="3254375"/>
          <a:ext cx="2820988"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郡山税務署管内の消費量で、田村市、田村郡を含む。</a:t>
          </a:r>
        </a:p>
      </xdr:txBody>
    </xdr:sp>
    <xdr:clientData/>
  </xdr:twoCellAnchor>
  <xdr:twoCellAnchor>
    <xdr:from>
      <xdr:col>20</xdr:col>
      <xdr:colOff>44824</xdr:colOff>
      <xdr:row>17</xdr:row>
      <xdr:rowOff>67236</xdr:rowOff>
    </xdr:from>
    <xdr:to>
      <xdr:col>20</xdr:col>
      <xdr:colOff>453725</xdr:colOff>
      <xdr:row>18</xdr:row>
      <xdr:rowOff>48352</xdr:rowOff>
    </xdr:to>
    <xdr:sp macro="" textlink="">
      <xdr:nvSpPr>
        <xdr:cNvPr id="10" name="テキスト ボックス 1">
          <a:extLst>
            <a:ext uri="{FF2B5EF4-FFF2-40B4-BE49-F238E27FC236}">
              <a16:creationId xmlns:a16="http://schemas.microsoft.com/office/drawing/2014/main" id="{00000000-0008-0000-8000-00000A000000}"/>
            </a:ext>
          </a:extLst>
        </xdr:cNvPr>
        <xdr:cNvSpPr txBox="1"/>
      </xdr:nvSpPr>
      <xdr:spPr>
        <a:xfrm>
          <a:off x="17257059" y="4840942"/>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29.xml><?xml version="1.0" encoding="utf-8"?>
<c:userShapes xmlns:c="http://schemas.openxmlformats.org/drawingml/2006/chart">
  <cdr:relSizeAnchor xmlns:cdr="http://schemas.openxmlformats.org/drawingml/2006/chartDrawing">
    <cdr:from>
      <cdr:x>0.03797</cdr:x>
      <cdr:y>0.1135</cdr:y>
    </cdr:from>
    <cdr:to>
      <cdr:x>0.09551</cdr:x>
      <cdr:y>0.16544</cdr:y>
    </cdr:to>
    <cdr:sp macro="" textlink="">
      <cdr:nvSpPr>
        <cdr:cNvPr id="2" name="テキスト ボックス 1"/>
        <cdr:cNvSpPr txBox="1"/>
      </cdr:nvSpPr>
      <cdr:spPr>
        <a:xfrm xmlns:a="http://schemas.openxmlformats.org/drawingml/2006/main">
          <a:off x="245928" y="554433"/>
          <a:ext cx="372621" cy="253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kL</a:t>
          </a:r>
        </a:p>
      </cdr:txBody>
    </cdr:sp>
  </cdr:relSizeAnchor>
</c:userShapes>
</file>

<file path=xl/drawings/drawing23.xml><?xml version="1.0" encoding="utf-8"?>
<xdr:wsDr xmlns:xdr="http://schemas.openxmlformats.org/drawingml/2006/spreadsheetDrawing" xmlns:a="http://schemas.openxmlformats.org/drawingml/2006/main">
  <xdr:twoCellAnchor>
    <xdr:from>
      <xdr:col>10</xdr:col>
      <xdr:colOff>19050</xdr:colOff>
      <xdr:row>0</xdr:row>
      <xdr:rowOff>133350</xdr:rowOff>
    </xdr:from>
    <xdr:to>
      <xdr:col>16</xdr:col>
      <xdr:colOff>552450</xdr:colOff>
      <xdr:row>20</xdr:row>
      <xdr:rowOff>116417</xdr:rowOff>
    </xdr:to>
    <xdr:graphicFrame macro="">
      <xdr:nvGraphicFramePr>
        <xdr:cNvPr id="78" name="グラフ 77">
          <a:extLst>
            <a:ext uri="{FF2B5EF4-FFF2-40B4-BE49-F238E27FC236}">
              <a16:creationId xmlns:a16="http://schemas.microsoft.com/office/drawing/2014/main" id="{00000000-0008-0000-0A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624417</xdr:colOff>
      <xdr:row>1</xdr:row>
      <xdr:rowOff>106892</xdr:rowOff>
    </xdr:from>
    <xdr:to>
      <xdr:col>18</xdr:col>
      <xdr:colOff>518584</xdr:colOff>
      <xdr:row>2</xdr:row>
      <xdr:rowOff>138642</xdr:rowOff>
    </xdr:to>
    <xdr:sp macro="" textlink="">
      <xdr:nvSpPr>
        <xdr:cNvPr id="89" name="テキスト ボックス 88">
          <a:extLst>
            <a:ext uri="{FF2B5EF4-FFF2-40B4-BE49-F238E27FC236}">
              <a16:creationId xmlns:a16="http://schemas.microsoft.com/office/drawing/2014/main" id="{00000000-0008-0000-0A00-000059000000}"/>
            </a:ext>
          </a:extLst>
        </xdr:cNvPr>
        <xdr:cNvSpPr txBox="1"/>
      </xdr:nvSpPr>
      <xdr:spPr>
        <a:xfrm>
          <a:off x="13426017" y="10222442"/>
          <a:ext cx="1265767"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16</xdr:col>
      <xdr:colOff>626533</xdr:colOff>
      <xdr:row>7</xdr:row>
      <xdr:rowOff>65616</xdr:rowOff>
    </xdr:from>
    <xdr:to>
      <xdr:col>19</xdr:col>
      <xdr:colOff>256116</xdr:colOff>
      <xdr:row>21</xdr:row>
      <xdr:rowOff>0</xdr:rowOff>
    </xdr:to>
    <xdr:sp macro="" textlink="">
      <xdr:nvSpPr>
        <xdr:cNvPr id="104" name="テキスト ボックス 103">
          <a:extLst>
            <a:ext uri="{FF2B5EF4-FFF2-40B4-BE49-F238E27FC236}">
              <a16:creationId xmlns:a16="http://schemas.microsoft.com/office/drawing/2014/main" id="{00000000-0008-0000-0A00-000068000000}"/>
            </a:ext>
          </a:extLst>
        </xdr:cNvPr>
        <xdr:cNvSpPr txBox="1"/>
      </xdr:nvSpPr>
      <xdr:spPr>
        <a:xfrm>
          <a:off x="13428133" y="11038416"/>
          <a:ext cx="1706033" cy="2334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人口集中地区</a:t>
          </a:r>
          <a:endParaRPr kumimoji="1" lang="en-US" altLang="ja-JP" sz="800"/>
        </a:p>
        <a:p>
          <a:r>
            <a:rPr kumimoji="1" lang="ja-JP" altLang="en-US" sz="800"/>
            <a:t>（</a:t>
          </a:r>
          <a:r>
            <a:rPr kumimoji="1" lang="en-US" altLang="ja-JP" sz="800"/>
            <a:t>2015</a:t>
          </a:r>
          <a:r>
            <a:rPr kumimoji="1" lang="ja-JP" altLang="en-US" sz="800"/>
            <a:t>年　国勢調査の場合）</a:t>
          </a:r>
          <a:endParaRPr kumimoji="1" lang="en-US" altLang="ja-JP" sz="800"/>
        </a:p>
        <a:p>
          <a:r>
            <a:rPr kumimoji="1" lang="ja-JP" altLang="en-US" sz="800"/>
            <a:t>　原則として人口密度が１㎢当たり</a:t>
          </a:r>
          <a:r>
            <a:rPr kumimoji="1" lang="en-US" altLang="ja-JP" sz="800"/>
            <a:t>4,000</a:t>
          </a:r>
          <a:r>
            <a:rPr kumimoji="1" lang="ja-JP" altLang="en-US" sz="800"/>
            <a:t>人以上の地区が隣接し、</a:t>
          </a:r>
          <a:r>
            <a:rPr kumimoji="1" lang="en-US" altLang="ja-JP" sz="800"/>
            <a:t>2015</a:t>
          </a:r>
          <a:r>
            <a:rPr kumimoji="1" lang="ja-JP" altLang="en-US" sz="800"/>
            <a:t>年</a:t>
          </a:r>
          <a:r>
            <a:rPr kumimoji="1" lang="en-US" altLang="ja-JP" sz="800"/>
            <a:t>10</a:t>
          </a:r>
          <a:r>
            <a:rPr kumimoji="1" lang="ja-JP" altLang="en-US" sz="800"/>
            <a:t>月１日現在の人口が</a:t>
          </a:r>
          <a:r>
            <a:rPr kumimoji="1" lang="en-US" altLang="ja-JP" sz="800"/>
            <a:t>5,000</a:t>
          </a:r>
          <a:r>
            <a:rPr kumimoji="1" lang="ja-JP" altLang="en-US" sz="800"/>
            <a:t>人を超える地区。</a:t>
          </a:r>
          <a:endParaRPr kumimoji="1" lang="en-US" altLang="ja-JP" sz="800"/>
        </a:p>
        <a:p>
          <a:r>
            <a:rPr kumimoji="1" lang="ja-JP" altLang="en-US" sz="800"/>
            <a:t>　郡山市の場合、市役所を中心に南北が富田町から安積町、東西が阿武隈川周辺から東北自動車道沿いの地区となっている。</a:t>
          </a:r>
          <a:endParaRPr kumimoji="1" lang="en-US" altLang="ja-JP" sz="800"/>
        </a:p>
        <a:p>
          <a:endParaRPr kumimoji="1" lang="en-US" altLang="ja-JP" sz="800"/>
        </a:p>
        <a:p>
          <a:r>
            <a:rPr kumimoji="1" lang="ja-JP" altLang="en-US" sz="800"/>
            <a:t>資料：国勢調査</a:t>
          </a:r>
          <a:endParaRPr kumimoji="1" lang="en-US" altLang="ja-JP" sz="800"/>
        </a:p>
      </xdr:txBody>
    </xdr:sp>
    <xdr:clientData/>
  </xdr:twoCellAnchor>
  <xdr:twoCellAnchor editAs="absolute">
    <xdr:from>
      <xdr:col>14</xdr:col>
      <xdr:colOff>599015</xdr:colOff>
      <xdr:row>2687</xdr:row>
      <xdr:rowOff>62767</xdr:rowOff>
    </xdr:from>
    <xdr:to>
      <xdr:col>22</xdr:col>
      <xdr:colOff>285424</xdr:colOff>
      <xdr:row>2692</xdr:row>
      <xdr:rowOff>168275</xdr:rowOff>
    </xdr:to>
    <mc:AlternateContent xmlns:mc="http://schemas.openxmlformats.org/markup-compatibility/2006" xmlns:a14="http://schemas.microsoft.com/office/drawing/2010/main">
      <mc:Choice Requires="a14">
        <xdr:sp macro="" textlink="">
          <xdr:nvSpPr>
            <xdr:cNvPr id="107" name="テキスト ボックス 106">
              <a:extLst>
                <a:ext uri="{FF2B5EF4-FFF2-40B4-BE49-F238E27FC236}">
                  <a16:creationId xmlns:a16="http://schemas.microsoft.com/office/drawing/2014/main" id="{00000000-0008-0000-0A00-00006B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07" name="テキスト ボックス 10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409575</xdr:colOff>
      <xdr:row>2636</xdr:row>
      <xdr:rowOff>84667</xdr:rowOff>
    </xdr:from>
    <xdr:to>
      <xdr:col>11</xdr:col>
      <xdr:colOff>618066</xdr:colOff>
      <xdr:row>2641</xdr:row>
      <xdr:rowOff>25400</xdr:rowOff>
    </xdr:to>
    <mc:AlternateContent xmlns:mc="http://schemas.openxmlformats.org/markup-compatibility/2006" xmlns:a14="http://schemas.microsoft.com/office/drawing/2010/main">
      <mc:Choice Requires="a14">
        <xdr:sp macro="" textlink="">
          <xdr:nvSpPr>
            <xdr:cNvPr id="109" name="テキスト ボックス 108">
              <a:extLst>
                <a:ext uri="{FF2B5EF4-FFF2-40B4-BE49-F238E27FC236}">
                  <a16:creationId xmlns:a16="http://schemas.microsoft.com/office/drawing/2014/main" id="{00000000-0008-0000-0A00-00006D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9" name="テキスト ボックス 108"/>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600075</xdr:colOff>
      <xdr:row>2664</xdr:row>
      <xdr:rowOff>84667</xdr:rowOff>
    </xdr:from>
    <xdr:to>
      <xdr:col>12</xdr:col>
      <xdr:colOff>122766</xdr:colOff>
      <xdr:row>2669</xdr:row>
      <xdr:rowOff>25400</xdr:rowOff>
    </xdr:to>
    <mc:AlternateContent xmlns:mc="http://schemas.openxmlformats.org/markup-compatibility/2006" xmlns:a14="http://schemas.microsoft.com/office/drawing/2010/main">
      <mc:Choice Requires="a14">
        <xdr:sp macro="" textlink="">
          <xdr:nvSpPr>
            <xdr:cNvPr id="110" name="テキスト ボックス 109">
              <a:extLst>
                <a:ext uri="{FF2B5EF4-FFF2-40B4-BE49-F238E27FC236}">
                  <a16:creationId xmlns:a16="http://schemas.microsoft.com/office/drawing/2014/main" id="{00000000-0008-0000-0A00-00006E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10" name="テキスト ボックス 109"/>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761999</xdr:colOff>
      <xdr:row>2690</xdr:row>
      <xdr:rowOff>139700</xdr:rowOff>
    </xdr:from>
    <xdr:to>
      <xdr:col>12</xdr:col>
      <xdr:colOff>532341</xdr:colOff>
      <xdr:row>2695</xdr:row>
      <xdr:rowOff>84666</xdr:rowOff>
    </xdr:to>
    <mc:AlternateContent xmlns:mc="http://schemas.openxmlformats.org/markup-compatibility/2006" xmlns:a14="http://schemas.microsoft.com/office/drawing/2010/main">
      <mc:Choice Requires="a14">
        <xdr:sp macro="" textlink="">
          <xdr:nvSpPr>
            <xdr:cNvPr id="111" name="テキスト ボックス 110">
              <a:extLst>
                <a:ext uri="{FF2B5EF4-FFF2-40B4-BE49-F238E27FC236}">
                  <a16:creationId xmlns:a16="http://schemas.microsoft.com/office/drawing/2014/main" id="{00000000-0008-0000-0A00-00006F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1" name="テキスト ボックス 110"/>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657225</xdr:colOff>
      <xdr:row>2695</xdr:row>
      <xdr:rowOff>132291</xdr:rowOff>
    </xdr:from>
    <xdr:to>
      <xdr:col>12</xdr:col>
      <xdr:colOff>179916</xdr:colOff>
      <xdr:row>2700</xdr:row>
      <xdr:rowOff>76387</xdr:rowOff>
    </xdr:to>
    <mc:AlternateContent xmlns:mc="http://schemas.openxmlformats.org/markup-compatibility/2006" xmlns:a14="http://schemas.microsoft.com/office/drawing/2010/main">
      <mc:Choice Requires="a14">
        <xdr:sp macro="" textlink="">
          <xdr:nvSpPr>
            <xdr:cNvPr id="112" name="テキスト ボックス 111">
              <a:extLst>
                <a:ext uri="{FF2B5EF4-FFF2-40B4-BE49-F238E27FC236}">
                  <a16:creationId xmlns:a16="http://schemas.microsoft.com/office/drawing/2014/main" id="{00000000-0008-0000-0A00-000070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2" name="テキスト ボックス 111"/>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30.xml><?xml version="1.0" encoding="utf-8"?>
<xdr:wsDr xmlns:xdr="http://schemas.openxmlformats.org/drawingml/2006/spreadsheetDrawing" xmlns:a="http://schemas.openxmlformats.org/drawingml/2006/main">
  <xdr:twoCellAnchor>
    <xdr:from>
      <xdr:col>15</xdr:col>
      <xdr:colOff>191598</xdr:colOff>
      <xdr:row>2</xdr:row>
      <xdr:rowOff>123825</xdr:rowOff>
    </xdr:from>
    <xdr:to>
      <xdr:col>25</xdr:col>
      <xdr:colOff>495300</xdr:colOff>
      <xdr:row>14</xdr:row>
      <xdr:rowOff>180976</xdr:rowOff>
    </xdr:to>
    <xdr:graphicFrame macro="">
      <xdr:nvGraphicFramePr>
        <xdr:cNvPr id="2" name="グラフ 1">
          <a:extLst>
            <a:ext uri="{FF2B5EF4-FFF2-40B4-BE49-F238E27FC236}">
              <a16:creationId xmlns:a16="http://schemas.microsoft.com/office/drawing/2014/main" id="{00000000-0008-0000-8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323850</xdr:colOff>
      <xdr:row>1</xdr:row>
      <xdr:rowOff>152401</xdr:rowOff>
    </xdr:from>
    <xdr:to>
      <xdr:col>25</xdr:col>
      <xdr:colOff>66675</xdr:colOff>
      <xdr:row>3</xdr:row>
      <xdr:rowOff>19050</xdr:rowOff>
    </xdr:to>
    <xdr:sp macro="" textlink="">
      <xdr:nvSpPr>
        <xdr:cNvPr id="3" name="テキスト ボックス 2">
          <a:extLst>
            <a:ext uri="{FF2B5EF4-FFF2-40B4-BE49-F238E27FC236}">
              <a16:creationId xmlns:a16="http://schemas.microsoft.com/office/drawing/2014/main" id="{00000000-0008-0000-8100-000003000000}"/>
            </a:ext>
          </a:extLst>
        </xdr:cNvPr>
        <xdr:cNvSpPr txBox="1"/>
      </xdr:nvSpPr>
      <xdr:spPr>
        <a:xfrm>
          <a:off x="16097250" y="323851"/>
          <a:ext cx="1114425" cy="20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各年５月１日現在</a:t>
          </a:r>
        </a:p>
      </xdr:txBody>
    </xdr:sp>
    <xdr:clientData/>
  </xdr:twoCellAnchor>
  <xdr:twoCellAnchor>
    <xdr:from>
      <xdr:col>21</xdr:col>
      <xdr:colOff>272562</xdr:colOff>
      <xdr:row>15</xdr:row>
      <xdr:rowOff>19782</xdr:rowOff>
    </xdr:from>
    <xdr:to>
      <xdr:col>25</xdr:col>
      <xdr:colOff>571500</xdr:colOff>
      <xdr:row>19</xdr:row>
      <xdr:rowOff>123825</xdr:rowOff>
    </xdr:to>
    <xdr:sp macro="" textlink="">
      <xdr:nvSpPr>
        <xdr:cNvPr id="4" name="テキスト ボックス 3">
          <a:extLst>
            <a:ext uri="{FF2B5EF4-FFF2-40B4-BE49-F238E27FC236}">
              <a16:creationId xmlns:a16="http://schemas.microsoft.com/office/drawing/2014/main" id="{00000000-0008-0000-8100-000004000000}"/>
            </a:ext>
          </a:extLst>
        </xdr:cNvPr>
        <xdr:cNvSpPr txBox="1"/>
      </xdr:nvSpPr>
      <xdr:spPr>
        <a:xfrm>
          <a:off x="14674362" y="2591532"/>
          <a:ext cx="3042138" cy="27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義務教育学校１学年～６学年は小学校に含む</a:t>
          </a:r>
          <a:endParaRPr kumimoji="1" lang="en-US" altLang="ja-JP" sz="800"/>
        </a:p>
        <a:p>
          <a:r>
            <a:rPr kumimoji="1" lang="en-US" altLang="ja-JP" sz="800"/>
            <a:t>※</a:t>
          </a:r>
          <a:r>
            <a:rPr kumimoji="1" lang="ja-JP" altLang="en-US" sz="800"/>
            <a:t>義務教育学校７学年～９学年は中学校に含む</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8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23</xdr:col>
      <xdr:colOff>72537</xdr:colOff>
      <xdr:row>19</xdr:row>
      <xdr:rowOff>95982</xdr:rowOff>
    </xdr:from>
    <xdr:to>
      <xdr:col>25</xdr:col>
      <xdr:colOff>695325</xdr:colOff>
      <xdr:row>20</xdr:row>
      <xdr:rowOff>257175</xdr:rowOff>
    </xdr:to>
    <xdr:sp macro="" textlink="">
      <xdr:nvSpPr>
        <xdr:cNvPr id="10" name="テキスト ボックス 9">
          <a:extLst>
            <a:ext uri="{FF2B5EF4-FFF2-40B4-BE49-F238E27FC236}">
              <a16:creationId xmlns:a16="http://schemas.microsoft.com/office/drawing/2014/main" id="{00000000-0008-0000-8100-00000A000000}"/>
            </a:ext>
          </a:extLst>
        </xdr:cNvPr>
        <xdr:cNvSpPr txBox="1"/>
      </xdr:nvSpPr>
      <xdr:spPr>
        <a:xfrm>
          <a:off x="15845937" y="2839182"/>
          <a:ext cx="1984863" cy="246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endParaRPr kumimoji="1" lang="en-US" altLang="ja-JP" sz="800"/>
        </a:p>
        <a:p>
          <a:r>
            <a:rPr kumimoji="1" lang="ja-JP" altLang="en-US" sz="800"/>
            <a:t>　　　　学校基本調査</a:t>
          </a:r>
        </a:p>
      </xdr:txBody>
    </xdr:sp>
    <xdr:clientData/>
  </xdr:twoCellAnchor>
</xdr:wsDr>
</file>

<file path=xl/drawings/drawing231.xml><?xml version="1.0" encoding="utf-8"?>
<c:userShapes xmlns:c="http://schemas.openxmlformats.org/drawingml/2006/chart">
  <cdr:relSizeAnchor xmlns:cdr="http://schemas.openxmlformats.org/drawingml/2006/chartDrawing">
    <cdr:from>
      <cdr:x>0.02603</cdr:x>
      <cdr:y>0.15062</cdr:y>
    </cdr:from>
    <cdr:to>
      <cdr:x>0.07458</cdr:x>
      <cdr:y>0.22857</cdr:y>
    </cdr:to>
    <cdr:sp macro="" textlink="">
      <cdr:nvSpPr>
        <cdr:cNvPr id="2" name="テキスト ボックス 1"/>
        <cdr:cNvSpPr txBox="1"/>
      </cdr:nvSpPr>
      <cdr:spPr>
        <a:xfrm xmlns:a="http://schemas.openxmlformats.org/drawingml/2006/main">
          <a:off x="182461" y="552327"/>
          <a:ext cx="340316" cy="285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0.87695</cdr:x>
      <cdr:y>0.16059</cdr:y>
    </cdr:from>
    <cdr:to>
      <cdr:x>0.94564</cdr:x>
      <cdr:y>0.24675</cdr:y>
    </cdr:to>
    <cdr:sp macro="" textlink="">
      <cdr:nvSpPr>
        <cdr:cNvPr id="3" name="テキスト ボックス 1"/>
        <cdr:cNvSpPr txBox="1"/>
      </cdr:nvSpPr>
      <cdr:spPr>
        <a:xfrm xmlns:a="http://schemas.openxmlformats.org/drawingml/2006/main">
          <a:off x="6146807" y="588904"/>
          <a:ext cx="481495" cy="315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学級</a:t>
          </a:r>
          <a:endParaRPr lang="en-US" altLang="ja-JP" sz="800">
            <a:solidFill>
              <a:schemeClr val="tx1">
                <a:lumMod val="65000"/>
                <a:lumOff val="35000"/>
              </a:schemeClr>
            </a:solidFill>
          </a:endParaRPr>
        </a:p>
      </cdr:txBody>
    </cdr:sp>
  </cdr:relSizeAnchor>
  <cdr:relSizeAnchor xmlns:cdr="http://schemas.openxmlformats.org/drawingml/2006/chartDrawing">
    <cdr:from>
      <cdr:x>0.85208</cdr:x>
      <cdr:y>0.93335</cdr:y>
    </cdr:from>
    <cdr:to>
      <cdr:x>0.91025</cdr:x>
      <cdr:y>0.9866</cdr:y>
    </cdr:to>
    <cdr:sp macro="" textlink="">
      <cdr:nvSpPr>
        <cdr:cNvPr id="4" name="テキスト ボックス 1"/>
        <cdr:cNvSpPr txBox="1"/>
      </cdr:nvSpPr>
      <cdr:spPr>
        <a:xfrm xmlns:a="http://schemas.openxmlformats.org/drawingml/2006/main">
          <a:off x="5989429" y="3462542"/>
          <a:ext cx="408901" cy="197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年度</a:t>
          </a:r>
          <a:endParaRPr lang="en-US" altLang="ja-JP" sz="800">
            <a:solidFill>
              <a:schemeClr val="tx1">
                <a:lumMod val="65000"/>
                <a:lumOff val="35000"/>
              </a:schemeClr>
            </a:solidFill>
          </a:endParaRPr>
        </a:p>
      </cdr:txBody>
    </cdr:sp>
  </cdr:relSizeAnchor>
</c:userShapes>
</file>

<file path=xl/drawings/drawing232.xml><?xml version="1.0" encoding="utf-8"?>
<xdr:wsDr xmlns:xdr="http://schemas.openxmlformats.org/drawingml/2006/spreadsheetDrawing" xmlns:a="http://schemas.openxmlformats.org/drawingml/2006/main">
  <xdr:twoCellAnchor>
    <xdr:from>
      <xdr:col>8</xdr:col>
      <xdr:colOff>179572</xdr:colOff>
      <xdr:row>1</xdr:row>
      <xdr:rowOff>134470</xdr:rowOff>
    </xdr:from>
    <xdr:to>
      <xdr:col>21</xdr:col>
      <xdr:colOff>526678</xdr:colOff>
      <xdr:row>21</xdr:row>
      <xdr:rowOff>56029</xdr:rowOff>
    </xdr:to>
    <xdr:graphicFrame macro="">
      <xdr:nvGraphicFramePr>
        <xdr:cNvPr id="2" name="グラフ 1">
          <a:extLst>
            <a:ext uri="{FF2B5EF4-FFF2-40B4-BE49-F238E27FC236}">
              <a16:creationId xmlns:a16="http://schemas.microsoft.com/office/drawing/2014/main"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82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xmlns:a14="http://schemas.microsoft.com/office/drawing/2010/main" xmlns=""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19</xdr:col>
      <xdr:colOff>653303</xdr:colOff>
      <xdr:row>1</xdr:row>
      <xdr:rowOff>161925</xdr:rowOff>
    </xdr:from>
    <xdr:to>
      <xdr:col>21</xdr:col>
      <xdr:colOff>619125</xdr:colOff>
      <xdr:row>3</xdr:row>
      <xdr:rowOff>50515</xdr:rowOff>
    </xdr:to>
    <xdr:sp macro="" textlink="">
      <xdr:nvSpPr>
        <xdr:cNvPr id="4" name="テキスト ボックス 3">
          <a:extLst>
            <a:ext uri="{FF2B5EF4-FFF2-40B4-BE49-F238E27FC236}">
              <a16:creationId xmlns:a16="http://schemas.microsoft.com/office/drawing/2014/main" id="{00000000-0008-0000-8200-000004000000}"/>
            </a:ext>
          </a:extLst>
        </xdr:cNvPr>
        <xdr:cNvSpPr txBox="1"/>
      </xdr:nvSpPr>
      <xdr:spPr>
        <a:xfrm>
          <a:off x="15750428" y="333375"/>
          <a:ext cx="1318372" cy="42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各年５月１日現在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xmlns:a14="http://schemas.microsoft.com/office/drawing/2010/main" xmlns=""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xmlns:a14="http://schemas.microsoft.com/office/drawing/2010/main" xmlns=""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xmlns:a14="http://schemas.microsoft.com/office/drawing/2010/main" xmlns=""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xmlns:a14="http://schemas.microsoft.com/office/drawing/2010/main" xmlns=""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19</xdr:col>
      <xdr:colOff>582706</xdr:colOff>
      <xdr:row>21</xdr:row>
      <xdr:rowOff>146798</xdr:rowOff>
    </xdr:from>
    <xdr:to>
      <xdr:col>22</xdr:col>
      <xdr:colOff>1</xdr:colOff>
      <xdr:row>22</xdr:row>
      <xdr:rowOff>190500</xdr:rowOff>
    </xdr:to>
    <xdr:sp macro="" textlink="">
      <xdr:nvSpPr>
        <xdr:cNvPr id="9" name="テキスト ボックス 8">
          <a:extLst>
            <a:ext uri="{FF2B5EF4-FFF2-40B4-BE49-F238E27FC236}">
              <a16:creationId xmlns:a16="http://schemas.microsoft.com/office/drawing/2014/main" id="{00000000-0008-0000-8200-000009000000}"/>
            </a:ext>
          </a:extLst>
        </xdr:cNvPr>
        <xdr:cNvSpPr txBox="1"/>
      </xdr:nvSpPr>
      <xdr:spPr>
        <a:xfrm>
          <a:off x="15679831" y="5947523"/>
          <a:ext cx="1446120" cy="281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資料：学校基本調査</a:t>
          </a:r>
        </a:p>
      </xdr:txBody>
    </xdr:sp>
    <xdr:clientData/>
  </xdr:twoCellAnchor>
  <xdr:twoCellAnchor>
    <xdr:from>
      <xdr:col>9</xdr:col>
      <xdr:colOff>89647</xdr:colOff>
      <xdr:row>21</xdr:row>
      <xdr:rowOff>123826</xdr:rowOff>
    </xdr:from>
    <xdr:to>
      <xdr:col>13</xdr:col>
      <xdr:colOff>466725</xdr:colOff>
      <xdr:row>22</xdr:row>
      <xdr:rowOff>168648</xdr:rowOff>
    </xdr:to>
    <xdr:sp macro="" textlink="">
      <xdr:nvSpPr>
        <xdr:cNvPr id="10" name="テキスト ボックス 9">
          <a:extLst>
            <a:ext uri="{FF2B5EF4-FFF2-40B4-BE49-F238E27FC236}">
              <a16:creationId xmlns:a16="http://schemas.microsoft.com/office/drawing/2014/main" id="{00000000-0008-0000-8200-00000A000000}"/>
            </a:ext>
          </a:extLst>
        </xdr:cNvPr>
        <xdr:cNvSpPr txBox="1"/>
      </xdr:nvSpPr>
      <xdr:spPr>
        <a:xfrm>
          <a:off x="8424022" y="5657851"/>
          <a:ext cx="3082178" cy="21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教員数は本務及び兼務教員数を含めた人数</a:t>
          </a:r>
        </a:p>
      </xdr:txBody>
    </xdr:sp>
    <xdr:clientData/>
  </xdr:twoCellAnchor>
  <xdr:twoCellAnchor>
    <xdr:from>
      <xdr:col>20</xdr:col>
      <xdr:colOff>457200</xdr:colOff>
      <xdr:row>18</xdr:row>
      <xdr:rowOff>38100</xdr:rowOff>
    </xdr:from>
    <xdr:to>
      <xdr:col>21</xdr:col>
      <xdr:colOff>189826</xdr:colOff>
      <xdr:row>19</xdr:row>
      <xdr:rowOff>139119</xdr:rowOff>
    </xdr:to>
    <xdr:sp macro="" textlink="">
      <xdr:nvSpPr>
        <xdr:cNvPr id="12" name="テキスト ボックス 1">
          <a:extLst>
            <a:ext uri="{FF2B5EF4-FFF2-40B4-BE49-F238E27FC236}">
              <a16:creationId xmlns:a16="http://schemas.microsoft.com/office/drawing/2014/main" id="{00000000-0008-0000-8200-00000C000000}"/>
            </a:ext>
          </a:extLst>
        </xdr:cNvPr>
        <xdr:cNvSpPr txBox="1"/>
      </xdr:nvSpPr>
      <xdr:spPr>
        <a:xfrm>
          <a:off x="16230600" y="505777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twoCellAnchor>
    <xdr:from>
      <xdr:col>9</xdr:col>
      <xdr:colOff>67235</xdr:colOff>
      <xdr:row>23</xdr:row>
      <xdr:rowOff>33618</xdr:rowOff>
    </xdr:from>
    <xdr:to>
      <xdr:col>13</xdr:col>
      <xdr:colOff>426588</xdr:colOff>
      <xdr:row>30</xdr:row>
      <xdr:rowOff>120609</xdr:rowOff>
    </xdr:to>
    <xdr:sp macro="" textlink="">
      <xdr:nvSpPr>
        <xdr:cNvPr id="13" name="テキスト ボックス 12">
          <a:extLst>
            <a:ext uri="{FF2B5EF4-FFF2-40B4-BE49-F238E27FC236}">
              <a16:creationId xmlns:a16="http://schemas.microsoft.com/office/drawing/2014/main" id="{498F4001-1462-40C5-B7E5-4F9597796918}"/>
            </a:ext>
          </a:extLst>
        </xdr:cNvPr>
        <xdr:cNvSpPr txBox="1"/>
      </xdr:nvSpPr>
      <xdr:spPr>
        <a:xfrm>
          <a:off x="8382000" y="5838265"/>
          <a:ext cx="3048764" cy="1263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ysClr val="windowText" lastClr="000000"/>
              </a:solidFill>
            </a:rPr>
            <a:t>※</a:t>
          </a:r>
          <a:r>
            <a:rPr kumimoji="1" lang="ja-JP" altLang="en-US" sz="1000">
              <a:solidFill>
                <a:sysClr val="windowText" lastClr="000000"/>
              </a:solidFill>
            </a:rPr>
            <a:t>義務教育学校前期課程は小学校に含む</a:t>
          </a:r>
          <a:endParaRPr kumimoji="1" lang="en-US" altLang="ja-JP" sz="1000">
            <a:solidFill>
              <a:sysClr val="windowText" lastClr="000000"/>
            </a:solidFill>
          </a:endParaRPr>
        </a:p>
      </xdr:txBody>
    </xdr:sp>
    <xdr:clientData/>
  </xdr:twoCellAnchor>
</xdr:wsDr>
</file>

<file path=xl/drawings/drawing233.xml><?xml version="1.0" encoding="utf-8"?>
<xdr:wsDr xmlns:xdr="http://schemas.openxmlformats.org/drawingml/2006/spreadsheetDrawing" xmlns:a="http://schemas.openxmlformats.org/drawingml/2006/main">
  <xdr:twoCellAnchor>
    <xdr:from>
      <xdr:col>8</xdr:col>
      <xdr:colOff>179572</xdr:colOff>
      <xdr:row>1</xdr:row>
      <xdr:rowOff>134470</xdr:rowOff>
    </xdr:from>
    <xdr:to>
      <xdr:col>21</xdr:col>
      <xdr:colOff>526678</xdr:colOff>
      <xdr:row>21</xdr:row>
      <xdr:rowOff>56029</xdr:rowOff>
    </xdr:to>
    <xdr:graphicFrame macro="">
      <xdr:nvGraphicFramePr>
        <xdr:cNvPr id="2" name="グラフ 1">
          <a:extLst>
            <a:ext uri="{FF2B5EF4-FFF2-40B4-BE49-F238E27FC236}">
              <a16:creationId xmlns:a16="http://schemas.microsoft.com/office/drawing/2014/main" id="{00000000-0008-0000-8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83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xmlns:a14="http://schemas.microsoft.com/office/drawing/2010/main" xmlns=""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8300-000004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a:extLst>
                <a:ext uri="{FF2B5EF4-FFF2-40B4-BE49-F238E27FC236}">
                  <a16:creationId xmlns:a16="http://schemas.microsoft.com/office/drawing/2014/main" xmlns:a14="http://schemas.microsoft.com/office/drawing/2010/main" xmlns=""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300-000005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xmlns:a14="http://schemas.microsoft.com/office/drawing/2010/main" xmlns=""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300-000006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xmlns:a14="http://schemas.microsoft.com/office/drawing/2010/main" xmlns=""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300-000007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xmlns:a14="http://schemas.microsoft.com/office/drawing/2010/main" xmlns=""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19</xdr:col>
      <xdr:colOff>576302</xdr:colOff>
      <xdr:row>21</xdr:row>
      <xdr:rowOff>148400</xdr:rowOff>
    </xdr:from>
    <xdr:to>
      <xdr:col>21</xdr:col>
      <xdr:colOff>649941</xdr:colOff>
      <xdr:row>22</xdr:row>
      <xdr:rowOff>182496</xdr:rowOff>
    </xdr:to>
    <xdr:sp macro="" textlink="">
      <xdr:nvSpPr>
        <xdr:cNvPr id="8" name="テキスト ボックス 7">
          <a:extLst>
            <a:ext uri="{FF2B5EF4-FFF2-40B4-BE49-F238E27FC236}">
              <a16:creationId xmlns:a16="http://schemas.microsoft.com/office/drawing/2014/main" id="{00000000-0008-0000-8300-000008000000}"/>
            </a:ext>
          </a:extLst>
        </xdr:cNvPr>
        <xdr:cNvSpPr txBox="1"/>
      </xdr:nvSpPr>
      <xdr:spPr>
        <a:xfrm>
          <a:off x="15673427" y="5949125"/>
          <a:ext cx="1426189" cy="272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資料：学校基本調査</a:t>
          </a:r>
        </a:p>
      </xdr:txBody>
    </xdr:sp>
    <xdr:clientData/>
  </xdr:twoCellAnchor>
  <xdr:twoCellAnchor>
    <xdr:from>
      <xdr:col>9</xdr:col>
      <xdr:colOff>73638</xdr:colOff>
      <xdr:row>21</xdr:row>
      <xdr:rowOff>104776</xdr:rowOff>
    </xdr:from>
    <xdr:to>
      <xdr:col>13</xdr:col>
      <xdr:colOff>571500</xdr:colOff>
      <xdr:row>23</xdr:row>
      <xdr:rowOff>400</xdr:rowOff>
    </xdr:to>
    <xdr:sp macro="" textlink="">
      <xdr:nvSpPr>
        <xdr:cNvPr id="9" name="テキスト ボックス 8">
          <a:extLst>
            <a:ext uri="{FF2B5EF4-FFF2-40B4-BE49-F238E27FC236}">
              <a16:creationId xmlns:a16="http://schemas.microsoft.com/office/drawing/2014/main" id="{00000000-0008-0000-8300-000009000000}"/>
            </a:ext>
          </a:extLst>
        </xdr:cNvPr>
        <xdr:cNvSpPr txBox="1"/>
      </xdr:nvSpPr>
      <xdr:spPr>
        <a:xfrm>
          <a:off x="8408013" y="5638801"/>
          <a:ext cx="3202962" cy="238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教員数は本務及び兼務教員数を含めた人数</a:t>
          </a:r>
        </a:p>
      </xdr:txBody>
    </xdr:sp>
    <xdr:clientData/>
  </xdr:twoCellAnchor>
  <xdr:twoCellAnchor>
    <xdr:from>
      <xdr:col>19</xdr:col>
      <xdr:colOff>671232</xdr:colOff>
      <xdr:row>2</xdr:row>
      <xdr:rowOff>38100</xdr:rowOff>
    </xdr:from>
    <xdr:to>
      <xdr:col>21</xdr:col>
      <xdr:colOff>609600</xdr:colOff>
      <xdr:row>3</xdr:row>
      <xdr:rowOff>193390</xdr:rowOff>
    </xdr:to>
    <xdr:sp macro="" textlink="">
      <xdr:nvSpPr>
        <xdr:cNvPr id="10" name="テキスト ボックス 9">
          <a:extLst>
            <a:ext uri="{FF2B5EF4-FFF2-40B4-BE49-F238E27FC236}">
              <a16:creationId xmlns:a16="http://schemas.microsoft.com/office/drawing/2014/main" id="{00000000-0008-0000-8300-00000A000000}"/>
            </a:ext>
          </a:extLst>
        </xdr:cNvPr>
        <xdr:cNvSpPr txBox="1"/>
      </xdr:nvSpPr>
      <xdr:spPr>
        <a:xfrm>
          <a:off x="15768357" y="476250"/>
          <a:ext cx="1290918" cy="42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各年５月１日現在</a:t>
          </a:r>
        </a:p>
      </xdr:txBody>
    </xdr:sp>
    <xdr:clientData/>
  </xdr:twoCellAnchor>
  <xdr:twoCellAnchor>
    <xdr:from>
      <xdr:col>20</xdr:col>
      <xdr:colOff>533400</xdr:colOff>
      <xdr:row>18</xdr:row>
      <xdr:rowOff>38100</xdr:rowOff>
    </xdr:from>
    <xdr:to>
      <xdr:col>21</xdr:col>
      <xdr:colOff>266026</xdr:colOff>
      <xdr:row>19</xdr:row>
      <xdr:rowOff>139119</xdr:rowOff>
    </xdr:to>
    <xdr:sp macro="" textlink="">
      <xdr:nvSpPr>
        <xdr:cNvPr id="12" name="テキスト ボックス 1">
          <a:extLst>
            <a:ext uri="{FF2B5EF4-FFF2-40B4-BE49-F238E27FC236}">
              <a16:creationId xmlns:a16="http://schemas.microsoft.com/office/drawing/2014/main" id="{00000000-0008-0000-8300-00000C000000}"/>
            </a:ext>
          </a:extLst>
        </xdr:cNvPr>
        <xdr:cNvSpPr txBox="1"/>
      </xdr:nvSpPr>
      <xdr:spPr>
        <a:xfrm>
          <a:off x="16306800" y="505777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twoCellAnchor>
    <xdr:from>
      <xdr:col>9</xdr:col>
      <xdr:colOff>95250</xdr:colOff>
      <xdr:row>23</xdr:row>
      <xdr:rowOff>28575</xdr:rowOff>
    </xdr:from>
    <xdr:to>
      <xdr:col>13</xdr:col>
      <xdr:colOff>438914</xdr:colOff>
      <xdr:row>30</xdr:row>
      <xdr:rowOff>92034</xdr:rowOff>
    </xdr:to>
    <xdr:sp macro="" textlink="">
      <xdr:nvSpPr>
        <xdr:cNvPr id="13" name="テキスト ボックス 12">
          <a:extLst>
            <a:ext uri="{FF2B5EF4-FFF2-40B4-BE49-F238E27FC236}">
              <a16:creationId xmlns:a16="http://schemas.microsoft.com/office/drawing/2014/main" id="{9369FA01-CA96-40EE-B0C3-3B30518295EE}"/>
            </a:ext>
          </a:extLst>
        </xdr:cNvPr>
        <xdr:cNvSpPr txBox="1"/>
      </xdr:nvSpPr>
      <xdr:spPr>
        <a:xfrm>
          <a:off x="8429625" y="5905500"/>
          <a:ext cx="3048764" cy="1263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ysClr val="windowText" lastClr="000000"/>
              </a:solidFill>
            </a:rPr>
            <a:t>※</a:t>
          </a:r>
          <a:r>
            <a:rPr kumimoji="1" lang="ja-JP" altLang="en-US" sz="1000">
              <a:solidFill>
                <a:sysClr val="windowText" lastClr="000000"/>
              </a:solidFill>
            </a:rPr>
            <a:t>義務教育学校後期課程は中学校に含む</a:t>
          </a:r>
          <a:endParaRPr kumimoji="1" lang="en-US" altLang="ja-JP" sz="1000">
            <a:solidFill>
              <a:sysClr val="windowText" lastClr="000000"/>
            </a:solidFill>
          </a:endParaRPr>
        </a:p>
      </xdr:txBody>
    </xdr:sp>
    <xdr:clientData/>
  </xdr:twoCellAnchor>
</xdr:wsDr>
</file>

<file path=xl/drawings/drawing234.xml><?xml version="1.0" encoding="utf-8"?>
<xdr:wsDr xmlns:xdr="http://schemas.openxmlformats.org/drawingml/2006/spreadsheetDrawing" xmlns:a="http://schemas.openxmlformats.org/drawingml/2006/main">
  <xdr:twoCellAnchor>
    <xdr:from>
      <xdr:col>8</xdr:col>
      <xdr:colOff>136071</xdr:colOff>
      <xdr:row>3</xdr:row>
      <xdr:rowOff>68035</xdr:rowOff>
    </xdr:from>
    <xdr:to>
      <xdr:col>18</xdr:col>
      <xdr:colOff>306152</xdr:colOff>
      <xdr:row>19</xdr:row>
      <xdr:rowOff>9525</xdr:rowOff>
    </xdr:to>
    <xdr:graphicFrame macro="">
      <xdr:nvGraphicFramePr>
        <xdr:cNvPr id="2" name="グラフ 1">
          <a:extLst>
            <a:ext uri="{FF2B5EF4-FFF2-40B4-BE49-F238E27FC236}">
              <a16:creationId xmlns:a16="http://schemas.microsoft.com/office/drawing/2014/main" id="{D0122589-1389-4654-A0E9-140B31EF8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2</xdr:row>
      <xdr:rowOff>123825</xdr:rowOff>
    </xdr:from>
    <xdr:to>
      <xdr:col>8</xdr:col>
      <xdr:colOff>607966</xdr:colOff>
      <xdr:row>4</xdr:row>
      <xdr:rowOff>51053</xdr:rowOff>
    </xdr:to>
    <xdr:sp macro="" textlink="">
      <xdr:nvSpPr>
        <xdr:cNvPr id="3" name="テキスト ボックス 1">
          <a:extLst>
            <a:ext uri="{FF2B5EF4-FFF2-40B4-BE49-F238E27FC236}">
              <a16:creationId xmlns:a16="http://schemas.microsoft.com/office/drawing/2014/main" id="{8654D559-BC40-4335-A6AA-9B5E1520A0AD}"/>
            </a:ext>
          </a:extLst>
        </xdr:cNvPr>
        <xdr:cNvSpPr txBox="1"/>
      </xdr:nvSpPr>
      <xdr:spPr>
        <a:xfrm>
          <a:off x="6705600" y="619125"/>
          <a:ext cx="341266" cy="28917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a:t>
          </a:r>
          <a:endParaRPr lang="en-US" altLang="ja-JP" sz="800">
            <a:solidFill>
              <a:schemeClr val="tx1">
                <a:lumMod val="65000"/>
                <a:lumOff val="35000"/>
              </a:schemeClr>
            </a:solidFill>
          </a:endParaRPr>
        </a:p>
      </xdr:txBody>
    </xdr:sp>
    <xdr:clientData/>
  </xdr:twoCellAnchor>
  <xdr:twoCellAnchor>
    <xdr:from>
      <xdr:col>18</xdr:col>
      <xdr:colOff>0</xdr:colOff>
      <xdr:row>2</xdr:row>
      <xdr:rowOff>133349</xdr:rowOff>
    </xdr:from>
    <xdr:to>
      <xdr:col>19</xdr:col>
      <xdr:colOff>28575</xdr:colOff>
      <xdr:row>4</xdr:row>
      <xdr:rowOff>85724</xdr:rowOff>
    </xdr:to>
    <xdr:sp macro="" textlink="">
      <xdr:nvSpPr>
        <xdr:cNvPr id="4" name="テキスト ボックス 1">
          <a:extLst>
            <a:ext uri="{FF2B5EF4-FFF2-40B4-BE49-F238E27FC236}">
              <a16:creationId xmlns:a16="http://schemas.microsoft.com/office/drawing/2014/main" id="{81003F04-2D08-4BAD-8B38-69F36D692168}"/>
            </a:ext>
          </a:extLst>
        </xdr:cNvPr>
        <xdr:cNvSpPr txBox="1"/>
      </xdr:nvSpPr>
      <xdr:spPr>
        <a:xfrm>
          <a:off x="13296900" y="628649"/>
          <a:ext cx="495300" cy="3143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学級</a:t>
          </a:r>
          <a:endParaRPr lang="en-US" altLang="ja-JP" sz="800">
            <a:solidFill>
              <a:schemeClr val="tx1">
                <a:lumMod val="65000"/>
                <a:lumOff val="35000"/>
              </a:schemeClr>
            </a:solidFill>
          </a:endParaRPr>
        </a:p>
      </xdr:txBody>
    </xdr:sp>
    <xdr:clientData/>
  </xdr:twoCellAnchor>
</xdr:wsDr>
</file>

<file path=xl/drawings/drawing235.xml><?xml version="1.0" encoding="utf-8"?>
<xdr:wsDr xmlns:xdr="http://schemas.openxmlformats.org/drawingml/2006/spreadsheetDrawing" xmlns:a="http://schemas.openxmlformats.org/drawingml/2006/main">
  <xdr:twoCellAnchor>
    <xdr:from>
      <xdr:col>8</xdr:col>
      <xdr:colOff>136072</xdr:colOff>
      <xdr:row>3</xdr:row>
      <xdr:rowOff>77755</xdr:rowOff>
    </xdr:from>
    <xdr:to>
      <xdr:col>18</xdr:col>
      <xdr:colOff>306153</xdr:colOff>
      <xdr:row>15</xdr:row>
      <xdr:rowOff>106910</xdr:rowOff>
    </xdr:to>
    <xdr:graphicFrame macro="">
      <xdr:nvGraphicFramePr>
        <xdr:cNvPr id="4" name="グラフ 3">
          <a:extLst>
            <a:ext uri="{FF2B5EF4-FFF2-40B4-BE49-F238E27FC236}">
              <a16:creationId xmlns:a16="http://schemas.microsoft.com/office/drawing/2014/main" id="{00000000-0008-0000-8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236570</xdr:colOff>
      <xdr:row>3</xdr:row>
      <xdr:rowOff>27603</xdr:rowOff>
    </xdr:from>
    <xdr:to>
      <xdr:col>9</xdr:col>
      <xdr:colOff>84170</xdr:colOff>
      <xdr:row>4</xdr:row>
      <xdr:rowOff>84753</xdr:rowOff>
    </xdr:to>
    <xdr:sp macro="" textlink="">
      <xdr:nvSpPr>
        <xdr:cNvPr id="8" name="テキスト ボックス 1">
          <a:extLst>
            <a:ext uri="{FF2B5EF4-FFF2-40B4-BE49-F238E27FC236}">
              <a16:creationId xmlns:a16="http://schemas.microsoft.com/office/drawing/2014/main" id="{00000000-0008-0000-8500-000008000000}"/>
            </a:ext>
          </a:extLst>
        </xdr:cNvPr>
        <xdr:cNvSpPr txBox="1"/>
      </xdr:nvSpPr>
      <xdr:spPr>
        <a:xfrm>
          <a:off x="5980728" y="581608"/>
          <a:ext cx="537677" cy="24181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人、件</a:t>
          </a:r>
          <a:endParaRPr lang="en-US" altLang="ja-JP" sz="800">
            <a:solidFill>
              <a:schemeClr val="tx1">
                <a:lumMod val="65000"/>
                <a:lumOff val="35000"/>
              </a:schemeClr>
            </a:solidFill>
          </a:endParaRPr>
        </a:p>
      </xdr:txBody>
    </xdr:sp>
    <xdr:clientData/>
  </xdr:twoCellAnchor>
</xdr:wsDr>
</file>

<file path=xl/drawings/drawing236.xml><?xml version="1.0" encoding="utf-8"?>
<xdr:wsDr xmlns:xdr="http://schemas.openxmlformats.org/drawingml/2006/spreadsheetDrawing" xmlns:a="http://schemas.openxmlformats.org/drawingml/2006/main">
  <xdr:twoCellAnchor>
    <xdr:from>
      <xdr:col>8</xdr:col>
      <xdr:colOff>122903</xdr:colOff>
      <xdr:row>3</xdr:row>
      <xdr:rowOff>68109</xdr:rowOff>
    </xdr:from>
    <xdr:to>
      <xdr:col>13</xdr:col>
      <xdr:colOff>295274</xdr:colOff>
      <xdr:row>20</xdr:row>
      <xdr:rowOff>57150</xdr:rowOff>
    </xdr:to>
    <xdr:graphicFrame macro="">
      <xdr:nvGraphicFramePr>
        <xdr:cNvPr id="2" name="グラフ 1">
          <a:extLst>
            <a:ext uri="{FF2B5EF4-FFF2-40B4-BE49-F238E27FC236}">
              <a16:creationId xmlns:a16="http://schemas.microsoft.com/office/drawing/2014/main" id="{00000000-0008-0000-8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190579</xdr:colOff>
      <xdr:row>3</xdr:row>
      <xdr:rowOff>62793</xdr:rowOff>
    </xdr:from>
    <xdr:to>
      <xdr:col>18</xdr:col>
      <xdr:colOff>323850</xdr:colOff>
      <xdr:row>20</xdr:row>
      <xdr:rowOff>9525</xdr:rowOff>
    </xdr:to>
    <xdr:graphicFrame macro="">
      <xdr:nvGraphicFramePr>
        <xdr:cNvPr id="3" name="グラフ 2">
          <a:extLst>
            <a:ext uri="{FF2B5EF4-FFF2-40B4-BE49-F238E27FC236}">
              <a16:creationId xmlns:a16="http://schemas.microsoft.com/office/drawing/2014/main" id="{00000000-0008-0000-8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7.xml><?xml version="1.0" encoding="utf-8"?>
<xdr:wsDr xmlns:xdr="http://schemas.openxmlformats.org/drawingml/2006/spreadsheetDrawing" xmlns:a="http://schemas.openxmlformats.org/drawingml/2006/main">
  <xdr:twoCellAnchor>
    <xdr:from>
      <xdr:col>13</xdr:col>
      <xdr:colOff>424962</xdr:colOff>
      <xdr:row>0</xdr:row>
      <xdr:rowOff>0</xdr:rowOff>
    </xdr:from>
    <xdr:to>
      <xdr:col>15</xdr:col>
      <xdr:colOff>578827</xdr:colOff>
      <xdr:row>0</xdr:row>
      <xdr:rowOff>13189</xdr:rowOff>
    </xdr:to>
    <xdr:sp macro="" textlink="">
      <xdr:nvSpPr>
        <xdr:cNvPr id="2" name="テキスト ボックス 1">
          <a:extLst>
            <a:ext uri="{FF2B5EF4-FFF2-40B4-BE49-F238E27FC236}">
              <a16:creationId xmlns:a16="http://schemas.microsoft.com/office/drawing/2014/main" id="{00000000-0008-0000-8700-000002000000}"/>
            </a:ext>
          </a:extLst>
        </xdr:cNvPr>
        <xdr:cNvSpPr txBox="1"/>
      </xdr:nvSpPr>
      <xdr:spPr>
        <a:xfrm>
          <a:off x="9340362" y="0"/>
          <a:ext cx="1525465" cy="13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義務教育学校１学年</a:t>
          </a:r>
          <a:endParaRPr kumimoji="1" lang="en-US" altLang="ja-JP" sz="800"/>
        </a:p>
        <a:p>
          <a:r>
            <a:rPr kumimoji="1" lang="ja-JP" altLang="en-US" sz="800"/>
            <a:t>～６学年は小学校に含む</a:t>
          </a:r>
          <a:endParaRPr kumimoji="1" lang="en-US" altLang="ja-JP" sz="800"/>
        </a:p>
        <a:p>
          <a:r>
            <a:rPr kumimoji="1" lang="en-US" altLang="ja-JP" sz="800"/>
            <a:t>※</a:t>
          </a:r>
          <a:r>
            <a:rPr kumimoji="1" lang="ja-JP" altLang="en-US" sz="800"/>
            <a:t>義務教育学校７学年</a:t>
          </a:r>
          <a:endParaRPr kumimoji="1" lang="en-US" altLang="ja-JP" sz="800"/>
        </a:p>
        <a:p>
          <a:r>
            <a:rPr kumimoji="1" lang="ja-JP" altLang="en-US" sz="800"/>
            <a:t>～９学年は中学校に含む</a:t>
          </a:r>
          <a:endParaRPr kumimoji="1" lang="en-US" altLang="ja-JP" sz="800"/>
        </a:p>
        <a:p>
          <a:endParaRPr kumimoji="1" lang="en-US" altLang="ja-JP" sz="800"/>
        </a:p>
        <a:p>
          <a:r>
            <a:rPr kumimoji="1" lang="ja-JP" altLang="en-US" sz="800"/>
            <a:t>資料：郡山市統計書</a:t>
          </a:r>
          <a:endParaRPr kumimoji="1" lang="en-US" altLang="ja-JP" sz="800"/>
        </a:p>
        <a:p>
          <a:r>
            <a:rPr kumimoji="1" lang="ja-JP" altLang="en-US" sz="800"/>
            <a:t>　　　　学校基本調査</a:t>
          </a:r>
        </a:p>
      </xdr:txBody>
    </xdr:sp>
    <xdr:clientData/>
  </xdr:twoCellAnchor>
  <xdr:twoCellAnchor>
    <xdr:from>
      <xdr:col>11</xdr:col>
      <xdr:colOff>495300</xdr:colOff>
      <xdr:row>1</xdr:row>
      <xdr:rowOff>133350</xdr:rowOff>
    </xdr:from>
    <xdr:to>
      <xdr:col>13</xdr:col>
      <xdr:colOff>247650</xdr:colOff>
      <xdr:row>2</xdr:row>
      <xdr:rowOff>257176</xdr:rowOff>
    </xdr:to>
    <xdr:sp macro="" textlink="">
      <xdr:nvSpPr>
        <xdr:cNvPr id="3" name="テキスト ボックス 2">
          <a:extLst>
            <a:ext uri="{FF2B5EF4-FFF2-40B4-BE49-F238E27FC236}">
              <a16:creationId xmlns:a16="http://schemas.microsoft.com/office/drawing/2014/main" id="{00000000-0008-0000-8700-000003000000}"/>
            </a:ext>
          </a:extLst>
        </xdr:cNvPr>
        <xdr:cNvSpPr txBox="1"/>
      </xdr:nvSpPr>
      <xdr:spPr>
        <a:xfrm>
          <a:off x="8039100" y="304800"/>
          <a:ext cx="112395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各年５月１日現在</a:t>
          </a:r>
        </a:p>
      </xdr:txBody>
    </xdr:sp>
    <xdr:clientData/>
  </xdr:twoCellAnchor>
  <xdr:twoCellAnchor>
    <xdr:from>
      <xdr:col>11</xdr:col>
      <xdr:colOff>276224</xdr:colOff>
      <xdr:row>14</xdr:row>
      <xdr:rowOff>85725</xdr:rowOff>
    </xdr:from>
    <xdr:to>
      <xdr:col>13</xdr:col>
      <xdr:colOff>247649</xdr:colOff>
      <xdr:row>15</xdr:row>
      <xdr:rowOff>257175</xdr:rowOff>
    </xdr:to>
    <xdr:sp macro="" textlink="">
      <xdr:nvSpPr>
        <xdr:cNvPr id="4" name="テキスト ボックス 3">
          <a:extLst>
            <a:ext uri="{FF2B5EF4-FFF2-40B4-BE49-F238E27FC236}">
              <a16:creationId xmlns:a16="http://schemas.microsoft.com/office/drawing/2014/main" id="{00000000-0008-0000-8700-000004000000}"/>
            </a:ext>
          </a:extLst>
        </xdr:cNvPr>
        <xdr:cNvSpPr txBox="1"/>
      </xdr:nvSpPr>
      <xdr:spPr>
        <a:xfrm>
          <a:off x="7820024" y="2486025"/>
          <a:ext cx="1343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endParaRPr kumimoji="1" lang="en-US" altLang="ja-JP" sz="800"/>
        </a:p>
        <a:p>
          <a:r>
            <a:rPr kumimoji="1" lang="ja-JP" altLang="en-US" sz="800"/>
            <a:t>　　　　学校基本調査</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7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7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7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7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87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5</xdr:col>
      <xdr:colOff>391583</xdr:colOff>
      <xdr:row>2</xdr:row>
      <xdr:rowOff>266700</xdr:rowOff>
    </xdr:from>
    <xdr:to>
      <xdr:col>13</xdr:col>
      <xdr:colOff>285750</xdr:colOff>
      <xdr:row>13</xdr:row>
      <xdr:rowOff>180975</xdr:rowOff>
    </xdr:to>
    <xdr:graphicFrame macro="">
      <xdr:nvGraphicFramePr>
        <xdr:cNvPr id="10" name="グラフ 9">
          <a:extLst>
            <a:ext uri="{FF2B5EF4-FFF2-40B4-BE49-F238E27FC236}">
              <a16:creationId xmlns:a16="http://schemas.microsoft.com/office/drawing/2014/main" id="{00000000-0008-0000-8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647700</xdr:colOff>
      <xdr:row>3</xdr:row>
      <xdr:rowOff>390525</xdr:rowOff>
    </xdr:from>
    <xdr:to>
      <xdr:col>13</xdr:col>
      <xdr:colOff>447675</xdr:colOff>
      <xdr:row>4</xdr:row>
      <xdr:rowOff>200025</xdr:rowOff>
    </xdr:to>
    <xdr:sp macro="" textlink="">
      <xdr:nvSpPr>
        <xdr:cNvPr id="11" name="テキスト ボックス 1">
          <a:extLst>
            <a:ext uri="{FF2B5EF4-FFF2-40B4-BE49-F238E27FC236}">
              <a16:creationId xmlns:a16="http://schemas.microsoft.com/office/drawing/2014/main" id="{00000000-0008-0000-8700-00000B000000}"/>
            </a:ext>
          </a:extLst>
        </xdr:cNvPr>
        <xdr:cNvSpPr txBox="1"/>
      </xdr:nvSpPr>
      <xdr:spPr>
        <a:xfrm>
          <a:off x="8877300" y="685800"/>
          <a:ext cx="485775" cy="1714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学級</a:t>
          </a:r>
          <a:endParaRPr lang="en-US" altLang="ja-JP" sz="800">
            <a:solidFill>
              <a:schemeClr val="tx1">
                <a:lumMod val="65000"/>
                <a:lumOff val="35000"/>
              </a:schemeClr>
            </a:solidFill>
          </a:endParaRPr>
        </a:p>
      </xdr:txBody>
    </xdr:sp>
    <xdr:clientData/>
  </xdr:twoCellAnchor>
</xdr:wsDr>
</file>

<file path=xl/drawings/drawing238.xml><?xml version="1.0" encoding="utf-8"?>
<c:userShapes xmlns:c="http://schemas.openxmlformats.org/drawingml/2006/chart">
  <cdr:relSizeAnchor xmlns:cdr="http://schemas.openxmlformats.org/drawingml/2006/chartDrawing">
    <cdr:from>
      <cdr:x>0.01339</cdr:x>
      <cdr:y>0.12771</cdr:y>
    </cdr:from>
    <cdr:to>
      <cdr:x>0.09916</cdr:x>
      <cdr:y>0.23766</cdr:y>
    </cdr:to>
    <cdr:sp macro="" textlink="">
      <cdr:nvSpPr>
        <cdr:cNvPr id="2" name="テキスト ボックス 1"/>
        <cdr:cNvSpPr txBox="1"/>
      </cdr:nvSpPr>
      <cdr:spPr>
        <a:xfrm xmlns:a="http://schemas.openxmlformats.org/drawingml/2006/main">
          <a:off x="71040" y="413589"/>
          <a:ext cx="454956" cy="356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39.xml><?xml version="1.0" encoding="utf-8"?>
<xdr:wsDr xmlns:xdr="http://schemas.openxmlformats.org/drawingml/2006/spreadsheetDrawing" xmlns:a="http://schemas.openxmlformats.org/drawingml/2006/main">
  <xdr:twoCellAnchor>
    <xdr:from>
      <xdr:col>8</xdr:col>
      <xdr:colOff>95250</xdr:colOff>
      <xdr:row>2</xdr:row>
      <xdr:rowOff>119430</xdr:rowOff>
    </xdr:from>
    <xdr:to>
      <xdr:col>17</xdr:col>
      <xdr:colOff>371475</xdr:colOff>
      <xdr:row>15</xdr:row>
      <xdr:rowOff>0</xdr:rowOff>
    </xdr:to>
    <xdr:graphicFrame macro="">
      <xdr:nvGraphicFramePr>
        <xdr:cNvPr id="2" name="グラフ 1">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278423</xdr:colOff>
      <xdr:row>15</xdr:row>
      <xdr:rowOff>154598</xdr:rowOff>
    </xdr:from>
    <xdr:to>
      <xdr:col>17</xdr:col>
      <xdr:colOff>161925</xdr:colOff>
      <xdr:row>17</xdr:row>
      <xdr:rowOff>142875</xdr:rowOff>
    </xdr:to>
    <xdr:sp macro="" textlink="">
      <xdr:nvSpPr>
        <xdr:cNvPr id="3" name="テキスト ボックス 2">
          <a:extLst>
            <a:ext uri="{FF2B5EF4-FFF2-40B4-BE49-F238E27FC236}">
              <a16:creationId xmlns:a16="http://schemas.microsoft.com/office/drawing/2014/main" id="{00000000-0008-0000-8800-000003000000}"/>
            </a:ext>
          </a:extLst>
        </xdr:cNvPr>
        <xdr:cNvSpPr txBox="1"/>
      </xdr:nvSpPr>
      <xdr:spPr>
        <a:xfrm>
          <a:off x="10565423" y="2726348"/>
          <a:ext cx="1255102" cy="331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学校基本調査</a:t>
          </a:r>
        </a:p>
      </xdr:txBody>
    </xdr:sp>
    <xdr:clientData/>
  </xdr:twoCellAnchor>
  <xdr:twoCellAnchor>
    <xdr:from>
      <xdr:col>15</xdr:col>
      <xdr:colOff>394190</xdr:colOff>
      <xdr:row>2</xdr:row>
      <xdr:rowOff>0</xdr:rowOff>
    </xdr:from>
    <xdr:to>
      <xdr:col>17</xdr:col>
      <xdr:colOff>257176</xdr:colOff>
      <xdr:row>3</xdr:row>
      <xdr:rowOff>0</xdr:rowOff>
    </xdr:to>
    <xdr:sp macro="" textlink="">
      <xdr:nvSpPr>
        <xdr:cNvPr id="4" name="テキスト ボックス 3">
          <a:extLst>
            <a:ext uri="{FF2B5EF4-FFF2-40B4-BE49-F238E27FC236}">
              <a16:creationId xmlns:a16="http://schemas.microsoft.com/office/drawing/2014/main" id="{00000000-0008-0000-8800-000004000000}"/>
            </a:ext>
          </a:extLst>
        </xdr:cNvPr>
        <xdr:cNvSpPr txBox="1"/>
      </xdr:nvSpPr>
      <xdr:spPr>
        <a:xfrm>
          <a:off x="10681190" y="342900"/>
          <a:ext cx="123458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各年５月１日現在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8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8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8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8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88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4.xml><?xml version="1.0" encoding="utf-8"?>
<c:userShapes xmlns:c="http://schemas.openxmlformats.org/drawingml/2006/chart">
  <cdr:relSizeAnchor xmlns:cdr="http://schemas.openxmlformats.org/drawingml/2006/chartDrawing">
    <cdr:from>
      <cdr:x>0.92048</cdr:x>
      <cdr:y>0.1183</cdr:y>
    </cdr:from>
    <cdr:to>
      <cdr:x>0.98053</cdr:x>
      <cdr:y>0.20419</cdr:y>
    </cdr:to>
    <cdr:sp macro="" textlink="">
      <cdr:nvSpPr>
        <cdr:cNvPr id="2" name="テキスト ボックス 1"/>
        <cdr:cNvSpPr txBox="1"/>
      </cdr:nvSpPr>
      <cdr:spPr>
        <a:xfrm xmlns:a="http://schemas.openxmlformats.org/drawingml/2006/main">
          <a:off x="4294762" y="376790"/>
          <a:ext cx="280169" cy="273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p>
      </cdr:txBody>
    </cdr:sp>
  </cdr:relSizeAnchor>
  <cdr:relSizeAnchor xmlns:cdr="http://schemas.openxmlformats.org/drawingml/2006/chartDrawing">
    <cdr:from>
      <cdr:x>0.08033</cdr:x>
      <cdr:y>0.11356</cdr:y>
    </cdr:from>
    <cdr:to>
      <cdr:x>0.13568</cdr:x>
      <cdr:y>0.21119</cdr:y>
    </cdr:to>
    <cdr:sp macro="" textlink="">
      <cdr:nvSpPr>
        <cdr:cNvPr id="3" name="テキスト ボックス 1"/>
        <cdr:cNvSpPr txBox="1"/>
      </cdr:nvSpPr>
      <cdr:spPr>
        <a:xfrm xmlns:a="http://schemas.openxmlformats.org/drawingml/2006/main">
          <a:off x="374820" y="361695"/>
          <a:ext cx="258227" cy="310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240.xml><?xml version="1.0" encoding="utf-8"?>
<c:userShapes xmlns:c="http://schemas.openxmlformats.org/drawingml/2006/chart">
  <cdr:relSizeAnchor xmlns:cdr="http://schemas.openxmlformats.org/drawingml/2006/chartDrawing">
    <cdr:from>
      <cdr:x>0.0414</cdr:x>
      <cdr:y>0.17291</cdr:y>
    </cdr:from>
    <cdr:to>
      <cdr:x>0.09417</cdr:x>
      <cdr:y>0.24583</cdr:y>
    </cdr:to>
    <cdr:sp macro="" textlink="">
      <cdr:nvSpPr>
        <cdr:cNvPr id="2" name="テキスト ボックス 1"/>
        <cdr:cNvSpPr txBox="1"/>
      </cdr:nvSpPr>
      <cdr:spPr>
        <a:xfrm xmlns:a="http://schemas.openxmlformats.org/drawingml/2006/main">
          <a:off x="263840" y="652956"/>
          <a:ext cx="336235" cy="2753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0.91486</cdr:x>
      <cdr:y>0.18652</cdr:y>
    </cdr:from>
    <cdr:to>
      <cdr:x>0.97309</cdr:x>
      <cdr:y>0.25592</cdr:y>
    </cdr:to>
    <cdr:sp macro="" textlink="">
      <cdr:nvSpPr>
        <cdr:cNvPr id="4" name="テキスト ボックス 1"/>
        <cdr:cNvSpPr txBox="1"/>
      </cdr:nvSpPr>
      <cdr:spPr>
        <a:xfrm xmlns:a="http://schemas.openxmlformats.org/drawingml/2006/main">
          <a:off x="5829694" y="704355"/>
          <a:ext cx="371081" cy="262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41.xml><?xml version="1.0" encoding="utf-8"?>
<xdr:wsDr xmlns:xdr="http://schemas.openxmlformats.org/drawingml/2006/spreadsheetDrawing" xmlns:a="http://schemas.openxmlformats.org/drawingml/2006/main">
  <xdr:twoCellAnchor>
    <xdr:from>
      <xdr:col>6</xdr:col>
      <xdr:colOff>647700</xdr:colOff>
      <xdr:row>0</xdr:row>
      <xdr:rowOff>0</xdr:rowOff>
    </xdr:from>
    <xdr:to>
      <xdr:col>16</xdr:col>
      <xdr:colOff>424962</xdr:colOff>
      <xdr:row>0</xdr:row>
      <xdr:rowOff>0</xdr:rowOff>
    </xdr:to>
    <xdr:graphicFrame macro="">
      <xdr:nvGraphicFramePr>
        <xdr:cNvPr id="2" name="グラフ 1">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2</xdr:row>
      <xdr:rowOff>104774</xdr:rowOff>
    </xdr:from>
    <xdr:to>
      <xdr:col>15</xdr:col>
      <xdr:colOff>333375</xdr:colOff>
      <xdr:row>14</xdr:row>
      <xdr:rowOff>142875</xdr:rowOff>
    </xdr:to>
    <xdr:graphicFrame macro="">
      <xdr:nvGraphicFramePr>
        <xdr:cNvPr id="3" name="グラフ 2">
          <a:extLst>
            <a:ext uri="{FF2B5EF4-FFF2-40B4-BE49-F238E27FC236}">
              <a16:creationId xmlns:a16="http://schemas.microsoft.com/office/drawing/2014/main" id="{00000000-0008-0000-8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273294</xdr:colOff>
      <xdr:row>14</xdr:row>
      <xdr:rowOff>52020</xdr:rowOff>
    </xdr:from>
    <xdr:to>
      <xdr:col>15</xdr:col>
      <xdr:colOff>85725</xdr:colOff>
      <xdr:row>15</xdr:row>
      <xdr:rowOff>200025</xdr:rowOff>
    </xdr:to>
    <xdr:sp macro="" textlink="">
      <xdr:nvSpPr>
        <xdr:cNvPr id="4" name="テキスト ボックス 3">
          <a:extLst>
            <a:ext uri="{FF2B5EF4-FFF2-40B4-BE49-F238E27FC236}">
              <a16:creationId xmlns:a16="http://schemas.microsoft.com/office/drawing/2014/main" id="{00000000-0008-0000-8900-000004000000}"/>
            </a:ext>
          </a:extLst>
        </xdr:cNvPr>
        <xdr:cNvSpPr txBox="1"/>
      </xdr:nvSpPr>
      <xdr:spPr>
        <a:xfrm>
          <a:off x="7817094" y="2452320"/>
          <a:ext cx="2555631" cy="290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※2016</a:t>
          </a:r>
          <a:r>
            <a:rPr kumimoji="1" lang="ja-JP" altLang="en-US" sz="800">
              <a:latin typeface="+mn-ea"/>
              <a:ea typeface="+mn-ea"/>
            </a:rPr>
            <a:t>年８月～</a:t>
          </a:r>
          <a:r>
            <a:rPr kumimoji="1" lang="en-US" altLang="ja-JP" sz="800">
              <a:latin typeface="+mn-ea"/>
              <a:ea typeface="+mn-ea"/>
            </a:rPr>
            <a:t>2017</a:t>
          </a:r>
          <a:r>
            <a:rPr kumimoji="1" lang="ja-JP" altLang="en-US" sz="800">
              <a:latin typeface="+mn-ea"/>
              <a:ea typeface="+mn-ea"/>
            </a:rPr>
            <a:t>年７月　中央図書館休館</a:t>
          </a:r>
          <a:endParaRPr kumimoji="1" lang="en-US" altLang="ja-JP" sz="800">
            <a:latin typeface="+mn-ea"/>
            <a:ea typeface="+mn-ea"/>
          </a:endParaRPr>
        </a:p>
        <a:p>
          <a:r>
            <a:rPr kumimoji="1" lang="ja-JP" altLang="en-US" sz="800">
              <a:latin typeface="+mn-ea"/>
              <a:ea typeface="+mn-ea"/>
            </a:rPr>
            <a:t>　 </a:t>
          </a:r>
          <a:r>
            <a:rPr kumimoji="1" lang="en-US" altLang="ja-JP" sz="800">
              <a:latin typeface="+mn-ea"/>
              <a:ea typeface="+mn-ea"/>
            </a:rPr>
            <a:t>2019</a:t>
          </a:r>
          <a:r>
            <a:rPr kumimoji="1" lang="ja-JP" altLang="en-US" sz="800">
              <a:latin typeface="+mn-ea"/>
              <a:ea typeface="+mn-ea"/>
            </a:rPr>
            <a:t>年９月、</a:t>
          </a:r>
          <a:r>
            <a:rPr kumimoji="1" lang="en-US" altLang="ja-JP" sz="800">
              <a:latin typeface="+mn-ea"/>
              <a:ea typeface="+mn-ea"/>
            </a:rPr>
            <a:t>2020</a:t>
          </a:r>
          <a:r>
            <a:rPr kumimoji="1" lang="ja-JP" altLang="en-US" sz="800">
              <a:latin typeface="+mn-ea"/>
              <a:ea typeface="+mn-ea"/>
            </a:rPr>
            <a:t>年３月全館休館</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9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8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197094</xdr:colOff>
      <xdr:row>15</xdr:row>
      <xdr:rowOff>213946</xdr:rowOff>
    </xdr:from>
    <xdr:to>
      <xdr:col>14</xdr:col>
      <xdr:colOff>581025</xdr:colOff>
      <xdr:row>16</xdr:row>
      <xdr:rowOff>238126</xdr:rowOff>
    </xdr:to>
    <xdr:sp macro="" textlink="">
      <xdr:nvSpPr>
        <xdr:cNvPr id="10" name="テキスト ボックス 9">
          <a:extLst>
            <a:ext uri="{FF2B5EF4-FFF2-40B4-BE49-F238E27FC236}">
              <a16:creationId xmlns:a16="http://schemas.microsoft.com/office/drawing/2014/main" id="{00000000-0008-0000-8900-00000A000000}"/>
            </a:ext>
          </a:extLst>
        </xdr:cNvPr>
        <xdr:cNvSpPr txBox="1"/>
      </xdr:nvSpPr>
      <xdr:spPr>
        <a:xfrm>
          <a:off x="8426694" y="2747596"/>
          <a:ext cx="1755531" cy="167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資料：教育委員会（中央図書館）</a:t>
          </a:r>
        </a:p>
      </xdr:txBody>
    </xdr:sp>
    <xdr:clientData/>
  </xdr:twoCellAnchor>
</xdr:wsDr>
</file>

<file path=xl/drawings/drawing242.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43.xml><?xml version="1.0" encoding="utf-8"?>
<xdr:wsDr xmlns:xdr="http://schemas.openxmlformats.org/drawingml/2006/spreadsheetDrawing" xmlns:a="http://schemas.openxmlformats.org/drawingml/2006/main">
  <xdr:twoCellAnchor>
    <xdr:from>
      <xdr:col>5</xdr:col>
      <xdr:colOff>647700</xdr:colOff>
      <xdr:row>0</xdr:row>
      <xdr:rowOff>0</xdr:rowOff>
    </xdr:from>
    <xdr:to>
      <xdr:col>15</xdr:col>
      <xdr:colOff>424962</xdr:colOff>
      <xdr:row>0</xdr:row>
      <xdr:rowOff>0</xdr:rowOff>
    </xdr:to>
    <xdr:graphicFrame macro="">
      <xdr:nvGraphicFramePr>
        <xdr:cNvPr id="2" name="グラフ 1">
          <a:extLst>
            <a:ext uri="{FF2B5EF4-FFF2-40B4-BE49-F238E27FC236}">
              <a16:creationId xmlns:a16="http://schemas.microsoft.com/office/drawing/2014/main" id="{1C35540D-A6A1-4E09-AC84-F25ED5795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447675</xdr:colOff>
      <xdr:row>1</xdr:row>
      <xdr:rowOff>167216</xdr:rowOff>
    </xdr:from>
    <xdr:to>
      <xdr:col>15</xdr:col>
      <xdr:colOff>161925</xdr:colOff>
      <xdr:row>14</xdr:row>
      <xdr:rowOff>247649</xdr:rowOff>
    </xdr:to>
    <xdr:graphicFrame macro="">
      <xdr:nvGraphicFramePr>
        <xdr:cNvPr id="3" name="グラフ 2">
          <a:extLst>
            <a:ext uri="{FF2B5EF4-FFF2-40B4-BE49-F238E27FC236}">
              <a16:creationId xmlns:a16="http://schemas.microsoft.com/office/drawing/2014/main" id="{0EE56CF7-7744-40B1-A5B9-D710FDE3B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274108</xdr:colOff>
      <xdr:row>13</xdr:row>
      <xdr:rowOff>256116</xdr:rowOff>
    </xdr:from>
    <xdr:to>
      <xdr:col>15</xdr:col>
      <xdr:colOff>35983</xdr:colOff>
      <xdr:row>15</xdr:row>
      <xdr:rowOff>103716</xdr:rowOff>
    </xdr:to>
    <xdr:sp macro="" textlink="">
      <xdr:nvSpPr>
        <xdr:cNvPr id="4" name="テキスト ボックス 3">
          <a:extLst>
            <a:ext uri="{FF2B5EF4-FFF2-40B4-BE49-F238E27FC236}">
              <a16:creationId xmlns:a16="http://schemas.microsoft.com/office/drawing/2014/main" id="{2551247B-FF36-4A1C-8F0B-10D4808430CF}"/>
            </a:ext>
          </a:extLst>
        </xdr:cNvPr>
        <xdr:cNvSpPr txBox="1"/>
      </xdr:nvSpPr>
      <xdr:spPr>
        <a:xfrm>
          <a:off x="10532533" y="4018491"/>
          <a:ext cx="11525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資料：生涯学習課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309DC77C-681E-4962-AB2D-D25A05A31D3C}"/>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309DC77C-681E-4962-AB2D-D25A05A31D3C}"/>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70ADB208-429B-486D-A7C3-BD7BBEE04CCF}"/>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70ADB208-429B-486D-A7C3-BD7BBEE04CCF}"/>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8F1E245E-BE58-4EC0-B436-8A25D9E3A5B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8F1E245E-BE58-4EC0-B436-8A25D9E3A5B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B0844DB2-8E19-4B68-A12A-1418527C81EE}"/>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B0844DB2-8E19-4B68-A12A-1418527C81EE}"/>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E1B34635-5EA7-45D3-9F27-94BFA1AC4841}"/>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E1B34635-5EA7-45D3-9F27-94BFA1AC4841}"/>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295275</xdr:colOff>
      <xdr:row>12</xdr:row>
      <xdr:rowOff>38100</xdr:rowOff>
    </xdr:from>
    <xdr:to>
      <xdr:col>14</xdr:col>
      <xdr:colOff>704176</xdr:colOff>
      <xdr:row>13</xdr:row>
      <xdr:rowOff>24819</xdr:rowOff>
    </xdr:to>
    <xdr:sp macro="" textlink="">
      <xdr:nvSpPr>
        <xdr:cNvPr id="10" name="テキスト ボックス 1">
          <a:extLst>
            <a:ext uri="{FF2B5EF4-FFF2-40B4-BE49-F238E27FC236}">
              <a16:creationId xmlns:a16="http://schemas.microsoft.com/office/drawing/2014/main" id="{6F3F93AA-591F-4384-A111-9B5633967E74}"/>
            </a:ext>
          </a:extLst>
        </xdr:cNvPr>
        <xdr:cNvSpPr txBox="1"/>
      </xdr:nvSpPr>
      <xdr:spPr>
        <a:xfrm>
          <a:off x="11239500" y="351472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twoCellAnchor>
    <xdr:from>
      <xdr:col>7</xdr:col>
      <xdr:colOff>19056</xdr:colOff>
      <xdr:row>3</xdr:row>
      <xdr:rowOff>266700</xdr:rowOff>
    </xdr:from>
    <xdr:to>
      <xdr:col>9</xdr:col>
      <xdr:colOff>51158</xdr:colOff>
      <xdr:row>4</xdr:row>
      <xdr:rowOff>247650</xdr:rowOff>
    </xdr:to>
    <xdr:grpSp>
      <xdr:nvGrpSpPr>
        <xdr:cNvPr id="11" name="グループ化 10">
          <a:extLst>
            <a:ext uri="{FF2B5EF4-FFF2-40B4-BE49-F238E27FC236}">
              <a16:creationId xmlns:a16="http://schemas.microsoft.com/office/drawing/2014/main" id="{579AF862-74F7-4702-B0B0-001300D34F8C}"/>
            </a:ext>
          </a:extLst>
        </xdr:cNvPr>
        <xdr:cNvGrpSpPr/>
      </xdr:nvGrpSpPr>
      <xdr:grpSpPr>
        <a:xfrm>
          <a:off x="6173034" y="788504"/>
          <a:ext cx="1407015" cy="461342"/>
          <a:chOff x="6105124" y="895351"/>
          <a:chExt cx="533802" cy="457200"/>
        </a:xfrm>
      </xdr:grpSpPr>
      <xdr:sp macro="" textlink="">
        <xdr:nvSpPr>
          <xdr:cNvPr id="12" name="角丸四角形吹き出し 12">
            <a:extLst>
              <a:ext uri="{FF2B5EF4-FFF2-40B4-BE49-F238E27FC236}">
                <a16:creationId xmlns:a16="http://schemas.microsoft.com/office/drawing/2014/main" id="{425EB6F2-4EB9-40E2-918A-17B8FECB9B9C}"/>
              </a:ext>
            </a:extLst>
          </xdr:cNvPr>
          <xdr:cNvSpPr/>
        </xdr:nvSpPr>
        <xdr:spPr>
          <a:xfrm>
            <a:off x="6105124" y="895351"/>
            <a:ext cx="514350" cy="457200"/>
          </a:xfrm>
          <a:prstGeom prst="wedgeRoundRectCallout">
            <a:avLst>
              <a:gd name="adj1" fmla="val -34309"/>
              <a:gd name="adj2" fmla="val 200354"/>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A41F6A38-F964-4812-B058-048AE74CCBBD}"/>
              </a:ext>
            </a:extLst>
          </xdr:cNvPr>
          <xdr:cNvSpPr txBox="1"/>
        </xdr:nvSpPr>
        <xdr:spPr>
          <a:xfrm>
            <a:off x="6162676" y="1057276"/>
            <a:ext cx="476250"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東日本大震災</a:t>
            </a:r>
          </a:p>
        </xdr:txBody>
      </xdr:sp>
    </xdr:grpSp>
    <xdr:clientData/>
  </xdr:twoCellAnchor>
  <xdr:twoCellAnchor>
    <xdr:from>
      <xdr:col>11</xdr:col>
      <xdr:colOff>257175</xdr:colOff>
      <xdr:row>4</xdr:row>
      <xdr:rowOff>95250</xdr:rowOff>
    </xdr:from>
    <xdr:to>
      <xdr:col>14</xdr:col>
      <xdr:colOff>228600</xdr:colOff>
      <xdr:row>5</xdr:row>
      <xdr:rowOff>266700</xdr:rowOff>
    </xdr:to>
    <xdr:grpSp>
      <xdr:nvGrpSpPr>
        <xdr:cNvPr id="14" name="グループ化 13">
          <a:extLst>
            <a:ext uri="{FF2B5EF4-FFF2-40B4-BE49-F238E27FC236}">
              <a16:creationId xmlns:a16="http://schemas.microsoft.com/office/drawing/2014/main" id="{1E36DB6F-4A25-4D4F-8C6F-9659E43DCC46}"/>
            </a:ext>
          </a:extLst>
        </xdr:cNvPr>
        <xdr:cNvGrpSpPr/>
      </xdr:nvGrpSpPr>
      <xdr:grpSpPr>
        <a:xfrm>
          <a:off x="9160979" y="1097446"/>
          <a:ext cx="2033795" cy="461341"/>
          <a:chOff x="6134101" y="971551"/>
          <a:chExt cx="514350" cy="457200"/>
        </a:xfrm>
      </xdr:grpSpPr>
      <xdr:sp macro="" textlink="">
        <xdr:nvSpPr>
          <xdr:cNvPr id="15" name="角丸四角形吹き出し 15">
            <a:extLst>
              <a:ext uri="{FF2B5EF4-FFF2-40B4-BE49-F238E27FC236}">
                <a16:creationId xmlns:a16="http://schemas.microsoft.com/office/drawing/2014/main" id="{7F78929B-0EAC-4284-9FD0-7162E0950A5D}"/>
              </a:ext>
            </a:extLst>
          </xdr:cNvPr>
          <xdr:cNvSpPr/>
        </xdr:nvSpPr>
        <xdr:spPr>
          <a:xfrm>
            <a:off x="6134101" y="971551"/>
            <a:ext cx="514350" cy="457200"/>
          </a:xfrm>
          <a:prstGeom prst="wedgeRoundRectCallout">
            <a:avLst>
              <a:gd name="adj1" fmla="val -9726"/>
              <a:gd name="adj2" fmla="val 150354"/>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A4036FB4-321E-4B6C-82D4-30FEB10C478B}"/>
              </a:ext>
            </a:extLst>
          </xdr:cNvPr>
          <xdr:cNvSpPr txBox="1"/>
        </xdr:nvSpPr>
        <xdr:spPr>
          <a:xfrm>
            <a:off x="6162676" y="1057276"/>
            <a:ext cx="476250"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新型コロナウイルス感染症</a:t>
            </a:r>
          </a:p>
        </xdr:txBody>
      </xdr:sp>
    </xdr:grpSp>
    <xdr:clientData/>
  </xdr:twoCellAnchor>
</xdr:wsDr>
</file>

<file path=xl/drawings/drawing244.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45.xml><?xml version="1.0" encoding="utf-8"?>
<xdr:wsDr xmlns:xdr="http://schemas.openxmlformats.org/drawingml/2006/spreadsheetDrawing" xmlns:a="http://schemas.openxmlformats.org/drawingml/2006/main">
  <xdr:twoCellAnchor>
    <xdr:from>
      <xdr:col>8</xdr:col>
      <xdr:colOff>222372</xdr:colOff>
      <xdr:row>3</xdr:row>
      <xdr:rowOff>66676</xdr:rowOff>
    </xdr:from>
    <xdr:to>
      <xdr:col>16</xdr:col>
      <xdr:colOff>570035</xdr:colOff>
      <xdr:row>23</xdr:row>
      <xdr:rowOff>104775</xdr:rowOff>
    </xdr:to>
    <xdr:graphicFrame macro="">
      <xdr:nvGraphicFramePr>
        <xdr:cNvPr id="2" name="グラフ 1">
          <a:extLst>
            <a:ext uri="{FF2B5EF4-FFF2-40B4-BE49-F238E27FC236}">
              <a16:creationId xmlns:a16="http://schemas.microsoft.com/office/drawing/2014/main" id="{5C018FAC-FEF8-4F83-BC20-71F7C111C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185372</xdr:colOff>
      <xdr:row>3</xdr:row>
      <xdr:rowOff>163391</xdr:rowOff>
    </xdr:from>
    <xdr:to>
      <xdr:col>17</xdr:col>
      <xdr:colOff>42496</xdr:colOff>
      <xdr:row>5</xdr:row>
      <xdr:rowOff>68140</xdr:rowOff>
    </xdr:to>
    <xdr:sp macro="" textlink="">
      <xdr:nvSpPr>
        <xdr:cNvPr id="3" name="正方形/長方形 2">
          <a:extLst>
            <a:ext uri="{FF2B5EF4-FFF2-40B4-BE49-F238E27FC236}">
              <a16:creationId xmlns:a16="http://schemas.microsoft.com/office/drawing/2014/main" id="{28855BA0-1F5A-4EA8-BE67-1013EB8F832F}"/>
            </a:ext>
          </a:extLst>
        </xdr:cNvPr>
        <xdr:cNvSpPr/>
      </xdr:nvSpPr>
      <xdr:spPr>
        <a:xfrm>
          <a:off x="12110672" y="763466"/>
          <a:ext cx="542924" cy="266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800">
              <a:solidFill>
                <a:sysClr val="windowText" lastClr="000000"/>
              </a:solidFill>
              <a:latin typeface="みんなの文字ゴTTh-R" pitchFamily="50" charset="-128"/>
              <a:ea typeface="みんなの文字ゴTTh-R" pitchFamily="50" charset="-128"/>
            </a:rPr>
            <a:t>人</a:t>
          </a:r>
        </a:p>
      </xdr:txBody>
    </xdr:sp>
    <xdr:clientData/>
  </xdr:twoCellAnchor>
  <xdr:twoCellAnchor>
    <xdr:from>
      <xdr:col>8</xdr:col>
      <xdr:colOff>394921</xdr:colOff>
      <xdr:row>3</xdr:row>
      <xdr:rowOff>112834</xdr:rowOff>
    </xdr:from>
    <xdr:to>
      <xdr:col>9</xdr:col>
      <xdr:colOff>194896</xdr:colOff>
      <xdr:row>4</xdr:row>
      <xdr:rowOff>122359</xdr:rowOff>
    </xdr:to>
    <xdr:sp macro="" textlink="">
      <xdr:nvSpPr>
        <xdr:cNvPr id="4" name="正方形/長方形 3">
          <a:extLst>
            <a:ext uri="{FF2B5EF4-FFF2-40B4-BE49-F238E27FC236}">
              <a16:creationId xmlns:a16="http://schemas.microsoft.com/office/drawing/2014/main" id="{9305730E-2C71-4C75-A571-703CCF05C7E5}"/>
            </a:ext>
          </a:extLst>
        </xdr:cNvPr>
        <xdr:cNvSpPr/>
      </xdr:nvSpPr>
      <xdr:spPr>
        <a:xfrm>
          <a:off x="6833821" y="712909"/>
          <a:ext cx="4857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800">
              <a:solidFill>
                <a:sysClr val="windowText" lastClr="000000"/>
              </a:solidFill>
              <a:latin typeface="みんなの文字ゴTTh-R" pitchFamily="50" charset="-128"/>
              <a:ea typeface="みんなの文字ゴTTh-R" pitchFamily="50" charset="-128"/>
            </a:rPr>
            <a:t>％</a:t>
          </a:r>
        </a:p>
      </xdr:txBody>
    </xdr:sp>
    <xdr:clientData/>
  </xdr:twoCellAnchor>
  <xdr:twoCellAnchor>
    <xdr:from>
      <xdr:col>15</xdr:col>
      <xdr:colOff>219808</xdr:colOff>
      <xdr:row>21</xdr:row>
      <xdr:rowOff>146540</xdr:rowOff>
    </xdr:from>
    <xdr:to>
      <xdr:col>16</xdr:col>
      <xdr:colOff>630116</xdr:colOff>
      <xdr:row>23</xdr:row>
      <xdr:rowOff>51290</xdr:rowOff>
    </xdr:to>
    <xdr:sp macro="" textlink="">
      <xdr:nvSpPr>
        <xdr:cNvPr id="5" name="テキスト ボックス 4">
          <a:extLst>
            <a:ext uri="{FF2B5EF4-FFF2-40B4-BE49-F238E27FC236}">
              <a16:creationId xmlns:a16="http://schemas.microsoft.com/office/drawing/2014/main" id="{5A38D204-AAE8-43C1-9DA3-76901D1C1A4D}"/>
            </a:ext>
          </a:extLst>
        </xdr:cNvPr>
        <xdr:cNvSpPr txBox="1"/>
      </xdr:nvSpPr>
      <xdr:spPr>
        <a:xfrm>
          <a:off x="11459308" y="4004165"/>
          <a:ext cx="109610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資料：生涯学習課</a:t>
          </a:r>
        </a:p>
      </xdr:txBody>
    </xdr:sp>
    <xdr:clientData/>
  </xdr:twoCellAnchor>
  <xdr:twoCellAnchor>
    <xdr:from>
      <xdr:col>15</xdr:col>
      <xdr:colOff>486508</xdr:colOff>
      <xdr:row>21</xdr:row>
      <xdr:rowOff>3665</xdr:rowOff>
    </xdr:from>
    <xdr:to>
      <xdr:col>16</xdr:col>
      <xdr:colOff>209609</xdr:colOff>
      <xdr:row>22</xdr:row>
      <xdr:rowOff>95159</xdr:rowOff>
    </xdr:to>
    <xdr:sp macro="" textlink="">
      <xdr:nvSpPr>
        <xdr:cNvPr id="6" name="テキスト ボックス 1">
          <a:extLst>
            <a:ext uri="{FF2B5EF4-FFF2-40B4-BE49-F238E27FC236}">
              <a16:creationId xmlns:a16="http://schemas.microsoft.com/office/drawing/2014/main" id="{9B6DF9A2-B6EB-46FB-9643-D37C7A010A2D}"/>
            </a:ext>
          </a:extLst>
        </xdr:cNvPr>
        <xdr:cNvSpPr txBox="1"/>
      </xdr:nvSpPr>
      <xdr:spPr>
        <a:xfrm>
          <a:off x="11726008" y="3861290"/>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46.xml><?xml version="1.0" encoding="utf-8"?>
<xdr:wsDr xmlns:xdr="http://schemas.openxmlformats.org/drawingml/2006/spreadsheetDrawing" xmlns:a="http://schemas.openxmlformats.org/drawingml/2006/main">
  <xdr:twoCellAnchor>
    <xdr:from>
      <xdr:col>6</xdr:col>
      <xdr:colOff>647700</xdr:colOff>
      <xdr:row>0</xdr:row>
      <xdr:rowOff>0</xdr:rowOff>
    </xdr:from>
    <xdr:to>
      <xdr:col>16</xdr:col>
      <xdr:colOff>424962</xdr:colOff>
      <xdr:row>0</xdr:row>
      <xdr:rowOff>0</xdr:rowOff>
    </xdr:to>
    <xdr:graphicFrame macro="">
      <xdr:nvGraphicFramePr>
        <xdr:cNvPr id="2" name="グラフ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371476</xdr:colOff>
      <xdr:row>3</xdr:row>
      <xdr:rowOff>19051</xdr:rowOff>
    </xdr:from>
    <xdr:to>
      <xdr:col>15</xdr:col>
      <xdr:colOff>104776</xdr:colOff>
      <xdr:row>14</xdr:row>
      <xdr:rowOff>161925</xdr:rowOff>
    </xdr:to>
    <xdr:graphicFrame macro="">
      <xdr:nvGraphicFramePr>
        <xdr:cNvPr id="3" name="グラフ 2">
          <a:extLst>
            <a:ext uri="{FF2B5EF4-FFF2-40B4-BE49-F238E27FC236}">
              <a16:creationId xmlns:a16="http://schemas.microsoft.com/office/drawing/2014/main" id="{00000000-0008-0000-8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57151</xdr:colOff>
      <xdr:row>14</xdr:row>
      <xdr:rowOff>231775</xdr:rowOff>
    </xdr:from>
    <xdr:to>
      <xdr:col>15</xdr:col>
      <xdr:colOff>523875</xdr:colOff>
      <xdr:row>15</xdr:row>
      <xdr:rowOff>266701</xdr:rowOff>
    </xdr:to>
    <xdr:sp macro="" textlink="">
      <xdr:nvSpPr>
        <xdr:cNvPr id="4" name="テキスト ボックス 3">
          <a:extLst>
            <a:ext uri="{FF2B5EF4-FFF2-40B4-BE49-F238E27FC236}">
              <a16:creationId xmlns:a16="http://schemas.microsoft.com/office/drawing/2014/main" id="{00000000-0008-0000-8C00-000004000000}"/>
            </a:ext>
          </a:extLst>
        </xdr:cNvPr>
        <xdr:cNvSpPr txBox="1"/>
      </xdr:nvSpPr>
      <xdr:spPr>
        <a:xfrm>
          <a:off x="8286751" y="2574925"/>
          <a:ext cx="2524124" cy="168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※2017</a:t>
          </a:r>
          <a:r>
            <a:rPr kumimoji="1" lang="ja-JP" altLang="en-US" sz="800">
              <a:latin typeface="+mn-ea"/>
              <a:ea typeface="+mn-ea"/>
            </a:rPr>
            <a:t>年</a:t>
          </a:r>
          <a:r>
            <a:rPr kumimoji="1" lang="en-US" altLang="ja-JP" sz="800">
              <a:latin typeface="+mn-ea"/>
              <a:ea typeface="+mn-ea"/>
            </a:rPr>
            <a:t>10</a:t>
          </a:r>
          <a:r>
            <a:rPr kumimoji="1" lang="ja-JP" altLang="en-US" sz="800">
              <a:latin typeface="+mn-ea"/>
              <a:ea typeface="+mn-ea"/>
            </a:rPr>
            <a:t>月１日～</a:t>
          </a:r>
          <a:r>
            <a:rPr kumimoji="1" lang="en-US" altLang="ja-JP" sz="800">
              <a:latin typeface="+mn-ea"/>
              <a:ea typeface="+mn-ea"/>
            </a:rPr>
            <a:t>2018</a:t>
          </a:r>
          <a:r>
            <a:rPr kumimoji="1" lang="ja-JP" altLang="en-US" sz="800">
              <a:latin typeface="+mn-ea"/>
              <a:ea typeface="+mn-ea"/>
            </a:rPr>
            <a:t>年７月６日休館</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0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8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666751</xdr:colOff>
      <xdr:row>15</xdr:row>
      <xdr:rowOff>155575</xdr:rowOff>
    </xdr:from>
    <xdr:to>
      <xdr:col>15</xdr:col>
      <xdr:colOff>133351</xdr:colOff>
      <xdr:row>17</xdr:row>
      <xdr:rowOff>19050</xdr:rowOff>
    </xdr:to>
    <xdr:sp macro="" textlink="">
      <xdr:nvSpPr>
        <xdr:cNvPr id="10" name="テキスト ボックス 9">
          <a:extLst>
            <a:ext uri="{FF2B5EF4-FFF2-40B4-BE49-F238E27FC236}">
              <a16:creationId xmlns:a16="http://schemas.microsoft.com/office/drawing/2014/main" id="{00000000-0008-0000-8C00-00000A000000}"/>
            </a:ext>
          </a:extLst>
        </xdr:cNvPr>
        <xdr:cNvSpPr txBox="1"/>
      </xdr:nvSpPr>
      <xdr:spPr>
        <a:xfrm>
          <a:off x="8896351" y="2727325"/>
          <a:ext cx="15240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教育委員会（美術館）</a:t>
          </a:r>
        </a:p>
      </xdr:txBody>
    </xdr:sp>
    <xdr:clientData/>
  </xdr:twoCellAnchor>
  <xdr:twoCellAnchor>
    <xdr:from>
      <xdr:col>14</xdr:col>
      <xdr:colOff>495300</xdr:colOff>
      <xdr:row>13</xdr:row>
      <xdr:rowOff>152400</xdr:rowOff>
    </xdr:from>
    <xdr:to>
      <xdr:col>15</xdr:col>
      <xdr:colOff>218401</xdr:colOff>
      <xdr:row>14</xdr:row>
      <xdr:rowOff>139119</xdr:rowOff>
    </xdr:to>
    <xdr:sp macro="" textlink="">
      <xdr:nvSpPr>
        <xdr:cNvPr id="12" name="テキスト ボックス 1">
          <a:extLst>
            <a:ext uri="{FF2B5EF4-FFF2-40B4-BE49-F238E27FC236}">
              <a16:creationId xmlns:a16="http://schemas.microsoft.com/office/drawing/2014/main" id="{00000000-0008-0000-8C00-00000C000000}"/>
            </a:ext>
          </a:extLst>
        </xdr:cNvPr>
        <xdr:cNvSpPr txBox="1"/>
      </xdr:nvSpPr>
      <xdr:spPr>
        <a:xfrm>
          <a:off x="11420475" y="3714750"/>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47.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48.xml><?xml version="1.0" encoding="utf-8"?>
<c:userShapes xmlns:c="http://schemas.openxmlformats.org/drawingml/2006/chart">
  <cdr:relSizeAnchor xmlns:cdr="http://schemas.openxmlformats.org/drawingml/2006/chartDrawing">
    <cdr:from>
      <cdr:x>0.05688</cdr:x>
      <cdr:y>0.06448</cdr:y>
    </cdr:from>
    <cdr:to>
      <cdr:x>0.11243</cdr:x>
      <cdr:y>0.14247</cdr:y>
    </cdr:to>
    <cdr:sp macro="" textlink="">
      <cdr:nvSpPr>
        <cdr:cNvPr id="2" name="テキスト ボックス 1"/>
        <cdr:cNvSpPr txBox="1"/>
      </cdr:nvSpPr>
      <cdr:spPr>
        <a:xfrm xmlns:a="http://schemas.openxmlformats.org/drawingml/2006/main">
          <a:off x="366226" y="224168"/>
          <a:ext cx="357673" cy="2711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49.xml><?xml version="1.0" encoding="utf-8"?>
<xdr:wsDr xmlns:xdr="http://schemas.openxmlformats.org/drawingml/2006/spreadsheetDrawing" xmlns:a="http://schemas.openxmlformats.org/drawingml/2006/main">
  <xdr:twoCellAnchor>
    <xdr:from>
      <xdr:col>5</xdr:col>
      <xdr:colOff>647700</xdr:colOff>
      <xdr:row>0</xdr:row>
      <xdr:rowOff>0</xdr:rowOff>
    </xdr:from>
    <xdr:to>
      <xdr:col>15</xdr:col>
      <xdr:colOff>424962</xdr:colOff>
      <xdr:row>0</xdr:row>
      <xdr:rowOff>0</xdr:rowOff>
    </xdr:to>
    <xdr:graphicFrame macro="">
      <xdr:nvGraphicFramePr>
        <xdr:cNvPr id="2" name="グラフ 1">
          <a:extLst>
            <a:ext uri="{FF2B5EF4-FFF2-40B4-BE49-F238E27FC236}">
              <a16:creationId xmlns:a16="http://schemas.microsoft.com/office/drawing/2014/main" id="{00000000-0008-0000-8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xdr:row>
      <xdr:rowOff>142874</xdr:rowOff>
    </xdr:from>
    <xdr:to>
      <xdr:col>15</xdr:col>
      <xdr:colOff>209550</xdr:colOff>
      <xdr:row>14</xdr:row>
      <xdr:rowOff>114299</xdr:rowOff>
    </xdr:to>
    <xdr:graphicFrame macro="">
      <xdr:nvGraphicFramePr>
        <xdr:cNvPr id="3" name="グラフ 2">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152397</xdr:colOff>
      <xdr:row>14</xdr:row>
      <xdr:rowOff>276225</xdr:rowOff>
    </xdr:from>
    <xdr:to>
      <xdr:col>15</xdr:col>
      <xdr:colOff>200024</xdr:colOff>
      <xdr:row>16</xdr:row>
      <xdr:rowOff>161925</xdr:rowOff>
    </xdr:to>
    <xdr:sp macro="" textlink="">
      <xdr:nvSpPr>
        <xdr:cNvPr id="4" name="テキスト ボックス 3">
          <a:extLst>
            <a:ext uri="{FF2B5EF4-FFF2-40B4-BE49-F238E27FC236}">
              <a16:creationId xmlns:a16="http://schemas.microsoft.com/office/drawing/2014/main" id="{00000000-0008-0000-8D00-000004000000}"/>
            </a:ext>
          </a:extLst>
        </xdr:cNvPr>
        <xdr:cNvSpPr txBox="1"/>
      </xdr:nvSpPr>
      <xdr:spPr>
        <a:xfrm>
          <a:off x="9782172" y="4124325"/>
          <a:ext cx="2124077"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（公財）郡山市文化・学び振興公社</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D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D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D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D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8D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628650</xdr:colOff>
      <xdr:row>13</xdr:row>
      <xdr:rowOff>142875</xdr:rowOff>
    </xdr:from>
    <xdr:to>
      <xdr:col>15</xdr:col>
      <xdr:colOff>332701</xdr:colOff>
      <xdr:row>14</xdr:row>
      <xdr:rowOff>129594</xdr:rowOff>
    </xdr:to>
    <xdr:sp macro="" textlink="">
      <xdr:nvSpPr>
        <xdr:cNvPr id="10" name="テキスト ボックス 1">
          <a:extLst>
            <a:ext uri="{FF2B5EF4-FFF2-40B4-BE49-F238E27FC236}">
              <a16:creationId xmlns:a16="http://schemas.microsoft.com/office/drawing/2014/main" id="{00000000-0008-0000-8D00-00000A000000}"/>
            </a:ext>
          </a:extLst>
        </xdr:cNvPr>
        <xdr:cNvSpPr txBox="1"/>
      </xdr:nvSpPr>
      <xdr:spPr>
        <a:xfrm>
          <a:off x="11630025" y="370522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510668</xdr:colOff>
      <xdr:row>2</xdr:row>
      <xdr:rowOff>17600</xdr:rowOff>
    </xdr:from>
    <xdr:to>
      <xdr:col>18</xdr:col>
      <xdr:colOff>667870</xdr:colOff>
      <xdr:row>4</xdr:row>
      <xdr:rowOff>115420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5268815" y="353776"/>
          <a:ext cx="1154526" cy="433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10</a:t>
          </a:r>
          <a:r>
            <a:rPr kumimoji="1" lang="ja-JP" altLang="en-US" sz="800">
              <a:solidFill>
                <a:sysClr val="windowText" lastClr="000000"/>
              </a:solidFill>
              <a:latin typeface="+mn-ea"/>
              <a:ea typeface="+mn-ea"/>
            </a:rPr>
            <a:t>月１日現在</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単位：人</a:t>
          </a:r>
        </a:p>
      </xdr:txBody>
    </xdr:sp>
    <xdr:clientData/>
  </xdr:twoCellAnchor>
  <xdr:twoCellAnchor editAs="absolute">
    <xdr:from>
      <xdr:col>11</xdr:col>
      <xdr:colOff>608540</xdr:colOff>
      <xdr:row>2689</xdr:row>
      <xdr:rowOff>167542</xdr:rowOff>
    </xdr:from>
    <xdr:to>
      <xdr:col>18</xdr:col>
      <xdr:colOff>980749</xdr:colOff>
      <xdr:row>2695</xdr:row>
      <xdr:rowOff>101600</xdr:rowOff>
    </xdr:to>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3</xdr:col>
      <xdr:colOff>1724025</xdr:colOff>
      <xdr:row>2639</xdr:row>
      <xdr:rowOff>17992</xdr:rowOff>
    </xdr:from>
    <xdr:to>
      <xdr:col>8</xdr:col>
      <xdr:colOff>627591</xdr:colOff>
      <xdr:row>2643</xdr:row>
      <xdr:rowOff>130175</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3</xdr:col>
      <xdr:colOff>1914525</xdr:colOff>
      <xdr:row>2667</xdr:row>
      <xdr:rowOff>17992</xdr:rowOff>
    </xdr:from>
    <xdr:to>
      <xdr:col>9</xdr:col>
      <xdr:colOff>132291</xdr:colOff>
      <xdr:row>2671</xdr:row>
      <xdr:rowOff>130175</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3</xdr:col>
      <xdr:colOff>1285874</xdr:colOff>
      <xdr:row>2693</xdr:row>
      <xdr:rowOff>73025</xdr:rowOff>
    </xdr:from>
    <xdr:to>
      <xdr:col>9</xdr:col>
      <xdr:colOff>541866</xdr:colOff>
      <xdr:row>2698</xdr:row>
      <xdr:rowOff>17991</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3</xdr:col>
      <xdr:colOff>1971675</xdr:colOff>
      <xdr:row>2698</xdr:row>
      <xdr:rowOff>65616</xdr:rowOff>
    </xdr:from>
    <xdr:to>
      <xdr:col>9</xdr:col>
      <xdr:colOff>189441</xdr:colOff>
      <xdr:row>2703</xdr:row>
      <xdr:rowOff>9712</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6</xdr:col>
      <xdr:colOff>216957</xdr:colOff>
      <xdr:row>4</xdr:row>
      <xdr:rowOff>89955</xdr:rowOff>
    </xdr:from>
    <xdr:to>
      <xdr:col>18</xdr:col>
      <xdr:colOff>781102</xdr:colOff>
      <xdr:row>41</xdr:row>
      <xdr:rowOff>67027</xdr:rowOff>
    </xdr:to>
    <xdr:grpSp>
      <xdr:nvGrpSpPr>
        <xdr:cNvPr id="8" name="グループ化 7">
          <a:extLst>
            <a:ext uri="{FF2B5EF4-FFF2-40B4-BE49-F238E27FC236}">
              <a16:creationId xmlns:a16="http://schemas.microsoft.com/office/drawing/2014/main" id="{00000000-0008-0000-0900-000008000000}"/>
            </a:ext>
          </a:extLst>
        </xdr:cNvPr>
        <xdr:cNvGrpSpPr/>
      </xdr:nvGrpSpPr>
      <xdr:grpSpPr>
        <a:xfrm>
          <a:off x="7455957" y="782682"/>
          <a:ext cx="9205918" cy="6471390"/>
          <a:chOff x="7617881" y="851956"/>
          <a:chExt cx="9140065" cy="6422422"/>
        </a:xfrm>
      </xdr:grpSpPr>
      <xdr:sp macro="" textlink="">
        <xdr:nvSpPr>
          <xdr:cNvPr id="9" name="Oval 1">
            <a:extLst>
              <a:ext uri="{FF2B5EF4-FFF2-40B4-BE49-F238E27FC236}">
                <a16:creationId xmlns:a16="http://schemas.microsoft.com/office/drawing/2014/main" id="{00000000-0008-0000-0900-000009000000}"/>
              </a:ext>
            </a:extLst>
          </xdr:cNvPr>
          <xdr:cNvSpPr>
            <a:spLocks noChangeArrowheads="1"/>
          </xdr:cNvSpPr>
        </xdr:nvSpPr>
        <xdr:spPr bwMode="auto">
          <a:xfrm>
            <a:off x="7617881" y="1769445"/>
            <a:ext cx="8967865" cy="464861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2">
            <a:extLst>
              <a:ext uri="{FF2B5EF4-FFF2-40B4-BE49-F238E27FC236}">
                <a16:creationId xmlns:a16="http://schemas.microsoft.com/office/drawing/2014/main" id="{00000000-0008-0000-0900-00000A000000}"/>
              </a:ext>
            </a:extLst>
          </xdr:cNvPr>
          <xdr:cNvSpPr>
            <a:spLocks/>
          </xdr:cNvSpPr>
        </xdr:nvSpPr>
        <xdr:spPr bwMode="auto">
          <a:xfrm>
            <a:off x="10725687" y="3176261"/>
            <a:ext cx="3173650" cy="1627014"/>
          </a:xfrm>
          <a:custGeom>
            <a:avLst/>
            <a:gdLst>
              <a:gd name="T0" fmla="*/ 12 w 241"/>
              <a:gd name="T1" fmla="*/ 133 h 133"/>
              <a:gd name="T2" fmla="*/ 229 w 241"/>
              <a:gd name="T3" fmla="*/ 133 h 133"/>
              <a:gd name="T4" fmla="*/ 231 w 241"/>
              <a:gd name="T5" fmla="*/ 132 h 133"/>
              <a:gd name="T6" fmla="*/ 234 w 241"/>
              <a:gd name="T7" fmla="*/ 131 h 133"/>
              <a:gd name="T8" fmla="*/ 236 w 241"/>
              <a:gd name="T9" fmla="*/ 130 h 133"/>
              <a:gd name="T10" fmla="*/ 238 w 241"/>
              <a:gd name="T11" fmla="*/ 128 h 133"/>
              <a:gd name="T12" fmla="*/ 239 w 241"/>
              <a:gd name="T13" fmla="*/ 126 h 133"/>
              <a:gd name="T14" fmla="*/ 240 w 241"/>
              <a:gd name="T15" fmla="*/ 124 h 133"/>
              <a:gd name="T16" fmla="*/ 241 w 241"/>
              <a:gd name="T17" fmla="*/ 121 h 133"/>
              <a:gd name="T18" fmla="*/ 241 w 241"/>
              <a:gd name="T19" fmla="*/ 11 h 133"/>
              <a:gd name="T20" fmla="*/ 240 w 241"/>
              <a:gd name="T21" fmla="*/ 9 h 133"/>
              <a:gd name="T22" fmla="*/ 240 w 241"/>
              <a:gd name="T23" fmla="*/ 6 h 133"/>
              <a:gd name="T24" fmla="*/ 238 w 241"/>
              <a:gd name="T25" fmla="*/ 4 h 133"/>
              <a:gd name="T26" fmla="*/ 236 w 241"/>
              <a:gd name="T27" fmla="*/ 2 h 133"/>
              <a:gd name="T28" fmla="*/ 234 w 241"/>
              <a:gd name="T29" fmla="*/ 1 h 133"/>
              <a:gd name="T30" fmla="*/ 232 w 241"/>
              <a:gd name="T31" fmla="*/ 0 h 133"/>
              <a:gd name="T32" fmla="*/ 229 w 241"/>
              <a:gd name="T33" fmla="*/ 0 h 133"/>
              <a:gd name="T34" fmla="*/ 12 w 241"/>
              <a:gd name="T35" fmla="*/ 0 h 133"/>
              <a:gd name="T36" fmla="*/ 9 w 241"/>
              <a:gd name="T37" fmla="*/ 0 h 133"/>
              <a:gd name="T38" fmla="*/ 7 w 241"/>
              <a:gd name="T39" fmla="*/ 1 h 133"/>
              <a:gd name="T40" fmla="*/ 5 w 241"/>
              <a:gd name="T41" fmla="*/ 2 h 133"/>
              <a:gd name="T42" fmla="*/ 3 w 241"/>
              <a:gd name="T43" fmla="*/ 4 h 133"/>
              <a:gd name="T44" fmla="*/ 2 w 241"/>
              <a:gd name="T45" fmla="*/ 6 h 133"/>
              <a:gd name="T46" fmla="*/ 1 w 241"/>
              <a:gd name="T47" fmla="*/ 9 h 133"/>
              <a:gd name="T48" fmla="*/ 0 w 241"/>
              <a:gd name="T49" fmla="*/ 11 h 133"/>
              <a:gd name="T50" fmla="*/ 0 w 241"/>
              <a:gd name="T51" fmla="*/ 121 h 133"/>
              <a:gd name="T52" fmla="*/ 1 w 241"/>
              <a:gd name="T53" fmla="*/ 124 h 133"/>
              <a:gd name="T54" fmla="*/ 2 w 241"/>
              <a:gd name="T55" fmla="*/ 126 h 133"/>
              <a:gd name="T56" fmla="*/ 3 w 241"/>
              <a:gd name="T57" fmla="*/ 128 h 133"/>
              <a:gd name="T58" fmla="*/ 5 w 241"/>
              <a:gd name="T59" fmla="*/ 130 h 133"/>
              <a:gd name="T60" fmla="*/ 7 w 241"/>
              <a:gd name="T61" fmla="*/ 131 h 133"/>
              <a:gd name="T62" fmla="*/ 9 w 241"/>
              <a:gd name="T63" fmla="*/ 132 h 133"/>
              <a:gd name="T64" fmla="*/ 12 w 241"/>
              <a:gd name="T65" fmla="*/ 133 h 1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41"/>
              <a:gd name="T100" fmla="*/ 0 h 133"/>
              <a:gd name="T101" fmla="*/ 241 w 241"/>
              <a:gd name="T102" fmla="*/ 133 h 13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41" h="133">
                <a:moveTo>
                  <a:pt x="12" y="133"/>
                </a:moveTo>
                <a:lnTo>
                  <a:pt x="229" y="133"/>
                </a:lnTo>
                <a:lnTo>
                  <a:pt x="231" y="132"/>
                </a:lnTo>
                <a:lnTo>
                  <a:pt x="234" y="131"/>
                </a:lnTo>
                <a:lnTo>
                  <a:pt x="236" y="130"/>
                </a:lnTo>
                <a:lnTo>
                  <a:pt x="238" y="128"/>
                </a:lnTo>
                <a:lnTo>
                  <a:pt x="239" y="126"/>
                </a:lnTo>
                <a:lnTo>
                  <a:pt x="240" y="124"/>
                </a:lnTo>
                <a:lnTo>
                  <a:pt x="241" y="121"/>
                </a:lnTo>
                <a:lnTo>
                  <a:pt x="241" y="11"/>
                </a:lnTo>
                <a:lnTo>
                  <a:pt x="240" y="9"/>
                </a:lnTo>
                <a:lnTo>
                  <a:pt x="240" y="6"/>
                </a:lnTo>
                <a:lnTo>
                  <a:pt x="238" y="4"/>
                </a:lnTo>
                <a:lnTo>
                  <a:pt x="236" y="2"/>
                </a:lnTo>
                <a:lnTo>
                  <a:pt x="234" y="1"/>
                </a:lnTo>
                <a:lnTo>
                  <a:pt x="232" y="0"/>
                </a:lnTo>
                <a:lnTo>
                  <a:pt x="229" y="0"/>
                </a:lnTo>
                <a:lnTo>
                  <a:pt x="12" y="0"/>
                </a:lnTo>
                <a:lnTo>
                  <a:pt x="9" y="0"/>
                </a:lnTo>
                <a:lnTo>
                  <a:pt x="7" y="1"/>
                </a:lnTo>
                <a:lnTo>
                  <a:pt x="5" y="2"/>
                </a:lnTo>
                <a:lnTo>
                  <a:pt x="3" y="4"/>
                </a:lnTo>
                <a:lnTo>
                  <a:pt x="2" y="6"/>
                </a:lnTo>
                <a:lnTo>
                  <a:pt x="1" y="9"/>
                </a:lnTo>
                <a:lnTo>
                  <a:pt x="0" y="11"/>
                </a:lnTo>
                <a:lnTo>
                  <a:pt x="0" y="121"/>
                </a:lnTo>
                <a:lnTo>
                  <a:pt x="1" y="124"/>
                </a:lnTo>
                <a:lnTo>
                  <a:pt x="2" y="126"/>
                </a:lnTo>
                <a:lnTo>
                  <a:pt x="3" y="128"/>
                </a:lnTo>
                <a:lnTo>
                  <a:pt x="5" y="130"/>
                </a:lnTo>
                <a:lnTo>
                  <a:pt x="7" y="131"/>
                </a:lnTo>
                <a:lnTo>
                  <a:pt x="9" y="132"/>
                </a:lnTo>
                <a:lnTo>
                  <a:pt x="12" y="133"/>
                </a:lnTo>
                <a:close/>
              </a:path>
            </a:pathLst>
          </a:custGeom>
          <a:solidFill>
            <a:srgbClr val="FFFFFF"/>
          </a:solidFill>
          <a:ln w="9525">
            <a:solidFill>
              <a:srgbClr val="000000"/>
            </a:solidFill>
            <a:round/>
            <a:headEnd/>
            <a:tailEnd/>
          </a:ln>
        </xdr:spPr>
      </xdr:sp>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11845024" y="3457624"/>
            <a:ext cx="1013988" cy="269130"/>
          </a:xfrm>
          <a:prstGeom prst="rect">
            <a:avLst/>
          </a:prstGeom>
          <a:noFill/>
          <a:ln w="9525">
            <a:noFill/>
            <a:miter lim="800000"/>
            <a:headEnd/>
            <a:tailEnd/>
          </a:ln>
        </xdr:spPr>
        <xdr:txBody>
          <a:bodyPr wrap="square" lIns="0" tIns="0" rIns="0" bIns="0" anchor="ctr" upright="1">
            <a:noAutofit/>
          </a:bodyPr>
          <a:lstStyle/>
          <a:p>
            <a:pPr algn="ctr" rtl="0">
              <a:defRPr sz="1000"/>
            </a:pPr>
            <a:r>
              <a:rPr lang="ja-JP" altLang="en-US" sz="1600" b="1" i="0" strike="noStrike">
                <a:solidFill>
                  <a:srgbClr val="000000"/>
                </a:solidFill>
                <a:latin typeface="ＭＳ Ｐゴシック"/>
                <a:ea typeface="ＭＳ Ｐゴシック"/>
              </a:rPr>
              <a:t>郡 山 市</a:t>
            </a:r>
          </a:p>
        </xdr:txBody>
      </xdr:sp>
      <xdr:sp macro="" textlink="">
        <xdr:nvSpPr>
          <xdr:cNvPr id="12" name="Rectangle 4">
            <a:extLst>
              <a:ext uri="{FF2B5EF4-FFF2-40B4-BE49-F238E27FC236}">
                <a16:creationId xmlns:a16="http://schemas.microsoft.com/office/drawing/2014/main" id="{00000000-0008-0000-0900-00000C000000}"/>
              </a:ext>
            </a:extLst>
          </xdr:cNvPr>
          <xdr:cNvSpPr>
            <a:spLocks noChangeArrowheads="1"/>
          </xdr:cNvSpPr>
        </xdr:nvSpPr>
        <xdr:spPr bwMode="auto">
          <a:xfrm>
            <a:off x="11318278" y="3812387"/>
            <a:ext cx="1988469" cy="648359"/>
          </a:xfrm>
          <a:prstGeom prst="rect">
            <a:avLst/>
          </a:prstGeom>
          <a:noFill/>
          <a:ln w="9525">
            <a:noFill/>
            <a:miter lim="800000"/>
            <a:headEnd/>
            <a:tailEnd/>
          </a:ln>
        </xdr:spPr>
        <xdr:txBody>
          <a:bodyPr wrap="square" lIns="0" tIns="0" rIns="0" bIns="0" anchor="ctr" upright="1">
            <a:noAutofit/>
          </a:bodyPr>
          <a:lstStyle/>
          <a:p>
            <a:pPr algn="ctr" rtl="0">
              <a:lnSpc>
                <a:spcPts val="1200"/>
              </a:lnSpc>
              <a:defRPr sz="1000"/>
            </a:pPr>
            <a:r>
              <a:rPr lang="ja-JP" altLang="en-US" sz="1400" b="0" i="0" strike="noStrike">
                <a:solidFill>
                  <a:srgbClr val="000000"/>
                </a:solidFill>
                <a:latin typeface="ＭＳ Ｐゴシック"/>
                <a:ea typeface="ＭＳ Ｐゴシック"/>
              </a:rPr>
              <a:t>市で就業：</a:t>
            </a:r>
            <a:r>
              <a:rPr lang="en-US" altLang="ja-JP" sz="1400" b="0" i="0" strike="noStrike">
                <a:solidFill>
                  <a:srgbClr val="000000"/>
                </a:solidFill>
                <a:latin typeface="ＭＳ Ｐゴシック"/>
                <a:ea typeface="ＭＳ Ｐゴシック"/>
              </a:rPr>
              <a:t>160,462</a:t>
            </a:r>
          </a:p>
          <a:p>
            <a:pPr algn="ctr" rtl="0">
              <a:lnSpc>
                <a:spcPts val="1200"/>
              </a:lnSpc>
              <a:defRPr sz="1000"/>
            </a:pPr>
            <a:r>
              <a:rPr lang="ja-JP" altLang="en-US" sz="1400" b="0" i="0" strike="noStrike">
                <a:solidFill>
                  <a:srgbClr val="000000"/>
                </a:solidFill>
                <a:latin typeface="ＭＳ Ｐゴシック"/>
                <a:ea typeface="ＭＳ Ｐゴシック"/>
              </a:rPr>
              <a:t>市で就学：  </a:t>
            </a:r>
            <a:r>
              <a:rPr lang="en-US" altLang="ja-JP" sz="1400" b="0" i="0" strike="noStrike">
                <a:solidFill>
                  <a:srgbClr val="000000"/>
                </a:solidFill>
                <a:latin typeface="ＭＳ Ｐゴシック"/>
                <a:ea typeface="ＭＳ Ｐゴシック"/>
              </a:rPr>
              <a:t>18,799</a:t>
            </a:r>
          </a:p>
          <a:p>
            <a:pPr algn="ctr" rtl="0">
              <a:lnSpc>
                <a:spcPts val="1200"/>
              </a:lnSpc>
              <a:defRPr sz="1000"/>
            </a:pPr>
            <a:r>
              <a:rPr lang="en-US" altLang="ja-JP" sz="1400" b="0" i="0" strike="noStrike">
                <a:solidFill>
                  <a:srgbClr val="000000"/>
                </a:solidFill>
                <a:latin typeface="ＭＳ Ｐゴシック"/>
                <a:ea typeface="ＭＳ Ｐゴシック"/>
              </a:rPr>
              <a:t>※</a:t>
            </a:r>
            <a:r>
              <a:rPr lang="ja-JP" altLang="en-US" sz="1400" b="0" i="0" strike="noStrike">
                <a:solidFill>
                  <a:srgbClr val="000000"/>
                </a:solidFill>
                <a:latin typeface="ＭＳ Ｐゴシック"/>
                <a:ea typeface="ＭＳ Ｐゴシック"/>
              </a:rPr>
              <a:t>ともに</a:t>
            </a:r>
            <a:r>
              <a:rPr lang="en-US" altLang="ja-JP" sz="1400" b="0" i="0" strike="noStrike">
                <a:solidFill>
                  <a:srgbClr val="000000"/>
                </a:solidFill>
                <a:latin typeface="ＭＳ Ｐゴシック"/>
                <a:ea typeface="ＭＳ Ｐゴシック"/>
              </a:rPr>
              <a:t>15</a:t>
            </a:r>
            <a:r>
              <a:rPr lang="ja-JP" altLang="en-US" sz="1400" b="0" i="0" strike="noStrike">
                <a:solidFill>
                  <a:srgbClr val="000000"/>
                </a:solidFill>
                <a:latin typeface="ＭＳ Ｐゴシック"/>
                <a:ea typeface="ＭＳ Ｐゴシック"/>
              </a:rPr>
              <a:t>歳以上</a:t>
            </a:r>
          </a:p>
        </xdr:txBody>
      </xdr:sp>
      <xdr:sp macro="" textlink="">
        <xdr:nvSpPr>
          <xdr:cNvPr id="13" name="Rectangle 5">
            <a:extLst>
              <a:ext uri="{FF2B5EF4-FFF2-40B4-BE49-F238E27FC236}">
                <a16:creationId xmlns:a16="http://schemas.microsoft.com/office/drawing/2014/main" id="{00000000-0008-0000-0900-00000D000000}"/>
              </a:ext>
            </a:extLst>
          </xdr:cNvPr>
          <xdr:cNvSpPr>
            <a:spLocks noChangeArrowheads="1"/>
          </xdr:cNvSpPr>
        </xdr:nvSpPr>
        <xdr:spPr bwMode="auto">
          <a:xfrm>
            <a:off x="11818687" y="851956"/>
            <a:ext cx="1013988" cy="46486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宮城県</a:t>
            </a:r>
          </a:p>
        </xdr:txBody>
      </xdr:sp>
      <xdr:sp macro="" textlink="">
        <xdr:nvSpPr>
          <xdr:cNvPr id="14" name="Rectangle 6">
            <a:extLst>
              <a:ext uri="{FF2B5EF4-FFF2-40B4-BE49-F238E27FC236}">
                <a16:creationId xmlns:a16="http://schemas.microsoft.com/office/drawing/2014/main" id="{00000000-0008-0000-0900-00000E000000}"/>
              </a:ext>
            </a:extLst>
          </xdr:cNvPr>
          <xdr:cNvSpPr>
            <a:spLocks noChangeArrowheads="1"/>
          </xdr:cNvSpPr>
        </xdr:nvSpPr>
        <xdr:spPr bwMode="auto">
          <a:xfrm>
            <a:off x="10501820" y="6809517"/>
            <a:ext cx="1027156" cy="46486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東京都</a:t>
            </a:r>
          </a:p>
        </xdr:txBody>
      </xdr:sp>
      <xdr:sp macro="" textlink="">
        <xdr:nvSpPr>
          <xdr:cNvPr id="15" name="Rectangle 7">
            <a:extLst>
              <a:ext uri="{FF2B5EF4-FFF2-40B4-BE49-F238E27FC236}">
                <a16:creationId xmlns:a16="http://schemas.microsoft.com/office/drawing/2014/main" id="{00000000-0008-0000-0900-00000F000000}"/>
              </a:ext>
            </a:extLst>
          </xdr:cNvPr>
          <xdr:cNvSpPr>
            <a:spLocks noChangeArrowheads="1"/>
          </xdr:cNvSpPr>
        </xdr:nvSpPr>
        <xdr:spPr bwMode="auto">
          <a:xfrm>
            <a:off x="8921579" y="2711400"/>
            <a:ext cx="79012" cy="171265"/>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6" name="Rectangle 8">
            <a:extLst>
              <a:ext uri="{FF2B5EF4-FFF2-40B4-BE49-F238E27FC236}">
                <a16:creationId xmlns:a16="http://schemas.microsoft.com/office/drawing/2014/main" id="{00000000-0008-0000-0900-000010000000}"/>
              </a:ext>
            </a:extLst>
          </xdr:cNvPr>
          <xdr:cNvSpPr>
            <a:spLocks noChangeArrowheads="1"/>
          </xdr:cNvSpPr>
        </xdr:nvSpPr>
        <xdr:spPr bwMode="auto">
          <a:xfrm>
            <a:off x="9593182" y="2711400"/>
            <a:ext cx="79012" cy="171265"/>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7" name="Rectangle 9">
            <a:extLst>
              <a:ext uri="{FF2B5EF4-FFF2-40B4-BE49-F238E27FC236}">
                <a16:creationId xmlns:a16="http://schemas.microsoft.com/office/drawing/2014/main" id="{00000000-0008-0000-0900-000011000000}"/>
              </a:ext>
            </a:extLst>
          </xdr:cNvPr>
          <xdr:cNvSpPr>
            <a:spLocks noChangeArrowheads="1"/>
          </xdr:cNvSpPr>
        </xdr:nvSpPr>
        <xdr:spPr bwMode="auto">
          <a:xfrm>
            <a:off x="14307566" y="913122"/>
            <a:ext cx="1277361" cy="96642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その他</a:t>
            </a:r>
          </a:p>
          <a:p>
            <a:pPr algn="ctr" rtl="0">
              <a:defRPr sz="1000"/>
            </a:pPr>
            <a:r>
              <a:rPr lang="ja-JP" altLang="en-US" sz="1000" b="0" i="0" strike="noStrike">
                <a:solidFill>
                  <a:srgbClr val="000000"/>
                </a:solidFill>
                <a:latin typeface="ＭＳ Ｐゴシック"/>
                <a:ea typeface="ＭＳ Ｐゴシック"/>
              </a:rPr>
              <a:t>の道府県</a:t>
            </a:r>
          </a:p>
        </xdr:txBody>
      </xdr:sp>
      <xdr:sp macro="" textlink="">
        <xdr:nvSpPr>
          <xdr:cNvPr id="18" name="AutoShape 10">
            <a:extLst>
              <a:ext uri="{FF2B5EF4-FFF2-40B4-BE49-F238E27FC236}">
                <a16:creationId xmlns:a16="http://schemas.microsoft.com/office/drawing/2014/main" id="{00000000-0008-0000-0900-000012000000}"/>
              </a:ext>
            </a:extLst>
          </xdr:cNvPr>
          <xdr:cNvSpPr>
            <a:spLocks noChangeArrowheads="1"/>
          </xdr:cNvSpPr>
        </xdr:nvSpPr>
        <xdr:spPr bwMode="auto">
          <a:xfrm>
            <a:off x="14676289" y="2797032"/>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大玉村</a:t>
            </a:r>
          </a:p>
        </xdr:txBody>
      </xdr:sp>
      <xdr:sp macro="" textlink="">
        <xdr:nvSpPr>
          <xdr:cNvPr id="19" name="AutoShape 11">
            <a:extLst>
              <a:ext uri="{FF2B5EF4-FFF2-40B4-BE49-F238E27FC236}">
                <a16:creationId xmlns:a16="http://schemas.microsoft.com/office/drawing/2014/main" id="{00000000-0008-0000-0900-000013000000}"/>
              </a:ext>
            </a:extLst>
          </xdr:cNvPr>
          <xdr:cNvSpPr>
            <a:spLocks noChangeArrowheads="1"/>
          </xdr:cNvSpPr>
        </xdr:nvSpPr>
        <xdr:spPr bwMode="auto">
          <a:xfrm>
            <a:off x="12977530" y="2209840"/>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本宮市</a:t>
            </a:r>
          </a:p>
        </xdr:txBody>
      </xdr:sp>
      <xdr:sp macro="" textlink="">
        <xdr:nvSpPr>
          <xdr:cNvPr id="20" name="AutoShape 12">
            <a:extLst>
              <a:ext uri="{FF2B5EF4-FFF2-40B4-BE49-F238E27FC236}">
                <a16:creationId xmlns:a16="http://schemas.microsoft.com/office/drawing/2014/main" id="{00000000-0008-0000-0900-000014000000}"/>
              </a:ext>
            </a:extLst>
          </xdr:cNvPr>
          <xdr:cNvSpPr>
            <a:spLocks noChangeArrowheads="1"/>
          </xdr:cNvSpPr>
        </xdr:nvSpPr>
        <xdr:spPr bwMode="auto">
          <a:xfrm>
            <a:off x="15176698" y="3420925"/>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三春町</a:t>
            </a:r>
          </a:p>
        </xdr:txBody>
      </xdr:sp>
      <xdr:sp macro="" textlink="">
        <xdr:nvSpPr>
          <xdr:cNvPr id="21" name="AutoShape 13">
            <a:extLst>
              <a:ext uri="{FF2B5EF4-FFF2-40B4-BE49-F238E27FC236}">
                <a16:creationId xmlns:a16="http://schemas.microsoft.com/office/drawing/2014/main" id="{00000000-0008-0000-0900-000015000000}"/>
              </a:ext>
            </a:extLst>
          </xdr:cNvPr>
          <xdr:cNvSpPr>
            <a:spLocks noChangeArrowheads="1"/>
          </xdr:cNvSpPr>
        </xdr:nvSpPr>
        <xdr:spPr bwMode="auto">
          <a:xfrm>
            <a:off x="15189867" y="4081517"/>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田村市</a:t>
            </a:r>
          </a:p>
        </xdr:txBody>
      </xdr:sp>
      <xdr:sp macro="" textlink="">
        <xdr:nvSpPr>
          <xdr:cNvPr id="22" name="AutoShape 14">
            <a:extLst>
              <a:ext uri="{FF2B5EF4-FFF2-40B4-BE49-F238E27FC236}">
                <a16:creationId xmlns:a16="http://schemas.microsoft.com/office/drawing/2014/main" id="{00000000-0008-0000-0900-000016000000}"/>
              </a:ext>
            </a:extLst>
          </xdr:cNvPr>
          <xdr:cNvSpPr>
            <a:spLocks noChangeArrowheads="1"/>
          </xdr:cNvSpPr>
        </xdr:nvSpPr>
        <xdr:spPr bwMode="auto">
          <a:xfrm>
            <a:off x="15492746" y="4815508"/>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いわき市</a:t>
            </a:r>
          </a:p>
        </xdr:txBody>
      </xdr:sp>
      <xdr:sp macro="" textlink="">
        <xdr:nvSpPr>
          <xdr:cNvPr id="23" name="AutoShape 15">
            <a:extLst>
              <a:ext uri="{FF2B5EF4-FFF2-40B4-BE49-F238E27FC236}">
                <a16:creationId xmlns:a16="http://schemas.microsoft.com/office/drawing/2014/main" id="{00000000-0008-0000-0900-000017000000}"/>
              </a:ext>
            </a:extLst>
          </xdr:cNvPr>
          <xdr:cNvSpPr>
            <a:spLocks noChangeArrowheads="1"/>
          </xdr:cNvSpPr>
        </xdr:nvSpPr>
        <xdr:spPr bwMode="auto">
          <a:xfrm>
            <a:off x="13359422" y="5439400"/>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小野町</a:t>
            </a:r>
          </a:p>
        </xdr:txBody>
      </xdr:sp>
      <xdr:sp macro="" textlink="">
        <xdr:nvSpPr>
          <xdr:cNvPr id="24" name="AutoShape 16">
            <a:extLst>
              <a:ext uri="{FF2B5EF4-FFF2-40B4-BE49-F238E27FC236}">
                <a16:creationId xmlns:a16="http://schemas.microsoft.com/office/drawing/2014/main" id="{00000000-0008-0000-0900-000018000000}"/>
              </a:ext>
            </a:extLst>
          </xdr:cNvPr>
          <xdr:cNvSpPr>
            <a:spLocks noChangeArrowheads="1"/>
          </xdr:cNvSpPr>
        </xdr:nvSpPr>
        <xdr:spPr bwMode="auto">
          <a:xfrm>
            <a:off x="12951193" y="5855329"/>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玉川村</a:t>
            </a:r>
          </a:p>
        </xdr:txBody>
      </xdr:sp>
      <xdr:sp macro="" textlink="">
        <xdr:nvSpPr>
          <xdr:cNvPr id="25" name="AutoShape 17">
            <a:extLst>
              <a:ext uri="{FF2B5EF4-FFF2-40B4-BE49-F238E27FC236}">
                <a16:creationId xmlns:a16="http://schemas.microsoft.com/office/drawing/2014/main" id="{00000000-0008-0000-0900-000019000000}"/>
              </a:ext>
            </a:extLst>
          </xdr:cNvPr>
          <xdr:cNvSpPr>
            <a:spLocks noChangeArrowheads="1"/>
          </xdr:cNvSpPr>
        </xdr:nvSpPr>
        <xdr:spPr bwMode="auto">
          <a:xfrm>
            <a:off x="11147085" y="5317068"/>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須賀川市</a:t>
            </a:r>
          </a:p>
        </xdr:txBody>
      </xdr:sp>
      <xdr:sp macro="" textlink="">
        <xdr:nvSpPr>
          <xdr:cNvPr id="26" name="AutoShape 18">
            <a:extLst>
              <a:ext uri="{FF2B5EF4-FFF2-40B4-BE49-F238E27FC236}">
                <a16:creationId xmlns:a16="http://schemas.microsoft.com/office/drawing/2014/main" id="{00000000-0008-0000-0900-00001A000000}"/>
              </a:ext>
            </a:extLst>
          </xdr:cNvPr>
          <xdr:cNvSpPr>
            <a:spLocks noChangeArrowheads="1"/>
          </xdr:cNvSpPr>
        </xdr:nvSpPr>
        <xdr:spPr bwMode="auto">
          <a:xfrm>
            <a:off x="9777543" y="5781929"/>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白河市</a:t>
            </a:r>
          </a:p>
        </xdr:txBody>
      </xdr:sp>
      <xdr:sp macro="" textlink="">
        <xdr:nvSpPr>
          <xdr:cNvPr id="27" name="AutoShape 19">
            <a:extLst>
              <a:ext uri="{FF2B5EF4-FFF2-40B4-BE49-F238E27FC236}">
                <a16:creationId xmlns:a16="http://schemas.microsoft.com/office/drawing/2014/main" id="{00000000-0008-0000-0900-00001B000000}"/>
              </a:ext>
            </a:extLst>
          </xdr:cNvPr>
          <xdr:cNvSpPr>
            <a:spLocks noChangeArrowheads="1"/>
          </xdr:cNvSpPr>
        </xdr:nvSpPr>
        <xdr:spPr bwMode="auto">
          <a:xfrm>
            <a:off x="8882073" y="5304835"/>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鏡石町</a:t>
            </a:r>
          </a:p>
        </xdr:txBody>
      </xdr:sp>
      <xdr:sp macro="" textlink="">
        <xdr:nvSpPr>
          <xdr:cNvPr id="28" name="AutoShape 20">
            <a:extLst>
              <a:ext uri="{FF2B5EF4-FFF2-40B4-BE49-F238E27FC236}">
                <a16:creationId xmlns:a16="http://schemas.microsoft.com/office/drawing/2014/main" id="{00000000-0008-0000-0900-00001C000000}"/>
              </a:ext>
            </a:extLst>
          </xdr:cNvPr>
          <xdr:cNvSpPr>
            <a:spLocks noChangeArrowheads="1"/>
          </xdr:cNvSpPr>
        </xdr:nvSpPr>
        <xdr:spPr bwMode="auto">
          <a:xfrm>
            <a:off x="8091953" y="4729876"/>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天栄村</a:t>
            </a:r>
          </a:p>
        </xdr:txBody>
      </xdr:sp>
      <xdr:sp macro="" textlink="">
        <xdr:nvSpPr>
          <xdr:cNvPr id="29" name="AutoShape 21">
            <a:extLst>
              <a:ext uri="{FF2B5EF4-FFF2-40B4-BE49-F238E27FC236}">
                <a16:creationId xmlns:a16="http://schemas.microsoft.com/office/drawing/2014/main" id="{00000000-0008-0000-0900-00001D000000}"/>
              </a:ext>
            </a:extLst>
          </xdr:cNvPr>
          <xdr:cNvSpPr>
            <a:spLocks noChangeArrowheads="1"/>
          </xdr:cNvSpPr>
        </xdr:nvSpPr>
        <xdr:spPr bwMode="auto">
          <a:xfrm>
            <a:off x="7762736" y="3653355"/>
            <a:ext cx="1106168"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会津若松市</a:t>
            </a:r>
          </a:p>
        </xdr:txBody>
      </xdr:sp>
      <xdr:grpSp>
        <xdr:nvGrpSpPr>
          <xdr:cNvPr id="30" name="Group 22">
            <a:extLst>
              <a:ext uri="{FF2B5EF4-FFF2-40B4-BE49-F238E27FC236}">
                <a16:creationId xmlns:a16="http://schemas.microsoft.com/office/drawing/2014/main" id="{00000000-0008-0000-0900-00001E000000}"/>
              </a:ext>
            </a:extLst>
          </xdr:cNvPr>
          <xdr:cNvGrpSpPr>
            <a:grpSpLocks/>
          </xdr:cNvGrpSpPr>
        </xdr:nvGrpSpPr>
        <xdr:grpSpPr bwMode="auto">
          <a:xfrm>
            <a:off x="8184134" y="1916246"/>
            <a:ext cx="750614" cy="195732"/>
            <a:chOff x="82" y="98"/>
            <a:chExt cx="57" cy="16"/>
          </a:xfrm>
        </xdr:grpSpPr>
        <xdr:sp macro="" textlink="">
          <xdr:nvSpPr>
            <xdr:cNvPr id="132" name="Rectangle 23">
              <a:extLst>
                <a:ext uri="{FF2B5EF4-FFF2-40B4-BE49-F238E27FC236}">
                  <a16:creationId xmlns:a16="http://schemas.microsoft.com/office/drawing/2014/main" id="{00000000-0008-0000-0900-000084000000}"/>
                </a:ext>
              </a:extLst>
            </xdr:cNvPr>
            <xdr:cNvSpPr>
              <a:spLocks noChangeArrowheads="1"/>
            </xdr:cNvSpPr>
          </xdr:nvSpPr>
          <xdr:spPr bwMode="auto">
            <a:xfrm>
              <a:off x="94" y="98"/>
              <a:ext cx="29" cy="14"/>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000" b="0" i="0" strike="noStrike">
                  <a:solidFill>
                    <a:srgbClr val="000000"/>
                  </a:solidFill>
                  <a:latin typeface="ＭＳ Ｐゴシック"/>
                  <a:ea typeface="ＭＳ Ｐゴシック"/>
                </a:rPr>
                <a:t>福島県</a:t>
              </a:r>
            </a:p>
          </xdr:txBody>
        </xdr:sp>
        <xdr:sp macro="" textlink="">
          <xdr:nvSpPr>
            <xdr:cNvPr id="133" name="Line 24">
              <a:extLst>
                <a:ext uri="{FF2B5EF4-FFF2-40B4-BE49-F238E27FC236}">
                  <a16:creationId xmlns:a16="http://schemas.microsoft.com/office/drawing/2014/main" id="{00000000-0008-0000-0900-000085000000}"/>
                </a:ext>
              </a:extLst>
            </xdr:cNvPr>
            <xdr:cNvSpPr>
              <a:spLocks noChangeShapeType="1"/>
            </xdr:cNvSpPr>
          </xdr:nvSpPr>
          <xdr:spPr bwMode="auto">
            <a:xfrm>
              <a:off x="82" y="114"/>
              <a:ext cx="5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1" name="AutoShape 25">
            <a:extLst>
              <a:ext uri="{FF2B5EF4-FFF2-40B4-BE49-F238E27FC236}">
                <a16:creationId xmlns:a16="http://schemas.microsoft.com/office/drawing/2014/main" id="{00000000-0008-0000-0900-00001F000000}"/>
              </a:ext>
            </a:extLst>
          </xdr:cNvPr>
          <xdr:cNvSpPr>
            <a:spLocks noChangeArrowheads="1"/>
          </xdr:cNvSpPr>
        </xdr:nvSpPr>
        <xdr:spPr bwMode="auto">
          <a:xfrm>
            <a:off x="9461495" y="2344405"/>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二本松市</a:t>
            </a:r>
          </a:p>
        </xdr:txBody>
      </xdr:sp>
      <xdr:sp macro="" textlink="">
        <xdr:nvSpPr>
          <xdr:cNvPr id="32" name="AutoShape 26">
            <a:extLst>
              <a:ext uri="{FF2B5EF4-FFF2-40B4-BE49-F238E27FC236}">
                <a16:creationId xmlns:a16="http://schemas.microsoft.com/office/drawing/2014/main" id="{00000000-0008-0000-0900-000020000000}"/>
              </a:ext>
            </a:extLst>
          </xdr:cNvPr>
          <xdr:cNvSpPr>
            <a:spLocks noChangeArrowheads="1"/>
          </xdr:cNvSpPr>
        </xdr:nvSpPr>
        <xdr:spPr bwMode="auto">
          <a:xfrm>
            <a:off x="11186591" y="1904010"/>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福島市</a:t>
            </a:r>
          </a:p>
        </xdr:txBody>
      </xdr:sp>
      <xdr:sp macro="" textlink="">
        <xdr:nvSpPr>
          <xdr:cNvPr id="33" name="AutoShape 27">
            <a:extLst>
              <a:ext uri="{FF2B5EF4-FFF2-40B4-BE49-F238E27FC236}">
                <a16:creationId xmlns:a16="http://schemas.microsoft.com/office/drawing/2014/main" id="{00000000-0008-0000-0900-000021000000}"/>
              </a:ext>
            </a:extLst>
          </xdr:cNvPr>
          <xdr:cNvSpPr>
            <a:spLocks noChangeArrowheads="1"/>
          </xdr:cNvSpPr>
        </xdr:nvSpPr>
        <xdr:spPr bwMode="auto">
          <a:xfrm>
            <a:off x="8381664" y="3225194"/>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猪苗代町</a:t>
            </a:r>
          </a:p>
        </xdr:txBody>
      </xdr:sp>
      <xdr:sp macro="" textlink="">
        <xdr:nvSpPr>
          <xdr:cNvPr id="34" name="Line 28">
            <a:extLst>
              <a:ext uri="{FF2B5EF4-FFF2-40B4-BE49-F238E27FC236}">
                <a16:creationId xmlns:a16="http://schemas.microsoft.com/office/drawing/2014/main" id="{00000000-0008-0000-0900-000022000000}"/>
              </a:ext>
            </a:extLst>
          </xdr:cNvPr>
          <xdr:cNvSpPr>
            <a:spLocks noChangeShapeType="1"/>
          </xdr:cNvSpPr>
        </xdr:nvSpPr>
        <xdr:spPr bwMode="auto">
          <a:xfrm flipH="1">
            <a:off x="13952012" y="4142683"/>
            <a:ext cx="1145674"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35" name="Line 29">
            <a:extLst>
              <a:ext uri="{FF2B5EF4-FFF2-40B4-BE49-F238E27FC236}">
                <a16:creationId xmlns:a16="http://schemas.microsoft.com/office/drawing/2014/main" id="{00000000-0008-0000-0900-000023000000}"/>
              </a:ext>
            </a:extLst>
          </xdr:cNvPr>
          <xdr:cNvSpPr>
            <a:spLocks noChangeShapeType="1"/>
          </xdr:cNvSpPr>
        </xdr:nvSpPr>
        <xdr:spPr bwMode="auto">
          <a:xfrm flipH="1">
            <a:off x="13952012" y="4277248"/>
            <a:ext cx="1145674"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E$24">
        <xdr:nvSpPr>
          <xdr:cNvPr id="36" name="Text Box 31">
            <a:extLst>
              <a:ext uri="{FF2B5EF4-FFF2-40B4-BE49-F238E27FC236}">
                <a16:creationId xmlns:a16="http://schemas.microsoft.com/office/drawing/2014/main" id="{00000000-0008-0000-0900-000024000000}"/>
              </a:ext>
            </a:extLst>
          </xdr:cNvPr>
          <xdr:cNvSpPr txBox="1">
            <a:spLocks noChangeArrowheads="1"/>
          </xdr:cNvSpPr>
        </xdr:nvSpPr>
        <xdr:spPr bwMode="auto">
          <a:xfrm>
            <a:off x="14393020" y="3959185"/>
            <a:ext cx="605759" cy="1590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48DD68D-E51E-4949-B04E-6FF84996E7A5}" type="TxLink">
              <a:rPr lang="en-US" altLang="en-US" sz="1000" b="0" i="0" u="none" strike="noStrike">
                <a:solidFill>
                  <a:srgbClr val="000000"/>
                </a:solidFill>
                <a:latin typeface="ＭＳ Ｐゴシック"/>
                <a:ea typeface="ＭＳ Ｐゴシック"/>
              </a:rPr>
              <a:pPr algn="ctr" rtl="0">
                <a:defRPr sz="1000"/>
              </a:pPr>
              <a:t>1,311</a:t>
            </a:fld>
            <a:endParaRPr lang="en-US" altLang="ja-JP" sz="1000" b="0" i="0" strike="noStrike">
              <a:solidFill>
                <a:srgbClr val="000000"/>
              </a:solidFill>
              <a:latin typeface="ＭＳ Ｐゴシック"/>
              <a:ea typeface="ＭＳ Ｐゴシック"/>
            </a:endParaRPr>
          </a:p>
        </xdr:txBody>
      </xdr:sp>
      <xdr:sp macro="" textlink="">
        <xdr:nvSpPr>
          <xdr:cNvPr id="37" name="Line 33">
            <a:extLst>
              <a:ext uri="{FF2B5EF4-FFF2-40B4-BE49-F238E27FC236}">
                <a16:creationId xmlns:a16="http://schemas.microsoft.com/office/drawing/2014/main" id="{00000000-0008-0000-0900-000025000000}"/>
              </a:ext>
            </a:extLst>
          </xdr:cNvPr>
          <xdr:cNvSpPr>
            <a:spLocks noChangeShapeType="1"/>
          </xdr:cNvSpPr>
        </xdr:nvSpPr>
        <xdr:spPr bwMode="auto">
          <a:xfrm>
            <a:off x="13965180" y="3525628"/>
            <a:ext cx="1145674" cy="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E$61">
        <xdr:nvSpPr>
          <xdr:cNvPr id="38" name="Text Box 34">
            <a:extLst>
              <a:ext uri="{FF2B5EF4-FFF2-40B4-BE49-F238E27FC236}">
                <a16:creationId xmlns:a16="http://schemas.microsoft.com/office/drawing/2014/main" id="{00000000-0008-0000-0900-000026000000}"/>
              </a:ext>
            </a:extLst>
          </xdr:cNvPr>
          <xdr:cNvSpPr txBox="1">
            <a:spLocks noChangeArrowheads="1"/>
          </xdr:cNvSpPr>
        </xdr:nvSpPr>
        <xdr:spPr bwMode="auto">
          <a:xfrm>
            <a:off x="14400307" y="3346604"/>
            <a:ext cx="539916" cy="17126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E4AFD96-A8FB-4D12-AE9B-F65AFA3A505F}" type="TxLink">
              <a:rPr lang="en-US" altLang="en-US" sz="1000" b="0" i="0" u="none" strike="noStrike">
                <a:solidFill>
                  <a:srgbClr val="000000"/>
                </a:solidFill>
                <a:latin typeface="ＭＳ Ｐゴシック"/>
                <a:ea typeface="ＭＳ Ｐゴシック"/>
              </a:rPr>
              <a:pPr algn="ctr" rtl="0">
                <a:defRPr sz="1000"/>
              </a:pPr>
              <a:t>1,502</a:t>
            </a:fld>
            <a:endParaRPr lang="en-US" altLang="ja-JP" sz="800" b="0" i="0" strike="noStrike">
              <a:solidFill>
                <a:srgbClr val="000000"/>
              </a:solidFill>
              <a:latin typeface="ＭＳ Ｐゴシック"/>
              <a:ea typeface="ＭＳ Ｐゴシック"/>
            </a:endParaRPr>
          </a:p>
        </xdr:txBody>
      </xdr:sp>
      <xdr:sp macro="" textlink="">
        <xdr:nvSpPr>
          <xdr:cNvPr id="39" name="Line 35">
            <a:extLst>
              <a:ext uri="{FF2B5EF4-FFF2-40B4-BE49-F238E27FC236}">
                <a16:creationId xmlns:a16="http://schemas.microsoft.com/office/drawing/2014/main" id="{00000000-0008-0000-0900-000027000000}"/>
              </a:ext>
            </a:extLst>
          </xdr:cNvPr>
          <xdr:cNvSpPr>
            <a:spLocks noChangeShapeType="1"/>
          </xdr:cNvSpPr>
        </xdr:nvSpPr>
        <xdr:spPr bwMode="auto">
          <a:xfrm flipH="1">
            <a:off x="13952012" y="3622052"/>
            <a:ext cx="1145674" cy="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61">
        <xdr:nvSpPr>
          <xdr:cNvPr id="40" name="Text Box 36">
            <a:extLst>
              <a:ext uri="{FF2B5EF4-FFF2-40B4-BE49-F238E27FC236}">
                <a16:creationId xmlns:a16="http://schemas.microsoft.com/office/drawing/2014/main" id="{00000000-0008-0000-0900-000028000000}"/>
              </a:ext>
            </a:extLst>
          </xdr:cNvPr>
          <xdr:cNvSpPr txBox="1">
            <a:spLocks noChangeArrowheads="1"/>
          </xdr:cNvSpPr>
        </xdr:nvSpPr>
        <xdr:spPr bwMode="auto">
          <a:xfrm>
            <a:off x="14427623" y="3634285"/>
            <a:ext cx="526747"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1B580FA-141E-42FD-A087-F7FBA10BE2D3}" type="TxLink">
              <a:rPr lang="en-US" altLang="en-US" sz="1000" b="0" i="0" u="none" strike="noStrike">
                <a:solidFill>
                  <a:srgbClr val="000000"/>
                </a:solidFill>
                <a:latin typeface="ＭＳ Ｐゴシック"/>
                <a:ea typeface="ＭＳ Ｐゴシック"/>
              </a:rPr>
              <a:pPr algn="ctr" rtl="0">
                <a:defRPr sz="1000"/>
              </a:pPr>
              <a:t>3,283</a:t>
            </a:fld>
            <a:endParaRPr lang="en-US" altLang="ja-JP" sz="800" b="0" i="0" strike="noStrike">
              <a:solidFill>
                <a:srgbClr val="000000"/>
              </a:solidFill>
              <a:latin typeface="ＭＳ Ｐゴシック"/>
              <a:ea typeface="ＭＳ Ｐゴシック"/>
            </a:endParaRPr>
          </a:p>
        </xdr:txBody>
      </xdr:sp>
      <xdr:sp macro="" textlink="$E$18">
        <xdr:nvSpPr>
          <xdr:cNvPr id="41" name="Text Box 38">
            <a:extLst>
              <a:ext uri="{FF2B5EF4-FFF2-40B4-BE49-F238E27FC236}">
                <a16:creationId xmlns:a16="http://schemas.microsoft.com/office/drawing/2014/main" id="{00000000-0008-0000-0900-000029000000}"/>
              </a:ext>
            </a:extLst>
          </xdr:cNvPr>
          <xdr:cNvSpPr txBox="1">
            <a:spLocks noChangeArrowheads="1"/>
          </xdr:cNvSpPr>
        </xdr:nvSpPr>
        <xdr:spPr bwMode="auto">
          <a:xfrm>
            <a:off x="15412301" y="4379893"/>
            <a:ext cx="368723" cy="171265"/>
          </a:xfrm>
          <a:prstGeom prst="rect">
            <a:avLst/>
          </a:prstGeom>
          <a:noFill/>
          <a:ln w="6350" algn="ctr">
            <a:noFill/>
            <a:miter lim="800000"/>
            <a:headEnd/>
            <a:tailEnd type="none" w="med" len="sm"/>
          </a:ln>
          <a:effectLst/>
        </xdr:spPr>
        <xdr:txBody>
          <a:bodyPr vertOverflow="clip" wrap="square" lIns="27432" tIns="18288" rIns="27432" bIns="18288" anchor="ctr" upright="1"/>
          <a:lstStyle/>
          <a:p>
            <a:pPr algn="ctr" rtl="0">
              <a:defRPr sz="1000"/>
            </a:pPr>
            <a:fld id="{07144987-7D76-41C5-BD1C-DE0D2436B033}" type="TxLink">
              <a:rPr lang="en-US" altLang="en-US" sz="1000" b="0" i="0" u="none" strike="noStrike">
                <a:solidFill>
                  <a:srgbClr val="000000"/>
                </a:solidFill>
                <a:latin typeface="ＭＳ Ｐゴシック"/>
                <a:ea typeface="ＭＳ Ｐゴシック"/>
              </a:rPr>
              <a:pPr algn="ctr" rtl="0">
                <a:defRPr sz="1000"/>
              </a:pPr>
              <a:t>558</a:t>
            </a:fld>
            <a:endParaRPr lang="en-US" altLang="ja-JP" sz="1000" b="0" i="0" strike="noStrike">
              <a:solidFill>
                <a:srgbClr val="000000"/>
              </a:solidFill>
              <a:latin typeface="ＭＳ Ｐゴシック"/>
              <a:ea typeface="ＭＳ Ｐゴシック"/>
            </a:endParaRPr>
          </a:p>
        </xdr:txBody>
      </xdr:sp>
      <xdr:sp macro="" textlink="$B$18">
        <xdr:nvSpPr>
          <xdr:cNvPr id="42" name="Text Box 40">
            <a:extLst>
              <a:ext uri="{FF2B5EF4-FFF2-40B4-BE49-F238E27FC236}">
                <a16:creationId xmlns:a16="http://schemas.microsoft.com/office/drawing/2014/main" id="{00000000-0008-0000-0900-00002A000000}"/>
              </a:ext>
            </a:extLst>
          </xdr:cNvPr>
          <xdr:cNvSpPr txBox="1">
            <a:spLocks noChangeArrowheads="1"/>
          </xdr:cNvSpPr>
        </xdr:nvSpPr>
        <xdr:spPr bwMode="auto">
          <a:xfrm>
            <a:off x="15413734" y="4644243"/>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A642AA5-E8C6-4AEF-AD0F-0B39D71EE197}" type="TxLink">
              <a:rPr lang="en-US" altLang="en-US" sz="1000" b="0" i="0" u="none" strike="noStrike">
                <a:solidFill>
                  <a:srgbClr val="000000"/>
                </a:solidFill>
                <a:latin typeface="ＭＳ Ｐゴシック"/>
                <a:ea typeface="ＭＳ Ｐゴシック"/>
              </a:rPr>
              <a:pPr algn="ctr" rtl="0">
                <a:defRPr sz="1000"/>
              </a:pPr>
              <a:t>445</a:t>
            </a:fld>
            <a:endParaRPr lang="en-US" altLang="ja-JP" sz="1000" b="0" i="0" strike="noStrike">
              <a:solidFill>
                <a:srgbClr val="000000"/>
              </a:solidFill>
              <a:latin typeface="ＭＳ Ｐゴシック"/>
              <a:ea typeface="ＭＳ Ｐゴシック"/>
            </a:endParaRPr>
          </a:p>
        </xdr:txBody>
      </xdr:sp>
      <xdr:sp macro="" textlink="">
        <xdr:nvSpPr>
          <xdr:cNvPr id="43" name="Line 41">
            <a:extLst>
              <a:ext uri="{FF2B5EF4-FFF2-40B4-BE49-F238E27FC236}">
                <a16:creationId xmlns:a16="http://schemas.microsoft.com/office/drawing/2014/main" id="{00000000-0008-0000-0900-00002B000000}"/>
              </a:ext>
            </a:extLst>
          </xdr:cNvPr>
          <xdr:cNvSpPr>
            <a:spLocks noChangeShapeType="1"/>
          </xdr:cNvSpPr>
        </xdr:nvSpPr>
        <xdr:spPr bwMode="auto">
          <a:xfrm rot="5400000" flipH="1">
            <a:off x="13380938" y="5109104"/>
            <a:ext cx="562726"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62">
        <xdr:nvSpPr>
          <xdr:cNvPr id="44" name="Text Box 42">
            <a:extLst>
              <a:ext uri="{FF2B5EF4-FFF2-40B4-BE49-F238E27FC236}">
                <a16:creationId xmlns:a16="http://schemas.microsoft.com/office/drawing/2014/main" id="{00000000-0008-0000-0900-00002C000000}"/>
              </a:ext>
            </a:extLst>
          </xdr:cNvPr>
          <xdr:cNvSpPr txBox="1">
            <a:spLocks noChangeArrowheads="1"/>
          </xdr:cNvSpPr>
        </xdr:nvSpPr>
        <xdr:spPr bwMode="auto">
          <a:xfrm>
            <a:off x="13624048" y="5182503"/>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C9D47A66-D453-4450-BF8D-5B550C106864}" type="TxLink">
              <a:rPr lang="en-US" altLang="en-US" sz="1000" b="0" i="0" u="none" strike="noStrike">
                <a:solidFill>
                  <a:srgbClr val="000000"/>
                </a:solidFill>
                <a:latin typeface="ＭＳ Ｐゴシック"/>
                <a:ea typeface="ＭＳ Ｐゴシック"/>
              </a:rPr>
              <a:pPr algn="ctr" rtl="0">
                <a:defRPr sz="1000"/>
              </a:pPr>
              <a:t>193</a:t>
            </a:fld>
            <a:endParaRPr lang="en-US" altLang="ja-JP" sz="800" b="0" i="0" strike="noStrike">
              <a:solidFill>
                <a:srgbClr val="000000"/>
              </a:solidFill>
              <a:latin typeface="ＭＳ Ｐゴシック"/>
              <a:ea typeface="ＭＳ Ｐゴシック"/>
            </a:endParaRPr>
          </a:p>
        </xdr:txBody>
      </xdr:sp>
      <xdr:sp macro="" textlink="">
        <xdr:nvSpPr>
          <xdr:cNvPr id="45" name="Line 43">
            <a:extLst>
              <a:ext uri="{FF2B5EF4-FFF2-40B4-BE49-F238E27FC236}">
                <a16:creationId xmlns:a16="http://schemas.microsoft.com/office/drawing/2014/main" id="{00000000-0008-0000-0900-00002D000000}"/>
              </a:ext>
            </a:extLst>
          </xdr:cNvPr>
          <xdr:cNvSpPr>
            <a:spLocks noChangeShapeType="1"/>
          </xdr:cNvSpPr>
        </xdr:nvSpPr>
        <xdr:spPr bwMode="auto">
          <a:xfrm rot="5400000" flipH="1">
            <a:off x="13288757" y="5109104"/>
            <a:ext cx="562726" cy="0"/>
          </a:xfrm>
          <a:prstGeom prst="line">
            <a:avLst/>
          </a:prstGeom>
          <a:noFill/>
          <a:ln w="127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62">
        <xdr:nvSpPr>
          <xdr:cNvPr id="46" name="Text Box 44">
            <a:extLst>
              <a:ext uri="{FF2B5EF4-FFF2-40B4-BE49-F238E27FC236}">
                <a16:creationId xmlns:a16="http://schemas.microsoft.com/office/drawing/2014/main" id="{00000000-0008-0000-0900-00002E000000}"/>
              </a:ext>
            </a:extLst>
          </xdr:cNvPr>
          <xdr:cNvSpPr txBox="1">
            <a:spLocks noChangeArrowheads="1"/>
          </xdr:cNvSpPr>
        </xdr:nvSpPr>
        <xdr:spPr bwMode="auto">
          <a:xfrm>
            <a:off x="13267527" y="5185626"/>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9EBB663-8F60-4309-ACB4-970FA1E0BA8A}" type="TxLink">
              <a:rPr lang="en-US" altLang="en-US" sz="1000" b="0" i="0" u="none" strike="noStrike">
                <a:solidFill>
                  <a:srgbClr val="000000"/>
                </a:solidFill>
                <a:latin typeface="ＭＳ Ｐゴシック"/>
                <a:ea typeface="ＭＳ Ｐゴシック"/>
              </a:rPr>
              <a:pPr algn="ctr" rtl="0">
                <a:defRPr sz="1000"/>
              </a:pPr>
              <a:t>620</a:t>
            </a:fld>
            <a:endParaRPr lang="en-US" altLang="ja-JP" sz="800" b="0" i="0" strike="noStrike">
              <a:solidFill>
                <a:srgbClr val="000000"/>
              </a:solidFill>
              <a:latin typeface="ＭＳ Ｐゴシック"/>
              <a:ea typeface="ＭＳ Ｐゴシック"/>
            </a:endParaRPr>
          </a:p>
        </xdr:txBody>
      </xdr:sp>
      <xdr:sp macro="" textlink="">
        <xdr:nvSpPr>
          <xdr:cNvPr id="47" name="AutoShape 45">
            <a:extLst>
              <a:ext uri="{FF2B5EF4-FFF2-40B4-BE49-F238E27FC236}">
                <a16:creationId xmlns:a16="http://schemas.microsoft.com/office/drawing/2014/main" id="{00000000-0008-0000-0900-00002F000000}"/>
              </a:ext>
            </a:extLst>
          </xdr:cNvPr>
          <xdr:cNvSpPr>
            <a:spLocks noChangeArrowheads="1"/>
          </xdr:cNvSpPr>
        </xdr:nvSpPr>
        <xdr:spPr bwMode="auto">
          <a:xfrm>
            <a:off x="11555314" y="5904261"/>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石川町</a:t>
            </a:r>
          </a:p>
        </xdr:txBody>
      </xdr:sp>
      <xdr:sp macro="" textlink="">
        <xdr:nvSpPr>
          <xdr:cNvPr id="48" name="Line 46">
            <a:extLst>
              <a:ext uri="{FF2B5EF4-FFF2-40B4-BE49-F238E27FC236}">
                <a16:creationId xmlns:a16="http://schemas.microsoft.com/office/drawing/2014/main" id="{00000000-0008-0000-0900-000030000000}"/>
              </a:ext>
            </a:extLst>
          </xdr:cNvPr>
          <xdr:cNvSpPr>
            <a:spLocks noChangeShapeType="1"/>
          </xdr:cNvSpPr>
        </xdr:nvSpPr>
        <xdr:spPr bwMode="auto">
          <a:xfrm rot="16200000">
            <a:off x="12660331" y="5329302"/>
            <a:ext cx="1003121"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57">
        <xdr:nvSpPr>
          <xdr:cNvPr id="49" name="Text Box 47">
            <a:extLst>
              <a:ext uri="{FF2B5EF4-FFF2-40B4-BE49-F238E27FC236}">
                <a16:creationId xmlns:a16="http://schemas.microsoft.com/office/drawing/2014/main" id="{00000000-0008-0000-0900-000031000000}"/>
              </a:ext>
            </a:extLst>
          </xdr:cNvPr>
          <xdr:cNvSpPr txBox="1">
            <a:spLocks noChangeArrowheads="1"/>
          </xdr:cNvSpPr>
        </xdr:nvSpPr>
        <xdr:spPr bwMode="auto">
          <a:xfrm>
            <a:off x="13088747" y="559307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9474B17-EAD3-4665-929A-F7872B98C664}" type="TxLink">
              <a:rPr lang="en-US" altLang="en-US" sz="1000" b="0" i="0" u="none" strike="noStrike">
                <a:solidFill>
                  <a:srgbClr val="000000"/>
                </a:solidFill>
                <a:latin typeface="ＭＳ Ｐゴシック"/>
                <a:ea typeface="ＭＳ Ｐゴシック"/>
              </a:rPr>
              <a:pPr algn="ctr" rtl="0">
                <a:defRPr sz="1000"/>
              </a:pPr>
              <a:t>208</a:t>
            </a:fld>
            <a:endParaRPr lang="en-US" altLang="ja-JP" sz="800" b="0" i="0" strike="noStrike">
              <a:solidFill>
                <a:srgbClr val="000000"/>
              </a:solidFill>
              <a:latin typeface="ＭＳ Ｐゴシック"/>
              <a:ea typeface="ＭＳ Ｐゴシック"/>
            </a:endParaRPr>
          </a:p>
        </xdr:txBody>
      </xdr:sp>
      <xdr:sp macro="" textlink="">
        <xdr:nvSpPr>
          <xdr:cNvPr id="50" name="Line 48">
            <a:extLst>
              <a:ext uri="{FF2B5EF4-FFF2-40B4-BE49-F238E27FC236}">
                <a16:creationId xmlns:a16="http://schemas.microsoft.com/office/drawing/2014/main" id="{00000000-0008-0000-0900-000032000000}"/>
              </a:ext>
            </a:extLst>
          </xdr:cNvPr>
          <xdr:cNvSpPr>
            <a:spLocks noChangeShapeType="1"/>
          </xdr:cNvSpPr>
        </xdr:nvSpPr>
        <xdr:spPr bwMode="auto">
          <a:xfrm rot="5400000" flipV="1">
            <a:off x="12568618" y="5341535"/>
            <a:ext cx="101535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57">
        <xdr:nvSpPr>
          <xdr:cNvPr id="51" name="Text Box 49">
            <a:extLst>
              <a:ext uri="{FF2B5EF4-FFF2-40B4-BE49-F238E27FC236}">
                <a16:creationId xmlns:a16="http://schemas.microsoft.com/office/drawing/2014/main" id="{00000000-0008-0000-0900-000033000000}"/>
              </a:ext>
            </a:extLst>
          </xdr:cNvPr>
          <xdr:cNvSpPr txBox="1">
            <a:spLocks noChangeArrowheads="1"/>
          </xdr:cNvSpPr>
        </xdr:nvSpPr>
        <xdr:spPr bwMode="auto">
          <a:xfrm>
            <a:off x="12787302" y="5614099"/>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436BE35-2D38-4030-AC72-D59F42F94ADA}" type="TxLink">
              <a:rPr lang="en-US" altLang="en-US" sz="1000" b="0" i="0" u="none" strike="noStrike">
                <a:solidFill>
                  <a:srgbClr val="000000"/>
                </a:solidFill>
                <a:latin typeface="ＭＳ Ｐゴシック"/>
                <a:ea typeface="ＭＳ Ｐゴシック"/>
              </a:rPr>
              <a:pPr algn="ctr" rtl="0">
                <a:defRPr sz="1000"/>
              </a:pPr>
              <a:t>351</a:t>
            </a:fld>
            <a:endParaRPr lang="en-US" altLang="ja-JP" sz="800" b="0" i="0" strike="noStrike">
              <a:solidFill>
                <a:srgbClr val="000000"/>
              </a:solidFill>
              <a:latin typeface="ＭＳ Ｐゴシック"/>
              <a:ea typeface="ＭＳ Ｐゴシック"/>
            </a:endParaRPr>
          </a:p>
        </xdr:txBody>
      </xdr:sp>
      <xdr:sp macro="" textlink="">
        <xdr:nvSpPr>
          <xdr:cNvPr id="52" name="Line 50">
            <a:extLst>
              <a:ext uri="{FF2B5EF4-FFF2-40B4-BE49-F238E27FC236}">
                <a16:creationId xmlns:a16="http://schemas.microsoft.com/office/drawing/2014/main" id="{00000000-0008-0000-0900-000034000000}"/>
              </a:ext>
            </a:extLst>
          </xdr:cNvPr>
          <xdr:cNvSpPr>
            <a:spLocks noChangeShapeType="1"/>
          </xdr:cNvSpPr>
        </xdr:nvSpPr>
        <xdr:spPr bwMode="auto">
          <a:xfrm rot="16200000">
            <a:off x="11873841" y="5353768"/>
            <a:ext cx="1003121"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53" name="Line 51">
            <a:extLst>
              <a:ext uri="{FF2B5EF4-FFF2-40B4-BE49-F238E27FC236}">
                <a16:creationId xmlns:a16="http://schemas.microsoft.com/office/drawing/2014/main" id="{00000000-0008-0000-0900-000035000000}"/>
              </a:ext>
            </a:extLst>
          </xdr:cNvPr>
          <xdr:cNvSpPr>
            <a:spLocks noChangeShapeType="1"/>
          </xdr:cNvSpPr>
        </xdr:nvSpPr>
        <xdr:spPr bwMode="auto">
          <a:xfrm rot="16200000">
            <a:off x="11796220" y="5329302"/>
            <a:ext cx="1015354" cy="0"/>
          </a:xfrm>
          <a:prstGeom prst="line">
            <a:avLst/>
          </a:prstGeom>
          <a:noFill/>
          <a:ln w="127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E$56">
        <xdr:nvSpPr>
          <xdr:cNvPr id="54" name="Text Box 52">
            <a:extLst>
              <a:ext uri="{FF2B5EF4-FFF2-40B4-BE49-F238E27FC236}">
                <a16:creationId xmlns:a16="http://schemas.microsoft.com/office/drawing/2014/main" id="{00000000-0008-0000-0900-000036000000}"/>
              </a:ext>
            </a:extLst>
          </xdr:cNvPr>
          <xdr:cNvSpPr txBox="1">
            <a:spLocks noChangeArrowheads="1"/>
          </xdr:cNvSpPr>
        </xdr:nvSpPr>
        <xdr:spPr bwMode="auto">
          <a:xfrm>
            <a:off x="12335629" y="5650229"/>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5CB4AD4-0815-49C2-80F3-86A2E2292BF5}" type="TxLink">
              <a:rPr lang="en-US" altLang="en-US" sz="1000" b="0" i="0" u="none" strike="noStrike">
                <a:solidFill>
                  <a:srgbClr val="000000"/>
                </a:solidFill>
                <a:latin typeface="ＭＳ Ｐゴシック"/>
                <a:ea typeface="ＭＳ Ｐゴシック"/>
              </a:rPr>
              <a:pPr algn="ctr" rtl="0">
                <a:defRPr sz="1000"/>
              </a:pPr>
              <a:t>175</a:t>
            </a:fld>
            <a:endParaRPr lang="en-US" altLang="ja-JP" sz="800" b="0" i="0" strike="noStrike">
              <a:solidFill>
                <a:srgbClr val="000000"/>
              </a:solidFill>
              <a:latin typeface="ＭＳ Ｐゴシック"/>
              <a:ea typeface="ＭＳ Ｐゴシック"/>
            </a:endParaRPr>
          </a:p>
        </xdr:txBody>
      </xdr:sp>
      <xdr:sp macro="" textlink="$B$56">
        <xdr:nvSpPr>
          <xdr:cNvPr id="55" name="Text Box 53">
            <a:extLst>
              <a:ext uri="{FF2B5EF4-FFF2-40B4-BE49-F238E27FC236}">
                <a16:creationId xmlns:a16="http://schemas.microsoft.com/office/drawing/2014/main" id="{00000000-0008-0000-0900-000037000000}"/>
              </a:ext>
            </a:extLst>
          </xdr:cNvPr>
          <xdr:cNvSpPr txBox="1">
            <a:spLocks noChangeArrowheads="1"/>
          </xdr:cNvSpPr>
        </xdr:nvSpPr>
        <xdr:spPr bwMode="auto">
          <a:xfrm>
            <a:off x="11978988" y="564736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C6CD2D01-1E33-466F-A6D2-1D28B82EC5A5}" type="TxLink">
              <a:rPr lang="en-US" altLang="en-US" sz="1000" b="0" i="0" u="none" strike="noStrike">
                <a:solidFill>
                  <a:srgbClr val="000000"/>
                </a:solidFill>
                <a:latin typeface="ＭＳ Ｐゴシック"/>
                <a:ea typeface="ＭＳ Ｐゴシック"/>
              </a:rPr>
              <a:pPr algn="ctr" rtl="0">
                <a:defRPr sz="1000"/>
              </a:pPr>
              <a:t>378</a:t>
            </a:fld>
            <a:endParaRPr lang="en-US" altLang="ja-JP" sz="800" b="0" i="0" strike="noStrike">
              <a:solidFill>
                <a:srgbClr val="000000"/>
              </a:solidFill>
              <a:latin typeface="ＭＳ Ｐゴシック"/>
              <a:ea typeface="ＭＳ Ｐゴシック"/>
            </a:endParaRPr>
          </a:p>
        </xdr:txBody>
      </xdr:sp>
      <xdr:sp macro="" textlink="">
        <xdr:nvSpPr>
          <xdr:cNvPr id="56" name="Line 54">
            <a:extLst>
              <a:ext uri="{FF2B5EF4-FFF2-40B4-BE49-F238E27FC236}">
                <a16:creationId xmlns:a16="http://schemas.microsoft.com/office/drawing/2014/main" id="{00000000-0008-0000-0900-000038000000}"/>
              </a:ext>
            </a:extLst>
          </xdr:cNvPr>
          <xdr:cNvSpPr>
            <a:spLocks noChangeShapeType="1"/>
          </xdr:cNvSpPr>
        </xdr:nvSpPr>
        <xdr:spPr bwMode="auto">
          <a:xfrm rot="5400000" flipH="1">
            <a:off x="11361921" y="5060172"/>
            <a:ext cx="452628"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7" name="Line 55">
            <a:extLst>
              <a:ext uri="{FF2B5EF4-FFF2-40B4-BE49-F238E27FC236}">
                <a16:creationId xmlns:a16="http://schemas.microsoft.com/office/drawing/2014/main" id="{00000000-0008-0000-0900-000039000000}"/>
              </a:ext>
            </a:extLst>
          </xdr:cNvPr>
          <xdr:cNvSpPr>
            <a:spLocks noChangeShapeType="1"/>
          </xdr:cNvSpPr>
        </xdr:nvSpPr>
        <xdr:spPr bwMode="auto">
          <a:xfrm rot="16200000" flipH="1" flipV="1">
            <a:off x="11519945" y="5060172"/>
            <a:ext cx="452628"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E$20">
        <xdr:nvSpPr>
          <xdr:cNvPr id="58" name="Text Box 56">
            <a:extLst>
              <a:ext uri="{FF2B5EF4-FFF2-40B4-BE49-F238E27FC236}">
                <a16:creationId xmlns:a16="http://schemas.microsoft.com/office/drawing/2014/main" id="{00000000-0008-0000-0900-00003A000000}"/>
              </a:ext>
            </a:extLst>
          </xdr:cNvPr>
          <xdr:cNvSpPr txBox="1">
            <a:spLocks noChangeArrowheads="1"/>
          </xdr:cNvSpPr>
        </xdr:nvSpPr>
        <xdr:spPr bwMode="auto">
          <a:xfrm>
            <a:off x="11597632" y="4962306"/>
            <a:ext cx="697940" cy="20796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96641E6-2AE6-43C3-B262-ACAF70529B75}" type="TxLink">
              <a:rPr lang="en-US" altLang="en-US" sz="1000" b="0" i="0" u="none" strike="noStrike">
                <a:solidFill>
                  <a:srgbClr val="000000"/>
                </a:solidFill>
                <a:latin typeface="ＭＳ Ｐゴシック"/>
                <a:ea typeface="ＭＳ Ｐゴシック"/>
              </a:rPr>
              <a:pPr algn="ctr" rtl="0">
                <a:defRPr sz="1000"/>
              </a:pPr>
              <a:t>5,305</a:t>
            </a:fld>
            <a:endParaRPr lang="en-US" altLang="ja-JP" sz="1000" b="0" i="0" strike="noStrike">
              <a:solidFill>
                <a:srgbClr val="000000"/>
              </a:solidFill>
              <a:latin typeface="ＭＳ Ｐゴシック"/>
              <a:ea typeface="ＭＳ Ｐゴシック"/>
            </a:endParaRPr>
          </a:p>
        </xdr:txBody>
      </xdr:sp>
      <xdr:sp macro="" textlink="$B$20">
        <xdr:nvSpPr>
          <xdr:cNvPr id="59" name="Text Box 57">
            <a:extLst>
              <a:ext uri="{FF2B5EF4-FFF2-40B4-BE49-F238E27FC236}">
                <a16:creationId xmlns:a16="http://schemas.microsoft.com/office/drawing/2014/main" id="{00000000-0008-0000-0900-00003B000000}"/>
              </a:ext>
            </a:extLst>
          </xdr:cNvPr>
          <xdr:cNvSpPr txBox="1">
            <a:spLocks noChangeArrowheads="1"/>
          </xdr:cNvSpPr>
        </xdr:nvSpPr>
        <xdr:spPr bwMode="auto">
          <a:xfrm>
            <a:off x="11114292" y="4967722"/>
            <a:ext cx="526747"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1453B7F-C143-4F8C-A406-C5239F71188A}" type="TxLink">
              <a:rPr lang="en-US" altLang="en-US" sz="1000" b="0" i="0" u="none" strike="noStrike">
                <a:solidFill>
                  <a:srgbClr val="000000"/>
                </a:solidFill>
                <a:latin typeface="ＭＳ Ｐゴシック"/>
                <a:ea typeface="ＭＳ Ｐゴシック"/>
              </a:rPr>
              <a:pPr algn="ctr" rtl="0">
                <a:defRPr sz="1000"/>
              </a:pPr>
              <a:t>8,600</a:t>
            </a:fld>
            <a:endParaRPr lang="en-US" altLang="ja-JP" sz="1000" b="0" i="0" strike="noStrike">
              <a:solidFill>
                <a:srgbClr val="000000"/>
              </a:solidFill>
              <a:latin typeface="ＭＳ Ｐゴシック"/>
              <a:ea typeface="ＭＳ Ｐゴシック"/>
            </a:endParaRPr>
          </a:p>
        </xdr:txBody>
      </xdr:sp>
      <xdr:sp macro="" textlink="">
        <xdr:nvSpPr>
          <xdr:cNvPr id="60" name="Line 58">
            <a:extLst>
              <a:ext uri="{FF2B5EF4-FFF2-40B4-BE49-F238E27FC236}">
                <a16:creationId xmlns:a16="http://schemas.microsoft.com/office/drawing/2014/main" id="{00000000-0008-0000-0900-00003C000000}"/>
              </a:ext>
            </a:extLst>
          </xdr:cNvPr>
          <xdr:cNvSpPr>
            <a:spLocks noChangeShapeType="1"/>
          </xdr:cNvSpPr>
        </xdr:nvSpPr>
        <xdr:spPr bwMode="auto">
          <a:xfrm rot="16200000">
            <a:off x="10074846" y="5818629"/>
            <a:ext cx="1920610"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61" name="Line 59">
            <a:extLst>
              <a:ext uri="{FF2B5EF4-FFF2-40B4-BE49-F238E27FC236}">
                <a16:creationId xmlns:a16="http://schemas.microsoft.com/office/drawing/2014/main" id="{00000000-0008-0000-0900-00003D000000}"/>
              </a:ext>
            </a:extLst>
          </xdr:cNvPr>
          <xdr:cNvSpPr>
            <a:spLocks noChangeShapeType="1"/>
          </xdr:cNvSpPr>
        </xdr:nvSpPr>
        <xdr:spPr bwMode="auto">
          <a:xfrm rot="5400000" flipV="1">
            <a:off x="9956328" y="5818629"/>
            <a:ext cx="1920610"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82">
        <xdr:nvSpPr>
          <xdr:cNvPr id="62" name="Text Box 60">
            <a:extLst>
              <a:ext uri="{FF2B5EF4-FFF2-40B4-BE49-F238E27FC236}">
                <a16:creationId xmlns:a16="http://schemas.microsoft.com/office/drawing/2014/main" id="{00000000-0008-0000-0900-00003E000000}"/>
              </a:ext>
            </a:extLst>
          </xdr:cNvPr>
          <xdr:cNvSpPr txBox="1">
            <a:spLocks noChangeArrowheads="1"/>
          </xdr:cNvSpPr>
        </xdr:nvSpPr>
        <xdr:spPr bwMode="auto">
          <a:xfrm>
            <a:off x="10552257" y="6587710"/>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E243FED-F0A2-4CEB-89E0-EC11725F070E}" type="TxLink">
              <a:rPr lang="en-US" altLang="en-US" sz="1000" b="0" i="0" u="none" strike="noStrike">
                <a:solidFill>
                  <a:srgbClr val="000000"/>
                </a:solidFill>
                <a:latin typeface="ＭＳ Ｐゴシック"/>
                <a:ea typeface="ＭＳ Ｐゴシック"/>
              </a:rPr>
              <a:pPr algn="ctr" rtl="0">
                <a:defRPr sz="1000"/>
              </a:pPr>
              <a:t>168</a:t>
            </a:fld>
            <a:endParaRPr lang="en-US" altLang="ja-JP" sz="800" b="0" i="0" strike="noStrike">
              <a:solidFill>
                <a:srgbClr val="000000"/>
              </a:solidFill>
              <a:latin typeface="ＭＳ Ｐゴシック"/>
              <a:ea typeface="ＭＳ Ｐゴシック"/>
            </a:endParaRPr>
          </a:p>
        </xdr:txBody>
      </xdr:sp>
      <xdr:sp macro="" textlink="$E$85">
        <xdr:nvSpPr>
          <xdr:cNvPr id="63" name="Text Box 61">
            <a:extLst>
              <a:ext uri="{FF2B5EF4-FFF2-40B4-BE49-F238E27FC236}">
                <a16:creationId xmlns:a16="http://schemas.microsoft.com/office/drawing/2014/main" id="{00000000-0008-0000-0900-00003F000000}"/>
              </a:ext>
            </a:extLst>
          </xdr:cNvPr>
          <xdr:cNvSpPr txBox="1">
            <a:spLocks noChangeArrowheads="1"/>
          </xdr:cNvSpPr>
        </xdr:nvSpPr>
        <xdr:spPr bwMode="auto">
          <a:xfrm>
            <a:off x="11065835" y="6589320"/>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206C734-3D11-4662-952A-27056DEF945B}" type="TxLink">
              <a:rPr lang="en-US" altLang="en-US" sz="1000" b="0" i="0" u="none" strike="noStrike">
                <a:solidFill>
                  <a:srgbClr val="000000"/>
                </a:solidFill>
                <a:latin typeface="ＭＳ Ｐゴシック"/>
                <a:ea typeface="ＭＳ Ｐゴシック"/>
              </a:rPr>
              <a:pPr algn="ctr" rtl="0">
                <a:defRPr sz="1000"/>
              </a:pPr>
              <a:t>361</a:t>
            </a:fld>
            <a:endParaRPr lang="en-US" altLang="ja-JP" sz="800" b="0" i="0" strike="noStrike">
              <a:solidFill>
                <a:srgbClr val="000000"/>
              </a:solidFill>
              <a:latin typeface="ＭＳ Ｐゴシック"/>
              <a:ea typeface="ＭＳ Ｐゴシック"/>
            </a:endParaRPr>
          </a:p>
        </xdr:txBody>
      </xdr:sp>
      <xdr:sp macro="" textlink="">
        <xdr:nvSpPr>
          <xdr:cNvPr id="64" name="Freeform 62">
            <a:extLst>
              <a:ext uri="{FF2B5EF4-FFF2-40B4-BE49-F238E27FC236}">
                <a16:creationId xmlns:a16="http://schemas.microsoft.com/office/drawing/2014/main" id="{00000000-0008-0000-0900-000040000000}"/>
              </a:ext>
            </a:extLst>
          </xdr:cNvPr>
          <xdr:cNvSpPr>
            <a:spLocks/>
          </xdr:cNvSpPr>
        </xdr:nvSpPr>
        <xdr:spPr bwMode="auto">
          <a:xfrm>
            <a:off x="10409639" y="4778808"/>
            <a:ext cx="329217" cy="954188"/>
          </a:xfrm>
          <a:custGeom>
            <a:avLst/>
            <a:gdLst>
              <a:gd name="T0" fmla="*/ 118310984 w 19"/>
              <a:gd name="T1" fmla="*/ 0 h 76"/>
              <a:gd name="T2" fmla="*/ 0 w 19"/>
              <a:gd name="T3" fmla="*/ 0 h 76"/>
              <a:gd name="T4" fmla="*/ 0 w 19"/>
              <a:gd name="T5" fmla="*/ 329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65" name="Freeform 63">
            <a:extLst>
              <a:ext uri="{FF2B5EF4-FFF2-40B4-BE49-F238E27FC236}">
                <a16:creationId xmlns:a16="http://schemas.microsoft.com/office/drawing/2014/main" id="{00000000-0008-0000-0900-000041000000}"/>
              </a:ext>
            </a:extLst>
          </xdr:cNvPr>
          <xdr:cNvSpPr>
            <a:spLocks/>
          </xdr:cNvSpPr>
        </xdr:nvSpPr>
        <xdr:spPr bwMode="auto">
          <a:xfrm>
            <a:off x="10277953" y="4668710"/>
            <a:ext cx="381891" cy="1064287"/>
          </a:xfrm>
          <a:custGeom>
            <a:avLst/>
            <a:gdLst>
              <a:gd name="T0" fmla="*/ 2147483647 w 19"/>
              <a:gd name="T1" fmla="*/ 0 h 76"/>
              <a:gd name="T2" fmla="*/ 0 w 19"/>
              <a:gd name="T3" fmla="*/ 0 h 76"/>
              <a:gd name="T4" fmla="*/ 0 w 19"/>
              <a:gd name="T5" fmla="*/ 167789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E$19">
        <xdr:nvSpPr>
          <xdr:cNvPr id="66" name="Text Box 64">
            <a:extLst>
              <a:ext uri="{FF2B5EF4-FFF2-40B4-BE49-F238E27FC236}">
                <a16:creationId xmlns:a16="http://schemas.microsoft.com/office/drawing/2014/main" id="{00000000-0008-0000-0900-000042000000}"/>
              </a:ext>
            </a:extLst>
          </xdr:cNvPr>
          <xdr:cNvSpPr txBox="1">
            <a:spLocks noChangeArrowheads="1"/>
          </xdr:cNvSpPr>
        </xdr:nvSpPr>
        <xdr:spPr bwMode="auto">
          <a:xfrm>
            <a:off x="10422808" y="553857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760AB44-D093-4860-840F-6B696DD4C288}" type="TxLink">
              <a:rPr lang="en-US" altLang="en-US" sz="1000" b="0" i="0" u="none" strike="noStrike">
                <a:solidFill>
                  <a:srgbClr val="000000"/>
                </a:solidFill>
                <a:latin typeface="ＭＳ Ｐゴシック"/>
                <a:ea typeface="ＭＳ Ｐゴシック"/>
              </a:rPr>
              <a:pPr algn="ctr" rtl="0">
                <a:defRPr sz="1000"/>
              </a:pPr>
              <a:t>622</a:t>
            </a:fld>
            <a:endParaRPr lang="en-US" altLang="ja-JP" sz="800" b="0" i="0" strike="noStrike">
              <a:solidFill>
                <a:srgbClr val="000000"/>
              </a:solidFill>
              <a:latin typeface="ＭＳ Ｐゴシック"/>
              <a:ea typeface="ＭＳ Ｐゴシック"/>
            </a:endParaRPr>
          </a:p>
        </xdr:txBody>
      </xdr:sp>
      <xdr:sp macro="" textlink="$B$19">
        <xdr:nvSpPr>
          <xdr:cNvPr id="67" name="Text Box 65">
            <a:extLst>
              <a:ext uri="{FF2B5EF4-FFF2-40B4-BE49-F238E27FC236}">
                <a16:creationId xmlns:a16="http://schemas.microsoft.com/office/drawing/2014/main" id="{00000000-0008-0000-0900-000043000000}"/>
              </a:ext>
            </a:extLst>
          </xdr:cNvPr>
          <xdr:cNvSpPr txBox="1">
            <a:spLocks noChangeArrowheads="1"/>
          </xdr:cNvSpPr>
        </xdr:nvSpPr>
        <xdr:spPr bwMode="auto">
          <a:xfrm>
            <a:off x="9916517" y="553857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9DD290A2-7E9F-4C3D-AC7A-2E7E78244BFD}" type="TxLink">
              <a:rPr lang="en-US" altLang="en-US" sz="1000" b="0" i="0" u="none" strike="noStrike">
                <a:solidFill>
                  <a:srgbClr val="000000"/>
                </a:solidFill>
                <a:latin typeface="ＭＳ Ｐゴシック"/>
                <a:ea typeface="ＭＳ Ｐゴシック"/>
              </a:rPr>
              <a:pPr algn="ctr" rtl="0">
                <a:defRPr sz="1000"/>
              </a:pPr>
              <a:t>818</a:t>
            </a:fld>
            <a:endParaRPr lang="en-US" altLang="ja-JP" sz="800" b="0" i="0" strike="noStrike">
              <a:solidFill>
                <a:srgbClr val="000000"/>
              </a:solidFill>
              <a:latin typeface="ＭＳ Ｐゴシック"/>
              <a:ea typeface="ＭＳ Ｐゴシック"/>
            </a:endParaRPr>
          </a:p>
        </xdr:txBody>
      </xdr:sp>
      <xdr:sp macro="" textlink="">
        <xdr:nvSpPr>
          <xdr:cNvPr id="68" name="Freeform 66">
            <a:extLst>
              <a:ext uri="{FF2B5EF4-FFF2-40B4-BE49-F238E27FC236}">
                <a16:creationId xmlns:a16="http://schemas.microsoft.com/office/drawing/2014/main" id="{00000000-0008-0000-0900-000044000000}"/>
              </a:ext>
            </a:extLst>
          </xdr:cNvPr>
          <xdr:cNvSpPr>
            <a:spLocks/>
          </xdr:cNvSpPr>
        </xdr:nvSpPr>
        <xdr:spPr bwMode="auto">
          <a:xfrm>
            <a:off x="9553676" y="4497445"/>
            <a:ext cx="1145674" cy="770691"/>
          </a:xfrm>
          <a:custGeom>
            <a:avLst/>
            <a:gdLst>
              <a:gd name="T0" fmla="*/ 87 w 87"/>
              <a:gd name="T1" fmla="*/ 0 h 60"/>
              <a:gd name="T2" fmla="*/ 0 w 87"/>
              <a:gd name="T3" fmla="*/ 0 h 60"/>
              <a:gd name="T4" fmla="*/ 0 w 87"/>
              <a:gd name="T5" fmla="*/ 967 h 60"/>
              <a:gd name="T6" fmla="*/ 0 60000 65536"/>
              <a:gd name="T7" fmla="*/ 0 60000 65536"/>
              <a:gd name="T8" fmla="*/ 0 60000 65536"/>
              <a:gd name="T9" fmla="*/ 0 w 87"/>
              <a:gd name="T10" fmla="*/ 0 h 60"/>
              <a:gd name="T11" fmla="*/ 87 w 87"/>
              <a:gd name="T12" fmla="*/ 60 h 60"/>
            </a:gdLst>
            <a:ahLst/>
            <a:cxnLst>
              <a:cxn ang="T6">
                <a:pos x="T0" y="T1"/>
              </a:cxn>
              <a:cxn ang="T7">
                <a:pos x="T2" y="T3"/>
              </a:cxn>
              <a:cxn ang="T8">
                <a:pos x="T4" y="T5"/>
              </a:cxn>
            </a:cxnLst>
            <a:rect l="T9" t="T10" r="T11" b="T12"/>
            <a:pathLst>
              <a:path w="87" h="60">
                <a:moveTo>
                  <a:pt x="87" y="0"/>
                </a:moveTo>
                <a:lnTo>
                  <a:pt x="0" y="0"/>
                </a:lnTo>
                <a:lnTo>
                  <a:pt x="0" y="60"/>
                </a:lnTo>
              </a:path>
            </a:pathLst>
          </a:custGeom>
          <a:noFill/>
          <a:ln w="12700">
            <a:solidFill>
              <a:srgbClr val="000000"/>
            </a:solidFill>
            <a:round/>
            <a:headEnd type="none" w="med" len="sm"/>
            <a:tailEnd type="triangle" w="med" len="sm"/>
          </a:ln>
          <a:extLst>
            <a:ext uri="{909E8E84-426E-40DD-AFC4-6F175D3DCCD1}">
              <a14:hiddenFill xmlns:a14="http://schemas.microsoft.com/office/drawing/2010/main">
                <a:solidFill>
                  <a:srgbClr val="FFFFFF"/>
                </a:solidFill>
              </a14:hiddenFill>
            </a:ext>
          </a:extLst>
        </xdr:spPr>
      </xdr:sp>
      <xdr:sp macro="" textlink="$E$32">
        <xdr:nvSpPr>
          <xdr:cNvPr id="69" name="Text Box 68">
            <a:extLst>
              <a:ext uri="{FF2B5EF4-FFF2-40B4-BE49-F238E27FC236}">
                <a16:creationId xmlns:a16="http://schemas.microsoft.com/office/drawing/2014/main" id="{00000000-0008-0000-0900-000045000000}"/>
              </a:ext>
            </a:extLst>
          </xdr:cNvPr>
          <xdr:cNvSpPr txBox="1">
            <a:spLocks noChangeArrowheads="1"/>
          </xdr:cNvSpPr>
        </xdr:nvSpPr>
        <xdr:spPr bwMode="auto">
          <a:xfrm>
            <a:off x="9566844" y="5072405"/>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78A253F-1BB1-4E98-8B66-082F0B044A9B}" type="TxLink">
              <a:rPr lang="en-US" altLang="en-US" sz="1000" b="0" i="0" u="none" strike="noStrike">
                <a:solidFill>
                  <a:srgbClr val="000000"/>
                </a:solidFill>
                <a:latin typeface="ＭＳ Ｐゴシック"/>
                <a:ea typeface="ＭＳ Ｐゴシック"/>
              </a:rPr>
              <a:pPr algn="ctr" rtl="0">
                <a:defRPr sz="1000"/>
              </a:pPr>
              <a:t>519</a:t>
            </a:fld>
            <a:endParaRPr lang="en-US" altLang="ja-JP" sz="1000" b="0" i="0" strike="noStrike">
              <a:solidFill>
                <a:srgbClr val="000000"/>
              </a:solidFill>
              <a:latin typeface="ＭＳ Ｐゴシック"/>
              <a:ea typeface="ＭＳ Ｐゴシック"/>
            </a:endParaRPr>
          </a:p>
        </xdr:txBody>
      </xdr:sp>
      <xdr:sp macro="" textlink="$B$32">
        <xdr:nvSpPr>
          <xdr:cNvPr id="70" name="Text Box 69">
            <a:extLst>
              <a:ext uri="{FF2B5EF4-FFF2-40B4-BE49-F238E27FC236}">
                <a16:creationId xmlns:a16="http://schemas.microsoft.com/office/drawing/2014/main" id="{00000000-0008-0000-0900-000046000000}"/>
              </a:ext>
            </a:extLst>
          </xdr:cNvPr>
          <xdr:cNvSpPr txBox="1">
            <a:spLocks noChangeArrowheads="1"/>
          </xdr:cNvSpPr>
        </xdr:nvSpPr>
        <xdr:spPr bwMode="auto">
          <a:xfrm>
            <a:off x="9009542" y="5075113"/>
            <a:ext cx="526747"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C833962-3652-40F7-BA16-9211CE7B873C}" type="TxLink">
              <a:rPr lang="en-US" altLang="en-US" sz="1000" b="0" i="0" u="none" strike="noStrike">
                <a:solidFill>
                  <a:srgbClr val="000000"/>
                </a:solidFill>
                <a:latin typeface="ＭＳ Ｐゴシック"/>
                <a:ea typeface="ＭＳ Ｐゴシック"/>
              </a:rPr>
              <a:pPr algn="ctr" rtl="0">
                <a:defRPr sz="1000"/>
              </a:pPr>
              <a:t>957</a:t>
            </a:fld>
            <a:endParaRPr lang="en-US" altLang="ja-JP" sz="1000" b="0" i="0" strike="noStrike">
              <a:solidFill>
                <a:srgbClr val="000000"/>
              </a:solidFill>
              <a:latin typeface="ＭＳ Ｐゴシック"/>
              <a:ea typeface="ＭＳ Ｐゴシック"/>
            </a:endParaRPr>
          </a:p>
        </xdr:txBody>
      </xdr:sp>
      <xdr:sp macro="" textlink="">
        <xdr:nvSpPr>
          <xdr:cNvPr id="71" name="Freeform 70">
            <a:extLst>
              <a:ext uri="{FF2B5EF4-FFF2-40B4-BE49-F238E27FC236}">
                <a16:creationId xmlns:a16="http://schemas.microsoft.com/office/drawing/2014/main" id="{00000000-0008-0000-0900-000047000000}"/>
              </a:ext>
            </a:extLst>
          </xdr:cNvPr>
          <xdr:cNvSpPr>
            <a:spLocks/>
          </xdr:cNvSpPr>
        </xdr:nvSpPr>
        <xdr:spPr bwMode="auto">
          <a:xfrm>
            <a:off x="8776724" y="4135846"/>
            <a:ext cx="1909457" cy="538260"/>
          </a:xfrm>
          <a:custGeom>
            <a:avLst/>
            <a:gdLst>
              <a:gd name="T0" fmla="*/ 145 w 145"/>
              <a:gd name="T1" fmla="*/ 0 h 49"/>
              <a:gd name="T2" fmla="*/ 0 w 145"/>
              <a:gd name="T3" fmla="*/ 0 h 49"/>
              <a:gd name="T4" fmla="*/ 0 w 145"/>
              <a:gd name="T5" fmla="*/ 4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72" name="Freeform 71">
            <a:extLst>
              <a:ext uri="{FF2B5EF4-FFF2-40B4-BE49-F238E27FC236}">
                <a16:creationId xmlns:a16="http://schemas.microsoft.com/office/drawing/2014/main" id="{00000000-0008-0000-0900-000048000000}"/>
              </a:ext>
            </a:extLst>
          </xdr:cNvPr>
          <xdr:cNvSpPr>
            <a:spLocks/>
          </xdr:cNvSpPr>
        </xdr:nvSpPr>
        <xdr:spPr bwMode="auto">
          <a:xfrm>
            <a:off x="8658206" y="4020351"/>
            <a:ext cx="2027975" cy="697292"/>
          </a:xfrm>
          <a:custGeom>
            <a:avLst/>
            <a:gdLst>
              <a:gd name="T0" fmla="*/ 4513 w 145"/>
              <a:gd name="T1" fmla="*/ 0 h 49"/>
              <a:gd name="T2" fmla="*/ 0 w 145"/>
              <a:gd name="T3" fmla="*/ 0 h 49"/>
              <a:gd name="T4" fmla="*/ 0 w 145"/>
              <a:gd name="T5" fmla="*/ 27076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E$33">
        <xdr:nvSpPr>
          <xdr:cNvPr id="73" name="Text Box 72">
            <a:extLst>
              <a:ext uri="{FF2B5EF4-FFF2-40B4-BE49-F238E27FC236}">
                <a16:creationId xmlns:a16="http://schemas.microsoft.com/office/drawing/2014/main" id="{00000000-0008-0000-0900-000049000000}"/>
              </a:ext>
            </a:extLst>
          </xdr:cNvPr>
          <xdr:cNvSpPr txBox="1">
            <a:spLocks noChangeArrowheads="1"/>
          </xdr:cNvSpPr>
        </xdr:nvSpPr>
        <xdr:spPr bwMode="auto">
          <a:xfrm>
            <a:off x="8750387" y="452191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75406A9-F30C-41C5-AEE3-D5C690C68EB9}" type="TxLink">
              <a:rPr lang="en-US" altLang="en-US" sz="1000" b="0" i="0" u="none" strike="noStrike">
                <a:solidFill>
                  <a:srgbClr val="000000"/>
                </a:solidFill>
                <a:latin typeface="ＭＳ Ｐゴシック"/>
                <a:ea typeface="ＭＳ Ｐゴシック"/>
              </a:rPr>
              <a:pPr algn="ctr" rtl="0">
                <a:defRPr sz="1000"/>
              </a:pPr>
              <a:t>154</a:t>
            </a:fld>
            <a:endParaRPr lang="en-US" altLang="ja-JP" sz="1000" b="0" i="0" strike="noStrike">
              <a:solidFill>
                <a:srgbClr val="000000"/>
              </a:solidFill>
              <a:latin typeface="ＭＳ Ｐゴシック"/>
              <a:ea typeface="ＭＳ Ｐゴシック"/>
            </a:endParaRPr>
          </a:p>
        </xdr:txBody>
      </xdr:sp>
      <xdr:sp macro="" textlink="$B$33">
        <xdr:nvSpPr>
          <xdr:cNvPr id="74" name="Text Box 73">
            <a:extLst>
              <a:ext uri="{FF2B5EF4-FFF2-40B4-BE49-F238E27FC236}">
                <a16:creationId xmlns:a16="http://schemas.microsoft.com/office/drawing/2014/main" id="{00000000-0008-0000-0900-00004A000000}"/>
              </a:ext>
            </a:extLst>
          </xdr:cNvPr>
          <xdr:cNvSpPr txBox="1">
            <a:spLocks noChangeArrowheads="1"/>
          </xdr:cNvSpPr>
        </xdr:nvSpPr>
        <xdr:spPr bwMode="auto">
          <a:xfrm>
            <a:off x="8315821" y="452191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CE2D859-14A7-4A48-8EAA-DF411261D439}" type="TxLink">
              <a:rPr lang="en-US" altLang="en-US" sz="1000" b="0" i="0" u="none" strike="noStrike">
                <a:solidFill>
                  <a:srgbClr val="000000"/>
                </a:solidFill>
                <a:latin typeface="ＭＳ Ｐゴシック"/>
                <a:ea typeface="ＭＳ Ｐゴシック"/>
              </a:rPr>
              <a:pPr algn="ctr" rtl="0">
                <a:defRPr sz="1000"/>
              </a:pPr>
              <a:t>315</a:t>
            </a:fld>
            <a:endParaRPr lang="en-US" altLang="ja-JP" sz="1000" b="0" i="0" strike="noStrike">
              <a:solidFill>
                <a:srgbClr val="000000"/>
              </a:solidFill>
              <a:latin typeface="ＭＳ Ｐゴシック"/>
              <a:ea typeface="ＭＳ Ｐゴシック"/>
            </a:endParaRPr>
          </a:p>
        </xdr:txBody>
      </xdr:sp>
      <xdr:sp macro="" textlink="">
        <xdr:nvSpPr>
          <xdr:cNvPr id="75" name="Line 74">
            <a:extLst>
              <a:ext uri="{FF2B5EF4-FFF2-40B4-BE49-F238E27FC236}">
                <a16:creationId xmlns:a16="http://schemas.microsoft.com/office/drawing/2014/main" id="{00000000-0008-0000-0900-00004B000000}"/>
              </a:ext>
            </a:extLst>
          </xdr:cNvPr>
          <xdr:cNvSpPr>
            <a:spLocks noChangeShapeType="1"/>
          </xdr:cNvSpPr>
        </xdr:nvSpPr>
        <xdr:spPr bwMode="auto">
          <a:xfrm rot="10800000" flipH="1">
            <a:off x="8895242" y="3836853"/>
            <a:ext cx="1764602"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76" name="Line 75">
            <a:extLst>
              <a:ext uri="{FF2B5EF4-FFF2-40B4-BE49-F238E27FC236}">
                <a16:creationId xmlns:a16="http://schemas.microsoft.com/office/drawing/2014/main" id="{00000000-0008-0000-0900-00004C000000}"/>
              </a:ext>
            </a:extLst>
          </xdr:cNvPr>
          <xdr:cNvSpPr>
            <a:spLocks noChangeShapeType="1"/>
          </xdr:cNvSpPr>
        </xdr:nvSpPr>
        <xdr:spPr bwMode="auto">
          <a:xfrm rot="10800000" flipH="1">
            <a:off x="8921579" y="3727559"/>
            <a:ext cx="1738265"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17">
        <xdr:nvSpPr>
          <xdr:cNvPr id="77" name="Text Box 76">
            <a:extLst>
              <a:ext uri="{FF2B5EF4-FFF2-40B4-BE49-F238E27FC236}">
                <a16:creationId xmlns:a16="http://schemas.microsoft.com/office/drawing/2014/main" id="{00000000-0008-0000-0900-00004D000000}"/>
              </a:ext>
            </a:extLst>
          </xdr:cNvPr>
          <xdr:cNvSpPr txBox="1">
            <a:spLocks noChangeArrowheads="1"/>
          </xdr:cNvSpPr>
        </xdr:nvSpPr>
        <xdr:spPr bwMode="auto">
          <a:xfrm>
            <a:off x="8954574" y="3541362"/>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DB361EB-D12B-463B-9046-A1352A99ACCA}" type="TxLink">
              <a:rPr lang="en-US" altLang="en-US" sz="1000" b="0" i="0" u="none" strike="noStrike">
                <a:solidFill>
                  <a:srgbClr val="000000"/>
                </a:solidFill>
                <a:latin typeface="ＭＳ Ｐゴシック"/>
                <a:ea typeface="ＭＳ Ｐゴシック"/>
              </a:rPr>
              <a:pPr algn="ctr" rtl="0">
                <a:defRPr sz="1000"/>
              </a:pPr>
              <a:t>705</a:t>
            </a:fld>
            <a:endParaRPr lang="en-US" altLang="ja-JP" sz="1000" b="0" i="0" strike="noStrike">
              <a:solidFill>
                <a:srgbClr val="000000"/>
              </a:solidFill>
              <a:latin typeface="ＭＳ Ｐゴシック"/>
              <a:ea typeface="ＭＳ Ｐゴシック"/>
            </a:endParaRPr>
          </a:p>
        </xdr:txBody>
      </xdr:sp>
      <xdr:sp macro="" textlink="$E$17">
        <xdr:nvSpPr>
          <xdr:cNvPr id="78" name="Text Box 77">
            <a:extLst>
              <a:ext uri="{FF2B5EF4-FFF2-40B4-BE49-F238E27FC236}">
                <a16:creationId xmlns:a16="http://schemas.microsoft.com/office/drawing/2014/main" id="{00000000-0008-0000-0900-00004E000000}"/>
              </a:ext>
            </a:extLst>
          </xdr:cNvPr>
          <xdr:cNvSpPr txBox="1">
            <a:spLocks noChangeArrowheads="1"/>
          </xdr:cNvSpPr>
        </xdr:nvSpPr>
        <xdr:spPr bwMode="auto">
          <a:xfrm>
            <a:off x="8961073" y="384344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7145E29B-E7BE-49C9-BAF4-948F83FDBE5A}" type="TxLink">
              <a:rPr lang="en-US" altLang="en-US" sz="1000" b="0" i="0" u="none" strike="noStrike">
                <a:solidFill>
                  <a:srgbClr val="000000"/>
                </a:solidFill>
                <a:latin typeface="ＭＳ Ｐゴシック"/>
                <a:ea typeface="ＭＳ Ｐゴシック"/>
              </a:rPr>
              <a:pPr algn="ctr" rtl="0">
                <a:defRPr sz="1000"/>
              </a:pPr>
              <a:t>521</a:t>
            </a:fld>
            <a:endParaRPr lang="en-US" altLang="ja-JP" sz="1000" b="0" i="0" strike="noStrike">
              <a:solidFill>
                <a:srgbClr val="000000"/>
              </a:solidFill>
              <a:latin typeface="ＭＳ Ｐゴシック"/>
              <a:ea typeface="ＭＳ Ｐゴシック"/>
            </a:endParaRPr>
          </a:p>
        </xdr:txBody>
      </xdr:sp>
      <xdr:sp macro="" textlink="">
        <xdr:nvSpPr>
          <xdr:cNvPr id="79" name="Line 78">
            <a:extLst>
              <a:ext uri="{FF2B5EF4-FFF2-40B4-BE49-F238E27FC236}">
                <a16:creationId xmlns:a16="http://schemas.microsoft.com/office/drawing/2014/main" id="{00000000-0008-0000-0900-00004F000000}"/>
              </a:ext>
            </a:extLst>
          </xdr:cNvPr>
          <xdr:cNvSpPr>
            <a:spLocks noChangeShapeType="1"/>
          </xdr:cNvSpPr>
        </xdr:nvSpPr>
        <xdr:spPr bwMode="auto">
          <a:xfrm rot="10800000" flipH="1" flipV="1">
            <a:off x="9421989" y="3386923"/>
            <a:ext cx="125102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80" name="Line 79">
            <a:extLst>
              <a:ext uri="{FF2B5EF4-FFF2-40B4-BE49-F238E27FC236}">
                <a16:creationId xmlns:a16="http://schemas.microsoft.com/office/drawing/2014/main" id="{00000000-0008-0000-0900-000050000000}"/>
              </a:ext>
            </a:extLst>
          </xdr:cNvPr>
          <xdr:cNvSpPr>
            <a:spLocks noChangeShapeType="1"/>
          </xdr:cNvSpPr>
        </xdr:nvSpPr>
        <xdr:spPr bwMode="auto">
          <a:xfrm rot="10800000" flipH="1" flipV="1">
            <a:off x="9421989" y="3295895"/>
            <a:ext cx="1251024" cy="0"/>
          </a:xfrm>
          <a:prstGeom prst="line">
            <a:avLst/>
          </a:prstGeom>
          <a:noFill/>
          <a:ln w="127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E$41">
        <xdr:nvSpPr>
          <xdr:cNvPr id="81" name="Text Box 80">
            <a:extLst>
              <a:ext uri="{FF2B5EF4-FFF2-40B4-BE49-F238E27FC236}">
                <a16:creationId xmlns:a16="http://schemas.microsoft.com/office/drawing/2014/main" id="{00000000-0008-0000-0900-000051000000}"/>
              </a:ext>
            </a:extLst>
          </xdr:cNvPr>
          <xdr:cNvSpPr txBox="1">
            <a:spLocks noChangeArrowheads="1"/>
          </xdr:cNvSpPr>
        </xdr:nvSpPr>
        <xdr:spPr bwMode="auto">
          <a:xfrm>
            <a:off x="9514170" y="3399157"/>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D518340-886A-4327-980A-780C8C352FCD}" type="TxLink">
              <a:rPr lang="en-US" altLang="en-US" sz="1000" b="0" i="0" u="none" strike="noStrike">
                <a:solidFill>
                  <a:srgbClr val="000000"/>
                </a:solidFill>
                <a:latin typeface="ＭＳ Ｐゴシック"/>
                <a:ea typeface="ＭＳ Ｐゴシック"/>
              </a:rPr>
              <a:pPr algn="ctr" rtl="0">
                <a:defRPr sz="1000"/>
              </a:pPr>
              <a:t>188</a:t>
            </a:fld>
            <a:endParaRPr lang="en-US" altLang="ja-JP" sz="1000" b="0" i="0" strike="noStrike">
              <a:solidFill>
                <a:srgbClr val="000000"/>
              </a:solidFill>
              <a:latin typeface="ＭＳ Ｐゴシック"/>
              <a:ea typeface="ＭＳ Ｐゴシック"/>
            </a:endParaRPr>
          </a:p>
        </xdr:txBody>
      </xdr:sp>
      <xdr:sp macro="" textlink="$B$40">
        <xdr:nvSpPr>
          <xdr:cNvPr id="82" name="Text Box 81">
            <a:extLst>
              <a:ext uri="{FF2B5EF4-FFF2-40B4-BE49-F238E27FC236}">
                <a16:creationId xmlns:a16="http://schemas.microsoft.com/office/drawing/2014/main" id="{00000000-0008-0000-0900-000052000000}"/>
              </a:ext>
            </a:extLst>
          </xdr:cNvPr>
          <xdr:cNvSpPr txBox="1">
            <a:spLocks noChangeArrowheads="1"/>
          </xdr:cNvSpPr>
        </xdr:nvSpPr>
        <xdr:spPr bwMode="auto">
          <a:xfrm>
            <a:off x="9504365" y="3116505"/>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0F87CA3E-E4F6-47AB-88A7-E5916649A842}" type="TxLink">
              <a:rPr lang="en-US" altLang="en-US" sz="1000" b="0" i="0" u="none" strike="noStrike">
                <a:solidFill>
                  <a:srgbClr val="000000"/>
                </a:solidFill>
                <a:latin typeface="ＭＳ Ｐゴシック"/>
                <a:ea typeface="ＭＳ Ｐゴシック"/>
              </a:rPr>
              <a:pPr algn="ctr" rtl="0">
                <a:defRPr sz="1000"/>
              </a:pPr>
              <a:t>718</a:t>
            </a:fld>
            <a:endParaRPr lang="en-US" altLang="ja-JP" sz="1000" b="0" i="0" strike="noStrike">
              <a:solidFill>
                <a:srgbClr val="000000"/>
              </a:solidFill>
              <a:latin typeface="ＭＳ Ｐゴシック"/>
              <a:ea typeface="ＭＳ Ｐゴシック"/>
            </a:endParaRPr>
          </a:p>
        </xdr:txBody>
      </xdr:sp>
      <xdr:sp macro="" textlink="">
        <xdr:nvSpPr>
          <xdr:cNvPr id="83" name="Freeform 82">
            <a:extLst>
              <a:ext uri="{FF2B5EF4-FFF2-40B4-BE49-F238E27FC236}">
                <a16:creationId xmlns:a16="http://schemas.microsoft.com/office/drawing/2014/main" id="{00000000-0008-0000-0900-000053000000}"/>
              </a:ext>
            </a:extLst>
          </xdr:cNvPr>
          <xdr:cNvSpPr>
            <a:spLocks/>
          </xdr:cNvSpPr>
        </xdr:nvSpPr>
        <xdr:spPr bwMode="auto">
          <a:xfrm>
            <a:off x="10524323" y="2504240"/>
            <a:ext cx="447735" cy="611659"/>
          </a:xfrm>
          <a:custGeom>
            <a:avLst/>
            <a:gdLst>
              <a:gd name="T0" fmla="*/ 986 w 32"/>
              <a:gd name="T1" fmla="*/ 13 h 52"/>
              <a:gd name="T2" fmla="*/ 986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84" name="Freeform 83">
            <a:extLst>
              <a:ext uri="{FF2B5EF4-FFF2-40B4-BE49-F238E27FC236}">
                <a16:creationId xmlns:a16="http://schemas.microsoft.com/office/drawing/2014/main" id="{00000000-0008-0000-0900-000054000000}"/>
              </a:ext>
            </a:extLst>
          </xdr:cNvPr>
          <xdr:cNvSpPr>
            <a:spLocks/>
          </xdr:cNvSpPr>
        </xdr:nvSpPr>
        <xdr:spPr bwMode="auto">
          <a:xfrm>
            <a:off x="10528157" y="2393337"/>
            <a:ext cx="566253" cy="721758"/>
          </a:xfrm>
          <a:custGeom>
            <a:avLst/>
            <a:gdLst>
              <a:gd name="T0" fmla="*/ 660328153 w 32"/>
              <a:gd name="T1" fmla="*/ 69680 h 52"/>
              <a:gd name="T2" fmla="*/ 660328153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type="triangle" w="med" len="med"/>
            <a:tailEnd type="none" w="med" len="sm"/>
          </a:ln>
          <a:extLst>
            <a:ext uri="{909E8E84-426E-40DD-AFC4-6F175D3DCCD1}">
              <a14:hiddenFill xmlns:a14="http://schemas.microsoft.com/office/drawing/2010/main">
                <a:solidFill>
                  <a:srgbClr val="FFFFFF"/>
                </a:solidFill>
              </a14:hiddenFill>
            </a:ext>
          </a:extLst>
        </xdr:spPr>
      </xdr:sp>
      <xdr:sp macro="" textlink="$E$23">
        <xdr:nvSpPr>
          <xdr:cNvPr id="85" name="Text Box 84">
            <a:extLst>
              <a:ext uri="{FF2B5EF4-FFF2-40B4-BE49-F238E27FC236}">
                <a16:creationId xmlns:a16="http://schemas.microsoft.com/office/drawing/2014/main" id="{00000000-0008-0000-0900-000055000000}"/>
              </a:ext>
            </a:extLst>
          </xdr:cNvPr>
          <xdr:cNvSpPr txBox="1">
            <a:spLocks noChangeArrowheads="1"/>
          </xdr:cNvSpPr>
        </xdr:nvSpPr>
        <xdr:spPr bwMode="auto">
          <a:xfrm>
            <a:off x="10475483" y="2564602"/>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E4E05F0-3D10-4CFC-B717-7FB85C6B4BFE}" type="TxLink">
              <a:rPr lang="en-US" altLang="en-US" sz="1000" b="0" i="0" u="none" strike="noStrike">
                <a:solidFill>
                  <a:srgbClr val="000000"/>
                </a:solidFill>
                <a:latin typeface="ＭＳ Ｐゴシック"/>
                <a:ea typeface="ＭＳ Ｐゴシック"/>
              </a:rPr>
              <a:pPr algn="ctr" rtl="0">
                <a:defRPr sz="1000"/>
              </a:pPr>
              <a:t>902</a:t>
            </a:fld>
            <a:endParaRPr lang="en-US" altLang="ja-JP" sz="1000" b="0" i="0" strike="noStrike">
              <a:solidFill>
                <a:srgbClr val="000000"/>
              </a:solidFill>
              <a:latin typeface="ＭＳ Ｐゴシック"/>
              <a:ea typeface="ＭＳ Ｐゴシック"/>
            </a:endParaRPr>
          </a:p>
        </xdr:txBody>
      </xdr:sp>
      <xdr:sp macro="" textlink="$B$23">
        <xdr:nvSpPr>
          <xdr:cNvPr id="86" name="Text Box 85">
            <a:extLst>
              <a:ext uri="{FF2B5EF4-FFF2-40B4-BE49-F238E27FC236}">
                <a16:creationId xmlns:a16="http://schemas.microsoft.com/office/drawing/2014/main" id="{00000000-0008-0000-0900-000056000000}"/>
              </a:ext>
            </a:extLst>
          </xdr:cNvPr>
          <xdr:cNvSpPr txBox="1">
            <a:spLocks noChangeArrowheads="1"/>
          </xdr:cNvSpPr>
        </xdr:nvSpPr>
        <xdr:spPr bwMode="auto">
          <a:xfrm>
            <a:off x="10383302" y="2173140"/>
            <a:ext cx="56625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3F15670-CAB1-4099-8DDA-43770A548A32}" type="TxLink">
              <a:rPr lang="en-US" altLang="en-US" sz="1000" b="0" i="0" u="none" strike="noStrike">
                <a:solidFill>
                  <a:srgbClr val="000000"/>
                </a:solidFill>
                <a:latin typeface="ＭＳ Ｐゴシック"/>
                <a:ea typeface="ＭＳ Ｐゴシック"/>
              </a:rPr>
              <a:pPr algn="ctr" rtl="0">
                <a:defRPr sz="1000"/>
              </a:pPr>
              <a:t>2,002</a:t>
            </a:fld>
            <a:endParaRPr lang="en-US" altLang="ja-JP" sz="1000" b="0" i="0" strike="noStrike">
              <a:solidFill>
                <a:srgbClr val="000000"/>
              </a:solidFill>
              <a:latin typeface="ＭＳ Ｐゴシック"/>
              <a:ea typeface="ＭＳ Ｐゴシック"/>
            </a:endParaRPr>
          </a:p>
        </xdr:txBody>
      </xdr:sp>
      <xdr:sp macro="" textlink="">
        <xdr:nvSpPr>
          <xdr:cNvPr id="87" name="Line 86">
            <a:extLst>
              <a:ext uri="{FF2B5EF4-FFF2-40B4-BE49-F238E27FC236}">
                <a16:creationId xmlns:a16="http://schemas.microsoft.com/office/drawing/2014/main" id="{00000000-0008-0000-0900-000057000000}"/>
              </a:ext>
            </a:extLst>
          </xdr:cNvPr>
          <xdr:cNvSpPr>
            <a:spLocks noChangeShapeType="1"/>
          </xdr:cNvSpPr>
        </xdr:nvSpPr>
        <xdr:spPr bwMode="auto">
          <a:xfrm rot="5400000" flipH="1">
            <a:off x="11155314" y="2662467"/>
            <a:ext cx="954188"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87">
            <a:extLst>
              <a:ext uri="{FF2B5EF4-FFF2-40B4-BE49-F238E27FC236}">
                <a16:creationId xmlns:a16="http://schemas.microsoft.com/office/drawing/2014/main" id="{00000000-0008-0000-0900-000058000000}"/>
              </a:ext>
            </a:extLst>
          </xdr:cNvPr>
          <xdr:cNvSpPr>
            <a:spLocks noChangeShapeType="1"/>
          </xdr:cNvSpPr>
        </xdr:nvSpPr>
        <xdr:spPr bwMode="auto">
          <a:xfrm rot="16200000" flipH="1" flipV="1">
            <a:off x="11302601" y="2686934"/>
            <a:ext cx="917489"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16">
        <xdr:nvSpPr>
          <xdr:cNvPr id="89" name="Text Box 88">
            <a:extLst>
              <a:ext uri="{FF2B5EF4-FFF2-40B4-BE49-F238E27FC236}">
                <a16:creationId xmlns:a16="http://schemas.microsoft.com/office/drawing/2014/main" id="{00000000-0008-0000-0900-000059000000}"/>
              </a:ext>
            </a:extLst>
          </xdr:cNvPr>
          <xdr:cNvSpPr txBox="1">
            <a:spLocks noChangeArrowheads="1"/>
          </xdr:cNvSpPr>
        </xdr:nvSpPr>
        <xdr:spPr bwMode="auto">
          <a:xfrm>
            <a:off x="11741593" y="2208232"/>
            <a:ext cx="487241"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4F133FB-8656-4CD2-8DFE-C12BE2F434AD}" type="TxLink">
              <a:rPr lang="en-US" altLang="en-US" sz="1000" b="0" i="0" u="none" strike="noStrike">
                <a:solidFill>
                  <a:srgbClr val="000000"/>
                </a:solidFill>
                <a:latin typeface="ＭＳ Ｐゴシック"/>
                <a:ea typeface="ＭＳ Ｐゴシック"/>
              </a:rPr>
              <a:pPr algn="ctr" rtl="0">
                <a:defRPr sz="1000"/>
              </a:pPr>
              <a:t>2,501</a:t>
            </a:fld>
            <a:endParaRPr lang="en-US" altLang="ja-JP" sz="1000" b="0" i="0" strike="noStrike">
              <a:solidFill>
                <a:srgbClr val="000000"/>
              </a:solidFill>
              <a:latin typeface="ＭＳ Ｐゴシック"/>
              <a:ea typeface="ＭＳ Ｐゴシック"/>
            </a:endParaRPr>
          </a:p>
        </xdr:txBody>
      </xdr:sp>
      <xdr:sp macro="" textlink="$E$16">
        <xdr:nvSpPr>
          <xdr:cNvPr id="90" name="Text Box 89">
            <a:extLst>
              <a:ext uri="{FF2B5EF4-FFF2-40B4-BE49-F238E27FC236}">
                <a16:creationId xmlns:a16="http://schemas.microsoft.com/office/drawing/2014/main" id="{00000000-0008-0000-0900-00005A000000}"/>
              </a:ext>
            </a:extLst>
          </xdr:cNvPr>
          <xdr:cNvSpPr txBox="1">
            <a:spLocks noChangeArrowheads="1"/>
          </xdr:cNvSpPr>
        </xdr:nvSpPr>
        <xdr:spPr bwMode="auto">
          <a:xfrm>
            <a:off x="11107579" y="2185373"/>
            <a:ext cx="487241"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FEA25A2-CD22-401E-B605-21E5B8057B7A}" type="TxLink">
              <a:rPr lang="en-US" altLang="en-US" sz="1000" b="0" i="0" u="none" strike="noStrike">
                <a:solidFill>
                  <a:srgbClr val="000000"/>
                </a:solidFill>
                <a:latin typeface="ＭＳ Ｐゴシック"/>
                <a:ea typeface="ＭＳ Ｐゴシック"/>
              </a:rPr>
              <a:pPr algn="ctr" rtl="0">
                <a:defRPr sz="1000"/>
              </a:pPr>
              <a:t>2,589</a:t>
            </a:fld>
            <a:endParaRPr lang="en-US" altLang="ja-JP" sz="1000" b="0" i="0" strike="noStrike">
              <a:solidFill>
                <a:srgbClr val="000000"/>
              </a:solidFill>
              <a:latin typeface="ＭＳ Ｐゴシック"/>
              <a:ea typeface="ＭＳ Ｐゴシック"/>
            </a:endParaRPr>
          </a:p>
        </xdr:txBody>
      </xdr:sp>
      <xdr:sp macro="" textlink="">
        <xdr:nvSpPr>
          <xdr:cNvPr id="91" name="Line 90">
            <a:extLst>
              <a:ext uri="{FF2B5EF4-FFF2-40B4-BE49-F238E27FC236}">
                <a16:creationId xmlns:a16="http://schemas.microsoft.com/office/drawing/2014/main" id="{00000000-0008-0000-0900-00005B000000}"/>
              </a:ext>
            </a:extLst>
          </xdr:cNvPr>
          <xdr:cNvSpPr>
            <a:spLocks noChangeShapeType="1"/>
          </xdr:cNvSpPr>
        </xdr:nvSpPr>
        <xdr:spPr bwMode="auto">
          <a:xfrm rot="16200000">
            <a:off x="11411970" y="2246539"/>
            <a:ext cx="1761579"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
        <xdr:nvSpPr>
          <xdr:cNvPr id="92" name="Line 91">
            <a:extLst>
              <a:ext uri="{FF2B5EF4-FFF2-40B4-BE49-F238E27FC236}">
                <a16:creationId xmlns:a16="http://schemas.microsoft.com/office/drawing/2014/main" id="{00000000-0008-0000-0900-00005C000000}"/>
              </a:ext>
            </a:extLst>
          </xdr:cNvPr>
          <xdr:cNvSpPr>
            <a:spLocks noChangeShapeType="1"/>
          </xdr:cNvSpPr>
        </xdr:nvSpPr>
        <xdr:spPr bwMode="auto">
          <a:xfrm rot="5400000">
            <a:off x="11543657" y="2258772"/>
            <a:ext cx="1761579"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74">
        <xdr:nvSpPr>
          <xdr:cNvPr id="93" name="Text Box 92">
            <a:extLst>
              <a:ext uri="{FF2B5EF4-FFF2-40B4-BE49-F238E27FC236}">
                <a16:creationId xmlns:a16="http://schemas.microsoft.com/office/drawing/2014/main" id="{00000000-0008-0000-0900-00005D000000}"/>
              </a:ext>
            </a:extLst>
          </xdr:cNvPr>
          <xdr:cNvSpPr txBox="1">
            <a:spLocks noChangeArrowheads="1"/>
          </xdr:cNvSpPr>
        </xdr:nvSpPr>
        <xdr:spPr bwMode="auto">
          <a:xfrm>
            <a:off x="12376821" y="1364141"/>
            <a:ext cx="500410"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3B3E566-1882-433C-B853-6222E37D0663}" type="TxLink">
              <a:rPr lang="en-US" altLang="en-US" sz="1000" b="0" i="0" u="none" strike="noStrike">
                <a:solidFill>
                  <a:srgbClr val="000000"/>
                </a:solidFill>
                <a:latin typeface="ＭＳ Ｐゴシック"/>
                <a:ea typeface="ＭＳ Ｐゴシック"/>
              </a:rPr>
              <a:pPr algn="ctr" rtl="0">
                <a:defRPr sz="1000"/>
              </a:pPr>
              <a:t>1,053</a:t>
            </a:fld>
            <a:endParaRPr lang="en-US" altLang="ja-JP" sz="800" b="0" i="0" strike="noStrike">
              <a:solidFill>
                <a:srgbClr val="000000"/>
              </a:solidFill>
              <a:latin typeface="ＭＳ Ｐゴシック"/>
              <a:ea typeface="ＭＳ Ｐゴシック"/>
            </a:endParaRPr>
          </a:p>
        </xdr:txBody>
      </xdr:sp>
      <xdr:sp macro="" textlink="$E$77">
        <xdr:nvSpPr>
          <xdr:cNvPr id="94" name="Text Box 93">
            <a:extLst>
              <a:ext uri="{FF2B5EF4-FFF2-40B4-BE49-F238E27FC236}">
                <a16:creationId xmlns:a16="http://schemas.microsoft.com/office/drawing/2014/main" id="{00000000-0008-0000-0900-00005E000000}"/>
              </a:ext>
            </a:extLst>
          </xdr:cNvPr>
          <xdr:cNvSpPr txBox="1">
            <a:spLocks noChangeArrowheads="1"/>
          </xdr:cNvSpPr>
        </xdr:nvSpPr>
        <xdr:spPr bwMode="auto">
          <a:xfrm>
            <a:off x="11918155" y="136414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29AB4348-F403-427A-B4EF-75C3115DA65C}" type="TxLink">
              <a:rPr lang="en-US" altLang="en-US" sz="1000" b="0" i="0" u="none" strike="noStrike">
                <a:solidFill>
                  <a:srgbClr val="000000"/>
                </a:solidFill>
                <a:latin typeface="ＭＳ Ｐゴシック"/>
                <a:ea typeface="ＭＳ Ｐゴシック"/>
              </a:rPr>
              <a:pPr algn="ctr" rtl="0">
                <a:defRPr sz="1000"/>
              </a:pPr>
              <a:t>726</a:t>
            </a:fld>
            <a:endParaRPr lang="en-US" altLang="ja-JP" sz="800" b="0" i="0" strike="noStrike">
              <a:solidFill>
                <a:srgbClr val="000000"/>
              </a:solidFill>
              <a:latin typeface="ＭＳ Ｐゴシック"/>
              <a:ea typeface="ＭＳ Ｐゴシック"/>
            </a:endParaRPr>
          </a:p>
        </xdr:txBody>
      </xdr:sp>
      <xdr:sp macro="" textlink="">
        <xdr:nvSpPr>
          <xdr:cNvPr id="95" name="Line 94">
            <a:extLst>
              <a:ext uri="{FF2B5EF4-FFF2-40B4-BE49-F238E27FC236}">
                <a16:creationId xmlns:a16="http://schemas.microsoft.com/office/drawing/2014/main" id="{00000000-0008-0000-0900-00005F000000}"/>
              </a:ext>
            </a:extLst>
          </xdr:cNvPr>
          <xdr:cNvSpPr>
            <a:spLocks noChangeShapeType="1"/>
          </xdr:cNvSpPr>
        </xdr:nvSpPr>
        <xdr:spPr bwMode="auto">
          <a:xfrm rot="5400000" flipH="1">
            <a:off x="13029126" y="2809266"/>
            <a:ext cx="660592"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 name="Line 95">
            <a:extLst>
              <a:ext uri="{FF2B5EF4-FFF2-40B4-BE49-F238E27FC236}">
                <a16:creationId xmlns:a16="http://schemas.microsoft.com/office/drawing/2014/main" id="{00000000-0008-0000-0900-000060000000}"/>
              </a:ext>
            </a:extLst>
          </xdr:cNvPr>
          <xdr:cNvSpPr>
            <a:spLocks noChangeShapeType="1"/>
          </xdr:cNvSpPr>
        </xdr:nvSpPr>
        <xdr:spPr bwMode="auto">
          <a:xfrm rot="16200000" flipH="1" flipV="1">
            <a:off x="13187664" y="2833732"/>
            <a:ext cx="623892"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27">
        <xdr:nvSpPr>
          <xdr:cNvPr id="97" name="Text Box 96">
            <a:extLst>
              <a:ext uri="{FF2B5EF4-FFF2-40B4-BE49-F238E27FC236}">
                <a16:creationId xmlns:a16="http://schemas.microsoft.com/office/drawing/2014/main" id="{00000000-0008-0000-0900-000061000000}"/>
              </a:ext>
            </a:extLst>
          </xdr:cNvPr>
          <xdr:cNvSpPr txBox="1">
            <a:spLocks noChangeArrowheads="1"/>
          </xdr:cNvSpPr>
        </xdr:nvSpPr>
        <xdr:spPr bwMode="auto">
          <a:xfrm>
            <a:off x="13367400" y="2674701"/>
            <a:ext cx="697940" cy="1590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C330EABF-6FCA-4022-94C2-B29EA6F47562}" type="TxLink">
              <a:rPr lang="en-US" altLang="en-US" sz="1000" b="0" i="0" u="none" strike="noStrike">
                <a:solidFill>
                  <a:srgbClr val="000000"/>
                </a:solidFill>
                <a:latin typeface="ＭＳ Ｐゴシック"/>
                <a:ea typeface="ＭＳ Ｐゴシック"/>
              </a:rPr>
              <a:pPr algn="ctr" rtl="0">
                <a:defRPr sz="1000"/>
              </a:pPr>
              <a:t>4,205</a:t>
            </a:fld>
            <a:endParaRPr lang="ja-JP" altLang="en-US" sz="1000" b="0" i="0" strike="noStrike">
              <a:solidFill>
                <a:srgbClr val="000000"/>
              </a:solidFill>
              <a:latin typeface="ＭＳ Ｐゴシック"/>
              <a:ea typeface="ＭＳ Ｐゴシック"/>
            </a:endParaRPr>
          </a:p>
        </xdr:txBody>
      </xdr:sp>
      <xdr:sp macro="" textlink="$E$27">
        <xdr:nvSpPr>
          <xdr:cNvPr id="98" name="Text Box 97">
            <a:extLst>
              <a:ext uri="{FF2B5EF4-FFF2-40B4-BE49-F238E27FC236}">
                <a16:creationId xmlns:a16="http://schemas.microsoft.com/office/drawing/2014/main" id="{00000000-0008-0000-0900-000062000000}"/>
              </a:ext>
            </a:extLst>
          </xdr:cNvPr>
          <xdr:cNvSpPr txBox="1">
            <a:spLocks noChangeArrowheads="1"/>
          </xdr:cNvSpPr>
        </xdr:nvSpPr>
        <xdr:spPr bwMode="auto">
          <a:xfrm>
            <a:off x="12842765" y="2662467"/>
            <a:ext cx="658434" cy="1957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0B18865F-E4DE-473E-AF97-EE0BDD84A73D}" type="TxLink">
              <a:rPr lang="en-US" altLang="en-US" sz="1000" b="0" i="0" u="none" strike="noStrike">
                <a:solidFill>
                  <a:srgbClr val="000000"/>
                </a:solidFill>
                <a:latin typeface="ＭＳ Ｐゴシック"/>
                <a:ea typeface="ＭＳ Ｐゴシック"/>
              </a:rPr>
              <a:pPr algn="ctr" rtl="0">
                <a:defRPr sz="1000"/>
              </a:pPr>
              <a:t>3,971</a:t>
            </a:fld>
            <a:endParaRPr lang="en-US" altLang="ja-JP" sz="1000" b="0" i="0" strike="noStrike">
              <a:solidFill>
                <a:srgbClr val="000000"/>
              </a:solidFill>
              <a:latin typeface="ＭＳ Ｐゴシック"/>
              <a:ea typeface="ＭＳ Ｐゴシック"/>
            </a:endParaRPr>
          </a:p>
        </xdr:txBody>
      </xdr:sp>
      <xdr:sp macro="" textlink="">
        <xdr:nvSpPr>
          <xdr:cNvPr id="99" name="Freeform 98">
            <a:extLst>
              <a:ext uri="{FF2B5EF4-FFF2-40B4-BE49-F238E27FC236}">
                <a16:creationId xmlns:a16="http://schemas.microsoft.com/office/drawing/2014/main" id="{00000000-0008-0000-0900-000063000000}"/>
              </a:ext>
            </a:extLst>
          </xdr:cNvPr>
          <xdr:cNvSpPr>
            <a:spLocks/>
          </xdr:cNvSpPr>
        </xdr:nvSpPr>
        <xdr:spPr bwMode="auto">
          <a:xfrm>
            <a:off x="13807156" y="2968297"/>
            <a:ext cx="829626" cy="183498"/>
          </a:xfrm>
          <a:custGeom>
            <a:avLst/>
            <a:gdLst>
              <a:gd name="T0" fmla="*/ 0 w 63"/>
              <a:gd name="T1" fmla="*/ 505958050 h 11"/>
              <a:gd name="T2" fmla="*/ 0 w 63"/>
              <a:gd name="T3" fmla="*/ 0 h 11"/>
              <a:gd name="T4" fmla="*/ 63 w 63"/>
              <a:gd name="T5" fmla="*/ 0 h 11"/>
              <a:gd name="T6" fmla="*/ 0 60000 65536"/>
              <a:gd name="T7" fmla="*/ 0 60000 65536"/>
              <a:gd name="T8" fmla="*/ 0 60000 65536"/>
              <a:gd name="T9" fmla="*/ 0 w 63"/>
              <a:gd name="T10" fmla="*/ 0 h 11"/>
              <a:gd name="T11" fmla="*/ 63 w 63"/>
              <a:gd name="T12" fmla="*/ 11 h 11"/>
            </a:gdLst>
            <a:ahLst/>
            <a:cxnLst>
              <a:cxn ang="T6">
                <a:pos x="T0" y="T1"/>
              </a:cxn>
              <a:cxn ang="T7">
                <a:pos x="T2" y="T3"/>
              </a:cxn>
              <a:cxn ang="T8">
                <a:pos x="T4" y="T5"/>
              </a:cxn>
            </a:cxnLst>
            <a:rect l="T9" t="T10" r="T11" b="T12"/>
            <a:pathLst>
              <a:path w="63" h="11">
                <a:moveTo>
                  <a:pt x="0" y="11"/>
                </a:moveTo>
                <a:lnTo>
                  <a:pt x="0" y="0"/>
                </a:lnTo>
                <a:lnTo>
                  <a:pt x="63"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100" name="Freeform 99">
            <a:extLst>
              <a:ext uri="{FF2B5EF4-FFF2-40B4-BE49-F238E27FC236}">
                <a16:creationId xmlns:a16="http://schemas.microsoft.com/office/drawing/2014/main" id="{00000000-0008-0000-0900-000064000000}"/>
              </a:ext>
            </a:extLst>
          </xdr:cNvPr>
          <xdr:cNvSpPr>
            <a:spLocks/>
          </xdr:cNvSpPr>
        </xdr:nvSpPr>
        <xdr:spPr bwMode="auto">
          <a:xfrm>
            <a:off x="13714976" y="2882665"/>
            <a:ext cx="921807" cy="256897"/>
          </a:xfrm>
          <a:custGeom>
            <a:avLst/>
            <a:gdLst>
              <a:gd name="T0" fmla="*/ 0 w 74"/>
              <a:gd name="T1" fmla="*/ 117200 h 18"/>
              <a:gd name="T2" fmla="*/ 0 w 74"/>
              <a:gd name="T3" fmla="*/ 0 h 18"/>
              <a:gd name="T4" fmla="*/ 9 w 74"/>
              <a:gd name="T5" fmla="*/ 0 h 18"/>
              <a:gd name="T6" fmla="*/ 0 60000 65536"/>
              <a:gd name="T7" fmla="*/ 0 60000 65536"/>
              <a:gd name="T8" fmla="*/ 0 60000 65536"/>
              <a:gd name="T9" fmla="*/ 0 w 74"/>
              <a:gd name="T10" fmla="*/ 0 h 18"/>
              <a:gd name="T11" fmla="*/ 74 w 74"/>
              <a:gd name="T12" fmla="*/ 18 h 18"/>
            </a:gdLst>
            <a:ahLst/>
            <a:cxnLst>
              <a:cxn ang="T6">
                <a:pos x="T0" y="T1"/>
              </a:cxn>
              <a:cxn ang="T7">
                <a:pos x="T2" y="T3"/>
              </a:cxn>
              <a:cxn ang="T8">
                <a:pos x="T4" y="T5"/>
              </a:cxn>
            </a:cxnLst>
            <a:rect l="T9" t="T10" r="T11" b="T12"/>
            <a:pathLst>
              <a:path w="74" h="18">
                <a:moveTo>
                  <a:pt x="0" y="18"/>
                </a:moveTo>
                <a:lnTo>
                  <a:pt x="0" y="0"/>
                </a:lnTo>
                <a:lnTo>
                  <a:pt x="74"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E$31">
        <xdr:nvSpPr>
          <xdr:cNvPr id="101" name="Text Box 100">
            <a:extLst>
              <a:ext uri="{FF2B5EF4-FFF2-40B4-BE49-F238E27FC236}">
                <a16:creationId xmlns:a16="http://schemas.microsoft.com/office/drawing/2014/main" id="{00000000-0008-0000-0900-000065000000}"/>
              </a:ext>
            </a:extLst>
          </xdr:cNvPr>
          <xdr:cNvSpPr txBox="1">
            <a:spLocks noChangeArrowheads="1"/>
          </xdr:cNvSpPr>
        </xdr:nvSpPr>
        <xdr:spPr bwMode="auto">
          <a:xfrm>
            <a:off x="14189048" y="2711400"/>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3360C78-FF70-4887-9392-D331125781D4}" type="TxLink">
              <a:rPr lang="en-US" altLang="en-US" sz="1000" b="0" i="0" u="none" strike="noStrike">
                <a:solidFill>
                  <a:srgbClr val="000000"/>
                </a:solidFill>
                <a:latin typeface="ＭＳ Ｐゴシック"/>
                <a:ea typeface="ＭＳ Ｐゴシック"/>
              </a:rPr>
              <a:pPr algn="ctr" rtl="0">
                <a:defRPr sz="1000"/>
              </a:pPr>
              <a:t>230</a:t>
            </a:fld>
            <a:endParaRPr lang="en-US" altLang="ja-JP" sz="1000" b="0" i="0" strike="noStrike">
              <a:solidFill>
                <a:srgbClr val="000000"/>
              </a:solidFill>
              <a:latin typeface="ＭＳ Ｐゴシック"/>
              <a:ea typeface="ＭＳ Ｐゴシック"/>
            </a:endParaRPr>
          </a:p>
        </xdr:txBody>
      </xdr:sp>
      <xdr:sp macro="" textlink="$B$31">
        <xdr:nvSpPr>
          <xdr:cNvPr id="102" name="Text Box 101">
            <a:extLst>
              <a:ext uri="{FF2B5EF4-FFF2-40B4-BE49-F238E27FC236}">
                <a16:creationId xmlns:a16="http://schemas.microsoft.com/office/drawing/2014/main" id="{00000000-0008-0000-0900-000066000000}"/>
              </a:ext>
            </a:extLst>
          </xdr:cNvPr>
          <xdr:cNvSpPr txBox="1">
            <a:spLocks noChangeArrowheads="1"/>
          </xdr:cNvSpPr>
        </xdr:nvSpPr>
        <xdr:spPr bwMode="auto">
          <a:xfrm>
            <a:off x="14189048" y="2980530"/>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9F43034-C56E-48EB-AE9E-E2022F482D12}" type="TxLink">
              <a:rPr lang="en-US" altLang="en-US" sz="1000" b="0" i="0" u="none" strike="noStrike">
                <a:solidFill>
                  <a:srgbClr val="000000"/>
                </a:solidFill>
                <a:latin typeface="ＭＳ Ｐゴシック"/>
                <a:ea typeface="ＭＳ Ｐゴシック"/>
              </a:rPr>
              <a:pPr algn="ctr" rtl="0">
                <a:defRPr sz="1000"/>
              </a:pPr>
              <a:t>889</a:t>
            </a:fld>
            <a:endParaRPr lang="en-US" altLang="ja-JP" sz="1000" b="0" i="0" strike="noStrike">
              <a:solidFill>
                <a:srgbClr val="000000"/>
              </a:solidFill>
              <a:latin typeface="ＭＳ Ｐゴシック"/>
              <a:ea typeface="ＭＳ Ｐゴシック"/>
            </a:endParaRPr>
          </a:p>
        </xdr:txBody>
      </xdr:sp>
      <xdr:sp macro="" textlink="">
        <xdr:nvSpPr>
          <xdr:cNvPr id="103" name="Freeform 102">
            <a:extLst>
              <a:ext uri="{FF2B5EF4-FFF2-40B4-BE49-F238E27FC236}">
                <a16:creationId xmlns:a16="http://schemas.microsoft.com/office/drawing/2014/main" id="{00000000-0008-0000-0900-000067000000}"/>
              </a:ext>
            </a:extLst>
          </xdr:cNvPr>
          <xdr:cNvSpPr>
            <a:spLocks/>
          </xdr:cNvSpPr>
        </xdr:nvSpPr>
        <xdr:spPr bwMode="auto">
          <a:xfrm>
            <a:off x="12832675" y="1769445"/>
            <a:ext cx="1422216" cy="1357884"/>
          </a:xfrm>
          <a:custGeom>
            <a:avLst/>
            <a:gdLst>
              <a:gd name="T0" fmla="*/ 0 w 122"/>
              <a:gd name="T1" fmla="*/ 9 h 117"/>
              <a:gd name="T2" fmla="*/ 0 w 122"/>
              <a:gd name="T3" fmla="*/ 0 h 117"/>
              <a:gd name="T4" fmla="*/ 4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triangle" w="med" len="med"/>
            <a:tailEnd type="none" w="med" len="sm"/>
          </a:ln>
          <a:extLst>
            <a:ext uri="{909E8E84-426E-40DD-AFC4-6F175D3DCCD1}">
              <a14:hiddenFill xmlns:a14="http://schemas.microsoft.com/office/drawing/2010/main">
                <a:solidFill>
                  <a:srgbClr val="FFFFFF"/>
                </a:solidFill>
              </a14:hiddenFill>
            </a:ext>
          </a:extLst>
        </xdr:spPr>
      </xdr:sp>
      <xdr:sp macro="" textlink="">
        <xdr:nvSpPr>
          <xdr:cNvPr id="104" name="Freeform 103">
            <a:extLst>
              <a:ext uri="{FF2B5EF4-FFF2-40B4-BE49-F238E27FC236}">
                <a16:creationId xmlns:a16="http://schemas.microsoft.com/office/drawing/2014/main" id="{00000000-0008-0000-0900-000068000000}"/>
              </a:ext>
            </a:extLst>
          </xdr:cNvPr>
          <xdr:cNvSpPr>
            <a:spLocks/>
          </xdr:cNvSpPr>
        </xdr:nvSpPr>
        <xdr:spPr bwMode="auto">
          <a:xfrm>
            <a:off x="12714157" y="1635684"/>
            <a:ext cx="1514397" cy="1480215"/>
          </a:xfrm>
          <a:custGeom>
            <a:avLst/>
            <a:gdLst>
              <a:gd name="T0" fmla="*/ 0 w 122"/>
              <a:gd name="T1" fmla="*/ 794 h 117"/>
              <a:gd name="T2" fmla="*/ 0 w 122"/>
              <a:gd name="T3" fmla="*/ 0 h 117"/>
              <a:gd name="T4" fmla="*/ 8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none" w="med" len="sm"/>
            <a:tailEnd type="triangle" w="med" len="sm"/>
          </a:ln>
          <a:extLst>
            <a:ext uri="{909E8E84-426E-40DD-AFC4-6F175D3DCCD1}">
              <a14:hiddenFill xmlns:a14="http://schemas.microsoft.com/office/drawing/2010/main">
                <a:solidFill>
                  <a:srgbClr val="FFFFFF"/>
                </a:solidFill>
              </a14:hiddenFill>
            </a:ext>
          </a:extLst>
        </xdr:spPr>
      </xdr:sp>
      <xdr:sp macro="" textlink="$F$73">
        <xdr:nvSpPr>
          <xdr:cNvPr id="105" name="Text Box 104">
            <a:extLst>
              <a:ext uri="{FF2B5EF4-FFF2-40B4-BE49-F238E27FC236}">
                <a16:creationId xmlns:a16="http://schemas.microsoft.com/office/drawing/2014/main" id="{00000000-0008-0000-0900-000069000000}"/>
              </a:ext>
            </a:extLst>
          </xdr:cNvPr>
          <xdr:cNvSpPr txBox="1">
            <a:spLocks noChangeArrowheads="1"/>
          </xdr:cNvSpPr>
        </xdr:nvSpPr>
        <xdr:spPr bwMode="auto">
          <a:xfrm>
            <a:off x="13610549" y="1445986"/>
            <a:ext cx="697940"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2886695-C620-4EB5-8572-A3C5E8B4666D}" type="TxLink">
              <a:rPr lang="en-US" altLang="en-US" sz="1000" b="0" i="0" u="none" strike="noStrike">
                <a:solidFill>
                  <a:srgbClr val="000000"/>
                </a:solidFill>
                <a:latin typeface="ＭＳ Ｐゴシック"/>
                <a:ea typeface="ＭＳ Ｐゴシック"/>
              </a:rPr>
              <a:pPr algn="ctr" rtl="0">
                <a:defRPr sz="1000"/>
              </a:pPr>
              <a:t>976</a:t>
            </a:fld>
            <a:endParaRPr lang="en-US" altLang="ja-JP" sz="800" b="0" i="0" strike="noStrike">
              <a:solidFill>
                <a:srgbClr val="000000"/>
              </a:solidFill>
              <a:latin typeface="ＭＳ Ｐゴシック"/>
              <a:ea typeface="ＭＳ Ｐゴシック"/>
            </a:endParaRPr>
          </a:p>
        </xdr:txBody>
      </xdr:sp>
      <xdr:sp macro="" textlink="$C$70">
        <xdr:nvSpPr>
          <xdr:cNvPr id="106" name="Text Box 105">
            <a:extLst>
              <a:ext uri="{FF2B5EF4-FFF2-40B4-BE49-F238E27FC236}">
                <a16:creationId xmlns:a16="http://schemas.microsoft.com/office/drawing/2014/main" id="{00000000-0008-0000-0900-00006A000000}"/>
              </a:ext>
            </a:extLst>
          </xdr:cNvPr>
          <xdr:cNvSpPr txBox="1">
            <a:spLocks noChangeArrowheads="1"/>
          </xdr:cNvSpPr>
        </xdr:nvSpPr>
        <xdr:spPr bwMode="auto">
          <a:xfrm>
            <a:off x="13571043" y="1723210"/>
            <a:ext cx="790120" cy="29359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10BC75B-53B7-421A-AF21-169A515A6200}" type="TxLink">
              <a:rPr lang="en-US" altLang="en-US" sz="1000" b="0" i="0" u="none" strike="noStrike">
                <a:solidFill>
                  <a:srgbClr val="000000"/>
                </a:solidFill>
                <a:latin typeface="ＭＳ Ｐゴシック"/>
                <a:ea typeface="ＭＳ Ｐゴシック"/>
              </a:rPr>
              <a:pPr algn="ctr" rtl="0">
                <a:defRPr sz="1000"/>
              </a:pPr>
              <a:t>1,485</a:t>
            </a:fld>
            <a:endParaRPr lang="en-US" altLang="ja-JP" sz="800" b="0" i="0" strike="noStrike">
              <a:solidFill>
                <a:srgbClr val="000000"/>
              </a:solidFill>
              <a:latin typeface="ＭＳ Ｐゴシック"/>
              <a:ea typeface="ＭＳ Ｐゴシック"/>
            </a:endParaRPr>
          </a:p>
        </xdr:txBody>
      </xdr:sp>
      <xdr:sp macro="" textlink="">
        <xdr:nvSpPr>
          <xdr:cNvPr id="107" name="テキスト ボックス 106">
            <a:extLst>
              <a:ext uri="{FF2B5EF4-FFF2-40B4-BE49-F238E27FC236}">
                <a16:creationId xmlns:a16="http://schemas.microsoft.com/office/drawing/2014/main" id="{00000000-0008-0000-0900-00006B000000}"/>
              </a:ext>
            </a:extLst>
          </xdr:cNvPr>
          <xdr:cNvSpPr txBox="1"/>
        </xdr:nvSpPr>
        <xdr:spPr>
          <a:xfrm>
            <a:off x="15753705" y="6771618"/>
            <a:ext cx="1004241" cy="270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sp macro="" textlink="">
        <xdr:nvSpPr>
          <xdr:cNvPr id="108" name="AutoShape 381">
            <a:extLst>
              <a:ext uri="{FF2B5EF4-FFF2-40B4-BE49-F238E27FC236}">
                <a16:creationId xmlns:a16="http://schemas.microsoft.com/office/drawing/2014/main" id="{00000000-0008-0000-0900-00006C000000}"/>
              </a:ext>
            </a:extLst>
          </xdr:cNvPr>
          <xdr:cNvSpPr>
            <a:spLocks noChangeArrowheads="1"/>
          </xdr:cNvSpPr>
        </xdr:nvSpPr>
        <xdr:spPr bwMode="auto">
          <a:xfrm>
            <a:off x="8274845" y="2738438"/>
            <a:ext cx="793222" cy="29527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磐梯町</a:t>
            </a:r>
          </a:p>
        </xdr:txBody>
      </xdr:sp>
      <xdr:sp macro="" textlink="">
        <xdr:nvSpPr>
          <xdr:cNvPr id="109" name="Freeform 449">
            <a:extLst>
              <a:ext uri="{FF2B5EF4-FFF2-40B4-BE49-F238E27FC236}">
                <a16:creationId xmlns:a16="http://schemas.microsoft.com/office/drawing/2014/main" id="{00000000-0008-0000-0900-00006D000000}"/>
              </a:ext>
            </a:extLst>
          </xdr:cNvPr>
          <xdr:cNvSpPr>
            <a:spLocks/>
          </xdr:cNvSpPr>
        </xdr:nvSpPr>
        <xdr:spPr bwMode="auto">
          <a:xfrm>
            <a:off x="9132622" y="2928936"/>
            <a:ext cx="1516328" cy="176214"/>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10" name="Freeform 450">
            <a:extLst>
              <a:ext uri="{FF2B5EF4-FFF2-40B4-BE49-F238E27FC236}">
                <a16:creationId xmlns:a16="http://schemas.microsoft.com/office/drawing/2014/main" id="{00000000-0008-0000-0900-00006E000000}"/>
              </a:ext>
            </a:extLst>
          </xdr:cNvPr>
          <xdr:cNvSpPr>
            <a:spLocks/>
          </xdr:cNvSpPr>
        </xdr:nvSpPr>
        <xdr:spPr bwMode="auto">
          <a:xfrm>
            <a:off x="9154066" y="2836059"/>
            <a:ext cx="1575859" cy="283369"/>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B$39">
        <xdr:nvSpPr>
          <xdr:cNvPr id="111" name="Text Box 452">
            <a:extLst>
              <a:ext uri="{FF2B5EF4-FFF2-40B4-BE49-F238E27FC236}">
                <a16:creationId xmlns:a16="http://schemas.microsoft.com/office/drawing/2014/main" id="{00000000-0008-0000-0900-00006F000000}"/>
              </a:ext>
            </a:extLst>
          </xdr:cNvPr>
          <xdr:cNvSpPr txBox="1">
            <a:spLocks noChangeArrowheads="1"/>
          </xdr:cNvSpPr>
        </xdr:nvSpPr>
        <xdr:spPr bwMode="auto">
          <a:xfrm>
            <a:off x="9032082" y="2663636"/>
            <a:ext cx="528674" cy="19758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C29FEE4-EAC7-43B1-911B-AEF8E09697F1}" type="TxLink">
              <a:rPr lang="en-US" altLang="en-US" sz="1000" b="0" i="0" u="none" strike="noStrike" baseline="0">
                <a:solidFill>
                  <a:srgbClr val="000000"/>
                </a:solidFill>
                <a:latin typeface="ＭＳ Ｐゴシック"/>
                <a:ea typeface="ＭＳ Ｐゴシック"/>
              </a:rPr>
              <a:pPr algn="ctr" rtl="0">
                <a:defRPr sz="1000"/>
              </a:pPr>
              <a:t>40</a:t>
            </a:fld>
            <a:endParaRPr lang="en-US" altLang="ja-JP" sz="1000" b="0" i="0" u="none" strike="noStrike" baseline="0">
              <a:solidFill>
                <a:schemeClr val="tx1"/>
              </a:solidFill>
              <a:latin typeface="ＭＳ Ｐゴシック"/>
              <a:ea typeface="ＭＳ Ｐゴシック"/>
            </a:endParaRPr>
          </a:p>
        </xdr:txBody>
      </xdr:sp>
      <xdr:sp macro="" textlink="$E$40">
        <xdr:nvSpPr>
          <xdr:cNvPr id="112" name="Text Box 451">
            <a:extLst>
              <a:ext uri="{FF2B5EF4-FFF2-40B4-BE49-F238E27FC236}">
                <a16:creationId xmlns:a16="http://schemas.microsoft.com/office/drawing/2014/main" id="{00000000-0008-0000-0900-000070000000}"/>
              </a:ext>
            </a:extLst>
          </xdr:cNvPr>
          <xdr:cNvSpPr txBox="1">
            <a:spLocks noChangeArrowheads="1"/>
          </xdr:cNvSpPr>
        </xdr:nvSpPr>
        <xdr:spPr bwMode="auto">
          <a:xfrm>
            <a:off x="9112450" y="2940844"/>
            <a:ext cx="342592" cy="19758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97A69E3-6268-4B70-8FBD-57705FBB8CDC}" type="TxLink">
              <a:rPr lang="en-US" altLang="en-US" sz="1000" b="0" i="0" u="none" strike="noStrike" baseline="0">
                <a:solidFill>
                  <a:srgbClr val="000000"/>
                </a:solidFill>
                <a:latin typeface="ＭＳ Ｐゴシック"/>
                <a:ea typeface="ＭＳ Ｐゴシック"/>
              </a:rPr>
              <a:pPr algn="ctr" rtl="0">
                <a:defRPr sz="1000"/>
              </a:pPr>
              <a:t>17</a:t>
            </a:fld>
            <a:endParaRPr lang="en-US" altLang="ja-JP" sz="1000" b="0" i="0" u="none" strike="noStrike" baseline="0">
              <a:solidFill>
                <a:schemeClr val="tx1"/>
              </a:solidFill>
              <a:latin typeface="ＭＳ Ｐゴシック"/>
              <a:ea typeface="ＭＳ Ｐゴシック"/>
            </a:endParaRPr>
          </a:p>
        </xdr:txBody>
      </xdr:sp>
      <xdr:sp macro="" textlink="$B$24">
        <xdr:nvSpPr>
          <xdr:cNvPr id="113" name="Text Box 31">
            <a:extLst>
              <a:ext uri="{FF2B5EF4-FFF2-40B4-BE49-F238E27FC236}">
                <a16:creationId xmlns:a16="http://schemas.microsoft.com/office/drawing/2014/main" id="{00000000-0008-0000-0900-000071000000}"/>
              </a:ext>
            </a:extLst>
          </xdr:cNvPr>
          <xdr:cNvSpPr txBox="1">
            <a:spLocks noChangeArrowheads="1"/>
          </xdr:cNvSpPr>
        </xdr:nvSpPr>
        <xdr:spPr bwMode="auto">
          <a:xfrm>
            <a:off x="14398696" y="4312238"/>
            <a:ext cx="604053" cy="1594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EDC0FA3-EEEA-43DF-BA9A-4EADE864CC85}" type="TxLink">
              <a:rPr lang="en-US" altLang="en-US" sz="1000" b="0" i="0" u="none" strike="noStrike">
                <a:solidFill>
                  <a:srgbClr val="000000"/>
                </a:solidFill>
                <a:latin typeface="ＭＳ Ｐゴシック"/>
                <a:ea typeface="ＭＳ Ｐゴシック"/>
              </a:rPr>
              <a:pPr algn="ctr" rtl="0">
                <a:defRPr sz="1000"/>
              </a:pPr>
              <a:t>2,760</a:t>
            </a:fld>
            <a:endParaRPr lang="en-US" altLang="ja-JP" sz="1000" b="0" i="0" strike="noStrike">
              <a:solidFill>
                <a:srgbClr val="000000"/>
              </a:solidFill>
              <a:latin typeface="ＭＳ Ｐゴシック"/>
              <a:ea typeface="ＭＳ Ｐゴシック"/>
            </a:endParaRPr>
          </a:p>
        </xdr:txBody>
      </xdr:sp>
      <xdr:sp macro="" textlink="">
        <xdr:nvSpPr>
          <xdr:cNvPr id="114" name="Freeform 71">
            <a:extLst>
              <a:ext uri="{FF2B5EF4-FFF2-40B4-BE49-F238E27FC236}">
                <a16:creationId xmlns:a16="http://schemas.microsoft.com/office/drawing/2014/main" id="{00000000-0008-0000-0900-000072000000}"/>
              </a:ext>
            </a:extLst>
          </xdr:cNvPr>
          <xdr:cNvSpPr>
            <a:spLocks/>
          </xdr:cNvSpPr>
        </xdr:nvSpPr>
        <xdr:spPr bwMode="auto">
          <a:xfrm>
            <a:off x="9467851" y="4417219"/>
            <a:ext cx="1228725" cy="821530"/>
          </a:xfrm>
          <a:custGeom>
            <a:avLst/>
            <a:gdLst>
              <a:gd name="T0" fmla="*/ 4513 w 145"/>
              <a:gd name="T1" fmla="*/ 0 h 49"/>
              <a:gd name="T2" fmla="*/ 0 w 145"/>
              <a:gd name="T3" fmla="*/ 0 h 49"/>
              <a:gd name="T4" fmla="*/ 0 w 145"/>
              <a:gd name="T5" fmla="*/ 27076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115" name="AutoShape 406">
            <a:extLst>
              <a:ext uri="{FF2B5EF4-FFF2-40B4-BE49-F238E27FC236}">
                <a16:creationId xmlns:a16="http://schemas.microsoft.com/office/drawing/2014/main" id="{00000000-0008-0000-0900-000073000000}"/>
              </a:ext>
            </a:extLst>
          </xdr:cNvPr>
          <xdr:cNvSpPr>
            <a:spLocks noChangeArrowheads="1"/>
          </xdr:cNvSpPr>
        </xdr:nvSpPr>
        <xdr:spPr bwMode="auto">
          <a:xfrm>
            <a:off x="12211050" y="6274001"/>
            <a:ext cx="938056" cy="25430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平田村</a:t>
            </a:r>
          </a:p>
        </xdr:txBody>
      </xdr:sp>
      <xdr:sp macro="" textlink="">
        <xdr:nvSpPr>
          <xdr:cNvPr id="116" name="Line 411">
            <a:extLst>
              <a:ext uri="{FF2B5EF4-FFF2-40B4-BE49-F238E27FC236}">
                <a16:creationId xmlns:a16="http://schemas.microsoft.com/office/drawing/2014/main" id="{00000000-0008-0000-0900-000074000000}"/>
              </a:ext>
            </a:extLst>
          </xdr:cNvPr>
          <xdr:cNvSpPr>
            <a:spLocks noChangeShapeType="1"/>
          </xdr:cNvSpPr>
        </xdr:nvSpPr>
        <xdr:spPr bwMode="auto">
          <a:xfrm rot="16200000" flipV="1">
            <a:off x="12109846" y="5535215"/>
            <a:ext cx="1383506"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17" name="Line 412">
            <a:extLst>
              <a:ext uri="{FF2B5EF4-FFF2-40B4-BE49-F238E27FC236}">
                <a16:creationId xmlns:a16="http://schemas.microsoft.com/office/drawing/2014/main" id="{00000000-0008-0000-0900-000075000000}"/>
              </a:ext>
            </a:extLst>
          </xdr:cNvPr>
          <xdr:cNvSpPr>
            <a:spLocks noChangeShapeType="1"/>
          </xdr:cNvSpPr>
        </xdr:nvSpPr>
        <xdr:spPr bwMode="auto">
          <a:xfrm rot="5400000">
            <a:off x="12038413" y="5535219"/>
            <a:ext cx="1359685" cy="1"/>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58">
        <xdr:nvSpPr>
          <xdr:cNvPr id="118" name="Text Box 52">
            <a:extLst>
              <a:ext uri="{FF2B5EF4-FFF2-40B4-BE49-F238E27FC236}">
                <a16:creationId xmlns:a16="http://schemas.microsoft.com/office/drawing/2014/main" id="{00000000-0008-0000-0900-000076000000}"/>
              </a:ext>
            </a:extLst>
          </xdr:cNvPr>
          <xdr:cNvSpPr txBox="1">
            <a:spLocks noChangeArrowheads="1"/>
          </xdr:cNvSpPr>
        </xdr:nvSpPr>
        <xdr:spPr bwMode="auto">
          <a:xfrm>
            <a:off x="12413457" y="5091113"/>
            <a:ext cx="365820" cy="18322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2879285-AE9C-4587-AC7B-B9377FE4C3AF}" type="TxLink">
              <a:rPr lang="en-US" altLang="en-US" sz="1000" b="0" i="0" u="none" strike="noStrike">
                <a:solidFill>
                  <a:srgbClr val="000000"/>
                </a:solidFill>
                <a:latin typeface="ＭＳ Ｐゴシック"/>
                <a:ea typeface="ＭＳ Ｐゴシック"/>
              </a:rPr>
              <a:pPr algn="ctr" rtl="0">
                <a:defRPr sz="1000"/>
              </a:pPr>
              <a:t>296</a:t>
            </a:fld>
            <a:endParaRPr lang="en-US" altLang="ja-JP" sz="800" b="0" i="0" strike="noStrike">
              <a:solidFill>
                <a:srgbClr val="000000"/>
              </a:solidFill>
              <a:latin typeface="ＭＳ Ｐゴシック"/>
              <a:ea typeface="ＭＳ Ｐゴシック"/>
            </a:endParaRPr>
          </a:p>
        </xdr:txBody>
      </xdr:sp>
      <xdr:sp macro="" textlink="$E$58">
        <xdr:nvSpPr>
          <xdr:cNvPr id="119" name="Text Box 52">
            <a:extLst>
              <a:ext uri="{FF2B5EF4-FFF2-40B4-BE49-F238E27FC236}">
                <a16:creationId xmlns:a16="http://schemas.microsoft.com/office/drawing/2014/main" id="{00000000-0008-0000-0900-000077000000}"/>
              </a:ext>
            </a:extLst>
          </xdr:cNvPr>
          <xdr:cNvSpPr txBox="1">
            <a:spLocks noChangeArrowheads="1"/>
          </xdr:cNvSpPr>
        </xdr:nvSpPr>
        <xdr:spPr bwMode="auto">
          <a:xfrm>
            <a:off x="12735082" y="5085140"/>
            <a:ext cx="370583" cy="18322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EBCA892-EF8A-425B-9C90-781530AF90CB}" type="TxLink">
              <a:rPr lang="en-US" altLang="en-US" sz="1000" b="0" i="0" u="none" strike="noStrike">
                <a:solidFill>
                  <a:srgbClr val="000000"/>
                </a:solidFill>
                <a:latin typeface="ＭＳ Ｐゴシック"/>
                <a:ea typeface="ＭＳ Ｐゴシック"/>
              </a:rPr>
              <a:pPr algn="ctr" rtl="0">
                <a:defRPr sz="1000"/>
              </a:pPr>
              <a:t>148</a:t>
            </a:fld>
            <a:endParaRPr lang="en-US" altLang="ja-JP" sz="800" b="0" i="0" strike="noStrike">
              <a:solidFill>
                <a:srgbClr val="000000"/>
              </a:solidFill>
              <a:latin typeface="ＭＳ Ｐゴシック"/>
              <a:ea typeface="ＭＳ Ｐゴシック"/>
            </a:endParaRPr>
          </a:p>
        </xdr:txBody>
      </xdr:sp>
      <xdr:sp macro="" textlink="">
        <xdr:nvSpPr>
          <xdr:cNvPr id="120" name="AutoShape 364">
            <a:extLst>
              <a:ext uri="{FF2B5EF4-FFF2-40B4-BE49-F238E27FC236}">
                <a16:creationId xmlns:a16="http://schemas.microsoft.com/office/drawing/2014/main" id="{00000000-0008-0000-0900-000078000000}"/>
              </a:ext>
            </a:extLst>
          </xdr:cNvPr>
          <xdr:cNvSpPr>
            <a:spLocks noChangeArrowheads="1"/>
          </xdr:cNvSpPr>
        </xdr:nvSpPr>
        <xdr:spPr bwMode="auto">
          <a:xfrm>
            <a:off x="14742316" y="5743575"/>
            <a:ext cx="1054986" cy="27745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浅川町</a:t>
            </a:r>
          </a:p>
        </xdr:txBody>
      </xdr:sp>
      <xdr:sp macro="" textlink="">
        <xdr:nvSpPr>
          <xdr:cNvPr id="121" name="Line 407">
            <a:extLst>
              <a:ext uri="{FF2B5EF4-FFF2-40B4-BE49-F238E27FC236}">
                <a16:creationId xmlns:a16="http://schemas.microsoft.com/office/drawing/2014/main" id="{00000000-0008-0000-0900-000079000000}"/>
              </a:ext>
            </a:extLst>
          </xdr:cNvPr>
          <xdr:cNvSpPr>
            <a:spLocks noChangeShapeType="1"/>
          </xdr:cNvSpPr>
        </xdr:nvSpPr>
        <xdr:spPr bwMode="auto">
          <a:xfrm rot="16200000" flipV="1">
            <a:off x="14159572" y="4604145"/>
            <a:ext cx="809624" cy="1288258"/>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2" name="Line 409">
            <a:extLst>
              <a:ext uri="{FF2B5EF4-FFF2-40B4-BE49-F238E27FC236}">
                <a16:creationId xmlns:a16="http://schemas.microsoft.com/office/drawing/2014/main" id="{00000000-0008-0000-0900-00007A000000}"/>
              </a:ext>
            </a:extLst>
          </xdr:cNvPr>
          <xdr:cNvSpPr>
            <a:spLocks noChangeShapeType="1"/>
          </xdr:cNvSpPr>
        </xdr:nvSpPr>
        <xdr:spPr bwMode="auto">
          <a:xfrm rot="5400000" flipV="1">
            <a:off x="14094356" y="4681804"/>
            <a:ext cx="776285" cy="1237722"/>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59">
        <xdr:nvSpPr>
          <xdr:cNvPr id="123" name="Text Box 400">
            <a:extLst>
              <a:ext uri="{FF2B5EF4-FFF2-40B4-BE49-F238E27FC236}">
                <a16:creationId xmlns:a16="http://schemas.microsoft.com/office/drawing/2014/main" id="{00000000-0008-0000-0900-00007B000000}"/>
              </a:ext>
            </a:extLst>
          </xdr:cNvPr>
          <xdr:cNvSpPr txBox="1">
            <a:spLocks noChangeArrowheads="1"/>
          </xdr:cNvSpPr>
        </xdr:nvSpPr>
        <xdr:spPr bwMode="auto">
          <a:xfrm>
            <a:off x="14827357" y="5288793"/>
            <a:ext cx="390433" cy="261040"/>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9D7A35F0-D480-4379-BBA1-7E8CFCD30834}" type="TxLink">
              <a:rPr lang="en-US" altLang="en-US" sz="1000" b="0" i="0" u="none" strike="noStrike" baseline="0">
                <a:solidFill>
                  <a:srgbClr val="000000"/>
                </a:solidFill>
                <a:latin typeface="ＭＳ Ｐゴシック"/>
                <a:ea typeface="ＭＳ Ｐゴシック"/>
              </a:rPr>
              <a:pPr algn="ctr" rtl="0">
                <a:defRPr sz="1000"/>
              </a:pPr>
              <a:t>13</a:t>
            </a:fld>
            <a:endParaRPr lang="en-US" altLang="ja-JP" sz="800" b="0" i="0" u="none" strike="noStrike" baseline="0">
              <a:solidFill>
                <a:schemeClr val="tx1"/>
              </a:solidFill>
              <a:latin typeface="ＭＳ Ｐゴシック"/>
              <a:ea typeface="ＭＳ Ｐゴシック"/>
            </a:endParaRPr>
          </a:p>
        </xdr:txBody>
      </xdr:sp>
      <xdr:sp macro="" textlink="">
        <xdr:nvSpPr>
          <xdr:cNvPr id="124" name="Freeform 449">
            <a:extLst>
              <a:ext uri="{FF2B5EF4-FFF2-40B4-BE49-F238E27FC236}">
                <a16:creationId xmlns:a16="http://schemas.microsoft.com/office/drawing/2014/main" id="{00000000-0008-0000-0900-00007C000000}"/>
              </a:ext>
            </a:extLst>
          </xdr:cNvPr>
          <xdr:cNvSpPr>
            <a:spLocks/>
          </xdr:cNvSpPr>
        </xdr:nvSpPr>
        <xdr:spPr bwMode="auto">
          <a:xfrm>
            <a:off x="13982701" y="4636294"/>
            <a:ext cx="1916379" cy="154781"/>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25" name="Freeform 397">
            <a:extLst>
              <a:ext uri="{FF2B5EF4-FFF2-40B4-BE49-F238E27FC236}">
                <a16:creationId xmlns:a16="http://schemas.microsoft.com/office/drawing/2014/main" id="{00000000-0008-0000-0900-00007D000000}"/>
              </a:ext>
            </a:extLst>
          </xdr:cNvPr>
          <xdr:cNvSpPr>
            <a:spLocks/>
          </xdr:cNvSpPr>
        </xdr:nvSpPr>
        <xdr:spPr bwMode="auto">
          <a:xfrm>
            <a:off x="13982700" y="4541997"/>
            <a:ext cx="2033267" cy="243491"/>
          </a:xfrm>
          <a:custGeom>
            <a:avLst/>
            <a:gdLst>
              <a:gd name="T0" fmla="*/ 0 w 95"/>
              <a:gd name="T1" fmla="*/ 0 h 28"/>
              <a:gd name="T2" fmla="*/ 2147483647 w 95"/>
              <a:gd name="T3" fmla="*/ 0 h 28"/>
              <a:gd name="T4" fmla="*/ 2147483647 w 95"/>
              <a:gd name="T5" fmla="*/ 2147483647 h 28"/>
              <a:gd name="T6" fmla="*/ 0 60000 65536"/>
              <a:gd name="T7" fmla="*/ 0 60000 65536"/>
              <a:gd name="T8" fmla="*/ 0 60000 65536"/>
              <a:gd name="T9" fmla="*/ 0 w 95"/>
              <a:gd name="T10" fmla="*/ 0 h 28"/>
              <a:gd name="T11" fmla="*/ 95 w 95"/>
              <a:gd name="T12" fmla="*/ 28 h 28"/>
            </a:gdLst>
            <a:ahLst/>
            <a:cxnLst>
              <a:cxn ang="T6">
                <a:pos x="T0" y="T1"/>
              </a:cxn>
              <a:cxn ang="T7">
                <a:pos x="T2" y="T3"/>
              </a:cxn>
              <a:cxn ang="T8">
                <a:pos x="T4" y="T5"/>
              </a:cxn>
            </a:cxnLst>
            <a:rect l="T9" t="T10" r="T11" b="T12"/>
            <a:pathLst>
              <a:path w="95" h="28">
                <a:moveTo>
                  <a:pt x="0" y="0"/>
                </a:moveTo>
                <a:lnTo>
                  <a:pt x="95" y="0"/>
                </a:lnTo>
                <a:lnTo>
                  <a:pt x="95" y="28"/>
                </a:lnTo>
              </a:path>
            </a:pathLst>
          </a:custGeom>
          <a:noFill/>
          <a:ln w="38100">
            <a:solidFill>
              <a:srgbClr val="000000"/>
            </a:solidFill>
            <a:round/>
            <a:headEnd type="none" w="med" len="sm"/>
            <a:tailEnd type="triangle" w="med" len="med"/>
          </a:ln>
          <a:extLst>
            <a:ext uri="{909E8E84-426E-40DD-AFC4-6F175D3DCCD1}">
              <a14:hiddenFill xmlns:a14="http://schemas.microsoft.com/office/drawing/2010/main">
                <a:solidFill>
                  <a:srgbClr val="FFFFFF"/>
                </a:solidFill>
              </a14:hiddenFill>
            </a:ext>
          </a:extLst>
        </xdr:spPr>
      </xdr:sp>
      <xdr:sp macro="" textlink="$B$59">
        <xdr:nvSpPr>
          <xdr:cNvPr id="126" name="Text Box 400">
            <a:extLst>
              <a:ext uri="{FF2B5EF4-FFF2-40B4-BE49-F238E27FC236}">
                <a16:creationId xmlns:a16="http://schemas.microsoft.com/office/drawing/2014/main" id="{00000000-0008-0000-0900-00007E000000}"/>
              </a:ext>
            </a:extLst>
          </xdr:cNvPr>
          <xdr:cNvSpPr txBox="1">
            <a:spLocks noChangeArrowheads="1"/>
          </xdr:cNvSpPr>
        </xdr:nvSpPr>
        <xdr:spPr bwMode="auto">
          <a:xfrm>
            <a:off x="14572405" y="5499442"/>
            <a:ext cx="385671" cy="261038"/>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9DAC3EA5-42FA-4B69-8A8C-A65EE2B473DE}" type="TxLink">
              <a:rPr lang="en-US" altLang="en-US" sz="1000" b="0" i="0" u="none" strike="noStrike" baseline="0">
                <a:solidFill>
                  <a:srgbClr val="000000"/>
                </a:solidFill>
                <a:latin typeface="ＭＳ Ｐゴシック"/>
                <a:ea typeface="ＭＳ Ｐゴシック"/>
              </a:rPr>
              <a:pPr algn="ctr" rtl="0">
                <a:defRPr sz="1000"/>
              </a:pPr>
              <a:t>122</a:t>
            </a:fld>
            <a:endParaRPr lang="en-US" altLang="ja-JP" sz="800" b="0" i="0" u="none" strike="noStrike" baseline="0">
              <a:solidFill>
                <a:schemeClr val="tx1"/>
              </a:solidFill>
              <a:latin typeface="ＭＳ Ｐゴシック"/>
              <a:ea typeface="ＭＳ Ｐゴシック"/>
            </a:endParaRPr>
          </a:p>
        </xdr:txBody>
      </xdr:sp>
      <xdr:sp macro="" textlink="">
        <xdr:nvSpPr>
          <xdr:cNvPr id="127" name="AutoShape 364">
            <a:extLst>
              <a:ext uri="{FF2B5EF4-FFF2-40B4-BE49-F238E27FC236}">
                <a16:creationId xmlns:a16="http://schemas.microsoft.com/office/drawing/2014/main" id="{00000000-0008-0000-0900-00007F000000}"/>
              </a:ext>
            </a:extLst>
          </xdr:cNvPr>
          <xdr:cNvSpPr>
            <a:spLocks noChangeArrowheads="1"/>
          </xdr:cNvSpPr>
        </xdr:nvSpPr>
        <xdr:spPr bwMode="auto">
          <a:xfrm>
            <a:off x="15459076" y="5338767"/>
            <a:ext cx="1059748" cy="27745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古殿町</a:t>
            </a:r>
          </a:p>
        </xdr:txBody>
      </xdr:sp>
      <xdr:sp macro="" textlink="">
        <xdr:nvSpPr>
          <xdr:cNvPr id="128" name="Line 407">
            <a:extLst>
              <a:ext uri="{FF2B5EF4-FFF2-40B4-BE49-F238E27FC236}">
                <a16:creationId xmlns:a16="http://schemas.microsoft.com/office/drawing/2014/main" id="{00000000-0008-0000-0900-000080000000}"/>
              </a:ext>
            </a:extLst>
          </xdr:cNvPr>
          <xdr:cNvSpPr>
            <a:spLocks noChangeShapeType="1"/>
          </xdr:cNvSpPr>
        </xdr:nvSpPr>
        <xdr:spPr bwMode="auto">
          <a:xfrm rot="16200000" flipV="1">
            <a:off x="14550110" y="4375527"/>
            <a:ext cx="585789" cy="1245397"/>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9" name="Line 409">
            <a:extLst>
              <a:ext uri="{FF2B5EF4-FFF2-40B4-BE49-F238E27FC236}">
                <a16:creationId xmlns:a16="http://schemas.microsoft.com/office/drawing/2014/main" id="{00000000-0008-0000-0900-000081000000}"/>
              </a:ext>
            </a:extLst>
          </xdr:cNvPr>
          <xdr:cNvSpPr>
            <a:spLocks noChangeShapeType="1"/>
          </xdr:cNvSpPr>
        </xdr:nvSpPr>
        <xdr:spPr bwMode="auto">
          <a:xfrm rot="5400000" flipV="1">
            <a:off x="14475358" y="4448447"/>
            <a:ext cx="566733" cy="1228195"/>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60">
        <xdr:nvSpPr>
          <xdr:cNvPr id="130" name="Text Box 400">
            <a:extLst>
              <a:ext uri="{FF2B5EF4-FFF2-40B4-BE49-F238E27FC236}">
                <a16:creationId xmlns:a16="http://schemas.microsoft.com/office/drawing/2014/main" id="{00000000-0008-0000-0900-000082000000}"/>
              </a:ext>
            </a:extLst>
          </xdr:cNvPr>
          <xdr:cNvSpPr txBox="1">
            <a:spLocks noChangeArrowheads="1"/>
          </xdr:cNvSpPr>
        </xdr:nvSpPr>
        <xdr:spPr bwMode="auto">
          <a:xfrm>
            <a:off x="14665591" y="4776423"/>
            <a:ext cx="385671" cy="261038"/>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942F78FE-867B-4F87-9450-48837FE5C292}" type="TxLink">
              <a:rPr lang="en-US" altLang="en-US" sz="1000" b="0" i="0" u="none" strike="noStrike" baseline="0">
                <a:solidFill>
                  <a:srgbClr val="000000"/>
                </a:solidFill>
                <a:latin typeface="ＭＳ Ｐゴシック"/>
                <a:ea typeface="ＭＳ Ｐゴシック"/>
              </a:rPr>
              <a:pPr algn="ctr" rtl="0">
                <a:defRPr sz="1000"/>
              </a:pPr>
              <a:t>22</a:t>
            </a:fld>
            <a:endParaRPr lang="en-US" altLang="ja-JP" sz="800" b="0" i="0" u="none" strike="noStrike" baseline="0">
              <a:solidFill>
                <a:schemeClr val="tx1"/>
              </a:solidFill>
              <a:latin typeface="ＭＳ Ｐゴシック"/>
              <a:ea typeface="ＭＳ Ｐゴシック"/>
            </a:endParaRPr>
          </a:p>
        </xdr:txBody>
      </xdr:sp>
      <xdr:sp macro="" textlink="$B$60">
        <xdr:nvSpPr>
          <xdr:cNvPr id="131" name="Text Box 400">
            <a:extLst>
              <a:ext uri="{FF2B5EF4-FFF2-40B4-BE49-F238E27FC236}">
                <a16:creationId xmlns:a16="http://schemas.microsoft.com/office/drawing/2014/main" id="{00000000-0008-0000-0900-000083000000}"/>
              </a:ext>
            </a:extLst>
          </xdr:cNvPr>
          <xdr:cNvSpPr txBox="1">
            <a:spLocks noChangeArrowheads="1"/>
          </xdr:cNvSpPr>
        </xdr:nvSpPr>
        <xdr:spPr bwMode="auto">
          <a:xfrm>
            <a:off x="14532242" y="5024253"/>
            <a:ext cx="374384" cy="249137"/>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E3E4F6B5-2A4D-4358-A5AF-2182CD67C894}" type="TxLink">
              <a:rPr lang="en-US" altLang="en-US" sz="1000" b="0" i="0" u="none" strike="noStrike" baseline="0">
                <a:solidFill>
                  <a:srgbClr val="000000"/>
                </a:solidFill>
                <a:latin typeface="ＭＳ Ｐゴシック"/>
                <a:ea typeface="ＭＳ Ｐゴシック"/>
              </a:rPr>
              <a:pPr algn="ctr" rtl="0">
                <a:defRPr sz="1000"/>
              </a:pPr>
              <a:t>90</a:t>
            </a:fld>
            <a:endParaRPr lang="en-US" altLang="ja-JP" sz="800" b="0" i="0" u="none" strike="noStrike" baseline="0">
              <a:solidFill>
                <a:schemeClr val="tx1"/>
              </a:solidFill>
              <a:latin typeface="ＭＳ Ｐゴシック"/>
              <a:ea typeface="ＭＳ Ｐゴシック"/>
            </a:endParaRPr>
          </a:p>
        </xdr:txBody>
      </xdr:sp>
    </xdr:grpSp>
    <xdr:clientData/>
  </xdr:twoCellAnchor>
</xdr:wsDr>
</file>

<file path=xl/drawings/drawing250.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51.xml><?xml version="1.0" encoding="utf-8"?>
<c:userShapes xmlns:c="http://schemas.openxmlformats.org/drawingml/2006/chart">
  <cdr:relSizeAnchor xmlns:cdr="http://schemas.openxmlformats.org/drawingml/2006/chartDrawing">
    <cdr:from>
      <cdr:x>0.03688</cdr:x>
      <cdr:y>0.03667</cdr:y>
    </cdr:from>
    <cdr:to>
      <cdr:x>0.09673</cdr:x>
      <cdr:y>0.13632</cdr:y>
    </cdr:to>
    <cdr:sp macro="" textlink="">
      <cdr:nvSpPr>
        <cdr:cNvPr id="2" name="テキスト ボックス 1"/>
        <cdr:cNvSpPr txBox="1"/>
      </cdr:nvSpPr>
      <cdr:spPr>
        <a:xfrm xmlns:a="http://schemas.openxmlformats.org/drawingml/2006/main">
          <a:off x="236058" y="127500"/>
          <a:ext cx="383067" cy="3464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52.xml><?xml version="1.0" encoding="utf-8"?>
<xdr:wsDr xmlns:xdr="http://schemas.openxmlformats.org/drawingml/2006/spreadsheetDrawing" xmlns:a="http://schemas.openxmlformats.org/drawingml/2006/main">
  <xdr:twoCellAnchor>
    <xdr:from>
      <xdr:col>0</xdr:col>
      <xdr:colOff>647700</xdr:colOff>
      <xdr:row>0</xdr:row>
      <xdr:rowOff>0</xdr:rowOff>
    </xdr:from>
    <xdr:to>
      <xdr:col>10</xdr:col>
      <xdr:colOff>424962</xdr:colOff>
      <xdr:row>0</xdr:row>
      <xdr:rowOff>0</xdr:rowOff>
    </xdr:to>
    <xdr:graphicFrame macro="">
      <xdr:nvGraphicFramePr>
        <xdr:cNvPr id="2" name="グラフ 1">
          <a:extLst>
            <a:ext uri="{FF2B5EF4-FFF2-40B4-BE49-F238E27FC236}">
              <a16:creationId xmlns:a16="http://schemas.microsoft.com/office/drawing/2014/main" id="{00000000-0008-0000-8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8E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7</xdr:col>
      <xdr:colOff>432289</xdr:colOff>
      <xdr:row>19</xdr:row>
      <xdr:rowOff>56417</xdr:rowOff>
    </xdr:from>
    <xdr:to>
      <xdr:col>9</xdr:col>
      <xdr:colOff>228600</xdr:colOff>
      <xdr:row>20</xdr:row>
      <xdr:rowOff>152400</xdr:rowOff>
    </xdr:to>
    <xdr:sp macro="" textlink="">
      <xdr:nvSpPr>
        <xdr:cNvPr id="4" name="テキスト ボックス 3">
          <a:extLst>
            <a:ext uri="{FF2B5EF4-FFF2-40B4-BE49-F238E27FC236}">
              <a16:creationId xmlns:a16="http://schemas.microsoft.com/office/drawing/2014/main" id="{00000000-0008-0000-8E00-000004000000}"/>
            </a:ext>
          </a:extLst>
        </xdr:cNvPr>
        <xdr:cNvSpPr txBox="1"/>
      </xdr:nvSpPr>
      <xdr:spPr>
        <a:xfrm>
          <a:off x="13462489" y="3313967"/>
          <a:ext cx="1167911" cy="267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資料：文化振興課</a:t>
          </a:r>
        </a:p>
      </xdr:txBody>
    </xdr:sp>
    <xdr:clientData/>
  </xdr:twoCellAnchor>
  <xdr:twoCellAnchor>
    <xdr:from>
      <xdr:col>7</xdr:col>
      <xdr:colOff>373673</xdr:colOff>
      <xdr:row>1</xdr:row>
      <xdr:rowOff>21981</xdr:rowOff>
    </xdr:from>
    <xdr:to>
      <xdr:col>9</xdr:col>
      <xdr:colOff>171450</xdr:colOff>
      <xdr:row>2</xdr:row>
      <xdr:rowOff>114300</xdr:rowOff>
    </xdr:to>
    <xdr:sp macro="" textlink="">
      <xdr:nvSpPr>
        <xdr:cNvPr id="5" name="テキスト ボックス 4">
          <a:extLst>
            <a:ext uri="{FF2B5EF4-FFF2-40B4-BE49-F238E27FC236}">
              <a16:creationId xmlns:a16="http://schemas.microsoft.com/office/drawing/2014/main" id="{00000000-0008-0000-8E00-000005000000}"/>
            </a:ext>
          </a:extLst>
        </xdr:cNvPr>
        <xdr:cNvSpPr txBox="1"/>
      </xdr:nvSpPr>
      <xdr:spPr>
        <a:xfrm>
          <a:off x="13403873" y="193431"/>
          <a:ext cx="1169377" cy="263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2025</a:t>
          </a:r>
          <a:r>
            <a:rPr kumimoji="1" lang="ja-JP" altLang="en-US" sz="800">
              <a:solidFill>
                <a:sysClr val="windowText" lastClr="000000"/>
              </a:solidFill>
              <a:latin typeface="+mn-ea"/>
              <a:ea typeface="+mn-ea"/>
            </a:rPr>
            <a:t>年１月１日現在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2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2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2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8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2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53.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54.xml><?xml version="1.0" encoding="utf-8"?>
<xdr:wsDr xmlns:xdr="http://schemas.openxmlformats.org/drawingml/2006/spreadsheetDrawing" xmlns:a="http://schemas.openxmlformats.org/drawingml/2006/main">
  <xdr:twoCellAnchor>
    <xdr:from>
      <xdr:col>5</xdr:col>
      <xdr:colOff>125411</xdr:colOff>
      <xdr:row>3</xdr:row>
      <xdr:rowOff>9525</xdr:rowOff>
    </xdr:from>
    <xdr:to>
      <xdr:col>15</xdr:col>
      <xdr:colOff>0</xdr:colOff>
      <xdr:row>10</xdr:row>
      <xdr:rowOff>21981</xdr:rowOff>
    </xdr:to>
    <xdr:graphicFrame macro="">
      <xdr:nvGraphicFramePr>
        <xdr:cNvPr id="2" name="グラフ 1">
          <a:extLst>
            <a:ext uri="{FF2B5EF4-FFF2-40B4-BE49-F238E27FC236}">
              <a16:creationId xmlns:a16="http://schemas.microsoft.com/office/drawing/2014/main" id="{00000000-0008-0000-8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200433</xdr:colOff>
      <xdr:row>10</xdr:row>
      <xdr:rowOff>28168</xdr:rowOff>
    </xdr:from>
    <xdr:to>
      <xdr:col>14</xdr:col>
      <xdr:colOff>552450</xdr:colOff>
      <xdr:row>11</xdr:row>
      <xdr:rowOff>9525</xdr:rowOff>
    </xdr:to>
    <xdr:sp macro="" textlink="">
      <xdr:nvSpPr>
        <xdr:cNvPr id="3" name="テキスト ボックス 2">
          <a:extLst>
            <a:ext uri="{FF2B5EF4-FFF2-40B4-BE49-F238E27FC236}">
              <a16:creationId xmlns:a16="http://schemas.microsoft.com/office/drawing/2014/main" id="{00000000-0008-0000-8F00-000003000000}"/>
            </a:ext>
          </a:extLst>
        </xdr:cNvPr>
        <xdr:cNvSpPr txBox="1"/>
      </xdr:nvSpPr>
      <xdr:spPr>
        <a:xfrm>
          <a:off x="9115833" y="1742668"/>
          <a:ext cx="1037817" cy="152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資料：広聴広報課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8F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8F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8F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8F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8F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66675</xdr:colOff>
      <xdr:row>9</xdr:row>
      <xdr:rowOff>28575</xdr:rowOff>
    </xdr:from>
    <xdr:to>
      <xdr:col>14</xdr:col>
      <xdr:colOff>475576</xdr:colOff>
      <xdr:row>10</xdr:row>
      <xdr:rowOff>15294</xdr:rowOff>
    </xdr:to>
    <xdr:sp macro="" textlink="">
      <xdr:nvSpPr>
        <xdr:cNvPr id="10" name="テキスト ボックス 1">
          <a:extLst>
            <a:ext uri="{FF2B5EF4-FFF2-40B4-BE49-F238E27FC236}">
              <a16:creationId xmlns:a16="http://schemas.microsoft.com/office/drawing/2014/main" id="{00000000-0008-0000-8F00-00000A000000}"/>
            </a:ext>
          </a:extLst>
        </xdr:cNvPr>
        <xdr:cNvSpPr txBox="1"/>
      </xdr:nvSpPr>
      <xdr:spPr>
        <a:xfrm>
          <a:off x="11087100" y="244792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55.xml><?xml version="1.0" encoding="utf-8"?>
<c:userShapes xmlns:c="http://schemas.openxmlformats.org/drawingml/2006/chart">
  <cdr:relSizeAnchor xmlns:cdr="http://schemas.openxmlformats.org/drawingml/2006/chartDrawing">
    <cdr:from>
      <cdr:x>0</cdr:x>
      <cdr:y>0.00998</cdr:y>
    </cdr:from>
    <cdr:to>
      <cdr:x>0.14159</cdr:x>
      <cdr:y>0.1124</cdr:y>
    </cdr:to>
    <cdr:sp macro="" textlink="">
      <cdr:nvSpPr>
        <cdr:cNvPr id="2" name="テキスト ボックス 1"/>
        <cdr:cNvSpPr txBox="1"/>
      </cdr:nvSpPr>
      <cdr:spPr>
        <a:xfrm xmlns:a="http://schemas.openxmlformats.org/drawingml/2006/main">
          <a:off x="0" y="21988"/>
          <a:ext cx="912814" cy="225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lumMod val="65000"/>
                  <a:lumOff val="35000"/>
                </a:schemeClr>
              </a:solidFill>
              <a:latin typeface="+mn-ea"/>
              <a:ea typeface="+mn-ea"/>
            </a:rPr>
            <a:t>トップページ</a:t>
          </a:r>
          <a:r>
            <a:rPr lang="en-US" altLang="ja-JP" sz="600">
              <a:solidFill>
                <a:schemeClr val="tx1">
                  <a:lumMod val="65000"/>
                  <a:lumOff val="35000"/>
                </a:schemeClr>
              </a:solidFill>
              <a:latin typeface="+mn-ea"/>
              <a:ea typeface="+mn-ea"/>
            </a:rPr>
            <a:t>(</a:t>
          </a:r>
          <a:r>
            <a:rPr lang="ja-JP" altLang="en-US" sz="600">
              <a:solidFill>
                <a:schemeClr val="tx1">
                  <a:lumMod val="65000"/>
                  <a:lumOff val="35000"/>
                </a:schemeClr>
              </a:solidFill>
              <a:latin typeface="+mn-ea"/>
              <a:ea typeface="+mn-ea"/>
            </a:rPr>
            <a:t>千件</a:t>
          </a:r>
          <a:r>
            <a:rPr lang="en-US" altLang="ja-JP" sz="600">
              <a:solidFill>
                <a:schemeClr val="tx1">
                  <a:lumMod val="65000"/>
                  <a:lumOff val="35000"/>
                </a:schemeClr>
              </a:solidFill>
              <a:latin typeface="+mn-ea"/>
              <a:ea typeface="+mn-ea"/>
            </a:rPr>
            <a:t>)</a:t>
          </a:r>
        </a:p>
      </cdr:txBody>
    </cdr:sp>
  </cdr:relSizeAnchor>
  <cdr:relSizeAnchor xmlns:cdr="http://schemas.openxmlformats.org/drawingml/2006/chartDrawing">
    <cdr:from>
      <cdr:x>0.85964</cdr:x>
      <cdr:y>4.53884E-7</cdr:y>
    </cdr:from>
    <cdr:to>
      <cdr:x>1</cdr:x>
      <cdr:y>0.09943</cdr:y>
    </cdr:to>
    <cdr:sp macro="" textlink="">
      <cdr:nvSpPr>
        <cdr:cNvPr id="3" name="テキスト ボックス 1"/>
        <cdr:cNvSpPr txBox="1"/>
      </cdr:nvSpPr>
      <cdr:spPr>
        <a:xfrm xmlns:a="http://schemas.openxmlformats.org/drawingml/2006/main">
          <a:off x="5541964" y="1"/>
          <a:ext cx="904875" cy="219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lumMod val="65000"/>
                  <a:lumOff val="35000"/>
                </a:schemeClr>
              </a:solidFill>
              <a:latin typeface="+mn-ea"/>
              <a:ea typeface="+mn-ea"/>
            </a:rPr>
            <a:t>全てのページ</a:t>
          </a:r>
          <a:r>
            <a:rPr lang="en-US" altLang="ja-JP" sz="600">
              <a:solidFill>
                <a:schemeClr val="tx1">
                  <a:lumMod val="65000"/>
                  <a:lumOff val="35000"/>
                </a:schemeClr>
              </a:solidFill>
              <a:latin typeface="+mn-ea"/>
              <a:ea typeface="+mn-ea"/>
            </a:rPr>
            <a:t>(</a:t>
          </a:r>
          <a:r>
            <a:rPr lang="ja-JP" altLang="en-US" sz="600">
              <a:solidFill>
                <a:schemeClr val="tx1">
                  <a:lumMod val="65000"/>
                  <a:lumOff val="35000"/>
                </a:schemeClr>
              </a:solidFill>
              <a:latin typeface="+mn-ea"/>
              <a:ea typeface="+mn-ea"/>
            </a:rPr>
            <a:t>千件</a:t>
          </a:r>
          <a:r>
            <a:rPr lang="en-US" altLang="ja-JP" sz="600">
              <a:solidFill>
                <a:schemeClr val="tx1">
                  <a:lumMod val="65000"/>
                  <a:lumOff val="35000"/>
                </a:schemeClr>
              </a:solidFill>
              <a:latin typeface="+mn-ea"/>
              <a:ea typeface="+mn-ea"/>
            </a:rPr>
            <a:t>)</a:t>
          </a:r>
        </a:p>
      </cdr:txBody>
    </cdr:sp>
  </cdr:relSizeAnchor>
</c:userShapes>
</file>

<file path=xl/drawings/drawing256.xml><?xml version="1.0" encoding="utf-8"?>
<xdr:wsDr xmlns:xdr="http://schemas.openxmlformats.org/drawingml/2006/spreadsheetDrawing" xmlns:a="http://schemas.openxmlformats.org/drawingml/2006/main">
  <xdr:twoCellAnchor>
    <xdr:from>
      <xdr:col>6</xdr:col>
      <xdr:colOff>243945</xdr:colOff>
      <xdr:row>2</xdr:row>
      <xdr:rowOff>86785</xdr:rowOff>
    </xdr:from>
    <xdr:to>
      <xdr:col>16</xdr:col>
      <xdr:colOff>85725</xdr:colOff>
      <xdr:row>13</xdr:row>
      <xdr:rowOff>276225</xdr:rowOff>
    </xdr:to>
    <xdr:graphicFrame macro="">
      <xdr:nvGraphicFramePr>
        <xdr:cNvPr id="2" name="グラフ 1">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634512</xdr:colOff>
      <xdr:row>14</xdr:row>
      <xdr:rowOff>137745</xdr:rowOff>
    </xdr:from>
    <xdr:to>
      <xdr:col>15</xdr:col>
      <xdr:colOff>415437</xdr:colOff>
      <xdr:row>15</xdr:row>
      <xdr:rowOff>142875</xdr:rowOff>
    </xdr:to>
    <xdr:sp macro="" textlink="">
      <xdr:nvSpPr>
        <xdr:cNvPr id="3" name="テキスト ボックス 2">
          <a:extLst>
            <a:ext uri="{FF2B5EF4-FFF2-40B4-BE49-F238E27FC236}">
              <a16:creationId xmlns:a16="http://schemas.microsoft.com/office/drawing/2014/main" id="{00000000-0008-0000-9000-000003000000}"/>
            </a:ext>
          </a:extLst>
        </xdr:cNvPr>
        <xdr:cNvSpPr txBox="1"/>
      </xdr:nvSpPr>
      <xdr:spPr>
        <a:xfrm>
          <a:off x="9549912" y="2538045"/>
          <a:ext cx="1152525" cy="176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資料：広聴広報課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0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0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0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0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0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7</xdr:col>
      <xdr:colOff>412750</xdr:colOff>
      <xdr:row>14</xdr:row>
      <xdr:rowOff>88900</xdr:rowOff>
    </xdr:from>
    <xdr:to>
      <xdr:col>12</xdr:col>
      <xdr:colOff>313764</xdr:colOff>
      <xdr:row>16</xdr:row>
      <xdr:rowOff>179294</xdr:rowOff>
    </xdr:to>
    <xdr:sp macro="" textlink="">
      <xdr:nvSpPr>
        <xdr:cNvPr id="9" name="テキスト ボックス 8">
          <a:extLst>
            <a:ext uri="{FF2B5EF4-FFF2-40B4-BE49-F238E27FC236}">
              <a16:creationId xmlns:a16="http://schemas.microsoft.com/office/drawing/2014/main" id="{00000000-0008-0000-9000-000009000000}"/>
            </a:ext>
          </a:extLst>
        </xdr:cNvPr>
        <xdr:cNvSpPr txBox="1"/>
      </xdr:nvSpPr>
      <xdr:spPr>
        <a:xfrm>
          <a:off x="5213350" y="2489200"/>
          <a:ext cx="3330014" cy="423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本市フェイスブックは</a:t>
          </a:r>
          <a:r>
            <a:rPr kumimoji="1" lang="en-US" altLang="ja-JP" sz="800">
              <a:latin typeface="+mn-ea"/>
              <a:ea typeface="+mn-ea"/>
            </a:rPr>
            <a:t>2012</a:t>
          </a:r>
          <a:r>
            <a:rPr kumimoji="1" lang="ja-JP" altLang="en-US" sz="800">
              <a:latin typeface="+mn-ea"/>
              <a:ea typeface="+mn-ea"/>
            </a:rPr>
            <a:t>年</a:t>
          </a:r>
          <a:r>
            <a:rPr kumimoji="1" lang="en-US" altLang="ja-JP" sz="800">
              <a:latin typeface="+mn-ea"/>
              <a:ea typeface="+mn-ea"/>
            </a:rPr>
            <a:t>11</a:t>
          </a:r>
          <a:r>
            <a:rPr kumimoji="1" lang="ja-JP" altLang="en-US" sz="800">
              <a:latin typeface="+mn-ea"/>
              <a:ea typeface="+mn-ea"/>
            </a:rPr>
            <a:t>月に開設</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リーチ数・・・投稿を見たユーザー数</a:t>
          </a:r>
          <a:endParaRPr kumimoji="1" lang="en-US" altLang="ja-JP" sz="800">
            <a:latin typeface="+mn-ea"/>
            <a:ea typeface="+mn-ea"/>
          </a:endParaRPr>
        </a:p>
        <a:p>
          <a:r>
            <a:rPr kumimoji="1" lang="en-US" altLang="ja-JP" sz="800">
              <a:latin typeface="+mn-ea"/>
              <a:ea typeface="+mn-ea"/>
            </a:rPr>
            <a:t>※2013</a:t>
          </a:r>
          <a:r>
            <a:rPr kumimoji="1" lang="ja-JP" altLang="en-US" sz="800">
              <a:latin typeface="+mn-ea"/>
              <a:ea typeface="+mn-ea"/>
            </a:rPr>
            <a:t>～</a:t>
          </a:r>
          <a:r>
            <a:rPr kumimoji="1" lang="en-US" altLang="ja-JP" sz="800">
              <a:latin typeface="+mn-ea"/>
              <a:ea typeface="+mn-ea"/>
            </a:rPr>
            <a:t>2014</a:t>
          </a:r>
          <a:r>
            <a:rPr kumimoji="1" lang="ja-JP" altLang="en-US" sz="800">
              <a:latin typeface="+mn-ea"/>
              <a:ea typeface="+mn-ea"/>
            </a:rPr>
            <a:t>年にシステムの仕様変更があり、リーチ数大幅減</a:t>
          </a:r>
        </a:p>
      </xdr:txBody>
    </xdr:sp>
    <xdr:clientData/>
  </xdr:twoCellAnchor>
  <xdr:twoCellAnchor>
    <xdr:from>
      <xdr:col>14</xdr:col>
      <xdr:colOff>609600</xdr:colOff>
      <xdr:row>12</xdr:row>
      <xdr:rowOff>247650</xdr:rowOff>
    </xdr:from>
    <xdr:to>
      <xdr:col>15</xdr:col>
      <xdr:colOff>332701</xdr:colOff>
      <xdr:row>13</xdr:row>
      <xdr:rowOff>234369</xdr:rowOff>
    </xdr:to>
    <xdr:sp macro="" textlink="">
      <xdr:nvSpPr>
        <xdr:cNvPr id="11" name="テキスト ボックス 1">
          <a:extLst>
            <a:ext uri="{FF2B5EF4-FFF2-40B4-BE49-F238E27FC236}">
              <a16:creationId xmlns:a16="http://schemas.microsoft.com/office/drawing/2014/main" id="{00000000-0008-0000-9000-00000B000000}"/>
            </a:ext>
          </a:extLst>
        </xdr:cNvPr>
        <xdr:cNvSpPr txBox="1"/>
      </xdr:nvSpPr>
      <xdr:spPr>
        <a:xfrm>
          <a:off x="11753850" y="3524250"/>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57.xml><?xml version="1.0" encoding="utf-8"?>
<c:userShapes xmlns:c="http://schemas.openxmlformats.org/drawingml/2006/chart">
  <cdr:relSizeAnchor xmlns:cdr="http://schemas.openxmlformats.org/drawingml/2006/chartDrawing">
    <cdr:from>
      <cdr:x>0</cdr:x>
      <cdr:y>0.12903</cdr:y>
    </cdr:from>
    <cdr:to>
      <cdr:x>0.19077</cdr:x>
      <cdr:y>0.2332</cdr:y>
    </cdr:to>
    <cdr:sp macro="" textlink="">
      <cdr:nvSpPr>
        <cdr:cNvPr id="2" name="テキスト ボックス 1"/>
        <cdr:cNvSpPr txBox="1"/>
      </cdr:nvSpPr>
      <cdr:spPr>
        <a:xfrm xmlns:a="http://schemas.openxmlformats.org/drawingml/2006/main">
          <a:off x="0" y="439860"/>
          <a:ext cx="1223604" cy="35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ja-JP" altLang="ja-JP" sz="800">
              <a:effectLst/>
              <a:latin typeface="+mn-lt"/>
              <a:ea typeface="+mn-ea"/>
              <a:cs typeface="+mn-cs"/>
            </a:rPr>
            <a:t>投稿・いいね数</a:t>
          </a:r>
          <a:r>
            <a:rPr lang="en-US" altLang="ja-JP" sz="800">
              <a:effectLst/>
              <a:latin typeface="+mn-lt"/>
              <a:ea typeface="+mn-ea"/>
              <a:cs typeface="+mn-cs"/>
            </a:rPr>
            <a:t>(</a:t>
          </a:r>
          <a:r>
            <a:rPr lang="ja-JP" altLang="ja-JP" sz="800">
              <a:effectLst/>
              <a:latin typeface="+mn-lt"/>
              <a:ea typeface="+mn-ea"/>
              <a:cs typeface="+mn-cs"/>
            </a:rPr>
            <a:t>件</a:t>
          </a:r>
          <a:r>
            <a:rPr lang="en-US" altLang="ja-JP" sz="800">
              <a:effectLst/>
              <a:latin typeface="+mn-lt"/>
              <a:ea typeface="+mn-ea"/>
              <a:cs typeface="+mn-cs"/>
            </a:rPr>
            <a:t>)</a:t>
          </a:r>
          <a:endParaRPr lang="ja-JP" altLang="ja-JP" sz="800">
            <a:effectLst/>
          </a:endParaRPr>
        </a:p>
      </cdr:txBody>
    </cdr:sp>
  </cdr:relSizeAnchor>
</c:userShapes>
</file>

<file path=xl/drawings/drawing258.xml><?xml version="1.0" encoding="utf-8"?>
<xdr:wsDr xmlns:xdr="http://schemas.openxmlformats.org/drawingml/2006/spreadsheetDrawing" xmlns:a="http://schemas.openxmlformats.org/drawingml/2006/main">
  <xdr:twoCellAnchor>
    <xdr:from>
      <xdr:col>5</xdr:col>
      <xdr:colOff>243945</xdr:colOff>
      <xdr:row>2</xdr:row>
      <xdr:rowOff>86785</xdr:rowOff>
    </xdr:from>
    <xdr:to>
      <xdr:col>15</xdr:col>
      <xdr:colOff>85725</xdr:colOff>
      <xdr:row>8</xdr:row>
      <xdr:rowOff>276225</xdr:rowOff>
    </xdr:to>
    <xdr:graphicFrame macro="">
      <xdr:nvGraphicFramePr>
        <xdr:cNvPr id="2" name="グラフ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605937</xdr:colOff>
      <xdr:row>10</xdr:row>
      <xdr:rowOff>23445</xdr:rowOff>
    </xdr:from>
    <xdr:to>
      <xdr:col>14</xdr:col>
      <xdr:colOff>386862</xdr:colOff>
      <xdr:row>12</xdr:row>
      <xdr:rowOff>271095</xdr:rowOff>
    </xdr:to>
    <xdr:sp macro="" textlink="">
      <xdr:nvSpPr>
        <xdr:cNvPr id="3" name="テキスト ボックス 2">
          <a:extLst>
            <a:ext uri="{FF2B5EF4-FFF2-40B4-BE49-F238E27FC236}">
              <a16:creationId xmlns:a16="http://schemas.microsoft.com/office/drawing/2014/main" id="{00000000-0008-0000-9100-000003000000}"/>
            </a:ext>
          </a:extLst>
        </xdr:cNvPr>
        <xdr:cNvSpPr txBox="1"/>
      </xdr:nvSpPr>
      <xdr:spPr>
        <a:xfrm>
          <a:off x="8835537" y="1737945"/>
          <a:ext cx="11525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資料：広聴広報課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1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1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1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1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1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384175</xdr:colOff>
      <xdr:row>9</xdr:row>
      <xdr:rowOff>127000</xdr:rowOff>
    </xdr:from>
    <xdr:to>
      <xdr:col>11</xdr:col>
      <xdr:colOff>371475</xdr:colOff>
      <xdr:row>11</xdr:row>
      <xdr:rowOff>9526</xdr:rowOff>
    </xdr:to>
    <xdr:sp macro="" textlink="">
      <xdr:nvSpPr>
        <xdr:cNvPr id="9" name="テキスト ボックス 8">
          <a:extLst>
            <a:ext uri="{FF2B5EF4-FFF2-40B4-BE49-F238E27FC236}">
              <a16:creationId xmlns:a16="http://schemas.microsoft.com/office/drawing/2014/main" id="{00000000-0008-0000-9100-000009000000}"/>
            </a:ext>
          </a:extLst>
        </xdr:cNvPr>
        <xdr:cNvSpPr txBox="1"/>
      </xdr:nvSpPr>
      <xdr:spPr>
        <a:xfrm>
          <a:off x="4498975" y="1670050"/>
          <a:ext cx="3416300" cy="225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本市</a:t>
          </a:r>
          <a:r>
            <a:rPr kumimoji="1" lang="en-US" altLang="ja-JP" sz="800"/>
            <a:t>LINE</a:t>
          </a:r>
          <a:r>
            <a:rPr kumimoji="1" lang="ja-JP" altLang="en-US" sz="800"/>
            <a:t>アカウントは</a:t>
          </a:r>
          <a:r>
            <a:rPr kumimoji="1" lang="en-US" altLang="ja-JP" sz="800"/>
            <a:t>2017</a:t>
          </a:r>
          <a:r>
            <a:rPr kumimoji="1" lang="ja-JP" altLang="en-US" sz="800"/>
            <a:t>年</a:t>
          </a:r>
          <a:r>
            <a:rPr kumimoji="1" lang="en-US" altLang="ja-JP" sz="800"/>
            <a:t>5</a:t>
          </a:r>
          <a:r>
            <a:rPr kumimoji="1" lang="ja-JP" altLang="en-US" sz="800"/>
            <a:t>月に開設</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a:solidFill>
                <a:schemeClr val="dk1"/>
              </a:solidFill>
              <a:effectLst/>
              <a:latin typeface="+mn-lt"/>
              <a:ea typeface="+mn-ea"/>
              <a:cs typeface="+mn-cs"/>
            </a:rPr>
            <a:t>※おともだち数・・・市公式アカウントを</a:t>
          </a:r>
          <a:r>
            <a:rPr lang="ja-JP" altLang="en-US" sz="800">
              <a:solidFill>
                <a:schemeClr val="dk1"/>
              </a:solidFill>
              <a:effectLst/>
              <a:latin typeface="+mn-lt"/>
              <a:ea typeface="+mn-ea"/>
              <a:cs typeface="+mn-cs"/>
            </a:rPr>
            <a:t>友だち</a:t>
          </a:r>
          <a:r>
            <a:rPr lang="ja-JP" altLang="ja-JP" sz="800">
              <a:solidFill>
                <a:schemeClr val="dk1"/>
              </a:solidFill>
              <a:effectLst/>
              <a:latin typeface="+mn-lt"/>
              <a:ea typeface="+mn-ea"/>
              <a:cs typeface="+mn-cs"/>
            </a:rPr>
            <a:t>追加したユーザー数</a:t>
          </a:r>
        </a:p>
        <a:p>
          <a:endParaRPr kumimoji="1" lang="en-US" altLang="ja-JP" sz="800"/>
        </a:p>
      </xdr:txBody>
    </xdr:sp>
    <xdr:clientData/>
  </xdr:twoCellAnchor>
  <xdr:twoCellAnchor>
    <xdr:from>
      <xdr:col>13</xdr:col>
      <xdr:colOff>480392</xdr:colOff>
      <xdr:row>8</xdr:row>
      <xdr:rowOff>99391</xdr:rowOff>
    </xdr:from>
    <xdr:to>
      <xdr:col>14</xdr:col>
      <xdr:colOff>201836</xdr:colOff>
      <xdr:row>9</xdr:row>
      <xdr:rowOff>81969</xdr:rowOff>
    </xdr:to>
    <xdr:sp macro="" textlink="">
      <xdr:nvSpPr>
        <xdr:cNvPr id="11" name="テキスト ボックス 1">
          <a:extLst>
            <a:ext uri="{FF2B5EF4-FFF2-40B4-BE49-F238E27FC236}">
              <a16:creationId xmlns:a16="http://schemas.microsoft.com/office/drawing/2014/main" id="{00000000-0008-0000-9100-00000B000000}"/>
            </a:ext>
          </a:extLst>
        </xdr:cNvPr>
        <xdr:cNvSpPr txBox="1"/>
      </xdr:nvSpPr>
      <xdr:spPr>
        <a:xfrm>
          <a:off x="10527196" y="2261152"/>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59.xml><?xml version="1.0" encoding="utf-8"?>
<c:userShapes xmlns:c="http://schemas.openxmlformats.org/drawingml/2006/chart">
  <cdr:relSizeAnchor xmlns:cdr="http://schemas.openxmlformats.org/drawingml/2006/chartDrawing">
    <cdr:from>
      <cdr:x>0.01409</cdr:x>
      <cdr:y>0.08195</cdr:y>
    </cdr:from>
    <cdr:to>
      <cdr:x>0.15057</cdr:x>
      <cdr:y>0.18707</cdr:y>
    </cdr:to>
    <cdr:sp macro="" textlink="">
      <cdr:nvSpPr>
        <cdr:cNvPr id="2" name="テキスト ボックス 1"/>
        <cdr:cNvSpPr txBox="1"/>
      </cdr:nvSpPr>
      <cdr:spPr>
        <a:xfrm xmlns:a="http://schemas.openxmlformats.org/drawingml/2006/main">
          <a:off x="90374" y="162272"/>
          <a:ext cx="875356" cy="2081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800">
              <a:effectLst/>
              <a:latin typeface="+mn-ea"/>
              <a:ea typeface="+mn-ea"/>
              <a:cs typeface="+mn-cs"/>
            </a:rPr>
            <a:t>投稿数</a:t>
          </a:r>
          <a:r>
            <a:rPr lang="en-US" altLang="ja-JP" sz="800">
              <a:effectLst/>
              <a:latin typeface="+mn-ea"/>
              <a:ea typeface="+mn-ea"/>
              <a:cs typeface="+mn-cs"/>
            </a:rPr>
            <a:t>(</a:t>
          </a:r>
          <a:r>
            <a:rPr lang="ja-JP" altLang="ja-JP" sz="800">
              <a:effectLst/>
              <a:latin typeface="+mn-ea"/>
              <a:ea typeface="+mn-ea"/>
              <a:cs typeface="+mn-cs"/>
            </a:rPr>
            <a:t>件</a:t>
          </a:r>
          <a:r>
            <a:rPr lang="en-US" altLang="ja-JP" sz="800">
              <a:effectLst/>
              <a:latin typeface="+mn-ea"/>
              <a:ea typeface="+mn-ea"/>
              <a:cs typeface="+mn-cs"/>
            </a:rPr>
            <a:t>)</a:t>
          </a:r>
          <a:endParaRPr lang="ja-JP" altLang="ja-JP" sz="800">
            <a:effectLst/>
            <a:latin typeface="+mn-ea"/>
            <a:ea typeface="+mn-ea"/>
          </a:endParaRPr>
        </a:p>
      </cdr:txBody>
    </cdr:sp>
  </cdr:relSizeAnchor>
  <cdr:relSizeAnchor xmlns:cdr="http://schemas.openxmlformats.org/drawingml/2006/chartDrawing">
    <cdr:from>
      <cdr:x>0.84556</cdr:x>
      <cdr:y>0.062</cdr:y>
    </cdr:from>
    <cdr:to>
      <cdr:x>1</cdr:x>
      <cdr:y>0.18225</cdr:y>
    </cdr:to>
    <cdr:sp macro="" textlink="">
      <cdr:nvSpPr>
        <cdr:cNvPr id="3" name="テキスト ボックス 1"/>
        <cdr:cNvSpPr txBox="1"/>
      </cdr:nvSpPr>
      <cdr:spPr>
        <a:xfrm xmlns:a="http://schemas.openxmlformats.org/drawingml/2006/main">
          <a:off x="5423447" y="122769"/>
          <a:ext cx="990583" cy="2381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800">
              <a:effectLst/>
              <a:latin typeface="+mn-ea"/>
              <a:ea typeface="+mn-ea"/>
              <a:cs typeface="+mn-cs"/>
            </a:rPr>
            <a:t>おともだち数</a:t>
          </a:r>
          <a:r>
            <a:rPr lang="en-US" altLang="ja-JP" sz="800">
              <a:effectLst/>
              <a:latin typeface="+mn-ea"/>
              <a:ea typeface="+mn-ea"/>
              <a:cs typeface="+mn-cs"/>
            </a:rPr>
            <a:t>(</a:t>
          </a:r>
          <a:r>
            <a:rPr lang="ja-JP" altLang="ja-JP" sz="800">
              <a:effectLst/>
              <a:latin typeface="+mn-ea"/>
              <a:ea typeface="+mn-ea"/>
              <a:cs typeface="+mn-cs"/>
            </a:rPr>
            <a:t>件</a:t>
          </a:r>
          <a:r>
            <a:rPr lang="en-US" altLang="ja-JP" sz="800">
              <a:effectLst/>
              <a:latin typeface="+mn-ea"/>
              <a:ea typeface="+mn-ea"/>
              <a:cs typeface="+mn-cs"/>
            </a:rPr>
            <a:t>)</a:t>
          </a:r>
          <a:endParaRPr lang="ja-JP" altLang="ja-JP" sz="800">
            <a:effectLst/>
            <a:latin typeface="+mn-ea"/>
            <a:ea typeface="+mn-ea"/>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13</xdr:col>
      <xdr:colOff>274108</xdr:colOff>
      <xdr:row>14</xdr:row>
      <xdr:rowOff>95251</xdr:rowOff>
    </xdr:from>
    <xdr:to>
      <xdr:col>14</xdr:col>
      <xdr:colOff>619125</xdr:colOff>
      <xdr:row>15</xdr:row>
      <xdr:rowOff>76200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0599208" y="4181476"/>
          <a:ext cx="1030817" cy="26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13</xdr:col>
      <xdr:colOff>137274</xdr:colOff>
      <xdr:row>1</xdr:row>
      <xdr:rowOff>240927</xdr:rowOff>
    </xdr:from>
    <xdr:to>
      <xdr:col>14</xdr:col>
      <xdr:colOff>647700</xdr:colOff>
      <xdr:row>2</xdr:row>
      <xdr:rowOff>219076</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0462374" y="412377"/>
          <a:ext cx="1196226" cy="27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editAs="absolute">
    <xdr:from>
      <xdr:col>14</xdr:col>
      <xdr:colOff>246590</xdr:colOff>
      <xdr:row>2677</xdr:row>
      <xdr:rowOff>62767</xdr:rowOff>
    </xdr:from>
    <xdr:to>
      <xdr:col>21</xdr:col>
      <xdr:colOff>409249</xdr:colOff>
      <xdr:row>2683</xdr:row>
      <xdr:rowOff>187</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485775</xdr:colOff>
      <xdr:row>2626</xdr:row>
      <xdr:rowOff>84667</xdr:rowOff>
    </xdr:from>
    <xdr:to>
      <xdr:col>11</xdr:col>
      <xdr:colOff>265641</xdr:colOff>
      <xdr:row>2631</xdr:row>
      <xdr:rowOff>25400</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2654</xdr:row>
      <xdr:rowOff>84667</xdr:rowOff>
    </xdr:from>
    <xdr:to>
      <xdr:col>11</xdr:col>
      <xdr:colOff>456141</xdr:colOff>
      <xdr:row>2659</xdr:row>
      <xdr:rowOff>25400</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2680</xdr:row>
      <xdr:rowOff>139700</xdr:rowOff>
    </xdr:from>
    <xdr:to>
      <xdr:col>12</xdr:col>
      <xdr:colOff>179916</xdr:colOff>
      <xdr:row>2685</xdr:row>
      <xdr:rowOff>84666</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2685</xdr:row>
      <xdr:rowOff>132291</xdr:rowOff>
    </xdr:from>
    <xdr:to>
      <xdr:col>11</xdr:col>
      <xdr:colOff>513291</xdr:colOff>
      <xdr:row>2690</xdr:row>
      <xdr:rowOff>76387</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6</xdr:col>
      <xdr:colOff>361949</xdr:colOff>
      <xdr:row>2</xdr:row>
      <xdr:rowOff>247650</xdr:rowOff>
    </xdr:from>
    <xdr:to>
      <xdr:col>15</xdr:col>
      <xdr:colOff>219074</xdr:colOff>
      <xdr:row>13</xdr:row>
      <xdr:rowOff>209550</xdr:rowOff>
    </xdr:to>
    <xdr:graphicFrame macro="">
      <xdr:nvGraphicFramePr>
        <xdr:cNvPr id="10" name="グラフ 9">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0.xml><?xml version="1.0" encoding="utf-8"?>
<xdr:wsDr xmlns:xdr="http://schemas.openxmlformats.org/drawingml/2006/spreadsheetDrawing" xmlns:a="http://schemas.openxmlformats.org/drawingml/2006/main">
  <xdr:twoCellAnchor>
    <xdr:from>
      <xdr:col>7</xdr:col>
      <xdr:colOff>361951</xdr:colOff>
      <xdr:row>3</xdr:row>
      <xdr:rowOff>138642</xdr:rowOff>
    </xdr:from>
    <xdr:to>
      <xdr:col>17</xdr:col>
      <xdr:colOff>447675</xdr:colOff>
      <xdr:row>16</xdr:row>
      <xdr:rowOff>133350</xdr:rowOff>
    </xdr:to>
    <xdr:graphicFrame macro="">
      <xdr:nvGraphicFramePr>
        <xdr:cNvPr id="2" name="グラフ 1">
          <a:extLst>
            <a:ext uri="{FF2B5EF4-FFF2-40B4-BE49-F238E27FC236}">
              <a16:creationId xmlns:a16="http://schemas.microsoft.com/office/drawing/2014/main" id="{00000000-0008-0000-9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180975</xdr:colOff>
      <xdr:row>16</xdr:row>
      <xdr:rowOff>200025</xdr:rowOff>
    </xdr:from>
    <xdr:to>
      <xdr:col>17</xdr:col>
      <xdr:colOff>495300</xdr:colOff>
      <xdr:row>18</xdr:row>
      <xdr:rowOff>38100</xdr:rowOff>
    </xdr:to>
    <xdr:sp macro="" textlink="">
      <xdr:nvSpPr>
        <xdr:cNvPr id="3" name="テキスト ボックス 2">
          <a:extLst>
            <a:ext uri="{FF2B5EF4-FFF2-40B4-BE49-F238E27FC236}">
              <a16:creationId xmlns:a16="http://schemas.microsoft.com/office/drawing/2014/main" id="{00000000-0008-0000-9200-000003000000}"/>
            </a:ext>
          </a:extLst>
        </xdr:cNvPr>
        <xdr:cNvSpPr txBox="1"/>
      </xdr:nvSpPr>
      <xdr:spPr>
        <a:xfrm>
          <a:off x="10467975" y="2914650"/>
          <a:ext cx="16859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資料：教育委員会</a:t>
          </a:r>
          <a:endParaRPr kumimoji="1" lang="en-US" altLang="ja-JP" sz="800">
            <a:latin typeface="+mn-ea"/>
            <a:ea typeface="+mn-ea"/>
          </a:endParaRPr>
        </a:p>
        <a:p>
          <a:r>
            <a:rPr kumimoji="1" lang="ja-JP" altLang="en-US" sz="800">
              <a:latin typeface="+mn-ea"/>
              <a:ea typeface="+mn-ea"/>
            </a:rPr>
            <a:t>　　　　（教育研修センター）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6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6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524525</xdr:colOff>
      <xdr:row>2</xdr:row>
      <xdr:rowOff>103888</xdr:rowOff>
    </xdr:from>
    <xdr:to>
      <xdr:col>17</xdr:col>
      <xdr:colOff>502756</xdr:colOff>
      <xdr:row>3</xdr:row>
      <xdr:rowOff>264172</xdr:rowOff>
    </xdr:to>
    <xdr:sp macro="" textlink="">
      <xdr:nvSpPr>
        <xdr:cNvPr id="9" name="テキスト ボックス 8">
          <a:extLst>
            <a:ext uri="{FF2B5EF4-FFF2-40B4-BE49-F238E27FC236}">
              <a16:creationId xmlns:a16="http://schemas.microsoft.com/office/drawing/2014/main" id="{00000000-0008-0000-9200-000009000000}"/>
            </a:ext>
          </a:extLst>
        </xdr:cNvPr>
        <xdr:cNvSpPr txBox="1"/>
      </xdr:nvSpPr>
      <xdr:spPr>
        <a:xfrm>
          <a:off x="10811525" y="446788"/>
          <a:ext cx="1349831" cy="236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2024</a:t>
          </a:r>
          <a:r>
            <a:rPr kumimoji="1" lang="ja-JP" altLang="en-US" sz="800">
              <a:solidFill>
                <a:sysClr val="windowText" lastClr="000000"/>
              </a:solidFill>
              <a:latin typeface="+mn-ea"/>
              <a:ea typeface="+mn-ea"/>
            </a:rPr>
            <a:t>年５月１日現在</a:t>
          </a:r>
        </a:p>
      </xdr:txBody>
    </xdr:sp>
    <xdr:clientData/>
  </xdr:twoCellAnchor>
  <xdr:twoCellAnchor>
    <xdr:from>
      <xdr:col>16</xdr:col>
      <xdr:colOff>666750</xdr:colOff>
      <xdr:row>15</xdr:row>
      <xdr:rowOff>57150</xdr:rowOff>
    </xdr:from>
    <xdr:to>
      <xdr:col>17</xdr:col>
      <xdr:colOff>370801</xdr:colOff>
      <xdr:row>16</xdr:row>
      <xdr:rowOff>43869</xdr:rowOff>
    </xdr:to>
    <xdr:sp macro="" textlink="">
      <xdr:nvSpPr>
        <xdr:cNvPr id="11" name="テキスト ボックス 1">
          <a:extLst>
            <a:ext uri="{FF2B5EF4-FFF2-40B4-BE49-F238E27FC236}">
              <a16:creationId xmlns:a16="http://schemas.microsoft.com/office/drawing/2014/main" id="{00000000-0008-0000-9200-00000B000000}"/>
            </a:ext>
          </a:extLst>
        </xdr:cNvPr>
        <xdr:cNvSpPr txBox="1"/>
      </xdr:nvSpPr>
      <xdr:spPr>
        <a:xfrm>
          <a:off x="13668375" y="4191000"/>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61.xml><?xml version="1.0" encoding="utf-8"?>
<c:userShapes xmlns:c="http://schemas.openxmlformats.org/drawingml/2006/chart">
  <cdr:relSizeAnchor xmlns:cdr="http://schemas.openxmlformats.org/drawingml/2006/chartDrawing">
    <cdr:from>
      <cdr:x>0.02005</cdr:x>
      <cdr:y>0.16826</cdr:y>
    </cdr:from>
    <cdr:to>
      <cdr:x>0.07868</cdr:x>
      <cdr:y>0.24288</cdr:y>
    </cdr:to>
    <cdr:sp macro="" textlink="">
      <cdr:nvSpPr>
        <cdr:cNvPr id="2" name="テキスト ボックス 1"/>
        <cdr:cNvSpPr txBox="1"/>
      </cdr:nvSpPr>
      <cdr:spPr>
        <a:xfrm xmlns:a="http://schemas.openxmlformats.org/drawingml/2006/main">
          <a:off x="133492" y="656207"/>
          <a:ext cx="390382" cy="2910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台</a:t>
          </a:r>
          <a:endParaRPr lang="en-US" altLang="ja-JP" sz="800">
            <a:solidFill>
              <a:schemeClr val="tx1">
                <a:lumMod val="65000"/>
                <a:lumOff val="35000"/>
              </a:schemeClr>
            </a:solidFill>
          </a:endParaRPr>
        </a:p>
      </cdr:txBody>
    </cdr:sp>
  </cdr:relSizeAnchor>
  <cdr:relSizeAnchor xmlns:cdr="http://schemas.openxmlformats.org/drawingml/2006/chartDrawing">
    <cdr:from>
      <cdr:x>0.91702</cdr:x>
      <cdr:y>0.17056</cdr:y>
    </cdr:from>
    <cdr:to>
      <cdr:x>1</cdr:x>
      <cdr:y>0.23555</cdr:y>
    </cdr:to>
    <cdr:sp macro="" textlink="">
      <cdr:nvSpPr>
        <cdr:cNvPr id="3" name="テキスト ボックス 1"/>
        <cdr:cNvSpPr txBox="1"/>
      </cdr:nvSpPr>
      <cdr:spPr>
        <a:xfrm xmlns:a="http://schemas.openxmlformats.org/drawingml/2006/main">
          <a:off x="6105525" y="665182"/>
          <a:ext cx="552449" cy="2534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人／台</a:t>
          </a:r>
          <a:endParaRPr lang="en-US" altLang="ja-JP" sz="800">
            <a:solidFill>
              <a:schemeClr val="tx1">
                <a:lumMod val="65000"/>
                <a:lumOff val="35000"/>
              </a:schemeClr>
            </a:solidFill>
          </a:endParaRPr>
        </a:p>
      </cdr:txBody>
    </cdr:sp>
  </cdr:relSizeAnchor>
</c:userShapes>
</file>

<file path=xl/drawings/drawing262.xml><?xml version="1.0" encoding="utf-8"?>
<xdr:wsDr xmlns:xdr="http://schemas.openxmlformats.org/drawingml/2006/spreadsheetDrawing" xmlns:a="http://schemas.openxmlformats.org/drawingml/2006/main">
  <xdr:twoCellAnchor>
    <xdr:from>
      <xdr:col>7</xdr:col>
      <xdr:colOff>209550</xdr:colOff>
      <xdr:row>2</xdr:row>
      <xdr:rowOff>0</xdr:rowOff>
    </xdr:from>
    <xdr:to>
      <xdr:col>16</xdr:col>
      <xdr:colOff>400049</xdr:colOff>
      <xdr:row>16</xdr:row>
      <xdr:rowOff>85725</xdr:rowOff>
    </xdr:to>
    <xdr:graphicFrame macro="">
      <xdr:nvGraphicFramePr>
        <xdr:cNvPr id="2" name="グラフ 1">
          <a:extLst>
            <a:ext uri="{FF2B5EF4-FFF2-40B4-BE49-F238E27FC236}">
              <a16:creationId xmlns:a16="http://schemas.microsoft.com/office/drawing/2014/main" id="{9EDC760E-AB56-4AFD-8D84-C052C1D5D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552450</xdr:colOff>
      <xdr:row>16</xdr:row>
      <xdr:rowOff>114300</xdr:rowOff>
    </xdr:from>
    <xdr:to>
      <xdr:col>16</xdr:col>
      <xdr:colOff>638175</xdr:colOff>
      <xdr:row>17</xdr:row>
      <xdr:rowOff>114300</xdr:rowOff>
    </xdr:to>
    <xdr:sp macro="" textlink="">
      <xdr:nvSpPr>
        <xdr:cNvPr id="3" name="テキスト ボックス 2">
          <a:extLst>
            <a:ext uri="{FF2B5EF4-FFF2-40B4-BE49-F238E27FC236}">
              <a16:creationId xmlns:a16="http://schemas.microsoft.com/office/drawing/2014/main" id="{364983BE-19D4-430B-B6BF-9682DBABD7DD}"/>
            </a:ext>
          </a:extLst>
        </xdr:cNvPr>
        <xdr:cNvSpPr txBox="1"/>
      </xdr:nvSpPr>
      <xdr:spPr>
        <a:xfrm>
          <a:off x="11372850" y="4676775"/>
          <a:ext cx="1457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資料：男女共同参画課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BBA557A1-0682-4742-9D1C-96DFD386B516}"/>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BBA557A1-0682-4742-9D1C-96DFD386B516}"/>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14</xdr:col>
      <xdr:colOff>4429</xdr:colOff>
      <xdr:row>1</xdr:row>
      <xdr:rowOff>79640</xdr:rowOff>
    </xdr:from>
    <xdr:to>
      <xdr:col>16</xdr:col>
      <xdr:colOff>590550</xdr:colOff>
      <xdr:row>3</xdr:row>
      <xdr:rowOff>34947</xdr:rowOff>
    </xdr:to>
    <xdr:sp macro="" textlink="">
      <xdr:nvSpPr>
        <xdr:cNvPr id="5" name="テキスト ボックス 4">
          <a:extLst>
            <a:ext uri="{FF2B5EF4-FFF2-40B4-BE49-F238E27FC236}">
              <a16:creationId xmlns:a16="http://schemas.microsoft.com/office/drawing/2014/main" id="{C25E3566-9E59-4A21-8271-7193131A48A8}"/>
            </a:ext>
          </a:extLst>
        </xdr:cNvPr>
        <xdr:cNvSpPr txBox="1"/>
      </xdr:nvSpPr>
      <xdr:spPr>
        <a:xfrm>
          <a:off x="10824829" y="251090"/>
          <a:ext cx="1957721" cy="441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郡山市・福島県は各年４月１日現在</a:t>
          </a:r>
          <a:endParaRPr kumimoji="1" lang="en-US" altLang="ja-JP" sz="800">
            <a:latin typeface="+mn-ea"/>
            <a:ea typeface="+mn-ea"/>
          </a:endParaRPr>
        </a:p>
        <a:p>
          <a:r>
            <a:rPr kumimoji="1" lang="ja-JP" altLang="en-US" sz="800">
              <a:latin typeface="+mn-ea"/>
              <a:ea typeface="+mn-ea"/>
            </a:rPr>
            <a:t>国は各年９月</a:t>
          </a:r>
          <a:r>
            <a:rPr kumimoji="1" lang="en-US" altLang="ja-JP" sz="800">
              <a:latin typeface="+mn-ea"/>
              <a:ea typeface="+mn-ea"/>
            </a:rPr>
            <a:t>30</a:t>
          </a:r>
          <a:r>
            <a:rPr kumimoji="1" lang="ja-JP" altLang="en-US" sz="800">
              <a:latin typeface="+mn-ea"/>
              <a:ea typeface="+mn-ea"/>
            </a:rPr>
            <a:t>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E1760A47-CD05-4D4B-9B76-1D4FC0F1188D}"/>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E1760A47-CD05-4D4B-9B76-1D4FC0F1188D}"/>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C40B8BD1-2466-4154-92B7-D60455E4DD5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C40B8BD1-2466-4154-92B7-D60455E4DD56}"/>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416EBC22-A6F4-4454-8D64-287E6DFA4A6A}"/>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416EBC22-A6F4-4454-8D64-287E6DFA4A6A}"/>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292AC6BD-4EF3-43F3-BA24-C9C5965D9869}"/>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292AC6BD-4EF3-43F3-BA24-C9C5965D9869}"/>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16</xdr:col>
      <xdr:colOff>85725</xdr:colOff>
      <xdr:row>14</xdr:row>
      <xdr:rowOff>266700</xdr:rowOff>
    </xdr:from>
    <xdr:to>
      <xdr:col>16</xdr:col>
      <xdr:colOff>494626</xdr:colOff>
      <xdr:row>15</xdr:row>
      <xdr:rowOff>253419</xdr:rowOff>
    </xdr:to>
    <xdr:sp macro="" textlink="">
      <xdr:nvSpPr>
        <xdr:cNvPr id="10" name="テキスト ボックス 1">
          <a:extLst>
            <a:ext uri="{FF2B5EF4-FFF2-40B4-BE49-F238E27FC236}">
              <a16:creationId xmlns:a16="http://schemas.microsoft.com/office/drawing/2014/main" id="{6DCF13C8-C6F5-4313-B38D-F442146480D0}"/>
            </a:ext>
          </a:extLst>
        </xdr:cNvPr>
        <xdr:cNvSpPr txBox="1"/>
      </xdr:nvSpPr>
      <xdr:spPr>
        <a:xfrm>
          <a:off x="12277725" y="425767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twoCellAnchor>
    <xdr:from>
      <xdr:col>14</xdr:col>
      <xdr:colOff>552450</xdr:colOff>
      <xdr:row>17</xdr:row>
      <xdr:rowOff>114300</xdr:rowOff>
    </xdr:from>
    <xdr:to>
      <xdr:col>16</xdr:col>
      <xdr:colOff>638175</xdr:colOff>
      <xdr:row>18</xdr:row>
      <xdr:rowOff>114300</xdr:rowOff>
    </xdr:to>
    <xdr:sp macro="" textlink="">
      <xdr:nvSpPr>
        <xdr:cNvPr id="11" name="テキスト ボックス 10">
          <a:extLst>
            <a:ext uri="{FF2B5EF4-FFF2-40B4-BE49-F238E27FC236}">
              <a16:creationId xmlns:a16="http://schemas.microsoft.com/office/drawing/2014/main" id="{09C69DC4-AF03-4F3B-8940-D019B70AF7C9}"/>
            </a:ext>
          </a:extLst>
        </xdr:cNvPr>
        <xdr:cNvSpPr txBox="1"/>
      </xdr:nvSpPr>
      <xdr:spPr>
        <a:xfrm>
          <a:off x="11372850" y="4962525"/>
          <a:ext cx="1457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資料：男女共同参画課</a:t>
          </a:r>
        </a:p>
      </xdr:txBody>
    </xdr:sp>
    <xdr:clientData/>
  </xdr:twoCellAnchor>
</xdr:wsDr>
</file>

<file path=xl/drawings/drawing263.xml><?xml version="1.0" encoding="utf-8"?>
<c:userShapes xmlns:c="http://schemas.openxmlformats.org/drawingml/2006/chart">
  <cdr:relSizeAnchor xmlns:cdr="http://schemas.openxmlformats.org/drawingml/2006/chartDrawing">
    <cdr:from>
      <cdr:x>0.01711</cdr:x>
      <cdr:y>0.14267</cdr:y>
    </cdr:from>
    <cdr:to>
      <cdr:x>0.10439</cdr:x>
      <cdr:y>0.23795</cdr:y>
    </cdr:to>
    <cdr:sp macro="" textlink="">
      <cdr:nvSpPr>
        <cdr:cNvPr id="2" name="テキスト ボックス 1"/>
        <cdr:cNvSpPr txBox="1"/>
      </cdr:nvSpPr>
      <cdr:spPr>
        <a:xfrm xmlns:a="http://schemas.openxmlformats.org/drawingml/2006/main">
          <a:off x="103481" y="607430"/>
          <a:ext cx="527902" cy="405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64.xml><?xml version="1.0" encoding="utf-8"?>
<xdr:wsDr xmlns:xdr="http://schemas.openxmlformats.org/drawingml/2006/spreadsheetDrawing" xmlns:a="http://schemas.openxmlformats.org/drawingml/2006/main">
  <xdr:twoCellAnchor>
    <xdr:from>
      <xdr:col>7</xdr:col>
      <xdr:colOff>39686</xdr:colOff>
      <xdr:row>1</xdr:row>
      <xdr:rowOff>9526</xdr:rowOff>
    </xdr:from>
    <xdr:to>
      <xdr:col>16</xdr:col>
      <xdr:colOff>28576</xdr:colOff>
      <xdr:row>17</xdr:row>
      <xdr:rowOff>171451</xdr:rowOff>
    </xdr:to>
    <xdr:graphicFrame macro="">
      <xdr:nvGraphicFramePr>
        <xdr:cNvPr id="2" name="グラフ 1">
          <a:extLst>
            <a:ext uri="{FF2B5EF4-FFF2-40B4-BE49-F238E27FC236}">
              <a16:creationId xmlns:a16="http://schemas.microsoft.com/office/drawing/2014/main"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438150</xdr:colOff>
      <xdr:row>17</xdr:row>
      <xdr:rowOff>266700</xdr:rowOff>
    </xdr:from>
    <xdr:to>
      <xdr:col>16</xdr:col>
      <xdr:colOff>47625</xdr:colOff>
      <xdr:row>19</xdr:row>
      <xdr:rowOff>0</xdr:rowOff>
    </xdr:to>
    <xdr:sp macro="" textlink="">
      <xdr:nvSpPr>
        <xdr:cNvPr id="3" name="テキスト ボックス 2">
          <a:extLst>
            <a:ext uri="{FF2B5EF4-FFF2-40B4-BE49-F238E27FC236}">
              <a16:creationId xmlns:a16="http://schemas.microsoft.com/office/drawing/2014/main" id="{00000000-0008-0000-9400-000003000000}"/>
            </a:ext>
          </a:extLst>
        </xdr:cNvPr>
        <xdr:cNvSpPr txBox="1"/>
      </xdr:nvSpPr>
      <xdr:spPr>
        <a:xfrm>
          <a:off x="10039350" y="3086100"/>
          <a:ext cx="9810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資料：人事課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14</xdr:col>
      <xdr:colOff>282088</xdr:colOff>
      <xdr:row>2</xdr:row>
      <xdr:rowOff>95248</xdr:rowOff>
    </xdr:from>
    <xdr:to>
      <xdr:col>15</xdr:col>
      <xdr:colOff>619126</xdr:colOff>
      <xdr:row>3</xdr:row>
      <xdr:rowOff>114300</xdr:rowOff>
    </xdr:to>
    <xdr:sp macro="" textlink="">
      <xdr:nvSpPr>
        <xdr:cNvPr id="5" name="テキスト ボックス 4">
          <a:extLst>
            <a:ext uri="{FF2B5EF4-FFF2-40B4-BE49-F238E27FC236}">
              <a16:creationId xmlns:a16="http://schemas.microsoft.com/office/drawing/2014/main" id="{00000000-0008-0000-9400-000005000000}"/>
            </a:ext>
          </a:extLst>
        </xdr:cNvPr>
        <xdr:cNvSpPr txBox="1"/>
      </xdr:nvSpPr>
      <xdr:spPr>
        <a:xfrm>
          <a:off x="9883288" y="438148"/>
          <a:ext cx="1022838" cy="190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各年４月１日現在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4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4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4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94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8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304800</xdr:colOff>
      <xdr:row>16</xdr:row>
      <xdr:rowOff>95250</xdr:rowOff>
    </xdr:from>
    <xdr:to>
      <xdr:col>16</xdr:col>
      <xdr:colOff>8851</xdr:colOff>
      <xdr:row>17</xdr:row>
      <xdr:rowOff>81969</xdr:rowOff>
    </xdr:to>
    <xdr:sp macro="" textlink="">
      <xdr:nvSpPr>
        <xdr:cNvPr id="11" name="テキスト ボックス 1">
          <a:extLst>
            <a:ext uri="{FF2B5EF4-FFF2-40B4-BE49-F238E27FC236}">
              <a16:creationId xmlns:a16="http://schemas.microsoft.com/office/drawing/2014/main" id="{00000000-0008-0000-9400-00000B000000}"/>
            </a:ext>
          </a:extLst>
        </xdr:cNvPr>
        <xdr:cNvSpPr txBox="1"/>
      </xdr:nvSpPr>
      <xdr:spPr>
        <a:xfrm>
          <a:off x="12163425" y="475297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65.xml><?xml version="1.0" encoding="utf-8"?>
<c:userShapes xmlns:c="http://schemas.openxmlformats.org/drawingml/2006/chart">
  <cdr:relSizeAnchor xmlns:cdr="http://schemas.openxmlformats.org/drawingml/2006/chartDrawing">
    <cdr:from>
      <cdr:x>0.02095</cdr:x>
      <cdr:y>0.15779</cdr:y>
    </cdr:from>
    <cdr:to>
      <cdr:x>0.09686</cdr:x>
      <cdr:y>0.2377</cdr:y>
    </cdr:to>
    <cdr:sp macro="" textlink="">
      <cdr:nvSpPr>
        <cdr:cNvPr id="2" name="テキスト ボックス 1"/>
        <cdr:cNvSpPr txBox="1"/>
      </cdr:nvSpPr>
      <cdr:spPr>
        <a:xfrm xmlns:a="http://schemas.openxmlformats.org/drawingml/2006/main">
          <a:off x="129497" y="778518"/>
          <a:ext cx="469134" cy="394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0.94789</cdr:x>
      <cdr:y>0.16023</cdr:y>
    </cdr:from>
    <cdr:to>
      <cdr:x>1</cdr:x>
      <cdr:y>0.21042</cdr:y>
    </cdr:to>
    <cdr:sp macro="" textlink="">
      <cdr:nvSpPr>
        <cdr:cNvPr id="3" name="テキスト ボックス 1"/>
        <cdr:cNvSpPr txBox="1"/>
      </cdr:nvSpPr>
      <cdr:spPr>
        <a:xfrm xmlns:a="http://schemas.openxmlformats.org/drawingml/2006/main">
          <a:off x="5858085" y="790591"/>
          <a:ext cx="322055" cy="247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66.xml><?xml version="1.0" encoding="utf-8"?>
<xdr:wsDr xmlns:xdr="http://schemas.openxmlformats.org/drawingml/2006/spreadsheetDrawing" xmlns:a="http://schemas.openxmlformats.org/drawingml/2006/main">
  <xdr:twoCellAnchor>
    <xdr:from>
      <xdr:col>5</xdr:col>
      <xdr:colOff>100011</xdr:colOff>
      <xdr:row>2</xdr:row>
      <xdr:rowOff>66675</xdr:rowOff>
    </xdr:from>
    <xdr:to>
      <xdr:col>13</xdr:col>
      <xdr:colOff>628651</xdr:colOff>
      <xdr:row>13</xdr:row>
      <xdr:rowOff>19050</xdr:rowOff>
    </xdr:to>
    <xdr:graphicFrame macro="">
      <xdr:nvGraphicFramePr>
        <xdr:cNvPr id="2" name="グラフ 1">
          <a:extLst>
            <a:ext uri="{FF2B5EF4-FFF2-40B4-BE49-F238E27FC236}">
              <a16:creationId xmlns:a16="http://schemas.microsoft.com/office/drawing/2014/main" id="{00000000-0008-0000-9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442546</xdr:colOff>
      <xdr:row>12</xdr:row>
      <xdr:rowOff>104775</xdr:rowOff>
    </xdr:from>
    <xdr:to>
      <xdr:col>13</xdr:col>
      <xdr:colOff>619125</xdr:colOff>
      <xdr:row>13</xdr:row>
      <xdr:rowOff>95250</xdr:rowOff>
    </xdr:to>
    <xdr:sp macro="" textlink="">
      <xdr:nvSpPr>
        <xdr:cNvPr id="3" name="テキスト ボックス 2">
          <a:extLst>
            <a:ext uri="{FF2B5EF4-FFF2-40B4-BE49-F238E27FC236}">
              <a16:creationId xmlns:a16="http://schemas.microsoft.com/office/drawing/2014/main" id="{00000000-0008-0000-9500-000003000000}"/>
            </a:ext>
          </a:extLst>
        </xdr:cNvPr>
        <xdr:cNvSpPr txBox="1"/>
      </xdr:nvSpPr>
      <xdr:spPr>
        <a:xfrm>
          <a:off x="7986346" y="2162175"/>
          <a:ext cx="154817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資料：市民・</a:t>
          </a:r>
          <a:r>
            <a:rPr kumimoji="1" lang="en-US" altLang="ja-JP" sz="800">
              <a:latin typeface="+mn-ea"/>
              <a:ea typeface="+mn-ea"/>
            </a:rPr>
            <a:t>NPO</a:t>
          </a:r>
          <a:r>
            <a:rPr kumimoji="1" lang="ja-JP" altLang="en-US" sz="800">
              <a:latin typeface="+mn-ea"/>
              <a:ea typeface="+mn-ea"/>
            </a:rPr>
            <a:t>活動推進課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12</xdr:col>
      <xdr:colOff>171450</xdr:colOff>
      <xdr:row>1</xdr:row>
      <xdr:rowOff>156795</xdr:rowOff>
    </xdr:from>
    <xdr:to>
      <xdr:col>13</xdr:col>
      <xdr:colOff>692394</xdr:colOff>
      <xdr:row>2</xdr:row>
      <xdr:rowOff>180975</xdr:rowOff>
    </xdr:to>
    <xdr:sp macro="" textlink="">
      <xdr:nvSpPr>
        <xdr:cNvPr id="5" name="テキスト ボックス 4">
          <a:extLst>
            <a:ext uri="{FF2B5EF4-FFF2-40B4-BE49-F238E27FC236}">
              <a16:creationId xmlns:a16="http://schemas.microsoft.com/office/drawing/2014/main" id="{00000000-0008-0000-9500-000005000000}"/>
            </a:ext>
          </a:extLst>
        </xdr:cNvPr>
        <xdr:cNvSpPr txBox="1"/>
      </xdr:nvSpPr>
      <xdr:spPr>
        <a:xfrm>
          <a:off x="8401050" y="328245"/>
          <a:ext cx="1197219" cy="186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各年６月１日現在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5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5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5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95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389283</xdr:colOff>
      <xdr:row>10</xdr:row>
      <xdr:rowOff>240195</xdr:rowOff>
    </xdr:from>
    <xdr:to>
      <xdr:col>14</xdr:col>
      <xdr:colOff>94162</xdr:colOff>
      <xdr:row>11</xdr:row>
      <xdr:rowOff>222773</xdr:rowOff>
    </xdr:to>
    <xdr:sp macro="" textlink="">
      <xdr:nvSpPr>
        <xdr:cNvPr id="11" name="テキスト ボックス 1">
          <a:extLst>
            <a:ext uri="{FF2B5EF4-FFF2-40B4-BE49-F238E27FC236}">
              <a16:creationId xmlns:a16="http://schemas.microsoft.com/office/drawing/2014/main" id="{00000000-0008-0000-9500-00000B000000}"/>
            </a:ext>
          </a:extLst>
        </xdr:cNvPr>
        <xdr:cNvSpPr txBox="1"/>
      </xdr:nvSpPr>
      <xdr:spPr>
        <a:xfrm>
          <a:off x="9897718" y="3163956"/>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67.xml><?xml version="1.0" encoding="utf-8"?>
<c:userShapes xmlns:c="http://schemas.openxmlformats.org/drawingml/2006/chart">
  <cdr:relSizeAnchor xmlns:cdr="http://schemas.openxmlformats.org/drawingml/2006/chartDrawing">
    <cdr:from>
      <cdr:x>0.01552</cdr:x>
      <cdr:y>0.02041</cdr:y>
    </cdr:from>
    <cdr:to>
      <cdr:x>0.07997</cdr:x>
      <cdr:y>0.09621</cdr:y>
    </cdr:to>
    <cdr:sp macro="" textlink="">
      <cdr:nvSpPr>
        <cdr:cNvPr id="2" name="テキスト ボックス 1"/>
        <cdr:cNvSpPr txBox="1"/>
      </cdr:nvSpPr>
      <cdr:spPr>
        <a:xfrm xmlns:a="http://schemas.openxmlformats.org/drawingml/2006/main">
          <a:off x="93339" y="66687"/>
          <a:ext cx="387675" cy="247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68.xml><?xml version="1.0" encoding="utf-8"?>
<xdr:wsDr xmlns:xdr="http://schemas.openxmlformats.org/drawingml/2006/spreadsheetDrawing" xmlns:a="http://schemas.openxmlformats.org/drawingml/2006/main">
  <xdr:twoCellAnchor>
    <xdr:from>
      <xdr:col>9</xdr:col>
      <xdr:colOff>4762</xdr:colOff>
      <xdr:row>2</xdr:row>
      <xdr:rowOff>19050</xdr:rowOff>
    </xdr:from>
    <xdr:to>
      <xdr:col>18</xdr:col>
      <xdr:colOff>447676</xdr:colOff>
      <xdr:row>15</xdr:row>
      <xdr:rowOff>57150</xdr:rowOff>
    </xdr:to>
    <xdr:graphicFrame macro="">
      <xdr:nvGraphicFramePr>
        <xdr:cNvPr id="2" name="グラフ 1">
          <a:extLst>
            <a:ext uri="{FF2B5EF4-FFF2-40B4-BE49-F238E27FC236}">
              <a16:creationId xmlns:a16="http://schemas.microsoft.com/office/drawing/2014/main" id="{00000000-0008-0000-9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443277</xdr:colOff>
      <xdr:row>15</xdr:row>
      <xdr:rowOff>156798</xdr:rowOff>
    </xdr:from>
    <xdr:to>
      <xdr:col>17</xdr:col>
      <xdr:colOff>123825</xdr:colOff>
      <xdr:row>18</xdr:row>
      <xdr:rowOff>257176</xdr:rowOff>
    </xdr:to>
    <xdr:sp macro="" textlink="">
      <xdr:nvSpPr>
        <xdr:cNvPr id="3" name="テキスト ボックス 2">
          <a:extLst>
            <a:ext uri="{FF2B5EF4-FFF2-40B4-BE49-F238E27FC236}">
              <a16:creationId xmlns:a16="http://schemas.microsoft.com/office/drawing/2014/main" id="{00000000-0008-0000-9600-000003000000}"/>
            </a:ext>
          </a:extLst>
        </xdr:cNvPr>
        <xdr:cNvSpPr txBox="1"/>
      </xdr:nvSpPr>
      <xdr:spPr>
        <a:xfrm>
          <a:off x="9015777" y="4519248"/>
          <a:ext cx="5166948" cy="957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市政相談：市の行政に関する相談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市以外機関相談：市以外の機関に関する相談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民事相談：相続や結婚離婚等民事の内容の相談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特別相談：市民相談センターで行っている弁護士、司法書士等の特別相談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案内・軽微な相談：市の業務内容や制度の一般的な説明、相談窓口の案内、短時間で解決した事案等</a:t>
          </a:r>
        </a:p>
      </xdr:txBody>
    </xdr:sp>
    <xdr:clientData/>
  </xdr:twoCellAnchor>
  <xdr:twoCellAnchor>
    <xdr:from>
      <xdr:col>16</xdr:col>
      <xdr:colOff>280622</xdr:colOff>
      <xdr:row>15</xdr:row>
      <xdr:rowOff>280458</xdr:rowOff>
    </xdr:from>
    <xdr:to>
      <xdr:col>18</xdr:col>
      <xdr:colOff>485776</xdr:colOff>
      <xdr:row>17</xdr:row>
      <xdr:rowOff>47625</xdr:rowOff>
    </xdr:to>
    <xdr:sp macro="" textlink="">
      <xdr:nvSpPr>
        <xdr:cNvPr id="4" name="テキスト ボックス 3">
          <a:extLst>
            <a:ext uri="{FF2B5EF4-FFF2-40B4-BE49-F238E27FC236}">
              <a16:creationId xmlns:a16="http://schemas.microsoft.com/office/drawing/2014/main" id="{00000000-0008-0000-9600-000004000000}"/>
            </a:ext>
          </a:extLst>
        </xdr:cNvPr>
        <xdr:cNvSpPr txBox="1"/>
      </xdr:nvSpPr>
      <xdr:spPr>
        <a:xfrm>
          <a:off x="11253422" y="2747433"/>
          <a:ext cx="1576754" cy="21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資料：市民・</a:t>
          </a:r>
          <a:r>
            <a:rPr kumimoji="1" lang="en-US" altLang="ja-JP" sz="800">
              <a:latin typeface="+mn-ea"/>
              <a:ea typeface="+mn-ea"/>
            </a:rPr>
            <a:t>NPO</a:t>
          </a:r>
          <a:r>
            <a:rPr kumimoji="1" lang="ja-JP" altLang="en-US" sz="800">
              <a:latin typeface="+mn-ea"/>
              <a:ea typeface="+mn-ea"/>
            </a:rPr>
            <a:t>活動推進課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6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6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6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6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96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18</xdr:col>
      <xdr:colOff>219075</xdr:colOff>
      <xdr:row>13</xdr:row>
      <xdr:rowOff>200025</xdr:rowOff>
    </xdr:from>
    <xdr:to>
      <xdr:col>18</xdr:col>
      <xdr:colOff>627976</xdr:colOff>
      <xdr:row>14</xdr:row>
      <xdr:rowOff>186744</xdr:rowOff>
    </xdr:to>
    <xdr:sp macro="" textlink="">
      <xdr:nvSpPr>
        <xdr:cNvPr id="11" name="テキスト ボックス 1">
          <a:extLst>
            <a:ext uri="{FF2B5EF4-FFF2-40B4-BE49-F238E27FC236}">
              <a16:creationId xmlns:a16="http://schemas.microsoft.com/office/drawing/2014/main" id="{00000000-0008-0000-9600-00000B000000}"/>
            </a:ext>
          </a:extLst>
        </xdr:cNvPr>
        <xdr:cNvSpPr txBox="1"/>
      </xdr:nvSpPr>
      <xdr:spPr>
        <a:xfrm>
          <a:off x="14982825" y="399097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69.xml><?xml version="1.0" encoding="utf-8"?>
<c:userShapes xmlns:c="http://schemas.openxmlformats.org/drawingml/2006/chart">
  <cdr:relSizeAnchor xmlns:cdr="http://schemas.openxmlformats.org/drawingml/2006/chartDrawing">
    <cdr:from>
      <cdr:x>0.02725</cdr:x>
      <cdr:y>0.07707</cdr:y>
    </cdr:from>
    <cdr:to>
      <cdr:x>0.09261</cdr:x>
      <cdr:y>0.15459</cdr:y>
    </cdr:to>
    <cdr:sp macro="" textlink="">
      <cdr:nvSpPr>
        <cdr:cNvPr id="2" name="テキスト ボックス 1"/>
        <cdr:cNvSpPr txBox="1"/>
      </cdr:nvSpPr>
      <cdr:spPr>
        <a:xfrm xmlns:a="http://schemas.openxmlformats.org/drawingml/2006/main">
          <a:off x="180784" y="303914"/>
          <a:ext cx="433580" cy="305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0.90416</cdr:x>
      <cdr:y>0</cdr:y>
    </cdr:from>
    <cdr:to>
      <cdr:x>0.95862</cdr:x>
      <cdr:y>0.07803</cdr:y>
    </cdr:to>
    <cdr:sp macro="" textlink="">
      <cdr:nvSpPr>
        <cdr:cNvPr id="2" name="テキスト ボックス 1"/>
        <cdr:cNvSpPr txBox="1"/>
      </cdr:nvSpPr>
      <cdr:spPr>
        <a:xfrm xmlns:a="http://schemas.openxmlformats.org/drawingml/2006/main">
          <a:off x="5451485" y="0"/>
          <a:ext cx="328357"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p>
      </cdr:txBody>
    </cdr:sp>
  </cdr:relSizeAnchor>
  <cdr:relSizeAnchor xmlns:cdr="http://schemas.openxmlformats.org/drawingml/2006/chartDrawing">
    <cdr:from>
      <cdr:x>0.01948</cdr:x>
      <cdr:y>0</cdr:y>
    </cdr:from>
    <cdr:to>
      <cdr:x>0.11848</cdr:x>
      <cdr:y>0.07707</cdr:y>
    </cdr:to>
    <cdr:sp macro="" textlink="">
      <cdr:nvSpPr>
        <cdr:cNvPr id="3" name="テキスト ボックス 1"/>
        <cdr:cNvSpPr txBox="1"/>
      </cdr:nvSpPr>
      <cdr:spPr>
        <a:xfrm xmlns:a="http://schemas.openxmlformats.org/drawingml/2006/main">
          <a:off x="117453" y="0"/>
          <a:ext cx="596903" cy="253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千人</a:t>
          </a:r>
        </a:p>
      </cdr:txBody>
    </cdr:sp>
  </cdr:relSizeAnchor>
</c:userShapes>
</file>

<file path=xl/drawings/drawing270.xml><?xml version="1.0" encoding="utf-8"?>
<xdr:wsDr xmlns:xdr="http://schemas.openxmlformats.org/drawingml/2006/spreadsheetDrawing" xmlns:a="http://schemas.openxmlformats.org/drawingml/2006/main">
  <xdr:twoCellAnchor>
    <xdr:from>
      <xdr:col>6</xdr:col>
      <xdr:colOff>160338</xdr:colOff>
      <xdr:row>2</xdr:row>
      <xdr:rowOff>93785</xdr:rowOff>
    </xdr:from>
    <xdr:to>
      <xdr:col>14</xdr:col>
      <xdr:colOff>638176</xdr:colOff>
      <xdr:row>12</xdr:row>
      <xdr:rowOff>276225</xdr:rowOff>
    </xdr:to>
    <xdr:graphicFrame macro="">
      <xdr:nvGraphicFramePr>
        <xdr:cNvPr id="2" name="グラフ 1">
          <a:extLst>
            <a:ext uri="{FF2B5EF4-FFF2-40B4-BE49-F238E27FC236}">
              <a16:creationId xmlns:a16="http://schemas.microsoft.com/office/drawing/2014/main" id="{00000000-0008-0000-9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626995</xdr:colOff>
      <xdr:row>13</xdr:row>
      <xdr:rowOff>34373</xdr:rowOff>
    </xdr:from>
    <xdr:to>
      <xdr:col>15</xdr:col>
      <xdr:colOff>173937</xdr:colOff>
      <xdr:row>14</xdr:row>
      <xdr:rowOff>66261</xdr:rowOff>
    </xdr:to>
    <xdr:sp macro="" textlink="">
      <xdr:nvSpPr>
        <xdr:cNvPr id="3" name="テキスト ボックス 2">
          <a:extLst>
            <a:ext uri="{FF2B5EF4-FFF2-40B4-BE49-F238E27FC236}">
              <a16:creationId xmlns:a16="http://schemas.microsoft.com/office/drawing/2014/main" id="{00000000-0008-0000-9700-000003000000}"/>
            </a:ext>
          </a:extLst>
        </xdr:cNvPr>
        <xdr:cNvSpPr txBox="1"/>
      </xdr:nvSpPr>
      <xdr:spPr>
        <a:xfrm>
          <a:off x="8856595" y="2263223"/>
          <a:ext cx="1604342" cy="203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資料：市民・</a:t>
          </a:r>
          <a:r>
            <a:rPr kumimoji="1" lang="en-US" altLang="ja-JP" sz="800">
              <a:latin typeface="+mn-ea"/>
              <a:ea typeface="+mn-ea"/>
            </a:rPr>
            <a:t>NPO</a:t>
          </a:r>
          <a:r>
            <a:rPr kumimoji="1" lang="ja-JP" altLang="en-US" sz="800">
              <a:latin typeface="+mn-ea"/>
              <a:ea typeface="+mn-ea"/>
            </a:rPr>
            <a:t>活動推進課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262380</xdr:colOff>
      <xdr:row>1</xdr:row>
      <xdr:rowOff>169381</xdr:rowOff>
    </xdr:from>
    <xdr:to>
      <xdr:col>15</xdr:col>
      <xdr:colOff>57978</xdr:colOff>
      <xdr:row>2</xdr:row>
      <xdr:rowOff>207066</xdr:rowOff>
    </xdr:to>
    <xdr:sp macro="" textlink="">
      <xdr:nvSpPr>
        <xdr:cNvPr id="9" name="テキスト ボックス 8">
          <a:extLst>
            <a:ext uri="{FF2B5EF4-FFF2-40B4-BE49-F238E27FC236}">
              <a16:creationId xmlns:a16="http://schemas.microsoft.com/office/drawing/2014/main" id="{00000000-0008-0000-9700-000009000000}"/>
            </a:ext>
          </a:extLst>
        </xdr:cNvPr>
        <xdr:cNvSpPr txBox="1"/>
      </xdr:nvSpPr>
      <xdr:spPr>
        <a:xfrm>
          <a:off x="9177780" y="340831"/>
          <a:ext cx="1167198" cy="171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twoCellAnchor>
    <xdr:from>
      <xdr:col>14</xdr:col>
      <xdr:colOff>447261</xdr:colOff>
      <xdr:row>11</xdr:row>
      <xdr:rowOff>165652</xdr:rowOff>
    </xdr:from>
    <xdr:to>
      <xdr:col>15</xdr:col>
      <xdr:colOff>152141</xdr:colOff>
      <xdr:row>12</xdr:row>
      <xdr:rowOff>148230</xdr:rowOff>
    </xdr:to>
    <xdr:sp macro="" textlink="">
      <xdr:nvSpPr>
        <xdr:cNvPr id="11" name="テキスト ボックス 1">
          <a:extLst>
            <a:ext uri="{FF2B5EF4-FFF2-40B4-BE49-F238E27FC236}">
              <a16:creationId xmlns:a16="http://schemas.microsoft.com/office/drawing/2014/main" id="{00000000-0008-0000-9700-00000B000000}"/>
            </a:ext>
          </a:extLst>
        </xdr:cNvPr>
        <xdr:cNvSpPr txBox="1"/>
      </xdr:nvSpPr>
      <xdr:spPr>
        <a:xfrm>
          <a:off x="10742544" y="3362739"/>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71.xml><?xml version="1.0" encoding="utf-8"?>
<c:userShapes xmlns:c="http://schemas.openxmlformats.org/drawingml/2006/chart">
  <cdr:relSizeAnchor xmlns:cdr="http://schemas.openxmlformats.org/drawingml/2006/chartDrawing">
    <cdr:from>
      <cdr:x>0.01688</cdr:x>
      <cdr:y>0.09598</cdr:y>
    </cdr:from>
    <cdr:to>
      <cdr:x>0.10481</cdr:x>
      <cdr:y>0.18075</cdr:y>
    </cdr:to>
    <cdr:sp macro="" textlink="">
      <cdr:nvSpPr>
        <cdr:cNvPr id="2" name="テキスト ボックス 1"/>
        <cdr:cNvSpPr txBox="1"/>
      </cdr:nvSpPr>
      <cdr:spPr>
        <a:xfrm xmlns:a="http://schemas.openxmlformats.org/drawingml/2006/main">
          <a:off x="100901" y="310853"/>
          <a:ext cx="525610" cy="2745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法人</a:t>
          </a:r>
          <a:endParaRPr lang="en-US" altLang="ja-JP" sz="800">
            <a:solidFill>
              <a:schemeClr val="tx1">
                <a:lumMod val="65000"/>
                <a:lumOff val="35000"/>
              </a:schemeClr>
            </a:solidFill>
          </a:endParaRPr>
        </a:p>
      </cdr:txBody>
    </cdr:sp>
  </cdr:relSizeAnchor>
</c:userShapes>
</file>

<file path=xl/drawings/drawing272.xml><?xml version="1.0" encoding="utf-8"?>
<xdr:wsDr xmlns:xdr="http://schemas.openxmlformats.org/drawingml/2006/spreadsheetDrawing" xmlns:a="http://schemas.openxmlformats.org/drawingml/2006/main">
  <xdr:twoCellAnchor>
    <xdr:from>
      <xdr:col>7</xdr:col>
      <xdr:colOff>377213</xdr:colOff>
      <xdr:row>1</xdr:row>
      <xdr:rowOff>66675</xdr:rowOff>
    </xdr:from>
    <xdr:to>
      <xdr:col>17</xdr:col>
      <xdr:colOff>542925</xdr:colOff>
      <xdr:row>15</xdr:row>
      <xdr:rowOff>67235</xdr:rowOff>
    </xdr:to>
    <xdr:graphicFrame macro="">
      <xdr:nvGraphicFramePr>
        <xdr:cNvPr id="2" name="グラフ 1">
          <a:extLst>
            <a:ext uri="{FF2B5EF4-FFF2-40B4-BE49-F238E27FC236}">
              <a16:creationId xmlns:a16="http://schemas.microsoft.com/office/drawing/2014/main" id="{00000000-0008-0000-9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255409</xdr:colOff>
      <xdr:row>15</xdr:row>
      <xdr:rowOff>107764</xdr:rowOff>
    </xdr:from>
    <xdr:to>
      <xdr:col>18</xdr:col>
      <xdr:colOff>22413</xdr:colOff>
      <xdr:row>17</xdr:row>
      <xdr:rowOff>235324</xdr:rowOff>
    </xdr:to>
    <xdr:sp macro="" textlink="">
      <xdr:nvSpPr>
        <xdr:cNvPr id="3" name="テキスト ボックス 2">
          <a:extLst>
            <a:ext uri="{FF2B5EF4-FFF2-40B4-BE49-F238E27FC236}">
              <a16:creationId xmlns:a16="http://schemas.microsoft.com/office/drawing/2014/main" id="{00000000-0008-0000-9800-000003000000}"/>
            </a:ext>
          </a:extLst>
        </xdr:cNvPr>
        <xdr:cNvSpPr txBox="1"/>
      </xdr:nvSpPr>
      <xdr:spPr>
        <a:xfrm>
          <a:off x="5741809" y="2679514"/>
          <a:ext cx="6625004" cy="40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郡山エリア・・・</a:t>
          </a:r>
          <a:endParaRPr kumimoji="1" lang="en-US" altLang="ja-JP" sz="800">
            <a:latin typeface="+mn-ea"/>
            <a:ea typeface="+mn-ea"/>
          </a:endParaRPr>
        </a:p>
        <a:p>
          <a:r>
            <a:rPr kumimoji="1" lang="ja-JP" altLang="en-US" sz="800">
              <a:latin typeface="+mn-ea"/>
              <a:ea typeface="+mn-ea"/>
            </a:rPr>
            <a:t>ここでの「郡山エリア」とは、（公財）郡山コンベンションビューローを構成する郡山市、会津若松市、いわき市、白河市、須賀川市、喜多方市、二本松市、田村市、本宮市、大玉村、鏡石町、天栄村、下郷町、檜枝岐村、北塩原村、猪苗代町、西郷村、石川町、玉川村、平田村、古殿町、三春町、小野町の２３市町村のエリア</a:t>
          </a:r>
          <a:endParaRPr kumimoji="1" lang="en-US" altLang="ja-JP" sz="800">
            <a:latin typeface="+mn-ea"/>
            <a:ea typeface="+mn-ea"/>
          </a:endParaRPr>
        </a:p>
      </xdr:txBody>
    </xdr:sp>
    <xdr:clientData/>
  </xdr:twoCellAnchor>
  <xdr:twoCellAnchor>
    <xdr:from>
      <xdr:col>13</xdr:col>
      <xdr:colOff>351433</xdr:colOff>
      <xdr:row>18</xdr:row>
      <xdr:rowOff>48064</xdr:rowOff>
    </xdr:from>
    <xdr:to>
      <xdr:col>16</xdr:col>
      <xdr:colOff>481853</xdr:colOff>
      <xdr:row>19</xdr:row>
      <xdr:rowOff>123264</xdr:rowOff>
    </xdr:to>
    <xdr:sp macro="" textlink="">
      <xdr:nvSpPr>
        <xdr:cNvPr id="4" name="テキスト ボックス 3">
          <a:extLst>
            <a:ext uri="{FF2B5EF4-FFF2-40B4-BE49-F238E27FC236}">
              <a16:creationId xmlns:a16="http://schemas.microsoft.com/office/drawing/2014/main" id="{00000000-0008-0000-9800-000004000000}"/>
            </a:ext>
          </a:extLst>
        </xdr:cNvPr>
        <xdr:cNvSpPr txBox="1"/>
      </xdr:nvSpPr>
      <xdr:spPr>
        <a:xfrm>
          <a:off x="9266833" y="3134164"/>
          <a:ext cx="2187820" cy="24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資料：（公財）郡山コンベンションビューロー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8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8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8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8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98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16</xdr:col>
      <xdr:colOff>503464</xdr:colOff>
      <xdr:row>13</xdr:row>
      <xdr:rowOff>108857</xdr:rowOff>
    </xdr:from>
    <xdr:to>
      <xdr:col>17</xdr:col>
      <xdr:colOff>204793</xdr:colOff>
      <xdr:row>14</xdr:row>
      <xdr:rowOff>95576</xdr:rowOff>
    </xdr:to>
    <xdr:sp macro="" textlink="">
      <xdr:nvSpPr>
        <xdr:cNvPr id="11" name="テキスト ボックス 1">
          <a:extLst>
            <a:ext uri="{FF2B5EF4-FFF2-40B4-BE49-F238E27FC236}">
              <a16:creationId xmlns:a16="http://schemas.microsoft.com/office/drawing/2014/main" id="{00000000-0008-0000-9800-00000B000000}"/>
            </a:ext>
          </a:extLst>
        </xdr:cNvPr>
        <xdr:cNvSpPr txBox="1"/>
      </xdr:nvSpPr>
      <xdr:spPr>
        <a:xfrm>
          <a:off x="12709071" y="3796393"/>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wsDr>
</file>

<file path=xl/drawings/drawing273.xml><?xml version="1.0" encoding="utf-8"?>
<c:userShapes xmlns:c="http://schemas.openxmlformats.org/drawingml/2006/chart">
  <cdr:relSizeAnchor xmlns:cdr="http://schemas.openxmlformats.org/drawingml/2006/chartDrawing">
    <cdr:from>
      <cdr:x>0.91266</cdr:x>
      <cdr:y>0.1501</cdr:y>
    </cdr:from>
    <cdr:to>
      <cdr:x>0.96753</cdr:x>
      <cdr:y>0.21362</cdr:y>
    </cdr:to>
    <cdr:sp macro="" textlink="">
      <cdr:nvSpPr>
        <cdr:cNvPr id="2" name="テキスト ボックス 1"/>
        <cdr:cNvSpPr txBox="1"/>
      </cdr:nvSpPr>
      <cdr:spPr>
        <a:xfrm xmlns:a="http://schemas.openxmlformats.org/drawingml/2006/main">
          <a:off x="5669306" y="622434"/>
          <a:ext cx="340835" cy="2633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274.xml><?xml version="1.0" encoding="utf-8"?>
<xdr:wsDr xmlns:xdr="http://schemas.openxmlformats.org/drawingml/2006/spreadsheetDrawing" xmlns:a="http://schemas.openxmlformats.org/drawingml/2006/main">
  <xdr:twoCellAnchor>
    <xdr:from>
      <xdr:col>4</xdr:col>
      <xdr:colOff>200025</xdr:colOff>
      <xdr:row>2</xdr:row>
      <xdr:rowOff>104775</xdr:rowOff>
    </xdr:from>
    <xdr:to>
      <xdr:col>14</xdr:col>
      <xdr:colOff>381000</xdr:colOff>
      <xdr:row>13</xdr:row>
      <xdr:rowOff>171450</xdr:rowOff>
    </xdr:to>
    <xdr:graphicFrame macro="">
      <xdr:nvGraphicFramePr>
        <xdr:cNvPr id="2" name="グラフ 1">
          <a:extLst>
            <a:ext uri="{FF2B5EF4-FFF2-40B4-BE49-F238E27FC236}">
              <a16:creationId xmlns:a16="http://schemas.microsoft.com/office/drawing/2014/main" id="{00000000-0008-0000-9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128954</xdr:colOff>
      <xdr:row>13</xdr:row>
      <xdr:rowOff>170718</xdr:rowOff>
    </xdr:from>
    <xdr:to>
      <xdr:col>13</xdr:col>
      <xdr:colOff>247650</xdr:colOff>
      <xdr:row>16</xdr:row>
      <xdr:rowOff>276225</xdr:rowOff>
    </xdr:to>
    <xdr:sp macro="" textlink="">
      <xdr:nvSpPr>
        <xdr:cNvPr id="3" name="テキスト ボックス 2">
          <a:extLst>
            <a:ext uri="{FF2B5EF4-FFF2-40B4-BE49-F238E27FC236}">
              <a16:creationId xmlns:a16="http://schemas.microsoft.com/office/drawing/2014/main" id="{00000000-0008-0000-9900-000003000000}"/>
            </a:ext>
          </a:extLst>
        </xdr:cNvPr>
        <xdr:cNvSpPr txBox="1"/>
      </xdr:nvSpPr>
      <xdr:spPr>
        <a:xfrm>
          <a:off x="3557954" y="2399568"/>
          <a:ext cx="5605096" cy="515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経済波及効果の算定</a:t>
          </a:r>
          <a:endParaRPr kumimoji="1" lang="en-US" altLang="ja-JP" sz="800">
            <a:latin typeface="+mn-ea"/>
            <a:ea typeface="+mn-ea"/>
          </a:endParaRPr>
        </a:p>
        <a:p>
          <a:r>
            <a:rPr kumimoji="1" lang="ja-JP" altLang="en-US" sz="800">
              <a:latin typeface="+mn-ea"/>
              <a:ea typeface="+mn-ea"/>
            </a:rPr>
            <a:t>　直接的な消費支出から新たに発生する間接的経済波及効果（原材料仕入れ、雇用の拡大など）とをあわせたもの。</a:t>
          </a:r>
          <a:endParaRPr kumimoji="1" lang="en-US" altLang="ja-JP" sz="800">
            <a:latin typeface="+mn-ea"/>
            <a:ea typeface="+mn-ea"/>
          </a:endParaRPr>
        </a:p>
        <a:p>
          <a:r>
            <a:rPr kumimoji="1" lang="ja-JP" altLang="en-US" sz="800">
              <a:latin typeface="+mn-ea"/>
              <a:ea typeface="+mn-ea"/>
            </a:rPr>
            <a:t>　試算方法は日本コングレスコンベンションビューローが示す方法</a:t>
          </a:r>
          <a:endParaRPr kumimoji="1" lang="en-US" altLang="ja-JP" sz="800">
            <a:latin typeface="+mn-ea"/>
            <a:ea typeface="+mn-ea"/>
          </a:endParaRPr>
        </a:p>
        <a:p>
          <a:r>
            <a:rPr kumimoji="1" lang="ja-JP" altLang="en-US" sz="800">
              <a:latin typeface="+mn-ea"/>
              <a:ea typeface="+mn-ea"/>
            </a:rPr>
            <a:t>　○直接的経済波及効果　＝　参加者１人当たりの支出額</a:t>
          </a:r>
          <a:r>
            <a:rPr kumimoji="1" lang="en-US" altLang="ja-JP" sz="800">
              <a:latin typeface="+mn-ea"/>
              <a:ea typeface="+mn-ea"/>
            </a:rPr>
            <a:t>×</a:t>
          </a:r>
          <a:r>
            <a:rPr kumimoji="1" lang="ja-JP" altLang="en-US" sz="800">
              <a:latin typeface="+mn-ea"/>
              <a:ea typeface="+mn-ea"/>
            </a:rPr>
            <a:t>参加者合計</a:t>
          </a:r>
          <a:endParaRPr kumimoji="1" lang="en-US" altLang="ja-JP" sz="800">
            <a:latin typeface="+mn-ea"/>
            <a:ea typeface="+mn-ea"/>
          </a:endParaRPr>
        </a:p>
        <a:p>
          <a:r>
            <a:rPr kumimoji="1" lang="ja-JP" altLang="en-US" sz="800">
              <a:latin typeface="+mn-ea"/>
              <a:ea typeface="+mn-ea"/>
            </a:rPr>
            <a:t>　○間接的経済波及効果　＝　直接的経済波及効果</a:t>
          </a:r>
          <a:r>
            <a:rPr kumimoji="1" lang="en-US" altLang="ja-JP" sz="800">
              <a:latin typeface="+mn-ea"/>
              <a:ea typeface="+mn-ea"/>
            </a:rPr>
            <a:t>×</a:t>
          </a:r>
          <a:r>
            <a:rPr kumimoji="1" lang="ja-JP" altLang="en-US" sz="800">
              <a:latin typeface="+mn-ea"/>
              <a:ea typeface="+mn-ea"/>
            </a:rPr>
            <a:t>直接的経済波及効果から間接的経済波及効果への誘発率</a:t>
          </a:r>
          <a:endParaRPr kumimoji="1" lang="en-US" altLang="ja-JP" sz="800">
            <a:latin typeface="+mn-ea"/>
            <a:ea typeface="+mn-ea"/>
          </a:endParaRPr>
        </a:p>
      </xdr:txBody>
    </xdr:sp>
    <xdr:clientData/>
  </xdr:twoCellAnchor>
  <xdr:twoCellAnchor>
    <xdr:from>
      <xdr:col>11</xdr:col>
      <xdr:colOff>438151</xdr:colOff>
      <xdr:row>17</xdr:row>
      <xdr:rowOff>4070</xdr:rowOff>
    </xdr:from>
    <xdr:to>
      <xdr:col>14</xdr:col>
      <xdr:colOff>590551</xdr:colOff>
      <xdr:row>18</xdr:row>
      <xdr:rowOff>9525</xdr:rowOff>
    </xdr:to>
    <xdr:sp macro="" textlink="">
      <xdr:nvSpPr>
        <xdr:cNvPr id="4" name="テキスト ボックス 3">
          <a:extLst>
            <a:ext uri="{FF2B5EF4-FFF2-40B4-BE49-F238E27FC236}">
              <a16:creationId xmlns:a16="http://schemas.microsoft.com/office/drawing/2014/main" id="{00000000-0008-0000-9900-000004000000}"/>
            </a:ext>
          </a:extLst>
        </xdr:cNvPr>
        <xdr:cNvSpPr txBox="1"/>
      </xdr:nvSpPr>
      <xdr:spPr>
        <a:xfrm>
          <a:off x="7981951" y="2918720"/>
          <a:ext cx="2209800" cy="176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資料：（公財）郡山コンベンションビューロー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9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D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D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9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44824</xdr:colOff>
      <xdr:row>12</xdr:row>
      <xdr:rowOff>78441</xdr:rowOff>
    </xdr:from>
    <xdr:to>
      <xdr:col>14</xdr:col>
      <xdr:colOff>453725</xdr:colOff>
      <xdr:row>13</xdr:row>
      <xdr:rowOff>59557</xdr:rowOff>
    </xdr:to>
    <xdr:sp macro="" textlink="">
      <xdr:nvSpPr>
        <xdr:cNvPr id="11" name="テキスト ボックス 1">
          <a:extLst>
            <a:ext uri="{FF2B5EF4-FFF2-40B4-BE49-F238E27FC236}">
              <a16:creationId xmlns:a16="http://schemas.microsoft.com/office/drawing/2014/main" id="{00000000-0008-0000-9900-00000B000000}"/>
            </a:ext>
          </a:extLst>
        </xdr:cNvPr>
        <xdr:cNvSpPr txBox="1"/>
      </xdr:nvSpPr>
      <xdr:spPr>
        <a:xfrm>
          <a:off x="10499912" y="3507441"/>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75.xml><?xml version="1.0" encoding="utf-8"?>
<xdr:wsDr xmlns:xdr="http://schemas.openxmlformats.org/drawingml/2006/spreadsheetDrawing" xmlns:a="http://schemas.openxmlformats.org/drawingml/2006/main">
  <xdr:twoCellAnchor>
    <xdr:from>
      <xdr:col>7</xdr:col>
      <xdr:colOff>39686</xdr:colOff>
      <xdr:row>3</xdr:row>
      <xdr:rowOff>19049</xdr:rowOff>
    </xdr:from>
    <xdr:to>
      <xdr:col>16</xdr:col>
      <xdr:colOff>352425</xdr:colOff>
      <xdr:row>13</xdr:row>
      <xdr:rowOff>257174</xdr:rowOff>
    </xdr:to>
    <xdr:graphicFrame macro="">
      <xdr:nvGraphicFramePr>
        <xdr:cNvPr id="2" name="グラフ 1">
          <a:extLst>
            <a:ext uri="{FF2B5EF4-FFF2-40B4-BE49-F238E27FC236}">
              <a16:creationId xmlns:a16="http://schemas.microsoft.com/office/drawing/2014/main" id="{00000000-0008-0000-9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113243</xdr:colOff>
      <xdr:row>14</xdr:row>
      <xdr:rowOff>118534</xdr:rowOff>
    </xdr:from>
    <xdr:to>
      <xdr:col>16</xdr:col>
      <xdr:colOff>564172</xdr:colOff>
      <xdr:row>15</xdr:row>
      <xdr:rowOff>142875</xdr:rowOff>
    </xdr:to>
    <xdr:sp macro="" textlink="">
      <xdr:nvSpPr>
        <xdr:cNvPr id="3" name="テキスト ボックス 2">
          <a:extLst>
            <a:ext uri="{FF2B5EF4-FFF2-40B4-BE49-F238E27FC236}">
              <a16:creationId xmlns:a16="http://schemas.microsoft.com/office/drawing/2014/main" id="{00000000-0008-0000-9A00-000003000000}"/>
            </a:ext>
          </a:extLst>
        </xdr:cNvPr>
        <xdr:cNvSpPr txBox="1"/>
      </xdr:nvSpPr>
      <xdr:spPr>
        <a:xfrm>
          <a:off x="12151378" y="4075072"/>
          <a:ext cx="1154313" cy="310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資料：観光</a:t>
          </a:r>
          <a:r>
            <a:rPr kumimoji="1" lang="ja-JP" altLang="en-US" sz="800">
              <a:solidFill>
                <a:sysClr val="windowText" lastClr="000000"/>
              </a:solidFill>
            </a:rPr>
            <a:t>政策</a:t>
          </a:r>
          <a:r>
            <a:rPr kumimoji="1" lang="ja-JP" altLang="en-US" sz="800"/>
            <a:t>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E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E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16</xdr:col>
      <xdr:colOff>56029</xdr:colOff>
      <xdr:row>12</xdr:row>
      <xdr:rowOff>257735</xdr:rowOff>
    </xdr:from>
    <xdr:to>
      <xdr:col>16</xdr:col>
      <xdr:colOff>464930</xdr:colOff>
      <xdr:row>13</xdr:row>
      <xdr:rowOff>238851</xdr:rowOff>
    </xdr:to>
    <xdr:sp macro="" textlink="">
      <xdr:nvSpPr>
        <xdr:cNvPr id="10" name="テキスト ボックス 1">
          <a:extLst>
            <a:ext uri="{FF2B5EF4-FFF2-40B4-BE49-F238E27FC236}">
              <a16:creationId xmlns:a16="http://schemas.microsoft.com/office/drawing/2014/main" id="{00000000-0008-0000-9A00-00000A000000}"/>
            </a:ext>
          </a:extLst>
        </xdr:cNvPr>
        <xdr:cNvSpPr txBox="1"/>
      </xdr:nvSpPr>
      <xdr:spPr>
        <a:xfrm>
          <a:off x="12741088" y="3697941"/>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年度</a:t>
          </a:r>
          <a:endParaRPr lang="en-US" altLang="ja-JP" sz="800">
            <a:solidFill>
              <a:schemeClr val="tx1">
                <a:lumMod val="65000"/>
                <a:lumOff val="35000"/>
              </a:schemeClr>
            </a:solidFill>
          </a:endParaRPr>
        </a:p>
      </xdr:txBody>
    </xdr:sp>
    <xdr:clientData/>
  </xdr:twoCellAnchor>
</xdr:wsDr>
</file>

<file path=xl/drawings/drawing276.xml><?xml version="1.0" encoding="utf-8"?>
<c:userShapes xmlns:c="http://schemas.openxmlformats.org/drawingml/2006/chart">
  <cdr:relSizeAnchor xmlns:cdr="http://schemas.openxmlformats.org/drawingml/2006/chartDrawing">
    <cdr:from>
      <cdr:x>0.0311</cdr:x>
      <cdr:y>0.08781</cdr:y>
    </cdr:from>
    <cdr:to>
      <cdr:x>0.09348</cdr:x>
      <cdr:y>0.16688</cdr:y>
    </cdr:to>
    <cdr:sp macro="" textlink="">
      <cdr:nvSpPr>
        <cdr:cNvPr id="2" name="テキスト ボックス 1"/>
        <cdr:cNvSpPr txBox="1"/>
      </cdr:nvSpPr>
      <cdr:spPr>
        <a:xfrm xmlns:a="http://schemas.openxmlformats.org/drawingml/2006/main">
          <a:off x="202306" y="288539"/>
          <a:ext cx="405708" cy="259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77.xml><?xml version="1.0" encoding="utf-8"?>
<xdr:wsDr xmlns:xdr="http://schemas.openxmlformats.org/drawingml/2006/spreadsheetDrawing" xmlns:a="http://schemas.openxmlformats.org/drawingml/2006/main">
  <xdr:twoCellAnchor>
    <xdr:from>
      <xdr:col>12</xdr:col>
      <xdr:colOff>361583</xdr:colOff>
      <xdr:row>3</xdr:row>
      <xdr:rowOff>85726</xdr:rowOff>
    </xdr:from>
    <xdr:to>
      <xdr:col>23</xdr:col>
      <xdr:colOff>342900</xdr:colOff>
      <xdr:row>17</xdr:row>
      <xdr:rowOff>66676</xdr:rowOff>
    </xdr:to>
    <xdr:graphicFrame macro="">
      <xdr:nvGraphicFramePr>
        <xdr:cNvPr id="2" name="グラフ 1">
          <a:extLst>
            <a:ext uri="{FF2B5EF4-FFF2-40B4-BE49-F238E27FC236}">
              <a16:creationId xmlns:a16="http://schemas.microsoft.com/office/drawing/2014/main" id="{00000000-0008-0000-9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119441</xdr:colOff>
      <xdr:row>19</xdr:row>
      <xdr:rowOff>37559</xdr:rowOff>
    </xdr:from>
    <xdr:to>
      <xdr:col>23</xdr:col>
      <xdr:colOff>299357</xdr:colOff>
      <xdr:row>36</xdr:row>
      <xdr:rowOff>44825</xdr:rowOff>
    </xdr:to>
    <xdr:graphicFrame macro="">
      <xdr:nvGraphicFramePr>
        <xdr:cNvPr id="3" name="グラフ 2">
          <a:extLst>
            <a:ext uri="{FF2B5EF4-FFF2-40B4-BE49-F238E27FC236}">
              <a16:creationId xmlns:a16="http://schemas.microsoft.com/office/drawing/2014/main" id="{00000000-0008-0000-9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623993</xdr:colOff>
      <xdr:row>36</xdr:row>
      <xdr:rowOff>186577</xdr:rowOff>
    </xdr:from>
    <xdr:to>
      <xdr:col>19</xdr:col>
      <xdr:colOff>314325</xdr:colOff>
      <xdr:row>38</xdr:row>
      <xdr:rowOff>57978</xdr:rowOff>
    </xdr:to>
    <xdr:sp macro="" textlink="">
      <xdr:nvSpPr>
        <xdr:cNvPr id="4" name="テキスト ボックス 3">
          <a:extLst>
            <a:ext uri="{FF2B5EF4-FFF2-40B4-BE49-F238E27FC236}">
              <a16:creationId xmlns:a16="http://schemas.microsoft.com/office/drawing/2014/main" id="{00000000-0008-0000-9B00-000004000000}"/>
            </a:ext>
          </a:extLst>
        </xdr:cNvPr>
        <xdr:cNvSpPr txBox="1"/>
      </xdr:nvSpPr>
      <xdr:spPr>
        <a:xfrm>
          <a:off x="9539393" y="6339727"/>
          <a:ext cx="3805132" cy="23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en-US" altLang="ja-JP" sz="800" baseline="0">
              <a:latin typeface="+mn-ea"/>
              <a:ea typeface="+mn-ea"/>
            </a:rPr>
            <a:t>2020</a:t>
          </a:r>
          <a:r>
            <a:rPr kumimoji="1" lang="ja-JP" altLang="en-US" sz="800" baseline="0">
              <a:latin typeface="+mn-ea"/>
              <a:ea typeface="+mn-ea"/>
            </a:rPr>
            <a:t>、</a:t>
          </a:r>
          <a:r>
            <a:rPr kumimoji="1" lang="en-US" altLang="ja-JP" sz="800" baseline="0">
              <a:latin typeface="+mn-ea"/>
              <a:ea typeface="+mn-ea"/>
            </a:rPr>
            <a:t>2021</a:t>
          </a:r>
          <a:r>
            <a:rPr kumimoji="1" lang="ja-JP" altLang="en-US" sz="800" baseline="0">
              <a:latin typeface="+mn-ea"/>
              <a:ea typeface="+mn-ea"/>
            </a:rPr>
            <a:t>年のまつりは、新型コロナウィルスの影響により中止</a:t>
          </a:r>
          <a:endParaRPr kumimoji="1" lang="en-US" altLang="ja-JP" sz="800" baseline="0">
            <a:latin typeface="+mn-ea"/>
            <a:ea typeface="+mn-ea"/>
          </a:endParaRPr>
        </a:p>
        <a:p>
          <a:r>
            <a:rPr kumimoji="1" lang="ja-JP" altLang="en-US" sz="800">
              <a:latin typeface="+mn-ea"/>
              <a:ea typeface="+mn-ea"/>
            </a:rPr>
            <a:t>　 うねめまつりは</a:t>
          </a:r>
          <a:r>
            <a:rPr kumimoji="1" lang="en-US" altLang="ja-JP" sz="800">
              <a:latin typeface="+mn-ea"/>
              <a:ea typeface="+mn-ea"/>
            </a:rPr>
            <a:t>2022</a:t>
          </a:r>
          <a:r>
            <a:rPr kumimoji="1" lang="ja-JP" altLang="en-US" sz="800">
              <a:latin typeface="+mn-ea"/>
              <a:ea typeface="+mn-ea"/>
            </a:rPr>
            <a:t>年より日本観光協会方式に基づくカウント方法で集計</a:t>
          </a:r>
          <a:endParaRPr kumimoji="1" lang="en-US" altLang="ja-JP" sz="800">
            <a:latin typeface="+mn-ea"/>
            <a:ea typeface="+mn-ea"/>
          </a:endParaRPr>
        </a:p>
      </xdr:txBody>
    </xdr:sp>
    <xdr:clientData/>
  </xdr:twoCellAnchor>
  <xdr:absoluteAnchor>
    <xdr:pos x="11258135" y="467966382"/>
    <xdr:ext cx="5514834" cy="977667"/>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B00-000005000000}"/>
                </a:ext>
              </a:extLst>
            </xdr:cNvPr>
            <xdr:cNvSpPr txBox="1"/>
          </xdr:nvSpPr>
          <xdr:spPr>
            <a:xfrm>
              <a:off x="11258135" y="467966382"/>
              <a:ext cx="5514834" cy="977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11258135" y="467966382"/>
              <a:ext cx="5514834" cy="977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196095" y="459117608"/>
    <xdr:ext cx="4018491" cy="810407"/>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B00-000006000000}"/>
                </a:ext>
              </a:extLst>
            </xdr:cNvPr>
            <xdr:cNvSpPr txBox="1"/>
          </xdr:nvSpPr>
          <xdr:spPr>
            <a:xfrm>
              <a:off x="5196095" y="459117608"/>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F00-000006000000}"/>
                </a:ext>
              </a:extLst>
            </xdr:cNvPr>
            <xdr:cNvSpPr txBox="1"/>
          </xdr:nvSpPr>
          <xdr:spPr>
            <a:xfrm>
              <a:off x="5196095" y="459117608"/>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86595" y="463987782"/>
    <xdr:ext cx="4018491" cy="810407"/>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B00-000007000000}"/>
                </a:ext>
              </a:extLst>
            </xdr:cNvPr>
            <xdr:cNvSpPr txBox="1"/>
          </xdr:nvSpPr>
          <xdr:spPr>
            <a:xfrm>
              <a:off x="5386595" y="463987782"/>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F00-000007000000}"/>
                </a:ext>
              </a:extLst>
            </xdr:cNvPr>
            <xdr:cNvSpPr txBox="1"/>
          </xdr:nvSpPr>
          <xdr:spPr>
            <a:xfrm>
              <a:off x="5386595" y="463987782"/>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57944" y="468565120"/>
    <xdr:ext cx="5056717" cy="814639"/>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B00-000008000000}"/>
                </a:ext>
              </a:extLst>
            </xdr:cNvPr>
            <xdr:cNvSpPr txBox="1"/>
          </xdr:nvSpPr>
          <xdr:spPr>
            <a:xfrm>
              <a:off x="4757944" y="468565120"/>
              <a:ext cx="5056717" cy="814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F00-000008000000}"/>
                </a:ext>
              </a:extLst>
            </xdr:cNvPr>
            <xdr:cNvSpPr txBox="1"/>
          </xdr:nvSpPr>
          <xdr:spPr>
            <a:xfrm>
              <a:off x="4757944" y="468565120"/>
              <a:ext cx="5056717" cy="814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3745" y="469427384"/>
    <xdr:ext cx="4018491" cy="813770"/>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9B00-000009000000}"/>
                </a:ext>
              </a:extLst>
            </xdr:cNvPr>
            <xdr:cNvSpPr txBox="1"/>
          </xdr:nvSpPr>
          <xdr:spPr>
            <a:xfrm>
              <a:off x="5443745" y="469427384"/>
              <a:ext cx="4018491" cy="813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F00-000009000000}"/>
                </a:ext>
              </a:extLst>
            </xdr:cNvPr>
            <xdr:cNvSpPr txBox="1"/>
          </xdr:nvSpPr>
          <xdr:spPr>
            <a:xfrm>
              <a:off x="5443745" y="469427384"/>
              <a:ext cx="4018491" cy="813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21</xdr:col>
      <xdr:colOff>361950</xdr:colOff>
      <xdr:row>2</xdr:row>
      <xdr:rowOff>114300</xdr:rowOff>
    </xdr:from>
    <xdr:to>
      <xdr:col>23</xdr:col>
      <xdr:colOff>114300</xdr:colOff>
      <xdr:row>3</xdr:row>
      <xdr:rowOff>279613</xdr:rowOff>
    </xdr:to>
    <xdr:sp macro="" textlink="">
      <xdr:nvSpPr>
        <xdr:cNvPr id="10" name="テキスト ボックス 9">
          <a:extLst>
            <a:ext uri="{FF2B5EF4-FFF2-40B4-BE49-F238E27FC236}">
              <a16:creationId xmlns:a16="http://schemas.microsoft.com/office/drawing/2014/main" id="{00000000-0008-0000-9B00-00000A000000}"/>
            </a:ext>
          </a:extLst>
        </xdr:cNvPr>
        <xdr:cNvSpPr txBox="1"/>
      </xdr:nvSpPr>
      <xdr:spPr>
        <a:xfrm>
          <a:off x="14763750" y="457200"/>
          <a:ext cx="1123950" cy="231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月末現在</a:t>
          </a:r>
        </a:p>
      </xdr:txBody>
    </xdr:sp>
    <xdr:clientData/>
  </xdr:twoCellAnchor>
  <xdr:twoCellAnchor>
    <xdr:from>
      <xdr:col>21</xdr:col>
      <xdr:colOff>476250</xdr:colOff>
      <xdr:row>18</xdr:row>
      <xdr:rowOff>257175</xdr:rowOff>
    </xdr:from>
    <xdr:to>
      <xdr:col>23</xdr:col>
      <xdr:colOff>228600</xdr:colOff>
      <xdr:row>20</xdr:row>
      <xdr:rowOff>22438</xdr:rowOff>
    </xdr:to>
    <xdr:sp macro="" textlink="">
      <xdr:nvSpPr>
        <xdr:cNvPr id="11" name="テキスト ボックス 10">
          <a:extLst>
            <a:ext uri="{FF2B5EF4-FFF2-40B4-BE49-F238E27FC236}">
              <a16:creationId xmlns:a16="http://schemas.microsoft.com/office/drawing/2014/main" id="{00000000-0008-0000-9B00-00000B000000}"/>
            </a:ext>
          </a:extLst>
        </xdr:cNvPr>
        <xdr:cNvSpPr txBox="1"/>
      </xdr:nvSpPr>
      <xdr:spPr>
        <a:xfrm>
          <a:off x="14878050" y="3257550"/>
          <a:ext cx="1123950" cy="193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月末現在</a:t>
          </a:r>
        </a:p>
      </xdr:txBody>
    </xdr:sp>
    <xdr:clientData/>
  </xdr:twoCellAnchor>
  <xdr:twoCellAnchor>
    <xdr:from>
      <xdr:col>21</xdr:col>
      <xdr:colOff>296830</xdr:colOff>
      <xdr:row>37</xdr:row>
      <xdr:rowOff>175394</xdr:rowOff>
    </xdr:from>
    <xdr:to>
      <xdr:col>22</xdr:col>
      <xdr:colOff>633620</xdr:colOff>
      <xdr:row>38</xdr:row>
      <xdr:rowOff>184702</xdr:rowOff>
    </xdr:to>
    <xdr:sp macro="" textlink="">
      <xdr:nvSpPr>
        <xdr:cNvPr id="12" name="テキスト ボックス 11">
          <a:extLst>
            <a:ext uri="{FF2B5EF4-FFF2-40B4-BE49-F238E27FC236}">
              <a16:creationId xmlns:a16="http://schemas.microsoft.com/office/drawing/2014/main" id="{00000000-0008-0000-9B00-00000C000000}"/>
            </a:ext>
          </a:extLst>
        </xdr:cNvPr>
        <xdr:cNvSpPr txBox="1"/>
      </xdr:nvSpPr>
      <xdr:spPr>
        <a:xfrm>
          <a:off x="14698630" y="6519044"/>
          <a:ext cx="1022590" cy="171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資料：観光課</a:t>
          </a:r>
        </a:p>
      </xdr:txBody>
    </xdr:sp>
    <xdr:clientData/>
  </xdr:twoCellAnchor>
  <xdr:twoCellAnchor>
    <xdr:from>
      <xdr:col>22</xdr:col>
      <xdr:colOff>361950</xdr:colOff>
      <xdr:row>15</xdr:row>
      <xdr:rowOff>19050</xdr:rowOff>
    </xdr:from>
    <xdr:to>
      <xdr:col>23</xdr:col>
      <xdr:colOff>85051</xdr:colOff>
      <xdr:row>16</xdr:row>
      <xdr:rowOff>5769</xdr:rowOff>
    </xdr:to>
    <xdr:sp macro="" textlink="">
      <xdr:nvSpPr>
        <xdr:cNvPr id="14" name="テキスト ボックス 1">
          <a:extLst>
            <a:ext uri="{FF2B5EF4-FFF2-40B4-BE49-F238E27FC236}">
              <a16:creationId xmlns:a16="http://schemas.microsoft.com/office/drawing/2014/main" id="{00000000-0008-0000-9B00-00000E000000}"/>
            </a:ext>
          </a:extLst>
        </xdr:cNvPr>
        <xdr:cNvSpPr txBox="1"/>
      </xdr:nvSpPr>
      <xdr:spPr>
        <a:xfrm>
          <a:off x="16602075" y="420052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twoCellAnchor>
    <xdr:from>
      <xdr:col>22</xdr:col>
      <xdr:colOff>466725</xdr:colOff>
      <xdr:row>35</xdr:row>
      <xdr:rowOff>0</xdr:rowOff>
    </xdr:from>
    <xdr:to>
      <xdr:col>23</xdr:col>
      <xdr:colOff>189826</xdr:colOff>
      <xdr:row>35</xdr:row>
      <xdr:rowOff>272469</xdr:rowOff>
    </xdr:to>
    <xdr:sp macro="" textlink="">
      <xdr:nvSpPr>
        <xdr:cNvPr id="15" name="テキスト ボックス 1">
          <a:extLst>
            <a:ext uri="{FF2B5EF4-FFF2-40B4-BE49-F238E27FC236}">
              <a16:creationId xmlns:a16="http://schemas.microsoft.com/office/drawing/2014/main" id="{00000000-0008-0000-9B00-00000F000000}"/>
            </a:ext>
          </a:extLst>
        </xdr:cNvPr>
        <xdr:cNvSpPr txBox="1"/>
      </xdr:nvSpPr>
      <xdr:spPr>
        <a:xfrm>
          <a:off x="16706850" y="8753475"/>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wsDr>
</file>

<file path=xl/drawings/drawing278.xml><?xml version="1.0" encoding="utf-8"?>
<xdr:wsDr xmlns:xdr="http://schemas.openxmlformats.org/drawingml/2006/spreadsheetDrawing" xmlns:a="http://schemas.openxmlformats.org/drawingml/2006/main">
  <xdr:twoCellAnchor>
    <xdr:from>
      <xdr:col>8</xdr:col>
      <xdr:colOff>95250</xdr:colOff>
      <xdr:row>3</xdr:row>
      <xdr:rowOff>57149</xdr:rowOff>
    </xdr:from>
    <xdr:to>
      <xdr:col>17</xdr:col>
      <xdr:colOff>247650</xdr:colOff>
      <xdr:row>14</xdr:row>
      <xdr:rowOff>123824</xdr:rowOff>
    </xdr:to>
    <xdr:graphicFrame macro="">
      <xdr:nvGraphicFramePr>
        <xdr:cNvPr id="2" name="グラフ 1">
          <a:extLst>
            <a:ext uri="{FF2B5EF4-FFF2-40B4-BE49-F238E27FC236}">
              <a16:creationId xmlns:a16="http://schemas.microsoft.com/office/drawing/2014/main" id="{00000000-0008-0000-9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228600</xdr:colOff>
      <xdr:row>15</xdr:row>
      <xdr:rowOff>28575</xdr:rowOff>
    </xdr:from>
    <xdr:to>
      <xdr:col>17</xdr:col>
      <xdr:colOff>426085</xdr:colOff>
      <xdr:row>16</xdr:row>
      <xdr:rowOff>95250</xdr:rowOff>
    </xdr:to>
    <xdr:sp macro="" textlink="">
      <xdr:nvSpPr>
        <xdr:cNvPr id="3" name="テキスト ボックス 12">
          <a:extLst>
            <a:ext uri="{FF2B5EF4-FFF2-40B4-BE49-F238E27FC236}">
              <a16:creationId xmlns:a16="http://schemas.microsoft.com/office/drawing/2014/main" id="{00000000-0008-0000-9C00-000003000000}"/>
            </a:ext>
          </a:extLst>
        </xdr:cNvPr>
        <xdr:cNvSpPr txBox="1"/>
      </xdr:nvSpPr>
      <xdr:spPr>
        <a:xfrm>
          <a:off x="9144000" y="2600325"/>
          <a:ext cx="29406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a:t>
          </a:r>
          <a:r>
            <a:rPr lang="en-US" sz="800">
              <a:solidFill>
                <a:srgbClr val="000000"/>
              </a:solidFill>
              <a:effectLst/>
              <a:latin typeface="+mn-ea"/>
              <a:ea typeface="+mn-ea"/>
              <a:cs typeface="Times New Roman" panose="02020603050405020304" pitchFamily="18" charset="0"/>
            </a:rPr>
            <a:t>From-to</a:t>
          </a:r>
          <a:r>
            <a:rPr lang="ja-JP" sz="800">
              <a:solidFill>
                <a:srgbClr val="000000"/>
              </a:solidFill>
              <a:effectLst/>
              <a:latin typeface="+mn-ea"/>
              <a:ea typeface="+mn-ea"/>
              <a:cs typeface="Times New Roman" panose="02020603050405020304" pitchFamily="18" charset="0"/>
            </a:rPr>
            <a:t>分析－</a:t>
          </a:r>
          <a:endParaRPr lang="ja-JP" sz="1200">
            <a:effectLst/>
            <a:latin typeface="+mn-ea"/>
            <a:ea typeface="+mn-ea"/>
            <a:cs typeface="ＭＳ Ｐゴシック" panose="020B0600070205080204" pitchFamily="50" charset="-128"/>
          </a:endParaRPr>
        </a:p>
      </xdr:txBody>
    </xdr:sp>
    <xdr:clientData/>
  </xdr:twoCellAnchor>
</xdr:wsDr>
</file>

<file path=xl/drawings/drawing279.xml><?xml version="1.0" encoding="utf-8"?>
<c:userShapes xmlns:c="http://schemas.openxmlformats.org/drawingml/2006/chart">
  <cdr:relSizeAnchor xmlns:cdr="http://schemas.openxmlformats.org/drawingml/2006/chartDrawing">
    <cdr:from>
      <cdr:x>0.93514</cdr:x>
      <cdr:y>0.89831</cdr:y>
    </cdr:from>
    <cdr:to>
      <cdr:x>1</cdr:x>
      <cdr:y>0.97701</cdr:y>
    </cdr:to>
    <cdr:sp macro="" textlink="">
      <cdr:nvSpPr>
        <cdr:cNvPr id="2" name="テキスト ボックス 1"/>
        <cdr:cNvSpPr txBox="1"/>
      </cdr:nvSpPr>
      <cdr:spPr>
        <a:xfrm xmlns:a="http://schemas.openxmlformats.org/drawingml/2006/main">
          <a:off x="5895529" y="3110006"/>
          <a:ext cx="408901" cy="272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年</a:t>
          </a:r>
          <a:endParaRPr lang="en-US" altLang="ja-JP" sz="800">
            <a:solidFill>
              <a:schemeClr val="tx1">
                <a:lumMod val="65000"/>
                <a:lumOff val="35000"/>
              </a:schemeClr>
            </a:solidFill>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5</xdr:col>
      <xdr:colOff>371474</xdr:colOff>
      <xdr:row>1</xdr:row>
      <xdr:rowOff>110218</xdr:rowOff>
    </xdr:from>
    <xdr:to>
      <xdr:col>13</xdr:col>
      <xdr:colOff>638175</xdr:colOff>
      <xdr:row>13</xdr:row>
      <xdr:rowOff>228600</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303288</xdr:colOff>
      <xdr:row>1</xdr:row>
      <xdr:rowOff>131384</xdr:rowOff>
    </xdr:from>
    <xdr:to>
      <xdr:col>14</xdr:col>
      <xdr:colOff>104775</xdr:colOff>
      <xdr:row>2</xdr:row>
      <xdr:rowOff>164495</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9418713" y="302834"/>
          <a:ext cx="1173087" cy="29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14</xdr:col>
      <xdr:colOff>208793</xdr:colOff>
      <xdr:row>7</xdr:row>
      <xdr:rowOff>77862</xdr:rowOff>
    </xdr:from>
    <xdr:to>
      <xdr:col>16</xdr:col>
      <xdr:colOff>526898</xdr:colOff>
      <xdr:row>13</xdr:row>
      <xdr:rowOff>247650</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0695818" y="2125737"/>
          <a:ext cx="1708755" cy="1884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人口集中地区</a:t>
          </a:r>
          <a:endParaRPr kumimoji="1" lang="en-US" altLang="ja-JP" sz="800">
            <a:latin typeface="+mn-ea"/>
            <a:ea typeface="+mn-ea"/>
          </a:endParaRPr>
        </a:p>
        <a:p>
          <a:r>
            <a:rPr kumimoji="1" lang="ja-JP" altLang="en-US" sz="800">
              <a:latin typeface="+mn-ea"/>
              <a:ea typeface="+mn-ea"/>
            </a:rPr>
            <a:t>（</a:t>
          </a:r>
          <a:r>
            <a:rPr kumimoji="1" lang="en-US" altLang="ja-JP" sz="800">
              <a:latin typeface="+mn-ea"/>
              <a:ea typeface="+mn-ea"/>
            </a:rPr>
            <a:t>2020</a:t>
          </a:r>
          <a:r>
            <a:rPr kumimoji="1" lang="ja-JP" altLang="en-US" sz="800">
              <a:latin typeface="+mn-ea"/>
              <a:ea typeface="+mn-ea"/>
            </a:rPr>
            <a:t>年　国勢調査の場合）</a:t>
          </a:r>
          <a:endParaRPr kumimoji="1" lang="en-US" altLang="ja-JP" sz="800">
            <a:latin typeface="+mn-ea"/>
            <a:ea typeface="+mn-ea"/>
          </a:endParaRPr>
        </a:p>
        <a:p>
          <a:r>
            <a:rPr kumimoji="1" lang="ja-JP" altLang="en-US" sz="800">
              <a:latin typeface="+mn-ea"/>
              <a:ea typeface="+mn-ea"/>
            </a:rPr>
            <a:t>①原則として人口密度が１平方キロメートル当たり</a:t>
          </a:r>
          <a:r>
            <a:rPr kumimoji="1" lang="en-US" altLang="ja-JP" sz="800">
              <a:latin typeface="+mn-ea"/>
              <a:ea typeface="+mn-ea"/>
            </a:rPr>
            <a:t>4,000</a:t>
          </a:r>
          <a:r>
            <a:rPr kumimoji="1" lang="ja-JP" altLang="en-US" sz="800">
              <a:latin typeface="+mn-ea"/>
              <a:ea typeface="+mn-ea"/>
            </a:rPr>
            <a:t>人以上の基本単位区等が市区町村の境域内で互いに隣接して，②それらの隣接した地域の人口が国勢調査時に</a:t>
          </a:r>
          <a:r>
            <a:rPr kumimoji="1" lang="en-US" altLang="ja-JP" sz="800">
              <a:latin typeface="+mn-ea"/>
              <a:ea typeface="+mn-ea"/>
            </a:rPr>
            <a:t>5,000</a:t>
          </a:r>
          <a:r>
            <a:rPr kumimoji="1" lang="ja-JP" altLang="en-US" sz="800">
              <a:latin typeface="+mn-ea"/>
              <a:ea typeface="+mn-ea"/>
            </a:rPr>
            <a:t>人以上を有するこの地域を「人口集中地区」とする。</a:t>
          </a:r>
          <a:endParaRPr kumimoji="1" lang="en-US" altLang="ja-JP" sz="800">
            <a:latin typeface="+mn-ea"/>
            <a:ea typeface="+mn-ea"/>
          </a:endParaRPr>
        </a:p>
        <a:p>
          <a:endParaRPr kumimoji="1" lang="en-US" altLang="ja-JP" sz="800">
            <a:latin typeface="+mn-ea"/>
            <a:ea typeface="+mn-ea"/>
          </a:endParaRPr>
        </a:p>
        <a:p>
          <a:r>
            <a:rPr kumimoji="1" lang="ja-JP" altLang="en-US" sz="800">
              <a:latin typeface="+mn-ea"/>
              <a:ea typeface="+mn-ea"/>
            </a:rPr>
            <a:t>資料：国勢調査</a:t>
          </a:r>
          <a:endParaRPr kumimoji="1" lang="en-US" altLang="ja-JP" sz="800">
            <a:latin typeface="+mn-ea"/>
            <a:ea typeface="+mn-ea"/>
          </a:endParaRPr>
        </a:p>
      </xdr:txBody>
    </xdr:sp>
    <xdr:clientData/>
  </xdr:twoCellAnchor>
  <xdr:twoCellAnchor editAs="absolute">
    <xdr:from>
      <xdr:col>15</xdr:col>
      <xdr:colOff>65615</xdr:colOff>
      <xdr:row>2680</xdr:row>
      <xdr:rowOff>43717</xdr:rowOff>
    </xdr:from>
    <xdr:to>
      <xdr:col>22</xdr:col>
      <xdr:colOff>247324</xdr:colOff>
      <xdr:row>2685</xdr:row>
      <xdr:rowOff>149225</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200025</xdr:colOff>
      <xdr:row>2629</xdr:row>
      <xdr:rowOff>65617</xdr:rowOff>
    </xdr:from>
    <xdr:to>
      <xdr:col>12</xdr:col>
      <xdr:colOff>103716</xdr:colOff>
      <xdr:row>2634</xdr:row>
      <xdr:rowOff>6350</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390525</xdr:colOff>
      <xdr:row>2657</xdr:row>
      <xdr:rowOff>65617</xdr:rowOff>
    </xdr:from>
    <xdr:to>
      <xdr:col>12</xdr:col>
      <xdr:colOff>294216</xdr:colOff>
      <xdr:row>2662</xdr:row>
      <xdr:rowOff>6350</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209549</xdr:colOff>
      <xdr:row>2683</xdr:row>
      <xdr:rowOff>120650</xdr:rowOff>
    </xdr:from>
    <xdr:to>
      <xdr:col>13</xdr:col>
      <xdr:colOff>17991</xdr:colOff>
      <xdr:row>2688</xdr:row>
      <xdr:rowOff>65616</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447675</xdr:colOff>
      <xdr:row>2688</xdr:row>
      <xdr:rowOff>113241</xdr:rowOff>
    </xdr:from>
    <xdr:to>
      <xdr:col>12</xdr:col>
      <xdr:colOff>351366</xdr:colOff>
      <xdr:row>2693</xdr:row>
      <xdr:rowOff>57337</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80.xml><?xml version="1.0" encoding="utf-8"?>
<xdr:wsDr xmlns:xdr="http://schemas.openxmlformats.org/drawingml/2006/spreadsheetDrawing" xmlns:a="http://schemas.openxmlformats.org/drawingml/2006/main">
  <xdr:twoCellAnchor>
    <xdr:from>
      <xdr:col>4</xdr:col>
      <xdr:colOff>161926</xdr:colOff>
      <xdr:row>1</xdr:row>
      <xdr:rowOff>244476</xdr:rowOff>
    </xdr:from>
    <xdr:to>
      <xdr:col>14</xdr:col>
      <xdr:colOff>257175</xdr:colOff>
      <xdr:row>13</xdr:row>
      <xdr:rowOff>161925</xdr:rowOff>
    </xdr:to>
    <xdr:graphicFrame macro="">
      <xdr:nvGraphicFramePr>
        <xdr:cNvPr id="2" name="グラフ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488951</xdr:colOff>
      <xdr:row>12</xdr:row>
      <xdr:rowOff>221191</xdr:rowOff>
    </xdr:from>
    <xdr:to>
      <xdr:col>14</xdr:col>
      <xdr:colOff>447675</xdr:colOff>
      <xdr:row>13</xdr:row>
      <xdr:rowOff>238125</xdr:rowOff>
    </xdr:to>
    <xdr:sp macro="" textlink="">
      <xdr:nvSpPr>
        <xdr:cNvPr id="3" name="テキスト ボックス 2">
          <a:extLst>
            <a:ext uri="{FF2B5EF4-FFF2-40B4-BE49-F238E27FC236}">
              <a16:creationId xmlns:a16="http://schemas.microsoft.com/office/drawing/2014/main" id="{00000000-0008-0000-9D00-000003000000}"/>
            </a:ext>
          </a:extLst>
        </xdr:cNvPr>
        <xdr:cNvSpPr txBox="1"/>
      </xdr:nvSpPr>
      <xdr:spPr>
        <a:xfrm>
          <a:off x="9109076" y="3602566"/>
          <a:ext cx="2035174" cy="302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従業者数</a:t>
          </a:r>
          <a:r>
            <a:rPr kumimoji="1" lang="en-US" altLang="ja-JP" sz="800">
              <a:latin typeface="+mn-ea"/>
              <a:ea typeface="+mn-ea"/>
            </a:rPr>
            <a:t>10</a:t>
          </a:r>
          <a:r>
            <a:rPr kumimoji="1" lang="ja-JP" altLang="en-US" sz="800">
              <a:latin typeface="+mn-ea"/>
              <a:ea typeface="+mn-ea"/>
            </a:rPr>
            <a:t>人以上の宿泊施設</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9D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9D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D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31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D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D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31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11</xdr:col>
      <xdr:colOff>298451</xdr:colOff>
      <xdr:row>13</xdr:row>
      <xdr:rowOff>211666</xdr:rowOff>
    </xdr:from>
    <xdr:to>
      <xdr:col>14</xdr:col>
      <xdr:colOff>619125</xdr:colOff>
      <xdr:row>15</xdr:row>
      <xdr:rowOff>57150</xdr:rowOff>
    </xdr:to>
    <xdr:sp macro="" textlink="">
      <xdr:nvSpPr>
        <xdr:cNvPr id="9" name="テキスト ボックス 8">
          <a:extLst>
            <a:ext uri="{FF2B5EF4-FFF2-40B4-BE49-F238E27FC236}">
              <a16:creationId xmlns:a16="http://schemas.microsoft.com/office/drawing/2014/main" id="{00000000-0008-0000-9D00-000009000000}"/>
            </a:ext>
          </a:extLst>
        </xdr:cNvPr>
        <xdr:cNvSpPr txBox="1"/>
      </xdr:nvSpPr>
      <xdr:spPr>
        <a:xfrm>
          <a:off x="8918576" y="3878791"/>
          <a:ext cx="2397124" cy="416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資料：観光</a:t>
          </a:r>
          <a:r>
            <a:rPr kumimoji="1" lang="ja-JP" altLang="en-US" sz="800">
              <a:solidFill>
                <a:sysClr val="windowText" lastClr="000000"/>
              </a:solidFill>
              <a:latin typeface="+mn-ea"/>
              <a:ea typeface="+mn-ea"/>
            </a:rPr>
            <a:t>政策</a:t>
          </a:r>
          <a:r>
            <a:rPr kumimoji="1" lang="ja-JP" altLang="en-US" sz="800">
              <a:latin typeface="+mn-ea"/>
              <a:ea typeface="+mn-ea"/>
            </a:rPr>
            <a:t>課</a:t>
          </a:r>
          <a:endParaRPr kumimoji="1" lang="en-US" altLang="ja-JP" sz="800">
            <a:latin typeface="+mn-ea"/>
            <a:ea typeface="+mn-ea"/>
          </a:endParaRPr>
        </a:p>
        <a:p>
          <a:r>
            <a:rPr kumimoji="1" lang="ja-JP" altLang="en-US" sz="800">
              <a:latin typeface="+mn-ea"/>
              <a:ea typeface="+mn-ea"/>
            </a:rPr>
            <a:t>　　　　観光庁宿泊旅行統計調査（参考第８表）</a:t>
          </a:r>
        </a:p>
      </xdr:txBody>
    </xdr:sp>
    <xdr:clientData/>
  </xdr:twoCellAnchor>
  <xdr:twoCellAnchor>
    <xdr:from>
      <xdr:col>13</xdr:col>
      <xdr:colOff>552450</xdr:colOff>
      <xdr:row>11</xdr:row>
      <xdr:rowOff>200025</xdr:rowOff>
    </xdr:from>
    <xdr:to>
      <xdr:col>14</xdr:col>
      <xdr:colOff>256501</xdr:colOff>
      <xdr:row>12</xdr:row>
      <xdr:rowOff>186744</xdr:rowOff>
    </xdr:to>
    <xdr:sp macro="" textlink="">
      <xdr:nvSpPr>
        <xdr:cNvPr id="11" name="テキスト ボックス 1">
          <a:extLst>
            <a:ext uri="{FF2B5EF4-FFF2-40B4-BE49-F238E27FC236}">
              <a16:creationId xmlns:a16="http://schemas.microsoft.com/office/drawing/2014/main" id="{00000000-0008-0000-9D00-00000B000000}"/>
            </a:ext>
          </a:extLst>
        </xdr:cNvPr>
        <xdr:cNvSpPr txBox="1"/>
      </xdr:nvSpPr>
      <xdr:spPr>
        <a:xfrm>
          <a:off x="10544175" y="3295650"/>
          <a:ext cx="408901" cy="2724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年</a:t>
          </a:r>
          <a:endParaRPr lang="en-US" altLang="ja-JP" sz="800">
            <a:solidFill>
              <a:schemeClr val="tx1">
                <a:lumMod val="65000"/>
                <a:lumOff val="35000"/>
              </a:schemeClr>
            </a:solidFill>
          </a:endParaRPr>
        </a:p>
      </xdr:txBody>
    </xdr:sp>
    <xdr:clientData/>
  </xdr:twoCellAnchor>
</xdr:wsDr>
</file>

<file path=xl/drawings/drawing281.xml><?xml version="1.0" encoding="utf-8"?>
<c:userShapes xmlns:c="http://schemas.openxmlformats.org/drawingml/2006/chart">
  <cdr:relSizeAnchor xmlns:cdr="http://schemas.openxmlformats.org/drawingml/2006/chartDrawing">
    <cdr:from>
      <cdr:x>0.04467</cdr:x>
      <cdr:y>0.03831</cdr:y>
    </cdr:from>
    <cdr:to>
      <cdr:x>0.10446</cdr:x>
      <cdr:y>0.11814</cdr:y>
    </cdr:to>
    <cdr:sp macro="" textlink="">
      <cdr:nvSpPr>
        <cdr:cNvPr id="3" name="テキスト ボックス 1"/>
        <cdr:cNvSpPr txBox="1"/>
      </cdr:nvSpPr>
      <cdr:spPr>
        <a:xfrm xmlns:a="http://schemas.openxmlformats.org/drawingml/2006/main">
          <a:off x="305495" y="130759"/>
          <a:ext cx="408880" cy="2724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82.xml><?xml version="1.0" encoding="utf-8"?>
<xdr:wsDr xmlns:xdr="http://schemas.openxmlformats.org/drawingml/2006/spreadsheetDrawing" xmlns:a="http://schemas.openxmlformats.org/drawingml/2006/main">
  <xdr:twoCellAnchor>
    <xdr:from>
      <xdr:col>0</xdr:col>
      <xdr:colOff>9525</xdr:colOff>
      <xdr:row>1</xdr:row>
      <xdr:rowOff>9524</xdr:rowOff>
    </xdr:from>
    <xdr:to>
      <xdr:col>3</xdr:col>
      <xdr:colOff>1126575</xdr:colOff>
      <xdr:row>2</xdr:row>
      <xdr:rowOff>117674</xdr:rowOff>
    </xdr:to>
    <xdr:sp macro="" textlink="">
      <xdr:nvSpPr>
        <xdr:cNvPr id="2" name="テキスト ボックス 1">
          <a:extLst>
            <a:ext uri="{FF2B5EF4-FFF2-40B4-BE49-F238E27FC236}">
              <a16:creationId xmlns:a16="http://schemas.microsoft.com/office/drawing/2014/main" id="{50B37824-C4EA-4680-990B-40F2395819CA}"/>
            </a:ext>
          </a:extLst>
        </xdr:cNvPr>
        <xdr:cNvSpPr txBox="1"/>
      </xdr:nvSpPr>
      <xdr:spPr>
        <a:xfrm>
          <a:off x="9525" y="171449"/>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世　界　一</a:t>
          </a:r>
        </a:p>
      </xdr:txBody>
    </xdr:sp>
    <xdr:clientData/>
  </xdr:twoCellAnchor>
  <xdr:twoCellAnchor>
    <xdr:from>
      <xdr:col>0</xdr:col>
      <xdr:colOff>19050</xdr:colOff>
      <xdr:row>5</xdr:row>
      <xdr:rowOff>323849</xdr:rowOff>
    </xdr:from>
    <xdr:to>
      <xdr:col>3</xdr:col>
      <xdr:colOff>1136100</xdr:colOff>
      <xdr:row>7</xdr:row>
      <xdr:rowOff>108149</xdr:rowOff>
    </xdr:to>
    <xdr:sp macro="" textlink="">
      <xdr:nvSpPr>
        <xdr:cNvPr id="3" name="テキスト ボックス 2">
          <a:extLst>
            <a:ext uri="{FF2B5EF4-FFF2-40B4-BE49-F238E27FC236}">
              <a16:creationId xmlns:a16="http://schemas.microsoft.com/office/drawing/2014/main" id="{D9563DEB-AC91-4071-BBB5-33F49F4062A7}"/>
            </a:ext>
          </a:extLst>
        </xdr:cNvPr>
        <xdr:cNvSpPr txBox="1"/>
      </xdr:nvSpPr>
      <xdr:spPr>
        <a:xfrm>
          <a:off x="19050" y="1781174"/>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日　本　一</a:t>
          </a:r>
        </a:p>
      </xdr:txBody>
    </xdr:sp>
    <xdr:clientData/>
  </xdr:twoCellAnchor>
  <xdr:twoCellAnchor>
    <xdr:from>
      <xdr:col>0</xdr:col>
      <xdr:colOff>19050</xdr:colOff>
      <xdr:row>19</xdr:row>
      <xdr:rowOff>9524</xdr:rowOff>
    </xdr:from>
    <xdr:to>
      <xdr:col>3</xdr:col>
      <xdr:colOff>1136100</xdr:colOff>
      <xdr:row>20</xdr:row>
      <xdr:rowOff>117674</xdr:rowOff>
    </xdr:to>
    <xdr:sp macro="" textlink="">
      <xdr:nvSpPr>
        <xdr:cNvPr id="4" name="テキスト ボックス 3">
          <a:extLst>
            <a:ext uri="{FF2B5EF4-FFF2-40B4-BE49-F238E27FC236}">
              <a16:creationId xmlns:a16="http://schemas.microsoft.com/office/drawing/2014/main" id="{5E2DB8EA-988A-4D8A-8178-33C007F2EFC6}"/>
            </a:ext>
          </a:extLst>
        </xdr:cNvPr>
        <xdr:cNvSpPr txBox="1"/>
      </xdr:nvSpPr>
      <xdr:spPr>
        <a:xfrm>
          <a:off x="19050" y="6000749"/>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県　内　一</a:t>
          </a:r>
        </a:p>
      </xdr:txBody>
    </xdr:sp>
    <xdr:clientData/>
  </xdr:twoCellAnchor>
  <xdr:twoCellAnchor>
    <xdr:from>
      <xdr:col>0</xdr:col>
      <xdr:colOff>19050</xdr:colOff>
      <xdr:row>129</xdr:row>
      <xdr:rowOff>9525</xdr:rowOff>
    </xdr:from>
    <xdr:to>
      <xdr:col>3</xdr:col>
      <xdr:colOff>1136100</xdr:colOff>
      <xdr:row>130</xdr:row>
      <xdr:rowOff>117675</xdr:rowOff>
    </xdr:to>
    <xdr:sp macro="" textlink="">
      <xdr:nvSpPr>
        <xdr:cNvPr id="5" name="テキスト ボックス 4">
          <a:extLst>
            <a:ext uri="{FF2B5EF4-FFF2-40B4-BE49-F238E27FC236}">
              <a16:creationId xmlns:a16="http://schemas.microsoft.com/office/drawing/2014/main" id="{1A9F11A5-EE92-4B02-AC99-A172AFFBA67E}"/>
            </a:ext>
          </a:extLst>
        </xdr:cNvPr>
        <xdr:cNvSpPr txBox="1"/>
      </xdr:nvSpPr>
      <xdr:spPr>
        <a:xfrm>
          <a:off x="19050" y="40976550"/>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県　内　唯　一</a:t>
          </a:r>
        </a:p>
      </xdr:txBody>
    </xdr:sp>
    <xdr:clientData/>
  </xdr:twoCellAnchor>
  <xdr:twoCellAnchor>
    <xdr:from>
      <xdr:col>0</xdr:col>
      <xdr:colOff>0</xdr:colOff>
      <xdr:row>154</xdr:row>
      <xdr:rowOff>9525</xdr:rowOff>
    </xdr:from>
    <xdr:to>
      <xdr:col>3</xdr:col>
      <xdr:colOff>1117050</xdr:colOff>
      <xdr:row>155</xdr:row>
      <xdr:rowOff>117675</xdr:rowOff>
    </xdr:to>
    <xdr:sp macro="" textlink="">
      <xdr:nvSpPr>
        <xdr:cNvPr id="6" name="テキスト ボックス 5">
          <a:extLst>
            <a:ext uri="{FF2B5EF4-FFF2-40B4-BE49-F238E27FC236}">
              <a16:creationId xmlns:a16="http://schemas.microsoft.com/office/drawing/2014/main" id="{32601A24-B3DC-4F65-96BF-8947D4718432}"/>
            </a:ext>
          </a:extLst>
        </xdr:cNvPr>
        <xdr:cNvSpPr txBox="1"/>
      </xdr:nvSpPr>
      <xdr:spPr>
        <a:xfrm>
          <a:off x="0" y="48748950"/>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県　内　初</a:t>
          </a:r>
        </a:p>
      </xdr:txBody>
    </xdr:sp>
    <xdr:clientData/>
  </xdr:twoCellAnchor>
  <xdr:twoCellAnchor>
    <xdr:from>
      <xdr:col>0</xdr:col>
      <xdr:colOff>0</xdr:colOff>
      <xdr:row>12</xdr:row>
      <xdr:rowOff>323849</xdr:rowOff>
    </xdr:from>
    <xdr:to>
      <xdr:col>3</xdr:col>
      <xdr:colOff>1117050</xdr:colOff>
      <xdr:row>14</xdr:row>
      <xdr:rowOff>108149</xdr:rowOff>
    </xdr:to>
    <xdr:sp macro="" textlink="">
      <xdr:nvSpPr>
        <xdr:cNvPr id="7" name="テキスト ボックス 6">
          <a:extLst>
            <a:ext uri="{FF2B5EF4-FFF2-40B4-BE49-F238E27FC236}">
              <a16:creationId xmlns:a16="http://schemas.microsoft.com/office/drawing/2014/main" id="{BB6180F6-2B35-49FD-BCA9-9DFC87964D22}"/>
            </a:ext>
          </a:extLst>
        </xdr:cNvPr>
        <xdr:cNvSpPr txBox="1"/>
      </xdr:nvSpPr>
      <xdr:spPr>
        <a:xfrm>
          <a:off x="0" y="4048124"/>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東　北　一</a:t>
          </a:r>
        </a:p>
      </xdr:txBody>
    </xdr:sp>
    <xdr:clientData/>
  </xdr:twoCellAnchor>
  <xdr:twoCellAnchor>
    <xdr:from>
      <xdr:col>0</xdr:col>
      <xdr:colOff>0</xdr:colOff>
      <xdr:row>148</xdr:row>
      <xdr:rowOff>9525</xdr:rowOff>
    </xdr:from>
    <xdr:to>
      <xdr:col>3</xdr:col>
      <xdr:colOff>1117050</xdr:colOff>
      <xdr:row>149</xdr:row>
      <xdr:rowOff>117675</xdr:rowOff>
    </xdr:to>
    <xdr:sp macro="" textlink="">
      <xdr:nvSpPr>
        <xdr:cNvPr id="8" name="テキスト ボックス 7">
          <a:extLst>
            <a:ext uri="{FF2B5EF4-FFF2-40B4-BE49-F238E27FC236}">
              <a16:creationId xmlns:a16="http://schemas.microsoft.com/office/drawing/2014/main" id="{BA074801-E660-4014-9B6B-B40EA27B0830}"/>
            </a:ext>
          </a:extLst>
        </xdr:cNvPr>
        <xdr:cNvSpPr txBox="1"/>
      </xdr:nvSpPr>
      <xdr:spPr>
        <a:xfrm>
          <a:off x="0" y="47129700"/>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東　北　初</a:t>
          </a:r>
        </a:p>
      </xdr:txBody>
    </xdr:sp>
    <xdr:clientData/>
  </xdr:twoCellAnchor>
  <xdr:twoCellAnchor>
    <xdr:from>
      <xdr:col>0</xdr:col>
      <xdr:colOff>19050</xdr:colOff>
      <xdr:row>143</xdr:row>
      <xdr:rowOff>28575</xdr:rowOff>
    </xdr:from>
    <xdr:to>
      <xdr:col>3</xdr:col>
      <xdr:colOff>1136100</xdr:colOff>
      <xdr:row>144</xdr:row>
      <xdr:rowOff>136725</xdr:rowOff>
    </xdr:to>
    <xdr:sp macro="" textlink="">
      <xdr:nvSpPr>
        <xdr:cNvPr id="9" name="テキスト ボックス 8">
          <a:extLst>
            <a:ext uri="{FF2B5EF4-FFF2-40B4-BE49-F238E27FC236}">
              <a16:creationId xmlns:a16="http://schemas.microsoft.com/office/drawing/2014/main" id="{05901257-92A9-4C8A-84D8-23AED12728CC}"/>
            </a:ext>
          </a:extLst>
        </xdr:cNvPr>
        <xdr:cNvSpPr txBox="1"/>
      </xdr:nvSpPr>
      <xdr:spPr>
        <a:xfrm>
          <a:off x="19050" y="45529500"/>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全　国　初</a:t>
          </a:r>
        </a:p>
      </xdr:txBody>
    </xdr:sp>
    <xdr:clientData/>
  </xdr:twoCellAnchor>
</xdr:wsDr>
</file>

<file path=xl/drawings/drawing283.xml><?xml version="1.0" encoding="utf-8"?>
<xdr:wsDr xmlns:xdr="http://schemas.openxmlformats.org/drawingml/2006/spreadsheetDrawing" xmlns:a="http://schemas.openxmlformats.org/drawingml/2006/main">
  <xdr:twoCellAnchor>
    <xdr:from>
      <xdr:col>9</xdr:col>
      <xdr:colOff>79253</xdr:colOff>
      <xdr:row>1</xdr:row>
      <xdr:rowOff>0</xdr:rowOff>
    </xdr:from>
    <xdr:to>
      <xdr:col>17</xdr:col>
      <xdr:colOff>519478</xdr:colOff>
      <xdr:row>25</xdr:row>
      <xdr:rowOff>32971</xdr:rowOff>
    </xdr:to>
    <xdr:graphicFrame macro="">
      <xdr:nvGraphicFramePr>
        <xdr:cNvPr id="3" name="グラフ 2">
          <a:extLst>
            <a:ext uri="{FF2B5EF4-FFF2-40B4-BE49-F238E27FC236}">
              <a16:creationId xmlns:a16="http://schemas.microsoft.com/office/drawing/2014/main" id="{00000000-0008-0000-9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315384</xdr:colOff>
      <xdr:row>24</xdr:row>
      <xdr:rowOff>32808</xdr:rowOff>
    </xdr:from>
    <xdr:to>
      <xdr:col>17</xdr:col>
      <xdr:colOff>523875</xdr:colOff>
      <xdr:row>25</xdr:row>
      <xdr:rowOff>133350</xdr:rowOff>
    </xdr:to>
    <xdr:sp macro="" textlink="">
      <xdr:nvSpPr>
        <xdr:cNvPr id="5" name="テキスト ボックス 543">
          <a:extLst>
            <a:ext uri="{FF2B5EF4-FFF2-40B4-BE49-F238E27FC236}">
              <a16:creationId xmlns:a16="http://schemas.microsoft.com/office/drawing/2014/main" id="{00000000-0008-0000-9F00-000005000000}"/>
            </a:ext>
          </a:extLst>
        </xdr:cNvPr>
        <xdr:cNvSpPr txBox="1"/>
      </xdr:nvSpPr>
      <xdr:spPr>
        <a:xfrm>
          <a:off x="11173884" y="5023908"/>
          <a:ext cx="1580091" cy="271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t>資料：郡山市人口ビジョン</a:t>
          </a:r>
        </a:p>
      </xdr:txBody>
    </xdr:sp>
    <xdr:clientData/>
  </xdr:twoCellAnchor>
  <xdr:twoCellAnchor editAs="absolute">
    <xdr:from>
      <xdr:col>15</xdr:col>
      <xdr:colOff>398990</xdr:colOff>
      <xdr:row>2686</xdr:row>
      <xdr:rowOff>138967</xdr:rowOff>
    </xdr:from>
    <xdr:to>
      <xdr:col>22</xdr:col>
      <xdr:colOff>561649</xdr:colOff>
      <xdr:row>2692</xdr:row>
      <xdr:rowOff>73025</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9F00-000006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6" name="テキスト ボックス 5"/>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142875</xdr:colOff>
      <xdr:row>2635</xdr:row>
      <xdr:rowOff>160867</xdr:rowOff>
    </xdr:from>
    <xdr:to>
      <xdr:col>12</xdr:col>
      <xdr:colOff>418041</xdr:colOff>
      <xdr:row>2640</xdr:row>
      <xdr:rowOff>101600</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9F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333375</xdr:colOff>
      <xdr:row>2663</xdr:row>
      <xdr:rowOff>160867</xdr:rowOff>
    </xdr:from>
    <xdr:to>
      <xdr:col>12</xdr:col>
      <xdr:colOff>608541</xdr:colOff>
      <xdr:row>2668</xdr:row>
      <xdr:rowOff>101600</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9F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533399</xdr:colOff>
      <xdr:row>2690</xdr:row>
      <xdr:rowOff>44450</xdr:rowOff>
    </xdr:from>
    <xdr:to>
      <xdr:col>13</xdr:col>
      <xdr:colOff>332316</xdr:colOff>
      <xdr:row>2694</xdr:row>
      <xdr:rowOff>160866</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9F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390525</xdr:colOff>
      <xdr:row>2695</xdr:row>
      <xdr:rowOff>37041</xdr:rowOff>
    </xdr:from>
    <xdr:to>
      <xdr:col>12</xdr:col>
      <xdr:colOff>665691</xdr:colOff>
      <xdr:row>2699</xdr:row>
      <xdr:rowOff>152587</xdr:rowOff>
    </xdr:to>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00000000-0008-0000-9F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84.xml><?xml version="1.0" encoding="utf-8"?>
<c:userShapes xmlns:c="http://schemas.openxmlformats.org/drawingml/2006/chart">
  <cdr:relSizeAnchor xmlns:cdr="http://schemas.openxmlformats.org/drawingml/2006/chartDrawing">
    <cdr:from>
      <cdr:x>0.13085</cdr:x>
      <cdr:y>0.13935</cdr:y>
    </cdr:from>
    <cdr:to>
      <cdr:x>0.25103</cdr:x>
      <cdr:y>0.19928</cdr:y>
    </cdr:to>
    <cdr:sp macro="" textlink="">
      <cdr:nvSpPr>
        <cdr:cNvPr id="2" name="テキスト ボックス 1"/>
        <cdr:cNvSpPr txBox="1"/>
      </cdr:nvSpPr>
      <cdr:spPr>
        <a:xfrm xmlns:a="http://schemas.openxmlformats.org/drawingml/2006/main">
          <a:off x="703367" y="470958"/>
          <a:ext cx="645990" cy="202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335,444</a:t>
          </a:r>
          <a:endParaRPr lang="ja-JP" altLang="en-US" sz="900"/>
        </a:p>
      </cdr:txBody>
    </cdr:sp>
  </cdr:relSizeAnchor>
  <cdr:relSizeAnchor xmlns:cdr="http://schemas.openxmlformats.org/drawingml/2006/chartDrawing">
    <cdr:from>
      <cdr:x>0.27594</cdr:x>
      <cdr:y>0.14949</cdr:y>
    </cdr:from>
    <cdr:to>
      <cdr:x>0.39612</cdr:x>
      <cdr:y>0.20942</cdr:y>
    </cdr:to>
    <cdr:sp macro="" textlink="">
      <cdr:nvSpPr>
        <cdr:cNvPr id="3" name="テキスト ボックス 1"/>
        <cdr:cNvSpPr txBox="1"/>
      </cdr:nvSpPr>
      <cdr:spPr>
        <a:xfrm xmlns:a="http://schemas.openxmlformats.org/drawingml/2006/main">
          <a:off x="1483249" y="505238"/>
          <a:ext cx="645990"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328,792</a:t>
          </a:r>
          <a:endParaRPr lang="ja-JP" altLang="en-US" sz="900"/>
        </a:p>
      </cdr:txBody>
    </cdr:sp>
  </cdr:relSizeAnchor>
  <cdr:relSizeAnchor xmlns:cdr="http://schemas.openxmlformats.org/drawingml/2006/chartDrawing">
    <cdr:from>
      <cdr:x>0.41751</cdr:x>
      <cdr:y>0.15538</cdr:y>
    </cdr:from>
    <cdr:to>
      <cdr:x>0.53769</cdr:x>
      <cdr:y>0.21531</cdr:y>
    </cdr:to>
    <cdr:sp macro="" textlink="">
      <cdr:nvSpPr>
        <cdr:cNvPr id="4" name="テキスト ボックス 1"/>
        <cdr:cNvSpPr txBox="1"/>
      </cdr:nvSpPr>
      <cdr:spPr>
        <a:xfrm xmlns:a="http://schemas.openxmlformats.org/drawingml/2006/main">
          <a:off x="2244217" y="525144"/>
          <a:ext cx="645990"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321,734</a:t>
          </a:r>
          <a:endParaRPr lang="ja-JP" altLang="en-US" sz="900"/>
        </a:p>
      </cdr:txBody>
    </cdr:sp>
  </cdr:relSizeAnchor>
  <cdr:relSizeAnchor xmlns:cdr="http://schemas.openxmlformats.org/drawingml/2006/chartDrawing">
    <cdr:from>
      <cdr:x>0.5632</cdr:x>
      <cdr:y>0.1669</cdr:y>
    </cdr:from>
    <cdr:to>
      <cdr:x>0.68337</cdr:x>
      <cdr:y>0.22684</cdr:y>
    </cdr:to>
    <cdr:sp macro="" textlink="">
      <cdr:nvSpPr>
        <cdr:cNvPr id="5" name="テキスト ボックス 1"/>
        <cdr:cNvSpPr txBox="1"/>
      </cdr:nvSpPr>
      <cdr:spPr>
        <a:xfrm xmlns:a="http://schemas.openxmlformats.org/drawingml/2006/main">
          <a:off x="3027335" y="564099"/>
          <a:ext cx="645991"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314,978</a:t>
          </a:r>
          <a:endParaRPr lang="ja-JP" altLang="en-US" sz="900"/>
        </a:p>
      </cdr:txBody>
    </cdr:sp>
  </cdr:relSizeAnchor>
  <cdr:relSizeAnchor xmlns:cdr="http://schemas.openxmlformats.org/drawingml/2006/chartDrawing">
    <cdr:from>
      <cdr:x>0.70386</cdr:x>
      <cdr:y>0.18022</cdr:y>
    </cdr:from>
    <cdr:to>
      <cdr:x>0.82404</cdr:x>
      <cdr:y>0.24016</cdr:y>
    </cdr:to>
    <cdr:sp macro="" textlink="">
      <cdr:nvSpPr>
        <cdr:cNvPr id="6" name="テキスト ボックス 1"/>
        <cdr:cNvSpPr txBox="1"/>
      </cdr:nvSpPr>
      <cdr:spPr>
        <a:xfrm xmlns:a="http://schemas.openxmlformats.org/drawingml/2006/main">
          <a:off x="3783428" y="609113"/>
          <a:ext cx="645991"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308,357</a:t>
          </a:r>
          <a:endParaRPr lang="ja-JP" altLang="en-US" sz="900"/>
        </a:p>
      </cdr:txBody>
    </cdr:sp>
  </cdr:relSizeAnchor>
  <cdr:relSizeAnchor xmlns:cdr="http://schemas.openxmlformats.org/drawingml/2006/chartDrawing">
    <cdr:from>
      <cdr:x>0.85161</cdr:x>
      <cdr:y>0.18765</cdr:y>
    </cdr:from>
    <cdr:to>
      <cdr:x>0.97178</cdr:x>
      <cdr:y>0.24759</cdr:y>
    </cdr:to>
    <cdr:sp macro="" textlink="">
      <cdr:nvSpPr>
        <cdr:cNvPr id="7" name="テキスト ボックス 1"/>
        <cdr:cNvSpPr txBox="1"/>
      </cdr:nvSpPr>
      <cdr:spPr>
        <a:xfrm xmlns:a="http://schemas.openxmlformats.org/drawingml/2006/main">
          <a:off x="4577621" y="634220"/>
          <a:ext cx="645990"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301,540</a:t>
          </a:r>
          <a:endParaRPr lang="ja-JP" altLang="en-US" sz="900"/>
        </a:p>
      </cdr:txBody>
    </cdr:sp>
  </cdr:relSizeAnchor>
  <cdr:relSizeAnchor xmlns:cdr="http://schemas.openxmlformats.org/drawingml/2006/chartDrawing">
    <cdr:from>
      <cdr:x>0.08395</cdr:x>
      <cdr:y>0.09006</cdr:y>
    </cdr:from>
    <cdr:to>
      <cdr:x>0.16307</cdr:x>
      <cdr:y>0.1812</cdr:y>
    </cdr:to>
    <cdr:sp macro="" textlink="">
      <cdr:nvSpPr>
        <cdr:cNvPr id="8" name="テキスト ボックス 1"/>
        <cdr:cNvSpPr txBox="1"/>
      </cdr:nvSpPr>
      <cdr:spPr>
        <a:xfrm xmlns:a="http://schemas.openxmlformats.org/drawingml/2006/main">
          <a:off x="523550" y="355028"/>
          <a:ext cx="493411" cy="3593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29.xml><?xml version="1.0" encoding="utf-8"?>
<c:userShapes xmlns:c="http://schemas.openxmlformats.org/drawingml/2006/chart">
  <cdr:relSizeAnchor xmlns:cdr="http://schemas.openxmlformats.org/drawingml/2006/chartDrawing">
    <cdr:from>
      <cdr:x>0.95157</cdr:x>
      <cdr:y>0.09776</cdr:y>
    </cdr:from>
    <cdr:to>
      <cdr:x>0.99309</cdr:x>
      <cdr:y>0.18085</cdr:y>
    </cdr:to>
    <cdr:sp macro="" textlink="">
      <cdr:nvSpPr>
        <cdr:cNvPr id="2" name="テキスト ボックス 1"/>
        <cdr:cNvSpPr txBox="1"/>
      </cdr:nvSpPr>
      <cdr:spPr>
        <a:xfrm xmlns:a="http://schemas.openxmlformats.org/drawingml/2006/main">
          <a:off x="5247875" y="362610"/>
          <a:ext cx="229001" cy="3082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p>
      </cdr:txBody>
    </cdr:sp>
  </cdr:relSizeAnchor>
  <cdr:relSizeAnchor xmlns:cdr="http://schemas.openxmlformats.org/drawingml/2006/chartDrawing">
    <cdr:from>
      <cdr:x>0.01642</cdr:x>
      <cdr:y>0.07761</cdr:y>
    </cdr:from>
    <cdr:to>
      <cdr:x>0.07177</cdr:x>
      <cdr:y>0.15003</cdr:y>
    </cdr:to>
    <cdr:sp macro="" textlink="">
      <cdr:nvSpPr>
        <cdr:cNvPr id="3" name="テキスト ボックス 1"/>
        <cdr:cNvSpPr txBox="1"/>
      </cdr:nvSpPr>
      <cdr:spPr>
        <a:xfrm xmlns:a="http://schemas.openxmlformats.org/drawingml/2006/main">
          <a:off x="90548" y="287890"/>
          <a:ext cx="305254" cy="2686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p>
      </cdr:txBody>
    </cdr:sp>
  </cdr:relSizeAnchor>
</c:userShapes>
</file>

<file path=xl/drawings/drawing3.xml><?xml version="1.0" encoding="utf-8"?>
<xdr:wsDr xmlns:xdr="http://schemas.openxmlformats.org/drawingml/2006/spreadsheetDrawing" xmlns:a="http://schemas.openxmlformats.org/drawingml/2006/main">
  <xdr:twoCellAnchor>
    <xdr:from>
      <xdr:col>8</xdr:col>
      <xdr:colOff>279569</xdr:colOff>
      <xdr:row>1</xdr:row>
      <xdr:rowOff>95250</xdr:rowOff>
    </xdr:from>
    <xdr:to>
      <xdr:col>16</xdr:col>
      <xdr:colOff>114300</xdr:colOff>
      <xdr:row>23</xdr:row>
      <xdr:rowOff>28575</xdr:rowOff>
    </xdr:to>
    <xdr:graphicFrame macro="">
      <xdr:nvGraphicFramePr>
        <xdr:cNvPr id="6" name="グラフ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466725</xdr:colOff>
      <xdr:row>22</xdr:row>
      <xdr:rowOff>77666</xdr:rowOff>
    </xdr:from>
    <xdr:to>
      <xdr:col>16</xdr:col>
      <xdr:colOff>360077</xdr:colOff>
      <xdr:row>23</xdr:row>
      <xdr:rowOff>112345</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1563350" y="4878266"/>
          <a:ext cx="1264952" cy="206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14</xdr:col>
      <xdr:colOff>352425</xdr:colOff>
      <xdr:row>3</xdr:row>
      <xdr:rowOff>19050</xdr:rowOff>
    </xdr:from>
    <xdr:to>
      <xdr:col>16</xdr:col>
      <xdr:colOff>229658</xdr:colOff>
      <xdr:row>4</xdr:row>
      <xdr:rowOff>146050</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1449050" y="704850"/>
          <a:ext cx="1248833"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8</xdr:col>
      <xdr:colOff>658090</xdr:colOff>
      <xdr:row>22</xdr:row>
      <xdr:rowOff>78797</xdr:rowOff>
    </xdr:from>
    <xdr:to>
      <xdr:col>14</xdr:col>
      <xdr:colOff>415636</xdr:colOff>
      <xdr:row>24</xdr:row>
      <xdr:rowOff>9524</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7639915" y="4879397"/>
          <a:ext cx="3872346" cy="273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「年齢不詳」を除くため総人口とは一致しない。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86783</xdr:colOff>
      <xdr:row>1</xdr:row>
      <xdr:rowOff>95249</xdr:rowOff>
    </xdr:from>
    <xdr:to>
      <xdr:col>19</xdr:col>
      <xdr:colOff>20107</xdr:colOff>
      <xdr:row>20</xdr:row>
      <xdr:rowOff>22225</xdr:rowOff>
    </xdr:to>
    <xdr:graphicFrame macro="">
      <xdr:nvGraphicFramePr>
        <xdr:cNvPr id="10" name="グラフ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167109</xdr:colOff>
      <xdr:row>18</xdr:row>
      <xdr:rowOff>148</xdr:rowOff>
    </xdr:from>
    <xdr:to>
      <xdr:col>19</xdr:col>
      <xdr:colOff>61276</xdr:colOff>
      <xdr:row>19</xdr:row>
      <xdr:rowOff>116810</xdr:rowOff>
    </xdr:to>
    <xdr:sp macro="" textlink="">
      <xdr:nvSpPr>
        <xdr:cNvPr id="393" name="テキスト ボックス 392">
          <a:extLst>
            <a:ext uri="{FF2B5EF4-FFF2-40B4-BE49-F238E27FC236}">
              <a16:creationId xmlns:a16="http://schemas.microsoft.com/office/drawing/2014/main" id="{00000000-0008-0000-0D00-000089010000}"/>
            </a:ext>
          </a:extLst>
        </xdr:cNvPr>
        <xdr:cNvSpPr txBox="1"/>
      </xdr:nvSpPr>
      <xdr:spPr>
        <a:xfrm>
          <a:off x="12483667" y="3385186"/>
          <a:ext cx="1271628" cy="285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資料：市民課</a:t>
          </a:r>
        </a:p>
      </xdr:txBody>
    </xdr:sp>
    <xdr:clientData/>
  </xdr:twoCellAnchor>
  <xdr:twoCellAnchor>
    <xdr:from>
      <xdr:col>16</xdr:col>
      <xdr:colOff>673101</xdr:colOff>
      <xdr:row>2</xdr:row>
      <xdr:rowOff>155576</xdr:rowOff>
    </xdr:from>
    <xdr:to>
      <xdr:col>18</xdr:col>
      <xdr:colOff>530088</xdr:colOff>
      <xdr:row>3</xdr:row>
      <xdr:rowOff>176742</xdr:rowOff>
    </xdr:to>
    <xdr:sp macro="" textlink="">
      <xdr:nvSpPr>
        <xdr:cNvPr id="400" name="テキスト ボックス 399">
          <a:extLst>
            <a:ext uri="{FF2B5EF4-FFF2-40B4-BE49-F238E27FC236}">
              <a16:creationId xmlns:a16="http://schemas.microsoft.com/office/drawing/2014/main" id="{00000000-0008-0000-0D00-000090010000}"/>
            </a:ext>
          </a:extLst>
        </xdr:cNvPr>
        <xdr:cNvSpPr txBox="1"/>
      </xdr:nvSpPr>
      <xdr:spPr>
        <a:xfrm>
          <a:off x="12343297" y="619402"/>
          <a:ext cx="1231900" cy="311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j-ea"/>
              <a:ea typeface="+mj-ea"/>
            </a:rPr>
            <a:t>2025</a:t>
          </a:r>
          <a:r>
            <a:rPr kumimoji="1" lang="ja-JP" altLang="en-US" sz="800">
              <a:solidFill>
                <a:sysClr val="windowText" lastClr="000000"/>
              </a:solidFill>
              <a:latin typeface="+mj-ea"/>
              <a:ea typeface="+mj-ea"/>
            </a:rPr>
            <a:t>年</a:t>
          </a:r>
          <a:r>
            <a:rPr kumimoji="1" lang="en-US" altLang="ja-JP" sz="800">
              <a:solidFill>
                <a:sysClr val="windowText" lastClr="000000"/>
              </a:solidFill>
              <a:latin typeface="+mj-ea"/>
              <a:ea typeface="+mj-ea"/>
            </a:rPr>
            <a:t>3</a:t>
          </a:r>
          <a:r>
            <a:rPr kumimoji="1" lang="ja-JP" altLang="en-US" sz="800">
              <a:solidFill>
                <a:sysClr val="windowText" lastClr="000000"/>
              </a:solidFill>
              <a:latin typeface="+mj-ea"/>
              <a:ea typeface="+mj-ea"/>
            </a:rPr>
            <a:t>月末日現在</a:t>
          </a:r>
        </a:p>
      </xdr:txBody>
    </xdr:sp>
    <xdr:clientData/>
  </xdr:twoCellAnchor>
  <xdr:twoCellAnchor editAs="absolute">
    <xdr:from>
      <xdr:col>15</xdr:col>
      <xdr:colOff>323350</xdr:colOff>
      <xdr:row>2688</xdr:row>
      <xdr:rowOff>91342</xdr:rowOff>
    </xdr:from>
    <xdr:to>
      <xdr:col>23</xdr:col>
      <xdr:colOff>324085</xdr:colOff>
      <xdr:row>2694</xdr:row>
      <xdr:rowOff>25400</xdr:rowOff>
    </xdr:to>
    <mc:AlternateContent xmlns:mc="http://schemas.openxmlformats.org/markup-compatibility/2006" xmlns:a14="http://schemas.microsoft.com/office/drawing/2010/main">
      <mc:Choice Requires="a14">
        <xdr:sp macro="" textlink="">
          <xdr:nvSpPr>
            <xdr:cNvPr id="425" name="テキスト ボックス 424">
              <a:extLst>
                <a:ext uri="{FF2B5EF4-FFF2-40B4-BE49-F238E27FC236}">
                  <a16:creationId xmlns:a16="http://schemas.microsoft.com/office/drawing/2014/main" id="{00000000-0008-0000-0D00-0000A901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25" name="テキスト ボックス 42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7</xdr:col>
      <xdr:colOff>66675</xdr:colOff>
      <xdr:row>2637</xdr:row>
      <xdr:rowOff>113242</xdr:rowOff>
    </xdr:from>
    <xdr:to>
      <xdr:col>12</xdr:col>
      <xdr:colOff>342402</xdr:colOff>
      <xdr:row>2642</xdr:row>
      <xdr:rowOff>53975</xdr:rowOff>
    </xdr:to>
    <mc:AlternateContent xmlns:mc="http://schemas.openxmlformats.org/markup-compatibility/2006" xmlns:a14="http://schemas.microsoft.com/office/drawing/2010/main">
      <mc:Choice Requires="a14">
        <xdr:sp macro="" textlink="">
          <xdr:nvSpPr>
            <xdr:cNvPr id="427" name="テキスト ボックス 426">
              <a:extLst>
                <a:ext uri="{FF2B5EF4-FFF2-40B4-BE49-F238E27FC236}">
                  <a16:creationId xmlns:a16="http://schemas.microsoft.com/office/drawing/2014/main" id="{00000000-0008-0000-0D00-0000AB01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7" name="テキスト ボックス 42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7</xdr:col>
      <xdr:colOff>257175</xdr:colOff>
      <xdr:row>2665</xdr:row>
      <xdr:rowOff>113242</xdr:rowOff>
    </xdr:from>
    <xdr:to>
      <xdr:col>12</xdr:col>
      <xdr:colOff>530661</xdr:colOff>
      <xdr:row>2670</xdr:row>
      <xdr:rowOff>53975</xdr:rowOff>
    </xdr:to>
    <mc:AlternateContent xmlns:mc="http://schemas.openxmlformats.org/markup-compatibility/2006" xmlns:a14="http://schemas.microsoft.com/office/drawing/2010/main">
      <mc:Choice Requires="a14">
        <xdr:sp macro="" textlink="">
          <xdr:nvSpPr>
            <xdr:cNvPr id="428" name="テキスト ボックス 427">
              <a:extLst>
                <a:ext uri="{FF2B5EF4-FFF2-40B4-BE49-F238E27FC236}">
                  <a16:creationId xmlns:a16="http://schemas.microsoft.com/office/drawing/2014/main" id="{00000000-0008-0000-0D00-0000AC01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28" name="テキスト ボックス 42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6</xdr:col>
      <xdr:colOff>361949</xdr:colOff>
      <xdr:row>2692</xdr:row>
      <xdr:rowOff>186</xdr:rowOff>
    </xdr:from>
    <xdr:to>
      <xdr:col>13</xdr:col>
      <xdr:colOff>256677</xdr:colOff>
      <xdr:row>2696</xdr:row>
      <xdr:rowOff>113241</xdr:rowOff>
    </xdr:to>
    <mc:AlternateContent xmlns:mc="http://schemas.openxmlformats.org/markup-compatibility/2006" xmlns:a14="http://schemas.microsoft.com/office/drawing/2010/main">
      <mc:Choice Requires="a14">
        <xdr:sp macro="" textlink="">
          <xdr:nvSpPr>
            <xdr:cNvPr id="429" name="テキスト ボックス 428">
              <a:extLst>
                <a:ext uri="{FF2B5EF4-FFF2-40B4-BE49-F238E27FC236}">
                  <a16:creationId xmlns:a16="http://schemas.microsoft.com/office/drawing/2014/main" id="{00000000-0008-0000-0D00-0000AD01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9" name="テキスト ボックス 42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7</xdr:col>
      <xdr:colOff>314325</xdr:colOff>
      <xdr:row>2696</xdr:row>
      <xdr:rowOff>160866</xdr:rowOff>
    </xdr:from>
    <xdr:to>
      <xdr:col>12</xdr:col>
      <xdr:colOff>587811</xdr:colOff>
      <xdr:row>2701</xdr:row>
      <xdr:rowOff>104962</xdr:rowOff>
    </xdr:to>
    <mc:AlternateContent xmlns:mc="http://schemas.openxmlformats.org/markup-compatibility/2006" xmlns:a14="http://schemas.microsoft.com/office/drawing/2010/main">
      <mc:Choice Requires="a14">
        <xdr:sp macro="" textlink="">
          <xdr:nvSpPr>
            <xdr:cNvPr id="430" name="テキスト ボックス 429">
              <a:extLst>
                <a:ext uri="{FF2B5EF4-FFF2-40B4-BE49-F238E27FC236}">
                  <a16:creationId xmlns:a16="http://schemas.microsoft.com/office/drawing/2014/main" id="{00000000-0008-0000-0D00-0000AE01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30" name="テキスト ボックス 42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17</xdr:col>
      <xdr:colOff>162780</xdr:colOff>
      <xdr:row>16</xdr:row>
      <xdr:rowOff>107285</xdr:rowOff>
    </xdr:from>
    <xdr:to>
      <xdr:col>18</xdr:col>
      <xdr:colOff>488216</xdr:colOff>
      <xdr:row>18</xdr:row>
      <xdr:rowOff>29720</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12520432" y="3238111"/>
          <a:ext cx="1012893" cy="27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単位：人</a:t>
          </a:r>
        </a:p>
      </xdr:txBody>
    </xdr:sp>
    <xdr:clientData/>
  </xdr:twoCellAnchor>
  <xdr:twoCellAnchor>
    <xdr:from>
      <xdr:col>15</xdr:col>
      <xdr:colOff>60261</xdr:colOff>
      <xdr:row>10</xdr:row>
      <xdr:rowOff>105105</xdr:rowOff>
    </xdr:from>
    <xdr:to>
      <xdr:col>16</xdr:col>
      <xdr:colOff>16563</xdr:colOff>
      <xdr:row>13</xdr:row>
      <xdr:rowOff>78829</xdr:rowOff>
    </xdr:to>
    <xdr:sp macro="" textlink="">
      <xdr:nvSpPr>
        <xdr:cNvPr id="13" name="円/楕円 1">
          <a:extLst>
            <a:ext uri="{FF2B5EF4-FFF2-40B4-BE49-F238E27FC236}">
              <a16:creationId xmlns:a16="http://schemas.microsoft.com/office/drawing/2014/main" id="{C230E20F-9A28-4D3D-9033-C7D0A4A1AC48}"/>
            </a:ext>
          </a:extLst>
        </xdr:cNvPr>
        <xdr:cNvSpPr/>
      </xdr:nvSpPr>
      <xdr:spPr bwMode="auto">
        <a:xfrm>
          <a:off x="11043000" y="2192322"/>
          <a:ext cx="643759" cy="495529"/>
        </a:xfrm>
        <a:prstGeom prst="ellipse">
          <a:avLst/>
        </a:prstGeom>
        <a:solidFill>
          <a:srgbClr val="FFFFFF"/>
        </a:solidFill>
        <a:ln w="9525" cap="flat" cmpd="sng" algn="ctr">
          <a:noFill/>
          <a:prstDash val="solid"/>
          <a:round/>
          <a:headEnd type="none" w="med" len="med"/>
          <a:tailEnd type="none" w="med" len="med"/>
        </a:ln>
        <a:effectLst/>
      </xdr:spPr>
      <xdr:txBody>
        <a:bodyPr wrap="square" lIns="0" tIns="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000" b="1">
              <a:solidFill>
                <a:sysClr val="windowText" lastClr="000000"/>
              </a:solidFill>
            </a:rPr>
            <a:t>合計</a:t>
          </a:r>
          <a:endParaRPr lang="en-US" altLang="ja-JP" sz="1000" b="1">
            <a:solidFill>
              <a:sysClr val="windowText" lastClr="000000"/>
            </a:solidFill>
          </a:endParaRPr>
        </a:p>
        <a:p>
          <a:pPr algn="ctr"/>
          <a:r>
            <a:rPr lang="en-US" altLang="ja-JP" sz="1000" b="1">
              <a:solidFill>
                <a:sysClr val="windowText" lastClr="000000"/>
              </a:solidFill>
            </a:rPr>
            <a:t>3,688</a:t>
          </a:r>
          <a:r>
            <a:rPr lang="ja-JP" altLang="en-US" sz="1000" b="1">
              <a:solidFill>
                <a:sysClr val="windowText" lastClr="000000"/>
              </a:solidFill>
            </a:rPr>
            <a:t>人</a:t>
          </a:r>
          <a:endParaRPr lang="ja-JP" sz="1000" b="1">
            <a:solidFill>
              <a:sysClr val="windowText" lastClr="00000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276224</xdr:colOff>
      <xdr:row>2</xdr:row>
      <xdr:rowOff>0</xdr:rowOff>
    </xdr:from>
    <xdr:to>
      <xdr:col>18</xdr:col>
      <xdr:colOff>381000</xdr:colOff>
      <xdr:row>19</xdr:row>
      <xdr:rowOff>152400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666485</xdr:colOff>
      <xdr:row>2</xdr:row>
      <xdr:rowOff>51818</xdr:rowOff>
    </xdr:from>
    <xdr:to>
      <xdr:col>17</xdr:col>
      <xdr:colOff>381000</xdr:colOff>
      <xdr:row>2</xdr:row>
      <xdr:rowOff>333375</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3220435" y="509018"/>
          <a:ext cx="1105165" cy="28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16</xdr:col>
      <xdr:colOff>126205</xdr:colOff>
      <xdr:row>22</xdr:row>
      <xdr:rowOff>107134</xdr:rowOff>
    </xdr:from>
    <xdr:to>
      <xdr:col>17</xdr:col>
      <xdr:colOff>428625</xdr:colOff>
      <xdr:row>24</xdr:row>
      <xdr:rowOff>54217</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13365955" y="5098234"/>
          <a:ext cx="1007270" cy="289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9</xdr:col>
      <xdr:colOff>378436</xdr:colOff>
      <xdr:row>20</xdr:row>
      <xdr:rowOff>57537</xdr:rowOff>
    </xdr:from>
    <xdr:to>
      <xdr:col>16</xdr:col>
      <xdr:colOff>390525</xdr:colOff>
      <xdr:row>23</xdr:row>
      <xdr:rowOff>150020</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817586" y="4705737"/>
          <a:ext cx="4812689" cy="606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※2015</a:t>
          </a:r>
          <a:r>
            <a:rPr kumimoji="1" lang="ja-JP" altLang="en-US" sz="800">
              <a:latin typeface="+mn-ea"/>
              <a:ea typeface="+mn-ea"/>
            </a:rPr>
            <a:t>年の国勢調査では類型区分について「その他親族世帯」が「核家族以外の世帯」、「非親族世帯」が「非親族を含む世帯」に変更となったため単純比較はできない。</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「不詳」の世帯を除くため、総世帯数と一致しない。</a:t>
          </a:r>
        </a:p>
        <a:p>
          <a:endParaRPr kumimoji="1" lang="ja-JP" altLang="en-US" sz="800">
            <a:latin typeface="+mn-ea"/>
            <a:ea typeface="+mn-ea"/>
          </a:endParaRPr>
        </a:p>
      </xdr:txBody>
    </xdr:sp>
    <xdr:clientData/>
  </xdr:twoCellAnchor>
  <xdr:twoCellAnchor editAs="absolute">
    <xdr:from>
      <xdr:col>13</xdr:col>
      <xdr:colOff>75140</xdr:colOff>
      <xdr:row>2683</xdr:row>
      <xdr:rowOff>72292</xdr:rowOff>
    </xdr:from>
    <xdr:to>
      <xdr:col>20</xdr:col>
      <xdr:colOff>447349</xdr:colOff>
      <xdr:row>2689</xdr:row>
      <xdr:rowOff>6350</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6" name="テキスト ボックス 5"/>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485775</xdr:colOff>
      <xdr:row>2632</xdr:row>
      <xdr:rowOff>94192</xdr:rowOff>
    </xdr:from>
    <xdr:to>
      <xdr:col>10</xdr:col>
      <xdr:colOff>94191</xdr:colOff>
      <xdr:row>2637</xdr:row>
      <xdr:rowOff>34925</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2660</xdr:row>
      <xdr:rowOff>94192</xdr:rowOff>
    </xdr:from>
    <xdr:to>
      <xdr:col>10</xdr:col>
      <xdr:colOff>284691</xdr:colOff>
      <xdr:row>2665</xdr:row>
      <xdr:rowOff>34925</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2686</xdr:row>
      <xdr:rowOff>149225</xdr:rowOff>
    </xdr:from>
    <xdr:to>
      <xdr:col>11</xdr:col>
      <xdr:colOff>8466</xdr:colOff>
      <xdr:row>2691</xdr:row>
      <xdr:rowOff>94191</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2691</xdr:row>
      <xdr:rowOff>141816</xdr:rowOff>
    </xdr:from>
    <xdr:to>
      <xdr:col>10</xdr:col>
      <xdr:colOff>341841</xdr:colOff>
      <xdr:row>2696</xdr:row>
      <xdr:rowOff>85912</xdr:rowOff>
    </xdr:to>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32.xml><?xml version="1.0" encoding="utf-8"?>
<c:userShapes xmlns:c="http://schemas.openxmlformats.org/drawingml/2006/chart">
  <cdr:relSizeAnchor xmlns:cdr="http://schemas.openxmlformats.org/drawingml/2006/chartDrawing">
    <cdr:from>
      <cdr:x>0.02218</cdr:x>
      <cdr:y>0.08521</cdr:y>
    </cdr:from>
    <cdr:to>
      <cdr:x>0.09686</cdr:x>
      <cdr:y>0.15244</cdr:y>
    </cdr:to>
    <cdr:sp macro="" textlink="">
      <cdr:nvSpPr>
        <cdr:cNvPr id="2" name="テキスト ボックス 1"/>
        <cdr:cNvSpPr txBox="1"/>
      </cdr:nvSpPr>
      <cdr:spPr>
        <a:xfrm xmlns:a="http://schemas.openxmlformats.org/drawingml/2006/main">
          <a:off x="154855" y="355508"/>
          <a:ext cx="521421" cy="280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世帯</a:t>
          </a:r>
        </a:p>
      </cdr:txBody>
    </cdr:sp>
  </cdr:relSizeAnchor>
</c:userShapes>
</file>

<file path=xl/drawings/drawing33.xml><?xml version="1.0" encoding="utf-8"?>
<xdr:wsDr xmlns:xdr="http://schemas.openxmlformats.org/drawingml/2006/spreadsheetDrawing" xmlns:a="http://schemas.openxmlformats.org/drawingml/2006/main">
  <xdr:twoCellAnchor>
    <xdr:from>
      <xdr:col>9</xdr:col>
      <xdr:colOff>291611</xdr:colOff>
      <xdr:row>2</xdr:row>
      <xdr:rowOff>78398</xdr:rowOff>
    </xdr:from>
    <xdr:to>
      <xdr:col>17</xdr:col>
      <xdr:colOff>615462</xdr:colOff>
      <xdr:row>30</xdr:row>
      <xdr:rowOff>95250</xdr:rowOff>
    </xdr:to>
    <xdr:graphicFrame macro="">
      <xdr:nvGraphicFramePr>
        <xdr:cNvPr id="79" name="グラフ 78">
          <a:extLst>
            <a:ext uri="{FF2B5EF4-FFF2-40B4-BE49-F238E27FC236}">
              <a16:creationId xmlns:a16="http://schemas.microsoft.com/office/drawing/2014/main" id="{00000000-0008-0000-0F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202141</xdr:colOff>
      <xdr:row>4</xdr:row>
      <xdr:rowOff>37531</xdr:rowOff>
    </xdr:from>
    <xdr:to>
      <xdr:col>18</xdr:col>
      <xdr:colOff>81655</xdr:colOff>
      <xdr:row>5</xdr:row>
      <xdr:rowOff>74327</xdr:rowOff>
    </xdr:to>
    <xdr:sp macro="" textlink="">
      <xdr:nvSpPr>
        <xdr:cNvPr id="90" name="テキスト ボックス 89">
          <a:extLst>
            <a:ext uri="{FF2B5EF4-FFF2-40B4-BE49-F238E27FC236}">
              <a16:creationId xmlns:a16="http://schemas.microsoft.com/office/drawing/2014/main" id="{00000000-0008-0000-0F00-00005A000000}"/>
            </a:ext>
          </a:extLst>
        </xdr:cNvPr>
        <xdr:cNvSpPr txBox="1"/>
      </xdr:nvSpPr>
      <xdr:spPr>
        <a:xfrm>
          <a:off x="13098991" y="1066231"/>
          <a:ext cx="1270164" cy="322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16</xdr:col>
      <xdr:colOff>19050</xdr:colOff>
      <xdr:row>29</xdr:row>
      <xdr:rowOff>116660</xdr:rowOff>
    </xdr:from>
    <xdr:to>
      <xdr:col>17</xdr:col>
      <xdr:colOff>599017</xdr:colOff>
      <xdr:row>31</xdr:row>
      <xdr:rowOff>63743</xdr:rowOff>
    </xdr:to>
    <xdr:sp macro="" textlink="">
      <xdr:nvSpPr>
        <xdr:cNvPr id="94" name="テキスト ボックス 93">
          <a:extLst>
            <a:ext uri="{FF2B5EF4-FFF2-40B4-BE49-F238E27FC236}">
              <a16:creationId xmlns:a16="http://schemas.microsoft.com/office/drawing/2014/main" id="{00000000-0008-0000-0F00-00005E000000}"/>
            </a:ext>
          </a:extLst>
        </xdr:cNvPr>
        <xdr:cNvSpPr txBox="1"/>
      </xdr:nvSpPr>
      <xdr:spPr>
        <a:xfrm>
          <a:off x="13506450" y="18290360"/>
          <a:ext cx="1265767" cy="289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9</xdr:col>
      <xdr:colOff>659423</xdr:colOff>
      <xdr:row>31</xdr:row>
      <xdr:rowOff>50393</xdr:rowOff>
    </xdr:from>
    <xdr:to>
      <xdr:col>17</xdr:col>
      <xdr:colOff>256442</xdr:colOff>
      <xdr:row>34</xdr:row>
      <xdr:rowOff>0</xdr:rowOff>
    </xdr:to>
    <xdr:sp macro="" textlink="">
      <xdr:nvSpPr>
        <xdr:cNvPr id="105" name="テキスト ボックス 104">
          <a:extLst>
            <a:ext uri="{FF2B5EF4-FFF2-40B4-BE49-F238E27FC236}">
              <a16:creationId xmlns:a16="http://schemas.microsoft.com/office/drawing/2014/main" id="{00000000-0008-0000-0F00-000069000000}"/>
            </a:ext>
          </a:extLst>
        </xdr:cNvPr>
        <xdr:cNvSpPr txBox="1"/>
      </xdr:nvSpPr>
      <xdr:spPr>
        <a:xfrm>
          <a:off x="9346223" y="18566993"/>
          <a:ext cx="5083419" cy="59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※2015</a:t>
          </a:r>
          <a:r>
            <a:rPr kumimoji="1" lang="ja-JP" altLang="en-US" sz="800"/>
            <a:t>年の国勢調査では類型区分について「その他親族世帯」が「核家族以外の世帯」、「非親族世帯」が「非親族を含む世帯」に変更となったため単純比較はできない。</a:t>
          </a:r>
        </a:p>
      </xdr:txBody>
    </xdr:sp>
    <xdr:clientData/>
  </xdr:twoCellAnchor>
  <xdr:twoCellAnchor editAs="absolute">
    <xdr:from>
      <xdr:col>13</xdr:col>
      <xdr:colOff>418040</xdr:colOff>
      <xdr:row>2684</xdr:row>
      <xdr:rowOff>91342</xdr:rowOff>
    </xdr:from>
    <xdr:to>
      <xdr:col>21</xdr:col>
      <xdr:colOff>104449</xdr:colOff>
      <xdr:row>2690</xdr:row>
      <xdr:rowOff>25400</xdr:rowOff>
    </xdr:to>
    <mc:AlternateContent xmlns:mc="http://schemas.openxmlformats.org/markup-compatibility/2006" xmlns:a14="http://schemas.microsoft.com/office/drawing/2010/main">
      <mc:Choice Requires="a14">
        <xdr:sp macro="" textlink="">
          <xdr:nvSpPr>
            <xdr:cNvPr id="107" name="テキスト ボックス 106">
              <a:extLst>
                <a:ext uri="{FF2B5EF4-FFF2-40B4-BE49-F238E27FC236}">
                  <a16:creationId xmlns:a16="http://schemas.microsoft.com/office/drawing/2014/main" id="{00000000-0008-0000-0F00-00006B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07" name="テキスト ボックス 10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4</xdr:col>
      <xdr:colOff>714375</xdr:colOff>
      <xdr:row>2633</xdr:row>
      <xdr:rowOff>113242</xdr:rowOff>
    </xdr:from>
    <xdr:to>
      <xdr:col>10</xdr:col>
      <xdr:colOff>437091</xdr:colOff>
      <xdr:row>2638</xdr:row>
      <xdr:rowOff>53975</xdr:rowOff>
    </xdr:to>
    <mc:AlternateContent xmlns:mc="http://schemas.openxmlformats.org/markup-compatibility/2006" xmlns:a14="http://schemas.microsoft.com/office/drawing/2010/main">
      <mc:Choice Requires="a14">
        <xdr:sp macro="" textlink="">
          <xdr:nvSpPr>
            <xdr:cNvPr id="109" name="テキスト ボックス 108">
              <a:extLst>
                <a:ext uri="{FF2B5EF4-FFF2-40B4-BE49-F238E27FC236}">
                  <a16:creationId xmlns:a16="http://schemas.microsoft.com/office/drawing/2014/main" id="{00000000-0008-0000-0F00-00006D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9" name="テキスト ボックス 108"/>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0</xdr:colOff>
      <xdr:row>2661</xdr:row>
      <xdr:rowOff>113242</xdr:rowOff>
    </xdr:from>
    <xdr:to>
      <xdr:col>10</xdr:col>
      <xdr:colOff>627591</xdr:colOff>
      <xdr:row>2666</xdr:row>
      <xdr:rowOff>53975</xdr:rowOff>
    </xdr:to>
    <mc:AlternateContent xmlns:mc="http://schemas.openxmlformats.org/markup-compatibility/2006" xmlns:a14="http://schemas.microsoft.com/office/drawing/2010/main">
      <mc:Choice Requires="a14">
        <xdr:sp macro="" textlink="">
          <xdr:nvSpPr>
            <xdr:cNvPr id="110" name="テキスト ボックス 109">
              <a:extLst>
                <a:ext uri="{FF2B5EF4-FFF2-40B4-BE49-F238E27FC236}">
                  <a16:creationId xmlns:a16="http://schemas.microsoft.com/office/drawing/2014/main" id="{00000000-0008-0000-0F00-00006E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10" name="テキスト ボックス 109"/>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276224</xdr:colOff>
      <xdr:row>2687</xdr:row>
      <xdr:rowOff>168275</xdr:rowOff>
    </xdr:from>
    <xdr:to>
      <xdr:col>11</xdr:col>
      <xdr:colOff>351366</xdr:colOff>
      <xdr:row>2692</xdr:row>
      <xdr:rowOff>113241</xdr:rowOff>
    </xdr:to>
    <mc:AlternateContent xmlns:mc="http://schemas.openxmlformats.org/markup-compatibility/2006" xmlns:a14="http://schemas.microsoft.com/office/drawing/2010/main">
      <mc:Choice Requires="a14">
        <xdr:sp macro="" textlink="">
          <xdr:nvSpPr>
            <xdr:cNvPr id="111" name="テキスト ボックス 110">
              <a:extLst>
                <a:ext uri="{FF2B5EF4-FFF2-40B4-BE49-F238E27FC236}">
                  <a16:creationId xmlns:a16="http://schemas.microsoft.com/office/drawing/2014/main" id="{00000000-0008-0000-0F00-00006F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1" name="テキスト ボックス 110"/>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57150</xdr:colOff>
      <xdr:row>2692</xdr:row>
      <xdr:rowOff>160866</xdr:rowOff>
    </xdr:from>
    <xdr:to>
      <xdr:col>10</xdr:col>
      <xdr:colOff>684741</xdr:colOff>
      <xdr:row>2697</xdr:row>
      <xdr:rowOff>104962</xdr:rowOff>
    </xdr:to>
    <mc:AlternateContent xmlns:mc="http://schemas.openxmlformats.org/markup-compatibility/2006" xmlns:a14="http://schemas.microsoft.com/office/drawing/2010/main">
      <mc:Choice Requires="a14">
        <xdr:sp macro="" textlink="">
          <xdr:nvSpPr>
            <xdr:cNvPr id="112" name="テキスト ボックス 111">
              <a:extLst>
                <a:ext uri="{FF2B5EF4-FFF2-40B4-BE49-F238E27FC236}">
                  <a16:creationId xmlns:a16="http://schemas.microsoft.com/office/drawing/2014/main" id="{00000000-0008-0000-0F00-000070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2" name="テキスト ボックス 111"/>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34.xml><?xml version="1.0" encoding="utf-8"?>
<c:userShapes xmlns:c="http://schemas.openxmlformats.org/drawingml/2006/chart">
  <cdr:relSizeAnchor xmlns:cdr="http://schemas.openxmlformats.org/drawingml/2006/chartDrawing">
    <cdr:from>
      <cdr:x>0.07351</cdr:x>
      <cdr:y>0.16741</cdr:y>
    </cdr:from>
    <cdr:to>
      <cdr:x>0.16393</cdr:x>
      <cdr:y>0.23464</cdr:y>
    </cdr:to>
    <cdr:sp macro="" textlink="">
      <cdr:nvSpPr>
        <cdr:cNvPr id="2" name="テキスト ボックス 1"/>
        <cdr:cNvSpPr txBox="1"/>
      </cdr:nvSpPr>
      <cdr:spPr>
        <a:xfrm xmlns:a="http://schemas.openxmlformats.org/drawingml/2006/main">
          <a:off x="450218" y="798894"/>
          <a:ext cx="553784" cy="320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世帯</a:t>
          </a:r>
        </a:p>
      </cdr:txBody>
    </cdr:sp>
  </cdr:relSizeAnchor>
  <cdr:relSizeAnchor xmlns:cdr="http://schemas.openxmlformats.org/drawingml/2006/chartDrawing">
    <cdr:from>
      <cdr:x>0.86227</cdr:x>
      <cdr:y>0.16778</cdr:y>
    </cdr:from>
    <cdr:to>
      <cdr:x>0.95268</cdr:x>
      <cdr:y>0.23501</cdr:y>
    </cdr:to>
    <cdr:sp macro="" textlink="">
      <cdr:nvSpPr>
        <cdr:cNvPr id="3" name="テキスト ボックス 1"/>
        <cdr:cNvSpPr txBox="1"/>
      </cdr:nvSpPr>
      <cdr:spPr>
        <a:xfrm xmlns:a="http://schemas.openxmlformats.org/drawingml/2006/main">
          <a:off x="5281037" y="800669"/>
          <a:ext cx="553723" cy="320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世帯</a:t>
          </a: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169985</xdr:colOff>
      <xdr:row>0</xdr:row>
      <xdr:rowOff>131152</xdr:rowOff>
    </xdr:from>
    <xdr:to>
      <xdr:col>16</xdr:col>
      <xdr:colOff>432288</xdr:colOff>
      <xdr:row>25</xdr:row>
      <xdr:rowOff>21981</xdr:rowOff>
    </xdr:to>
    <xdr:graphicFrame macro="">
      <xdr:nvGraphicFramePr>
        <xdr:cNvPr id="80" name="グラフ 79">
          <a:extLst>
            <a:ext uri="{FF2B5EF4-FFF2-40B4-BE49-F238E27FC236}">
              <a16:creationId xmlns:a16="http://schemas.microsoft.com/office/drawing/2014/main" id="{00000000-0008-0000-1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252046</xdr:colOff>
      <xdr:row>1</xdr:row>
      <xdr:rowOff>49823</xdr:rowOff>
    </xdr:from>
    <xdr:to>
      <xdr:col>17</xdr:col>
      <xdr:colOff>129279</xdr:colOff>
      <xdr:row>2</xdr:row>
      <xdr:rowOff>81573</xdr:rowOff>
    </xdr:to>
    <xdr:sp macro="" textlink="">
      <xdr:nvSpPr>
        <xdr:cNvPr id="91" name="テキスト ボックス 90">
          <a:extLst>
            <a:ext uri="{FF2B5EF4-FFF2-40B4-BE49-F238E27FC236}">
              <a16:creationId xmlns:a16="http://schemas.microsoft.com/office/drawing/2014/main" id="{00000000-0008-0000-1000-00005B000000}"/>
            </a:ext>
          </a:extLst>
        </xdr:cNvPr>
        <xdr:cNvSpPr txBox="1"/>
      </xdr:nvSpPr>
      <xdr:spPr>
        <a:xfrm>
          <a:off x="13739446" y="20109473"/>
          <a:ext cx="1267883"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15</xdr:col>
      <xdr:colOff>381000</xdr:colOff>
      <xdr:row>23</xdr:row>
      <xdr:rowOff>164857</xdr:rowOff>
    </xdr:from>
    <xdr:to>
      <xdr:col>17</xdr:col>
      <xdr:colOff>258233</xdr:colOff>
      <xdr:row>25</xdr:row>
      <xdr:rowOff>28087</xdr:rowOff>
    </xdr:to>
    <xdr:sp macro="" textlink="">
      <xdr:nvSpPr>
        <xdr:cNvPr id="95" name="テキスト ボックス 94">
          <a:extLst>
            <a:ext uri="{FF2B5EF4-FFF2-40B4-BE49-F238E27FC236}">
              <a16:creationId xmlns:a16="http://schemas.microsoft.com/office/drawing/2014/main" id="{00000000-0008-0000-1000-00005F000000}"/>
            </a:ext>
          </a:extLst>
        </xdr:cNvPr>
        <xdr:cNvSpPr txBox="1"/>
      </xdr:nvSpPr>
      <xdr:spPr>
        <a:xfrm>
          <a:off x="13868400" y="23824957"/>
          <a:ext cx="1267883" cy="206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editAs="absolute">
    <xdr:from>
      <xdr:col>13</xdr:col>
      <xdr:colOff>646640</xdr:colOff>
      <xdr:row>2685</xdr:row>
      <xdr:rowOff>34192</xdr:rowOff>
    </xdr:from>
    <xdr:to>
      <xdr:col>20</xdr:col>
      <xdr:colOff>1018849</xdr:colOff>
      <xdr:row>2690</xdr:row>
      <xdr:rowOff>139700</xdr:rowOff>
    </xdr:to>
    <mc:AlternateContent xmlns:mc="http://schemas.openxmlformats.org/markup-compatibility/2006" xmlns:a14="http://schemas.microsoft.com/office/drawing/2010/main">
      <mc:Choice Requires="a14">
        <xdr:sp macro="" textlink="">
          <xdr:nvSpPr>
            <xdr:cNvPr id="107" name="テキスト ボックス 106">
              <a:extLst>
                <a:ext uri="{FF2B5EF4-FFF2-40B4-BE49-F238E27FC236}">
                  <a16:creationId xmlns:a16="http://schemas.microsoft.com/office/drawing/2014/main" id="{00000000-0008-0000-1000-00006B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07" name="テキスト ボックス 10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xdr:from>
      <xdr:col>15</xdr:col>
      <xdr:colOff>419101</xdr:colOff>
      <xdr:row>4</xdr:row>
      <xdr:rowOff>247650</xdr:rowOff>
    </xdr:from>
    <xdr:to>
      <xdr:col>16</xdr:col>
      <xdr:colOff>38101</xdr:colOff>
      <xdr:row>6</xdr:row>
      <xdr:rowOff>85725</xdr:rowOff>
    </xdr:to>
    <xdr:sp macro="" textlink="">
      <xdr:nvSpPr>
        <xdr:cNvPr id="108" name="テキスト ボックス 1">
          <a:extLst>
            <a:ext uri="{FF2B5EF4-FFF2-40B4-BE49-F238E27FC236}">
              <a16:creationId xmlns:a16="http://schemas.microsoft.com/office/drawing/2014/main" id="{00000000-0008-0000-1000-00006C000000}"/>
            </a:ext>
          </a:extLst>
        </xdr:cNvPr>
        <xdr:cNvSpPr txBox="1"/>
      </xdr:nvSpPr>
      <xdr:spPr>
        <a:xfrm>
          <a:off x="12401551" y="990600"/>
          <a:ext cx="304800" cy="4095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a:t>
          </a:r>
        </a:p>
      </xdr:txBody>
    </xdr:sp>
    <xdr:clientData/>
  </xdr:twoCellAnchor>
  <xdr:twoCellAnchor editAs="absolute">
    <xdr:from>
      <xdr:col>4</xdr:col>
      <xdr:colOff>838200</xdr:colOff>
      <xdr:row>2634</xdr:row>
      <xdr:rowOff>56092</xdr:rowOff>
    </xdr:from>
    <xdr:to>
      <xdr:col>10</xdr:col>
      <xdr:colOff>665691</xdr:colOff>
      <xdr:row>2638</xdr:row>
      <xdr:rowOff>168275</xdr:rowOff>
    </xdr:to>
    <mc:AlternateContent xmlns:mc="http://schemas.openxmlformats.org/markup-compatibility/2006" xmlns:a14="http://schemas.microsoft.com/office/drawing/2010/main">
      <mc:Choice Requires="a14">
        <xdr:sp macro="" textlink="">
          <xdr:nvSpPr>
            <xdr:cNvPr id="109" name="テキスト ボックス 108">
              <a:extLst>
                <a:ext uri="{FF2B5EF4-FFF2-40B4-BE49-F238E27FC236}">
                  <a16:creationId xmlns:a16="http://schemas.microsoft.com/office/drawing/2014/main" id="{00000000-0008-0000-1000-00006D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9" name="テキスト ボックス 108"/>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114300</xdr:colOff>
      <xdr:row>2662</xdr:row>
      <xdr:rowOff>56092</xdr:rowOff>
    </xdr:from>
    <xdr:to>
      <xdr:col>11</xdr:col>
      <xdr:colOff>170391</xdr:colOff>
      <xdr:row>2666</xdr:row>
      <xdr:rowOff>168275</xdr:rowOff>
    </xdr:to>
    <mc:AlternateContent xmlns:mc="http://schemas.openxmlformats.org/markup-compatibility/2006" xmlns:a14="http://schemas.microsoft.com/office/drawing/2010/main">
      <mc:Choice Requires="a14">
        <xdr:sp macro="" textlink="">
          <xdr:nvSpPr>
            <xdr:cNvPr id="110" name="テキスト ボックス 109">
              <a:extLst>
                <a:ext uri="{FF2B5EF4-FFF2-40B4-BE49-F238E27FC236}">
                  <a16:creationId xmlns:a16="http://schemas.microsoft.com/office/drawing/2014/main" id="{00000000-0008-0000-1000-00006E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10" name="テキスト ボックス 109"/>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400049</xdr:colOff>
      <xdr:row>2688</xdr:row>
      <xdr:rowOff>111125</xdr:rowOff>
    </xdr:from>
    <xdr:to>
      <xdr:col>11</xdr:col>
      <xdr:colOff>579966</xdr:colOff>
      <xdr:row>2693</xdr:row>
      <xdr:rowOff>56091</xdr:rowOff>
    </xdr:to>
    <mc:AlternateContent xmlns:mc="http://schemas.openxmlformats.org/markup-compatibility/2006" xmlns:a14="http://schemas.microsoft.com/office/drawing/2010/main">
      <mc:Choice Requires="a14">
        <xdr:sp macro="" textlink="">
          <xdr:nvSpPr>
            <xdr:cNvPr id="111" name="テキスト ボックス 110">
              <a:extLst>
                <a:ext uri="{FF2B5EF4-FFF2-40B4-BE49-F238E27FC236}">
                  <a16:creationId xmlns:a16="http://schemas.microsoft.com/office/drawing/2014/main" id="{00000000-0008-0000-1000-00006F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1" name="テキスト ボックス 110"/>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171450</xdr:colOff>
      <xdr:row>2693</xdr:row>
      <xdr:rowOff>103716</xdr:rowOff>
    </xdr:from>
    <xdr:to>
      <xdr:col>11</xdr:col>
      <xdr:colOff>227541</xdr:colOff>
      <xdr:row>2698</xdr:row>
      <xdr:rowOff>47812</xdr:rowOff>
    </xdr:to>
    <mc:AlternateContent xmlns:mc="http://schemas.openxmlformats.org/markup-compatibility/2006" xmlns:a14="http://schemas.microsoft.com/office/drawing/2010/main">
      <mc:Choice Requires="a14">
        <xdr:sp macro="" textlink="">
          <xdr:nvSpPr>
            <xdr:cNvPr id="112" name="テキスト ボックス 111">
              <a:extLst>
                <a:ext uri="{FF2B5EF4-FFF2-40B4-BE49-F238E27FC236}">
                  <a16:creationId xmlns:a16="http://schemas.microsoft.com/office/drawing/2014/main" id="{00000000-0008-0000-1000-000070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2" name="テキスト ボックス 111"/>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36.xml><?xml version="1.0" encoding="utf-8"?>
<c:userShapes xmlns:c="http://schemas.openxmlformats.org/drawingml/2006/chart">
  <cdr:relSizeAnchor xmlns:cdr="http://schemas.openxmlformats.org/drawingml/2006/chartDrawing">
    <cdr:from>
      <cdr:x>0.05717</cdr:x>
      <cdr:y>0.15788</cdr:y>
    </cdr:from>
    <cdr:to>
      <cdr:x>0.16481</cdr:x>
      <cdr:y>0.25789</cdr:y>
    </cdr:to>
    <cdr:sp macro="" textlink="">
      <cdr:nvSpPr>
        <cdr:cNvPr id="2" name="テキスト ボックス 1"/>
        <cdr:cNvSpPr txBox="1"/>
      </cdr:nvSpPr>
      <cdr:spPr>
        <a:xfrm xmlns:a="http://schemas.openxmlformats.org/drawingml/2006/main">
          <a:off x="328645" y="632401"/>
          <a:ext cx="618791" cy="400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世帯</a:t>
          </a: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350960</xdr:colOff>
      <xdr:row>2</xdr:row>
      <xdr:rowOff>209550</xdr:rowOff>
    </xdr:from>
    <xdr:to>
      <xdr:col>17</xdr:col>
      <xdr:colOff>619125</xdr:colOff>
      <xdr:row>17</xdr:row>
      <xdr:rowOff>76200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556847</xdr:colOff>
      <xdr:row>1</xdr:row>
      <xdr:rowOff>123825</xdr:rowOff>
    </xdr:from>
    <xdr:to>
      <xdr:col>17</xdr:col>
      <xdr:colOff>266701</xdr:colOff>
      <xdr:row>2</xdr:row>
      <xdr:rowOff>114300</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2920297" y="295275"/>
          <a:ext cx="108145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16</xdr:col>
      <xdr:colOff>28576</xdr:colOff>
      <xdr:row>17</xdr:row>
      <xdr:rowOff>126756</xdr:rowOff>
    </xdr:from>
    <xdr:to>
      <xdr:col>17</xdr:col>
      <xdr:colOff>390526</xdr:colOff>
      <xdr:row>19</xdr:row>
      <xdr:rowOff>19049</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3077826" y="4146306"/>
          <a:ext cx="1047750" cy="235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editAs="absolute">
    <xdr:from>
      <xdr:col>13</xdr:col>
      <xdr:colOff>265640</xdr:colOff>
      <xdr:row>2684</xdr:row>
      <xdr:rowOff>15142</xdr:rowOff>
    </xdr:from>
    <xdr:to>
      <xdr:col>20</xdr:col>
      <xdr:colOff>952174</xdr:colOff>
      <xdr:row>2689</xdr:row>
      <xdr:rowOff>120650</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xdr:from>
      <xdr:col>17</xdr:col>
      <xdr:colOff>47626</xdr:colOff>
      <xdr:row>3</xdr:row>
      <xdr:rowOff>180975</xdr:rowOff>
    </xdr:from>
    <xdr:to>
      <xdr:col>17</xdr:col>
      <xdr:colOff>352426</xdr:colOff>
      <xdr:row>4</xdr:row>
      <xdr:rowOff>123825</xdr:rowOff>
    </xdr:to>
    <xdr:sp macro="" textlink="">
      <xdr:nvSpPr>
        <xdr:cNvPr id="6" name="テキスト ボックス 1">
          <a:extLst>
            <a:ext uri="{FF2B5EF4-FFF2-40B4-BE49-F238E27FC236}">
              <a16:creationId xmlns:a16="http://schemas.microsoft.com/office/drawing/2014/main" id="{00000000-0008-0000-1100-000006000000}"/>
            </a:ext>
          </a:extLst>
        </xdr:cNvPr>
        <xdr:cNvSpPr txBox="1"/>
      </xdr:nvSpPr>
      <xdr:spPr>
        <a:xfrm>
          <a:off x="13782676" y="1114425"/>
          <a:ext cx="3048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a:t>
          </a:r>
        </a:p>
      </xdr:txBody>
    </xdr:sp>
    <xdr:clientData/>
  </xdr:twoCellAnchor>
  <xdr:twoCellAnchor editAs="absolute">
    <xdr:from>
      <xdr:col>5</xdr:col>
      <xdr:colOff>485775</xdr:colOff>
      <xdr:row>2633</xdr:row>
      <xdr:rowOff>37042</xdr:rowOff>
    </xdr:from>
    <xdr:to>
      <xdr:col>10</xdr:col>
      <xdr:colOff>284691</xdr:colOff>
      <xdr:row>2637</xdr:row>
      <xdr:rowOff>149225</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2661</xdr:row>
      <xdr:rowOff>37042</xdr:rowOff>
    </xdr:from>
    <xdr:to>
      <xdr:col>10</xdr:col>
      <xdr:colOff>475191</xdr:colOff>
      <xdr:row>2665</xdr:row>
      <xdr:rowOff>149225</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2687</xdr:row>
      <xdr:rowOff>92075</xdr:rowOff>
    </xdr:from>
    <xdr:to>
      <xdr:col>11</xdr:col>
      <xdr:colOff>198966</xdr:colOff>
      <xdr:row>2692</xdr:row>
      <xdr:rowOff>37041</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2692</xdr:row>
      <xdr:rowOff>84666</xdr:rowOff>
    </xdr:from>
    <xdr:to>
      <xdr:col>10</xdr:col>
      <xdr:colOff>532341</xdr:colOff>
      <xdr:row>2697</xdr:row>
      <xdr:rowOff>28762</xdr:rowOff>
    </xdr:to>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38.xml><?xml version="1.0" encoding="utf-8"?>
<c:userShapes xmlns:c="http://schemas.openxmlformats.org/drawingml/2006/chart">
  <cdr:relSizeAnchor xmlns:cdr="http://schemas.openxmlformats.org/drawingml/2006/chartDrawing">
    <cdr:from>
      <cdr:x>0.02044</cdr:x>
      <cdr:y>0.12342</cdr:y>
    </cdr:from>
    <cdr:to>
      <cdr:x>0.0993</cdr:x>
      <cdr:y>0.20278</cdr:y>
    </cdr:to>
    <cdr:sp macro="" textlink="">
      <cdr:nvSpPr>
        <cdr:cNvPr id="2" name="テキスト ボックス 1"/>
        <cdr:cNvSpPr txBox="1"/>
      </cdr:nvSpPr>
      <cdr:spPr>
        <a:xfrm xmlns:a="http://schemas.openxmlformats.org/drawingml/2006/main">
          <a:off x="127771" y="423219"/>
          <a:ext cx="492819" cy="272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世帯</a:t>
          </a:r>
        </a:p>
      </cdr:txBody>
    </cdr:sp>
  </cdr:relSizeAnchor>
</c:userShapes>
</file>

<file path=xl/drawings/drawing39.xml><?xml version="1.0" encoding="utf-8"?>
<xdr:wsDr xmlns:xdr="http://schemas.openxmlformats.org/drawingml/2006/spreadsheetDrawing" xmlns:a="http://schemas.openxmlformats.org/drawingml/2006/main">
  <xdr:twoCellAnchor>
    <xdr:from>
      <xdr:col>13</xdr:col>
      <xdr:colOff>181323</xdr:colOff>
      <xdr:row>0</xdr:row>
      <xdr:rowOff>0</xdr:rowOff>
    </xdr:from>
    <xdr:to>
      <xdr:col>21</xdr:col>
      <xdr:colOff>468923</xdr:colOff>
      <xdr:row>22</xdr:row>
      <xdr:rowOff>51288</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117882</xdr:colOff>
      <xdr:row>22</xdr:row>
      <xdr:rowOff>14247</xdr:rowOff>
    </xdr:from>
    <xdr:to>
      <xdr:col>22</xdr:col>
      <xdr:colOff>12048</xdr:colOff>
      <xdr:row>23</xdr:row>
      <xdr:rowOff>124557</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13605282" y="8415297"/>
          <a:ext cx="1284816" cy="281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資料：保健所総務課</a:t>
          </a:r>
        </a:p>
      </xdr:txBody>
    </xdr:sp>
    <xdr:clientData/>
  </xdr:twoCellAnchor>
  <xdr:twoCellAnchor>
    <xdr:from>
      <xdr:col>13</xdr:col>
      <xdr:colOff>432289</xdr:colOff>
      <xdr:row>23</xdr:row>
      <xdr:rowOff>110717</xdr:rowOff>
    </xdr:from>
    <xdr:to>
      <xdr:col>21</xdr:col>
      <xdr:colOff>117230</xdr:colOff>
      <xdr:row>27</xdr:row>
      <xdr:rowOff>0</xdr:rowOff>
    </xdr:to>
    <xdr:sp macro="" textlink="">
      <xdr:nvSpPr>
        <xdr:cNvPr id="19" name="テキスト ボックス 18">
          <a:extLst>
            <a:ext uri="{FF2B5EF4-FFF2-40B4-BE49-F238E27FC236}">
              <a16:creationId xmlns:a16="http://schemas.microsoft.com/office/drawing/2014/main" id="{00000000-0008-0000-1200-000013000000}"/>
            </a:ext>
          </a:extLst>
        </xdr:cNvPr>
        <xdr:cNvSpPr txBox="1"/>
      </xdr:nvSpPr>
      <xdr:spPr>
        <a:xfrm>
          <a:off x="9119089" y="8683217"/>
          <a:ext cx="5171341" cy="797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合計特殊出生率</a:t>
          </a:r>
          <a:endParaRPr kumimoji="1" lang="en-US" altLang="ja-JP" sz="800"/>
        </a:p>
        <a:p>
          <a:r>
            <a:rPr kumimoji="1" lang="ja-JP" altLang="en-US" sz="800"/>
            <a:t>　　</a:t>
          </a:r>
          <a:r>
            <a:rPr kumimoji="1" lang="en-US" altLang="ja-JP" sz="800"/>
            <a:t>15</a:t>
          </a:r>
          <a:r>
            <a:rPr kumimoji="1" lang="ja-JP" altLang="en-US" sz="800"/>
            <a:t>歳から</a:t>
          </a:r>
          <a:r>
            <a:rPr kumimoji="1" lang="en-US" altLang="ja-JP" sz="800"/>
            <a:t>49</a:t>
          </a:r>
          <a:r>
            <a:rPr kumimoji="1" lang="ja-JP" altLang="en-US" sz="800"/>
            <a:t>歳までの女性の年齢別出生率を合計したもので、</a:t>
          </a:r>
          <a:r>
            <a:rPr kumimoji="1" lang="en-US" altLang="ja-JP" sz="800"/>
            <a:t>1</a:t>
          </a:r>
          <a:r>
            <a:rPr kumimoji="1" lang="ja-JP" altLang="en-US" sz="800"/>
            <a:t>人の女性が一生の間に生む子どもの平均の数に相当する。</a:t>
          </a:r>
        </a:p>
      </xdr:txBody>
    </xdr:sp>
    <xdr:clientData/>
  </xdr:twoCellAnchor>
  <xdr:twoCellAnchor editAs="absolute">
    <xdr:from>
      <xdr:col>15</xdr:col>
      <xdr:colOff>37040</xdr:colOff>
      <xdr:row>2685</xdr:row>
      <xdr:rowOff>158017</xdr:rowOff>
    </xdr:from>
    <xdr:to>
      <xdr:col>23</xdr:col>
      <xdr:colOff>37774</xdr:colOff>
      <xdr:row>2691</xdr:row>
      <xdr:rowOff>92075</xdr:rowOff>
    </xdr:to>
    <mc:AlternateContent xmlns:mc="http://schemas.openxmlformats.org/markup-compatibility/2006" xmlns:a14="http://schemas.microsoft.com/office/drawing/2010/main">
      <mc:Choice Requires="a14">
        <xdr:sp macro="" textlink="">
          <xdr:nvSpPr>
            <xdr:cNvPr id="20" name="テキスト ボックス 19">
              <a:extLst>
                <a:ext uri="{FF2B5EF4-FFF2-40B4-BE49-F238E27FC236}">
                  <a16:creationId xmlns:a16="http://schemas.microsoft.com/office/drawing/2014/main" id="{00000000-0008-0000-1200-00001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20" name="テキスト ボックス 19"/>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323850</xdr:colOff>
      <xdr:row>2635</xdr:row>
      <xdr:rowOff>8467</xdr:rowOff>
    </xdr:from>
    <xdr:to>
      <xdr:col>12</xdr:col>
      <xdr:colOff>56091</xdr:colOff>
      <xdr:row>2639</xdr:row>
      <xdr:rowOff>120650</xdr:rowOff>
    </xdr:to>
    <mc:AlternateContent xmlns:mc="http://schemas.openxmlformats.org/markup-compatibility/2006" xmlns:a14="http://schemas.microsoft.com/office/drawing/2010/main">
      <mc:Choice Requires="a14">
        <xdr:sp macro="" textlink="">
          <xdr:nvSpPr>
            <xdr:cNvPr id="22" name="テキスト ボックス 21">
              <a:extLst>
                <a:ext uri="{FF2B5EF4-FFF2-40B4-BE49-F238E27FC236}">
                  <a16:creationId xmlns:a16="http://schemas.microsoft.com/office/drawing/2014/main" id="{00000000-0008-0000-1200-00001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2" name="テキスト ボックス 21"/>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514350</xdr:colOff>
      <xdr:row>2663</xdr:row>
      <xdr:rowOff>8467</xdr:rowOff>
    </xdr:from>
    <xdr:to>
      <xdr:col>12</xdr:col>
      <xdr:colOff>246591</xdr:colOff>
      <xdr:row>2667</xdr:row>
      <xdr:rowOff>120650</xdr:rowOff>
    </xdr:to>
    <mc:AlternateContent xmlns:mc="http://schemas.openxmlformats.org/markup-compatibility/2006" xmlns:a14="http://schemas.microsoft.com/office/drawing/2010/main">
      <mc:Choice Requires="a14">
        <xdr:sp macro="" textlink="">
          <xdr:nvSpPr>
            <xdr:cNvPr id="23" name="テキスト ボックス 22">
              <a:extLst>
                <a:ext uri="{FF2B5EF4-FFF2-40B4-BE49-F238E27FC236}">
                  <a16:creationId xmlns:a16="http://schemas.microsoft.com/office/drawing/2014/main" id="{00000000-0008-0000-1200-00001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23" name="テキスト ボックス 22"/>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600074</xdr:colOff>
      <xdr:row>2689</xdr:row>
      <xdr:rowOff>63500</xdr:rowOff>
    </xdr:from>
    <xdr:to>
      <xdr:col>12</xdr:col>
      <xdr:colOff>656166</xdr:colOff>
      <xdr:row>2694</xdr:row>
      <xdr:rowOff>8466</xdr:rowOff>
    </xdr:to>
    <mc:AlternateContent xmlns:mc="http://schemas.openxmlformats.org/markup-compatibility/2006" xmlns:a14="http://schemas.microsoft.com/office/drawing/2010/main">
      <mc:Choice Requires="a14">
        <xdr:sp macro="" textlink="">
          <xdr:nvSpPr>
            <xdr:cNvPr id="24" name="テキスト ボックス 23">
              <a:extLst>
                <a:ext uri="{FF2B5EF4-FFF2-40B4-BE49-F238E27FC236}">
                  <a16:creationId xmlns:a16="http://schemas.microsoft.com/office/drawing/2014/main" id="{00000000-0008-0000-1200-00001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4" name="テキスト ボックス 23"/>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571500</xdr:colOff>
      <xdr:row>2694</xdr:row>
      <xdr:rowOff>56091</xdr:rowOff>
    </xdr:from>
    <xdr:to>
      <xdr:col>12</xdr:col>
      <xdr:colOff>303741</xdr:colOff>
      <xdr:row>2699</xdr:row>
      <xdr:rowOff>187</xdr:rowOff>
    </xdr:to>
    <mc:AlternateContent xmlns:mc="http://schemas.openxmlformats.org/markup-compatibility/2006" xmlns:a14="http://schemas.microsoft.com/office/drawing/2010/main">
      <mc:Choice Requires="a14">
        <xdr:sp macro="" textlink="">
          <xdr:nvSpPr>
            <xdr:cNvPr id="25" name="テキスト ボックス 24">
              <a:extLst>
                <a:ext uri="{FF2B5EF4-FFF2-40B4-BE49-F238E27FC236}">
                  <a16:creationId xmlns:a16="http://schemas.microsoft.com/office/drawing/2014/main" id="{00000000-0008-0000-1200-00001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5" name="テキスト ボックス 24"/>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0.06416</cdr:x>
      <cdr:y>0.11352</cdr:y>
    </cdr:from>
    <cdr:to>
      <cdr:x>0.10796</cdr:x>
      <cdr:y>0.19492</cdr:y>
    </cdr:to>
    <cdr:sp macro="" textlink="">
      <cdr:nvSpPr>
        <cdr:cNvPr id="2" name="テキスト ボックス 1"/>
        <cdr:cNvSpPr txBox="1"/>
      </cdr:nvSpPr>
      <cdr:spPr>
        <a:xfrm xmlns:a="http://schemas.openxmlformats.org/drawingml/2006/main">
          <a:off x="353908" y="438334"/>
          <a:ext cx="241602" cy="3143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40.xml><?xml version="1.0" encoding="utf-8"?>
<c:userShapes xmlns:c="http://schemas.openxmlformats.org/drawingml/2006/chart">
  <cdr:relSizeAnchor xmlns:cdr="http://schemas.openxmlformats.org/drawingml/2006/chartDrawing">
    <cdr:from>
      <cdr:x>0.88512</cdr:x>
      <cdr:y>0.11906</cdr:y>
    </cdr:from>
    <cdr:to>
      <cdr:x>0.95829</cdr:x>
      <cdr:y>0.22558</cdr:y>
    </cdr:to>
    <cdr:sp macro="" textlink="">
      <cdr:nvSpPr>
        <cdr:cNvPr id="2" name="テキスト ボックス 1"/>
        <cdr:cNvSpPr txBox="1"/>
      </cdr:nvSpPr>
      <cdr:spPr>
        <a:xfrm xmlns:a="http://schemas.openxmlformats.org/drawingml/2006/main">
          <a:off x="5396016" y="466228"/>
          <a:ext cx="446073" cy="417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41.xml><?xml version="1.0" encoding="utf-8"?>
<xdr:wsDr xmlns:xdr="http://schemas.openxmlformats.org/drawingml/2006/spreadsheetDrawing" xmlns:a="http://schemas.openxmlformats.org/drawingml/2006/main">
  <xdr:twoCellAnchor>
    <xdr:from>
      <xdr:col>7</xdr:col>
      <xdr:colOff>145073</xdr:colOff>
      <xdr:row>7</xdr:row>
      <xdr:rowOff>104775</xdr:rowOff>
    </xdr:from>
    <xdr:to>
      <xdr:col>17</xdr:col>
      <xdr:colOff>138348</xdr:colOff>
      <xdr:row>15</xdr:row>
      <xdr:rowOff>123824</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47009</xdr:colOff>
      <xdr:row>3</xdr:row>
      <xdr:rowOff>242395</xdr:rowOff>
    </xdr:from>
    <xdr:to>
      <xdr:col>16</xdr:col>
      <xdr:colOff>637259</xdr:colOff>
      <xdr:row>6</xdr:row>
      <xdr:rowOff>242395</xdr:rowOff>
    </xdr:to>
    <xdr:graphicFrame macro="">
      <xdr:nvGraphicFramePr>
        <xdr:cNvPr id="3" name="グラフ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45242</xdr:colOff>
      <xdr:row>5</xdr:row>
      <xdr:rowOff>89495</xdr:rowOff>
    </xdr:from>
    <xdr:to>
      <xdr:col>16</xdr:col>
      <xdr:colOff>635492</xdr:colOff>
      <xdr:row>10</xdr:row>
      <xdr:rowOff>184288</xdr:rowOff>
    </xdr:to>
    <xdr:graphicFrame macro="">
      <xdr:nvGraphicFramePr>
        <xdr:cNvPr id="4" name="グラフ 1">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574732</xdr:colOff>
      <xdr:row>6</xdr:row>
      <xdr:rowOff>165151</xdr:rowOff>
    </xdr:from>
    <xdr:to>
      <xdr:col>8</xdr:col>
      <xdr:colOff>98481</xdr:colOff>
      <xdr:row>7</xdr:row>
      <xdr:rowOff>32660</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7085350" y="1733975"/>
          <a:ext cx="207307" cy="158861"/>
          <a:chOff x="0" y="0"/>
          <a:chExt cx="1125243" cy="628650"/>
        </a:xfrm>
      </xdr:grpSpPr>
      <xdr:sp macro="" textlink="">
        <xdr:nvSpPr>
          <xdr:cNvPr id="6" name="大波 20">
            <a:extLst>
              <a:ext uri="{FF2B5EF4-FFF2-40B4-BE49-F238E27FC236}">
                <a16:creationId xmlns:a16="http://schemas.microsoft.com/office/drawing/2014/main" id="{00000000-0008-0000-1300-000006000000}"/>
              </a:ext>
            </a:extLst>
          </xdr:cNvPr>
          <xdr:cNvSpPr/>
        </xdr:nvSpPr>
        <xdr:spPr>
          <a:xfrm>
            <a:off x="0" y="0"/>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sp macro="" textlink="">
        <xdr:nvSpPr>
          <xdr:cNvPr id="7" name="大波 21">
            <a:extLst>
              <a:ext uri="{FF2B5EF4-FFF2-40B4-BE49-F238E27FC236}">
                <a16:creationId xmlns:a16="http://schemas.microsoft.com/office/drawing/2014/main" id="{00000000-0008-0000-1300-000007000000}"/>
              </a:ext>
            </a:extLst>
          </xdr:cNvPr>
          <xdr:cNvSpPr/>
        </xdr:nvSpPr>
        <xdr:spPr>
          <a:xfrm>
            <a:off x="7213" y="366713"/>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grpSp>
    <xdr:clientData/>
  </xdr:twoCellAnchor>
  <xdr:twoCellAnchor>
    <xdr:from>
      <xdr:col>7</xdr:col>
      <xdr:colOff>585148</xdr:colOff>
      <xdr:row>10</xdr:row>
      <xdr:rowOff>26651</xdr:rowOff>
    </xdr:from>
    <xdr:to>
      <xdr:col>8</xdr:col>
      <xdr:colOff>118422</xdr:colOff>
      <xdr:row>10</xdr:row>
      <xdr:rowOff>169527</xdr:rowOff>
    </xdr:to>
    <xdr:grpSp>
      <xdr:nvGrpSpPr>
        <xdr:cNvPr id="8" name="グループ化 7">
          <a:extLst>
            <a:ext uri="{FF2B5EF4-FFF2-40B4-BE49-F238E27FC236}">
              <a16:creationId xmlns:a16="http://schemas.microsoft.com/office/drawing/2014/main" id="{00000000-0008-0000-1300-000008000000}"/>
            </a:ext>
          </a:extLst>
        </xdr:cNvPr>
        <xdr:cNvGrpSpPr/>
      </xdr:nvGrpSpPr>
      <xdr:grpSpPr>
        <a:xfrm>
          <a:off x="7095766" y="2760886"/>
          <a:ext cx="216832" cy="142876"/>
          <a:chOff x="0" y="0"/>
          <a:chExt cx="1125243" cy="628650"/>
        </a:xfrm>
      </xdr:grpSpPr>
      <xdr:sp macro="" textlink="">
        <xdr:nvSpPr>
          <xdr:cNvPr id="9" name="大波 20">
            <a:extLst>
              <a:ext uri="{FF2B5EF4-FFF2-40B4-BE49-F238E27FC236}">
                <a16:creationId xmlns:a16="http://schemas.microsoft.com/office/drawing/2014/main" id="{00000000-0008-0000-1300-000009000000}"/>
              </a:ext>
            </a:extLst>
          </xdr:cNvPr>
          <xdr:cNvSpPr/>
        </xdr:nvSpPr>
        <xdr:spPr>
          <a:xfrm>
            <a:off x="0" y="0"/>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sp macro="" textlink="">
        <xdr:nvSpPr>
          <xdr:cNvPr id="10" name="大波 21">
            <a:extLst>
              <a:ext uri="{FF2B5EF4-FFF2-40B4-BE49-F238E27FC236}">
                <a16:creationId xmlns:a16="http://schemas.microsoft.com/office/drawing/2014/main" id="{00000000-0008-0000-1300-00000A000000}"/>
              </a:ext>
            </a:extLst>
          </xdr:cNvPr>
          <xdr:cNvSpPr/>
        </xdr:nvSpPr>
        <xdr:spPr>
          <a:xfrm>
            <a:off x="7213" y="366713"/>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grpSp>
    <xdr:clientData/>
  </xdr:twoCellAnchor>
  <xdr:twoCellAnchor>
    <xdr:from>
      <xdr:col>15</xdr:col>
      <xdr:colOff>514350</xdr:colOff>
      <xdr:row>4</xdr:row>
      <xdr:rowOff>66675</xdr:rowOff>
    </xdr:from>
    <xdr:to>
      <xdr:col>16</xdr:col>
      <xdr:colOff>390525</xdr:colOff>
      <xdr:row>5</xdr:row>
      <xdr:rowOff>76200</xdr:rowOff>
    </xdr:to>
    <xdr:sp macro="" textlink="">
      <xdr:nvSpPr>
        <xdr:cNvPr id="11" name="テキスト ボックス 1">
          <a:extLst>
            <a:ext uri="{FF2B5EF4-FFF2-40B4-BE49-F238E27FC236}">
              <a16:creationId xmlns:a16="http://schemas.microsoft.com/office/drawing/2014/main" id="{00000000-0008-0000-1300-00000B000000}"/>
            </a:ext>
          </a:extLst>
        </xdr:cNvPr>
        <xdr:cNvSpPr txBox="1"/>
      </xdr:nvSpPr>
      <xdr:spPr>
        <a:xfrm>
          <a:off x="12525375" y="1257300"/>
          <a:ext cx="561975" cy="2952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latin typeface="ＭＳ Ｐゴシック" panose="020B0600070205080204" pitchFamily="50" charset="-128"/>
              <a:ea typeface="ＭＳ Ｐゴシック" panose="020B0600070205080204" pitchFamily="50" charset="-128"/>
            </a:rPr>
            <a:t>（人）</a:t>
          </a:r>
        </a:p>
      </xdr:txBody>
    </xdr:sp>
    <xdr:clientData/>
  </xdr:twoCellAnchor>
  <xdr:twoCellAnchor>
    <xdr:from>
      <xdr:col>8</xdr:col>
      <xdr:colOff>28575</xdr:colOff>
      <xdr:row>16</xdr:row>
      <xdr:rowOff>9525</xdr:rowOff>
    </xdr:from>
    <xdr:to>
      <xdr:col>13</xdr:col>
      <xdr:colOff>228600</xdr:colOff>
      <xdr:row>19</xdr:row>
      <xdr:rowOff>152400</xdr:rowOff>
    </xdr:to>
    <mc:AlternateContent xmlns:mc="http://schemas.openxmlformats.org/markup-compatibility/2006" xmlns:a14="http://schemas.microsoft.com/office/drawing/2010/main">
      <mc:Choice Requires="a14">
        <xdr:sp macro="" textlink="">
          <xdr:nvSpPr>
            <xdr:cNvPr id="12" name="Rectangle 1025">
              <a:extLst>
                <a:ext uri="{FF2B5EF4-FFF2-40B4-BE49-F238E27FC236}">
                  <a16:creationId xmlns:a16="http://schemas.microsoft.com/office/drawing/2014/main" id="{00000000-0008-0000-1300-00000C000000}"/>
                </a:ext>
              </a:extLst>
            </xdr:cNvPr>
            <xdr:cNvSpPr>
              <a:spLocks noChangeArrowheads="1"/>
            </xdr:cNvSpPr>
          </xdr:nvSpPr>
          <xdr:spPr bwMode="auto">
            <a:xfrm>
              <a:off x="7239000" y="4629150"/>
              <a:ext cx="3629025" cy="1000125"/>
            </a:xfrm>
            <a:prstGeom prst="rect">
              <a:avLst/>
            </a:prstGeom>
            <a:noFill/>
            <a:ln w="9525">
              <a:noFill/>
              <a:miter lim="800000"/>
              <a:headEnd/>
              <a:tailEnd/>
            </a:ln>
          </xdr:spPr>
          <xdr:txBody>
            <a:bodyPr wrap="square" lIns="27432" tIns="18288" rIns="0" bIns="0" anchor="t" upright="1">
              <a:noAutofit/>
            </a:bodyPr>
            <a:lstStyle/>
            <a:p>
              <a:pPr algn="l">
                <a:spcAft>
                  <a:spcPts val="0"/>
                </a:spcAft>
              </a:pPr>
              <a14:m>
                <m:oMathPara xmlns:m="http://schemas.openxmlformats.org/officeDocument/2006/math">
                  <m:oMathParaPr>
                    <m:jc m:val="left"/>
                  </m:oMathParaPr>
                  <m:oMath xmlns:m="http://schemas.openxmlformats.org/officeDocument/2006/math">
                    <m:r>
                      <a:rPr lang="ja-JP" sz="800" kern="100">
                        <a:effectLst/>
                        <a:latin typeface="Cambria Math" panose="02040503050406030204" pitchFamily="18" charset="0"/>
                        <a:ea typeface="+mn-ea"/>
                        <a:cs typeface="Times New Roman" panose="02020603050405020304" pitchFamily="18" charset="0"/>
                      </a:rPr>
                      <m:t>※</m:t>
                    </m:r>
                    <m:r>
                      <a:rPr lang="ja-JP" sz="800" kern="100">
                        <a:effectLst/>
                        <a:latin typeface="Cambria Math" panose="02040503050406030204" pitchFamily="18" charset="0"/>
                        <a:ea typeface="+mn-ea"/>
                        <a:cs typeface="Times New Roman" panose="02020603050405020304" pitchFamily="18" charset="0"/>
                      </a:rPr>
                      <m:t>出生率</m:t>
                    </m:r>
                    <m:d>
                      <m:dPr>
                        <m:begChr m:val="（"/>
                        <m:endChr m:val="）"/>
                        <m:ctrlPr>
                          <a:rPr lang="ja-JP" sz="800" i="1" kern="100">
                            <a:effectLst/>
                            <a:latin typeface="Cambria Math" panose="02040503050406030204" pitchFamily="18" charset="0"/>
                            <a:ea typeface="+mn-ea"/>
                            <a:cs typeface="Times New Roman" panose="02020603050405020304" pitchFamily="18" charset="0"/>
                          </a:rPr>
                        </m:ctrlPr>
                      </m:dPr>
                      <m:e>
                        <m:r>
                          <a:rPr lang="ja-JP" sz="800" kern="100">
                            <a:effectLst/>
                            <a:latin typeface="Cambria Math" panose="02040503050406030204" pitchFamily="18" charset="0"/>
                            <a:ea typeface="+mn-ea"/>
                            <a:cs typeface="Times New Roman" panose="02020603050405020304" pitchFamily="18" charset="0"/>
                          </a:rPr>
                          <m:t>‰</m:t>
                        </m:r>
                      </m:e>
                    </m:d>
                    <m:r>
                      <a:rPr lang="ja-JP" sz="800" kern="100">
                        <a:effectLst/>
                        <a:latin typeface="Cambria Math" panose="02040503050406030204" pitchFamily="18" charset="0"/>
                        <a:ea typeface="+mn-ea"/>
                        <a:cs typeface="Times New Roman" panose="02020603050405020304" pitchFamily="18" charset="0"/>
                      </a:rPr>
                      <m:t>　</m:t>
                    </m:r>
                    <m:r>
                      <a:rPr lang="en-US" sz="800" kern="100">
                        <a:effectLst/>
                        <a:latin typeface="Cambria Math" panose="02040503050406030204" pitchFamily="18" charset="0"/>
                        <a:ea typeface="+mn-ea"/>
                        <a:cs typeface="Times New Roman" panose="02020603050405020304" pitchFamily="18" charset="0"/>
                      </a:rPr>
                      <m:t>=</m:t>
                    </m:r>
                    <m:f>
                      <m:fPr>
                        <m:ctrlPr>
                          <a:rPr lang="ja-JP" sz="800" i="1" kern="100">
                            <a:effectLst/>
                            <a:latin typeface="Cambria Math" panose="02040503050406030204" pitchFamily="18" charset="0"/>
                            <a:ea typeface="+mn-ea"/>
                            <a:cs typeface="Times New Roman" panose="02020603050405020304" pitchFamily="18" charset="0"/>
                          </a:rPr>
                        </m:ctrlPr>
                      </m:fPr>
                      <m:num>
                        <m:r>
                          <a:rPr lang="en-US" sz="800" kern="100">
                            <a:effectLst/>
                            <a:latin typeface="Cambria Math" panose="02040503050406030204" pitchFamily="18" charset="0"/>
                            <a:ea typeface="+mn-ea"/>
                            <a:cs typeface="Times New Roman" panose="02020603050405020304" pitchFamily="18" charset="0"/>
                          </a:rPr>
                          <m:t>1</m:t>
                        </m:r>
                        <m:r>
                          <a:rPr lang="ja-JP" sz="800" kern="100">
                            <a:effectLst/>
                            <a:latin typeface="Cambria Math" panose="02040503050406030204" pitchFamily="18" charset="0"/>
                            <a:ea typeface="+mn-ea"/>
                            <a:cs typeface="Times New Roman" panose="02020603050405020304" pitchFamily="18" charset="0"/>
                          </a:rPr>
                          <m:t>年間の出生数</m:t>
                        </m:r>
                      </m:num>
                      <m:den>
                        <m:r>
                          <a:rPr lang="ja-JP" sz="800" kern="100">
                            <a:effectLst/>
                            <a:latin typeface="Cambria Math" panose="02040503050406030204" pitchFamily="18" charset="0"/>
                            <a:ea typeface="+mn-ea"/>
                            <a:cs typeface="Times New Roman" panose="02020603050405020304" pitchFamily="18" charset="0"/>
                          </a:rPr>
                          <m:t>毎年</m:t>
                        </m:r>
                        <m:r>
                          <a:rPr lang="en-US" sz="800" kern="100">
                            <a:effectLst/>
                            <a:latin typeface="Cambria Math" panose="02040503050406030204" pitchFamily="18" charset="0"/>
                            <a:ea typeface="+mn-ea"/>
                            <a:cs typeface="Times New Roman" panose="02020603050405020304" pitchFamily="18" charset="0"/>
                          </a:rPr>
                          <m:t>10</m:t>
                        </m:r>
                        <m:r>
                          <a:rPr lang="ja-JP" sz="800" kern="100">
                            <a:effectLst/>
                            <a:latin typeface="Cambria Math" panose="02040503050406030204" pitchFamily="18" charset="0"/>
                            <a:ea typeface="+mn-ea"/>
                            <a:cs typeface="Times New Roman" panose="02020603050405020304" pitchFamily="18" charset="0"/>
                          </a:rPr>
                          <m:t>月</m:t>
                        </m:r>
                        <m:r>
                          <a:rPr lang="en-US" sz="800" kern="100">
                            <a:effectLst/>
                            <a:latin typeface="Cambria Math" panose="02040503050406030204" pitchFamily="18" charset="0"/>
                            <a:ea typeface="+mn-ea"/>
                            <a:cs typeface="Times New Roman" panose="02020603050405020304" pitchFamily="18" charset="0"/>
                          </a:rPr>
                          <m:t>1</m:t>
                        </m:r>
                        <m:r>
                          <a:rPr lang="ja-JP" sz="800" kern="100">
                            <a:effectLst/>
                            <a:latin typeface="Cambria Math" panose="02040503050406030204" pitchFamily="18" charset="0"/>
                            <a:ea typeface="+mn-ea"/>
                            <a:cs typeface="Times New Roman" panose="02020603050405020304" pitchFamily="18" charset="0"/>
                          </a:rPr>
                          <m:t>日現在の現住人口</m:t>
                        </m:r>
                      </m:den>
                    </m:f>
                    <m:r>
                      <a:rPr lang="en-US" sz="800" i="1" kern="100">
                        <a:effectLst/>
                        <a:latin typeface="Cambria Math" panose="02040503050406030204" pitchFamily="18" charset="0"/>
                        <a:ea typeface="+mn-ea"/>
                        <a:cs typeface="Times New Roman" panose="02020603050405020304" pitchFamily="18" charset="0"/>
                      </a:rPr>
                      <m:t>×</m:t>
                    </m:r>
                    <m:r>
                      <a:rPr lang="en-US" sz="800" kern="100">
                        <a:effectLst/>
                        <a:latin typeface="Cambria Math" panose="02040503050406030204" pitchFamily="18" charset="0"/>
                        <a:ea typeface="+mn-ea"/>
                        <a:cs typeface="Times New Roman" panose="02020603050405020304" pitchFamily="18" charset="0"/>
                      </a:rPr>
                      <m:t>1,000</m:t>
                    </m:r>
                  </m:oMath>
                </m:oMathPara>
              </a14:m>
              <a:endParaRPr lang="en-US" sz="800" kern="100">
                <a:effectLst/>
                <a:latin typeface="+mn-ea"/>
                <a:ea typeface="+mn-ea"/>
                <a:cs typeface="Times New Roman" panose="02020603050405020304" pitchFamily="18" charset="0"/>
              </a:endParaRPr>
            </a:p>
            <a:p>
              <a:pPr algn="l">
                <a:spcAft>
                  <a:spcPts val="0"/>
                </a:spcAft>
              </a:pPr>
              <a:endParaRPr lang="ja-JP" sz="2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※乳幼児数：毎年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日時点で</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0</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歳から</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6</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歳の者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※婚姻届出数：毎年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12</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日現在で郡山市に届出のあった件数</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en-US"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rPr>
                <a:t> </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mc:Choice>
      <mc:Fallback xmlns="">
        <xdr:sp macro="" textlink="">
          <xdr:nvSpPr>
            <xdr:cNvPr id="12" name="Rectangle 1025"/>
            <xdr:cNvSpPr>
              <a:spLocks noChangeArrowheads="1"/>
            </xdr:cNvSpPr>
          </xdr:nvSpPr>
          <xdr:spPr bwMode="auto">
            <a:xfrm>
              <a:off x="7239000" y="4629150"/>
              <a:ext cx="3629025" cy="1000125"/>
            </a:xfrm>
            <a:prstGeom prst="rect">
              <a:avLst/>
            </a:prstGeom>
            <a:noFill/>
            <a:ln w="9525">
              <a:noFill/>
              <a:miter lim="800000"/>
              <a:headEnd/>
              <a:tailEnd/>
            </a:ln>
          </xdr:spPr>
          <xdr:txBody>
            <a:bodyPr wrap="square" lIns="27432" tIns="18288" rIns="0" bIns="0" anchor="t" upright="1">
              <a:noAutofit/>
            </a:bodyPr>
            <a:lstStyle/>
            <a:p>
              <a:pPr algn="l">
                <a:spcAft>
                  <a:spcPts val="0"/>
                </a:spcAft>
              </a:pPr>
              <a:r>
                <a:rPr lang="ja-JP" sz="800" i="0" kern="100">
                  <a:effectLst/>
                  <a:latin typeface="Cambria Math" panose="02040503050406030204" pitchFamily="18" charset="0"/>
                  <a:ea typeface="+mn-ea"/>
                  <a:cs typeface="Times New Roman" panose="02020603050405020304" pitchFamily="18" charset="0"/>
                </a:rPr>
                <a:t>※出生率</a:t>
              </a:r>
              <a:r>
                <a:rPr lang="ja-JP" altLang="en-US" sz="800" i="0" kern="100">
                  <a:effectLst/>
                  <a:latin typeface="Cambria Math" panose="02040503050406030204" pitchFamily="18" charset="0"/>
                  <a:ea typeface="+mn-ea"/>
                  <a:cs typeface="Times New Roman" panose="02020603050405020304" pitchFamily="18" charset="0"/>
                </a:rPr>
                <a:t>（</a:t>
              </a:r>
              <a:r>
                <a:rPr lang="ja-JP" sz="800" i="0" kern="100">
                  <a:effectLst/>
                  <a:latin typeface="Cambria Math" panose="02040503050406030204" pitchFamily="18" charset="0"/>
                  <a:ea typeface="+mn-ea"/>
                  <a:cs typeface="Times New Roman" panose="02020603050405020304" pitchFamily="18" charset="0"/>
                </a:rPr>
                <a:t>‰</a:t>
              </a:r>
              <a:r>
                <a:rPr lang="ja-JP" altLang="en-US" sz="800" i="0" kern="100">
                  <a:effectLst/>
                  <a:latin typeface="Cambria Math" panose="02040503050406030204" pitchFamily="18" charset="0"/>
                  <a:ea typeface="+mn-ea"/>
                  <a:cs typeface="Times New Roman" panose="02020603050405020304" pitchFamily="18" charset="0"/>
                </a:rPr>
                <a:t>）</a:t>
              </a:r>
              <a:r>
                <a:rPr lang="ja-JP" sz="800" i="0" kern="100">
                  <a:effectLst/>
                  <a:latin typeface="Cambria Math" panose="02040503050406030204" pitchFamily="18" charset="0"/>
                  <a:ea typeface="+mn-ea"/>
                  <a:cs typeface="Times New Roman" panose="02020603050405020304" pitchFamily="18" charset="0"/>
                </a:rPr>
                <a:t>　</a:t>
              </a:r>
              <a:r>
                <a:rPr lang="en-US" sz="800" i="0" kern="100">
                  <a:effectLst/>
                  <a:latin typeface="Cambria Math" panose="02040503050406030204" pitchFamily="18" charset="0"/>
                  <a:ea typeface="+mn-ea"/>
                  <a:cs typeface="Times New Roman" panose="02020603050405020304" pitchFamily="18" charset="0"/>
                </a:rPr>
                <a:t>=1</a:t>
              </a:r>
              <a:r>
                <a:rPr lang="ja-JP" sz="800" i="0" kern="100">
                  <a:effectLst/>
                  <a:latin typeface="Cambria Math" panose="02040503050406030204" pitchFamily="18" charset="0"/>
                  <a:ea typeface="+mn-ea"/>
                  <a:cs typeface="Times New Roman" panose="02020603050405020304" pitchFamily="18" charset="0"/>
                </a:rPr>
                <a:t>年間の出生数</a:t>
              </a:r>
              <a:r>
                <a:rPr lang="en-US" altLang="ja-JP" sz="800" i="0" kern="100">
                  <a:effectLst/>
                  <a:latin typeface="Cambria Math" panose="02040503050406030204" pitchFamily="18" charset="0"/>
                  <a:ea typeface="+mn-ea"/>
                  <a:cs typeface="Times New Roman" panose="02020603050405020304" pitchFamily="18" charset="0"/>
                </a:rPr>
                <a:t>/</a:t>
              </a:r>
              <a:r>
                <a:rPr lang="ja-JP" sz="800" i="0" kern="100">
                  <a:effectLst/>
                  <a:latin typeface="Cambria Math" panose="02040503050406030204" pitchFamily="18" charset="0"/>
                  <a:ea typeface="+mn-ea"/>
                  <a:cs typeface="Times New Roman" panose="02020603050405020304" pitchFamily="18" charset="0"/>
                </a:rPr>
                <a:t>毎年</a:t>
              </a:r>
              <a:r>
                <a:rPr lang="en-US" sz="800" i="0" kern="100">
                  <a:effectLst/>
                  <a:latin typeface="Cambria Math" panose="02040503050406030204" pitchFamily="18" charset="0"/>
                  <a:ea typeface="+mn-ea"/>
                  <a:cs typeface="Times New Roman" panose="02020603050405020304" pitchFamily="18" charset="0"/>
                </a:rPr>
                <a:t>10</a:t>
              </a:r>
              <a:r>
                <a:rPr lang="ja-JP" sz="800" i="0" kern="100">
                  <a:effectLst/>
                  <a:latin typeface="Cambria Math" panose="02040503050406030204" pitchFamily="18" charset="0"/>
                  <a:ea typeface="+mn-ea"/>
                  <a:cs typeface="Times New Roman" panose="02020603050405020304" pitchFamily="18" charset="0"/>
                </a:rPr>
                <a:t>月</a:t>
              </a:r>
              <a:r>
                <a:rPr lang="en-US" sz="800" i="0" kern="100">
                  <a:effectLst/>
                  <a:latin typeface="Cambria Math" panose="02040503050406030204" pitchFamily="18" charset="0"/>
                  <a:ea typeface="+mn-ea"/>
                  <a:cs typeface="Times New Roman" panose="02020603050405020304" pitchFamily="18" charset="0"/>
                </a:rPr>
                <a:t>1</a:t>
              </a:r>
              <a:r>
                <a:rPr lang="ja-JP" sz="800" i="0" kern="100">
                  <a:effectLst/>
                  <a:latin typeface="Cambria Math" panose="02040503050406030204" pitchFamily="18" charset="0"/>
                  <a:ea typeface="+mn-ea"/>
                  <a:cs typeface="Times New Roman" panose="02020603050405020304" pitchFamily="18" charset="0"/>
                </a:rPr>
                <a:t>日現在の現住人口</a:t>
              </a:r>
              <a:r>
                <a:rPr lang="en-US" sz="800" i="0" kern="100">
                  <a:effectLst/>
                  <a:latin typeface="Cambria Math" panose="02040503050406030204" pitchFamily="18" charset="0"/>
                  <a:ea typeface="+mn-ea"/>
                  <a:cs typeface="Times New Roman" panose="02020603050405020304" pitchFamily="18" charset="0"/>
                </a:rPr>
                <a:t>×1,000</a:t>
              </a:r>
              <a:endParaRPr lang="en-US" sz="800" kern="100">
                <a:effectLst/>
                <a:latin typeface="+mn-ea"/>
                <a:ea typeface="+mn-ea"/>
                <a:cs typeface="Times New Roman" panose="02020603050405020304" pitchFamily="18" charset="0"/>
              </a:endParaRPr>
            </a:p>
            <a:p>
              <a:pPr algn="l">
                <a:spcAft>
                  <a:spcPts val="0"/>
                </a:spcAft>
              </a:pPr>
              <a:endParaRPr lang="ja-JP" sz="2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※乳幼児数：毎年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日時点で</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0</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歳から</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6</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歳の者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※婚姻届出数：毎年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12</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日現在で郡山市に届出のあった件数</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en-US"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rPr>
                <a:t> </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mc:Fallback>
    </mc:AlternateContent>
    <xdr:clientData/>
  </xdr:twoCellAnchor>
  <xdr:twoCellAnchor>
    <xdr:from>
      <xdr:col>14</xdr:col>
      <xdr:colOff>679589</xdr:colOff>
      <xdr:row>16</xdr:row>
      <xdr:rowOff>52181</xdr:rowOff>
    </xdr:from>
    <xdr:to>
      <xdr:col>16</xdr:col>
      <xdr:colOff>505240</xdr:colOff>
      <xdr:row>17</xdr:row>
      <xdr:rowOff>207065</xdr:rowOff>
    </xdr:to>
    <xdr:sp macro="" textlink="">
      <xdr:nvSpPr>
        <xdr:cNvPr id="13" name="テキスト ボックス 91">
          <a:extLst>
            <a:ext uri="{FF2B5EF4-FFF2-40B4-BE49-F238E27FC236}">
              <a16:creationId xmlns:a16="http://schemas.microsoft.com/office/drawing/2014/main" id="{00000000-0008-0000-1300-00000D000000}"/>
            </a:ext>
          </a:extLst>
        </xdr:cNvPr>
        <xdr:cNvSpPr txBox="1"/>
      </xdr:nvSpPr>
      <xdr:spPr>
        <a:xfrm>
          <a:off x="12004814" y="4671806"/>
          <a:ext cx="1197251" cy="440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資料：郡山市統計書</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spcAft>
              <a:spcPts val="0"/>
            </a:spcAft>
          </a:pPr>
          <a:r>
            <a:rPr lang="ja-JP" altLang="en-US" sz="800" baseline="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市民課</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42.xml><?xml version="1.0" encoding="utf-8"?>
<c:userShapes xmlns:c="http://schemas.openxmlformats.org/drawingml/2006/chart">
  <cdr:relSizeAnchor xmlns:cdr="http://schemas.openxmlformats.org/drawingml/2006/chartDrawing">
    <cdr:from>
      <cdr:x>0.85016</cdr:x>
      <cdr:y>0.53725</cdr:y>
    </cdr:from>
    <cdr:to>
      <cdr:x>0.93219</cdr:x>
      <cdr:y>0.66535</cdr:y>
    </cdr:to>
    <cdr:sp macro="" textlink="">
      <cdr:nvSpPr>
        <cdr:cNvPr id="11" name="テキスト ボックス 1"/>
        <cdr:cNvSpPr txBox="1"/>
      </cdr:nvSpPr>
      <cdr:spPr>
        <a:xfrm xmlns:a="http://schemas.openxmlformats.org/drawingml/2006/main">
          <a:off x="5838735" y="1256175"/>
          <a:ext cx="563369" cy="2995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ＭＳ Ｐゴシック" panose="020B0600070205080204" pitchFamily="50" charset="-128"/>
              <a:ea typeface="ＭＳ Ｐゴシック" panose="020B0600070205080204" pitchFamily="50" charset="-128"/>
            </a:rPr>
            <a:t>（</a:t>
          </a:r>
          <a:r>
            <a:rPr lang="en-US" altLang="ja-JP" sz="800">
              <a:latin typeface="ＭＳ Ｐゴシック" panose="020B0600070205080204" pitchFamily="50" charset="-128"/>
              <a:ea typeface="ＭＳ Ｐゴシック" panose="020B0600070205080204" pitchFamily="50" charset="-128"/>
            </a:rPr>
            <a:t>‰</a:t>
          </a:r>
          <a:r>
            <a:rPr lang="ja-JP" altLang="en-US" sz="800">
              <a:latin typeface="ＭＳ Ｐゴシック" panose="020B0600070205080204" pitchFamily="50" charset="-128"/>
              <a:ea typeface="ＭＳ Ｐゴシック" panose="020B0600070205080204" pitchFamily="50" charset="-128"/>
            </a:rPr>
            <a:t>）</a:t>
          </a:r>
        </a:p>
      </cdr:txBody>
    </cdr:sp>
  </cdr:relSizeAnchor>
</c:userShapes>
</file>

<file path=xl/drawings/drawing43.xml><?xml version="1.0" encoding="utf-8"?>
<c:userShapes xmlns:c="http://schemas.openxmlformats.org/drawingml/2006/chart">
  <cdr:relSizeAnchor xmlns:cdr="http://schemas.openxmlformats.org/drawingml/2006/chartDrawing">
    <cdr:from>
      <cdr:x>0.10374</cdr:x>
      <cdr:y>0.95109</cdr:y>
    </cdr:from>
    <cdr:to>
      <cdr:x>0.16793</cdr:x>
      <cdr:y>1</cdr:y>
    </cdr:to>
    <cdr:sp macro="" textlink="">
      <cdr:nvSpPr>
        <cdr:cNvPr id="11" name="テキスト ボックス 1"/>
        <cdr:cNvSpPr txBox="1"/>
      </cdr:nvSpPr>
      <cdr:spPr>
        <a:xfrm xmlns:a="http://schemas.openxmlformats.org/drawingml/2006/main">
          <a:off x="1407977" y="2250878"/>
          <a:ext cx="871188" cy="115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600">
              <a:latin typeface="みんなの文字ゴTTh-R" panose="020B0500000000000000" pitchFamily="50" charset="-128"/>
              <a:ea typeface="みんなの文字ゴTTh-R" panose="020B0500000000000000" pitchFamily="50" charset="-128"/>
            </a:rPr>
            <a:t>（</a:t>
          </a:r>
          <a:r>
            <a:rPr lang="en-US" altLang="ja-JP" sz="1600">
              <a:latin typeface="みんなの文字ゴTTh-R" panose="020B0500000000000000" pitchFamily="50" charset="-128"/>
              <a:ea typeface="みんなの文字ゴTTh-R" panose="020B0500000000000000" pitchFamily="50" charset="-128"/>
            </a:rPr>
            <a:t>‰</a:t>
          </a:r>
          <a:r>
            <a:rPr lang="ja-JP" altLang="en-US" sz="1600">
              <a:latin typeface="みんなの文字ゴTTh-R" panose="020B0500000000000000" pitchFamily="50" charset="-128"/>
              <a:ea typeface="みんなの文字ゴTTh-R" panose="020B0500000000000000" pitchFamily="50" charset="-128"/>
            </a:rPr>
            <a:t>）</a:t>
          </a:r>
        </a:p>
      </cdr:txBody>
    </cdr:sp>
  </cdr:relSizeAnchor>
</c:userShapes>
</file>

<file path=xl/drawings/drawing44.xml><?xml version="1.0" encoding="utf-8"?>
<c:userShapes xmlns:c="http://schemas.openxmlformats.org/drawingml/2006/chart">
  <cdr:relSizeAnchor xmlns:cdr="http://schemas.openxmlformats.org/drawingml/2006/chartDrawing">
    <cdr:from>
      <cdr:x>0.10374</cdr:x>
      <cdr:y>0.95109</cdr:y>
    </cdr:from>
    <cdr:to>
      <cdr:x>0.16793</cdr:x>
      <cdr:y>1</cdr:y>
    </cdr:to>
    <cdr:sp macro="" textlink="">
      <cdr:nvSpPr>
        <cdr:cNvPr id="11" name="テキスト ボックス 1"/>
        <cdr:cNvSpPr txBox="1"/>
      </cdr:nvSpPr>
      <cdr:spPr>
        <a:xfrm xmlns:a="http://schemas.openxmlformats.org/drawingml/2006/main">
          <a:off x="1407977" y="2250878"/>
          <a:ext cx="871188" cy="115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600">
              <a:latin typeface="みんなの文字ゴTTh-R" panose="020B0500000000000000" pitchFamily="50" charset="-128"/>
              <a:ea typeface="みんなの文字ゴTTh-R" panose="020B0500000000000000" pitchFamily="50" charset="-128"/>
            </a:rPr>
            <a:t>（</a:t>
          </a:r>
          <a:r>
            <a:rPr lang="en-US" altLang="ja-JP" sz="1600">
              <a:latin typeface="みんなの文字ゴTTh-R" panose="020B0500000000000000" pitchFamily="50" charset="-128"/>
              <a:ea typeface="みんなの文字ゴTTh-R" panose="020B0500000000000000" pitchFamily="50" charset="-128"/>
            </a:rPr>
            <a:t>‰</a:t>
          </a:r>
          <a:r>
            <a:rPr lang="ja-JP" altLang="en-US" sz="1600">
              <a:latin typeface="みんなの文字ゴTTh-R" panose="020B0500000000000000" pitchFamily="50" charset="-128"/>
              <a:ea typeface="みんなの文字ゴTTh-R" panose="020B0500000000000000" pitchFamily="50" charset="-128"/>
            </a:rPr>
            <a:t>）</a:t>
          </a:r>
        </a:p>
      </cdr:txBody>
    </cdr:sp>
  </cdr:relSizeAnchor>
  <cdr:relSizeAnchor xmlns:cdr="http://schemas.openxmlformats.org/drawingml/2006/chartDrawing">
    <cdr:from>
      <cdr:x>0.88503</cdr:x>
      <cdr:y>0.48671</cdr:y>
    </cdr:from>
    <cdr:to>
      <cdr:x>0.96813</cdr:x>
      <cdr:y>0.72703</cdr:y>
    </cdr:to>
    <cdr:sp macro="" textlink="">
      <cdr:nvSpPr>
        <cdr:cNvPr id="3" name="テキスト ボックス 1"/>
        <cdr:cNvSpPr txBox="1"/>
      </cdr:nvSpPr>
      <cdr:spPr>
        <a:xfrm xmlns:a="http://schemas.openxmlformats.org/drawingml/2006/main">
          <a:off x="5984951" y="741531"/>
          <a:ext cx="561960" cy="3661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ＭＳ Ｐゴシック" panose="020B0600070205080204" pitchFamily="50" charset="-128"/>
              <a:ea typeface="ＭＳ Ｐゴシック" panose="020B0600070205080204" pitchFamily="50" charset="-128"/>
            </a:rPr>
            <a:t>（件）</a:t>
          </a:r>
        </a:p>
      </cdr:txBody>
    </cdr:sp>
  </cdr:relSizeAnchor>
</c:userShapes>
</file>

<file path=xl/drawings/drawing45.xml><?xml version="1.0" encoding="utf-8"?>
<xdr:wsDr xmlns:xdr="http://schemas.openxmlformats.org/drawingml/2006/spreadsheetDrawing" xmlns:a="http://schemas.openxmlformats.org/drawingml/2006/main">
  <xdr:twoCellAnchor>
    <xdr:from>
      <xdr:col>8</xdr:col>
      <xdr:colOff>257694</xdr:colOff>
      <xdr:row>49</xdr:row>
      <xdr:rowOff>151015</xdr:rowOff>
    </xdr:from>
    <xdr:to>
      <xdr:col>21</xdr:col>
      <xdr:colOff>374073</xdr:colOff>
      <xdr:row>75</xdr:row>
      <xdr:rowOff>193964</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30319</xdr:colOff>
      <xdr:row>6</xdr:row>
      <xdr:rowOff>46130</xdr:rowOff>
    </xdr:from>
    <xdr:to>
      <xdr:col>10</xdr:col>
      <xdr:colOff>112058</xdr:colOff>
      <xdr:row>9</xdr:row>
      <xdr:rowOff>100854</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593909</xdr:colOff>
      <xdr:row>75</xdr:row>
      <xdr:rowOff>1243</xdr:rowOff>
    </xdr:from>
    <xdr:to>
      <xdr:col>21</xdr:col>
      <xdr:colOff>550333</xdr:colOff>
      <xdr:row>79</xdr:row>
      <xdr:rowOff>89647</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0544733" y="12899214"/>
          <a:ext cx="3374218" cy="76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資料：厚生労働省「民間主要企業春季賃上げ要求・妥結状況」</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厚生労働省「厚生労働白書」</a:t>
          </a:r>
          <a:endParaRPr kumimoji="1" lang="en-US" altLang="ja-JP" sz="800">
            <a:solidFill>
              <a:sysClr val="windowText" lastClr="000000"/>
            </a:solidFill>
            <a:latin typeface="+mn-ea"/>
            <a:ea typeface="+mn-ea"/>
          </a:endParaRPr>
        </a:p>
        <a:p>
          <a:r>
            <a:rPr kumimoji="1" lang="en-US" altLang="ja-JP" sz="800">
              <a:solidFill>
                <a:sysClr val="windowText" lastClr="000000"/>
              </a:solidFill>
              <a:latin typeface="+mn-ea"/>
              <a:ea typeface="+mn-ea"/>
            </a:rPr>
            <a:t>      </a:t>
          </a:r>
          <a:r>
            <a:rPr kumimoji="1" lang="ja-JP" altLang="en-US" sz="800">
              <a:solidFill>
                <a:sysClr val="windowText" lastClr="000000"/>
              </a:solidFill>
              <a:latin typeface="+mn-ea"/>
              <a:ea typeface="+mn-ea"/>
            </a:rPr>
            <a:t>厚生労働省「人口動態統計月報年計（各定数）の概況」</a:t>
          </a:r>
        </a:p>
      </xdr:txBody>
    </xdr:sp>
    <xdr:clientData/>
  </xdr:twoCellAnchor>
</xdr:wsDr>
</file>

<file path=xl/drawings/drawing46.xml><?xml version="1.0" encoding="utf-8"?>
<c:userShapes xmlns:c="http://schemas.openxmlformats.org/drawingml/2006/chart">
  <cdr:relSizeAnchor xmlns:cdr="http://schemas.openxmlformats.org/drawingml/2006/chartDrawing">
    <cdr:from>
      <cdr:x>0.1326</cdr:x>
      <cdr:y>0.05041</cdr:y>
    </cdr:from>
    <cdr:to>
      <cdr:x>0.26607</cdr:x>
      <cdr:y>0.21214</cdr:y>
    </cdr:to>
    <cdr:sp macro="" textlink="">
      <cdr:nvSpPr>
        <cdr:cNvPr id="2" name="角丸四角形吹き出し 1"/>
        <cdr:cNvSpPr/>
      </cdr:nvSpPr>
      <cdr:spPr>
        <a:xfrm xmlns:a="http://schemas.openxmlformats.org/drawingml/2006/main">
          <a:off x="1198456" y="223134"/>
          <a:ext cx="1206319" cy="715935"/>
        </a:xfrm>
        <a:prstGeom xmlns:a="http://schemas.openxmlformats.org/drawingml/2006/main" prst="wedgeRoundRectCallout">
          <a:avLst>
            <a:gd name="adj1" fmla="val -90451"/>
            <a:gd name="adj2" fmla="val 28846"/>
            <a:gd name="adj3" fmla="val 16667"/>
          </a:avLst>
        </a:prstGeom>
        <a:solidFill xmlns:a="http://schemas.openxmlformats.org/drawingml/2006/main">
          <a:schemeClr val="bg1"/>
        </a:solidFill>
        <a:ln xmlns:a="http://schemas.openxmlformats.org/drawingml/2006/main" w="28575">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36000" anchor="ctr" anchorCtr="0"/>
        <a:lstStyle xmlns:a="http://schemas.openxmlformats.org/drawingml/2006/main"/>
        <a:p xmlns:a="http://schemas.openxmlformats.org/drawingml/2006/main">
          <a:pPr algn="ct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1947</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年</a:t>
          </a:r>
          <a:endParaRPr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合計特殊出生率</a:t>
          </a: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4.54</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lang="ja-JP" sz="1000">
            <a:solidFill>
              <a:sysClr val="windowText" lastClr="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0.43427</cdr:x>
      <cdr:y>0.07578</cdr:y>
    </cdr:from>
    <cdr:to>
      <cdr:x>0.56774</cdr:x>
      <cdr:y>0.19943</cdr:y>
    </cdr:to>
    <cdr:sp macro="" textlink="">
      <cdr:nvSpPr>
        <cdr:cNvPr id="3" name="角丸四角形吹き出し 2"/>
        <cdr:cNvSpPr/>
      </cdr:nvSpPr>
      <cdr:spPr>
        <a:xfrm xmlns:a="http://schemas.openxmlformats.org/drawingml/2006/main">
          <a:off x="3904712" y="466890"/>
          <a:ext cx="1200087" cy="761852"/>
        </a:xfrm>
        <a:prstGeom xmlns:a="http://schemas.openxmlformats.org/drawingml/2006/main" prst="wedgeRoundRectCallout">
          <a:avLst>
            <a:gd name="adj1" fmla="val -80358"/>
            <a:gd name="adj2" fmla="val 21493"/>
            <a:gd name="adj3" fmla="val 16667"/>
          </a:avLst>
        </a:prstGeom>
        <a:solidFill xmlns:a="http://schemas.openxmlformats.org/drawingml/2006/main">
          <a:schemeClr val="bg1"/>
        </a:solidFill>
        <a:ln xmlns:a="http://schemas.openxmlformats.org/drawingml/2006/main" w="28575">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36000" tIns="36000" rIns="36000" bIns="36000"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1974</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年</a:t>
          </a:r>
          <a:endParaRPr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賃上げ率</a:t>
          </a:r>
          <a:endParaRPr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32.9</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lang="ja-JP" sz="1000">
            <a:solidFill>
              <a:sysClr val="windowText" lastClr="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0.70588</cdr:x>
      <cdr:y>0.11056</cdr:y>
    </cdr:from>
    <cdr:to>
      <cdr:x>0.926</cdr:x>
      <cdr:y>0.21815</cdr:y>
    </cdr:to>
    <cdr:sp macro="" textlink="">
      <cdr:nvSpPr>
        <cdr:cNvPr id="4" name="テキスト ボックス 3"/>
        <cdr:cNvSpPr txBox="1"/>
      </cdr:nvSpPr>
      <cdr:spPr>
        <a:xfrm xmlns:a="http://schemas.openxmlformats.org/drawingml/2006/main">
          <a:off x="6184670" y="681760"/>
          <a:ext cx="1928618" cy="663516"/>
        </a:xfrm>
        <a:prstGeom xmlns:a="http://schemas.openxmlformats.org/drawingml/2006/main" prst="rect">
          <a:avLst/>
        </a:prstGeom>
        <a:solidFill xmlns:a="http://schemas.openxmlformats.org/drawingml/2006/main">
          <a:schemeClr val="bg1"/>
        </a:solidFill>
        <a:ln xmlns:a="http://schemas.openxmlformats.org/drawingml/2006/main" w="28575">
          <a:solidFill>
            <a:schemeClr val="tx1">
              <a:lumMod val="50000"/>
              <a:lumOff val="50000"/>
            </a:schemeClr>
          </a:solidFill>
        </a:ln>
      </cdr:spPr>
      <cdr:txBody>
        <a:bodyPr xmlns:a="http://schemas.openxmlformats.org/drawingml/2006/main" vertOverflow="clip" wrap="square" rtlCol="0" anchor="ctr" anchorCtr="0"/>
        <a:lstStyle xmlns:a="http://schemas.openxmlformats.org/drawingml/2006/main"/>
        <a:p xmlns:a="http://schemas.openxmlformats.org/drawingml/2006/main">
          <a:pPr algn="ctr"/>
          <a:r>
            <a:rPr lang="ja-JP" altLang="en-US" sz="900" b="0">
              <a:latin typeface="ＭＳ Ｐゴシック" panose="020B0600070205080204" pitchFamily="50" charset="-128"/>
              <a:ea typeface="ＭＳ Ｐゴシック" panose="020B0600070205080204" pitchFamily="50" charset="-128"/>
            </a:rPr>
            <a:t>相関係数＝</a:t>
          </a:r>
          <a:r>
            <a:rPr lang="en-US" altLang="ja-JP" sz="900" b="0">
              <a:latin typeface="ＭＳ Ｐゴシック" panose="020B0600070205080204" pitchFamily="50" charset="-128"/>
              <a:ea typeface="ＭＳ Ｐゴシック" panose="020B0600070205080204" pitchFamily="50" charset="-128"/>
            </a:rPr>
            <a:t>0.78</a:t>
          </a:r>
        </a:p>
        <a:p xmlns:a="http://schemas.openxmlformats.org/drawingml/2006/main">
          <a:pPr algn="ctr"/>
          <a:r>
            <a:rPr lang="ja-JP" altLang="en-US" sz="900" b="0">
              <a:latin typeface="ＭＳ Ｐゴシック" panose="020B0600070205080204" pitchFamily="50" charset="-128"/>
              <a:ea typeface="ＭＳ Ｐゴシック" panose="020B0600070205080204" pitchFamily="50" charset="-128"/>
            </a:rPr>
            <a:t>（強い正の相関）</a:t>
          </a:r>
        </a:p>
      </cdr:txBody>
    </cdr:sp>
  </cdr:relSizeAnchor>
</c:userShapes>
</file>

<file path=xl/drawings/drawing47.xml><?xml version="1.0" encoding="utf-8"?>
<xdr:wsDr xmlns:xdr="http://schemas.openxmlformats.org/drawingml/2006/spreadsheetDrawing" xmlns:a="http://schemas.openxmlformats.org/drawingml/2006/main">
  <xdr:twoCellAnchor>
    <xdr:from>
      <xdr:col>7</xdr:col>
      <xdr:colOff>77798</xdr:colOff>
      <xdr:row>2</xdr:row>
      <xdr:rowOff>18568</xdr:rowOff>
    </xdr:from>
    <xdr:to>
      <xdr:col>23</xdr:col>
      <xdr:colOff>540440</xdr:colOff>
      <xdr:row>13</xdr:row>
      <xdr:rowOff>134938</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495714</xdr:colOff>
      <xdr:row>13</xdr:row>
      <xdr:rowOff>59634</xdr:rowOff>
    </xdr:from>
    <xdr:to>
      <xdr:col>23</xdr:col>
      <xdr:colOff>512279</xdr:colOff>
      <xdr:row>14</xdr:row>
      <xdr:rowOff>183873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4700388" y="4093264"/>
          <a:ext cx="1391478" cy="447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Ｐゴシック" panose="020B0600070205080204" pitchFamily="50" charset="-128"/>
              <a:ea typeface="ＭＳ Ｐゴシック" panose="020B0600070205080204" pitchFamily="50" charset="-128"/>
            </a:rPr>
            <a:t>資料：郡山市統計書</a:t>
          </a:r>
          <a:endParaRPr kumimoji="1" lang="en-US" altLang="ja-JP" sz="800">
            <a:latin typeface="ＭＳ Ｐゴシック" panose="020B0600070205080204" pitchFamily="50" charset="-128"/>
            <a:ea typeface="ＭＳ Ｐゴシック" panose="020B0600070205080204" pitchFamily="50" charset="-128"/>
          </a:endParaRPr>
        </a:p>
        <a:p>
          <a:r>
            <a:rPr kumimoji="1" lang="ja-JP" altLang="en-US" sz="800">
              <a:latin typeface="ＭＳ Ｐゴシック" panose="020B0600070205080204" pitchFamily="50" charset="-128"/>
              <a:ea typeface="ＭＳ Ｐゴシック" panose="020B0600070205080204" pitchFamily="50" charset="-128"/>
            </a:rPr>
            <a:t>　　　  郡山市史（近代）</a:t>
          </a:r>
        </a:p>
      </xdr:txBody>
    </xdr:sp>
    <xdr:clientData/>
  </xdr:twoCellAnchor>
  <xdr:twoCellAnchor>
    <xdr:from>
      <xdr:col>12</xdr:col>
      <xdr:colOff>27822</xdr:colOff>
      <xdr:row>13</xdr:row>
      <xdr:rowOff>50255</xdr:rowOff>
    </xdr:from>
    <xdr:to>
      <xdr:col>19</xdr:col>
      <xdr:colOff>331842</xdr:colOff>
      <xdr:row>15</xdr:row>
      <xdr:rowOff>265042</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8045387" y="4083885"/>
          <a:ext cx="5116216" cy="860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lang="en-US" altLang="ja-JP" sz="800" baseline="0">
              <a:solidFill>
                <a:schemeClr val="dk1"/>
              </a:solidFill>
              <a:effectLst/>
              <a:latin typeface="+mn-ea"/>
              <a:ea typeface="+mn-ea"/>
              <a:cs typeface="+mn-cs"/>
            </a:rPr>
            <a:t>   2022(</a:t>
          </a:r>
          <a:r>
            <a:rPr lang="ja-JP" altLang="en-US" sz="800" baseline="0">
              <a:solidFill>
                <a:schemeClr val="dk1"/>
              </a:solidFill>
              <a:effectLst/>
              <a:latin typeface="+mn-ea"/>
              <a:ea typeface="+mn-ea"/>
              <a:cs typeface="+mn-cs"/>
            </a:rPr>
            <a:t>令和</a:t>
          </a:r>
          <a:r>
            <a:rPr lang="en-US" altLang="ja-JP" sz="800" baseline="0">
              <a:solidFill>
                <a:schemeClr val="dk1"/>
              </a:solidFill>
              <a:effectLst/>
              <a:latin typeface="+mn-ea"/>
              <a:ea typeface="+mn-ea"/>
              <a:cs typeface="+mn-cs"/>
            </a:rPr>
            <a:t>4)</a:t>
          </a:r>
          <a:r>
            <a:rPr lang="ja-JP" altLang="en-US" sz="800" baseline="0">
              <a:solidFill>
                <a:schemeClr val="dk1"/>
              </a:solidFill>
              <a:effectLst/>
              <a:latin typeface="+mn-ea"/>
              <a:ea typeface="+mn-ea"/>
              <a:cs typeface="+mn-cs"/>
            </a:rPr>
            <a:t>年　　離婚件数</a:t>
          </a:r>
          <a:r>
            <a:rPr lang="en-US" altLang="ja-JP" sz="800" baseline="0">
              <a:solidFill>
                <a:schemeClr val="dk1"/>
              </a:solidFill>
              <a:effectLst/>
              <a:latin typeface="+mn-ea"/>
              <a:ea typeface="+mn-ea"/>
              <a:cs typeface="+mn-cs"/>
            </a:rPr>
            <a:t>541</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a:t>
          </a:r>
          <a:r>
            <a:rPr lang="ja-JP" altLang="en-US" sz="800" baseline="0">
              <a:solidFill>
                <a:schemeClr val="dk1"/>
              </a:solidFill>
              <a:effectLst/>
              <a:latin typeface="+mn-ea"/>
              <a:ea typeface="+mn-ea"/>
              <a:cs typeface="+mn-cs"/>
            </a:rPr>
            <a:t>婚姻件数</a:t>
          </a:r>
          <a:r>
            <a:rPr lang="en-US" altLang="ja-JP" sz="800" baseline="0">
              <a:solidFill>
                <a:schemeClr val="dk1"/>
              </a:solidFill>
              <a:effectLst/>
              <a:latin typeface="+mn-ea"/>
              <a:ea typeface="+mn-ea"/>
              <a:cs typeface="+mn-cs"/>
            </a:rPr>
            <a:t>1,355</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39.9</a:t>
          </a:r>
          <a:r>
            <a:rPr lang="ja-JP" altLang="en-US" sz="800" baseline="0">
              <a:solidFill>
                <a:schemeClr val="dk1"/>
              </a:solidFill>
              <a:effectLst/>
              <a:latin typeface="+mn-ea"/>
              <a:ea typeface="+mn-ea"/>
              <a:cs typeface="+mn-cs"/>
            </a:rPr>
            <a:t>％（約</a:t>
          </a:r>
          <a:r>
            <a:rPr lang="en-US" altLang="ja-JP" sz="800" baseline="0">
              <a:solidFill>
                <a:schemeClr val="dk1"/>
              </a:solidFill>
              <a:effectLst/>
              <a:latin typeface="+mn-ea"/>
              <a:ea typeface="+mn-ea"/>
              <a:cs typeface="+mn-cs"/>
            </a:rPr>
            <a:t>2.5</a:t>
          </a:r>
          <a:r>
            <a:rPr lang="ja-JP" altLang="en-US" sz="800" baseline="0">
              <a:solidFill>
                <a:schemeClr val="dk1"/>
              </a:solidFill>
              <a:effectLst/>
              <a:latin typeface="+mn-ea"/>
              <a:ea typeface="+mn-ea"/>
              <a:cs typeface="+mn-cs"/>
            </a:rPr>
            <a:t>組に</a:t>
          </a:r>
          <a:r>
            <a:rPr lang="en-US" altLang="ja-JP" sz="800" baseline="0">
              <a:solidFill>
                <a:schemeClr val="dk1"/>
              </a:solidFill>
              <a:effectLst/>
              <a:latin typeface="+mn-ea"/>
              <a:ea typeface="+mn-ea"/>
              <a:cs typeface="+mn-cs"/>
            </a:rPr>
            <a:t>1</a:t>
          </a:r>
          <a:r>
            <a:rPr lang="ja-JP" altLang="en-US" sz="800" baseline="0">
              <a:solidFill>
                <a:schemeClr val="dk1"/>
              </a:solidFill>
              <a:effectLst/>
              <a:latin typeface="+mn-ea"/>
              <a:ea typeface="+mn-ea"/>
              <a:cs typeface="+mn-cs"/>
            </a:rPr>
            <a:t>組が離婚）</a:t>
          </a:r>
        </a:p>
        <a:p>
          <a:pPr>
            <a:lnSpc>
              <a:spcPts val="1500"/>
            </a:lnSpc>
          </a:pPr>
          <a:r>
            <a:rPr lang="en-US" altLang="ja-JP" sz="800" baseline="0">
              <a:solidFill>
                <a:schemeClr val="dk1"/>
              </a:solidFill>
              <a:effectLst/>
              <a:latin typeface="+mn-ea"/>
              <a:ea typeface="+mn-ea"/>
              <a:cs typeface="+mn-cs"/>
            </a:rPr>
            <a:t>   2023(</a:t>
          </a:r>
          <a:r>
            <a:rPr lang="ja-JP" altLang="en-US" sz="800" baseline="0">
              <a:solidFill>
                <a:schemeClr val="dk1"/>
              </a:solidFill>
              <a:effectLst/>
              <a:latin typeface="+mn-ea"/>
              <a:ea typeface="+mn-ea"/>
              <a:cs typeface="+mn-cs"/>
            </a:rPr>
            <a:t>令和</a:t>
          </a:r>
          <a:r>
            <a:rPr lang="en-US" altLang="ja-JP" sz="800" baseline="0">
              <a:solidFill>
                <a:schemeClr val="dk1"/>
              </a:solidFill>
              <a:effectLst/>
              <a:latin typeface="+mn-ea"/>
              <a:ea typeface="+mn-ea"/>
              <a:cs typeface="+mn-cs"/>
            </a:rPr>
            <a:t>5)</a:t>
          </a:r>
          <a:r>
            <a:rPr lang="ja-JP" altLang="en-US" sz="800" baseline="0">
              <a:solidFill>
                <a:schemeClr val="dk1"/>
              </a:solidFill>
              <a:effectLst/>
              <a:latin typeface="+mn-ea"/>
              <a:ea typeface="+mn-ea"/>
              <a:cs typeface="+mn-cs"/>
            </a:rPr>
            <a:t>年　　離婚件数</a:t>
          </a:r>
          <a:r>
            <a:rPr lang="en-US" altLang="ja-JP" sz="800" baseline="0">
              <a:solidFill>
                <a:schemeClr val="dk1"/>
              </a:solidFill>
              <a:effectLst/>
              <a:latin typeface="+mn-ea"/>
              <a:ea typeface="+mn-ea"/>
              <a:cs typeface="+mn-cs"/>
            </a:rPr>
            <a:t>527</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a:t>
          </a:r>
          <a:r>
            <a:rPr lang="ja-JP" altLang="en-US" sz="800" baseline="0">
              <a:solidFill>
                <a:schemeClr val="dk1"/>
              </a:solidFill>
              <a:effectLst/>
              <a:latin typeface="+mn-ea"/>
              <a:ea typeface="+mn-ea"/>
              <a:cs typeface="+mn-cs"/>
            </a:rPr>
            <a:t>婚姻件数</a:t>
          </a:r>
          <a:r>
            <a:rPr lang="en-US" altLang="ja-JP" sz="800" baseline="0">
              <a:solidFill>
                <a:schemeClr val="dk1"/>
              </a:solidFill>
              <a:effectLst/>
              <a:latin typeface="+mn-ea"/>
              <a:ea typeface="+mn-ea"/>
              <a:cs typeface="+mn-cs"/>
            </a:rPr>
            <a:t>1,274</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41.4</a:t>
          </a:r>
          <a:r>
            <a:rPr lang="ja-JP" altLang="en-US" sz="800" baseline="0">
              <a:solidFill>
                <a:schemeClr val="dk1"/>
              </a:solidFill>
              <a:effectLst/>
              <a:latin typeface="+mn-ea"/>
              <a:ea typeface="+mn-ea"/>
              <a:cs typeface="+mn-cs"/>
            </a:rPr>
            <a:t>％（約</a:t>
          </a:r>
          <a:r>
            <a:rPr lang="en-US" altLang="ja-JP" sz="800" baseline="0">
              <a:solidFill>
                <a:schemeClr val="dk1"/>
              </a:solidFill>
              <a:effectLst/>
              <a:latin typeface="+mn-ea"/>
              <a:ea typeface="+mn-ea"/>
              <a:cs typeface="+mn-cs"/>
            </a:rPr>
            <a:t>2.4</a:t>
          </a:r>
          <a:r>
            <a:rPr lang="ja-JP" altLang="en-US" sz="800" baseline="0">
              <a:solidFill>
                <a:schemeClr val="dk1"/>
              </a:solidFill>
              <a:effectLst/>
              <a:latin typeface="+mn-ea"/>
              <a:ea typeface="+mn-ea"/>
              <a:cs typeface="+mn-cs"/>
            </a:rPr>
            <a:t>組に</a:t>
          </a:r>
          <a:r>
            <a:rPr lang="en-US" altLang="ja-JP" sz="800" baseline="0">
              <a:solidFill>
                <a:schemeClr val="dk1"/>
              </a:solidFill>
              <a:effectLst/>
              <a:latin typeface="+mn-ea"/>
              <a:ea typeface="+mn-ea"/>
              <a:cs typeface="+mn-cs"/>
            </a:rPr>
            <a:t>1</a:t>
          </a:r>
          <a:r>
            <a:rPr lang="ja-JP" altLang="en-US" sz="800" baseline="0">
              <a:solidFill>
                <a:schemeClr val="dk1"/>
              </a:solidFill>
              <a:effectLst/>
              <a:latin typeface="+mn-ea"/>
              <a:ea typeface="+mn-ea"/>
              <a:cs typeface="+mn-cs"/>
            </a:rPr>
            <a:t>組が離婚）</a:t>
          </a:r>
        </a:p>
        <a:p>
          <a:pPr marL="0" marR="0" lvl="0" indent="0" defTabSz="914400" eaLnBrk="1" fontAlgn="auto" latinLnBrk="0" hangingPunct="1">
            <a:lnSpc>
              <a:spcPts val="1500"/>
            </a:lnSpc>
            <a:spcBef>
              <a:spcPts val="0"/>
            </a:spcBef>
            <a:spcAft>
              <a:spcPts val="0"/>
            </a:spcAft>
            <a:buClrTx/>
            <a:buSzTx/>
            <a:buFontTx/>
            <a:buNone/>
            <a:tabLst/>
            <a:defRPr/>
          </a:pPr>
          <a:r>
            <a:rPr lang="ja-JP" altLang="ja-JP" sz="800">
              <a:solidFill>
                <a:schemeClr val="dk1"/>
              </a:solidFill>
              <a:effectLst/>
              <a:latin typeface="+mn-ea"/>
              <a:ea typeface="+mn-ea"/>
              <a:cs typeface="+mn-cs"/>
            </a:rPr>
            <a:t>※</a:t>
          </a:r>
          <a:r>
            <a:rPr lang="en-US" altLang="ja-JP" sz="800">
              <a:solidFill>
                <a:schemeClr val="dk1"/>
              </a:solidFill>
              <a:effectLst/>
              <a:latin typeface="+mn-ea"/>
              <a:ea typeface="+mn-ea"/>
              <a:cs typeface="+mn-cs"/>
            </a:rPr>
            <a:t>1965(</a:t>
          </a:r>
          <a:r>
            <a:rPr lang="ja-JP" altLang="ja-JP" sz="800">
              <a:solidFill>
                <a:schemeClr val="dk1"/>
              </a:solidFill>
              <a:effectLst/>
              <a:latin typeface="+mn-ea"/>
              <a:ea typeface="+mn-ea"/>
              <a:cs typeface="+mn-cs"/>
            </a:rPr>
            <a:t>昭和</a:t>
          </a:r>
          <a:r>
            <a:rPr lang="en-US" altLang="ja-JP" sz="800">
              <a:solidFill>
                <a:schemeClr val="dk1"/>
              </a:solidFill>
              <a:effectLst/>
              <a:latin typeface="+mn-ea"/>
              <a:ea typeface="+mn-ea"/>
              <a:cs typeface="+mn-cs"/>
            </a:rPr>
            <a:t>40)</a:t>
          </a:r>
          <a:r>
            <a:rPr lang="ja-JP" altLang="ja-JP" sz="800">
              <a:solidFill>
                <a:schemeClr val="dk1"/>
              </a:solidFill>
              <a:effectLst/>
              <a:latin typeface="+mn-ea"/>
              <a:ea typeface="+mn-ea"/>
              <a:cs typeface="+mn-cs"/>
            </a:rPr>
            <a:t>年の婚姻・離婚件数及び</a:t>
          </a:r>
          <a:r>
            <a:rPr lang="en-US" altLang="ja-JP" sz="800">
              <a:solidFill>
                <a:schemeClr val="dk1"/>
              </a:solidFill>
              <a:effectLst/>
              <a:latin typeface="+mn-ea"/>
              <a:ea typeface="+mn-ea"/>
              <a:cs typeface="+mn-cs"/>
            </a:rPr>
            <a:t>1966(</a:t>
          </a:r>
          <a:r>
            <a:rPr lang="ja-JP" altLang="ja-JP" sz="800">
              <a:solidFill>
                <a:schemeClr val="dk1"/>
              </a:solidFill>
              <a:effectLst/>
              <a:latin typeface="+mn-ea"/>
              <a:ea typeface="+mn-ea"/>
              <a:cs typeface="+mn-cs"/>
            </a:rPr>
            <a:t>昭和</a:t>
          </a:r>
          <a:r>
            <a:rPr lang="en-US" altLang="ja-JP" sz="800">
              <a:solidFill>
                <a:schemeClr val="dk1"/>
              </a:solidFill>
              <a:effectLst/>
              <a:latin typeface="+mn-ea"/>
              <a:ea typeface="+mn-ea"/>
              <a:cs typeface="+mn-cs"/>
            </a:rPr>
            <a:t>41)</a:t>
          </a:r>
          <a:r>
            <a:rPr lang="ja-JP" altLang="ja-JP" sz="800">
              <a:solidFill>
                <a:schemeClr val="dk1"/>
              </a:solidFill>
              <a:effectLst/>
              <a:latin typeface="+mn-ea"/>
              <a:ea typeface="+mn-ea"/>
              <a:cs typeface="+mn-cs"/>
            </a:rPr>
            <a:t>年の離婚件数については、データなし</a:t>
          </a:r>
          <a:endParaRPr lang="ja-JP" altLang="ja-JP" sz="800">
            <a:effectLst/>
            <a:latin typeface="+mn-ea"/>
            <a:ea typeface="+mn-ea"/>
          </a:endParaRPr>
        </a:p>
        <a:p>
          <a:pPr>
            <a:lnSpc>
              <a:spcPts val="1500"/>
            </a:lnSpc>
          </a:pPr>
          <a:endParaRPr lang="ja-JP" altLang="ja-JP" sz="800">
            <a:solidFill>
              <a:srgbClr val="FF0000"/>
            </a:solidFill>
            <a:effectLst/>
            <a:latin typeface="+mn-ea"/>
            <a:ea typeface="+mn-ea"/>
          </a:endParaRP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0.01303</cdr:x>
      <cdr:y>0.08301</cdr:y>
    </cdr:from>
    <cdr:to>
      <cdr:x>0.05502</cdr:x>
      <cdr:y>0.1628</cdr:y>
    </cdr:to>
    <cdr:sp macro="" textlink="">
      <cdr:nvSpPr>
        <cdr:cNvPr id="2" name="テキスト ボックス 9"/>
        <cdr:cNvSpPr txBox="1"/>
      </cdr:nvSpPr>
      <cdr:spPr>
        <a:xfrm xmlns:a="http://schemas.openxmlformats.org/drawingml/2006/main">
          <a:off x="144385" y="304614"/>
          <a:ext cx="465273" cy="2927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800">
              <a:latin typeface="+mn-ea"/>
              <a:ea typeface="+mn-ea"/>
            </a:rPr>
            <a:t>（件）</a:t>
          </a:r>
        </a:p>
      </cdr:txBody>
    </cdr:sp>
  </cdr:relSizeAnchor>
  <cdr:relSizeAnchor xmlns:cdr="http://schemas.openxmlformats.org/drawingml/2006/chartDrawing">
    <cdr:from>
      <cdr:x>0.17282</cdr:x>
      <cdr:y>0.43176</cdr:y>
    </cdr:from>
    <cdr:to>
      <cdr:x>0.26499</cdr:x>
      <cdr:y>0.54826</cdr:y>
    </cdr:to>
    <cdr:sp macro="" textlink="">
      <cdr:nvSpPr>
        <cdr:cNvPr id="3" name="四角形吹き出し 2"/>
        <cdr:cNvSpPr/>
      </cdr:nvSpPr>
      <cdr:spPr>
        <a:xfrm xmlns:a="http://schemas.openxmlformats.org/drawingml/2006/main">
          <a:off x="1910442" y="1587430"/>
          <a:ext cx="1018875" cy="428336"/>
        </a:xfrm>
        <a:prstGeom xmlns:a="http://schemas.openxmlformats.org/drawingml/2006/main" prst="wedgeRectCallout">
          <a:avLst>
            <a:gd name="adj1" fmla="val 51141"/>
            <a:gd name="adj2" fmla="val 104833"/>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200"/>
            </a:lnSpc>
          </a:pPr>
          <a:r>
            <a:rPr kumimoji="1" lang="en-US" altLang="ja-JP" sz="800">
              <a:solidFill>
                <a:sysClr val="windowText" lastClr="000000"/>
              </a:solidFill>
              <a:latin typeface="+mn-ea"/>
              <a:ea typeface="+mn-ea"/>
            </a:rPr>
            <a:t>1965(</a:t>
          </a:r>
          <a:r>
            <a:rPr kumimoji="1" lang="ja-JP" altLang="en-US" sz="800">
              <a:solidFill>
                <a:sysClr val="windowText" lastClr="000000"/>
              </a:solidFill>
              <a:latin typeface="+mn-ea"/>
              <a:ea typeface="+mn-ea"/>
            </a:rPr>
            <a:t>昭和</a:t>
          </a:r>
          <a:r>
            <a:rPr kumimoji="1" lang="en-US" altLang="ja-JP" sz="800">
              <a:solidFill>
                <a:sysClr val="windowText" lastClr="000000"/>
              </a:solidFill>
              <a:latin typeface="+mn-ea"/>
              <a:ea typeface="+mn-ea"/>
            </a:rPr>
            <a:t>40)</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200"/>
            </a:lnSpc>
          </a:pPr>
          <a:r>
            <a:rPr kumimoji="1" lang="ja-JP" altLang="en-US" sz="800">
              <a:solidFill>
                <a:sysClr val="windowText" lastClr="000000"/>
              </a:solidFill>
              <a:latin typeface="+mn-ea"/>
              <a:ea typeface="+mn-ea"/>
            </a:rPr>
            <a:t>市町村合併</a:t>
          </a:r>
        </a:p>
      </cdr:txBody>
    </cdr:sp>
  </cdr:relSizeAnchor>
  <cdr:relSizeAnchor xmlns:cdr="http://schemas.openxmlformats.org/drawingml/2006/chartDrawing">
    <cdr:from>
      <cdr:x>0.25195</cdr:x>
      <cdr:y>0.13642</cdr:y>
    </cdr:from>
    <cdr:to>
      <cdr:x>0.35979</cdr:x>
      <cdr:y>0.25323</cdr:y>
    </cdr:to>
    <cdr:sp macro="" textlink="">
      <cdr:nvSpPr>
        <cdr:cNvPr id="4" name="四角形吹き出し 3"/>
        <cdr:cNvSpPr/>
      </cdr:nvSpPr>
      <cdr:spPr>
        <a:xfrm xmlns:a="http://schemas.openxmlformats.org/drawingml/2006/main">
          <a:off x="2785206" y="501854"/>
          <a:ext cx="1192111" cy="429711"/>
        </a:xfrm>
        <a:prstGeom xmlns:a="http://schemas.openxmlformats.org/drawingml/2006/main" prst="wedgeRectCallout">
          <a:avLst>
            <a:gd name="adj1" fmla="val 43121"/>
            <a:gd name="adj2" fmla="val 89764"/>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200"/>
            </a:lnSpc>
          </a:pPr>
          <a:r>
            <a:rPr kumimoji="1" lang="en-US" altLang="ja-JP" sz="800">
              <a:solidFill>
                <a:sysClr val="windowText" lastClr="000000"/>
              </a:solidFill>
              <a:latin typeface="+mn-ea"/>
              <a:ea typeface="+mn-ea"/>
            </a:rPr>
            <a:t>1973(</a:t>
          </a:r>
          <a:r>
            <a:rPr kumimoji="1" lang="ja-JP" altLang="en-US" sz="800">
              <a:solidFill>
                <a:sysClr val="windowText" lastClr="000000"/>
              </a:solidFill>
              <a:latin typeface="+mn-ea"/>
              <a:ea typeface="+mn-ea"/>
            </a:rPr>
            <a:t>昭和</a:t>
          </a:r>
          <a:r>
            <a:rPr kumimoji="1" lang="en-US" altLang="ja-JP" sz="800">
              <a:solidFill>
                <a:sysClr val="windowText" lastClr="000000"/>
              </a:solidFill>
              <a:latin typeface="+mn-ea"/>
              <a:ea typeface="+mn-ea"/>
            </a:rPr>
            <a:t>48)</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200"/>
            </a:lnSpc>
          </a:pPr>
          <a:r>
            <a:rPr kumimoji="1" lang="ja-JP" altLang="en-US" sz="800">
              <a:solidFill>
                <a:sysClr val="windowText" lastClr="000000"/>
              </a:solidFill>
              <a:latin typeface="+mn-ea"/>
              <a:ea typeface="+mn-ea"/>
            </a:rPr>
            <a:t>婚姻数最多　</a:t>
          </a:r>
          <a:r>
            <a:rPr kumimoji="1" lang="en-US" altLang="ja-JP" sz="800">
              <a:solidFill>
                <a:sysClr val="windowText" lastClr="000000"/>
              </a:solidFill>
              <a:latin typeface="+mn-ea"/>
              <a:ea typeface="+mn-ea"/>
            </a:rPr>
            <a:t>2,418</a:t>
          </a:r>
          <a:r>
            <a:rPr kumimoji="1" lang="ja-JP" altLang="en-US" sz="800">
              <a:solidFill>
                <a:sysClr val="windowText" lastClr="000000"/>
              </a:solidFill>
              <a:latin typeface="+mn-ea"/>
              <a:ea typeface="+mn-ea"/>
            </a:rPr>
            <a:t>件</a:t>
          </a:r>
        </a:p>
      </cdr:txBody>
    </cdr:sp>
  </cdr:relSizeAnchor>
  <cdr:relSizeAnchor xmlns:cdr="http://schemas.openxmlformats.org/drawingml/2006/chartDrawing">
    <cdr:from>
      <cdr:x>0.71394</cdr:x>
      <cdr:y>0.47062</cdr:y>
    </cdr:from>
    <cdr:to>
      <cdr:x>0.81577</cdr:x>
      <cdr:y>0.59119</cdr:y>
    </cdr:to>
    <cdr:sp macro="" textlink="">
      <cdr:nvSpPr>
        <cdr:cNvPr id="5" name="四角形吹き出し 4"/>
        <cdr:cNvSpPr/>
      </cdr:nvSpPr>
      <cdr:spPr>
        <a:xfrm xmlns:a="http://schemas.openxmlformats.org/drawingml/2006/main">
          <a:off x="7892173" y="1731273"/>
          <a:ext cx="1125674" cy="443544"/>
        </a:xfrm>
        <a:prstGeom xmlns:a="http://schemas.openxmlformats.org/drawingml/2006/main" prst="wedgeRectCallout">
          <a:avLst>
            <a:gd name="adj1" fmla="val -43346"/>
            <a:gd name="adj2" fmla="val 98206"/>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200"/>
            </a:lnSpc>
          </a:pPr>
          <a:r>
            <a:rPr kumimoji="1" lang="en-US" altLang="ja-JP" sz="800">
              <a:solidFill>
                <a:sysClr val="windowText" lastClr="000000"/>
              </a:solidFill>
              <a:latin typeface="+mn-ea"/>
              <a:ea typeface="+mn-ea"/>
            </a:rPr>
            <a:t>2002(</a:t>
          </a:r>
          <a:r>
            <a:rPr kumimoji="1" lang="ja-JP" altLang="en-US" sz="800">
              <a:solidFill>
                <a:sysClr val="windowText" lastClr="000000"/>
              </a:solidFill>
              <a:latin typeface="+mn-ea"/>
              <a:ea typeface="+mn-ea"/>
            </a:rPr>
            <a:t>平成</a:t>
          </a:r>
          <a:r>
            <a:rPr kumimoji="1" lang="en-US" altLang="ja-JP" sz="800">
              <a:solidFill>
                <a:sysClr val="windowText" lastClr="000000"/>
              </a:solidFill>
              <a:latin typeface="+mn-ea"/>
              <a:ea typeface="+mn-ea"/>
            </a:rPr>
            <a:t>14)</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200"/>
            </a:lnSpc>
          </a:pPr>
          <a:r>
            <a:rPr kumimoji="1" lang="ja-JP" altLang="en-US" sz="800">
              <a:solidFill>
                <a:sysClr val="windowText" lastClr="000000"/>
              </a:solidFill>
              <a:latin typeface="+mn-ea"/>
              <a:ea typeface="+mn-ea"/>
            </a:rPr>
            <a:t>離婚数最多　</a:t>
          </a:r>
          <a:r>
            <a:rPr kumimoji="1" lang="en-US" altLang="ja-JP" sz="800">
              <a:solidFill>
                <a:sysClr val="windowText" lastClr="000000"/>
              </a:solidFill>
              <a:latin typeface="+mn-ea"/>
              <a:ea typeface="+mn-ea"/>
            </a:rPr>
            <a:t>871</a:t>
          </a:r>
          <a:r>
            <a:rPr kumimoji="1" lang="ja-JP" altLang="en-US" sz="800">
              <a:solidFill>
                <a:sysClr val="windowText" lastClr="000000"/>
              </a:solidFill>
              <a:latin typeface="+mn-ea"/>
              <a:ea typeface="+mn-ea"/>
            </a:rPr>
            <a:t>件</a:t>
          </a:r>
        </a:p>
      </cdr:txBody>
    </cdr:sp>
  </cdr:relSizeAnchor>
  <cdr:relSizeAnchor xmlns:cdr="http://schemas.openxmlformats.org/drawingml/2006/chartDrawing">
    <cdr:from>
      <cdr:x>0.86993</cdr:x>
      <cdr:y>0.25747</cdr:y>
    </cdr:from>
    <cdr:to>
      <cdr:x>0.98948</cdr:x>
      <cdr:y>0.3974</cdr:y>
    </cdr:to>
    <cdr:sp macro="" textlink="">
      <cdr:nvSpPr>
        <cdr:cNvPr id="6" name="四角形吹き出し 5"/>
        <cdr:cNvSpPr/>
      </cdr:nvSpPr>
      <cdr:spPr>
        <a:xfrm xmlns:a="http://schemas.openxmlformats.org/drawingml/2006/main">
          <a:off x="9580038" y="941044"/>
          <a:ext cx="1316484" cy="511457"/>
        </a:xfrm>
        <a:prstGeom xmlns:a="http://schemas.openxmlformats.org/drawingml/2006/main" prst="wedgeRectCallout">
          <a:avLst>
            <a:gd name="adj1" fmla="val 32515"/>
            <a:gd name="adj2" fmla="val 130074"/>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000"/>
            </a:lnSpc>
          </a:pPr>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令和</a:t>
          </a:r>
          <a:r>
            <a:rPr kumimoji="1" lang="en-US" altLang="ja-JP" sz="800">
              <a:solidFill>
                <a:sysClr val="windowText" lastClr="000000"/>
              </a:solidFill>
              <a:latin typeface="+mn-ea"/>
              <a:ea typeface="+mn-ea"/>
            </a:rPr>
            <a:t>5)</a:t>
          </a:r>
          <a:r>
            <a:rPr kumimoji="1" lang="ja-JP" altLang="en-US" sz="800">
              <a:solidFill>
                <a:sysClr val="windowText" lastClr="000000"/>
              </a:solidFill>
              <a:latin typeface="+mn-ea"/>
              <a:ea typeface="+mn-ea"/>
            </a:rPr>
            <a:t>年</a:t>
          </a:r>
        </a:p>
        <a:p xmlns:a="http://schemas.openxmlformats.org/drawingml/2006/main">
          <a:pPr algn="ctr">
            <a:lnSpc>
              <a:spcPts val="1000"/>
            </a:lnSpc>
          </a:pPr>
          <a:r>
            <a:rPr kumimoji="1" lang="ja-JP" altLang="en-US" sz="800">
              <a:solidFill>
                <a:sysClr val="windowText" lastClr="000000"/>
              </a:solidFill>
              <a:latin typeface="+mn-ea"/>
              <a:ea typeface="+mn-ea"/>
            </a:rPr>
            <a:t>婚姻件数　</a:t>
          </a:r>
          <a:r>
            <a:rPr kumimoji="1" lang="en-US" altLang="ja-JP" sz="800">
              <a:solidFill>
                <a:sysClr val="windowText" lastClr="000000"/>
              </a:solidFill>
              <a:latin typeface="+mn-ea"/>
              <a:ea typeface="+mn-ea"/>
            </a:rPr>
            <a:t>1,274</a:t>
          </a:r>
          <a:r>
            <a:rPr kumimoji="1" lang="ja-JP" altLang="en-US" sz="800">
              <a:solidFill>
                <a:sysClr val="windowText" lastClr="000000"/>
              </a:solidFill>
              <a:latin typeface="+mn-ea"/>
              <a:ea typeface="+mn-ea"/>
            </a:rPr>
            <a:t>件</a:t>
          </a:r>
        </a:p>
        <a:p xmlns:a="http://schemas.openxmlformats.org/drawingml/2006/main">
          <a:pPr algn="ctr">
            <a:lnSpc>
              <a:spcPts val="1000"/>
            </a:lnSpc>
          </a:pPr>
          <a:r>
            <a:rPr kumimoji="1" lang="ja-JP" altLang="en-US" sz="800">
              <a:solidFill>
                <a:sysClr val="windowText" lastClr="000000"/>
              </a:solidFill>
              <a:latin typeface="+mn-ea"/>
              <a:ea typeface="+mn-ea"/>
            </a:rPr>
            <a:t>離婚件数　</a:t>
          </a:r>
          <a:r>
            <a:rPr kumimoji="1" lang="en-US" altLang="ja-JP" sz="800">
              <a:solidFill>
                <a:sysClr val="windowText" lastClr="000000"/>
              </a:solidFill>
              <a:latin typeface="+mn-ea"/>
              <a:ea typeface="+mn-ea"/>
            </a:rPr>
            <a:t>528</a:t>
          </a:r>
          <a:r>
            <a:rPr kumimoji="1" lang="ja-JP" altLang="en-US" sz="800">
              <a:solidFill>
                <a:sysClr val="windowText" lastClr="000000"/>
              </a:solidFill>
              <a:latin typeface="+mn-ea"/>
              <a:ea typeface="+mn-ea"/>
            </a:rPr>
            <a:t>件</a:t>
          </a:r>
        </a:p>
      </cdr:txBody>
    </cdr:sp>
  </cdr:relSizeAnchor>
  <cdr:relSizeAnchor xmlns:cdr="http://schemas.openxmlformats.org/drawingml/2006/chartDrawing">
    <cdr:from>
      <cdr:x>0.05746</cdr:x>
      <cdr:y>0.51987</cdr:y>
    </cdr:from>
    <cdr:to>
      <cdr:x>0.15557</cdr:x>
      <cdr:y>0.65701</cdr:y>
    </cdr:to>
    <cdr:sp macro="" textlink="">
      <cdr:nvSpPr>
        <cdr:cNvPr id="7" name="四角形吹き出し 6"/>
        <cdr:cNvSpPr/>
      </cdr:nvSpPr>
      <cdr:spPr>
        <a:xfrm xmlns:a="http://schemas.openxmlformats.org/drawingml/2006/main">
          <a:off x="632827" y="1900113"/>
          <a:ext cx="1080426" cy="501238"/>
        </a:xfrm>
        <a:prstGeom xmlns:a="http://schemas.openxmlformats.org/drawingml/2006/main" prst="wedgeRectCallout">
          <a:avLst>
            <a:gd name="adj1" fmla="val -53172"/>
            <a:gd name="adj2" fmla="val 83993"/>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000"/>
            </a:lnSpc>
          </a:pPr>
          <a:r>
            <a:rPr kumimoji="1" lang="en-US" altLang="ja-JP" sz="800">
              <a:solidFill>
                <a:sysClr val="windowText" lastClr="000000"/>
              </a:solidFill>
              <a:latin typeface="+mn-ea"/>
              <a:ea typeface="+mn-ea"/>
            </a:rPr>
            <a:t>1947(</a:t>
          </a:r>
          <a:r>
            <a:rPr kumimoji="1" lang="ja-JP" altLang="en-US" sz="800">
              <a:solidFill>
                <a:sysClr val="windowText" lastClr="000000"/>
              </a:solidFill>
              <a:latin typeface="+mn-ea"/>
              <a:ea typeface="+mn-ea"/>
            </a:rPr>
            <a:t>昭和</a:t>
          </a:r>
          <a:r>
            <a:rPr kumimoji="1" lang="en-US" altLang="ja-JP" sz="800">
              <a:solidFill>
                <a:sysClr val="windowText" lastClr="000000"/>
              </a:solidFill>
              <a:latin typeface="+mn-ea"/>
              <a:ea typeface="+mn-ea"/>
            </a:rPr>
            <a:t>22)</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000"/>
            </a:lnSpc>
          </a:pPr>
          <a:r>
            <a:rPr kumimoji="1" lang="ja-JP" altLang="en-US" sz="800">
              <a:solidFill>
                <a:sysClr val="windowText" lastClr="000000"/>
              </a:solidFill>
              <a:latin typeface="+mn-ea"/>
              <a:ea typeface="+mn-ea"/>
            </a:rPr>
            <a:t>婚姻件数　</a:t>
          </a:r>
          <a:r>
            <a:rPr kumimoji="1" lang="en-US" altLang="ja-JP" sz="800">
              <a:solidFill>
                <a:sysClr val="windowText" lastClr="000000"/>
              </a:solidFill>
              <a:latin typeface="+mn-ea"/>
              <a:ea typeface="+mn-ea"/>
            </a:rPr>
            <a:t>627</a:t>
          </a:r>
          <a:r>
            <a:rPr kumimoji="1" lang="ja-JP" altLang="en-US" sz="800">
              <a:solidFill>
                <a:sysClr val="windowText" lastClr="000000"/>
              </a:solidFill>
              <a:latin typeface="+mn-ea"/>
              <a:ea typeface="+mn-ea"/>
            </a:rPr>
            <a:t>件</a:t>
          </a:r>
          <a:endParaRPr kumimoji="1" lang="en-US" altLang="ja-JP" sz="800">
            <a:solidFill>
              <a:sysClr val="windowText" lastClr="000000"/>
            </a:solidFill>
            <a:latin typeface="+mn-ea"/>
            <a:ea typeface="+mn-ea"/>
          </a:endParaRPr>
        </a:p>
        <a:p xmlns:a="http://schemas.openxmlformats.org/drawingml/2006/main">
          <a:pPr algn="ctr">
            <a:lnSpc>
              <a:spcPts val="1000"/>
            </a:lnSpc>
          </a:pPr>
          <a:r>
            <a:rPr kumimoji="1" lang="ja-JP" altLang="en-US" sz="800">
              <a:solidFill>
                <a:sysClr val="windowText" lastClr="000000"/>
              </a:solidFill>
              <a:latin typeface="+mn-ea"/>
              <a:ea typeface="+mn-ea"/>
            </a:rPr>
            <a:t>離婚件数　 </a:t>
          </a:r>
          <a:r>
            <a:rPr kumimoji="1" lang="en-US" altLang="ja-JP" sz="800">
              <a:solidFill>
                <a:sysClr val="windowText" lastClr="000000"/>
              </a:solidFill>
              <a:latin typeface="+mn-ea"/>
              <a:ea typeface="+mn-ea"/>
            </a:rPr>
            <a:t>76</a:t>
          </a:r>
          <a:r>
            <a:rPr kumimoji="1" lang="ja-JP" altLang="en-US" sz="800">
              <a:solidFill>
                <a:sysClr val="windowText" lastClr="000000"/>
              </a:solidFill>
              <a:latin typeface="+mn-ea"/>
              <a:ea typeface="+mn-ea"/>
            </a:rPr>
            <a:t>件</a:t>
          </a:r>
        </a:p>
      </cdr:txBody>
    </cdr:sp>
  </cdr:relSizeAnchor>
</c:userShapes>
</file>

<file path=xl/drawings/drawing49.xml><?xml version="1.0" encoding="utf-8"?>
<xdr:wsDr xmlns:xdr="http://schemas.openxmlformats.org/drawingml/2006/spreadsheetDrawing" xmlns:a="http://schemas.openxmlformats.org/drawingml/2006/main">
  <xdr:twoCellAnchor>
    <xdr:from>
      <xdr:col>6</xdr:col>
      <xdr:colOff>495647</xdr:colOff>
      <xdr:row>1</xdr:row>
      <xdr:rowOff>66676</xdr:rowOff>
    </xdr:from>
    <xdr:to>
      <xdr:col>16</xdr:col>
      <xdr:colOff>190500</xdr:colOff>
      <xdr:row>15</xdr:row>
      <xdr:rowOff>238126</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336957</xdr:colOff>
      <xdr:row>15</xdr:row>
      <xdr:rowOff>252372</xdr:rowOff>
    </xdr:from>
    <xdr:to>
      <xdr:col>16</xdr:col>
      <xdr:colOff>257175</xdr:colOff>
      <xdr:row>18</xdr:row>
      <xdr:rowOff>114300</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0566807" y="4595772"/>
          <a:ext cx="1996668" cy="604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endParaRPr kumimoji="1" lang="en-US" altLang="ja-JP" sz="800"/>
        </a:p>
        <a:p>
          <a:r>
            <a:rPr kumimoji="1" lang="ja-JP" altLang="en-US" sz="800"/>
            <a:t>　　　　選挙管理委員会事務局</a:t>
          </a:r>
        </a:p>
      </xdr:txBody>
    </xdr:sp>
    <xdr:clientData/>
  </xdr:twoCellAnchor>
  <xdr:twoCellAnchor editAs="absolute">
    <xdr:from>
      <xdr:col>14</xdr:col>
      <xdr:colOff>179915</xdr:colOff>
      <xdr:row>2677</xdr:row>
      <xdr:rowOff>115776</xdr:rowOff>
    </xdr:from>
    <xdr:to>
      <xdr:col>21</xdr:col>
      <xdr:colOff>342574</xdr:colOff>
      <xdr:row>2683</xdr:row>
      <xdr:rowOff>52318</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485775</xdr:colOff>
      <xdr:row>2626</xdr:row>
      <xdr:rowOff>143523</xdr:rowOff>
    </xdr:from>
    <xdr:to>
      <xdr:col>11</xdr:col>
      <xdr:colOff>198966</xdr:colOff>
      <xdr:row>2631</xdr:row>
      <xdr:rowOff>78409</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2654</xdr:row>
      <xdr:rowOff>143523</xdr:rowOff>
    </xdr:from>
    <xdr:to>
      <xdr:col>11</xdr:col>
      <xdr:colOff>389466</xdr:colOff>
      <xdr:row>2659</xdr:row>
      <xdr:rowOff>78409</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2681</xdr:row>
      <xdr:rowOff>23744</xdr:rowOff>
    </xdr:from>
    <xdr:to>
      <xdr:col>12</xdr:col>
      <xdr:colOff>113241</xdr:colOff>
      <xdr:row>2685</xdr:row>
      <xdr:rowOff>143522</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2686</xdr:row>
      <xdr:rowOff>16335</xdr:rowOff>
    </xdr:from>
    <xdr:to>
      <xdr:col>11</xdr:col>
      <xdr:colOff>446616</xdr:colOff>
      <xdr:row>2690</xdr:row>
      <xdr:rowOff>129396</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14</xdr:col>
      <xdr:colOff>79001</xdr:colOff>
      <xdr:row>2</xdr:row>
      <xdr:rowOff>116541</xdr:rowOff>
    </xdr:from>
    <xdr:to>
      <xdr:col>15</xdr:col>
      <xdr:colOff>419660</xdr:colOff>
      <xdr:row>3</xdr:row>
      <xdr:rowOff>57150</xdr:rowOff>
    </xdr:to>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10994651" y="564216"/>
          <a:ext cx="1026459" cy="216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各年９月１日現在</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13</xdr:col>
      <xdr:colOff>560915</xdr:colOff>
      <xdr:row>2676</xdr:row>
      <xdr:rowOff>158017</xdr:rowOff>
    </xdr:from>
    <xdr:to>
      <xdr:col>20</xdr:col>
      <xdr:colOff>933124</xdr:colOff>
      <xdr:row>2682</xdr:row>
      <xdr:rowOff>92075</xdr:rowOff>
    </xdr:to>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2" name="テキスト ボックス 1"/>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314325</xdr:colOff>
      <xdr:row>2626</xdr:row>
      <xdr:rowOff>8467</xdr:rowOff>
    </xdr:from>
    <xdr:to>
      <xdr:col>10</xdr:col>
      <xdr:colOff>579966</xdr:colOff>
      <xdr:row>2630</xdr:row>
      <xdr:rowOff>120650</xdr:rowOff>
    </xdr:to>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3" name="テキスト ボックス 2"/>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504825</xdr:colOff>
      <xdr:row>2654</xdr:row>
      <xdr:rowOff>8467</xdr:rowOff>
    </xdr:from>
    <xdr:to>
      <xdr:col>11</xdr:col>
      <xdr:colOff>84666</xdr:colOff>
      <xdr:row>2658</xdr:row>
      <xdr:rowOff>120650</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 name="テキスト ボックス 3"/>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971549</xdr:colOff>
      <xdr:row>2680</xdr:row>
      <xdr:rowOff>63500</xdr:rowOff>
    </xdr:from>
    <xdr:to>
      <xdr:col>11</xdr:col>
      <xdr:colOff>494241</xdr:colOff>
      <xdr:row>2685</xdr:row>
      <xdr:rowOff>8466</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561975</xdr:colOff>
      <xdr:row>2685</xdr:row>
      <xdr:rowOff>56091</xdr:rowOff>
    </xdr:from>
    <xdr:to>
      <xdr:col>11</xdr:col>
      <xdr:colOff>141816</xdr:colOff>
      <xdr:row>2690</xdr:row>
      <xdr:rowOff>187</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7</xdr:col>
      <xdr:colOff>409574</xdr:colOff>
      <xdr:row>1</xdr:row>
      <xdr:rowOff>114299</xdr:rowOff>
    </xdr:from>
    <xdr:to>
      <xdr:col>18</xdr:col>
      <xdr:colOff>661146</xdr:colOff>
      <xdr:row>16</xdr:row>
      <xdr:rowOff>2801</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252693</xdr:colOff>
      <xdr:row>1</xdr:row>
      <xdr:rowOff>133350</xdr:rowOff>
    </xdr:from>
    <xdr:to>
      <xdr:col>18</xdr:col>
      <xdr:colOff>647700</xdr:colOff>
      <xdr:row>2</xdr:row>
      <xdr:rowOff>123825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3711518" y="371475"/>
          <a:ext cx="108080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8</xdr:col>
      <xdr:colOff>618564</xdr:colOff>
      <xdr:row>16</xdr:row>
      <xdr:rowOff>115420</xdr:rowOff>
    </xdr:from>
    <xdr:to>
      <xdr:col>13</xdr:col>
      <xdr:colOff>342900</xdr:colOff>
      <xdr:row>17</xdr:row>
      <xdr:rowOff>150923</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7886139" y="4458820"/>
          <a:ext cx="3153336" cy="27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「年齢不詳」を除くため総人口とは一致しない場合がある。</a:t>
          </a:r>
        </a:p>
      </xdr:txBody>
    </xdr:sp>
    <xdr:clientData/>
  </xdr:twoCellAnchor>
  <xdr:twoCellAnchor>
    <xdr:from>
      <xdr:col>17</xdr:col>
      <xdr:colOff>297516</xdr:colOff>
      <xdr:row>16</xdr:row>
      <xdr:rowOff>102532</xdr:rowOff>
    </xdr:from>
    <xdr:to>
      <xdr:col>18</xdr:col>
      <xdr:colOff>628650</xdr:colOff>
      <xdr:row>17</xdr:row>
      <xdr:rowOff>114300</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13756341" y="4445932"/>
          <a:ext cx="1016934" cy="249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0.01696</cdr:x>
      <cdr:y>0.13222</cdr:y>
    </cdr:from>
    <cdr:to>
      <cdr:x>0.07386</cdr:x>
      <cdr:y>0.19737</cdr:y>
    </cdr:to>
    <cdr:sp macro="" textlink="">
      <cdr:nvSpPr>
        <cdr:cNvPr id="2" name="テキスト ボックス 1"/>
        <cdr:cNvSpPr txBox="1"/>
      </cdr:nvSpPr>
      <cdr:spPr>
        <a:xfrm xmlns:a="http://schemas.openxmlformats.org/drawingml/2006/main">
          <a:off x="111443" y="574288"/>
          <a:ext cx="373986" cy="28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51.xml><?xml version="1.0" encoding="utf-8"?>
<xdr:wsDr xmlns:xdr="http://schemas.openxmlformats.org/drawingml/2006/spreadsheetDrawing" xmlns:a="http://schemas.openxmlformats.org/drawingml/2006/main">
  <xdr:twoCellAnchor>
    <xdr:from>
      <xdr:col>7</xdr:col>
      <xdr:colOff>485775</xdr:colOff>
      <xdr:row>3</xdr:row>
      <xdr:rowOff>47625</xdr:rowOff>
    </xdr:from>
    <xdr:to>
      <xdr:col>17</xdr:col>
      <xdr:colOff>190500</xdr:colOff>
      <xdr:row>15</xdr:row>
      <xdr:rowOff>142875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591319</xdr:colOff>
      <xdr:row>5</xdr:row>
      <xdr:rowOff>255365</xdr:rowOff>
    </xdr:from>
    <xdr:to>
      <xdr:col>15</xdr:col>
      <xdr:colOff>338064</xdr:colOff>
      <xdr:row>14</xdr:row>
      <xdr:rowOff>194380</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10725919" y="1531715"/>
          <a:ext cx="2489945" cy="2510765"/>
          <a:chOff x="1885332" y="3667065"/>
          <a:chExt cx="2637622" cy="4368877"/>
        </a:xfrm>
      </xdr:grpSpPr>
      <xdr:cxnSp macro="">
        <xdr:nvCxnSpPr>
          <xdr:cNvPr id="4" name="直線コネクタ 3">
            <a:extLst>
              <a:ext uri="{FF2B5EF4-FFF2-40B4-BE49-F238E27FC236}">
                <a16:creationId xmlns:a16="http://schemas.microsoft.com/office/drawing/2014/main" id="{00000000-0008-0000-1700-000004000000}"/>
              </a:ext>
            </a:extLst>
          </xdr:cNvPr>
          <xdr:cNvCxnSpPr/>
        </xdr:nvCxnSpPr>
        <xdr:spPr>
          <a:xfrm flipV="1">
            <a:off x="3233529" y="3924303"/>
            <a:ext cx="4971" cy="4111639"/>
          </a:xfrm>
          <a:prstGeom prst="line">
            <a:avLst/>
          </a:prstGeom>
          <a:ln w="285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1700-000005000000}"/>
              </a:ext>
            </a:extLst>
          </xdr:cNvPr>
          <xdr:cNvCxnSpPr/>
        </xdr:nvCxnSpPr>
        <xdr:spPr>
          <a:xfrm>
            <a:off x="2705100" y="3867150"/>
            <a:ext cx="1038225" cy="0"/>
          </a:xfrm>
          <a:prstGeom prst="straightConnector1">
            <a:avLst/>
          </a:prstGeom>
          <a:ln w="28575">
            <a:prstDash val="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3766042" y="3698941"/>
            <a:ext cx="756912" cy="3102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推計値</a:t>
            </a:r>
          </a:p>
        </xdr:txBody>
      </xdr:sp>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1885332" y="3667065"/>
            <a:ext cx="756911" cy="34231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実績値</a:t>
            </a:r>
          </a:p>
        </xdr:txBody>
      </xdr:sp>
    </xdr:grpSp>
    <xdr:clientData/>
  </xdr:twoCellAnchor>
  <xdr:twoCellAnchor>
    <xdr:from>
      <xdr:col>14</xdr:col>
      <xdr:colOff>371476</xdr:colOff>
      <xdr:row>1</xdr:row>
      <xdr:rowOff>92340</xdr:rowOff>
    </xdr:from>
    <xdr:to>
      <xdr:col>17</xdr:col>
      <xdr:colOff>285750</xdr:colOff>
      <xdr:row>3</xdr:row>
      <xdr:rowOff>48795</xdr:rowOff>
    </xdr:to>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12125326" y="263790"/>
          <a:ext cx="1971674" cy="299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2018</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2024</a:t>
          </a:r>
          <a:r>
            <a:rPr kumimoji="1" lang="ja-JP" altLang="en-US" sz="800">
              <a:solidFill>
                <a:sysClr val="windowText" lastClr="000000"/>
              </a:solidFill>
              <a:latin typeface="+mn-ea"/>
              <a:ea typeface="+mn-ea"/>
            </a:rPr>
            <a:t>年は各年</a:t>
          </a:r>
          <a:r>
            <a:rPr kumimoji="1" lang="en-US" altLang="ja-JP" sz="800">
              <a:solidFill>
                <a:sysClr val="windowText" lastClr="000000"/>
              </a:solidFill>
              <a:latin typeface="+mn-ea"/>
              <a:ea typeface="+mn-ea"/>
            </a:rPr>
            <a:t>9</a:t>
          </a:r>
          <a:r>
            <a:rPr kumimoji="1" lang="ja-JP" altLang="en-US" sz="800">
              <a:solidFill>
                <a:sysClr val="windowText" lastClr="000000"/>
              </a:solidFill>
              <a:latin typeface="+mn-ea"/>
              <a:ea typeface="+mn-ea"/>
            </a:rPr>
            <a:t>月</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日現在</a:t>
          </a:r>
          <a:endParaRPr kumimoji="1" lang="en-US" altLang="ja-JP" sz="800">
            <a:solidFill>
              <a:sysClr val="windowText" lastClr="000000"/>
            </a:solidFill>
            <a:latin typeface="+mn-ea"/>
            <a:ea typeface="+mn-ea"/>
          </a:endParaRPr>
        </a:p>
      </xdr:txBody>
    </xdr:sp>
    <xdr:clientData/>
  </xdr:twoCellAnchor>
  <xdr:twoCellAnchor>
    <xdr:from>
      <xdr:col>14</xdr:col>
      <xdr:colOff>509441</xdr:colOff>
      <xdr:row>16</xdr:row>
      <xdr:rowOff>14010</xdr:rowOff>
    </xdr:from>
    <xdr:to>
      <xdr:col>16</xdr:col>
      <xdr:colOff>637443</xdr:colOff>
      <xdr:row>17</xdr:row>
      <xdr:rowOff>0</xdr:rowOff>
    </xdr:to>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12291133" y="4424818"/>
          <a:ext cx="1505464" cy="271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資料：地域包括ケア推進課</a:t>
          </a:r>
          <a:endParaRPr kumimoji="1" lang="en-US" altLang="ja-JP" sz="800">
            <a:solidFill>
              <a:sysClr val="windowText" lastClr="000000"/>
            </a:solidFill>
            <a:latin typeface="+mn-ea"/>
            <a:ea typeface="+mn-ea"/>
          </a:endParaRPr>
        </a:p>
      </xdr:txBody>
    </xdr:sp>
    <xdr:clientData/>
  </xdr:twoCellAnchor>
  <xdr:twoCellAnchor>
    <xdr:from>
      <xdr:col>8</xdr:col>
      <xdr:colOff>521677</xdr:colOff>
      <xdr:row>16</xdr:row>
      <xdr:rowOff>32972</xdr:rowOff>
    </xdr:from>
    <xdr:to>
      <xdr:col>12</xdr:col>
      <xdr:colOff>89389</xdr:colOff>
      <xdr:row>18</xdr:row>
      <xdr:rowOff>3664</xdr:rowOff>
    </xdr:to>
    <xdr:sp macro="" textlink="">
      <xdr:nvSpPr>
        <xdr:cNvPr id="12" name="テキスト ボックス 11">
          <a:extLst>
            <a:ext uri="{FF2B5EF4-FFF2-40B4-BE49-F238E27FC236}">
              <a16:creationId xmlns:a16="http://schemas.microsoft.com/office/drawing/2014/main" id="{00000000-0008-0000-1700-00000C000000}"/>
            </a:ext>
          </a:extLst>
        </xdr:cNvPr>
        <xdr:cNvSpPr txBox="1"/>
      </xdr:nvSpPr>
      <xdr:spPr>
        <a:xfrm>
          <a:off x="8160727" y="4452572"/>
          <a:ext cx="2310912" cy="427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※2018</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2024</a:t>
          </a:r>
          <a:r>
            <a:rPr kumimoji="1" lang="ja-JP" altLang="en-US" sz="800">
              <a:solidFill>
                <a:sysClr val="windowText" lastClr="000000"/>
              </a:solidFill>
              <a:latin typeface="+mn-ea"/>
              <a:ea typeface="+mn-ea"/>
            </a:rPr>
            <a:t>までは住民基本台帳</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2025</a:t>
          </a:r>
          <a:r>
            <a:rPr kumimoji="1" lang="ja-JP" altLang="en-US" sz="800">
              <a:solidFill>
                <a:sysClr val="windowText" lastClr="000000"/>
              </a:solidFill>
              <a:latin typeface="+mn-ea"/>
              <a:ea typeface="+mn-ea"/>
            </a:rPr>
            <a:t>年以降は介護保険課推計値</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233795</xdr:colOff>
      <xdr:row>0</xdr:row>
      <xdr:rowOff>109904</xdr:rowOff>
    </xdr:from>
    <xdr:to>
      <xdr:col>19</xdr:col>
      <xdr:colOff>587375</xdr:colOff>
      <xdr:row>17</xdr:row>
      <xdr:rowOff>127001</xdr:rowOff>
    </xdr:to>
    <xdr:graphicFrame macro="">
      <xdr:nvGraphicFramePr>
        <xdr:cNvPr id="4" name="グラフ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199604</xdr:colOff>
      <xdr:row>20</xdr:row>
      <xdr:rowOff>117230</xdr:rowOff>
    </xdr:from>
    <xdr:to>
      <xdr:col>19</xdr:col>
      <xdr:colOff>648434</xdr:colOff>
      <xdr:row>36</xdr:row>
      <xdr:rowOff>124556</xdr:rowOff>
    </xdr:to>
    <xdr:graphicFrame macro="">
      <xdr:nvGraphicFramePr>
        <xdr:cNvPr id="5" name="グラフ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266700</xdr:colOff>
      <xdr:row>17</xdr:row>
      <xdr:rowOff>57150</xdr:rowOff>
    </xdr:from>
    <xdr:to>
      <xdr:col>20</xdr:col>
      <xdr:colOff>143933</xdr:colOff>
      <xdr:row>18</xdr:row>
      <xdr:rowOff>88900</xdr:rowOff>
    </xdr:to>
    <xdr:sp macro="" textlink="">
      <xdr:nvSpPr>
        <xdr:cNvPr id="11" name="テキスト ボックス 10">
          <a:extLst>
            <a:ext uri="{FF2B5EF4-FFF2-40B4-BE49-F238E27FC236}">
              <a16:creationId xmlns:a16="http://schemas.microsoft.com/office/drawing/2014/main" id="{00000000-0008-0000-1800-00000B000000}"/>
            </a:ext>
          </a:extLst>
        </xdr:cNvPr>
        <xdr:cNvSpPr txBox="1"/>
      </xdr:nvSpPr>
      <xdr:spPr>
        <a:xfrm>
          <a:off x="13754100" y="11544300"/>
          <a:ext cx="1267883"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資料：保健所総務課</a:t>
          </a:r>
        </a:p>
      </xdr:txBody>
    </xdr:sp>
    <xdr:clientData/>
  </xdr:twoCellAnchor>
  <xdr:twoCellAnchor>
    <xdr:from>
      <xdr:col>18</xdr:col>
      <xdr:colOff>428625</xdr:colOff>
      <xdr:row>36</xdr:row>
      <xdr:rowOff>104775</xdr:rowOff>
    </xdr:from>
    <xdr:to>
      <xdr:col>20</xdr:col>
      <xdr:colOff>305858</xdr:colOff>
      <xdr:row>37</xdr:row>
      <xdr:rowOff>136525</xdr:rowOff>
    </xdr:to>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13916025" y="14849475"/>
          <a:ext cx="1267883"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資料：保健所総務課</a:t>
          </a:r>
        </a:p>
      </xdr:txBody>
    </xdr:sp>
    <xdr:clientData/>
  </xdr:twoCellAnchor>
  <xdr:twoCellAnchor editAs="absolute">
    <xdr:from>
      <xdr:col>14</xdr:col>
      <xdr:colOff>560915</xdr:colOff>
      <xdr:row>2683</xdr:row>
      <xdr:rowOff>81817</xdr:rowOff>
    </xdr:from>
    <xdr:to>
      <xdr:col>22</xdr:col>
      <xdr:colOff>561649</xdr:colOff>
      <xdr:row>2689</xdr:row>
      <xdr:rowOff>15875</xdr:rowOff>
    </xdr:to>
    <mc:AlternateContent xmlns:mc="http://schemas.openxmlformats.org/markup-compatibility/2006" xmlns:a14="http://schemas.microsoft.com/office/drawing/2010/main">
      <mc:Choice Requires="a14">
        <xdr:sp macro="" textlink="">
          <xdr:nvSpPr>
            <xdr:cNvPr id="17" name="テキスト ボックス 16">
              <a:extLst>
                <a:ext uri="{FF2B5EF4-FFF2-40B4-BE49-F238E27FC236}">
                  <a16:creationId xmlns:a16="http://schemas.microsoft.com/office/drawing/2014/main" id="{00000000-0008-0000-1800-000011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7" name="テキスト ボックス 1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342900</xdr:colOff>
      <xdr:row>2632</xdr:row>
      <xdr:rowOff>103717</xdr:rowOff>
    </xdr:from>
    <xdr:to>
      <xdr:col>11</xdr:col>
      <xdr:colOff>579966</xdr:colOff>
      <xdr:row>2637</xdr:row>
      <xdr:rowOff>44450</xdr:rowOff>
    </xdr:to>
    <mc:AlternateContent xmlns:mc="http://schemas.openxmlformats.org/markup-compatibility/2006" xmlns:a14="http://schemas.microsoft.com/office/drawing/2010/main">
      <mc:Choice Requires="a14">
        <xdr:sp macro="" textlink="">
          <xdr:nvSpPr>
            <xdr:cNvPr id="18" name="テキスト ボックス 17">
              <a:extLst>
                <a:ext uri="{FF2B5EF4-FFF2-40B4-BE49-F238E27FC236}">
                  <a16:creationId xmlns:a16="http://schemas.microsoft.com/office/drawing/2014/main" id="{00000000-0008-0000-1800-000012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8" name="テキスト ボックス 17"/>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533400</xdr:colOff>
      <xdr:row>2660</xdr:row>
      <xdr:rowOff>103717</xdr:rowOff>
    </xdr:from>
    <xdr:to>
      <xdr:col>12</xdr:col>
      <xdr:colOff>84666</xdr:colOff>
      <xdr:row>2665</xdr:row>
      <xdr:rowOff>44450</xdr:rowOff>
    </xdr:to>
    <mc:AlternateContent xmlns:mc="http://schemas.openxmlformats.org/markup-compatibility/2006" xmlns:a14="http://schemas.microsoft.com/office/drawing/2010/main">
      <mc:Choice Requires="a14">
        <xdr:sp macro="" textlink="">
          <xdr:nvSpPr>
            <xdr:cNvPr id="19" name="テキスト ボックス 18">
              <a:extLst>
                <a:ext uri="{FF2B5EF4-FFF2-40B4-BE49-F238E27FC236}">
                  <a16:creationId xmlns:a16="http://schemas.microsoft.com/office/drawing/2014/main" id="{00000000-0008-0000-1800-000013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9" name="テキスト ボックス 18"/>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714374</xdr:colOff>
      <xdr:row>2686</xdr:row>
      <xdr:rowOff>158750</xdr:rowOff>
    </xdr:from>
    <xdr:to>
      <xdr:col>12</xdr:col>
      <xdr:colOff>494241</xdr:colOff>
      <xdr:row>2691</xdr:row>
      <xdr:rowOff>103716</xdr:rowOff>
    </xdr:to>
    <mc:AlternateContent xmlns:mc="http://schemas.openxmlformats.org/markup-compatibility/2006" xmlns:a14="http://schemas.microsoft.com/office/drawing/2010/main">
      <mc:Choice Requires="a14">
        <xdr:sp macro="" textlink="">
          <xdr:nvSpPr>
            <xdr:cNvPr id="20" name="テキスト ボックス 19">
              <a:extLst>
                <a:ext uri="{FF2B5EF4-FFF2-40B4-BE49-F238E27FC236}">
                  <a16:creationId xmlns:a16="http://schemas.microsoft.com/office/drawing/2014/main" id="{00000000-0008-0000-1800-000014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0" name="テキスト ボックス 19"/>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590550</xdr:colOff>
      <xdr:row>2691</xdr:row>
      <xdr:rowOff>151341</xdr:rowOff>
    </xdr:from>
    <xdr:to>
      <xdr:col>12</xdr:col>
      <xdr:colOff>141816</xdr:colOff>
      <xdr:row>2696</xdr:row>
      <xdr:rowOff>95437</xdr:rowOff>
    </xdr:to>
    <mc:AlternateContent xmlns:mc="http://schemas.openxmlformats.org/markup-compatibility/2006" xmlns:a14="http://schemas.microsoft.com/office/drawing/2010/main">
      <mc:Choice Requires="a14">
        <xdr:sp macro="" textlink="">
          <xdr:nvSpPr>
            <xdr:cNvPr id="21" name="テキスト ボックス 20">
              <a:extLst>
                <a:ext uri="{FF2B5EF4-FFF2-40B4-BE49-F238E27FC236}">
                  <a16:creationId xmlns:a16="http://schemas.microsoft.com/office/drawing/2014/main" id="{00000000-0008-0000-1800-000015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1" name="テキスト ボックス 20"/>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53.xml><?xml version="1.0" encoding="utf-8"?>
<c:userShapes xmlns:c="http://schemas.openxmlformats.org/drawingml/2006/chart">
  <cdr:relSizeAnchor xmlns:cdr="http://schemas.openxmlformats.org/drawingml/2006/chartDrawing">
    <cdr:from>
      <cdr:x>0.04585</cdr:x>
      <cdr:y>0.11438</cdr:y>
    </cdr:from>
    <cdr:to>
      <cdr:x>0.13862</cdr:x>
      <cdr:y>0.22781</cdr:y>
    </cdr:to>
    <cdr:sp macro="" textlink="">
      <cdr:nvSpPr>
        <cdr:cNvPr id="2" name="テキスト ボックス 1"/>
        <cdr:cNvSpPr txBox="1"/>
      </cdr:nvSpPr>
      <cdr:spPr>
        <a:xfrm xmlns:a="http://schemas.openxmlformats.org/drawingml/2006/main">
          <a:off x="268840" y="333500"/>
          <a:ext cx="543950" cy="3307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歳</a:t>
          </a:r>
        </a:p>
      </cdr:txBody>
    </cdr:sp>
  </cdr:relSizeAnchor>
</c:userShapes>
</file>

<file path=xl/drawings/drawing54.xml><?xml version="1.0" encoding="utf-8"?>
<c:userShapes xmlns:c="http://schemas.openxmlformats.org/drawingml/2006/chart">
  <cdr:relSizeAnchor xmlns:cdr="http://schemas.openxmlformats.org/drawingml/2006/chartDrawing">
    <cdr:from>
      <cdr:x>0.05248</cdr:x>
      <cdr:y>0.10611</cdr:y>
    </cdr:from>
    <cdr:to>
      <cdr:x>0.14526</cdr:x>
      <cdr:y>0.21955</cdr:y>
    </cdr:to>
    <cdr:sp macro="" textlink="">
      <cdr:nvSpPr>
        <cdr:cNvPr id="2" name="テキスト ボックス 1"/>
        <cdr:cNvSpPr txBox="1"/>
      </cdr:nvSpPr>
      <cdr:spPr>
        <a:xfrm xmlns:a="http://schemas.openxmlformats.org/drawingml/2006/main">
          <a:off x="312691" y="328629"/>
          <a:ext cx="552846" cy="351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歳</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0</xdr:colOff>
      <xdr:row>3</xdr:row>
      <xdr:rowOff>95249</xdr:rowOff>
    </xdr:from>
    <xdr:to>
      <xdr:col>20</xdr:col>
      <xdr:colOff>0</xdr:colOff>
      <xdr:row>18</xdr:row>
      <xdr:rowOff>95250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215714</xdr:colOff>
      <xdr:row>1</xdr:row>
      <xdr:rowOff>111498</xdr:rowOff>
    </xdr:from>
    <xdr:to>
      <xdr:col>19</xdr:col>
      <xdr:colOff>590550</xdr:colOff>
      <xdr:row>3</xdr:row>
      <xdr:rowOff>69770</xdr:rowOff>
    </xdr:to>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15141389" y="282948"/>
          <a:ext cx="1060636" cy="301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a:t>
          </a:r>
          <a:r>
            <a:rPr kumimoji="1" lang="en-US" altLang="ja-JP" sz="800">
              <a:solidFill>
                <a:sysClr val="windowText" lastClr="000000"/>
              </a:solidFill>
              <a:latin typeface="+mn-ea"/>
              <a:ea typeface="+mn-ea"/>
            </a:rPr>
            <a:t>10</a:t>
          </a:r>
          <a:r>
            <a:rPr kumimoji="1" lang="ja-JP" altLang="en-US" sz="800">
              <a:solidFill>
                <a:sysClr val="windowText" lastClr="000000"/>
              </a:solidFill>
              <a:latin typeface="+mn-ea"/>
              <a:ea typeface="+mn-ea"/>
            </a:rPr>
            <a:t>月１日現在</a:t>
          </a:r>
        </a:p>
      </xdr:txBody>
    </xdr:sp>
    <xdr:clientData/>
  </xdr:twoCellAnchor>
  <xdr:twoCellAnchor>
    <xdr:from>
      <xdr:col>17</xdr:col>
      <xdr:colOff>424141</xdr:colOff>
      <xdr:row>19</xdr:row>
      <xdr:rowOff>99732</xdr:rowOff>
    </xdr:from>
    <xdr:to>
      <xdr:col>19</xdr:col>
      <xdr:colOff>523875</xdr:colOff>
      <xdr:row>22</xdr:row>
      <xdr:rowOff>38100</xdr:rowOff>
    </xdr:to>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14664016" y="4690782"/>
          <a:ext cx="1471334" cy="452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資料：地域包括ケア推進課</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国勢調査</a:t>
          </a:r>
        </a:p>
      </xdr:txBody>
    </xdr:sp>
    <xdr:clientData/>
  </xdr:twoCellAnchor>
</xdr:wsDr>
</file>

<file path=xl/drawings/drawing56.xml><?xml version="1.0" encoding="utf-8"?>
<c:userShapes xmlns:c="http://schemas.openxmlformats.org/drawingml/2006/chart">
  <cdr:relSizeAnchor xmlns:cdr="http://schemas.openxmlformats.org/drawingml/2006/chartDrawing">
    <cdr:from>
      <cdr:x>0</cdr:x>
      <cdr:y>0.0252</cdr:y>
    </cdr:from>
    <cdr:to>
      <cdr:x>0.08449</cdr:x>
      <cdr:y>0.09512</cdr:y>
    </cdr:to>
    <cdr:sp macro="" textlink="">
      <cdr:nvSpPr>
        <cdr:cNvPr id="2" name="テキスト ボックス 1"/>
        <cdr:cNvSpPr txBox="1"/>
      </cdr:nvSpPr>
      <cdr:spPr>
        <a:xfrm xmlns:a="http://schemas.openxmlformats.org/drawingml/2006/main">
          <a:off x="0" y="98412"/>
          <a:ext cx="695324" cy="273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総世帯数</a:t>
          </a:r>
        </a:p>
      </cdr:txBody>
    </cdr:sp>
  </cdr:relSizeAnchor>
  <cdr:relSizeAnchor xmlns:cdr="http://schemas.openxmlformats.org/drawingml/2006/chartDrawing">
    <cdr:from>
      <cdr:x>0.85069</cdr:x>
      <cdr:y>0.02246</cdr:y>
    </cdr:from>
    <cdr:to>
      <cdr:x>1</cdr:x>
      <cdr:y>0.09493</cdr:y>
    </cdr:to>
    <cdr:sp macro="" textlink="">
      <cdr:nvSpPr>
        <cdr:cNvPr id="3" name="テキスト ボックス 1"/>
        <cdr:cNvSpPr txBox="1"/>
      </cdr:nvSpPr>
      <cdr:spPr>
        <a:xfrm xmlns:a="http://schemas.openxmlformats.org/drawingml/2006/main">
          <a:off x="7000875" y="87712"/>
          <a:ext cx="1228725" cy="2830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高齢者のいる世帯数</a:t>
          </a:r>
        </a:p>
      </cdr:txBody>
    </cdr:sp>
  </cdr:relSizeAnchor>
</c:userShapes>
</file>

<file path=xl/drawings/drawing57.xml><?xml version="1.0" encoding="utf-8"?>
<xdr:wsDr xmlns:xdr="http://schemas.openxmlformats.org/drawingml/2006/spreadsheetDrawing" xmlns:a="http://schemas.openxmlformats.org/drawingml/2006/main">
  <xdr:twoCellAnchor>
    <xdr:from>
      <xdr:col>7</xdr:col>
      <xdr:colOff>40296</xdr:colOff>
      <xdr:row>2</xdr:row>
      <xdr:rowOff>28574</xdr:rowOff>
    </xdr:from>
    <xdr:to>
      <xdr:col>17</xdr:col>
      <xdr:colOff>228599</xdr:colOff>
      <xdr:row>14</xdr:row>
      <xdr:rowOff>152399</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244651</xdr:colOff>
      <xdr:row>14</xdr:row>
      <xdr:rowOff>155856</xdr:rowOff>
    </xdr:from>
    <xdr:to>
      <xdr:col>16</xdr:col>
      <xdr:colOff>422413</xdr:colOff>
      <xdr:row>16</xdr:row>
      <xdr:rowOff>58491</xdr:rowOff>
    </xdr:to>
    <xdr:sp macro="" textlink="">
      <xdr:nvSpPr>
        <xdr:cNvPr id="3" name="テキスト ボックス 543">
          <a:extLst>
            <a:ext uri="{FF2B5EF4-FFF2-40B4-BE49-F238E27FC236}">
              <a16:creationId xmlns:a16="http://schemas.microsoft.com/office/drawing/2014/main" id="{00000000-0008-0000-1A00-000003000000}"/>
            </a:ext>
          </a:extLst>
        </xdr:cNvPr>
        <xdr:cNvSpPr txBox="1"/>
      </xdr:nvSpPr>
      <xdr:spPr>
        <a:xfrm>
          <a:off x="8709477" y="3825052"/>
          <a:ext cx="2256697" cy="250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t>資料：事業所・企業統計調査、経済センサス</a:t>
          </a:r>
        </a:p>
      </xdr:txBody>
    </xdr:sp>
    <xdr:clientData/>
  </xdr:twoCellAnchor>
  <xdr:twoCellAnchor>
    <xdr:from>
      <xdr:col>14</xdr:col>
      <xdr:colOff>97716</xdr:colOff>
      <xdr:row>0</xdr:row>
      <xdr:rowOff>152400</xdr:rowOff>
    </xdr:from>
    <xdr:to>
      <xdr:col>17</xdr:col>
      <xdr:colOff>91110</xdr:colOff>
      <xdr:row>2</xdr:row>
      <xdr:rowOff>472109</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9222666" y="152400"/>
          <a:ext cx="2069844" cy="776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2001</a:t>
          </a:r>
          <a:r>
            <a:rPr kumimoji="1" lang="ja-JP" altLang="en-US" sz="800">
              <a:latin typeface="+mn-ea"/>
              <a:ea typeface="+mn-ea"/>
            </a:rPr>
            <a:t>年、</a:t>
          </a:r>
          <a:r>
            <a:rPr kumimoji="1" lang="en-US" altLang="ja-JP" sz="800">
              <a:latin typeface="+mn-ea"/>
              <a:ea typeface="+mn-ea"/>
            </a:rPr>
            <a:t>2006</a:t>
          </a:r>
          <a:r>
            <a:rPr kumimoji="1" lang="ja-JP" altLang="en-US" sz="800">
              <a:latin typeface="+mn-ea"/>
              <a:ea typeface="+mn-ea"/>
            </a:rPr>
            <a:t>年は</a:t>
          </a:r>
          <a:r>
            <a:rPr kumimoji="1" lang="en-US" altLang="ja-JP" sz="800">
              <a:latin typeface="+mn-ea"/>
              <a:ea typeface="+mn-ea"/>
            </a:rPr>
            <a:t>10</a:t>
          </a:r>
          <a:r>
            <a:rPr kumimoji="1" lang="ja-JP" altLang="en-US" sz="800">
              <a:latin typeface="+mn-ea"/>
              <a:ea typeface="+mn-ea"/>
            </a:rPr>
            <a:t>月１日現在</a:t>
          </a:r>
          <a:endParaRPr kumimoji="1" lang="en-US" altLang="ja-JP" sz="800">
            <a:latin typeface="+mn-ea"/>
            <a:ea typeface="+mn-ea"/>
          </a:endParaRPr>
        </a:p>
        <a:p>
          <a:r>
            <a:rPr kumimoji="1" lang="en-US" altLang="ja-JP" sz="800">
              <a:latin typeface="+mn-ea"/>
              <a:ea typeface="+mn-ea"/>
            </a:rPr>
            <a:t>2009</a:t>
          </a:r>
          <a:r>
            <a:rPr kumimoji="1" lang="ja-JP" altLang="en-US" sz="800">
              <a:latin typeface="+mn-ea"/>
              <a:ea typeface="+mn-ea"/>
            </a:rPr>
            <a:t>年、</a:t>
          </a:r>
          <a:r>
            <a:rPr kumimoji="1" lang="en-US" altLang="ja-JP" sz="800">
              <a:latin typeface="+mn-ea"/>
              <a:ea typeface="+mn-ea"/>
            </a:rPr>
            <a:t>2014</a:t>
          </a:r>
          <a:r>
            <a:rPr kumimoji="1" lang="ja-JP" altLang="en-US" sz="800">
              <a:latin typeface="+mn-ea"/>
              <a:ea typeface="+mn-ea"/>
            </a:rPr>
            <a:t>年は７月１日現在</a:t>
          </a:r>
          <a:endParaRPr kumimoji="1" lang="en-US" altLang="ja-JP" sz="800">
            <a:latin typeface="+mn-ea"/>
            <a:ea typeface="+mn-ea"/>
          </a:endParaRPr>
        </a:p>
        <a:p>
          <a:r>
            <a:rPr kumimoji="1" lang="en-US" altLang="ja-JP" sz="800">
              <a:latin typeface="+mn-ea"/>
              <a:ea typeface="+mn-ea"/>
            </a:rPr>
            <a:t>2012</a:t>
          </a:r>
          <a:r>
            <a:rPr kumimoji="1" lang="ja-JP" altLang="en-US" sz="800">
              <a:latin typeface="+mn-ea"/>
              <a:ea typeface="+mn-ea"/>
            </a:rPr>
            <a:t>年は２月１日現在</a:t>
          </a:r>
          <a:endParaRPr kumimoji="1" lang="en-US" altLang="ja-JP" sz="800">
            <a:latin typeface="+mn-ea"/>
            <a:ea typeface="+mn-ea"/>
          </a:endParaRPr>
        </a:p>
        <a:p>
          <a:r>
            <a:rPr kumimoji="1" lang="en-US" altLang="ja-JP" sz="800">
              <a:latin typeface="+mn-ea"/>
              <a:ea typeface="+mn-ea"/>
            </a:rPr>
            <a:t>2016</a:t>
          </a:r>
          <a:r>
            <a:rPr kumimoji="1" lang="ja-JP" altLang="en-US" sz="800">
              <a:latin typeface="+mn-ea"/>
              <a:ea typeface="+mn-ea"/>
            </a:rPr>
            <a:t>年、</a:t>
          </a:r>
          <a:r>
            <a:rPr kumimoji="1" lang="en-US" altLang="ja-JP" sz="800">
              <a:latin typeface="+mn-ea"/>
              <a:ea typeface="+mn-ea"/>
            </a:rPr>
            <a:t>2021</a:t>
          </a:r>
          <a:r>
            <a:rPr kumimoji="1" lang="ja-JP" altLang="en-US" sz="800">
              <a:latin typeface="+mn-ea"/>
              <a:ea typeface="+mn-ea"/>
            </a:rPr>
            <a:t>年は６月１日現在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58.xml><?xml version="1.0" encoding="utf-8"?>
<c:userShapes xmlns:c="http://schemas.openxmlformats.org/drawingml/2006/chart">
  <cdr:relSizeAnchor xmlns:cdr="http://schemas.openxmlformats.org/drawingml/2006/chartDrawing">
    <cdr:from>
      <cdr:x>0.03961</cdr:x>
      <cdr:y>0.11604</cdr:y>
    </cdr:from>
    <cdr:to>
      <cdr:x>0.09702</cdr:x>
      <cdr:y>0.1942</cdr:y>
    </cdr:to>
    <cdr:sp macro="" textlink="">
      <cdr:nvSpPr>
        <cdr:cNvPr id="2" name="テキスト ボックス 1"/>
        <cdr:cNvSpPr txBox="1"/>
      </cdr:nvSpPr>
      <cdr:spPr>
        <a:xfrm xmlns:a="http://schemas.openxmlformats.org/drawingml/2006/main">
          <a:off x="228548" y="381322"/>
          <a:ext cx="331231" cy="256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dr:relSizeAnchor xmlns:cdr="http://schemas.openxmlformats.org/drawingml/2006/chartDrawing">
    <cdr:from>
      <cdr:x>0.85009</cdr:x>
      <cdr:y>0.11814</cdr:y>
    </cdr:from>
    <cdr:to>
      <cdr:x>0.94883</cdr:x>
      <cdr:y>0.1942</cdr:y>
    </cdr:to>
    <cdr:sp macro="" textlink="">
      <cdr:nvSpPr>
        <cdr:cNvPr id="3" name="テキスト ボックス 1"/>
        <cdr:cNvSpPr txBox="1"/>
      </cdr:nvSpPr>
      <cdr:spPr>
        <a:xfrm xmlns:a="http://schemas.openxmlformats.org/drawingml/2006/main">
          <a:off x="4904952" y="388213"/>
          <a:ext cx="569727" cy="2499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p>
      </cdr:txBody>
    </cdr:sp>
  </cdr:relSizeAnchor>
</c:userShapes>
</file>

<file path=xl/drawings/drawing59.xml><?xml version="1.0" encoding="utf-8"?>
<xdr:wsDr xmlns:xdr="http://schemas.openxmlformats.org/drawingml/2006/spreadsheetDrawing" xmlns:a="http://schemas.openxmlformats.org/drawingml/2006/main">
  <xdr:twoCellAnchor>
    <xdr:from>
      <xdr:col>6</xdr:col>
      <xdr:colOff>21246</xdr:colOff>
      <xdr:row>2</xdr:row>
      <xdr:rowOff>13920</xdr:rowOff>
    </xdr:from>
    <xdr:to>
      <xdr:col>15</xdr:col>
      <xdr:colOff>676275</xdr:colOff>
      <xdr:row>13</xdr:row>
      <xdr:rowOff>66676</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392287</xdr:colOff>
      <xdr:row>2</xdr:row>
      <xdr:rowOff>59464</xdr:rowOff>
    </xdr:from>
    <xdr:to>
      <xdr:col>15</xdr:col>
      <xdr:colOff>258785</xdr:colOff>
      <xdr:row>3</xdr:row>
      <xdr:rowOff>49939</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9130439" y="523290"/>
          <a:ext cx="1257976" cy="280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393010</xdr:colOff>
      <xdr:row>14</xdr:row>
      <xdr:rowOff>10767</xdr:rowOff>
    </xdr:from>
    <xdr:to>
      <xdr:col>15</xdr:col>
      <xdr:colOff>347870</xdr:colOff>
      <xdr:row>15</xdr:row>
      <xdr:rowOff>84851</xdr:rowOff>
    </xdr:to>
    <xdr:sp macro="" textlink="">
      <xdr:nvSpPr>
        <xdr:cNvPr id="9" name="テキスト ボックス 543">
          <a:extLst>
            <a:ext uri="{FF2B5EF4-FFF2-40B4-BE49-F238E27FC236}">
              <a16:creationId xmlns:a16="http://schemas.microsoft.com/office/drawing/2014/main" id="{00000000-0008-0000-1B00-000009000000}"/>
            </a:ext>
          </a:extLst>
        </xdr:cNvPr>
        <xdr:cNvSpPr txBox="1"/>
      </xdr:nvSpPr>
      <xdr:spPr>
        <a:xfrm>
          <a:off x="9131162" y="3332093"/>
          <a:ext cx="1346338" cy="248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t>資料：経済センサス</a:t>
          </a:r>
        </a:p>
      </xdr:txBody>
    </xdr:sp>
    <xdr:clientData/>
  </xdr:twoCellAnchor>
  <xdr:twoCellAnchor>
    <xdr:from>
      <xdr:col>6</xdr:col>
      <xdr:colOff>209550</xdr:colOff>
      <xdr:row>14</xdr:row>
      <xdr:rowOff>26091</xdr:rowOff>
    </xdr:from>
    <xdr:to>
      <xdr:col>13</xdr:col>
      <xdr:colOff>82826</xdr:colOff>
      <xdr:row>16</xdr:row>
      <xdr:rowOff>54666</xdr:rowOff>
    </xdr:to>
    <xdr:sp macro="" textlink="">
      <xdr:nvSpPr>
        <xdr:cNvPr id="10" name="テキスト ボックス 901">
          <a:extLst>
            <a:ext uri="{FF2B5EF4-FFF2-40B4-BE49-F238E27FC236}">
              <a16:creationId xmlns:a16="http://schemas.microsoft.com/office/drawing/2014/main" id="{00000000-0008-0000-1B00-00000A000000}"/>
            </a:ext>
          </a:extLst>
        </xdr:cNvPr>
        <xdr:cNvSpPr txBox="1"/>
      </xdr:nvSpPr>
      <xdr:spPr>
        <a:xfrm>
          <a:off x="5419725" y="3302691"/>
          <a:ext cx="3378476" cy="37147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000" b="1" kern="100">
              <a:ln>
                <a:noFill/>
              </a:ln>
              <a:solidFill>
                <a:srgbClr val="FFC000"/>
              </a:solidFill>
              <a:effectLst/>
              <a:latin typeface="+mn-ea"/>
              <a:ea typeface="+mn-ea"/>
              <a:cs typeface="Times New Roman" panose="02020603050405020304" pitchFamily="18" charset="0"/>
            </a:rPr>
            <a:t>事業所数・従業員数（民営）は福島県内市町村　</a:t>
          </a:r>
          <a:r>
            <a:rPr lang="en-US" sz="1000" b="1" kern="100">
              <a:ln>
                <a:noFill/>
              </a:ln>
              <a:solidFill>
                <a:srgbClr val="FFC000"/>
              </a:solidFill>
              <a:effectLst/>
              <a:latin typeface="+mn-ea"/>
              <a:ea typeface="+mn-ea"/>
              <a:cs typeface="Times New Roman" panose="02020603050405020304" pitchFamily="18" charset="0"/>
            </a:rPr>
            <a:t>1</a:t>
          </a:r>
          <a:r>
            <a:rPr lang="ja-JP" sz="1000" b="1" kern="100">
              <a:ln>
                <a:noFill/>
              </a:ln>
              <a:solidFill>
                <a:srgbClr val="FFC000"/>
              </a:solidFill>
              <a:effectLst/>
              <a:latin typeface="+mn-ea"/>
              <a:ea typeface="+mn-ea"/>
              <a:cs typeface="Times New Roman" panose="02020603050405020304" pitchFamily="18" charset="0"/>
            </a:rPr>
            <a:t>位</a:t>
          </a:r>
          <a:endParaRPr lang="ja-JP" sz="1050" kern="100">
            <a:effectLst/>
            <a:latin typeface="+mn-ea"/>
            <a:ea typeface="+mn-ea"/>
            <a:cs typeface="Times New Roman" panose="02020603050405020304" pitchFamily="18" charset="0"/>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0.0388</cdr:x>
      <cdr:y>0.03514</cdr:y>
    </cdr:from>
    <cdr:to>
      <cdr:x>0.0826</cdr:x>
      <cdr:y>0.11654</cdr:y>
    </cdr:to>
    <cdr:sp macro="" textlink="">
      <cdr:nvSpPr>
        <cdr:cNvPr id="2" name="テキスト ボックス 1"/>
        <cdr:cNvSpPr txBox="1"/>
      </cdr:nvSpPr>
      <cdr:spPr>
        <a:xfrm xmlns:a="http://schemas.openxmlformats.org/drawingml/2006/main">
          <a:off x="295068" y="140322"/>
          <a:ext cx="333093" cy="325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60.xml><?xml version="1.0" encoding="utf-8"?>
<c:userShapes xmlns:c="http://schemas.openxmlformats.org/drawingml/2006/chart">
  <cdr:relSizeAnchor xmlns:cdr="http://schemas.openxmlformats.org/drawingml/2006/chartDrawing">
    <cdr:from>
      <cdr:x>0.03669</cdr:x>
      <cdr:y>0.17832</cdr:y>
    </cdr:from>
    <cdr:to>
      <cdr:x>0.10034</cdr:x>
      <cdr:y>0.27036</cdr:y>
    </cdr:to>
    <cdr:sp macro="" textlink="">
      <cdr:nvSpPr>
        <cdr:cNvPr id="2" name="テキスト ボックス 1"/>
        <cdr:cNvSpPr txBox="1"/>
      </cdr:nvSpPr>
      <cdr:spPr>
        <a:xfrm xmlns:a="http://schemas.openxmlformats.org/drawingml/2006/main">
          <a:off x="204238" y="487950"/>
          <a:ext cx="354300" cy="25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dr:relSizeAnchor xmlns:cdr="http://schemas.openxmlformats.org/drawingml/2006/chartDrawing">
    <cdr:from>
      <cdr:x>0.85491</cdr:x>
      <cdr:y>0.18142</cdr:y>
    </cdr:from>
    <cdr:to>
      <cdr:x>0.9544</cdr:x>
      <cdr:y>0.28345</cdr:y>
    </cdr:to>
    <cdr:sp macro="" textlink="">
      <cdr:nvSpPr>
        <cdr:cNvPr id="3" name="テキスト ボックス 1"/>
        <cdr:cNvSpPr txBox="1"/>
      </cdr:nvSpPr>
      <cdr:spPr>
        <a:xfrm xmlns:a="http://schemas.openxmlformats.org/drawingml/2006/main">
          <a:off x="4758956" y="496423"/>
          <a:ext cx="553798" cy="2791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p>
      </cdr:txBody>
    </cdr:sp>
  </cdr:relSizeAnchor>
</c:userShapes>
</file>

<file path=xl/drawings/drawing61.xml><?xml version="1.0" encoding="utf-8"?>
<xdr:wsDr xmlns:xdr="http://schemas.openxmlformats.org/drawingml/2006/spreadsheetDrawing" xmlns:a="http://schemas.openxmlformats.org/drawingml/2006/main">
  <xdr:twoCellAnchor>
    <xdr:from>
      <xdr:col>8</xdr:col>
      <xdr:colOff>11828</xdr:colOff>
      <xdr:row>2</xdr:row>
      <xdr:rowOff>188755</xdr:rowOff>
    </xdr:from>
    <xdr:to>
      <xdr:col>19</xdr:col>
      <xdr:colOff>89646</xdr:colOff>
      <xdr:row>19</xdr:row>
      <xdr:rowOff>136070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173679</xdr:colOff>
      <xdr:row>3</xdr:row>
      <xdr:rowOff>253545</xdr:rowOff>
    </xdr:from>
    <xdr:to>
      <xdr:col>19</xdr:col>
      <xdr:colOff>90256</xdr:colOff>
      <xdr:row>4</xdr:row>
      <xdr:rowOff>284481</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3918254" y="1186995"/>
          <a:ext cx="1288177" cy="316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15</xdr:col>
      <xdr:colOff>676275</xdr:colOff>
      <xdr:row>19</xdr:row>
      <xdr:rowOff>133646</xdr:rowOff>
    </xdr:from>
    <xdr:to>
      <xdr:col>18</xdr:col>
      <xdr:colOff>666750</xdr:colOff>
      <xdr:row>23</xdr:row>
      <xdr:rowOff>47625</xdr:rowOff>
    </xdr:to>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13030200" y="5639096"/>
          <a:ext cx="2066925" cy="5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endParaRPr kumimoji="1" lang="en-US" altLang="ja-JP" sz="800"/>
        </a:p>
        <a:p>
          <a:r>
            <a:rPr kumimoji="1" lang="ja-JP" altLang="en-US" sz="800"/>
            <a:t>　　　　</a:t>
          </a:r>
          <a:r>
            <a:rPr kumimoji="1" lang="en-US" altLang="ja-JP" sz="800"/>
            <a:t>※</a:t>
          </a:r>
          <a:r>
            <a:rPr kumimoji="1" lang="ja-JP" altLang="en-US" sz="800"/>
            <a:t>「分類不能」の産業を含まない</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62.xml><?xml version="1.0" encoding="utf-8"?>
<c:userShapes xmlns:c="http://schemas.openxmlformats.org/drawingml/2006/chart">
  <cdr:relSizeAnchor xmlns:cdr="http://schemas.openxmlformats.org/drawingml/2006/chartDrawing">
    <cdr:from>
      <cdr:x>0.04006</cdr:x>
      <cdr:y>0.0907</cdr:y>
    </cdr:from>
    <cdr:to>
      <cdr:x>0.08572</cdr:x>
      <cdr:y>0.14335</cdr:y>
    </cdr:to>
    <cdr:sp macro="" textlink="">
      <cdr:nvSpPr>
        <cdr:cNvPr id="2" name="テキスト ボックス 1"/>
        <cdr:cNvSpPr txBox="1"/>
      </cdr:nvSpPr>
      <cdr:spPr>
        <a:xfrm xmlns:a="http://schemas.openxmlformats.org/drawingml/2006/main">
          <a:off x="306059" y="453114"/>
          <a:ext cx="348863" cy="2630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63.xml><?xml version="1.0" encoding="utf-8"?>
<xdr:wsDr xmlns:xdr="http://schemas.openxmlformats.org/drawingml/2006/spreadsheetDrawing" xmlns:a="http://schemas.openxmlformats.org/drawingml/2006/main">
  <xdr:twoCellAnchor>
    <xdr:from>
      <xdr:col>4</xdr:col>
      <xdr:colOff>155363</xdr:colOff>
      <xdr:row>2</xdr:row>
      <xdr:rowOff>67236</xdr:rowOff>
    </xdr:from>
    <xdr:to>
      <xdr:col>13</xdr:col>
      <xdr:colOff>94132</xdr:colOff>
      <xdr:row>21</xdr:row>
      <xdr:rowOff>152400</xdr:rowOff>
    </xdr:to>
    <xdr:graphicFrame macro="">
      <xdr:nvGraphicFramePr>
        <xdr:cNvPr id="2" name="グラフ 1">
          <a:extLst>
            <a:ext uri="{FF2B5EF4-FFF2-40B4-BE49-F238E27FC236}">
              <a16:creationId xmlns:a16="http://schemas.microsoft.com/office/drawing/2014/main" id="{57F8AD6B-932F-49C4-9B84-FD1F4EDED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0.86728</cdr:x>
      <cdr:y>0.1112</cdr:y>
    </cdr:from>
    <cdr:to>
      <cdr:x>0.9736</cdr:x>
      <cdr:y>0.19352</cdr:y>
    </cdr:to>
    <cdr:sp macro="" textlink="">
      <cdr:nvSpPr>
        <cdr:cNvPr id="2" name="テキスト ボックス 1"/>
        <cdr:cNvSpPr txBox="1"/>
      </cdr:nvSpPr>
      <cdr:spPr>
        <a:xfrm xmlns:a="http://schemas.openxmlformats.org/drawingml/2006/main">
          <a:off x="5283412" y="371703"/>
          <a:ext cx="647700" cy="2751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件</a:t>
          </a:r>
        </a:p>
      </cdr:txBody>
    </cdr:sp>
  </cdr:relSizeAnchor>
  <cdr:relSizeAnchor xmlns:cdr="http://schemas.openxmlformats.org/drawingml/2006/chartDrawing">
    <cdr:from>
      <cdr:x>0.06775</cdr:x>
      <cdr:y>0.08347</cdr:y>
    </cdr:from>
    <cdr:to>
      <cdr:x>0.17407</cdr:x>
      <cdr:y>0.16579</cdr:y>
    </cdr:to>
    <cdr:sp macro="" textlink="">
      <cdr:nvSpPr>
        <cdr:cNvPr id="3" name="テキスト ボックス 1"/>
        <cdr:cNvSpPr txBox="1"/>
      </cdr:nvSpPr>
      <cdr:spPr>
        <a:xfrm xmlns:a="http://schemas.openxmlformats.org/drawingml/2006/main">
          <a:off x="412750" y="231775"/>
          <a:ext cx="647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t>人</a:t>
          </a:r>
        </a:p>
      </cdr:txBody>
    </cdr:sp>
  </cdr:relSizeAnchor>
  <cdr:relSizeAnchor xmlns:cdr="http://schemas.openxmlformats.org/drawingml/2006/chartDrawing">
    <cdr:from>
      <cdr:x>0.64507</cdr:x>
      <cdr:y>0.00457</cdr:y>
    </cdr:from>
    <cdr:to>
      <cdr:x>1</cdr:x>
      <cdr:y>0.09856</cdr:y>
    </cdr:to>
    <cdr:sp macro="" textlink="">
      <cdr:nvSpPr>
        <cdr:cNvPr id="4" name="テキスト ボックス 1"/>
        <cdr:cNvSpPr txBox="1"/>
      </cdr:nvSpPr>
      <cdr:spPr>
        <a:xfrm xmlns:a="http://schemas.openxmlformats.org/drawingml/2006/main">
          <a:off x="3929744" y="13675"/>
          <a:ext cx="2162175" cy="281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mn-ea"/>
              <a:ea typeface="+mn-ea"/>
            </a:rPr>
            <a:t>現住人口は</a:t>
          </a:r>
          <a:r>
            <a:rPr lang="en-US" altLang="ja-JP" sz="800">
              <a:latin typeface="+mn-ea"/>
              <a:ea typeface="+mn-ea"/>
            </a:rPr>
            <a:t>2025</a:t>
          </a:r>
          <a:r>
            <a:rPr lang="ja-JP" altLang="en-US" sz="800">
              <a:latin typeface="+mn-ea"/>
              <a:ea typeface="+mn-ea"/>
            </a:rPr>
            <a:t>年</a:t>
          </a:r>
          <a:r>
            <a:rPr lang="en-US" altLang="ja-JP" sz="800">
              <a:latin typeface="+mn-ea"/>
              <a:ea typeface="+mn-ea"/>
            </a:rPr>
            <a:t>5</a:t>
          </a:r>
          <a:r>
            <a:rPr lang="ja-JP" altLang="en-US" sz="800">
              <a:latin typeface="+mn-ea"/>
              <a:ea typeface="+mn-ea"/>
            </a:rPr>
            <a:t>月</a:t>
          </a:r>
          <a:r>
            <a:rPr lang="en-US" altLang="ja-JP" sz="800">
              <a:latin typeface="+mn-ea"/>
              <a:ea typeface="+mn-ea"/>
            </a:rPr>
            <a:t>1</a:t>
          </a:r>
          <a:r>
            <a:rPr lang="ja-JP" altLang="en-US" sz="800">
              <a:latin typeface="+mn-ea"/>
              <a:ea typeface="+mn-ea"/>
            </a:rPr>
            <a:t>日現在</a:t>
          </a:r>
          <a:endParaRPr lang="en-US" altLang="ja-JP" sz="800">
            <a:latin typeface="+mn-ea"/>
            <a:ea typeface="+mn-ea"/>
          </a:endParaRPr>
        </a:p>
        <a:p xmlns:a="http://schemas.openxmlformats.org/drawingml/2006/main">
          <a:r>
            <a:rPr lang="ja-JP" altLang="en-US" sz="800">
              <a:latin typeface="+mn-ea"/>
              <a:ea typeface="+mn-ea"/>
            </a:rPr>
            <a:t>法人数は</a:t>
          </a:r>
          <a:r>
            <a:rPr lang="en-US" altLang="ja-JP" sz="800">
              <a:latin typeface="+mn-ea"/>
              <a:ea typeface="+mn-ea"/>
            </a:rPr>
            <a:t>2025</a:t>
          </a:r>
          <a:r>
            <a:rPr lang="ja-JP" altLang="en-US" sz="800">
              <a:latin typeface="+mn-ea"/>
              <a:ea typeface="+mn-ea"/>
            </a:rPr>
            <a:t>年</a:t>
          </a:r>
          <a:r>
            <a:rPr lang="en-US" altLang="ja-JP" sz="800">
              <a:latin typeface="+mn-ea"/>
              <a:ea typeface="+mn-ea"/>
            </a:rPr>
            <a:t>4</a:t>
          </a:r>
          <a:r>
            <a:rPr lang="ja-JP" altLang="en-US" sz="800">
              <a:latin typeface="+mn-ea"/>
              <a:ea typeface="+mn-ea"/>
            </a:rPr>
            <a:t>月</a:t>
          </a:r>
          <a:r>
            <a:rPr lang="en-US" altLang="ja-JP" sz="800">
              <a:latin typeface="+mn-ea"/>
              <a:ea typeface="+mn-ea"/>
            </a:rPr>
            <a:t>30</a:t>
          </a:r>
          <a:r>
            <a:rPr lang="ja-JP" altLang="en-US" sz="800">
              <a:latin typeface="+mn-ea"/>
              <a:ea typeface="+mn-ea"/>
            </a:rPr>
            <a:t>日現在</a:t>
          </a:r>
        </a:p>
      </cdr:txBody>
    </cdr:sp>
  </cdr:relSizeAnchor>
  <cdr:relSizeAnchor xmlns:cdr="http://schemas.openxmlformats.org/drawingml/2006/chartDrawing">
    <cdr:from>
      <cdr:x>0.74771</cdr:x>
      <cdr:y>0.87702</cdr:y>
    </cdr:from>
    <cdr:to>
      <cdr:x>1</cdr:x>
      <cdr:y>0.97101</cdr:y>
    </cdr:to>
    <cdr:sp macro="" textlink="">
      <cdr:nvSpPr>
        <cdr:cNvPr id="5" name="テキスト ボックス 1"/>
        <cdr:cNvSpPr txBox="1"/>
      </cdr:nvSpPr>
      <cdr:spPr>
        <a:xfrm xmlns:a="http://schemas.openxmlformats.org/drawingml/2006/main">
          <a:off x="4555007" y="2622550"/>
          <a:ext cx="1536912" cy="281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ja-JP" altLang="ja-JP" sz="800" b="0" i="0" baseline="0">
              <a:effectLst/>
              <a:latin typeface="+mn-lt"/>
              <a:ea typeface="+mn-ea"/>
              <a:cs typeface="+mn-cs"/>
            </a:rPr>
            <a:t>資料：各市統計データ</a:t>
          </a:r>
          <a:endParaRPr lang="ja-JP" altLang="ja-JP" sz="800">
            <a:effectLst/>
          </a:endParaRPr>
        </a:p>
        <a:p xmlns:a="http://schemas.openxmlformats.org/drawingml/2006/main">
          <a:pPr rtl="0"/>
          <a:r>
            <a:rPr lang="ja-JP" altLang="en-US" sz="800" b="0" i="0" baseline="0">
              <a:effectLst/>
              <a:latin typeface="+mn-lt"/>
              <a:ea typeface="+mn-ea"/>
              <a:cs typeface="+mn-cs"/>
            </a:rPr>
            <a:t>　　　　</a:t>
          </a:r>
          <a:r>
            <a:rPr lang="ja-JP" altLang="ja-JP" sz="800" b="0" i="0" baseline="0">
              <a:effectLst/>
              <a:latin typeface="+mn-lt"/>
              <a:ea typeface="+mn-ea"/>
              <a:cs typeface="+mn-cs"/>
            </a:rPr>
            <a:t>国税庁ホームページ</a:t>
          </a:r>
          <a:endParaRPr lang="ja-JP" altLang="ja-JP" sz="8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133349</xdr:colOff>
      <xdr:row>2</xdr:row>
      <xdr:rowOff>104774</xdr:rowOff>
    </xdr:from>
    <xdr:to>
      <xdr:col>22</xdr:col>
      <xdr:colOff>571500</xdr:colOff>
      <xdr:row>22</xdr:row>
      <xdr:rowOff>35718</xdr:rowOff>
    </xdr:to>
    <xdr:graphicFrame macro="">
      <xdr:nvGraphicFramePr>
        <xdr:cNvPr id="2" name="GraphA02_3">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363490</xdr:colOff>
      <xdr:row>21</xdr:row>
      <xdr:rowOff>66514</xdr:rowOff>
    </xdr:from>
    <xdr:to>
      <xdr:col>22</xdr:col>
      <xdr:colOff>504264</xdr:colOff>
      <xdr:row>23</xdr:row>
      <xdr:rowOff>22412</xdr:rowOff>
    </xdr:to>
    <xdr:sp macro="" textlink="">
      <xdr:nvSpPr>
        <xdr:cNvPr id="4" name="テキスト ボックス 12">
          <a:extLst>
            <a:ext uri="{FF2B5EF4-FFF2-40B4-BE49-F238E27FC236}">
              <a16:creationId xmlns:a16="http://schemas.microsoft.com/office/drawing/2014/main" id="{00000000-0008-0000-1E00-000004000000}"/>
            </a:ext>
          </a:extLst>
        </xdr:cNvPr>
        <xdr:cNvSpPr txBox="1"/>
      </xdr:nvSpPr>
      <xdr:spPr>
        <a:xfrm>
          <a:off x="14841490" y="5815132"/>
          <a:ext cx="2875009" cy="415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a:t>
          </a:r>
          <a:r>
            <a:rPr lang="ja-JP" alt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20</xdr:col>
      <xdr:colOff>87148</xdr:colOff>
      <xdr:row>2</xdr:row>
      <xdr:rowOff>12765</xdr:rowOff>
    </xdr:from>
    <xdr:to>
      <xdr:col>21</xdr:col>
      <xdr:colOff>660153</xdr:colOff>
      <xdr:row>3</xdr:row>
      <xdr:rowOff>117540</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15932266" y="348941"/>
          <a:ext cx="1256563" cy="272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66.xml><?xml version="1.0" encoding="utf-8"?>
<c:userShapes xmlns:c="http://schemas.openxmlformats.org/drawingml/2006/chart">
  <cdr:relSizeAnchor xmlns:cdr="http://schemas.openxmlformats.org/drawingml/2006/chartDrawing">
    <cdr:from>
      <cdr:x>0.00918</cdr:x>
      <cdr:y>0.07849</cdr:y>
    </cdr:from>
    <cdr:to>
      <cdr:x>0.07346</cdr:x>
      <cdr:y>0.13258</cdr:y>
    </cdr:to>
    <cdr:sp macro="" textlink="">
      <cdr:nvSpPr>
        <cdr:cNvPr id="2" name="テキスト ボックス 1"/>
        <cdr:cNvSpPr txBox="1"/>
      </cdr:nvSpPr>
      <cdr:spPr>
        <a:xfrm xmlns:a="http://schemas.openxmlformats.org/drawingml/2006/main">
          <a:off x="104721" y="434206"/>
          <a:ext cx="733496" cy="2992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0.90983</cdr:x>
      <cdr:y>0.05793</cdr:y>
    </cdr:from>
    <cdr:to>
      <cdr:x>0.96745</cdr:x>
      <cdr:y>0.11881</cdr:y>
    </cdr:to>
    <cdr:sp macro="" textlink="">
      <cdr:nvSpPr>
        <cdr:cNvPr id="3" name="テキスト ボックス 2"/>
        <cdr:cNvSpPr txBox="1"/>
      </cdr:nvSpPr>
      <cdr:spPr>
        <a:xfrm xmlns:a="http://schemas.openxmlformats.org/drawingml/2006/main">
          <a:off x="10382067" y="320443"/>
          <a:ext cx="657409" cy="3367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latin typeface="+mn-ea"/>
              <a:ea typeface="+mn-ea"/>
              <a:cs typeface="Meiryo UI" pitchFamily="50" charset="-128"/>
            </a:rPr>
            <a:t>事業所</a:t>
          </a:r>
          <a:endParaRPr lang="ja-JP" altLang="en-US" sz="800">
            <a:latin typeface="Meiryo UI" pitchFamily="50" charset="-128"/>
            <a:ea typeface="Meiryo UI" pitchFamily="50" charset="-128"/>
            <a:cs typeface="Meiryo UI" pitchFamily="50" charset="-128"/>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9</xdr:col>
      <xdr:colOff>19146</xdr:colOff>
      <xdr:row>2</xdr:row>
      <xdr:rowOff>19688</xdr:rowOff>
    </xdr:from>
    <xdr:to>
      <xdr:col>22</xdr:col>
      <xdr:colOff>20795</xdr:colOff>
      <xdr:row>19</xdr:row>
      <xdr:rowOff>195863</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484255</xdr:colOff>
      <xdr:row>20</xdr:row>
      <xdr:rowOff>37381</xdr:rowOff>
    </xdr:from>
    <xdr:to>
      <xdr:col>21</xdr:col>
      <xdr:colOff>553492</xdr:colOff>
      <xdr:row>21</xdr:row>
      <xdr:rowOff>58775</xdr:rowOff>
    </xdr:to>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7562020" y="5864440"/>
          <a:ext cx="1436354" cy="31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資料：経済センサス</a:t>
          </a:r>
        </a:p>
      </xdr:txBody>
    </xdr:sp>
    <xdr:clientData/>
  </xdr:twoCellAnchor>
  <xdr:twoCellAnchor>
    <xdr:from>
      <xdr:col>19</xdr:col>
      <xdr:colOff>339655</xdr:colOff>
      <xdr:row>2</xdr:row>
      <xdr:rowOff>128308</xdr:rowOff>
    </xdr:from>
    <xdr:to>
      <xdr:col>21</xdr:col>
      <xdr:colOff>340367</xdr:colOff>
      <xdr:row>3</xdr:row>
      <xdr:rowOff>199396</xdr:rowOff>
    </xdr:to>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17417420" y="711014"/>
          <a:ext cx="1367829" cy="362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2021</a:t>
          </a:r>
          <a:r>
            <a:rPr kumimoji="1" lang="ja-JP" altLang="en-US" sz="800">
              <a:latin typeface="+mn-ea"/>
              <a:ea typeface="+mn-ea"/>
            </a:rPr>
            <a:t>年６月１日現在</a:t>
          </a:r>
        </a:p>
      </xdr:txBody>
    </xdr:sp>
    <xdr:clientData/>
  </xdr:twoCellAnchor>
  <xdr:twoCellAnchor>
    <xdr:from>
      <xdr:col>12</xdr:col>
      <xdr:colOff>638176</xdr:colOff>
      <xdr:row>20</xdr:row>
      <xdr:rowOff>76201</xdr:rowOff>
    </xdr:from>
    <xdr:to>
      <xdr:col>18</xdr:col>
      <xdr:colOff>142876</xdr:colOff>
      <xdr:row>21</xdr:row>
      <xdr:rowOff>114301</xdr:rowOff>
    </xdr:to>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12963526" y="5810251"/>
          <a:ext cx="36195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福島県より付加価値額が低い産業は、色を濃く表示しています。</a:t>
          </a:r>
          <a:endParaRPr kumimoji="1" lang="en-US" altLang="ja-JP" sz="800">
            <a:solidFill>
              <a:sysClr val="windowText" lastClr="000000"/>
            </a:solidFill>
            <a:latin typeface="+mn-ea"/>
            <a:ea typeface="+mn-ea"/>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5</xdr:col>
      <xdr:colOff>318722</xdr:colOff>
      <xdr:row>1</xdr:row>
      <xdr:rowOff>131396</xdr:rowOff>
    </xdr:from>
    <xdr:to>
      <xdr:col>14</xdr:col>
      <xdr:colOff>185615</xdr:colOff>
      <xdr:row>16</xdr:row>
      <xdr:rowOff>166320</xdr:rowOff>
    </xdr:to>
    <xdr:graphicFrame macro="">
      <xdr:nvGraphicFramePr>
        <xdr:cNvPr id="2" name="グラフ 1">
          <a:extLst>
            <a:ext uri="{FF2B5EF4-FFF2-40B4-BE49-F238E27FC236}">
              <a16:creationId xmlns:a16="http://schemas.microsoft.com/office/drawing/2014/main" id="{C6EE0D14-FEB1-4605-B1B9-5D0CF501C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47625</xdr:colOff>
      <xdr:row>16</xdr:row>
      <xdr:rowOff>57150</xdr:rowOff>
    </xdr:from>
    <xdr:to>
      <xdr:col>14</xdr:col>
      <xdr:colOff>164041</xdr:colOff>
      <xdr:row>18</xdr:row>
      <xdr:rowOff>152400</xdr:rowOff>
    </xdr:to>
    <xdr:sp macro="" textlink="">
      <xdr:nvSpPr>
        <xdr:cNvPr id="3" name="テキスト ボックス 2">
          <a:extLst>
            <a:ext uri="{FF2B5EF4-FFF2-40B4-BE49-F238E27FC236}">
              <a16:creationId xmlns:a16="http://schemas.microsoft.com/office/drawing/2014/main" id="{6C80E451-17EE-497D-A242-6BE107088639}"/>
            </a:ext>
          </a:extLst>
        </xdr:cNvPr>
        <xdr:cNvSpPr txBox="1"/>
      </xdr:nvSpPr>
      <xdr:spPr>
        <a:xfrm>
          <a:off x="10439400" y="4171950"/>
          <a:ext cx="2192866"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資料：㈱東京商工リサーチ郡山支店</a:t>
          </a:r>
          <a:endParaRPr kumimoji="1" lang="en-US" altLang="ja-JP" sz="800"/>
        </a:p>
        <a:p>
          <a:r>
            <a:rPr kumimoji="1" lang="ja-JP" altLang="en-US" sz="800"/>
            <a:t>　　　　</a:t>
          </a:r>
          <a:r>
            <a:rPr kumimoji="1" lang="en-US" altLang="ja-JP" sz="800"/>
            <a:t>※</a:t>
          </a:r>
          <a:r>
            <a:rPr kumimoji="1" lang="ja-JP" altLang="en-US" sz="800"/>
            <a:t>負債総額</a:t>
          </a:r>
          <a:r>
            <a:rPr kumimoji="1" lang="en-US" altLang="ja-JP" sz="800"/>
            <a:t>1,000</a:t>
          </a:r>
          <a:r>
            <a:rPr kumimoji="1" lang="ja-JP" altLang="en-US" sz="800"/>
            <a:t>万円以上倒産</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AED1C15B-B11A-4E21-BA63-BB0DEFF2D2F8}"/>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AED1C15B-B11A-4E21-BA63-BB0DEFF2D2F8}"/>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2150AEE6-1EF7-4D0C-9C2C-9F6289F403D9}"/>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2150AEE6-1EF7-4D0C-9C2C-9F6289F403D9}"/>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A080F8E1-3464-4B1D-A256-4F896496242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A080F8E1-3464-4B1D-A256-4F896496242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F29E32FA-019F-4E8B-8559-81CE3A7EA29D}"/>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F29E32FA-019F-4E8B-8559-81CE3A7EA29D}"/>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4818655D-BD45-4C96-90B7-6BC704C7B852}"/>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4818655D-BD45-4C96-90B7-6BC704C7B852}"/>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69.xml><?xml version="1.0" encoding="utf-8"?>
<c:userShapes xmlns:c="http://schemas.openxmlformats.org/drawingml/2006/chart">
  <cdr:relSizeAnchor xmlns:cdr="http://schemas.openxmlformats.org/drawingml/2006/chartDrawing">
    <cdr:from>
      <cdr:x>0.93146</cdr:x>
      <cdr:y>0.16568</cdr:y>
    </cdr:from>
    <cdr:to>
      <cdr:x>0.98342</cdr:x>
      <cdr:y>0.24231</cdr:y>
    </cdr:to>
    <cdr:sp macro="" textlink="">
      <cdr:nvSpPr>
        <cdr:cNvPr id="2" name="テキスト ボックス 1"/>
        <cdr:cNvSpPr txBox="1"/>
      </cdr:nvSpPr>
      <cdr:spPr>
        <a:xfrm xmlns:a="http://schemas.openxmlformats.org/drawingml/2006/main">
          <a:off x="5642928" y="659126"/>
          <a:ext cx="314781" cy="304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152399</xdr:colOff>
      <xdr:row>3</xdr:row>
      <xdr:rowOff>257175</xdr:rowOff>
    </xdr:from>
    <xdr:to>
      <xdr:col>14</xdr:col>
      <xdr:colOff>142875</xdr:colOff>
      <xdr:row>12</xdr:row>
      <xdr:rowOff>228600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636251</xdr:colOff>
      <xdr:row>13</xdr:row>
      <xdr:rowOff>64140</xdr:rowOff>
    </xdr:from>
    <xdr:to>
      <xdr:col>14</xdr:col>
      <xdr:colOff>165653</xdr:colOff>
      <xdr:row>14</xdr:row>
      <xdr:rowOff>8281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0517403" y="3675357"/>
          <a:ext cx="904315" cy="23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資料：市民課</a:t>
          </a:r>
        </a:p>
      </xdr:txBody>
    </xdr:sp>
    <xdr:clientData/>
  </xdr:twoCellAnchor>
  <xdr:twoCellAnchor>
    <xdr:from>
      <xdr:col>12</xdr:col>
      <xdr:colOff>393594</xdr:colOff>
      <xdr:row>2</xdr:row>
      <xdr:rowOff>136541</xdr:rowOff>
    </xdr:from>
    <xdr:to>
      <xdr:col>14</xdr:col>
      <xdr:colOff>149087</xdr:colOff>
      <xdr:row>3</xdr:row>
      <xdr:rowOff>240197</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0274746" y="484411"/>
          <a:ext cx="1130406" cy="277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2025</a:t>
          </a:r>
          <a:r>
            <a:rPr kumimoji="1" lang="ja-JP" altLang="en-US" sz="800">
              <a:solidFill>
                <a:sysClr val="windowText" lastClr="000000"/>
              </a:solidFill>
              <a:latin typeface="+mn-ea"/>
              <a:ea typeface="+mn-ea"/>
            </a:rPr>
            <a:t>年１月１日現在</a:t>
          </a:r>
        </a:p>
      </xdr:txBody>
    </xdr:sp>
    <xdr:clientData/>
  </xdr:twoCellAnchor>
  <xdr:twoCellAnchor>
    <xdr:from>
      <xdr:col>14</xdr:col>
      <xdr:colOff>38100</xdr:colOff>
      <xdr:row>11</xdr:row>
      <xdr:rowOff>238125</xdr:rowOff>
    </xdr:from>
    <xdr:to>
      <xdr:col>14</xdr:col>
      <xdr:colOff>318552</xdr:colOff>
      <xdr:row>12</xdr:row>
      <xdr:rowOff>265643</xdr:rowOff>
    </xdr:to>
    <xdr:sp macro="" textlink="">
      <xdr:nvSpPr>
        <xdr:cNvPr id="5" name="テキスト ボックス 1">
          <a:extLst>
            <a:ext uri="{FF2B5EF4-FFF2-40B4-BE49-F238E27FC236}">
              <a16:creationId xmlns:a16="http://schemas.microsoft.com/office/drawing/2014/main" id="{00000000-0008-0000-0400-000005000000}"/>
            </a:ext>
          </a:extLst>
        </xdr:cNvPr>
        <xdr:cNvSpPr txBox="1"/>
      </xdr:nvSpPr>
      <xdr:spPr>
        <a:xfrm>
          <a:off x="11268075" y="3228975"/>
          <a:ext cx="280452" cy="3132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歳</a:t>
          </a:r>
        </a:p>
      </xdr:txBody>
    </xdr:sp>
    <xdr:clientData/>
  </xdr:twoCellAnchor>
  <xdr:twoCellAnchor>
    <xdr:from>
      <xdr:col>5</xdr:col>
      <xdr:colOff>408333</xdr:colOff>
      <xdr:row>3</xdr:row>
      <xdr:rowOff>26090</xdr:rowOff>
    </xdr:from>
    <xdr:to>
      <xdr:col>6</xdr:col>
      <xdr:colOff>1329</xdr:colOff>
      <xdr:row>3</xdr:row>
      <xdr:rowOff>339358</xdr:rowOff>
    </xdr:to>
    <xdr:sp macro="" textlink="">
      <xdr:nvSpPr>
        <xdr:cNvPr id="6" name="テキスト ボックス 1">
          <a:extLst>
            <a:ext uri="{FF2B5EF4-FFF2-40B4-BE49-F238E27FC236}">
              <a16:creationId xmlns:a16="http://schemas.microsoft.com/office/drawing/2014/main" id="{00000000-0008-0000-0400-000006000000}"/>
            </a:ext>
          </a:extLst>
        </xdr:cNvPr>
        <xdr:cNvSpPr txBox="1"/>
      </xdr:nvSpPr>
      <xdr:spPr>
        <a:xfrm>
          <a:off x="5477290" y="547894"/>
          <a:ext cx="280452" cy="3132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a:t>
          </a:r>
        </a:p>
      </xdr:txBody>
    </xdr:sp>
    <xdr:clientData/>
  </xdr:twoCellAnchor>
</xdr:wsDr>
</file>

<file path=xl/drawings/drawing70.xml><?xml version="1.0" encoding="utf-8"?>
<xdr:wsDr xmlns:xdr="http://schemas.openxmlformats.org/drawingml/2006/spreadsheetDrawing" xmlns:a="http://schemas.openxmlformats.org/drawingml/2006/main">
  <xdr:absoluteAnchor>
    <xdr:pos x="11257490" y="461291842"/>
    <xdr:ext cx="5506184" cy="962758"/>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2" name="テキスト ボックス 1"/>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3" name="テキスト ボックス 2"/>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 name="テキスト ボックス 3"/>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5</xdr:col>
      <xdr:colOff>291352</xdr:colOff>
      <xdr:row>3</xdr:row>
      <xdr:rowOff>1556</xdr:rowOff>
    </xdr:from>
    <xdr:to>
      <xdr:col>13</xdr:col>
      <xdr:colOff>493059</xdr:colOff>
      <xdr:row>13</xdr:row>
      <xdr:rowOff>81074</xdr:rowOff>
    </xdr:to>
    <xdr:graphicFrame macro="">
      <xdr:nvGraphicFramePr>
        <xdr:cNvPr id="7" name="グラフ 6">
          <a:extLst>
            <a:ext uri="{FF2B5EF4-FFF2-40B4-BE49-F238E27FC236}">
              <a16:creationId xmlns:a16="http://schemas.microsoft.com/office/drawing/2014/main"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507176</xdr:colOff>
      <xdr:row>3</xdr:row>
      <xdr:rowOff>166996</xdr:rowOff>
    </xdr:from>
    <xdr:to>
      <xdr:col>6</xdr:col>
      <xdr:colOff>123702</xdr:colOff>
      <xdr:row>4</xdr:row>
      <xdr:rowOff>165511</xdr:rowOff>
    </xdr:to>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6784151" y="814696"/>
          <a:ext cx="302326" cy="265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件</a:t>
          </a:r>
        </a:p>
      </xdr:txBody>
    </xdr:sp>
    <xdr:clientData/>
  </xdr:twoCellAnchor>
  <xdr:twoCellAnchor>
    <xdr:from>
      <xdr:col>9</xdr:col>
      <xdr:colOff>604221</xdr:colOff>
      <xdr:row>12</xdr:row>
      <xdr:rowOff>34650</xdr:rowOff>
    </xdr:from>
    <xdr:to>
      <xdr:col>13</xdr:col>
      <xdr:colOff>201707</xdr:colOff>
      <xdr:row>12</xdr:row>
      <xdr:rowOff>235324</xdr:rowOff>
    </xdr:to>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9602545" y="3105062"/>
          <a:ext cx="2331721" cy="200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800"/>
            <a:t>資料：郡山市創業支援等事業計画に基づく</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0.92967</cdr:x>
      <cdr:y>0.07263</cdr:y>
    </cdr:from>
    <cdr:to>
      <cdr:x>0.99596</cdr:x>
      <cdr:y>0.16904</cdr:y>
    </cdr:to>
    <cdr:sp macro="" textlink="">
      <cdr:nvSpPr>
        <cdr:cNvPr id="4" name="テキスト ボックス 9"/>
        <cdr:cNvSpPr txBox="1"/>
      </cdr:nvSpPr>
      <cdr:spPr>
        <a:xfrm xmlns:a="http://schemas.openxmlformats.org/drawingml/2006/main">
          <a:off x="4250459" y="199242"/>
          <a:ext cx="303068" cy="26447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800"/>
            <a:t>人</a:t>
          </a:r>
        </a:p>
      </cdr:txBody>
    </cdr:sp>
  </cdr:relSizeAnchor>
</c:userShapes>
</file>

<file path=xl/drawings/drawing72.xml><?xml version="1.0" encoding="utf-8"?>
<xdr:wsDr xmlns:xdr="http://schemas.openxmlformats.org/drawingml/2006/spreadsheetDrawing" xmlns:a="http://schemas.openxmlformats.org/drawingml/2006/main">
  <xdr:twoCellAnchor>
    <xdr:from>
      <xdr:col>7</xdr:col>
      <xdr:colOff>563440</xdr:colOff>
      <xdr:row>3</xdr:row>
      <xdr:rowOff>175848</xdr:rowOff>
    </xdr:from>
    <xdr:to>
      <xdr:col>17</xdr:col>
      <xdr:colOff>57150</xdr:colOff>
      <xdr:row>14</xdr:row>
      <xdr:rowOff>200026</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541136</xdr:colOff>
      <xdr:row>1</xdr:row>
      <xdr:rowOff>78612</xdr:rowOff>
    </xdr:from>
    <xdr:to>
      <xdr:col>18</xdr:col>
      <xdr:colOff>209550</xdr:colOff>
      <xdr:row>3</xdr:row>
      <xdr:rowOff>180975</xdr:rowOff>
    </xdr:to>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2285461" y="250062"/>
          <a:ext cx="2430664" cy="445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2012</a:t>
          </a:r>
          <a:r>
            <a:rPr kumimoji="1" lang="ja-JP" altLang="en-US" sz="800">
              <a:latin typeface="+mn-ea"/>
              <a:ea typeface="+mn-ea"/>
            </a:rPr>
            <a:t>年は２月１日現在、</a:t>
          </a:r>
          <a:r>
            <a:rPr kumimoji="1" lang="en-US" altLang="ja-JP" sz="800">
              <a:latin typeface="+mn-ea"/>
              <a:ea typeface="+mn-ea"/>
            </a:rPr>
            <a:t>2014</a:t>
          </a:r>
          <a:r>
            <a:rPr kumimoji="1" lang="ja-JP" altLang="en-US" sz="800">
              <a:latin typeface="+mn-ea"/>
              <a:ea typeface="+mn-ea"/>
            </a:rPr>
            <a:t>年は７月１日現在</a:t>
          </a:r>
          <a:endParaRPr kumimoji="1" lang="en-US" altLang="ja-JP" sz="800">
            <a:latin typeface="+mn-ea"/>
            <a:ea typeface="+mn-ea"/>
          </a:endParaRPr>
        </a:p>
        <a:p>
          <a:r>
            <a:rPr kumimoji="1" lang="ja-JP" altLang="en-US" sz="800">
              <a:latin typeface="+mn-ea"/>
              <a:ea typeface="+mn-ea"/>
            </a:rPr>
            <a:t>その他は各年６月１日現在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2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2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2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221317</xdr:colOff>
      <xdr:row>15</xdr:row>
      <xdr:rowOff>100853</xdr:rowOff>
    </xdr:from>
    <xdr:to>
      <xdr:col>16</xdr:col>
      <xdr:colOff>695325</xdr:colOff>
      <xdr:row>16</xdr:row>
      <xdr:rowOff>104775</xdr:rowOff>
    </xdr:to>
    <xdr:sp macro="" textlink="">
      <xdr:nvSpPr>
        <xdr:cNvPr id="9" name="テキスト ボックス 747">
          <a:extLst>
            <a:ext uri="{FF2B5EF4-FFF2-40B4-BE49-F238E27FC236}">
              <a16:creationId xmlns:a16="http://schemas.microsoft.com/office/drawing/2014/main" id="{00000000-0008-0000-2200-000009000000}"/>
            </a:ext>
          </a:extLst>
        </xdr:cNvPr>
        <xdr:cNvSpPr txBox="1"/>
      </xdr:nvSpPr>
      <xdr:spPr>
        <a:xfrm>
          <a:off x="12651442" y="4234703"/>
          <a:ext cx="1159808" cy="289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3.xml><?xml version="1.0" encoding="utf-8"?>
<c:userShapes xmlns:c="http://schemas.openxmlformats.org/drawingml/2006/chart">
  <cdr:relSizeAnchor xmlns:cdr="http://schemas.openxmlformats.org/drawingml/2006/chartDrawing">
    <cdr:from>
      <cdr:x>0.0125</cdr:x>
      <cdr:y>0.07076</cdr:y>
    </cdr:from>
    <cdr:to>
      <cdr:x>0.08179</cdr:x>
      <cdr:y>0.16332</cdr:y>
    </cdr:to>
    <cdr:sp macro="" textlink="">
      <cdr:nvSpPr>
        <cdr:cNvPr id="2" name="テキスト ボックス 1"/>
        <cdr:cNvSpPr txBox="1"/>
      </cdr:nvSpPr>
      <cdr:spPr>
        <a:xfrm xmlns:a="http://schemas.openxmlformats.org/drawingml/2006/main">
          <a:off x="78441" y="241964"/>
          <a:ext cx="434675" cy="31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0.91072</cdr:x>
      <cdr:y>0.08569</cdr:y>
    </cdr:from>
    <cdr:to>
      <cdr:x>1</cdr:x>
      <cdr:y>0.17825</cdr:y>
    </cdr:to>
    <cdr:sp macro="" textlink="">
      <cdr:nvSpPr>
        <cdr:cNvPr id="3" name="テキスト ボックス 1"/>
        <cdr:cNvSpPr txBox="1"/>
      </cdr:nvSpPr>
      <cdr:spPr>
        <a:xfrm xmlns:a="http://schemas.openxmlformats.org/drawingml/2006/main">
          <a:off x="5713192" y="293032"/>
          <a:ext cx="560077" cy="31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6</xdr:col>
      <xdr:colOff>281354</xdr:colOff>
      <xdr:row>3</xdr:row>
      <xdr:rowOff>28575</xdr:rowOff>
    </xdr:from>
    <xdr:to>
      <xdr:col>15</xdr:col>
      <xdr:colOff>361950</xdr:colOff>
      <xdr:row>16</xdr:row>
      <xdr:rowOff>247650</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142143</xdr:colOff>
      <xdr:row>2</xdr:row>
      <xdr:rowOff>131884</xdr:rowOff>
    </xdr:from>
    <xdr:to>
      <xdr:col>16</xdr:col>
      <xdr:colOff>438150</xdr:colOff>
      <xdr:row>3</xdr:row>
      <xdr:rowOff>390525</xdr:rowOff>
    </xdr:to>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0848243" y="474784"/>
          <a:ext cx="2372457" cy="430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2012</a:t>
          </a:r>
          <a:r>
            <a:rPr kumimoji="1" lang="ja-JP" altLang="en-US" sz="800">
              <a:latin typeface="+mn-ea"/>
              <a:ea typeface="+mn-ea"/>
            </a:rPr>
            <a:t>年は２月１日現在、</a:t>
          </a:r>
          <a:r>
            <a:rPr kumimoji="1" lang="en-US" altLang="ja-JP" sz="800">
              <a:latin typeface="+mn-ea"/>
              <a:ea typeface="+mn-ea"/>
            </a:rPr>
            <a:t>2014</a:t>
          </a:r>
          <a:r>
            <a:rPr kumimoji="1" lang="ja-JP" altLang="en-US" sz="800">
              <a:latin typeface="+mn-ea"/>
              <a:ea typeface="+mn-ea"/>
            </a:rPr>
            <a:t>年は７月１日現在</a:t>
          </a:r>
          <a:endParaRPr kumimoji="1" lang="en-US" altLang="ja-JP" sz="800">
            <a:latin typeface="+mn-ea"/>
            <a:ea typeface="+mn-ea"/>
          </a:endParaRPr>
        </a:p>
        <a:p>
          <a:r>
            <a:rPr kumimoji="1" lang="ja-JP" altLang="en-US" sz="800">
              <a:latin typeface="+mn-ea"/>
              <a:ea typeface="+mn-ea"/>
            </a:rPr>
            <a:t>その他は各年６月１日現在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2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644769</xdr:colOff>
      <xdr:row>16</xdr:row>
      <xdr:rowOff>210935</xdr:rowOff>
    </xdr:from>
    <xdr:to>
      <xdr:col>15</xdr:col>
      <xdr:colOff>609600</xdr:colOff>
      <xdr:row>17</xdr:row>
      <xdr:rowOff>247650</xdr:rowOff>
    </xdr:to>
    <xdr:sp macro="" textlink="">
      <xdr:nvSpPr>
        <xdr:cNvPr id="9" name="テキスト ボックス 747">
          <a:extLst>
            <a:ext uri="{FF2B5EF4-FFF2-40B4-BE49-F238E27FC236}">
              <a16:creationId xmlns:a16="http://schemas.microsoft.com/office/drawing/2014/main" id="{00000000-0008-0000-2300-000009000000}"/>
            </a:ext>
          </a:extLst>
        </xdr:cNvPr>
        <xdr:cNvSpPr txBox="1"/>
      </xdr:nvSpPr>
      <xdr:spPr>
        <a:xfrm>
          <a:off x="11350869" y="4630535"/>
          <a:ext cx="1336431" cy="32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5.xml><?xml version="1.0" encoding="utf-8"?>
<c:userShapes xmlns:c="http://schemas.openxmlformats.org/drawingml/2006/chart">
  <cdr:relSizeAnchor xmlns:cdr="http://schemas.openxmlformats.org/drawingml/2006/chartDrawing">
    <cdr:from>
      <cdr:x>0.04883</cdr:x>
      <cdr:y>0.07315</cdr:y>
    </cdr:from>
    <cdr:to>
      <cdr:x>0.11952</cdr:x>
      <cdr:y>0.13164</cdr:y>
    </cdr:to>
    <cdr:sp macro="" textlink="">
      <cdr:nvSpPr>
        <cdr:cNvPr id="2" name="テキスト ボックス 1"/>
        <cdr:cNvSpPr txBox="1"/>
      </cdr:nvSpPr>
      <cdr:spPr>
        <a:xfrm xmlns:a="http://schemas.openxmlformats.org/drawingml/2006/main">
          <a:off x="305325" y="301694"/>
          <a:ext cx="442022" cy="2412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億円</a:t>
          </a:r>
          <a:endParaRPr lang="en-US" altLang="ja-JP" sz="800">
            <a:solidFill>
              <a:schemeClr val="tx1">
                <a:lumMod val="65000"/>
                <a:lumOff val="35000"/>
              </a:schemeClr>
            </a:solidFill>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6</xdr:col>
      <xdr:colOff>582491</xdr:colOff>
      <xdr:row>3</xdr:row>
      <xdr:rowOff>109173</xdr:rowOff>
    </xdr:from>
    <xdr:to>
      <xdr:col>13</xdr:col>
      <xdr:colOff>57150</xdr:colOff>
      <xdr:row>12</xdr:row>
      <xdr:rowOff>19050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490537</xdr:colOff>
      <xdr:row>2</xdr:row>
      <xdr:rowOff>152400</xdr:rowOff>
    </xdr:from>
    <xdr:to>
      <xdr:col>18</xdr:col>
      <xdr:colOff>923925</xdr:colOff>
      <xdr:row>11</xdr:row>
      <xdr:rowOff>152400</xdr:rowOff>
    </xdr:to>
    <xdr:graphicFrame macro="">
      <xdr:nvGraphicFramePr>
        <xdr:cNvPr id="10" name="グラフ 9">
          <a:extLst>
            <a:ext uri="{FF2B5EF4-FFF2-40B4-BE49-F238E27FC236}">
              <a16:creationId xmlns:a16="http://schemas.microsoft.com/office/drawing/2014/main" id="{00000000-0008-0000-2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514350</xdr:colOff>
      <xdr:row>12</xdr:row>
      <xdr:rowOff>171450</xdr:rowOff>
    </xdr:from>
    <xdr:to>
      <xdr:col>19</xdr:col>
      <xdr:colOff>114300</xdr:colOff>
      <xdr:row>13</xdr:row>
      <xdr:rowOff>190500</xdr:rowOff>
    </xdr:to>
    <xdr:sp macro="" textlink="">
      <xdr:nvSpPr>
        <xdr:cNvPr id="11" name="テキスト ボックス 747">
          <a:extLst>
            <a:ext uri="{FF2B5EF4-FFF2-40B4-BE49-F238E27FC236}">
              <a16:creationId xmlns:a16="http://schemas.microsoft.com/office/drawing/2014/main" id="{00000000-0008-0000-2400-00000B000000}"/>
            </a:ext>
          </a:extLst>
        </xdr:cNvPr>
        <xdr:cNvSpPr txBox="1"/>
      </xdr:nvSpPr>
      <xdr:spPr>
        <a:xfrm>
          <a:off x="14116050" y="3105150"/>
          <a:ext cx="12858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7</xdr:col>
      <xdr:colOff>533400</xdr:colOff>
      <xdr:row>12</xdr:row>
      <xdr:rowOff>219075</xdr:rowOff>
    </xdr:from>
    <xdr:to>
      <xdr:col>11</xdr:col>
      <xdr:colOff>85725</xdr:colOff>
      <xdr:row>14</xdr:row>
      <xdr:rowOff>247650</xdr:rowOff>
    </xdr:to>
    <xdr:sp macro="" textlink="">
      <xdr:nvSpPr>
        <xdr:cNvPr id="12" name="テキスト ボックス 909">
          <a:extLst>
            <a:ext uri="{FF2B5EF4-FFF2-40B4-BE49-F238E27FC236}">
              <a16:creationId xmlns:a16="http://schemas.microsoft.com/office/drawing/2014/main" id="{00000000-0008-0000-2400-00000C000000}"/>
            </a:ext>
          </a:extLst>
        </xdr:cNvPr>
        <xdr:cNvSpPr txBox="1"/>
      </xdr:nvSpPr>
      <xdr:spPr>
        <a:xfrm>
          <a:off x="7258050" y="3152775"/>
          <a:ext cx="2295525" cy="60007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年間販売額（卸売・小売）</a:t>
          </a:r>
          <a:endParaRPr lang="ja-JP" sz="10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algn="l">
            <a:spcAft>
              <a:spcPts val="0"/>
            </a:spcAft>
          </a:pPr>
          <a:r>
            <a:rPr lang="ja-JP"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福島県内市町村　</a:t>
          </a:r>
          <a:r>
            <a:rPr lang="ja-JP" altLang="en-US"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１</a:t>
          </a:r>
          <a:r>
            <a:rPr lang="ja-JP"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位</a:t>
          </a:r>
          <a:endParaRPr lang="ja-JP" sz="10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17</xdr:col>
      <xdr:colOff>523875</xdr:colOff>
      <xdr:row>0</xdr:row>
      <xdr:rowOff>152401</xdr:rowOff>
    </xdr:from>
    <xdr:to>
      <xdr:col>18</xdr:col>
      <xdr:colOff>990600</xdr:colOff>
      <xdr:row>2</xdr:row>
      <xdr:rowOff>76201</xdr:rowOff>
    </xdr:to>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14125575" y="152401"/>
          <a:ext cx="1152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0.00637</cdr:x>
      <cdr:y>0.07364</cdr:y>
    </cdr:from>
    <cdr:to>
      <cdr:x>0.07566</cdr:x>
      <cdr:y>0.1662</cdr:y>
    </cdr:to>
    <cdr:sp macro="" textlink="">
      <cdr:nvSpPr>
        <cdr:cNvPr id="2" name="テキスト ボックス 1"/>
        <cdr:cNvSpPr txBox="1"/>
      </cdr:nvSpPr>
      <cdr:spPr>
        <a:xfrm xmlns:a="http://schemas.openxmlformats.org/drawingml/2006/main">
          <a:off x="26734" y="158901"/>
          <a:ext cx="290953" cy="1997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0.86844</cdr:x>
      <cdr:y>0.08365</cdr:y>
    </cdr:from>
    <cdr:to>
      <cdr:x>1</cdr:x>
      <cdr:y>0.17395</cdr:y>
    </cdr:to>
    <cdr:sp macro="" textlink="">
      <cdr:nvSpPr>
        <cdr:cNvPr id="3" name="テキスト ボックス 1"/>
        <cdr:cNvSpPr txBox="1"/>
      </cdr:nvSpPr>
      <cdr:spPr>
        <a:xfrm xmlns:a="http://schemas.openxmlformats.org/drawingml/2006/main">
          <a:off x="3646610" y="194840"/>
          <a:ext cx="552449" cy="210337"/>
        </a:xfrm>
        <a:prstGeom xmlns:a="http://schemas.openxmlformats.org/drawingml/2006/main" prst="rect">
          <a:avLst/>
        </a:prstGeom>
      </cdr:spPr>
      <cdr:txBody>
        <a:bodyPr xmlns:a="http://schemas.openxmlformats.org/drawingml/2006/main" wrap="non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cdr:y>
    </cdr:from>
    <cdr:to>
      <cdr:x>0.11574</cdr:x>
      <cdr:y>0.10193</cdr:y>
    </cdr:to>
    <cdr:sp macro="" textlink="">
      <cdr:nvSpPr>
        <cdr:cNvPr id="2" name="テキスト ボックス 1"/>
        <cdr:cNvSpPr txBox="1"/>
      </cdr:nvSpPr>
      <cdr:spPr>
        <a:xfrm xmlns:a="http://schemas.openxmlformats.org/drawingml/2006/main">
          <a:off x="0" y="0"/>
          <a:ext cx="449238" cy="2349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億円</a:t>
          </a:r>
          <a:endParaRPr lang="en-US" altLang="ja-JP" sz="800">
            <a:solidFill>
              <a:schemeClr val="tx1">
                <a:lumMod val="65000"/>
                <a:lumOff val="35000"/>
              </a:schemeClr>
            </a:solidFill>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6</xdr:col>
      <xdr:colOff>9525</xdr:colOff>
      <xdr:row>4</xdr:row>
      <xdr:rowOff>390525</xdr:rowOff>
    </xdr:from>
    <xdr:to>
      <xdr:col>15</xdr:col>
      <xdr:colOff>619124</xdr:colOff>
      <xdr:row>11</xdr:row>
      <xdr:rowOff>123825</xdr:rowOff>
    </xdr:to>
    <xdr:graphicFrame macro="">
      <xdr:nvGraphicFramePr>
        <xdr:cNvPr id="2" name="GraphD03_3">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104775</xdr:colOff>
      <xdr:row>10</xdr:row>
      <xdr:rowOff>276226</xdr:rowOff>
    </xdr:from>
    <xdr:to>
      <xdr:col>16</xdr:col>
      <xdr:colOff>85725</xdr:colOff>
      <xdr:row>11</xdr:row>
      <xdr:rowOff>257176</xdr:rowOff>
    </xdr:to>
    <xdr:sp macro="" textlink="">
      <xdr:nvSpPr>
        <xdr:cNvPr id="3" name="テキスト ボックス 747">
          <a:extLst>
            <a:ext uri="{FF2B5EF4-FFF2-40B4-BE49-F238E27FC236}">
              <a16:creationId xmlns:a16="http://schemas.microsoft.com/office/drawing/2014/main" id="{00000000-0008-0000-2500-000003000000}"/>
            </a:ext>
          </a:extLst>
        </xdr:cNvPr>
        <xdr:cNvSpPr txBox="1"/>
      </xdr:nvSpPr>
      <xdr:spPr>
        <a:xfrm>
          <a:off x="11315700" y="3190876"/>
          <a:ext cx="13525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ysClr val="windowText" lastClr="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solidFill>
              <a:sysClr val="windowText" lastClr="000000"/>
            </a:solidFill>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13</xdr:col>
      <xdr:colOff>381000</xdr:colOff>
      <xdr:row>4</xdr:row>
      <xdr:rowOff>247650</xdr:rowOff>
    </xdr:from>
    <xdr:to>
      <xdr:col>15</xdr:col>
      <xdr:colOff>323850</xdr:colOff>
      <xdr:row>5</xdr:row>
      <xdr:rowOff>161193</xdr:rowOff>
    </xdr:to>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10906125" y="1047750"/>
          <a:ext cx="1314450"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421859</xdr:colOff>
      <xdr:row>4</xdr:row>
      <xdr:rowOff>7764</xdr:rowOff>
    </xdr:from>
    <xdr:to>
      <xdr:col>17</xdr:col>
      <xdr:colOff>575403</xdr:colOff>
      <xdr:row>22</xdr:row>
      <xdr:rowOff>139231</xdr:rowOff>
    </xdr:to>
    <xdr:graphicFrame macro="">
      <xdr:nvGraphicFramePr>
        <xdr:cNvPr id="2" name="グラフ 1">
          <a:extLst>
            <a:ext uri="{FF2B5EF4-FFF2-40B4-BE49-F238E27FC236}">
              <a16:creationId xmlns:a16="http://schemas.microsoft.com/office/drawing/2014/main" id="{48344FE4-ED07-4974-B73A-A29DE406B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106011</xdr:colOff>
      <xdr:row>3</xdr:row>
      <xdr:rowOff>89808</xdr:rowOff>
    </xdr:from>
    <xdr:to>
      <xdr:col>23</xdr:col>
      <xdr:colOff>239540</xdr:colOff>
      <xdr:row>22</xdr:row>
      <xdr:rowOff>145074</xdr:rowOff>
    </xdr:to>
    <xdr:graphicFrame macro="">
      <xdr:nvGraphicFramePr>
        <xdr:cNvPr id="3" name="グラフ 2">
          <a:extLst>
            <a:ext uri="{FF2B5EF4-FFF2-40B4-BE49-F238E27FC236}">
              <a16:creationId xmlns:a16="http://schemas.microsoft.com/office/drawing/2014/main" id="{5E281EF1-6AD5-408C-89B4-1690B97E5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395427</xdr:colOff>
      <xdr:row>23</xdr:row>
      <xdr:rowOff>166982</xdr:rowOff>
    </xdr:from>
    <xdr:to>
      <xdr:col>17</xdr:col>
      <xdr:colOff>559937</xdr:colOff>
      <xdr:row>40</xdr:row>
      <xdr:rowOff>160907</xdr:rowOff>
    </xdr:to>
    <xdr:graphicFrame macro="">
      <xdr:nvGraphicFramePr>
        <xdr:cNvPr id="4" name="グラフ 3">
          <a:extLst>
            <a:ext uri="{FF2B5EF4-FFF2-40B4-BE49-F238E27FC236}">
              <a16:creationId xmlns:a16="http://schemas.microsoft.com/office/drawing/2014/main" id="{2A65B5B9-960A-4BEF-88B1-60E406746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180425</xdr:colOff>
      <xdr:row>24</xdr:row>
      <xdr:rowOff>48546</xdr:rowOff>
    </xdr:from>
    <xdr:to>
      <xdr:col>23</xdr:col>
      <xdr:colOff>313954</xdr:colOff>
      <xdr:row>40</xdr:row>
      <xdr:rowOff>171739</xdr:rowOff>
    </xdr:to>
    <xdr:graphicFrame macro="">
      <xdr:nvGraphicFramePr>
        <xdr:cNvPr id="5" name="グラフ 4">
          <a:extLst>
            <a:ext uri="{FF2B5EF4-FFF2-40B4-BE49-F238E27FC236}">
              <a16:creationId xmlns:a16="http://schemas.microsoft.com/office/drawing/2014/main" id="{2BEA1968-6384-4EFC-88E1-7DD72FE98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430077</xdr:colOff>
      <xdr:row>42</xdr:row>
      <xdr:rowOff>74923</xdr:rowOff>
    </xdr:from>
    <xdr:to>
      <xdr:col>17</xdr:col>
      <xdr:colOff>594587</xdr:colOff>
      <xdr:row>59</xdr:row>
      <xdr:rowOff>23341</xdr:rowOff>
    </xdr:to>
    <xdr:graphicFrame macro="">
      <xdr:nvGraphicFramePr>
        <xdr:cNvPr id="6" name="グラフ 5">
          <a:extLst>
            <a:ext uri="{FF2B5EF4-FFF2-40B4-BE49-F238E27FC236}">
              <a16:creationId xmlns:a16="http://schemas.microsoft.com/office/drawing/2014/main" id="{FE7D7795-B84D-4B6C-96F8-9E03A0B7D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218665</xdr:colOff>
      <xdr:row>42</xdr:row>
      <xdr:rowOff>48848</xdr:rowOff>
    </xdr:from>
    <xdr:to>
      <xdr:col>23</xdr:col>
      <xdr:colOff>352194</xdr:colOff>
      <xdr:row>58</xdr:row>
      <xdr:rowOff>174972</xdr:rowOff>
    </xdr:to>
    <xdr:graphicFrame macro="">
      <xdr:nvGraphicFramePr>
        <xdr:cNvPr id="7" name="グラフ 6">
          <a:extLst>
            <a:ext uri="{FF2B5EF4-FFF2-40B4-BE49-F238E27FC236}">
              <a16:creationId xmlns:a16="http://schemas.microsoft.com/office/drawing/2014/main" id="{53212B66-54A6-4AB3-898C-E53C1CBF9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387969</xdr:colOff>
      <xdr:row>79</xdr:row>
      <xdr:rowOff>100854</xdr:rowOff>
    </xdr:from>
    <xdr:to>
      <xdr:col>17</xdr:col>
      <xdr:colOff>678116</xdr:colOff>
      <xdr:row>81</xdr:row>
      <xdr:rowOff>75241</xdr:rowOff>
    </xdr:to>
    <xdr:sp macro="" textlink="">
      <xdr:nvSpPr>
        <xdr:cNvPr id="8" name="テキスト ボックス 7">
          <a:extLst>
            <a:ext uri="{FF2B5EF4-FFF2-40B4-BE49-F238E27FC236}">
              <a16:creationId xmlns:a16="http://schemas.microsoft.com/office/drawing/2014/main" id="{EA5791C4-425B-45D5-BC72-09D763160E13}"/>
            </a:ext>
          </a:extLst>
        </xdr:cNvPr>
        <xdr:cNvSpPr txBox="1"/>
      </xdr:nvSpPr>
      <xdr:spPr>
        <a:xfrm>
          <a:off x="14551644" y="13883529"/>
          <a:ext cx="975947" cy="317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21</xdr:col>
      <xdr:colOff>579664</xdr:colOff>
      <xdr:row>1</xdr:row>
      <xdr:rowOff>28575</xdr:rowOff>
    </xdr:from>
    <xdr:to>
      <xdr:col>23</xdr:col>
      <xdr:colOff>285217</xdr:colOff>
      <xdr:row>2</xdr:row>
      <xdr:rowOff>67504</xdr:rowOff>
    </xdr:to>
    <xdr:sp macro="" textlink="">
      <xdr:nvSpPr>
        <xdr:cNvPr id="9" name="テキスト ボックス 8">
          <a:extLst>
            <a:ext uri="{FF2B5EF4-FFF2-40B4-BE49-F238E27FC236}">
              <a16:creationId xmlns:a16="http://schemas.microsoft.com/office/drawing/2014/main" id="{6E3134DD-B2D2-4F0F-B20C-7D3EAAE6BA69}"/>
            </a:ext>
          </a:extLst>
        </xdr:cNvPr>
        <xdr:cNvSpPr txBox="1"/>
      </xdr:nvSpPr>
      <xdr:spPr>
        <a:xfrm>
          <a:off x="18172339" y="200025"/>
          <a:ext cx="1096203" cy="277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editAs="absolute">
    <xdr:from>
      <xdr:col>11</xdr:col>
      <xdr:colOff>671133</xdr:colOff>
      <xdr:row>2689</xdr:row>
      <xdr:rowOff>5617</xdr:rowOff>
    </xdr:from>
    <xdr:to>
      <xdr:col>19</xdr:col>
      <xdr:colOff>527631</xdr:colOff>
      <xdr:row>2694</xdr:row>
      <xdr:rowOff>111125</xdr:rowOff>
    </xdr:to>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90ECC2AC-386E-4D72-9945-34E0369E05DE}"/>
                </a:ext>
              </a:extLst>
            </xdr:cNvPr>
            <xdr:cNvSpPr txBox="1"/>
          </xdr:nvSpPr>
          <xdr:spPr>
            <a:xfrm>
              <a:off x="11253408" y="461291842"/>
              <a:ext cx="5495298"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0" name="テキスト ボックス 9">
              <a:extLst>
                <a:ext uri="{FF2B5EF4-FFF2-40B4-BE49-F238E27FC236}">
                  <a16:creationId xmlns:a16="http://schemas.microsoft.com/office/drawing/2014/main" id="{90ECC2AC-386E-4D72-9945-34E0369E05DE}"/>
                </a:ext>
              </a:extLst>
            </xdr:cNvPr>
            <xdr:cNvSpPr txBox="1"/>
          </xdr:nvSpPr>
          <xdr:spPr>
            <a:xfrm>
              <a:off x="11253408" y="461291842"/>
              <a:ext cx="5495298"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342900</xdr:colOff>
      <xdr:row>2638</xdr:row>
      <xdr:rowOff>27517</xdr:rowOff>
    </xdr:from>
    <xdr:to>
      <xdr:col>9</xdr:col>
      <xdr:colOff>732366</xdr:colOff>
      <xdr:row>2642</xdr:row>
      <xdr:rowOff>139700</xdr:rowOff>
    </xdr:to>
    <mc:AlternateContent xmlns:mc="http://schemas.openxmlformats.org/markup-compatibility/2006" xmlns:a14="http://schemas.microsoft.com/office/drawing/2010/main">
      <mc:Choice Requires="a14">
        <xdr:sp macro="" textlink="">
          <xdr:nvSpPr>
            <xdr:cNvPr id="11" name="テキスト ボックス 10">
              <a:extLst>
                <a:ext uri="{FF2B5EF4-FFF2-40B4-BE49-F238E27FC236}">
                  <a16:creationId xmlns:a16="http://schemas.microsoft.com/office/drawing/2014/main" id="{D1D92D6C-E156-40F3-9B95-E608DA36B9D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 name="テキスト ボックス 10">
              <a:extLst>
                <a:ext uri="{FF2B5EF4-FFF2-40B4-BE49-F238E27FC236}">
                  <a16:creationId xmlns:a16="http://schemas.microsoft.com/office/drawing/2014/main" id="{D1D92D6C-E156-40F3-9B95-E608DA36B9D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47625</xdr:colOff>
      <xdr:row>2666</xdr:row>
      <xdr:rowOff>27517</xdr:rowOff>
    </xdr:from>
    <xdr:to>
      <xdr:col>9</xdr:col>
      <xdr:colOff>922866</xdr:colOff>
      <xdr:row>2670</xdr:row>
      <xdr:rowOff>139700</xdr:rowOff>
    </xdr:to>
    <mc:AlternateContent xmlns:mc="http://schemas.openxmlformats.org/markup-compatibility/2006" xmlns:a14="http://schemas.microsoft.com/office/drawing/2010/main">
      <mc:Choice Requires="a14">
        <xdr:sp macro="" textlink="">
          <xdr:nvSpPr>
            <xdr:cNvPr id="12" name="テキスト ボックス 11">
              <a:extLst>
                <a:ext uri="{FF2B5EF4-FFF2-40B4-BE49-F238E27FC236}">
                  <a16:creationId xmlns:a16="http://schemas.microsoft.com/office/drawing/2014/main" id="{80D4AE63-000A-4692-87C3-3B592C82D47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2" name="テキスト ボックス 11">
              <a:extLst>
                <a:ext uri="{FF2B5EF4-FFF2-40B4-BE49-F238E27FC236}">
                  <a16:creationId xmlns:a16="http://schemas.microsoft.com/office/drawing/2014/main" id="{80D4AE63-000A-4692-87C3-3B592C82D471}"/>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952499</xdr:colOff>
      <xdr:row>2692</xdr:row>
      <xdr:rowOff>82550</xdr:rowOff>
    </xdr:from>
    <xdr:to>
      <xdr:col>10</xdr:col>
      <xdr:colOff>284691</xdr:colOff>
      <xdr:row>2697</xdr:row>
      <xdr:rowOff>27516</xdr:rowOff>
    </xdr:to>
    <mc:AlternateContent xmlns:mc="http://schemas.openxmlformats.org/markup-compatibility/2006" xmlns:a14="http://schemas.microsoft.com/office/drawing/2010/main">
      <mc:Choice Requires="a14">
        <xdr:sp macro="" textlink="">
          <xdr:nvSpPr>
            <xdr:cNvPr id="13" name="テキスト ボックス 12">
              <a:extLst>
                <a:ext uri="{FF2B5EF4-FFF2-40B4-BE49-F238E27FC236}">
                  <a16:creationId xmlns:a16="http://schemas.microsoft.com/office/drawing/2014/main" id="{342B63EC-92AE-4CE1-B940-E63E821BD3C8}"/>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3" name="テキスト ボックス 12">
              <a:extLst>
                <a:ext uri="{FF2B5EF4-FFF2-40B4-BE49-F238E27FC236}">
                  <a16:creationId xmlns:a16="http://schemas.microsoft.com/office/drawing/2014/main" id="{342B63EC-92AE-4CE1-B940-E63E821BD3C8}"/>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104775</xdr:colOff>
      <xdr:row>2697</xdr:row>
      <xdr:rowOff>75141</xdr:rowOff>
    </xdr:from>
    <xdr:to>
      <xdr:col>9</xdr:col>
      <xdr:colOff>980016</xdr:colOff>
      <xdr:row>2702</xdr:row>
      <xdr:rowOff>19237</xdr:rowOff>
    </xdr:to>
    <mc:AlternateContent xmlns:mc="http://schemas.openxmlformats.org/markup-compatibility/2006" xmlns:a14="http://schemas.microsoft.com/office/drawing/2010/main">
      <mc:Choice Requires="a14">
        <xdr:sp macro="" textlink="">
          <xdr:nvSpPr>
            <xdr:cNvPr id="14" name="テキスト ボックス 13">
              <a:extLst>
                <a:ext uri="{FF2B5EF4-FFF2-40B4-BE49-F238E27FC236}">
                  <a16:creationId xmlns:a16="http://schemas.microsoft.com/office/drawing/2014/main" id="{CDAE3C0A-C908-46EF-AB01-F02B013C2791}"/>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4" name="テキスト ボックス 13">
              <a:extLst>
                <a:ext uri="{FF2B5EF4-FFF2-40B4-BE49-F238E27FC236}">
                  <a16:creationId xmlns:a16="http://schemas.microsoft.com/office/drawing/2014/main" id="{CDAE3C0A-C908-46EF-AB01-F02B013C2791}"/>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12</xdr:col>
      <xdr:colOff>395968</xdr:colOff>
      <xdr:row>61</xdr:row>
      <xdr:rowOff>29936</xdr:rowOff>
    </xdr:from>
    <xdr:to>
      <xdr:col>17</xdr:col>
      <xdr:colOff>560478</xdr:colOff>
      <xdr:row>77</xdr:row>
      <xdr:rowOff>155245</xdr:rowOff>
    </xdr:to>
    <xdr:graphicFrame macro="">
      <xdr:nvGraphicFramePr>
        <xdr:cNvPr id="15" name="グラフ 14">
          <a:extLst>
            <a:ext uri="{FF2B5EF4-FFF2-40B4-BE49-F238E27FC236}">
              <a16:creationId xmlns:a16="http://schemas.microsoft.com/office/drawing/2014/main" id="{4D143ABF-2A8F-4697-92DC-B0DC457B0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0.02053</cdr:x>
      <cdr:y>0.06866</cdr:y>
    </cdr:from>
    <cdr:to>
      <cdr:x>0.07887</cdr:x>
      <cdr:y>0.19565</cdr:y>
    </cdr:to>
    <cdr:sp macro="" textlink="">
      <cdr:nvSpPr>
        <cdr:cNvPr id="2" name="テキスト ボックス 1"/>
        <cdr:cNvSpPr txBox="1"/>
      </cdr:nvSpPr>
      <cdr:spPr>
        <a:xfrm xmlns:a="http://schemas.openxmlformats.org/drawingml/2006/main">
          <a:off x="131436" y="150407"/>
          <a:ext cx="373389" cy="2782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0.92463</cdr:x>
      <cdr:y>0.06866</cdr:y>
    </cdr:from>
    <cdr:to>
      <cdr:x>1</cdr:x>
      <cdr:y>0.15973</cdr:y>
    </cdr:to>
    <cdr:sp macro="" textlink="">
      <cdr:nvSpPr>
        <cdr:cNvPr id="3" name="テキスト ボックス 2"/>
        <cdr:cNvSpPr txBox="1"/>
      </cdr:nvSpPr>
      <cdr:spPr>
        <a:xfrm xmlns:a="http://schemas.openxmlformats.org/drawingml/2006/main">
          <a:off x="5918371" y="150408"/>
          <a:ext cx="482428" cy="1995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事業所</a:t>
          </a:r>
        </a:p>
      </cdr:txBody>
    </cdr:sp>
  </cdr:relSizeAnchor>
</c:userShapes>
</file>

<file path=xl/drawings/drawing81.xml><?xml version="1.0" encoding="utf-8"?>
<xdr:wsDr xmlns:xdr="http://schemas.openxmlformats.org/drawingml/2006/spreadsheetDrawing" xmlns:a="http://schemas.openxmlformats.org/drawingml/2006/main">
  <xdr:twoCellAnchor>
    <xdr:from>
      <xdr:col>3</xdr:col>
      <xdr:colOff>85725</xdr:colOff>
      <xdr:row>4</xdr:row>
      <xdr:rowOff>180974</xdr:rowOff>
    </xdr:from>
    <xdr:to>
      <xdr:col>11</xdr:col>
      <xdr:colOff>657225</xdr:colOff>
      <xdr:row>11</xdr:row>
      <xdr:rowOff>209550</xdr:rowOff>
    </xdr:to>
    <xdr:graphicFrame macro="">
      <xdr:nvGraphicFramePr>
        <xdr:cNvPr id="2" name="GraphD03_4">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57710</xdr:colOff>
      <xdr:row>11</xdr:row>
      <xdr:rowOff>124385</xdr:rowOff>
    </xdr:from>
    <xdr:to>
      <xdr:col>11</xdr:col>
      <xdr:colOff>676835</xdr:colOff>
      <xdr:row>12</xdr:row>
      <xdr:rowOff>181535</xdr:rowOff>
    </xdr:to>
    <xdr:sp macro="" textlink="">
      <xdr:nvSpPr>
        <xdr:cNvPr id="3" name="テキスト ボックス 747">
          <a:extLst>
            <a:ext uri="{FF2B5EF4-FFF2-40B4-BE49-F238E27FC236}">
              <a16:creationId xmlns:a16="http://schemas.microsoft.com/office/drawing/2014/main" id="{00000000-0008-0000-2600-000003000000}"/>
            </a:ext>
          </a:extLst>
        </xdr:cNvPr>
        <xdr:cNvSpPr txBox="1"/>
      </xdr:nvSpPr>
      <xdr:spPr>
        <a:xfrm>
          <a:off x="8534960" y="3210485"/>
          <a:ext cx="1304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0.01168</cdr:x>
      <cdr:y>0.11867</cdr:y>
    </cdr:from>
    <cdr:to>
      <cdr:x>0.07596</cdr:x>
      <cdr:y>0.21034</cdr:y>
    </cdr:to>
    <cdr:sp macro="" textlink="">
      <cdr:nvSpPr>
        <cdr:cNvPr id="2" name="テキスト ボックス 1"/>
        <cdr:cNvSpPr txBox="1"/>
      </cdr:nvSpPr>
      <cdr:spPr>
        <a:xfrm xmlns:a="http://schemas.openxmlformats.org/drawingml/2006/main">
          <a:off x="57278" y="284842"/>
          <a:ext cx="315317" cy="2200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億円</a:t>
          </a:r>
        </a:p>
      </cdr:txBody>
    </cdr:sp>
  </cdr:relSizeAnchor>
  <cdr:relSizeAnchor xmlns:cdr="http://schemas.openxmlformats.org/drawingml/2006/chartDrawing">
    <cdr:from>
      <cdr:x>0.76951</cdr:x>
      <cdr:y>0.07711</cdr:y>
    </cdr:from>
    <cdr:to>
      <cdr:x>0.98232</cdr:x>
      <cdr:y>0.20622</cdr:y>
    </cdr:to>
    <cdr:sp macro="" textlink="">
      <cdr:nvSpPr>
        <cdr:cNvPr id="3" name="テキスト ボックス 3"/>
        <cdr:cNvSpPr txBox="1"/>
      </cdr:nvSpPr>
      <cdr:spPr>
        <a:xfrm xmlns:a="http://schemas.openxmlformats.org/drawingml/2006/main">
          <a:off x="4559000" y="187291"/>
          <a:ext cx="1260775" cy="3135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cdr:txBody>
    </cdr:sp>
  </cdr:relSizeAnchor>
</c:userShapes>
</file>

<file path=xl/drawings/drawing83.xml><?xml version="1.0" encoding="utf-8"?>
<xdr:wsDr xmlns:xdr="http://schemas.openxmlformats.org/drawingml/2006/spreadsheetDrawing" xmlns:a="http://schemas.openxmlformats.org/drawingml/2006/main">
  <xdr:twoCellAnchor>
    <xdr:from>
      <xdr:col>6</xdr:col>
      <xdr:colOff>342898</xdr:colOff>
      <xdr:row>4</xdr:row>
      <xdr:rowOff>95250</xdr:rowOff>
    </xdr:from>
    <xdr:to>
      <xdr:col>14</xdr:col>
      <xdr:colOff>514350</xdr:colOff>
      <xdr:row>11</xdr:row>
      <xdr:rowOff>152400</xdr:rowOff>
    </xdr:to>
    <xdr:graphicFrame macro="">
      <xdr:nvGraphicFramePr>
        <xdr:cNvPr id="2" name="GraphD03_3">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619125</xdr:colOff>
      <xdr:row>3</xdr:row>
      <xdr:rowOff>133350</xdr:rowOff>
    </xdr:from>
    <xdr:to>
      <xdr:col>14</xdr:col>
      <xdr:colOff>485775</xdr:colOff>
      <xdr:row>4</xdr:row>
      <xdr:rowOff>161193</xdr:rowOff>
    </xdr:to>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10420350" y="647700"/>
          <a:ext cx="1238250"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twoCellAnchor>
    <xdr:from>
      <xdr:col>12</xdr:col>
      <xdr:colOff>655028</xdr:colOff>
      <xdr:row>10</xdr:row>
      <xdr:rowOff>318722</xdr:rowOff>
    </xdr:from>
    <xdr:to>
      <xdr:col>15</xdr:col>
      <xdr:colOff>161925</xdr:colOff>
      <xdr:row>12</xdr:row>
      <xdr:rowOff>212705</xdr:rowOff>
    </xdr:to>
    <xdr:sp macro="" textlink="">
      <xdr:nvSpPr>
        <xdr:cNvPr id="5" name="テキスト ボックス 747">
          <a:extLst>
            <a:ext uri="{FF2B5EF4-FFF2-40B4-BE49-F238E27FC236}">
              <a16:creationId xmlns:a16="http://schemas.microsoft.com/office/drawing/2014/main" id="{00000000-0008-0000-2700-000005000000}"/>
            </a:ext>
          </a:extLst>
        </xdr:cNvPr>
        <xdr:cNvSpPr txBox="1"/>
      </xdr:nvSpPr>
      <xdr:spPr>
        <a:xfrm>
          <a:off x="10456253" y="3252422"/>
          <a:ext cx="1564297" cy="522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a:t>
          </a:r>
          <a:r>
            <a:rPr lang="ja-JP" altLang="en-US" sz="800">
              <a:solidFill>
                <a:schemeClr val="dk1"/>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経済センサス</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84.xml><?xml version="1.0" encoding="utf-8"?>
<c:userShapes xmlns:c="http://schemas.openxmlformats.org/drawingml/2006/chart">
  <cdr:relSizeAnchor xmlns:cdr="http://schemas.openxmlformats.org/drawingml/2006/chartDrawing">
    <cdr:from>
      <cdr:x>0.01607</cdr:x>
      <cdr:y>0.02083</cdr:y>
    </cdr:from>
    <cdr:to>
      <cdr:x>0.06089</cdr:x>
      <cdr:y>0.1</cdr:y>
    </cdr:to>
    <cdr:sp macro="" textlink="">
      <cdr:nvSpPr>
        <cdr:cNvPr id="2" name="テキスト ボックス 1"/>
        <cdr:cNvSpPr txBox="1"/>
      </cdr:nvSpPr>
      <cdr:spPr>
        <a:xfrm xmlns:a="http://schemas.openxmlformats.org/drawingml/2006/main">
          <a:off x="82962" y="45633"/>
          <a:ext cx="231365" cy="17344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0.92463</cdr:x>
      <cdr:y>0.02083</cdr:y>
    </cdr:from>
    <cdr:to>
      <cdr:x>1</cdr:x>
      <cdr:y>0.1119</cdr:y>
    </cdr:to>
    <cdr:sp macro="" textlink="">
      <cdr:nvSpPr>
        <cdr:cNvPr id="3" name="テキスト ボックス 2"/>
        <cdr:cNvSpPr txBox="1"/>
      </cdr:nvSpPr>
      <cdr:spPr>
        <a:xfrm xmlns:a="http://schemas.openxmlformats.org/drawingml/2006/main">
          <a:off x="4384222" y="45069"/>
          <a:ext cx="357375" cy="1970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事業所</a:t>
          </a:r>
        </a:p>
      </cdr:txBody>
    </cdr:sp>
  </cdr:relSizeAnchor>
</c:userShapes>
</file>

<file path=xl/drawings/drawing85.xml><?xml version="1.0" encoding="utf-8"?>
<xdr:wsDr xmlns:xdr="http://schemas.openxmlformats.org/drawingml/2006/spreadsheetDrawing" xmlns:a="http://schemas.openxmlformats.org/drawingml/2006/main">
  <xdr:twoCellAnchor>
    <xdr:from>
      <xdr:col>3</xdr:col>
      <xdr:colOff>535886</xdr:colOff>
      <xdr:row>4</xdr:row>
      <xdr:rowOff>159441</xdr:rowOff>
    </xdr:from>
    <xdr:to>
      <xdr:col>11</xdr:col>
      <xdr:colOff>323850</xdr:colOff>
      <xdr:row>11</xdr:row>
      <xdr:rowOff>329235</xdr:rowOff>
    </xdr:to>
    <xdr:graphicFrame macro="">
      <xdr:nvGraphicFramePr>
        <xdr:cNvPr id="2" name="GraphD03_4">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383073</xdr:colOff>
      <xdr:row>12</xdr:row>
      <xdr:rowOff>175594</xdr:rowOff>
    </xdr:from>
    <xdr:to>
      <xdr:col>12</xdr:col>
      <xdr:colOff>142875</xdr:colOff>
      <xdr:row>14</xdr:row>
      <xdr:rowOff>2</xdr:rowOff>
    </xdr:to>
    <xdr:sp macro="" textlink="">
      <xdr:nvSpPr>
        <xdr:cNvPr id="3" name="テキスト ボックス 747">
          <a:extLst>
            <a:ext uri="{FF2B5EF4-FFF2-40B4-BE49-F238E27FC236}">
              <a16:creationId xmlns:a16="http://schemas.microsoft.com/office/drawing/2014/main" id="{00000000-0008-0000-2800-000003000000}"/>
            </a:ext>
          </a:extLst>
        </xdr:cNvPr>
        <xdr:cNvSpPr txBox="1"/>
      </xdr:nvSpPr>
      <xdr:spPr>
        <a:xfrm>
          <a:off x="7917348" y="3461719"/>
          <a:ext cx="1817202" cy="395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a:t>
          </a:r>
          <a:r>
            <a:rPr lang="ja-JP" altLang="en-US" sz="800">
              <a:solidFill>
                <a:schemeClr val="dk1"/>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経済センサス</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9</xdr:col>
      <xdr:colOff>535470</xdr:colOff>
      <xdr:row>4</xdr:row>
      <xdr:rowOff>257176</xdr:rowOff>
    </xdr:from>
    <xdr:to>
      <xdr:col>11</xdr:col>
      <xdr:colOff>361949</xdr:colOff>
      <xdr:row>5</xdr:row>
      <xdr:rowOff>208309</xdr:rowOff>
    </xdr:to>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8069745" y="942976"/>
          <a:ext cx="1198079" cy="236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0.01168</cdr:x>
      <cdr:y>0.09116</cdr:y>
    </cdr:from>
    <cdr:to>
      <cdr:x>0.07596</cdr:x>
      <cdr:y>0.18283</cdr:y>
    </cdr:to>
    <cdr:sp macro="" textlink="">
      <cdr:nvSpPr>
        <cdr:cNvPr id="2" name="テキスト ボックス 1"/>
        <cdr:cNvSpPr txBox="1"/>
      </cdr:nvSpPr>
      <cdr:spPr>
        <a:xfrm xmlns:a="http://schemas.openxmlformats.org/drawingml/2006/main">
          <a:off x="58098" y="192168"/>
          <a:ext cx="319736" cy="1932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億円</a:t>
          </a:r>
        </a:p>
      </cdr:txBody>
    </cdr:sp>
  </cdr:relSizeAnchor>
</c:userShapes>
</file>

<file path=xl/drawings/drawing87.xml><?xml version="1.0" encoding="utf-8"?>
<xdr:wsDr xmlns:xdr="http://schemas.openxmlformats.org/drawingml/2006/spreadsheetDrawing" xmlns:a="http://schemas.openxmlformats.org/drawingml/2006/main">
  <xdr:twoCellAnchor>
    <xdr:from>
      <xdr:col>4</xdr:col>
      <xdr:colOff>728663</xdr:colOff>
      <xdr:row>0</xdr:row>
      <xdr:rowOff>142874</xdr:rowOff>
    </xdr:from>
    <xdr:to>
      <xdr:col>13</xdr:col>
      <xdr:colOff>542925</xdr:colOff>
      <xdr:row>14</xdr:row>
      <xdr:rowOff>104774</xdr:rowOff>
    </xdr:to>
    <xdr:graphicFrame macro="">
      <xdr:nvGraphicFramePr>
        <xdr:cNvPr id="2" name="グラフ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368829</xdr:colOff>
      <xdr:row>1</xdr:row>
      <xdr:rowOff>204786</xdr:rowOff>
    </xdr:from>
    <xdr:to>
      <xdr:col>14</xdr:col>
      <xdr:colOff>47625</xdr:colOff>
      <xdr:row>3</xdr:row>
      <xdr:rowOff>309563</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8998479" y="376236"/>
          <a:ext cx="1736196" cy="571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2011</a:t>
          </a:r>
          <a:r>
            <a:rPr kumimoji="1" lang="ja-JP" altLang="en-US" sz="800">
              <a:solidFill>
                <a:sysClr val="windowText" lastClr="000000"/>
              </a:solidFill>
              <a:latin typeface="+mn-ea"/>
              <a:ea typeface="+mn-ea"/>
            </a:rPr>
            <a:t>年は</a:t>
          </a:r>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年２月１日現在</a:t>
          </a:r>
          <a:endParaRPr kumimoji="1" lang="en-US" altLang="ja-JP" sz="800">
            <a:solidFill>
              <a:sysClr val="windowText" lastClr="000000"/>
            </a:solidFill>
            <a:latin typeface="+mn-ea"/>
            <a:ea typeface="+mn-ea"/>
          </a:endParaRPr>
        </a:p>
        <a:p>
          <a:r>
            <a:rPr kumimoji="1" lang="en-US" altLang="ja-JP" sz="800">
              <a:solidFill>
                <a:sysClr val="windowText" lastClr="000000"/>
              </a:solidFill>
              <a:latin typeface="+mn-ea"/>
              <a:ea typeface="+mn-ea"/>
            </a:rPr>
            <a:t>2016</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年は６月１日現在</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その他は各年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twoCellAnchor>
    <xdr:from>
      <xdr:col>11</xdr:col>
      <xdr:colOff>656493</xdr:colOff>
      <xdr:row>16</xdr:row>
      <xdr:rowOff>59268</xdr:rowOff>
    </xdr:from>
    <xdr:to>
      <xdr:col>13</xdr:col>
      <xdr:colOff>504824</xdr:colOff>
      <xdr:row>17</xdr:row>
      <xdr:rowOff>200025</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9286143" y="4602693"/>
          <a:ext cx="1219931" cy="426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資料：工業統計調査</a:t>
          </a:r>
        </a:p>
        <a:p>
          <a:r>
            <a:rPr kumimoji="1" lang="ja-JP" altLang="en-US" sz="800">
              <a:solidFill>
                <a:sysClr val="windowText" lastClr="000000"/>
              </a:solidFill>
            </a:rPr>
            <a:t>　　　　経済センサス</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219075</xdr:colOff>
      <xdr:row>14</xdr:row>
      <xdr:rowOff>161925</xdr:rowOff>
    </xdr:from>
    <xdr:to>
      <xdr:col>13</xdr:col>
      <xdr:colOff>295274</xdr:colOff>
      <xdr:row>16</xdr:row>
      <xdr:rowOff>57150</xdr:rowOff>
    </xdr:to>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5419725" y="4133850"/>
          <a:ext cx="4876799"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2014</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,2017</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年は工業統計調査、その他の年は経済センサス</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活動調査の結果。</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各調査で集計方法が異なるため、単純に比較ができないことに留意が必要。</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0.04944</cdr:x>
      <cdr:y>0.22973</cdr:y>
    </cdr:from>
    <cdr:to>
      <cdr:x>0.10965</cdr:x>
      <cdr:y>0.30024</cdr:y>
    </cdr:to>
    <cdr:sp macro="" textlink="">
      <cdr:nvSpPr>
        <cdr:cNvPr id="2" name="テキスト ボックス 1"/>
        <cdr:cNvSpPr txBox="1"/>
      </cdr:nvSpPr>
      <cdr:spPr>
        <a:xfrm xmlns:a="http://schemas.openxmlformats.org/drawingml/2006/main">
          <a:off x="285617" y="903716"/>
          <a:ext cx="347795" cy="277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0.88953</cdr:x>
      <cdr:y>0.23779</cdr:y>
    </cdr:from>
    <cdr:to>
      <cdr:x>0.99341</cdr:x>
      <cdr:y>0.32203</cdr:y>
    </cdr:to>
    <cdr:sp macro="" textlink="">
      <cdr:nvSpPr>
        <cdr:cNvPr id="3" name="テキスト ボックス 1"/>
        <cdr:cNvSpPr txBox="1"/>
      </cdr:nvSpPr>
      <cdr:spPr>
        <a:xfrm xmlns:a="http://schemas.openxmlformats.org/drawingml/2006/main">
          <a:off x="5138737" y="935424"/>
          <a:ext cx="600105" cy="3313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5</xdr:col>
      <xdr:colOff>242888</xdr:colOff>
      <xdr:row>2</xdr:row>
      <xdr:rowOff>142877</xdr:rowOff>
    </xdr:from>
    <xdr:to>
      <xdr:col>15</xdr:col>
      <xdr:colOff>133350</xdr:colOff>
      <xdr:row>16</xdr:row>
      <xdr:rowOff>179679</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542193</xdr:colOff>
      <xdr:row>0</xdr:row>
      <xdr:rowOff>0</xdr:rowOff>
    </xdr:from>
    <xdr:to>
      <xdr:col>15</xdr:col>
      <xdr:colOff>455082</xdr:colOff>
      <xdr:row>0</xdr:row>
      <xdr:rowOff>31751</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7400193" y="0"/>
          <a:ext cx="3341889" cy="31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資料：経済産業省大臣官房調査統計グループ工業統計表</a:t>
          </a:r>
        </a:p>
      </xdr:txBody>
    </xdr:sp>
    <xdr:clientData/>
  </xdr:twoCellAnchor>
  <xdr:twoCellAnchor>
    <xdr:from>
      <xdr:col>12</xdr:col>
      <xdr:colOff>600809</xdr:colOff>
      <xdr:row>18</xdr:row>
      <xdr:rowOff>35169</xdr:rowOff>
    </xdr:from>
    <xdr:to>
      <xdr:col>14</xdr:col>
      <xdr:colOff>523875</xdr:colOff>
      <xdr:row>20</xdr:row>
      <xdr:rowOff>66675</xdr:rowOff>
    </xdr:to>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9878159" y="5083419"/>
          <a:ext cx="1294666" cy="488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資料：工業統計調査</a:t>
          </a:r>
          <a:endParaRPr kumimoji="1" lang="en-US" altLang="ja-JP" sz="800">
            <a:solidFill>
              <a:sysClr val="windowText" lastClr="000000"/>
            </a:solidFill>
          </a:endParaRPr>
        </a:p>
        <a:p>
          <a:r>
            <a:rPr kumimoji="1" lang="ja-JP" altLang="en-US" sz="800">
              <a:solidFill>
                <a:sysClr val="windowText" lastClr="000000"/>
              </a:solidFill>
            </a:rPr>
            <a:t>　　　　経済センサス</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12</xdr:col>
      <xdr:colOff>83346</xdr:colOff>
      <xdr:row>2</xdr:row>
      <xdr:rowOff>102396</xdr:rowOff>
    </xdr:from>
    <xdr:to>
      <xdr:col>14</xdr:col>
      <xdr:colOff>619126</xdr:colOff>
      <xdr:row>4</xdr:row>
      <xdr:rowOff>9526</xdr:rowOff>
    </xdr:to>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9360696" y="502446"/>
          <a:ext cx="1907380" cy="554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2011</a:t>
          </a:r>
          <a:r>
            <a:rPr kumimoji="1" lang="ja-JP" altLang="en-US" sz="800">
              <a:solidFill>
                <a:sysClr val="windowText" lastClr="000000"/>
              </a:solidFill>
              <a:latin typeface="+mn-ea"/>
              <a:ea typeface="+mn-ea"/>
            </a:rPr>
            <a:t>年は</a:t>
          </a:r>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年２月１日現在</a:t>
          </a:r>
          <a:endParaRPr kumimoji="1" lang="en-US" altLang="ja-JP" sz="800">
            <a:solidFill>
              <a:sysClr val="windowText" lastClr="000000"/>
            </a:solidFill>
            <a:latin typeface="+mn-ea"/>
            <a:ea typeface="+mn-ea"/>
          </a:endParaRPr>
        </a:p>
        <a:p>
          <a:r>
            <a:rPr kumimoji="1" lang="en-US" altLang="ja-JP" sz="800">
              <a:solidFill>
                <a:sysClr val="windowText" lastClr="000000"/>
              </a:solidFill>
              <a:latin typeface="+mn-ea"/>
              <a:ea typeface="+mn-ea"/>
            </a:rPr>
            <a:t>2016</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年は６月１日現在</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その他は各年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578223</xdr:colOff>
      <xdr:row>17</xdr:row>
      <xdr:rowOff>10085</xdr:rowOff>
    </xdr:from>
    <xdr:to>
      <xdr:col>14</xdr:col>
      <xdr:colOff>85725</xdr:colOff>
      <xdr:row>18</xdr:row>
      <xdr:rowOff>188818</xdr:rowOff>
    </xdr:to>
    <xdr:sp macro="" textlink="">
      <xdr:nvSpPr>
        <xdr:cNvPr id="11" name="テキスト ボックス 10">
          <a:extLst>
            <a:ext uri="{FF2B5EF4-FFF2-40B4-BE49-F238E27FC236}">
              <a16:creationId xmlns:a16="http://schemas.microsoft.com/office/drawing/2014/main" id="{00000000-0008-0000-2A00-00000B000000}"/>
            </a:ext>
          </a:extLst>
        </xdr:cNvPr>
        <xdr:cNvSpPr txBox="1"/>
      </xdr:nvSpPr>
      <xdr:spPr>
        <a:xfrm>
          <a:off x="5740773" y="4772585"/>
          <a:ext cx="4993902" cy="464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2014</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,2017</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年は工業統計調査、その他の年は経済センサス</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活動調査の結果。</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各調査で集計方法が異なるため、単純に比較ができないことに留意が必要。</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0.45913</cdr:x>
      <cdr:y>0.91306</cdr:y>
    </cdr:from>
    <cdr:to>
      <cdr:x>0.54902</cdr:x>
      <cdr:y>0.9931</cdr:y>
    </cdr:to>
    <cdr:sp macro="" textlink="">
      <cdr:nvSpPr>
        <cdr:cNvPr id="3" name="テキスト ボックス 1"/>
        <cdr:cNvSpPr txBox="1"/>
      </cdr:nvSpPr>
      <cdr:spPr>
        <a:xfrm xmlns:a="http://schemas.openxmlformats.org/drawingml/2006/main">
          <a:off x="1652862" y="2908787"/>
          <a:ext cx="323596" cy="2549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90.xml><?xml version="1.0" encoding="utf-8"?>
<c:userShapes xmlns:c="http://schemas.openxmlformats.org/drawingml/2006/chart">
  <cdr:relSizeAnchor xmlns:cdr="http://schemas.openxmlformats.org/drawingml/2006/chartDrawing">
    <cdr:from>
      <cdr:x>0.02073</cdr:x>
      <cdr:y>0.21746</cdr:y>
    </cdr:from>
    <cdr:to>
      <cdr:x>0.10141</cdr:x>
      <cdr:y>0.29639</cdr:y>
    </cdr:to>
    <cdr:sp macro="" textlink="">
      <cdr:nvSpPr>
        <cdr:cNvPr id="2" name="テキスト ボックス 1"/>
        <cdr:cNvSpPr txBox="1"/>
      </cdr:nvSpPr>
      <cdr:spPr>
        <a:xfrm xmlns:a="http://schemas.openxmlformats.org/drawingml/2006/main">
          <a:off x="133350" y="894513"/>
          <a:ext cx="519112" cy="324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億円</a:t>
          </a:r>
          <a:endParaRPr lang="en-US" altLang="ja-JP" sz="800">
            <a:solidFill>
              <a:schemeClr val="tx1">
                <a:lumMod val="65000"/>
                <a:lumOff val="35000"/>
              </a:schemeClr>
            </a:solidFill>
          </a:endParaRPr>
        </a:p>
      </cdr:txBody>
    </cdr:sp>
  </cdr:relSizeAnchor>
  <cdr:relSizeAnchor xmlns:cdr="http://schemas.openxmlformats.org/drawingml/2006/chartDrawing">
    <cdr:from>
      <cdr:x>0.84604</cdr:x>
      <cdr:y>0.21625</cdr:y>
    </cdr:from>
    <cdr:to>
      <cdr:x>0.99408</cdr:x>
      <cdr:y>0.2686</cdr:y>
    </cdr:to>
    <cdr:sp macro="" textlink="">
      <cdr:nvSpPr>
        <cdr:cNvPr id="4" name="テキスト ボックス 1"/>
        <cdr:cNvSpPr txBox="1"/>
      </cdr:nvSpPr>
      <cdr:spPr>
        <a:xfrm xmlns:a="http://schemas.openxmlformats.org/drawingml/2006/main">
          <a:off x="5443537" y="889544"/>
          <a:ext cx="952510" cy="2153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万円／事業所</a:t>
          </a:r>
          <a:endParaRPr lang="en-US" altLang="ja-JP" sz="800">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6</xdr:col>
      <xdr:colOff>582491</xdr:colOff>
      <xdr:row>4</xdr:row>
      <xdr:rowOff>109174</xdr:rowOff>
    </xdr:from>
    <xdr:to>
      <xdr:col>12</xdr:col>
      <xdr:colOff>314325</xdr:colOff>
      <xdr:row>13</xdr:row>
      <xdr:rowOff>47625</xdr:rowOff>
    </xdr:to>
    <xdr:graphicFrame macro="">
      <xdr:nvGraphicFramePr>
        <xdr:cNvPr id="2" name="グラフ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2B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376236</xdr:colOff>
      <xdr:row>4</xdr:row>
      <xdr:rowOff>238126</xdr:rowOff>
    </xdr:from>
    <xdr:to>
      <xdr:col>18</xdr:col>
      <xdr:colOff>466725</xdr:colOff>
      <xdr:row>12</xdr:row>
      <xdr:rowOff>161926</xdr:rowOff>
    </xdr:to>
    <xdr:graphicFrame macro="">
      <xdr:nvGraphicFramePr>
        <xdr:cNvPr id="9" name="グラフ 8">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428625</xdr:colOff>
      <xdr:row>4</xdr:row>
      <xdr:rowOff>142874</xdr:rowOff>
    </xdr:from>
    <xdr:to>
      <xdr:col>14</xdr:col>
      <xdr:colOff>165115</xdr:colOff>
      <xdr:row>4</xdr:row>
      <xdr:rowOff>380999</xdr:rowOff>
    </xdr:to>
    <xdr:sp macro="" textlink="">
      <xdr:nvSpPr>
        <xdr:cNvPr id="10" name="テキスト ボックス 1">
          <a:extLst>
            <a:ext uri="{FF2B5EF4-FFF2-40B4-BE49-F238E27FC236}">
              <a16:creationId xmlns:a16="http://schemas.microsoft.com/office/drawing/2014/main" id="{00000000-0008-0000-2B00-00000A000000}"/>
            </a:ext>
          </a:extLst>
        </xdr:cNvPr>
        <xdr:cNvSpPr txBox="1"/>
      </xdr:nvSpPr>
      <xdr:spPr>
        <a:xfrm>
          <a:off x="10067925" y="828674"/>
          <a:ext cx="422290" cy="2381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億円</a:t>
          </a:r>
          <a:endParaRPr lang="en-US" altLang="ja-JP" sz="800">
            <a:solidFill>
              <a:schemeClr val="tx1">
                <a:lumMod val="65000"/>
                <a:lumOff val="35000"/>
              </a:schemeClr>
            </a:solidFill>
          </a:endParaRPr>
        </a:p>
      </xdr:txBody>
    </xdr:sp>
    <xdr:clientData/>
  </xdr:twoCellAnchor>
  <xdr:twoCellAnchor>
    <xdr:from>
      <xdr:col>11</xdr:col>
      <xdr:colOff>419100</xdr:colOff>
      <xdr:row>4</xdr:row>
      <xdr:rowOff>171450</xdr:rowOff>
    </xdr:from>
    <xdr:to>
      <xdr:col>12</xdr:col>
      <xdr:colOff>390525</xdr:colOff>
      <xdr:row>4</xdr:row>
      <xdr:rowOff>438150</xdr:rowOff>
    </xdr:to>
    <xdr:sp macro="" textlink="">
      <xdr:nvSpPr>
        <xdr:cNvPr id="11" name="テキスト ボックス 1">
          <a:extLst>
            <a:ext uri="{FF2B5EF4-FFF2-40B4-BE49-F238E27FC236}">
              <a16:creationId xmlns:a16="http://schemas.microsoft.com/office/drawing/2014/main" id="{00000000-0008-0000-2B00-00000B000000}"/>
            </a:ext>
          </a:extLst>
        </xdr:cNvPr>
        <xdr:cNvSpPr txBox="1"/>
      </xdr:nvSpPr>
      <xdr:spPr>
        <a:xfrm>
          <a:off x="8686800" y="857250"/>
          <a:ext cx="657225" cy="2667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xdr:txBody>
    </xdr:sp>
    <xdr:clientData/>
  </xdr:twoCellAnchor>
  <xdr:twoCellAnchor>
    <xdr:from>
      <xdr:col>17</xdr:col>
      <xdr:colOff>57150</xdr:colOff>
      <xdr:row>13</xdr:row>
      <xdr:rowOff>95250</xdr:rowOff>
    </xdr:from>
    <xdr:to>
      <xdr:col>18</xdr:col>
      <xdr:colOff>504825</xdr:colOff>
      <xdr:row>14</xdr:row>
      <xdr:rowOff>95250</xdr:rowOff>
    </xdr:to>
    <xdr:sp macro="" textlink="">
      <xdr:nvSpPr>
        <xdr:cNvPr id="12" name="テキスト ボックス 11">
          <a:extLst>
            <a:ext uri="{FF2B5EF4-FFF2-40B4-BE49-F238E27FC236}">
              <a16:creationId xmlns:a16="http://schemas.microsoft.com/office/drawing/2014/main" id="{00000000-0008-0000-2B00-00000C000000}"/>
            </a:ext>
          </a:extLst>
        </xdr:cNvPr>
        <xdr:cNvSpPr txBox="1"/>
      </xdr:nvSpPr>
      <xdr:spPr>
        <a:xfrm>
          <a:off x="12458700" y="3200400"/>
          <a:ext cx="11334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資料：経済センサス</a:t>
          </a:r>
        </a:p>
      </xdr:txBody>
    </xdr:sp>
    <xdr:clientData/>
  </xdr:twoCellAnchor>
  <xdr:twoCellAnchor>
    <xdr:from>
      <xdr:col>17</xdr:col>
      <xdr:colOff>19051</xdr:colOff>
      <xdr:row>2</xdr:row>
      <xdr:rowOff>152400</xdr:rowOff>
    </xdr:from>
    <xdr:to>
      <xdr:col>18</xdr:col>
      <xdr:colOff>485775</xdr:colOff>
      <xdr:row>4</xdr:row>
      <xdr:rowOff>123093</xdr:rowOff>
    </xdr:to>
    <xdr:sp macro="" textlink="">
      <xdr:nvSpPr>
        <xdr:cNvPr id="13" name="テキスト ボックス 12">
          <a:extLst>
            <a:ext uri="{FF2B5EF4-FFF2-40B4-BE49-F238E27FC236}">
              <a16:creationId xmlns:a16="http://schemas.microsoft.com/office/drawing/2014/main" id="{00000000-0008-0000-2B00-00000D000000}"/>
            </a:ext>
          </a:extLst>
        </xdr:cNvPr>
        <xdr:cNvSpPr txBox="1"/>
      </xdr:nvSpPr>
      <xdr:spPr>
        <a:xfrm>
          <a:off x="12420601" y="495300"/>
          <a:ext cx="1152524"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92.xml><?xml version="1.0" encoding="utf-8"?>
<c:userShapes xmlns:c="http://schemas.openxmlformats.org/drawingml/2006/chart">
  <cdr:relSizeAnchor xmlns:cdr="http://schemas.openxmlformats.org/drawingml/2006/chartDrawing">
    <cdr:from>
      <cdr:x>0.01746</cdr:x>
      <cdr:y>0.0159</cdr:y>
    </cdr:from>
    <cdr:to>
      <cdr:x>0.08675</cdr:x>
      <cdr:y>0.10846</cdr:y>
    </cdr:to>
    <cdr:sp macro="" textlink="">
      <cdr:nvSpPr>
        <cdr:cNvPr id="2" name="テキスト ボックス 1"/>
        <cdr:cNvSpPr txBox="1"/>
      </cdr:nvSpPr>
      <cdr:spPr>
        <a:xfrm xmlns:a="http://schemas.openxmlformats.org/drawingml/2006/main">
          <a:off x="106403" y="31729"/>
          <a:ext cx="422290" cy="1847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5</xdr:col>
      <xdr:colOff>792955</xdr:colOff>
      <xdr:row>3</xdr:row>
      <xdr:rowOff>209549</xdr:rowOff>
    </xdr:from>
    <xdr:to>
      <xdr:col>23</xdr:col>
      <xdr:colOff>450737</xdr:colOff>
      <xdr:row>25</xdr:row>
      <xdr:rowOff>68035</xdr:rowOff>
    </xdr:to>
    <xdr:graphicFrame macro="">
      <xdr:nvGraphicFramePr>
        <xdr:cNvPr id="2" name="GraphD02_3">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217954</xdr:colOff>
      <xdr:row>3</xdr:row>
      <xdr:rowOff>172992</xdr:rowOff>
    </xdr:from>
    <xdr:to>
      <xdr:col>23</xdr:col>
      <xdr:colOff>78442</xdr:colOff>
      <xdr:row>4</xdr:row>
      <xdr:rowOff>157973</xdr:rowOff>
    </xdr:to>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7116425" y="677257"/>
          <a:ext cx="1227605" cy="276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94.xml><?xml version="1.0" encoding="utf-8"?>
<c:userShapes xmlns:c="http://schemas.openxmlformats.org/drawingml/2006/chart">
  <cdr:relSizeAnchor xmlns:cdr="http://schemas.openxmlformats.org/drawingml/2006/chartDrawing">
    <cdr:from>
      <cdr:x>0.02017</cdr:x>
      <cdr:y>0.05466</cdr:y>
    </cdr:from>
    <cdr:to>
      <cdr:x>0.04923</cdr:x>
      <cdr:y>0.0935</cdr:y>
    </cdr:to>
    <cdr:sp macro="" textlink="">
      <cdr:nvSpPr>
        <cdr:cNvPr id="2" name="テキスト ボックス 1"/>
        <cdr:cNvSpPr txBox="1"/>
      </cdr:nvSpPr>
      <cdr:spPr>
        <a:xfrm xmlns:a="http://schemas.openxmlformats.org/drawingml/2006/main">
          <a:off x="244493" y="342609"/>
          <a:ext cx="352081" cy="2434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0.92205</cdr:x>
      <cdr:y>0.05744</cdr:y>
    </cdr:from>
    <cdr:to>
      <cdr:x>0.98633</cdr:x>
      <cdr:y>0.1078</cdr:y>
    </cdr:to>
    <cdr:sp macro="" textlink="">
      <cdr:nvSpPr>
        <cdr:cNvPr id="3" name="テキスト ボックス 2"/>
        <cdr:cNvSpPr txBox="1"/>
      </cdr:nvSpPr>
      <cdr:spPr>
        <a:xfrm xmlns:a="http://schemas.openxmlformats.org/drawingml/2006/main">
          <a:off x="11174029" y="360048"/>
          <a:ext cx="778992" cy="3156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事業所</a:t>
          </a:r>
        </a:p>
      </cdr:txBody>
    </cdr:sp>
  </cdr:relSizeAnchor>
  <cdr:relSizeAnchor xmlns:cdr="http://schemas.openxmlformats.org/drawingml/2006/chartDrawing">
    <cdr:from>
      <cdr:x>0.89623</cdr:x>
      <cdr:y>0.94832</cdr:y>
    </cdr:from>
    <cdr:to>
      <cdr:x>1</cdr:x>
      <cdr:y>0.99272</cdr:y>
    </cdr:to>
    <cdr:sp macro="" textlink="">
      <cdr:nvSpPr>
        <cdr:cNvPr id="4" name="テキスト ボックス 11"/>
        <cdr:cNvSpPr txBox="1"/>
      </cdr:nvSpPr>
      <cdr:spPr>
        <a:xfrm xmlns:a="http://schemas.openxmlformats.org/drawingml/2006/main">
          <a:off x="10861163" y="5944307"/>
          <a:ext cx="1257560" cy="2783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800">
              <a:solidFill>
                <a:sysClr val="windowText" lastClr="000000"/>
              </a:solidFill>
            </a:rPr>
            <a:t>資料：経済センサス</a:t>
          </a:r>
          <a:endParaRPr kumimoji="1" lang="en-US" altLang="ja-JP" sz="800">
            <a:solidFill>
              <a:sysClr val="windowText" lastClr="000000"/>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3</xdr:col>
      <xdr:colOff>380999</xdr:colOff>
      <xdr:row>3</xdr:row>
      <xdr:rowOff>95249</xdr:rowOff>
    </xdr:from>
    <xdr:to>
      <xdr:col>16</xdr:col>
      <xdr:colOff>676274</xdr:colOff>
      <xdr:row>16</xdr:row>
      <xdr:rowOff>161925</xdr:rowOff>
    </xdr:to>
    <xdr:graphicFrame macro="">
      <xdr:nvGraphicFramePr>
        <xdr:cNvPr id="2" name="GraphD02_4">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581025</xdr:colOff>
      <xdr:row>15</xdr:row>
      <xdr:rowOff>180975</xdr:rowOff>
    </xdr:from>
    <xdr:to>
      <xdr:col>16</xdr:col>
      <xdr:colOff>571500</xdr:colOff>
      <xdr:row>16</xdr:row>
      <xdr:rowOff>190500</xdr:rowOff>
    </xdr:to>
    <xdr:sp macro="" textlink="">
      <xdr:nvSpPr>
        <xdr:cNvPr id="3" name="テキスト ボックス 11">
          <a:extLst>
            <a:ext uri="{FF2B5EF4-FFF2-40B4-BE49-F238E27FC236}">
              <a16:creationId xmlns:a16="http://schemas.microsoft.com/office/drawing/2014/main" id="{00000000-0008-0000-2D00-000003000000}"/>
            </a:ext>
          </a:extLst>
        </xdr:cNvPr>
        <xdr:cNvSpPr txBox="1"/>
      </xdr:nvSpPr>
      <xdr:spPr>
        <a:xfrm>
          <a:off x="12548907" y="4360769"/>
          <a:ext cx="1357593"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solidFill>
                <a:sysClr val="windowText" lastClr="000000"/>
              </a:solidFill>
            </a:rPr>
            <a:t>資料：経済センサス</a:t>
          </a:r>
        </a:p>
      </xdr:txBody>
    </xdr:sp>
    <xdr:clientData/>
  </xdr:twoCellAnchor>
</xdr:wsDr>
</file>

<file path=xl/drawings/drawing96.xml><?xml version="1.0" encoding="utf-8"?>
<c:userShapes xmlns:c="http://schemas.openxmlformats.org/drawingml/2006/chart">
  <cdr:relSizeAnchor xmlns:cdr="http://schemas.openxmlformats.org/drawingml/2006/chartDrawing">
    <cdr:from>
      <cdr:x>0.02538</cdr:x>
      <cdr:y>0.0766</cdr:y>
    </cdr:from>
    <cdr:to>
      <cdr:x>0.06881</cdr:x>
      <cdr:y>0.16827</cdr:y>
    </cdr:to>
    <cdr:sp macro="" textlink="">
      <cdr:nvSpPr>
        <cdr:cNvPr id="2" name="テキスト ボックス 1"/>
        <cdr:cNvSpPr txBox="1"/>
      </cdr:nvSpPr>
      <cdr:spPr>
        <a:xfrm xmlns:a="http://schemas.openxmlformats.org/drawingml/2006/main">
          <a:off x="233041" y="308967"/>
          <a:ext cx="398754" cy="3697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億円</a:t>
          </a:r>
        </a:p>
      </cdr:txBody>
    </cdr:sp>
  </cdr:relSizeAnchor>
  <cdr:relSizeAnchor xmlns:cdr="http://schemas.openxmlformats.org/drawingml/2006/chartDrawing">
    <cdr:from>
      <cdr:x>0.83868</cdr:x>
      <cdr:y>0.09455</cdr:y>
    </cdr:from>
    <cdr:to>
      <cdr:x>0.97932</cdr:x>
      <cdr:y>0.1737</cdr:y>
    </cdr:to>
    <cdr:sp macro="" textlink="">
      <cdr:nvSpPr>
        <cdr:cNvPr id="4" name="テキスト ボックス 2"/>
        <cdr:cNvSpPr txBox="1"/>
      </cdr:nvSpPr>
      <cdr:spPr>
        <a:xfrm xmlns:a="http://schemas.openxmlformats.org/drawingml/2006/main">
          <a:off x="7724786" y="374645"/>
          <a:ext cx="1295389" cy="31362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cdr:txBody>
    </cdr:sp>
  </cdr:relSizeAnchor>
</c:userShapes>
</file>

<file path=xl/drawings/drawing97.xml><?xml version="1.0" encoding="utf-8"?>
<xdr:wsDr xmlns:xdr="http://schemas.openxmlformats.org/drawingml/2006/spreadsheetDrawing" xmlns:a="http://schemas.openxmlformats.org/drawingml/2006/main">
  <xdr:twoCellAnchor>
    <xdr:from>
      <xdr:col>5</xdr:col>
      <xdr:colOff>157164</xdr:colOff>
      <xdr:row>2</xdr:row>
      <xdr:rowOff>95251</xdr:rowOff>
    </xdr:from>
    <xdr:to>
      <xdr:col>13</xdr:col>
      <xdr:colOff>400050</xdr:colOff>
      <xdr:row>15</xdr:row>
      <xdr:rowOff>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36979</xdr:colOff>
      <xdr:row>3</xdr:row>
      <xdr:rowOff>396128</xdr:rowOff>
    </xdr:from>
    <xdr:to>
      <xdr:col>13</xdr:col>
      <xdr:colOff>685800</xdr:colOff>
      <xdr:row>5</xdr:row>
      <xdr:rowOff>76200</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8523754" y="1062878"/>
          <a:ext cx="2020421" cy="442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2016</a:t>
          </a:r>
          <a:r>
            <a:rPr kumimoji="1" lang="ja-JP" altLang="en-US" sz="800">
              <a:latin typeface="+mn-ea"/>
              <a:ea typeface="+mn-ea"/>
            </a:rPr>
            <a:t>年～</a:t>
          </a:r>
          <a:r>
            <a:rPr kumimoji="1" lang="en-US" altLang="ja-JP" sz="800">
              <a:latin typeface="+mn-ea"/>
              <a:ea typeface="+mn-ea"/>
            </a:rPr>
            <a:t>2021</a:t>
          </a:r>
          <a:r>
            <a:rPr kumimoji="1" lang="ja-JP" altLang="en-US" sz="800">
              <a:latin typeface="+mn-ea"/>
              <a:ea typeface="+mn-ea"/>
            </a:rPr>
            <a:t>年は各年６月１日現在</a:t>
          </a:r>
        </a:p>
        <a:p>
          <a:r>
            <a:rPr kumimoji="1" lang="ja-JP" altLang="en-US" sz="800">
              <a:latin typeface="+mn-ea"/>
              <a:ea typeface="+mn-ea"/>
            </a:rPr>
            <a:t>その他は各年</a:t>
          </a:r>
          <a:r>
            <a:rPr kumimoji="1" lang="en-US" altLang="ja-JP" sz="800">
              <a:latin typeface="+mn-ea"/>
              <a:ea typeface="+mn-ea"/>
            </a:rPr>
            <a:t>12</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12</xdr:col>
      <xdr:colOff>115980</xdr:colOff>
      <xdr:row>15</xdr:row>
      <xdr:rowOff>173192</xdr:rowOff>
    </xdr:from>
    <xdr:to>
      <xdr:col>14</xdr:col>
      <xdr:colOff>21851</xdr:colOff>
      <xdr:row>17</xdr:row>
      <xdr:rowOff>20171</xdr:rowOff>
    </xdr:to>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9288555" y="4459442"/>
          <a:ext cx="1296521" cy="41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資料：工業統計調査</a:t>
          </a:r>
          <a:endParaRPr kumimoji="1" lang="en-US" altLang="ja-JP" sz="800"/>
        </a:p>
        <a:p>
          <a:r>
            <a:rPr kumimoji="1" lang="ja-JP" altLang="en-US" sz="800"/>
            <a:t>　　　</a:t>
          </a:r>
          <a:r>
            <a:rPr kumimoji="1" lang="ja-JP" altLang="en-US" sz="800" baseline="0"/>
            <a:t>  経済センサス</a:t>
          </a:r>
          <a:endParaRPr kumimoji="1" lang="ja-JP" altLang="en-US"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id="{00000000-0008-0000-2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id="{00000000-0008-0000-2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id="{00000000-0008-0000-2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219075</xdr:colOff>
      <xdr:row>14</xdr:row>
      <xdr:rowOff>228600</xdr:rowOff>
    </xdr:from>
    <xdr:to>
      <xdr:col>13</xdr:col>
      <xdr:colOff>180975</xdr:colOff>
      <xdr:row>16</xdr:row>
      <xdr:rowOff>123825</xdr:rowOff>
    </xdr:to>
    <xdr:sp macro="" textlink="">
      <xdr:nvSpPr>
        <xdr:cNvPr id="10" name="テキスト ボックス 9">
          <a:extLst>
            <a:ext uri="{FF2B5EF4-FFF2-40B4-BE49-F238E27FC236}">
              <a16:creationId xmlns:a16="http://schemas.microsoft.com/office/drawing/2014/main" id="{00000000-0008-0000-2E00-00000A000000}"/>
            </a:ext>
          </a:extLst>
        </xdr:cNvPr>
        <xdr:cNvSpPr txBox="1"/>
      </xdr:nvSpPr>
      <xdr:spPr>
        <a:xfrm>
          <a:off x="5276850" y="4229100"/>
          <a:ext cx="47625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2014</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,2017</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年は工業統計調査、その他の年は経済センサス</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活動調査の結果。</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各調査で集計方法が異なるため、単純に比較ができないことに留意が必要。</a:t>
          </a:r>
        </a:p>
      </xdr:txBody>
    </xdr:sp>
    <xdr:clientData/>
  </xdr:twoCellAnchor>
</xdr:wsDr>
</file>

<file path=xl/drawings/drawing98.xml><?xml version="1.0" encoding="utf-8"?>
<c:userShapes xmlns:c="http://schemas.openxmlformats.org/drawingml/2006/chart">
  <cdr:relSizeAnchor xmlns:cdr="http://schemas.openxmlformats.org/drawingml/2006/chartDrawing">
    <cdr:from>
      <cdr:x>0.06242</cdr:x>
      <cdr:y>0.06408</cdr:y>
    </cdr:from>
    <cdr:to>
      <cdr:x>0.14318</cdr:x>
      <cdr:y>0.14456</cdr:y>
    </cdr:to>
    <cdr:sp macro="" textlink="">
      <cdr:nvSpPr>
        <cdr:cNvPr id="3" name="テキスト ボックス 1"/>
        <cdr:cNvSpPr txBox="1"/>
      </cdr:nvSpPr>
      <cdr:spPr>
        <a:xfrm xmlns:a="http://schemas.openxmlformats.org/drawingml/2006/main">
          <a:off x="356492" y="240919"/>
          <a:ext cx="461255" cy="302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7</xdr:col>
      <xdr:colOff>161925</xdr:colOff>
      <xdr:row>3</xdr:row>
      <xdr:rowOff>171449</xdr:rowOff>
    </xdr:from>
    <xdr:to>
      <xdr:col>16</xdr:col>
      <xdr:colOff>333375</xdr:colOff>
      <xdr:row>12</xdr:row>
      <xdr:rowOff>66674</xdr:rowOff>
    </xdr:to>
    <xdr:graphicFrame macro="">
      <xdr:nvGraphicFramePr>
        <xdr:cNvPr id="2" name="グラフ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381000</xdr:colOff>
      <xdr:row>3</xdr:row>
      <xdr:rowOff>38100</xdr:rowOff>
    </xdr:from>
    <xdr:to>
      <xdr:col>16</xdr:col>
      <xdr:colOff>76199</xdr:colOff>
      <xdr:row>3</xdr:row>
      <xdr:rowOff>351693</xdr:rowOff>
    </xdr:to>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2449175" y="552450"/>
          <a:ext cx="1066799"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latin typeface="+mn-ea"/>
              <a:ea typeface="+mn-ea"/>
            </a:rPr>
            <a:t>各年２月１日現在</a:t>
          </a:r>
        </a:p>
      </xdr:txBody>
    </xdr:sp>
    <xdr:clientData/>
  </xdr:twoCellAnchor>
  <xdr:twoCellAnchor>
    <xdr:from>
      <xdr:col>8</xdr:col>
      <xdr:colOff>266699</xdr:colOff>
      <xdr:row>12</xdr:row>
      <xdr:rowOff>123825</xdr:rowOff>
    </xdr:from>
    <xdr:to>
      <xdr:col>15</xdr:col>
      <xdr:colOff>409575</xdr:colOff>
      <xdr:row>13</xdr:row>
      <xdr:rowOff>151668</xdr:rowOff>
    </xdr:to>
    <xdr:sp macro="" textlink="">
      <xdr:nvSpPr>
        <xdr:cNvPr id="4" name="テキスト ボックス 3">
          <a:extLst>
            <a:ext uri="{FF2B5EF4-FFF2-40B4-BE49-F238E27FC236}">
              <a16:creationId xmlns:a16="http://schemas.microsoft.com/office/drawing/2014/main" id="{00000000-0008-0000-2F00-000004000000}"/>
            </a:ext>
          </a:extLst>
        </xdr:cNvPr>
        <xdr:cNvSpPr txBox="1"/>
      </xdr:nvSpPr>
      <xdr:spPr>
        <a:xfrm>
          <a:off x="7905749" y="3400425"/>
          <a:ext cx="4943476"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altLang="ja-JP" sz="800">
              <a:solidFill>
                <a:schemeClr val="dk1"/>
              </a:solidFill>
              <a:effectLst/>
              <a:latin typeface="+mn-ea"/>
              <a:ea typeface="+mn-ea"/>
              <a:cs typeface="+mn-cs"/>
            </a:rPr>
            <a:t>※2000,2005,2010,2015</a:t>
          </a:r>
          <a:r>
            <a:rPr lang="ja-JP" altLang="ja-JP" sz="800">
              <a:solidFill>
                <a:schemeClr val="dk1"/>
              </a:solidFill>
              <a:effectLst/>
              <a:latin typeface="+mn-ea"/>
              <a:ea typeface="+mn-ea"/>
              <a:cs typeface="+mn-cs"/>
            </a:rPr>
            <a:t>年は販売農家の集計、</a:t>
          </a:r>
          <a:r>
            <a:rPr lang="en-US" altLang="ja-JP" sz="800">
              <a:solidFill>
                <a:schemeClr val="dk1"/>
              </a:solidFill>
              <a:effectLst/>
              <a:latin typeface="+mn-ea"/>
              <a:ea typeface="+mn-ea"/>
              <a:cs typeface="+mn-cs"/>
            </a:rPr>
            <a:t>2020</a:t>
          </a:r>
          <a:r>
            <a:rPr lang="ja-JP" altLang="ja-JP" sz="800">
              <a:solidFill>
                <a:schemeClr val="dk1"/>
              </a:solidFill>
              <a:effectLst/>
              <a:latin typeface="+mn-ea"/>
              <a:ea typeface="+mn-ea"/>
              <a:cs typeface="+mn-cs"/>
            </a:rPr>
            <a:t>年は農業経営体（個人）の集計</a:t>
          </a:r>
          <a:endParaRPr kumimoji="1" lang="ja-JP" altLang="en-US" sz="800">
            <a:latin typeface="+mn-ea"/>
            <a:ea typeface="+mn-ea"/>
          </a:endParaRPr>
        </a:p>
      </xdr:txBody>
    </xdr:sp>
    <xdr:clientData/>
  </xdr:twoCellAnchor>
  <xdr:twoCellAnchor>
    <xdr:from>
      <xdr:col>14</xdr:col>
      <xdr:colOff>209551</xdr:colOff>
      <xdr:row>13</xdr:row>
      <xdr:rowOff>114301</xdr:rowOff>
    </xdr:from>
    <xdr:to>
      <xdr:col>16</xdr:col>
      <xdr:colOff>133351</xdr:colOff>
      <xdr:row>14</xdr:row>
      <xdr:rowOff>133351</xdr:rowOff>
    </xdr:to>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11963401" y="3676651"/>
          <a:ext cx="12954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資料：農林業センサス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50" Type="http://schemas.openxmlformats.org/officeDocument/2006/relationships/printerSettings" Target="../printerSettings/printerSettings50.bin"/><Relationship Id="rId55" Type="http://schemas.openxmlformats.org/officeDocument/2006/relationships/printerSettings" Target="../printerSettings/printerSettings55.bin"/><Relationship Id="rId63" Type="http://schemas.openxmlformats.org/officeDocument/2006/relationships/printerSettings" Target="../printerSettings/printerSettings63.bin"/><Relationship Id="rId68" Type="http://schemas.openxmlformats.org/officeDocument/2006/relationships/printerSettings" Target="../printerSettings/printerSettings68.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3" Type="http://schemas.openxmlformats.org/officeDocument/2006/relationships/printerSettings" Target="../printerSettings/printerSettings53.bin"/><Relationship Id="rId58" Type="http://schemas.openxmlformats.org/officeDocument/2006/relationships/printerSettings" Target="../printerSettings/printerSettings58.bin"/><Relationship Id="rId66" Type="http://schemas.openxmlformats.org/officeDocument/2006/relationships/printerSettings" Target="../printerSettings/printerSettings66.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49" Type="http://schemas.openxmlformats.org/officeDocument/2006/relationships/printerSettings" Target="../printerSettings/printerSettings49.bin"/><Relationship Id="rId57" Type="http://schemas.openxmlformats.org/officeDocument/2006/relationships/printerSettings" Target="../printerSettings/printerSettings57.bin"/><Relationship Id="rId61" Type="http://schemas.openxmlformats.org/officeDocument/2006/relationships/printerSettings" Target="../printerSettings/printerSettings61.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52" Type="http://schemas.openxmlformats.org/officeDocument/2006/relationships/printerSettings" Target="../printerSettings/printerSettings52.bin"/><Relationship Id="rId60" Type="http://schemas.openxmlformats.org/officeDocument/2006/relationships/printerSettings" Target="../printerSettings/printerSettings60.bin"/><Relationship Id="rId65" Type="http://schemas.openxmlformats.org/officeDocument/2006/relationships/printerSettings" Target="../printerSettings/printerSettings6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48" Type="http://schemas.openxmlformats.org/officeDocument/2006/relationships/printerSettings" Target="../printerSettings/printerSettings48.bin"/><Relationship Id="rId56" Type="http://schemas.openxmlformats.org/officeDocument/2006/relationships/printerSettings" Target="../printerSettings/printerSettings56.bin"/><Relationship Id="rId64" Type="http://schemas.openxmlformats.org/officeDocument/2006/relationships/printerSettings" Target="../printerSettings/printerSettings64.bin"/><Relationship Id="rId8" Type="http://schemas.openxmlformats.org/officeDocument/2006/relationships/printerSettings" Target="../printerSettings/printerSettings8.bin"/><Relationship Id="rId51" Type="http://schemas.openxmlformats.org/officeDocument/2006/relationships/printerSettings" Target="../printerSettings/printerSettings51.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59" Type="http://schemas.openxmlformats.org/officeDocument/2006/relationships/printerSettings" Target="../printerSettings/printerSettings59.bin"/><Relationship Id="rId67" Type="http://schemas.openxmlformats.org/officeDocument/2006/relationships/printerSettings" Target="../printerSettings/printerSettings67.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 Id="rId54" Type="http://schemas.openxmlformats.org/officeDocument/2006/relationships/printerSettings" Target="../printerSettings/printerSettings54.bin"/><Relationship Id="rId62" Type="http://schemas.openxmlformats.org/officeDocument/2006/relationships/printerSettings" Target="../printerSettings/printerSettings62.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550.bin"/><Relationship Id="rId18" Type="http://schemas.openxmlformats.org/officeDocument/2006/relationships/printerSettings" Target="../printerSettings/printerSettings555.bin"/><Relationship Id="rId26" Type="http://schemas.openxmlformats.org/officeDocument/2006/relationships/printerSettings" Target="../printerSettings/printerSettings563.bin"/><Relationship Id="rId39" Type="http://schemas.openxmlformats.org/officeDocument/2006/relationships/printerSettings" Target="../printerSettings/printerSettings576.bin"/><Relationship Id="rId21" Type="http://schemas.openxmlformats.org/officeDocument/2006/relationships/printerSettings" Target="../printerSettings/printerSettings558.bin"/><Relationship Id="rId34" Type="http://schemas.openxmlformats.org/officeDocument/2006/relationships/printerSettings" Target="../printerSettings/printerSettings571.bin"/><Relationship Id="rId42" Type="http://schemas.openxmlformats.org/officeDocument/2006/relationships/printerSettings" Target="../printerSettings/printerSettings579.bin"/><Relationship Id="rId47" Type="http://schemas.openxmlformats.org/officeDocument/2006/relationships/printerSettings" Target="../printerSettings/printerSettings584.bin"/><Relationship Id="rId50" Type="http://schemas.openxmlformats.org/officeDocument/2006/relationships/printerSettings" Target="../printerSettings/printerSettings587.bin"/><Relationship Id="rId55" Type="http://schemas.openxmlformats.org/officeDocument/2006/relationships/printerSettings" Target="../printerSettings/printerSettings592.bin"/><Relationship Id="rId63" Type="http://schemas.openxmlformats.org/officeDocument/2006/relationships/printerSettings" Target="../printerSettings/printerSettings600.bin"/><Relationship Id="rId68" Type="http://schemas.openxmlformats.org/officeDocument/2006/relationships/printerSettings" Target="../printerSettings/printerSettings605.bin"/><Relationship Id="rId7" Type="http://schemas.openxmlformats.org/officeDocument/2006/relationships/printerSettings" Target="../printerSettings/printerSettings544.bin"/><Relationship Id="rId2" Type="http://schemas.openxmlformats.org/officeDocument/2006/relationships/printerSettings" Target="../printerSettings/printerSettings539.bin"/><Relationship Id="rId16" Type="http://schemas.openxmlformats.org/officeDocument/2006/relationships/printerSettings" Target="../printerSettings/printerSettings553.bin"/><Relationship Id="rId29" Type="http://schemas.openxmlformats.org/officeDocument/2006/relationships/printerSettings" Target="../printerSettings/printerSettings566.bin"/><Relationship Id="rId1" Type="http://schemas.openxmlformats.org/officeDocument/2006/relationships/printerSettings" Target="../printerSettings/printerSettings538.bin"/><Relationship Id="rId6" Type="http://schemas.openxmlformats.org/officeDocument/2006/relationships/printerSettings" Target="../printerSettings/printerSettings543.bin"/><Relationship Id="rId11" Type="http://schemas.openxmlformats.org/officeDocument/2006/relationships/printerSettings" Target="../printerSettings/printerSettings548.bin"/><Relationship Id="rId24" Type="http://schemas.openxmlformats.org/officeDocument/2006/relationships/printerSettings" Target="../printerSettings/printerSettings561.bin"/><Relationship Id="rId32" Type="http://schemas.openxmlformats.org/officeDocument/2006/relationships/printerSettings" Target="../printerSettings/printerSettings569.bin"/><Relationship Id="rId37" Type="http://schemas.openxmlformats.org/officeDocument/2006/relationships/printerSettings" Target="../printerSettings/printerSettings574.bin"/><Relationship Id="rId40" Type="http://schemas.openxmlformats.org/officeDocument/2006/relationships/printerSettings" Target="../printerSettings/printerSettings577.bin"/><Relationship Id="rId45" Type="http://schemas.openxmlformats.org/officeDocument/2006/relationships/printerSettings" Target="../printerSettings/printerSettings582.bin"/><Relationship Id="rId53" Type="http://schemas.openxmlformats.org/officeDocument/2006/relationships/printerSettings" Target="../printerSettings/printerSettings590.bin"/><Relationship Id="rId58" Type="http://schemas.openxmlformats.org/officeDocument/2006/relationships/printerSettings" Target="../printerSettings/printerSettings595.bin"/><Relationship Id="rId66" Type="http://schemas.openxmlformats.org/officeDocument/2006/relationships/printerSettings" Target="../printerSettings/printerSettings603.bin"/><Relationship Id="rId5" Type="http://schemas.openxmlformats.org/officeDocument/2006/relationships/printerSettings" Target="../printerSettings/printerSettings542.bin"/><Relationship Id="rId15" Type="http://schemas.openxmlformats.org/officeDocument/2006/relationships/printerSettings" Target="../printerSettings/printerSettings552.bin"/><Relationship Id="rId23" Type="http://schemas.openxmlformats.org/officeDocument/2006/relationships/printerSettings" Target="../printerSettings/printerSettings560.bin"/><Relationship Id="rId28" Type="http://schemas.openxmlformats.org/officeDocument/2006/relationships/printerSettings" Target="../printerSettings/printerSettings565.bin"/><Relationship Id="rId36" Type="http://schemas.openxmlformats.org/officeDocument/2006/relationships/printerSettings" Target="../printerSettings/printerSettings573.bin"/><Relationship Id="rId49" Type="http://schemas.openxmlformats.org/officeDocument/2006/relationships/printerSettings" Target="../printerSettings/printerSettings586.bin"/><Relationship Id="rId57" Type="http://schemas.openxmlformats.org/officeDocument/2006/relationships/printerSettings" Target="../printerSettings/printerSettings594.bin"/><Relationship Id="rId61" Type="http://schemas.openxmlformats.org/officeDocument/2006/relationships/printerSettings" Target="../printerSettings/printerSettings598.bin"/><Relationship Id="rId10" Type="http://schemas.openxmlformats.org/officeDocument/2006/relationships/printerSettings" Target="../printerSettings/printerSettings547.bin"/><Relationship Id="rId19" Type="http://schemas.openxmlformats.org/officeDocument/2006/relationships/printerSettings" Target="../printerSettings/printerSettings556.bin"/><Relationship Id="rId31" Type="http://schemas.openxmlformats.org/officeDocument/2006/relationships/printerSettings" Target="../printerSettings/printerSettings568.bin"/><Relationship Id="rId44" Type="http://schemas.openxmlformats.org/officeDocument/2006/relationships/printerSettings" Target="../printerSettings/printerSettings581.bin"/><Relationship Id="rId52" Type="http://schemas.openxmlformats.org/officeDocument/2006/relationships/printerSettings" Target="../printerSettings/printerSettings589.bin"/><Relationship Id="rId60" Type="http://schemas.openxmlformats.org/officeDocument/2006/relationships/printerSettings" Target="../printerSettings/printerSettings597.bin"/><Relationship Id="rId65" Type="http://schemas.openxmlformats.org/officeDocument/2006/relationships/printerSettings" Target="../printerSettings/printerSettings602.bin"/><Relationship Id="rId4" Type="http://schemas.openxmlformats.org/officeDocument/2006/relationships/printerSettings" Target="../printerSettings/printerSettings541.bin"/><Relationship Id="rId9" Type="http://schemas.openxmlformats.org/officeDocument/2006/relationships/printerSettings" Target="../printerSettings/printerSettings546.bin"/><Relationship Id="rId14" Type="http://schemas.openxmlformats.org/officeDocument/2006/relationships/printerSettings" Target="../printerSettings/printerSettings551.bin"/><Relationship Id="rId22" Type="http://schemas.openxmlformats.org/officeDocument/2006/relationships/printerSettings" Target="../printerSettings/printerSettings559.bin"/><Relationship Id="rId27" Type="http://schemas.openxmlformats.org/officeDocument/2006/relationships/printerSettings" Target="../printerSettings/printerSettings564.bin"/><Relationship Id="rId30" Type="http://schemas.openxmlformats.org/officeDocument/2006/relationships/printerSettings" Target="../printerSettings/printerSettings567.bin"/><Relationship Id="rId35" Type="http://schemas.openxmlformats.org/officeDocument/2006/relationships/printerSettings" Target="../printerSettings/printerSettings572.bin"/><Relationship Id="rId43" Type="http://schemas.openxmlformats.org/officeDocument/2006/relationships/printerSettings" Target="../printerSettings/printerSettings580.bin"/><Relationship Id="rId48" Type="http://schemas.openxmlformats.org/officeDocument/2006/relationships/printerSettings" Target="../printerSettings/printerSettings585.bin"/><Relationship Id="rId56" Type="http://schemas.openxmlformats.org/officeDocument/2006/relationships/printerSettings" Target="../printerSettings/printerSettings593.bin"/><Relationship Id="rId64" Type="http://schemas.openxmlformats.org/officeDocument/2006/relationships/printerSettings" Target="../printerSettings/printerSettings601.bin"/><Relationship Id="rId69" Type="http://schemas.openxmlformats.org/officeDocument/2006/relationships/drawing" Target="../drawings/drawing23.xml"/><Relationship Id="rId8" Type="http://schemas.openxmlformats.org/officeDocument/2006/relationships/printerSettings" Target="../printerSettings/printerSettings545.bin"/><Relationship Id="rId51" Type="http://schemas.openxmlformats.org/officeDocument/2006/relationships/printerSettings" Target="../printerSettings/printerSettings588.bin"/><Relationship Id="rId3" Type="http://schemas.openxmlformats.org/officeDocument/2006/relationships/printerSettings" Target="../printerSettings/printerSettings540.bin"/><Relationship Id="rId12" Type="http://schemas.openxmlformats.org/officeDocument/2006/relationships/printerSettings" Target="../printerSettings/printerSettings549.bin"/><Relationship Id="rId17" Type="http://schemas.openxmlformats.org/officeDocument/2006/relationships/printerSettings" Target="../printerSettings/printerSettings554.bin"/><Relationship Id="rId25" Type="http://schemas.openxmlformats.org/officeDocument/2006/relationships/printerSettings" Target="../printerSettings/printerSettings562.bin"/><Relationship Id="rId33" Type="http://schemas.openxmlformats.org/officeDocument/2006/relationships/printerSettings" Target="../printerSettings/printerSettings570.bin"/><Relationship Id="rId38" Type="http://schemas.openxmlformats.org/officeDocument/2006/relationships/printerSettings" Target="../printerSettings/printerSettings575.bin"/><Relationship Id="rId46" Type="http://schemas.openxmlformats.org/officeDocument/2006/relationships/printerSettings" Target="../printerSettings/printerSettings583.bin"/><Relationship Id="rId59" Type="http://schemas.openxmlformats.org/officeDocument/2006/relationships/printerSettings" Target="../printerSettings/printerSettings596.bin"/><Relationship Id="rId67" Type="http://schemas.openxmlformats.org/officeDocument/2006/relationships/printerSettings" Target="../printerSettings/printerSettings604.bin"/><Relationship Id="rId20" Type="http://schemas.openxmlformats.org/officeDocument/2006/relationships/printerSettings" Target="../printerSettings/printerSettings557.bin"/><Relationship Id="rId41" Type="http://schemas.openxmlformats.org/officeDocument/2006/relationships/printerSettings" Target="../printerSettings/printerSettings578.bin"/><Relationship Id="rId54" Type="http://schemas.openxmlformats.org/officeDocument/2006/relationships/printerSettings" Target="../printerSettings/printerSettings591.bin"/><Relationship Id="rId62" Type="http://schemas.openxmlformats.org/officeDocument/2006/relationships/printerSettings" Target="../printerSettings/printerSettings599.bin"/></Relationships>
</file>

<file path=xl/worksheets/_rels/sheet100.xml.rels><?xml version="1.0" encoding="UTF-8" standalone="yes"?>
<Relationships xmlns="http://schemas.openxmlformats.org/package/2006/relationships"><Relationship Id="rId13" Type="http://schemas.openxmlformats.org/officeDocument/2006/relationships/printerSettings" Target="../printerSettings/printerSettings5486.bin"/><Relationship Id="rId18" Type="http://schemas.openxmlformats.org/officeDocument/2006/relationships/printerSettings" Target="../printerSettings/printerSettings5491.bin"/><Relationship Id="rId26" Type="http://schemas.openxmlformats.org/officeDocument/2006/relationships/printerSettings" Target="../printerSettings/printerSettings5499.bin"/><Relationship Id="rId39" Type="http://schemas.openxmlformats.org/officeDocument/2006/relationships/printerSettings" Target="../printerSettings/printerSettings5512.bin"/><Relationship Id="rId21" Type="http://schemas.openxmlformats.org/officeDocument/2006/relationships/printerSettings" Target="../printerSettings/printerSettings5494.bin"/><Relationship Id="rId34" Type="http://schemas.openxmlformats.org/officeDocument/2006/relationships/printerSettings" Target="../printerSettings/printerSettings5507.bin"/><Relationship Id="rId42" Type="http://schemas.openxmlformats.org/officeDocument/2006/relationships/printerSettings" Target="../printerSettings/printerSettings5515.bin"/><Relationship Id="rId47" Type="http://schemas.openxmlformats.org/officeDocument/2006/relationships/printerSettings" Target="../printerSettings/printerSettings5520.bin"/><Relationship Id="rId50" Type="http://schemas.openxmlformats.org/officeDocument/2006/relationships/printerSettings" Target="../printerSettings/printerSettings5523.bin"/><Relationship Id="rId55" Type="http://schemas.openxmlformats.org/officeDocument/2006/relationships/printerSettings" Target="../printerSettings/printerSettings5528.bin"/><Relationship Id="rId7" Type="http://schemas.openxmlformats.org/officeDocument/2006/relationships/printerSettings" Target="../printerSettings/printerSettings5480.bin"/><Relationship Id="rId2" Type="http://schemas.openxmlformats.org/officeDocument/2006/relationships/printerSettings" Target="../printerSettings/printerSettings5475.bin"/><Relationship Id="rId16" Type="http://schemas.openxmlformats.org/officeDocument/2006/relationships/printerSettings" Target="../printerSettings/printerSettings5489.bin"/><Relationship Id="rId20" Type="http://schemas.openxmlformats.org/officeDocument/2006/relationships/printerSettings" Target="../printerSettings/printerSettings5493.bin"/><Relationship Id="rId29" Type="http://schemas.openxmlformats.org/officeDocument/2006/relationships/printerSettings" Target="../printerSettings/printerSettings5502.bin"/><Relationship Id="rId41" Type="http://schemas.openxmlformats.org/officeDocument/2006/relationships/printerSettings" Target="../printerSettings/printerSettings5514.bin"/><Relationship Id="rId54" Type="http://schemas.openxmlformats.org/officeDocument/2006/relationships/printerSettings" Target="../printerSettings/printerSettings5527.bin"/><Relationship Id="rId1" Type="http://schemas.openxmlformats.org/officeDocument/2006/relationships/printerSettings" Target="../printerSettings/printerSettings5474.bin"/><Relationship Id="rId6" Type="http://schemas.openxmlformats.org/officeDocument/2006/relationships/printerSettings" Target="../printerSettings/printerSettings5479.bin"/><Relationship Id="rId11" Type="http://schemas.openxmlformats.org/officeDocument/2006/relationships/printerSettings" Target="../printerSettings/printerSettings5484.bin"/><Relationship Id="rId24" Type="http://schemas.openxmlformats.org/officeDocument/2006/relationships/printerSettings" Target="../printerSettings/printerSettings5497.bin"/><Relationship Id="rId32" Type="http://schemas.openxmlformats.org/officeDocument/2006/relationships/printerSettings" Target="../printerSettings/printerSettings5505.bin"/><Relationship Id="rId37" Type="http://schemas.openxmlformats.org/officeDocument/2006/relationships/printerSettings" Target="../printerSettings/printerSettings5510.bin"/><Relationship Id="rId40" Type="http://schemas.openxmlformats.org/officeDocument/2006/relationships/printerSettings" Target="../printerSettings/printerSettings5513.bin"/><Relationship Id="rId45" Type="http://schemas.openxmlformats.org/officeDocument/2006/relationships/printerSettings" Target="../printerSettings/printerSettings5518.bin"/><Relationship Id="rId53" Type="http://schemas.openxmlformats.org/officeDocument/2006/relationships/printerSettings" Target="../printerSettings/printerSettings5526.bin"/><Relationship Id="rId58" Type="http://schemas.openxmlformats.org/officeDocument/2006/relationships/printerSettings" Target="../printerSettings/printerSettings5531.bin"/><Relationship Id="rId5" Type="http://schemas.openxmlformats.org/officeDocument/2006/relationships/printerSettings" Target="../printerSettings/printerSettings5478.bin"/><Relationship Id="rId15" Type="http://schemas.openxmlformats.org/officeDocument/2006/relationships/printerSettings" Target="../printerSettings/printerSettings5488.bin"/><Relationship Id="rId23" Type="http://schemas.openxmlformats.org/officeDocument/2006/relationships/printerSettings" Target="../printerSettings/printerSettings5496.bin"/><Relationship Id="rId28" Type="http://schemas.openxmlformats.org/officeDocument/2006/relationships/printerSettings" Target="../printerSettings/printerSettings5501.bin"/><Relationship Id="rId36" Type="http://schemas.openxmlformats.org/officeDocument/2006/relationships/printerSettings" Target="../printerSettings/printerSettings5509.bin"/><Relationship Id="rId49" Type="http://schemas.openxmlformats.org/officeDocument/2006/relationships/printerSettings" Target="../printerSettings/printerSettings5522.bin"/><Relationship Id="rId57" Type="http://schemas.openxmlformats.org/officeDocument/2006/relationships/printerSettings" Target="../printerSettings/printerSettings5530.bin"/><Relationship Id="rId61" Type="http://schemas.openxmlformats.org/officeDocument/2006/relationships/drawing" Target="../drawings/drawing179.xml"/><Relationship Id="rId10" Type="http://schemas.openxmlformats.org/officeDocument/2006/relationships/printerSettings" Target="../printerSettings/printerSettings5483.bin"/><Relationship Id="rId19" Type="http://schemas.openxmlformats.org/officeDocument/2006/relationships/printerSettings" Target="../printerSettings/printerSettings5492.bin"/><Relationship Id="rId31" Type="http://schemas.openxmlformats.org/officeDocument/2006/relationships/printerSettings" Target="../printerSettings/printerSettings5504.bin"/><Relationship Id="rId44" Type="http://schemas.openxmlformats.org/officeDocument/2006/relationships/printerSettings" Target="../printerSettings/printerSettings5517.bin"/><Relationship Id="rId52" Type="http://schemas.openxmlformats.org/officeDocument/2006/relationships/printerSettings" Target="../printerSettings/printerSettings5525.bin"/><Relationship Id="rId60" Type="http://schemas.openxmlformats.org/officeDocument/2006/relationships/printerSettings" Target="../printerSettings/printerSettings5533.bin"/><Relationship Id="rId4" Type="http://schemas.openxmlformats.org/officeDocument/2006/relationships/printerSettings" Target="../printerSettings/printerSettings5477.bin"/><Relationship Id="rId9" Type="http://schemas.openxmlformats.org/officeDocument/2006/relationships/printerSettings" Target="../printerSettings/printerSettings5482.bin"/><Relationship Id="rId14" Type="http://schemas.openxmlformats.org/officeDocument/2006/relationships/printerSettings" Target="../printerSettings/printerSettings5487.bin"/><Relationship Id="rId22" Type="http://schemas.openxmlformats.org/officeDocument/2006/relationships/printerSettings" Target="../printerSettings/printerSettings5495.bin"/><Relationship Id="rId27" Type="http://schemas.openxmlformats.org/officeDocument/2006/relationships/printerSettings" Target="../printerSettings/printerSettings5500.bin"/><Relationship Id="rId30" Type="http://schemas.openxmlformats.org/officeDocument/2006/relationships/printerSettings" Target="../printerSettings/printerSettings5503.bin"/><Relationship Id="rId35" Type="http://schemas.openxmlformats.org/officeDocument/2006/relationships/printerSettings" Target="../printerSettings/printerSettings5508.bin"/><Relationship Id="rId43" Type="http://schemas.openxmlformats.org/officeDocument/2006/relationships/printerSettings" Target="../printerSettings/printerSettings5516.bin"/><Relationship Id="rId48" Type="http://schemas.openxmlformats.org/officeDocument/2006/relationships/printerSettings" Target="../printerSettings/printerSettings5521.bin"/><Relationship Id="rId56" Type="http://schemas.openxmlformats.org/officeDocument/2006/relationships/printerSettings" Target="../printerSettings/printerSettings5529.bin"/><Relationship Id="rId8" Type="http://schemas.openxmlformats.org/officeDocument/2006/relationships/printerSettings" Target="../printerSettings/printerSettings5481.bin"/><Relationship Id="rId51" Type="http://schemas.openxmlformats.org/officeDocument/2006/relationships/printerSettings" Target="../printerSettings/printerSettings5524.bin"/><Relationship Id="rId3" Type="http://schemas.openxmlformats.org/officeDocument/2006/relationships/printerSettings" Target="../printerSettings/printerSettings5476.bin"/><Relationship Id="rId12" Type="http://schemas.openxmlformats.org/officeDocument/2006/relationships/printerSettings" Target="../printerSettings/printerSettings5485.bin"/><Relationship Id="rId17" Type="http://schemas.openxmlformats.org/officeDocument/2006/relationships/printerSettings" Target="../printerSettings/printerSettings5490.bin"/><Relationship Id="rId25" Type="http://schemas.openxmlformats.org/officeDocument/2006/relationships/printerSettings" Target="../printerSettings/printerSettings5498.bin"/><Relationship Id="rId33" Type="http://schemas.openxmlformats.org/officeDocument/2006/relationships/printerSettings" Target="../printerSettings/printerSettings5506.bin"/><Relationship Id="rId38" Type="http://schemas.openxmlformats.org/officeDocument/2006/relationships/printerSettings" Target="../printerSettings/printerSettings5511.bin"/><Relationship Id="rId46" Type="http://schemas.openxmlformats.org/officeDocument/2006/relationships/printerSettings" Target="../printerSettings/printerSettings5519.bin"/><Relationship Id="rId59" Type="http://schemas.openxmlformats.org/officeDocument/2006/relationships/printerSettings" Target="../printerSettings/printerSettings5532.bin"/></Relationships>
</file>

<file path=xl/worksheets/_rels/sheet101.xml.rels><?xml version="1.0" encoding="UTF-8" standalone="yes"?>
<Relationships xmlns="http://schemas.openxmlformats.org/package/2006/relationships"><Relationship Id="rId13" Type="http://schemas.openxmlformats.org/officeDocument/2006/relationships/printerSettings" Target="../printerSettings/printerSettings5546.bin"/><Relationship Id="rId18" Type="http://schemas.openxmlformats.org/officeDocument/2006/relationships/printerSettings" Target="../printerSettings/printerSettings5551.bin"/><Relationship Id="rId26" Type="http://schemas.openxmlformats.org/officeDocument/2006/relationships/printerSettings" Target="../printerSettings/printerSettings5559.bin"/><Relationship Id="rId39" Type="http://schemas.openxmlformats.org/officeDocument/2006/relationships/printerSettings" Target="../printerSettings/printerSettings5572.bin"/><Relationship Id="rId21" Type="http://schemas.openxmlformats.org/officeDocument/2006/relationships/printerSettings" Target="../printerSettings/printerSettings5554.bin"/><Relationship Id="rId34" Type="http://schemas.openxmlformats.org/officeDocument/2006/relationships/printerSettings" Target="../printerSettings/printerSettings5567.bin"/><Relationship Id="rId42" Type="http://schemas.openxmlformats.org/officeDocument/2006/relationships/printerSettings" Target="../printerSettings/printerSettings5575.bin"/><Relationship Id="rId47" Type="http://schemas.openxmlformats.org/officeDocument/2006/relationships/printerSettings" Target="../printerSettings/printerSettings5580.bin"/><Relationship Id="rId50" Type="http://schemas.openxmlformats.org/officeDocument/2006/relationships/printerSettings" Target="../printerSettings/printerSettings5583.bin"/><Relationship Id="rId55" Type="http://schemas.openxmlformats.org/officeDocument/2006/relationships/printerSettings" Target="../printerSettings/printerSettings5588.bin"/><Relationship Id="rId7" Type="http://schemas.openxmlformats.org/officeDocument/2006/relationships/printerSettings" Target="../printerSettings/printerSettings5540.bin"/><Relationship Id="rId2" Type="http://schemas.openxmlformats.org/officeDocument/2006/relationships/printerSettings" Target="../printerSettings/printerSettings5535.bin"/><Relationship Id="rId16" Type="http://schemas.openxmlformats.org/officeDocument/2006/relationships/printerSettings" Target="../printerSettings/printerSettings5549.bin"/><Relationship Id="rId20" Type="http://schemas.openxmlformats.org/officeDocument/2006/relationships/printerSettings" Target="../printerSettings/printerSettings5553.bin"/><Relationship Id="rId29" Type="http://schemas.openxmlformats.org/officeDocument/2006/relationships/printerSettings" Target="../printerSettings/printerSettings5562.bin"/><Relationship Id="rId41" Type="http://schemas.openxmlformats.org/officeDocument/2006/relationships/printerSettings" Target="../printerSettings/printerSettings5574.bin"/><Relationship Id="rId54" Type="http://schemas.openxmlformats.org/officeDocument/2006/relationships/printerSettings" Target="../printerSettings/printerSettings5587.bin"/><Relationship Id="rId1" Type="http://schemas.openxmlformats.org/officeDocument/2006/relationships/printerSettings" Target="../printerSettings/printerSettings5534.bin"/><Relationship Id="rId6" Type="http://schemas.openxmlformats.org/officeDocument/2006/relationships/printerSettings" Target="../printerSettings/printerSettings5539.bin"/><Relationship Id="rId11" Type="http://schemas.openxmlformats.org/officeDocument/2006/relationships/printerSettings" Target="../printerSettings/printerSettings5544.bin"/><Relationship Id="rId24" Type="http://schemas.openxmlformats.org/officeDocument/2006/relationships/printerSettings" Target="../printerSettings/printerSettings5557.bin"/><Relationship Id="rId32" Type="http://schemas.openxmlformats.org/officeDocument/2006/relationships/printerSettings" Target="../printerSettings/printerSettings5565.bin"/><Relationship Id="rId37" Type="http://schemas.openxmlformats.org/officeDocument/2006/relationships/printerSettings" Target="../printerSettings/printerSettings5570.bin"/><Relationship Id="rId40" Type="http://schemas.openxmlformats.org/officeDocument/2006/relationships/printerSettings" Target="../printerSettings/printerSettings5573.bin"/><Relationship Id="rId45" Type="http://schemas.openxmlformats.org/officeDocument/2006/relationships/printerSettings" Target="../printerSettings/printerSettings5578.bin"/><Relationship Id="rId53" Type="http://schemas.openxmlformats.org/officeDocument/2006/relationships/printerSettings" Target="../printerSettings/printerSettings5586.bin"/><Relationship Id="rId58" Type="http://schemas.openxmlformats.org/officeDocument/2006/relationships/printerSettings" Target="../printerSettings/printerSettings5591.bin"/><Relationship Id="rId5" Type="http://schemas.openxmlformats.org/officeDocument/2006/relationships/printerSettings" Target="../printerSettings/printerSettings5538.bin"/><Relationship Id="rId15" Type="http://schemas.openxmlformats.org/officeDocument/2006/relationships/printerSettings" Target="../printerSettings/printerSettings5548.bin"/><Relationship Id="rId23" Type="http://schemas.openxmlformats.org/officeDocument/2006/relationships/printerSettings" Target="../printerSettings/printerSettings5556.bin"/><Relationship Id="rId28" Type="http://schemas.openxmlformats.org/officeDocument/2006/relationships/printerSettings" Target="../printerSettings/printerSettings5561.bin"/><Relationship Id="rId36" Type="http://schemas.openxmlformats.org/officeDocument/2006/relationships/printerSettings" Target="../printerSettings/printerSettings5569.bin"/><Relationship Id="rId49" Type="http://schemas.openxmlformats.org/officeDocument/2006/relationships/printerSettings" Target="../printerSettings/printerSettings5582.bin"/><Relationship Id="rId57" Type="http://schemas.openxmlformats.org/officeDocument/2006/relationships/printerSettings" Target="../printerSettings/printerSettings5590.bin"/><Relationship Id="rId61" Type="http://schemas.openxmlformats.org/officeDocument/2006/relationships/drawing" Target="../drawings/drawing180.xml"/><Relationship Id="rId10" Type="http://schemas.openxmlformats.org/officeDocument/2006/relationships/printerSettings" Target="../printerSettings/printerSettings5543.bin"/><Relationship Id="rId19" Type="http://schemas.openxmlformats.org/officeDocument/2006/relationships/printerSettings" Target="../printerSettings/printerSettings5552.bin"/><Relationship Id="rId31" Type="http://schemas.openxmlformats.org/officeDocument/2006/relationships/printerSettings" Target="../printerSettings/printerSettings5564.bin"/><Relationship Id="rId44" Type="http://schemas.openxmlformats.org/officeDocument/2006/relationships/printerSettings" Target="../printerSettings/printerSettings5577.bin"/><Relationship Id="rId52" Type="http://schemas.openxmlformats.org/officeDocument/2006/relationships/printerSettings" Target="../printerSettings/printerSettings5585.bin"/><Relationship Id="rId60" Type="http://schemas.openxmlformats.org/officeDocument/2006/relationships/printerSettings" Target="../printerSettings/printerSettings5593.bin"/><Relationship Id="rId4" Type="http://schemas.openxmlformats.org/officeDocument/2006/relationships/printerSettings" Target="../printerSettings/printerSettings5537.bin"/><Relationship Id="rId9" Type="http://schemas.openxmlformats.org/officeDocument/2006/relationships/printerSettings" Target="../printerSettings/printerSettings5542.bin"/><Relationship Id="rId14" Type="http://schemas.openxmlformats.org/officeDocument/2006/relationships/printerSettings" Target="../printerSettings/printerSettings5547.bin"/><Relationship Id="rId22" Type="http://schemas.openxmlformats.org/officeDocument/2006/relationships/printerSettings" Target="../printerSettings/printerSettings5555.bin"/><Relationship Id="rId27" Type="http://schemas.openxmlformats.org/officeDocument/2006/relationships/printerSettings" Target="../printerSettings/printerSettings5560.bin"/><Relationship Id="rId30" Type="http://schemas.openxmlformats.org/officeDocument/2006/relationships/printerSettings" Target="../printerSettings/printerSettings5563.bin"/><Relationship Id="rId35" Type="http://schemas.openxmlformats.org/officeDocument/2006/relationships/printerSettings" Target="../printerSettings/printerSettings5568.bin"/><Relationship Id="rId43" Type="http://schemas.openxmlformats.org/officeDocument/2006/relationships/printerSettings" Target="../printerSettings/printerSettings5576.bin"/><Relationship Id="rId48" Type="http://schemas.openxmlformats.org/officeDocument/2006/relationships/printerSettings" Target="../printerSettings/printerSettings5581.bin"/><Relationship Id="rId56" Type="http://schemas.openxmlformats.org/officeDocument/2006/relationships/printerSettings" Target="../printerSettings/printerSettings5589.bin"/><Relationship Id="rId8" Type="http://schemas.openxmlformats.org/officeDocument/2006/relationships/printerSettings" Target="../printerSettings/printerSettings5541.bin"/><Relationship Id="rId51" Type="http://schemas.openxmlformats.org/officeDocument/2006/relationships/printerSettings" Target="../printerSettings/printerSettings5584.bin"/><Relationship Id="rId3" Type="http://schemas.openxmlformats.org/officeDocument/2006/relationships/printerSettings" Target="../printerSettings/printerSettings5536.bin"/><Relationship Id="rId12" Type="http://schemas.openxmlformats.org/officeDocument/2006/relationships/printerSettings" Target="../printerSettings/printerSettings5545.bin"/><Relationship Id="rId17" Type="http://schemas.openxmlformats.org/officeDocument/2006/relationships/printerSettings" Target="../printerSettings/printerSettings5550.bin"/><Relationship Id="rId25" Type="http://schemas.openxmlformats.org/officeDocument/2006/relationships/printerSettings" Target="../printerSettings/printerSettings5558.bin"/><Relationship Id="rId33" Type="http://schemas.openxmlformats.org/officeDocument/2006/relationships/printerSettings" Target="../printerSettings/printerSettings5566.bin"/><Relationship Id="rId38" Type="http://schemas.openxmlformats.org/officeDocument/2006/relationships/printerSettings" Target="../printerSettings/printerSettings5571.bin"/><Relationship Id="rId46" Type="http://schemas.openxmlformats.org/officeDocument/2006/relationships/printerSettings" Target="../printerSettings/printerSettings5579.bin"/><Relationship Id="rId59" Type="http://schemas.openxmlformats.org/officeDocument/2006/relationships/printerSettings" Target="../printerSettings/printerSettings5592.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5596.bin"/><Relationship Id="rId2" Type="http://schemas.openxmlformats.org/officeDocument/2006/relationships/printerSettings" Target="../printerSettings/printerSettings5595.bin"/><Relationship Id="rId1" Type="http://schemas.openxmlformats.org/officeDocument/2006/relationships/printerSettings" Target="../printerSettings/printerSettings5594.bin"/><Relationship Id="rId5" Type="http://schemas.openxmlformats.org/officeDocument/2006/relationships/drawing" Target="../drawings/drawing181.xml"/><Relationship Id="rId4" Type="http://schemas.openxmlformats.org/officeDocument/2006/relationships/printerSettings" Target="../printerSettings/printerSettings5597.bin"/></Relationships>
</file>

<file path=xl/worksheets/_rels/sheet103.xml.rels><?xml version="1.0" encoding="UTF-8" standalone="yes"?>
<Relationships xmlns="http://schemas.openxmlformats.org/package/2006/relationships"><Relationship Id="rId13" Type="http://schemas.openxmlformats.org/officeDocument/2006/relationships/printerSettings" Target="../printerSettings/printerSettings5610.bin"/><Relationship Id="rId18" Type="http://schemas.openxmlformats.org/officeDocument/2006/relationships/printerSettings" Target="../printerSettings/printerSettings5615.bin"/><Relationship Id="rId26" Type="http://schemas.openxmlformats.org/officeDocument/2006/relationships/printerSettings" Target="../printerSettings/printerSettings5623.bin"/><Relationship Id="rId39" Type="http://schemas.openxmlformats.org/officeDocument/2006/relationships/printerSettings" Target="../printerSettings/printerSettings5636.bin"/><Relationship Id="rId21" Type="http://schemas.openxmlformats.org/officeDocument/2006/relationships/printerSettings" Target="../printerSettings/printerSettings5618.bin"/><Relationship Id="rId34" Type="http://schemas.openxmlformats.org/officeDocument/2006/relationships/printerSettings" Target="../printerSettings/printerSettings5631.bin"/><Relationship Id="rId42" Type="http://schemas.openxmlformats.org/officeDocument/2006/relationships/printerSettings" Target="../printerSettings/printerSettings5639.bin"/><Relationship Id="rId47" Type="http://schemas.openxmlformats.org/officeDocument/2006/relationships/printerSettings" Target="../printerSettings/printerSettings5644.bin"/><Relationship Id="rId50" Type="http://schemas.openxmlformats.org/officeDocument/2006/relationships/printerSettings" Target="../printerSettings/printerSettings5647.bin"/><Relationship Id="rId55" Type="http://schemas.openxmlformats.org/officeDocument/2006/relationships/printerSettings" Target="../printerSettings/printerSettings5652.bin"/><Relationship Id="rId7" Type="http://schemas.openxmlformats.org/officeDocument/2006/relationships/printerSettings" Target="../printerSettings/printerSettings5604.bin"/><Relationship Id="rId2" Type="http://schemas.openxmlformats.org/officeDocument/2006/relationships/printerSettings" Target="../printerSettings/printerSettings5599.bin"/><Relationship Id="rId16" Type="http://schemas.openxmlformats.org/officeDocument/2006/relationships/printerSettings" Target="../printerSettings/printerSettings5613.bin"/><Relationship Id="rId20" Type="http://schemas.openxmlformats.org/officeDocument/2006/relationships/printerSettings" Target="../printerSettings/printerSettings5617.bin"/><Relationship Id="rId29" Type="http://schemas.openxmlformats.org/officeDocument/2006/relationships/printerSettings" Target="../printerSettings/printerSettings5626.bin"/><Relationship Id="rId41" Type="http://schemas.openxmlformats.org/officeDocument/2006/relationships/printerSettings" Target="../printerSettings/printerSettings5638.bin"/><Relationship Id="rId54" Type="http://schemas.openxmlformats.org/officeDocument/2006/relationships/printerSettings" Target="../printerSettings/printerSettings5651.bin"/><Relationship Id="rId1" Type="http://schemas.openxmlformats.org/officeDocument/2006/relationships/printerSettings" Target="../printerSettings/printerSettings5598.bin"/><Relationship Id="rId6" Type="http://schemas.openxmlformats.org/officeDocument/2006/relationships/printerSettings" Target="../printerSettings/printerSettings5603.bin"/><Relationship Id="rId11" Type="http://schemas.openxmlformats.org/officeDocument/2006/relationships/printerSettings" Target="../printerSettings/printerSettings5608.bin"/><Relationship Id="rId24" Type="http://schemas.openxmlformats.org/officeDocument/2006/relationships/printerSettings" Target="../printerSettings/printerSettings5621.bin"/><Relationship Id="rId32" Type="http://schemas.openxmlformats.org/officeDocument/2006/relationships/printerSettings" Target="../printerSettings/printerSettings5629.bin"/><Relationship Id="rId37" Type="http://schemas.openxmlformats.org/officeDocument/2006/relationships/printerSettings" Target="../printerSettings/printerSettings5634.bin"/><Relationship Id="rId40" Type="http://schemas.openxmlformats.org/officeDocument/2006/relationships/printerSettings" Target="../printerSettings/printerSettings5637.bin"/><Relationship Id="rId45" Type="http://schemas.openxmlformats.org/officeDocument/2006/relationships/printerSettings" Target="../printerSettings/printerSettings5642.bin"/><Relationship Id="rId53" Type="http://schemas.openxmlformats.org/officeDocument/2006/relationships/printerSettings" Target="../printerSettings/printerSettings5650.bin"/><Relationship Id="rId58" Type="http://schemas.openxmlformats.org/officeDocument/2006/relationships/printerSettings" Target="../printerSettings/printerSettings5655.bin"/><Relationship Id="rId5" Type="http://schemas.openxmlformats.org/officeDocument/2006/relationships/printerSettings" Target="../printerSettings/printerSettings5602.bin"/><Relationship Id="rId15" Type="http://schemas.openxmlformats.org/officeDocument/2006/relationships/printerSettings" Target="../printerSettings/printerSettings5612.bin"/><Relationship Id="rId23" Type="http://schemas.openxmlformats.org/officeDocument/2006/relationships/printerSettings" Target="../printerSettings/printerSettings5620.bin"/><Relationship Id="rId28" Type="http://schemas.openxmlformats.org/officeDocument/2006/relationships/printerSettings" Target="../printerSettings/printerSettings5625.bin"/><Relationship Id="rId36" Type="http://schemas.openxmlformats.org/officeDocument/2006/relationships/printerSettings" Target="../printerSettings/printerSettings5633.bin"/><Relationship Id="rId49" Type="http://schemas.openxmlformats.org/officeDocument/2006/relationships/printerSettings" Target="../printerSettings/printerSettings5646.bin"/><Relationship Id="rId57" Type="http://schemas.openxmlformats.org/officeDocument/2006/relationships/printerSettings" Target="../printerSettings/printerSettings5654.bin"/><Relationship Id="rId61" Type="http://schemas.openxmlformats.org/officeDocument/2006/relationships/drawing" Target="../drawings/drawing183.xml"/><Relationship Id="rId10" Type="http://schemas.openxmlformats.org/officeDocument/2006/relationships/printerSettings" Target="../printerSettings/printerSettings5607.bin"/><Relationship Id="rId19" Type="http://schemas.openxmlformats.org/officeDocument/2006/relationships/printerSettings" Target="../printerSettings/printerSettings5616.bin"/><Relationship Id="rId31" Type="http://schemas.openxmlformats.org/officeDocument/2006/relationships/printerSettings" Target="../printerSettings/printerSettings5628.bin"/><Relationship Id="rId44" Type="http://schemas.openxmlformats.org/officeDocument/2006/relationships/printerSettings" Target="../printerSettings/printerSettings5641.bin"/><Relationship Id="rId52" Type="http://schemas.openxmlformats.org/officeDocument/2006/relationships/printerSettings" Target="../printerSettings/printerSettings5649.bin"/><Relationship Id="rId60" Type="http://schemas.openxmlformats.org/officeDocument/2006/relationships/printerSettings" Target="../printerSettings/printerSettings5657.bin"/><Relationship Id="rId4" Type="http://schemas.openxmlformats.org/officeDocument/2006/relationships/printerSettings" Target="../printerSettings/printerSettings5601.bin"/><Relationship Id="rId9" Type="http://schemas.openxmlformats.org/officeDocument/2006/relationships/printerSettings" Target="../printerSettings/printerSettings5606.bin"/><Relationship Id="rId14" Type="http://schemas.openxmlformats.org/officeDocument/2006/relationships/printerSettings" Target="../printerSettings/printerSettings5611.bin"/><Relationship Id="rId22" Type="http://schemas.openxmlformats.org/officeDocument/2006/relationships/printerSettings" Target="../printerSettings/printerSettings5619.bin"/><Relationship Id="rId27" Type="http://schemas.openxmlformats.org/officeDocument/2006/relationships/printerSettings" Target="../printerSettings/printerSettings5624.bin"/><Relationship Id="rId30" Type="http://schemas.openxmlformats.org/officeDocument/2006/relationships/printerSettings" Target="../printerSettings/printerSettings5627.bin"/><Relationship Id="rId35" Type="http://schemas.openxmlformats.org/officeDocument/2006/relationships/printerSettings" Target="../printerSettings/printerSettings5632.bin"/><Relationship Id="rId43" Type="http://schemas.openxmlformats.org/officeDocument/2006/relationships/printerSettings" Target="../printerSettings/printerSettings5640.bin"/><Relationship Id="rId48" Type="http://schemas.openxmlformats.org/officeDocument/2006/relationships/printerSettings" Target="../printerSettings/printerSettings5645.bin"/><Relationship Id="rId56" Type="http://schemas.openxmlformats.org/officeDocument/2006/relationships/printerSettings" Target="../printerSettings/printerSettings5653.bin"/><Relationship Id="rId8" Type="http://schemas.openxmlformats.org/officeDocument/2006/relationships/printerSettings" Target="../printerSettings/printerSettings5605.bin"/><Relationship Id="rId51" Type="http://schemas.openxmlformats.org/officeDocument/2006/relationships/printerSettings" Target="../printerSettings/printerSettings5648.bin"/><Relationship Id="rId3" Type="http://schemas.openxmlformats.org/officeDocument/2006/relationships/printerSettings" Target="../printerSettings/printerSettings5600.bin"/><Relationship Id="rId12" Type="http://schemas.openxmlformats.org/officeDocument/2006/relationships/printerSettings" Target="../printerSettings/printerSettings5609.bin"/><Relationship Id="rId17" Type="http://schemas.openxmlformats.org/officeDocument/2006/relationships/printerSettings" Target="../printerSettings/printerSettings5614.bin"/><Relationship Id="rId25" Type="http://schemas.openxmlformats.org/officeDocument/2006/relationships/printerSettings" Target="../printerSettings/printerSettings5622.bin"/><Relationship Id="rId33" Type="http://schemas.openxmlformats.org/officeDocument/2006/relationships/printerSettings" Target="../printerSettings/printerSettings5630.bin"/><Relationship Id="rId38" Type="http://schemas.openxmlformats.org/officeDocument/2006/relationships/printerSettings" Target="../printerSettings/printerSettings5635.bin"/><Relationship Id="rId46" Type="http://schemas.openxmlformats.org/officeDocument/2006/relationships/printerSettings" Target="../printerSettings/printerSettings5643.bin"/><Relationship Id="rId59" Type="http://schemas.openxmlformats.org/officeDocument/2006/relationships/printerSettings" Target="../printerSettings/printerSettings5656.bin"/></Relationships>
</file>

<file path=xl/worksheets/_rels/sheet104.xml.rels><?xml version="1.0" encoding="UTF-8" standalone="yes"?>
<Relationships xmlns="http://schemas.openxmlformats.org/package/2006/relationships"><Relationship Id="rId13" Type="http://schemas.openxmlformats.org/officeDocument/2006/relationships/printerSettings" Target="../printerSettings/printerSettings5670.bin"/><Relationship Id="rId18" Type="http://schemas.openxmlformats.org/officeDocument/2006/relationships/printerSettings" Target="../printerSettings/printerSettings5675.bin"/><Relationship Id="rId26" Type="http://schemas.openxmlformats.org/officeDocument/2006/relationships/printerSettings" Target="../printerSettings/printerSettings5683.bin"/><Relationship Id="rId39" Type="http://schemas.openxmlformats.org/officeDocument/2006/relationships/printerSettings" Target="../printerSettings/printerSettings5696.bin"/><Relationship Id="rId21" Type="http://schemas.openxmlformats.org/officeDocument/2006/relationships/printerSettings" Target="../printerSettings/printerSettings5678.bin"/><Relationship Id="rId34" Type="http://schemas.openxmlformats.org/officeDocument/2006/relationships/printerSettings" Target="../printerSettings/printerSettings5691.bin"/><Relationship Id="rId42" Type="http://schemas.openxmlformats.org/officeDocument/2006/relationships/printerSettings" Target="../printerSettings/printerSettings5699.bin"/><Relationship Id="rId47" Type="http://schemas.openxmlformats.org/officeDocument/2006/relationships/printerSettings" Target="../printerSettings/printerSettings5704.bin"/><Relationship Id="rId50" Type="http://schemas.openxmlformats.org/officeDocument/2006/relationships/printerSettings" Target="../printerSettings/printerSettings5707.bin"/><Relationship Id="rId55" Type="http://schemas.openxmlformats.org/officeDocument/2006/relationships/printerSettings" Target="../printerSettings/printerSettings5712.bin"/><Relationship Id="rId7" Type="http://schemas.openxmlformats.org/officeDocument/2006/relationships/printerSettings" Target="../printerSettings/printerSettings5664.bin"/><Relationship Id="rId2" Type="http://schemas.openxmlformats.org/officeDocument/2006/relationships/printerSettings" Target="../printerSettings/printerSettings5659.bin"/><Relationship Id="rId16" Type="http://schemas.openxmlformats.org/officeDocument/2006/relationships/printerSettings" Target="../printerSettings/printerSettings5673.bin"/><Relationship Id="rId20" Type="http://schemas.openxmlformats.org/officeDocument/2006/relationships/printerSettings" Target="../printerSettings/printerSettings5677.bin"/><Relationship Id="rId29" Type="http://schemas.openxmlformats.org/officeDocument/2006/relationships/printerSettings" Target="../printerSettings/printerSettings5686.bin"/><Relationship Id="rId41" Type="http://schemas.openxmlformats.org/officeDocument/2006/relationships/printerSettings" Target="../printerSettings/printerSettings5698.bin"/><Relationship Id="rId54" Type="http://schemas.openxmlformats.org/officeDocument/2006/relationships/printerSettings" Target="../printerSettings/printerSettings5711.bin"/><Relationship Id="rId1" Type="http://schemas.openxmlformats.org/officeDocument/2006/relationships/printerSettings" Target="../printerSettings/printerSettings5658.bin"/><Relationship Id="rId6" Type="http://schemas.openxmlformats.org/officeDocument/2006/relationships/printerSettings" Target="../printerSettings/printerSettings5663.bin"/><Relationship Id="rId11" Type="http://schemas.openxmlformats.org/officeDocument/2006/relationships/printerSettings" Target="../printerSettings/printerSettings5668.bin"/><Relationship Id="rId24" Type="http://schemas.openxmlformats.org/officeDocument/2006/relationships/printerSettings" Target="../printerSettings/printerSettings5681.bin"/><Relationship Id="rId32" Type="http://schemas.openxmlformats.org/officeDocument/2006/relationships/printerSettings" Target="../printerSettings/printerSettings5689.bin"/><Relationship Id="rId37" Type="http://schemas.openxmlformats.org/officeDocument/2006/relationships/printerSettings" Target="../printerSettings/printerSettings5694.bin"/><Relationship Id="rId40" Type="http://schemas.openxmlformats.org/officeDocument/2006/relationships/printerSettings" Target="../printerSettings/printerSettings5697.bin"/><Relationship Id="rId45" Type="http://schemas.openxmlformats.org/officeDocument/2006/relationships/printerSettings" Target="../printerSettings/printerSettings5702.bin"/><Relationship Id="rId53" Type="http://schemas.openxmlformats.org/officeDocument/2006/relationships/printerSettings" Target="../printerSettings/printerSettings5710.bin"/><Relationship Id="rId58" Type="http://schemas.openxmlformats.org/officeDocument/2006/relationships/printerSettings" Target="../printerSettings/printerSettings5715.bin"/><Relationship Id="rId5" Type="http://schemas.openxmlformats.org/officeDocument/2006/relationships/printerSettings" Target="../printerSettings/printerSettings5662.bin"/><Relationship Id="rId15" Type="http://schemas.openxmlformats.org/officeDocument/2006/relationships/printerSettings" Target="../printerSettings/printerSettings5672.bin"/><Relationship Id="rId23" Type="http://schemas.openxmlformats.org/officeDocument/2006/relationships/printerSettings" Target="../printerSettings/printerSettings5680.bin"/><Relationship Id="rId28" Type="http://schemas.openxmlformats.org/officeDocument/2006/relationships/printerSettings" Target="../printerSettings/printerSettings5685.bin"/><Relationship Id="rId36" Type="http://schemas.openxmlformats.org/officeDocument/2006/relationships/printerSettings" Target="../printerSettings/printerSettings5693.bin"/><Relationship Id="rId49" Type="http://schemas.openxmlformats.org/officeDocument/2006/relationships/printerSettings" Target="../printerSettings/printerSettings5706.bin"/><Relationship Id="rId57" Type="http://schemas.openxmlformats.org/officeDocument/2006/relationships/printerSettings" Target="../printerSettings/printerSettings5714.bin"/><Relationship Id="rId61" Type="http://schemas.openxmlformats.org/officeDocument/2006/relationships/drawing" Target="../drawings/drawing185.xml"/><Relationship Id="rId10" Type="http://schemas.openxmlformats.org/officeDocument/2006/relationships/printerSettings" Target="../printerSettings/printerSettings5667.bin"/><Relationship Id="rId19" Type="http://schemas.openxmlformats.org/officeDocument/2006/relationships/printerSettings" Target="../printerSettings/printerSettings5676.bin"/><Relationship Id="rId31" Type="http://schemas.openxmlformats.org/officeDocument/2006/relationships/printerSettings" Target="../printerSettings/printerSettings5688.bin"/><Relationship Id="rId44" Type="http://schemas.openxmlformats.org/officeDocument/2006/relationships/printerSettings" Target="../printerSettings/printerSettings5701.bin"/><Relationship Id="rId52" Type="http://schemas.openxmlformats.org/officeDocument/2006/relationships/printerSettings" Target="../printerSettings/printerSettings5709.bin"/><Relationship Id="rId60" Type="http://schemas.openxmlformats.org/officeDocument/2006/relationships/printerSettings" Target="../printerSettings/printerSettings5717.bin"/><Relationship Id="rId4" Type="http://schemas.openxmlformats.org/officeDocument/2006/relationships/printerSettings" Target="../printerSettings/printerSettings5661.bin"/><Relationship Id="rId9" Type="http://schemas.openxmlformats.org/officeDocument/2006/relationships/printerSettings" Target="../printerSettings/printerSettings5666.bin"/><Relationship Id="rId14" Type="http://schemas.openxmlformats.org/officeDocument/2006/relationships/printerSettings" Target="../printerSettings/printerSettings5671.bin"/><Relationship Id="rId22" Type="http://schemas.openxmlformats.org/officeDocument/2006/relationships/printerSettings" Target="../printerSettings/printerSettings5679.bin"/><Relationship Id="rId27" Type="http://schemas.openxmlformats.org/officeDocument/2006/relationships/printerSettings" Target="../printerSettings/printerSettings5684.bin"/><Relationship Id="rId30" Type="http://schemas.openxmlformats.org/officeDocument/2006/relationships/printerSettings" Target="../printerSettings/printerSettings5687.bin"/><Relationship Id="rId35" Type="http://schemas.openxmlformats.org/officeDocument/2006/relationships/printerSettings" Target="../printerSettings/printerSettings5692.bin"/><Relationship Id="rId43" Type="http://schemas.openxmlformats.org/officeDocument/2006/relationships/printerSettings" Target="../printerSettings/printerSettings5700.bin"/><Relationship Id="rId48" Type="http://schemas.openxmlformats.org/officeDocument/2006/relationships/printerSettings" Target="../printerSettings/printerSettings5705.bin"/><Relationship Id="rId56" Type="http://schemas.openxmlformats.org/officeDocument/2006/relationships/printerSettings" Target="../printerSettings/printerSettings5713.bin"/><Relationship Id="rId8" Type="http://schemas.openxmlformats.org/officeDocument/2006/relationships/printerSettings" Target="../printerSettings/printerSettings5665.bin"/><Relationship Id="rId51" Type="http://schemas.openxmlformats.org/officeDocument/2006/relationships/printerSettings" Target="../printerSettings/printerSettings5708.bin"/><Relationship Id="rId3" Type="http://schemas.openxmlformats.org/officeDocument/2006/relationships/printerSettings" Target="../printerSettings/printerSettings5660.bin"/><Relationship Id="rId12" Type="http://schemas.openxmlformats.org/officeDocument/2006/relationships/printerSettings" Target="../printerSettings/printerSettings5669.bin"/><Relationship Id="rId17" Type="http://schemas.openxmlformats.org/officeDocument/2006/relationships/printerSettings" Target="../printerSettings/printerSettings5674.bin"/><Relationship Id="rId25" Type="http://schemas.openxmlformats.org/officeDocument/2006/relationships/printerSettings" Target="../printerSettings/printerSettings5682.bin"/><Relationship Id="rId33" Type="http://schemas.openxmlformats.org/officeDocument/2006/relationships/printerSettings" Target="../printerSettings/printerSettings5690.bin"/><Relationship Id="rId38" Type="http://schemas.openxmlformats.org/officeDocument/2006/relationships/printerSettings" Target="../printerSettings/printerSettings5695.bin"/><Relationship Id="rId46" Type="http://schemas.openxmlformats.org/officeDocument/2006/relationships/printerSettings" Target="../printerSettings/printerSettings5703.bin"/><Relationship Id="rId59" Type="http://schemas.openxmlformats.org/officeDocument/2006/relationships/printerSettings" Target="../printerSettings/printerSettings5716.bin"/></Relationships>
</file>

<file path=xl/worksheets/_rels/sheet105.xml.rels><?xml version="1.0" encoding="UTF-8" standalone="yes"?>
<Relationships xmlns="http://schemas.openxmlformats.org/package/2006/relationships"><Relationship Id="rId13" Type="http://schemas.openxmlformats.org/officeDocument/2006/relationships/printerSettings" Target="../printerSettings/printerSettings5730.bin"/><Relationship Id="rId18" Type="http://schemas.openxmlformats.org/officeDocument/2006/relationships/printerSettings" Target="../printerSettings/printerSettings5735.bin"/><Relationship Id="rId26" Type="http://schemas.openxmlformats.org/officeDocument/2006/relationships/printerSettings" Target="../printerSettings/printerSettings5743.bin"/><Relationship Id="rId39" Type="http://schemas.openxmlformats.org/officeDocument/2006/relationships/printerSettings" Target="../printerSettings/printerSettings5756.bin"/><Relationship Id="rId21" Type="http://schemas.openxmlformats.org/officeDocument/2006/relationships/printerSettings" Target="../printerSettings/printerSettings5738.bin"/><Relationship Id="rId34" Type="http://schemas.openxmlformats.org/officeDocument/2006/relationships/printerSettings" Target="../printerSettings/printerSettings5751.bin"/><Relationship Id="rId42" Type="http://schemas.openxmlformats.org/officeDocument/2006/relationships/printerSettings" Target="../printerSettings/printerSettings5759.bin"/><Relationship Id="rId47" Type="http://schemas.openxmlformats.org/officeDocument/2006/relationships/printerSettings" Target="../printerSettings/printerSettings5764.bin"/><Relationship Id="rId50" Type="http://schemas.openxmlformats.org/officeDocument/2006/relationships/printerSettings" Target="../printerSettings/printerSettings5767.bin"/><Relationship Id="rId55" Type="http://schemas.openxmlformats.org/officeDocument/2006/relationships/printerSettings" Target="../printerSettings/printerSettings5772.bin"/><Relationship Id="rId7" Type="http://schemas.openxmlformats.org/officeDocument/2006/relationships/printerSettings" Target="../printerSettings/printerSettings5724.bin"/><Relationship Id="rId2" Type="http://schemas.openxmlformats.org/officeDocument/2006/relationships/printerSettings" Target="../printerSettings/printerSettings5719.bin"/><Relationship Id="rId16" Type="http://schemas.openxmlformats.org/officeDocument/2006/relationships/printerSettings" Target="../printerSettings/printerSettings5733.bin"/><Relationship Id="rId20" Type="http://schemas.openxmlformats.org/officeDocument/2006/relationships/printerSettings" Target="../printerSettings/printerSettings5737.bin"/><Relationship Id="rId29" Type="http://schemas.openxmlformats.org/officeDocument/2006/relationships/printerSettings" Target="../printerSettings/printerSettings5746.bin"/><Relationship Id="rId41" Type="http://schemas.openxmlformats.org/officeDocument/2006/relationships/printerSettings" Target="../printerSettings/printerSettings5758.bin"/><Relationship Id="rId54" Type="http://schemas.openxmlformats.org/officeDocument/2006/relationships/printerSettings" Target="../printerSettings/printerSettings5771.bin"/><Relationship Id="rId1" Type="http://schemas.openxmlformats.org/officeDocument/2006/relationships/printerSettings" Target="../printerSettings/printerSettings5718.bin"/><Relationship Id="rId6" Type="http://schemas.openxmlformats.org/officeDocument/2006/relationships/printerSettings" Target="../printerSettings/printerSettings5723.bin"/><Relationship Id="rId11" Type="http://schemas.openxmlformats.org/officeDocument/2006/relationships/printerSettings" Target="../printerSettings/printerSettings5728.bin"/><Relationship Id="rId24" Type="http://schemas.openxmlformats.org/officeDocument/2006/relationships/printerSettings" Target="../printerSettings/printerSettings5741.bin"/><Relationship Id="rId32" Type="http://schemas.openxmlformats.org/officeDocument/2006/relationships/printerSettings" Target="../printerSettings/printerSettings5749.bin"/><Relationship Id="rId37" Type="http://schemas.openxmlformats.org/officeDocument/2006/relationships/printerSettings" Target="../printerSettings/printerSettings5754.bin"/><Relationship Id="rId40" Type="http://schemas.openxmlformats.org/officeDocument/2006/relationships/printerSettings" Target="../printerSettings/printerSettings5757.bin"/><Relationship Id="rId45" Type="http://schemas.openxmlformats.org/officeDocument/2006/relationships/printerSettings" Target="../printerSettings/printerSettings5762.bin"/><Relationship Id="rId53" Type="http://schemas.openxmlformats.org/officeDocument/2006/relationships/printerSettings" Target="../printerSettings/printerSettings5770.bin"/><Relationship Id="rId58" Type="http://schemas.openxmlformats.org/officeDocument/2006/relationships/printerSettings" Target="../printerSettings/printerSettings5775.bin"/><Relationship Id="rId5" Type="http://schemas.openxmlformats.org/officeDocument/2006/relationships/printerSettings" Target="../printerSettings/printerSettings5722.bin"/><Relationship Id="rId15" Type="http://schemas.openxmlformats.org/officeDocument/2006/relationships/printerSettings" Target="../printerSettings/printerSettings5732.bin"/><Relationship Id="rId23" Type="http://schemas.openxmlformats.org/officeDocument/2006/relationships/printerSettings" Target="../printerSettings/printerSettings5740.bin"/><Relationship Id="rId28" Type="http://schemas.openxmlformats.org/officeDocument/2006/relationships/printerSettings" Target="../printerSettings/printerSettings5745.bin"/><Relationship Id="rId36" Type="http://schemas.openxmlformats.org/officeDocument/2006/relationships/printerSettings" Target="../printerSettings/printerSettings5753.bin"/><Relationship Id="rId49" Type="http://schemas.openxmlformats.org/officeDocument/2006/relationships/printerSettings" Target="../printerSettings/printerSettings5766.bin"/><Relationship Id="rId57" Type="http://schemas.openxmlformats.org/officeDocument/2006/relationships/printerSettings" Target="../printerSettings/printerSettings5774.bin"/><Relationship Id="rId61" Type="http://schemas.openxmlformats.org/officeDocument/2006/relationships/drawing" Target="../drawings/drawing186.xml"/><Relationship Id="rId10" Type="http://schemas.openxmlformats.org/officeDocument/2006/relationships/printerSettings" Target="../printerSettings/printerSettings5727.bin"/><Relationship Id="rId19" Type="http://schemas.openxmlformats.org/officeDocument/2006/relationships/printerSettings" Target="../printerSettings/printerSettings5736.bin"/><Relationship Id="rId31" Type="http://schemas.openxmlformats.org/officeDocument/2006/relationships/printerSettings" Target="../printerSettings/printerSettings5748.bin"/><Relationship Id="rId44" Type="http://schemas.openxmlformats.org/officeDocument/2006/relationships/printerSettings" Target="../printerSettings/printerSettings5761.bin"/><Relationship Id="rId52" Type="http://schemas.openxmlformats.org/officeDocument/2006/relationships/printerSettings" Target="../printerSettings/printerSettings5769.bin"/><Relationship Id="rId60" Type="http://schemas.openxmlformats.org/officeDocument/2006/relationships/printerSettings" Target="../printerSettings/printerSettings5777.bin"/><Relationship Id="rId4" Type="http://schemas.openxmlformats.org/officeDocument/2006/relationships/printerSettings" Target="../printerSettings/printerSettings5721.bin"/><Relationship Id="rId9" Type="http://schemas.openxmlformats.org/officeDocument/2006/relationships/printerSettings" Target="../printerSettings/printerSettings5726.bin"/><Relationship Id="rId14" Type="http://schemas.openxmlformats.org/officeDocument/2006/relationships/printerSettings" Target="../printerSettings/printerSettings5731.bin"/><Relationship Id="rId22" Type="http://schemas.openxmlformats.org/officeDocument/2006/relationships/printerSettings" Target="../printerSettings/printerSettings5739.bin"/><Relationship Id="rId27" Type="http://schemas.openxmlformats.org/officeDocument/2006/relationships/printerSettings" Target="../printerSettings/printerSettings5744.bin"/><Relationship Id="rId30" Type="http://schemas.openxmlformats.org/officeDocument/2006/relationships/printerSettings" Target="../printerSettings/printerSettings5747.bin"/><Relationship Id="rId35" Type="http://schemas.openxmlformats.org/officeDocument/2006/relationships/printerSettings" Target="../printerSettings/printerSettings5752.bin"/><Relationship Id="rId43" Type="http://schemas.openxmlformats.org/officeDocument/2006/relationships/printerSettings" Target="../printerSettings/printerSettings5760.bin"/><Relationship Id="rId48" Type="http://schemas.openxmlformats.org/officeDocument/2006/relationships/printerSettings" Target="../printerSettings/printerSettings5765.bin"/><Relationship Id="rId56" Type="http://schemas.openxmlformats.org/officeDocument/2006/relationships/printerSettings" Target="../printerSettings/printerSettings5773.bin"/><Relationship Id="rId8" Type="http://schemas.openxmlformats.org/officeDocument/2006/relationships/printerSettings" Target="../printerSettings/printerSettings5725.bin"/><Relationship Id="rId51" Type="http://schemas.openxmlformats.org/officeDocument/2006/relationships/printerSettings" Target="../printerSettings/printerSettings5768.bin"/><Relationship Id="rId3" Type="http://schemas.openxmlformats.org/officeDocument/2006/relationships/printerSettings" Target="../printerSettings/printerSettings5720.bin"/><Relationship Id="rId12" Type="http://schemas.openxmlformats.org/officeDocument/2006/relationships/printerSettings" Target="../printerSettings/printerSettings5729.bin"/><Relationship Id="rId17" Type="http://schemas.openxmlformats.org/officeDocument/2006/relationships/printerSettings" Target="../printerSettings/printerSettings5734.bin"/><Relationship Id="rId25" Type="http://schemas.openxmlformats.org/officeDocument/2006/relationships/printerSettings" Target="../printerSettings/printerSettings5742.bin"/><Relationship Id="rId33" Type="http://schemas.openxmlformats.org/officeDocument/2006/relationships/printerSettings" Target="../printerSettings/printerSettings5750.bin"/><Relationship Id="rId38" Type="http://schemas.openxmlformats.org/officeDocument/2006/relationships/printerSettings" Target="../printerSettings/printerSettings5755.bin"/><Relationship Id="rId46" Type="http://schemas.openxmlformats.org/officeDocument/2006/relationships/printerSettings" Target="../printerSettings/printerSettings5763.bin"/><Relationship Id="rId59" Type="http://schemas.openxmlformats.org/officeDocument/2006/relationships/printerSettings" Target="../printerSettings/printerSettings5776.bin"/></Relationships>
</file>

<file path=xl/worksheets/_rels/sheet106.xml.rels><?xml version="1.0" encoding="UTF-8" standalone="yes"?>
<Relationships xmlns="http://schemas.openxmlformats.org/package/2006/relationships"><Relationship Id="rId13" Type="http://schemas.openxmlformats.org/officeDocument/2006/relationships/printerSettings" Target="../printerSettings/printerSettings5790.bin"/><Relationship Id="rId18" Type="http://schemas.openxmlformats.org/officeDocument/2006/relationships/printerSettings" Target="../printerSettings/printerSettings5795.bin"/><Relationship Id="rId26" Type="http://schemas.openxmlformats.org/officeDocument/2006/relationships/printerSettings" Target="../printerSettings/printerSettings5803.bin"/><Relationship Id="rId39" Type="http://schemas.openxmlformats.org/officeDocument/2006/relationships/printerSettings" Target="../printerSettings/printerSettings5816.bin"/><Relationship Id="rId21" Type="http://schemas.openxmlformats.org/officeDocument/2006/relationships/printerSettings" Target="../printerSettings/printerSettings5798.bin"/><Relationship Id="rId34" Type="http://schemas.openxmlformats.org/officeDocument/2006/relationships/printerSettings" Target="../printerSettings/printerSettings5811.bin"/><Relationship Id="rId42" Type="http://schemas.openxmlformats.org/officeDocument/2006/relationships/printerSettings" Target="../printerSettings/printerSettings5819.bin"/><Relationship Id="rId47" Type="http://schemas.openxmlformats.org/officeDocument/2006/relationships/printerSettings" Target="../printerSettings/printerSettings5824.bin"/><Relationship Id="rId50" Type="http://schemas.openxmlformats.org/officeDocument/2006/relationships/printerSettings" Target="../printerSettings/printerSettings5827.bin"/><Relationship Id="rId55" Type="http://schemas.openxmlformats.org/officeDocument/2006/relationships/printerSettings" Target="../printerSettings/printerSettings5832.bin"/><Relationship Id="rId7" Type="http://schemas.openxmlformats.org/officeDocument/2006/relationships/printerSettings" Target="../printerSettings/printerSettings5784.bin"/><Relationship Id="rId2" Type="http://schemas.openxmlformats.org/officeDocument/2006/relationships/printerSettings" Target="../printerSettings/printerSettings5779.bin"/><Relationship Id="rId16" Type="http://schemas.openxmlformats.org/officeDocument/2006/relationships/printerSettings" Target="../printerSettings/printerSettings5793.bin"/><Relationship Id="rId20" Type="http://schemas.openxmlformats.org/officeDocument/2006/relationships/printerSettings" Target="../printerSettings/printerSettings5797.bin"/><Relationship Id="rId29" Type="http://schemas.openxmlformats.org/officeDocument/2006/relationships/printerSettings" Target="../printerSettings/printerSettings5806.bin"/><Relationship Id="rId41" Type="http://schemas.openxmlformats.org/officeDocument/2006/relationships/printerSettings" Target="../printerSettings/printerSettings5818.bin"/><Relationship Id="rId54" Type="http://schemas.openxmlformats.org/officeDocument/2006/relationships/printerSettings" Target="../printerSettings/printerSettings5831.bin"/><Relationship Id="rId1" Type="http://schemas.openxmlformats.org/officeDocument/2006/relationships/printerSettings" Target="../printerSettings/printerSettings5778.bin"/><Relationship Id="rId6" Type="http://schemas.openxmlformats.org/officeDocument/2006/relationships/printerSettings" Target="../printerSettings/printerSettings5783.bin"/><Relationship Id="rId11" Type="http://schemas.openxmlformats.org/officeDocument/2006/relationships/printerSettings" Target="../printerSettings/printerSettings5788.bin"/><Relationship Id="rId24" Type="http://schemas.openxmlformats.org/officeDocument/2006/relationships/printerSettings" Target="../printerSettings/printerSettings5801.bin"/><Relationship Id="rId32" Type="http://schemas.openxmlformats.org/officeDocument/2006/relationships/printerSettings" Target="../printerSettings/printerSettings5809.bin"/><Relationship Id="rId37" Type="http://schemas.openxmlformats.org/officeDocument/2006/relationships/printerSettings" Target="../printerSettings/printerSettings5814.bin"/><Relationship Id="rId40" Type="http://schemas.openxmlformats.org/officeDocument/2006/relationships/printerSettings" Target="../printerSettings/printerSettings5817.bin"/><Relationship Id="rId45" Type="http://schemas.openxmlformats.org/officeDocument/2006/relationships/printerSettings" Target="../printerSettings/printerSettings5822.bin"/><Relationship Id="rId53" Type="http://schemas.openxmlformats.org/officeDocument/2006/relationships/printerSettings" Target="../printerSettings/printerSettings5830.bin"/><Relationship Id="rId58" Type="http://schemas.openxmlformats.org/officeDocument/2006/relationships/printerSettings" Target="../printerSettings/printerSettings5835.bin"/><Relationship Id="rId5" Type="http://schemas.openxmlformats.org/officeDocument/2006/relationships/printerSettings" Target="../printerSettings/printerSettings5782.bin"/><Relationship Id="rId15" Type="http://schemas.openxmlformats.org/officeDocument/2006/relationships/printerSettings" Target="../printerSettings/printerSettings5792.bin"/><Relationship Id="rId23" Type="http://schemas.openxmlformats.org/officeDocument/2006/relationships/printerSettings" Target="../printerSettings/printerSettings5800.bin"/><Relationship Id="rId28" Type="http://schemas.openxmlformats.org/officeDocument/2006/relationships/printerSettings" Target="../printerSettings/printerSettings5805.bin"/><Relationship Id="rId36" Type="http://schemas.openxmlformats.org/officeDocument/2006/relationships/printerSettings" Target="../printerSettings/printerSettings5813.bin"/><Relationship Id="rId49" Type="http://schemas.openxmlformats.org/officeDocument/2006/relationships/printerSettings" Target="../printerSettings/printerSettings5826.bin"/><Relationship Id="rId57" Type="http://schemas.openxmlformats.org/officeDocument/2006/relationships/printerSettings" Target="../printerSettings/printerSettings5834.bin"/><Relationship Id="rId61" Type="http://schemas.openxmlformats.org/officeDocument/2006/relationships/drawing" Target="../drawings/drawing187.xml"/><Relationship Id="rId10" Type="http://schemas.openxmlformats.org/officeDocument/2006/relationships/printerSettings" Target="../printerSettings/printerSettings5787.bin"/><Relationship Id="rId19" Type="http://schemas.openxmlformats.org/officeDocument/2006/relationships/printerSettings" Target="../printerSettings/printerSettings5796.bin"/><Relationship Id="rId31" Type="http://schemas.openxmlformats.org/officeDocument/2006/relationships/printerSettings" Target="../printerSettings/printerSettings5808.bin"/><Relationship Id="rId44" Type="http://schemas.openxmlformats.org/officeDocument/2006/relationships/printerSettings" Target="../printerSettings/printerSettings5821.bin"/><Relationship Id="rId52" Type="http://schemas.openxmlformats.org/officeDocument/2006/relationships/printerSettings" Target="../printerSettings/printerSettings5829.bin"/><Relationship Id="rId60" Type="http://schemas.openxmlformats.org/officeDocument/2006/relationships/printerSettings" Target="../printerSettings/printerSettings5837.bin"/><Relationship Id="rId4" Type="http://schemas.openxmlformats.org/officeDocument/2006/relationships/printerSettings" Target="../printerSettings/printerSettings5781.bin"/><Relationship Id="rId9" Type="http://schemas.openxmlformats.org/officeDocument/2006/relationships/printerSettings" Target="../printerSettings/printerSettings5786.bin"/><Relationship Id="rId14" Type="http://schemas.openxmlformats.org/officeDocument/2006/relationships/printerSettings" Target="../printerSettings/printerSettings5791.bin"/><Relationship Id="rId22" Type="http://schemas.openxmlformats.org/officeDocument/2006/relationships/printerSettings" Target="../printerSettings/printerSettings5799.bin"/><Relationship Id="rId27" Type="http://schemas.openxmlformats.org/officeDocument/2006/relationships/printerSettings" Target="../printerSettings/printerSettings5804.bin"/><Relationship Id="rId30" Type="http://schemas.openxmlformats.org/officeDocument/2006/relationships/printerSettings" Target="../printerSettings/printerSettings5807.bin"/><Relationship Id="rId35" Type="http://schemas.openxmlformats.org/officeDocument/2006/relationships/printerSettings" Target="../printerSettings/printerSettings5812.bin"/><Relationship Id="rId43" Type="http://schemas.openxmlformats.org/officeDocument/2006/relationships/printerSettings" Target="../printerSettings/printerSettings5820.bin"/><Relationship Id="rId48" Type="http://schemas.openxmlformats.org/officeDocument/2006/relationships/printerSettings" Target="../printerSettings/printerSettings5825.bin"/><Relationship Id="rId56" Type="http://schemas.openxmlformats.org/officeDocument/2006/relationships/printerSettings" Target="../printerSettings/printerSettings5833.bin"/><Relationship Id="rId8" Type="http://schemas.openxmlformats.org/officeDocument/2006/relationships/printerSettings" Target="../printerSettings/printerSettings5785.bin"/><Relationship Id="rId51" Type="http://schemas.openxmlformats.org/officeDocument/2006/relationships/printerSettings" Target="../printerSettings/printerSettings5828.bin"/><Relationship Id="rId3" Type="http://schemas.openxmlformats.org/officeDocument/2006/relationships/printerSettings" Target="../printerSettings/printerSettings5780.bin"/><Relationship Id="rId12" Type="http://schemas.openxmlformats.org/officeDocument/2006/relationships/printerSettings" Target="../printerSettings/printerSettings5789.bin"/><Relationship Id="rId17" Type="http://schemas.openxmlformats.org/officeDocument/2006/relationships/printerSettings" Target="../printerSettings/printerSettings5794.bin"/><Relationship Id="rId25" Type="http://schemas.openxmlformats.org/officeDocument/2006/relationships/printerSettings" Target="../printerSettings/printerSettings5802.bin"/><Relationship Id="rId33" Type="http://schemas.openxmlformats.org/officeDocument/2006/relationships/printerSettings" Target="../printerSettings/printerSettings5810.bin"/><Relationship Id="rId38" Type="http://schemas.openxmlformats.org/officeDocument/2006/relationships/printerSettings" Target="../printerSettings/printerSettings5815.bin"/><Relationship Id="rId46" Type="http://schemas.openxmlformats.org/officeDocument/2006/relationships/printerSettings" Target="../printerSettings/printerSettings5823.bin"/><Relationship Id="rId59" Type="http://schemas.openxmlformats.org/officeDocument/2006/relationships/printerSettings" Target="../printerSettings/printerSettings5836.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5840.bin"/><Relationship Id="rId2" Type="http://schemas.openxmlformats.org/officeDocument/2006/relationships/printerSettings" Target="../printerSettings/printerSettings5839.bin"/><Relationship Id="rId1" Type="http://schemas.openxmlformats.org/officeDocument/2006/relationships/printerSettings" Target="../printerSettings/printerSettings5838.bin"/><Relationship Id="rId5" Type="http://schemas.openxmlformats.org/officeDocument/2006/relationships/drawing" Target="../drawings/drawing188.xml"/><Relationship Id="rId4" Type="http://schemas.openxmlformats.org/officeDocument/2006/relationships/printerSettings" Target="../printerSettings/printerSettings5841.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5844.bin"/><Relationship Id="rId2" Type="http://schemas.openxmlformats.org/officeDocument/2006/relationships/printerSettings" Target="../printerSettings/printerSettings5843.bin"/><Relationship Id="rId1" Type="http://schemas.openxmlformats.org/officeDocument/2006/relationships/printerSettings" Target="../printerSettings/printerSettings5842.bin"/><Relationship Id="rId5" Type="http://schemas.openxmlformats.org/officeDocument/2006/relationships/drawing" Target="../drawings/drawing190.xml"/><Relationship Id="rId4" Type="http://schemas.openxmlformats.org/officeDocument/2006/relationships/printerSettings" Target="../printerSettings/printerSettings5845.bin"/></Relationships>
</file>

<file path=xl/worksheets/_rels/sheet109.xml.rels><?xml version="1.0" encoding="UTF-8" standalone="yes"?>
<Relationships xmlns="http://schemas.openxmlformats.org/package/2006/relationships"><Relationship Id="rId13" Type="http://schemas.openxmlformats.org/officeDocument/2006/relationships/printerSettings" Target="../printerSettings/printerSettings5858.bin"/><Relationship Id="rId18" Type="http://schemas.openxmlformats.org/officeDocument/2006/relationships/printerSettings" Target="../printerSettings/printerSettings5863.bin"/><Relationship Id="rId26" Type="http://schemas.openxmlformats.org/officeDocument/2006/relationships/printerSettings" Target="../printerSettings/printerSettings5871.bin"/><Relationship Id="rId39" Type="http://schemas.openxmlformats.org/officeDocument/2006/relationships/printerSettings" Target="../printerSettings/printerSettings5884.bin"/><Relationship Id="rId21" Type="http://schemas.openxmlformats.org/officeDocument/2006/relationships/printerSettings" Target="../printerSettings/printerSettings5866.bin"/><Relationship Id="rId34" Type="http://schemas.openxmlformats.org/officeDocument/2006/relationships/printerSettings" Target="../printerSettings/printerSettings5879.bin"/><Relationship Id="rId42" Type="http://schemas.openxmlformats.org/officeDocument/2006/relationships/printerSettings" Target="../printerSettings/printerSettings5887.bin"/><Relationship Id="rId47" Type="http://schemas.openxmlformats.org/officeDocument/2006/relationships/printerSettings" Target="../printerSettings/printerSettings5892.bin"/><Relationship Id="rId50" Type="http://schemas.openxmlformats.org/officeDocument/2006/relationships/printerSettings" Target="../printerSettings/printerSettings5895.bin"/><Relationship Id="rId55" Type="http://schemas.openxmlformats.org/officeDocument/2006/relationships/printerSettings" Target="../printerSettings/printerSettings5900.bin"/><Relationship Id="rId7" Type="http://schemas.openxmlformats.org/officeDocument/2006/relationships/printerSettings" Target="../printerSettings/printerSettings5852.bin"/><Relationship Id="rId2" Type="http://schemas.openxmlformats.org/officeDocument/2006/relationships/printerSettings" Target="../printerSettings/printerSettings5847.bin"/><Relationship Id="rId16" Type="http://schemas.openxmlformats.org/officeDocument/2006/relationships/printerSettings" Target="../printerSettings/printerSettings5861.bin"/><Relationship Id="rId20" Type="http://schemas.openxmlformats.org/officeDocument/2006/relationships/printerSettings" Target="../printerSettings/printerSettings5865.bin"/><Relationship Id="rId29" Type="http://schemas.openxmlformats.org/officeDocument/2006/relationships/printerSettings" Target="../printerSettings/printerSettings5874.bin"/><Relationship Id="rId41" Type="http://schemas.openxmlformats.org/officeDocument/2006/relationships/printerSettings" Target="../printerSettings/printerSettings5886.bin"/><Relationship Id="rId54" Type="http://schemas.openxmlformats.org/officeDocument/2006/relationships/printerSettings" Target="../printerSettings/printerSettings5899.bin"/><Relationship Id="rId1" Type="http://schemas.openxmlformats.org/officeDocument/2006/relationships/printerSettings" Target="../printerSettings/printerSettings5846.bin"/><Relationship Id="rId6" Type="http://schemas.openxmlformats.org/officeDocument/2006/relationships/printerSettings" Target="../printerSettings/printerSettings5851.bin"/><Relationship Id="rId11" Type="http://schemas.openxmlformats.org/officeDocument/2006/relationships/printerSettings" Target="../printerSettings/printerSettings5856.bin"/><Relationship Id="rId24" Type="http://schemas.openxmlformats.org/officeDocument/2006/relationships/printerSettings" Target="../printerSettings/printerSettings5869.bin"/><Relationship Id="rId32" Type="http://schemas.openxmlformats.org/officeDocument/2006/relationships/printerSettings" Target="../printerSettings/printerSettings5877.bin"/><Relationship Id="rId37" Type="http://schemas.openxmlformats.org/officeDocument/2006/relationships/printerSettings" Target="../printerSettings/printerSettings5882.bin"/><Relationship Id="rId40" Type="http://schemas.openxmlformats.org/officeDocument/2006/relationships/printerSettings" Target="../printerSettings/printerSettings5885.bin"/><Relationship Id="rId45" Type="http://schemas.openxmlformats.org/officeDocument/2006/relationships/printerSettings" Target="../printerSettings/printerSettings5890.bin"/><Relationship Id="rId53" Type="http://schemas.openxmlformats.org/officeDocument/2006/relationships/printerSettings" Target="../printerSettings/printerSettings5898.bin"/><Relationship Id="rId58" Type="http://schemas.openxmlformats.org/officeDocument/2006/relationships/printerSettings" Target="../printerSettings/printerSettings5903.bin"/><Relationship Id="rId5" Type="http://schemas.openxmlformats.org/officeDocument/2006/relationships/printerSettings" Target="../printerSettings/printerSettings5850.bin"/><Relationship Id="rId15" Type="http://schemas.openxmlformats.org/officeDocument/2006/relationships/printerSettings" Target="../printerSettings/printerSettings5860.bin"/><Relationship Id="rId23" Type="http://schemas.openxmlformats.org/officeDocument/2006/relationships/printerSettings" Target="../printerSettings/printerSettings5868.bin"/><Relationship Id="rId28" Type="http://schemas.openxmlformats.org/officeDocument/2006/relationships/printerSettings" Target="../printerSettings/printerSettings5873.bin"/><Relationship Id="rId36" Type="http://schemas.openxmlformats.org/officeDocument/2006/relationships/printerSettings" Target="../printerSettings/printerSettings5881.bin"/><Relationship Id="rId49" Type="http://schemas.openxmlformats.org/officeDocument/2006/relationships/printerSettings" Target="../printerSettings/printerSettings5894.bin"/><Relationship Id="rId57" Type="http://schemas.openxmlformats.org/officeDocument/2006/relationships/printerSettings" Target="../printerSettings/printerSettings5902.bin"/><Relationship Id="rId61" Type="http://schemas.openxmlformats.org/officeDocument/2006/relationships/drawing" Target="../drawings/drawing192.xml"/><Relationship Id="rId10" Type="http://schemas.openxmlformats.org/officeDocument/2006/relationships/printerSettings" Target="../printerSettings/printerSettings5855.bin"/><Relationship Id="rId19" Type="http://schemas.openxmlformats.org/officeDocument/2006/relationships/printerSettings" Target="../printerSettings/printerSettings5864.bin"/><Relationship Id="rId31" Type="http://schemas.openxmlformats.org/officeDocument/2006/relationships/printerSettings" Target="../printerSettings/printerSettings5876.bin"/><Relationship Id="rId44" Type="http://schemas.openxmlformats.org/officeDocument/2006/relationships/printerSettings" Target="../printerSettings/printerSettings5889.bin"/><Relationship Id="rId52" Type="http://schemas.openxmlformats.org/officeDocument/2006/relationships/printerSettings" Target="../printerSettings/printerSettings5897.bin"/><Relationship Id="rId60" Type="http://schemas.openxmlformats.org/officeDocument/2006/relationships/printerSettings" Target="../printerSettings/printerSettings5905.bin"/><Relationship Id="rId4" Type="http://schemas.openxmlformats.org/officeDocument/2006/relationships/printerSettings" Target="../printerSettings/printerSettings5849.bin"/><Relationship Id="rId9" Type="http://schemas.openxmlformats.org/officeDocument/2006/relationships/printerSettings" Target="../printerSettings/printerSettings5854.bin"/><Relationship Id="rId14" Type="http://schemas.openxmlformats.org/officeDocument/2006/relationships/printerSettings" Target="../printerSettings/printerSettings5859.bin"/><Relationship Id="rId22" Type="http://schemas.openxmlformats.org/officeDocument/2006/relationships/printerSettings" Target="../printerSettings/printerSettings5867.bin"/><Relationship Id="rId27" Type="http://schemas.openxmlformats.org/officeDocument/2006/relationships/printerSettings" Target="../printerSettings/printerSettings5872.bin"/><Relationship Id="rId30" Type="http://schemas.openxmlformats.org/officeDocument/2006/relationships/printerSettings" Target="../printerSettings/printerSettings5875.bin"/><Relationship Id="rId35" Type="http://schemas.openxmlformats.org/officeDocument/2006/relationships/printerSettings" Target="../printerSettings/printerSettings5880.bin"/><Relationship Id="rId43" Type="http://schemas.openxmlformats.org/officeDocument/2006/relationships/printerSettings" Target="../printerSettings/printerSettings5888.bin"/><Relationship Id="rId48" Type="http://schemas.openxmlformats.org/officeDocument/2006/relationships/printerSettings" Target="../printerSettings/printerSettings5893.bin"/><Relationship Id="rId56" Type="http://schemas.openxmlformats.org/officeDocument/2006/relationships/printerSettings" Target="../printerSettings/printerSettings5901.bin"/><Relationship Id="rId8" Type="http://schemas.openxmlformats.org/officeDocument/2006/relationships/printerSettings" Target="../printerSettings/printerSettings5853.bin"/><Relationship Id="rId51" Type="http://schemas.openxmlformats.org/officeDocument/2006/relationships/printerSettings" Target="../printerSettings/printerSettings5896.bin"/><Relationship Id="rId3" Type="http://schemas.openxmlformats.org/officeDocument/2006/relationships/printerSettings" Target="../printerSettings/printerSettings5848.bin"/><Relationship Id="rId12" Type="http://schemas.openxmlformats.org/officeDocument/2006/relationships/printerSettings" Target="../printerSettings/printerSettings5857.bin"/><Relationship Id="rId17" Type="http://schemas.openxmlformats.org/officeDocument/2006/relationships/printerSettings" Target="../printerSettings/printerSettings5862.bin"/><Relationship Id="rId25" Type="http://schemas.openxmlformats.org/officeDocument/2006/relationships/printerSettings" Target="../printerSettings/printerSettings5870.bin"/><Relationship Id="rId33" Type="http://schemas.openxmlformats.org/officeDocument/2006/relationships/printerSettings" Target="../printerSettings/printerSettings5878.bin"/><Relationship Id="rId38" Type="http://schemas.openxmlformats.org/officeDocument/2006/relationships/printerSettings" Target="../printerSettings/printerSettings5883.bin"/><Relationship Id="rId46" Type="http://schemas.openxmlformats.org/officeDocument/2006/relationships/printerSettings" Target="../printerSettings/printerSettings5891.bin"/><Relationship Id="rId59" Type="http://schemas.openxmlformats.org/officeDocument/2006/relationships/printerSettings" Target="../printerSettings/printerSettings5904.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618.bin"/><Relationship Id="rId18" Type="http://schemas.openxmlformats.org/officeDocument/2006/relationships/printerSettings" Target="../printerSettings/printerSettings623.bin"/><Relationship Id="rId26" Type="http://schemas.openxmlformats.org/officeDocument/2006/relationships/printerSettings" Target="../printerSettings/printerSettings631.bin"/><Relationship Id="rId39" Type="http://schemas.openxmlformats.org/officeDocument/2006/relationships/printerSettings" Target="../printerSettings/printerSettings644.bin"/><Relationship Id="rId21" Type="http://schemas.openxmlformats.org/officeDocument/2006/relationships/printerSettings" Target="../printerSettings/printerSettings626.bin"/><Relationship Id="rId34" Type="http://schemas.openxmlformats.org/officeDocument/2006/relationships/printerSettings" Target="../printerSettings/printerSettings639.bin"/><Relationship Id="rId42" Type="http://schemas.openxmlformats.org/officeDocument/2006/relationships/printerSettings" Target="../printerSettings/printerSettings647.bin"/><Relationship Id="rId47" Type="http://schemas.openxmlformats.org/officeDocument/2006/relationships/printerSettings" Target="../printerSettings/printerSettings652.bin"/><Relationship Id="rId50" Type="http://schemas.openxmlformats.org/officeDocument/2006/relationships/printerSettings" Target="../printerSettings/printerSettings655.bin"/><Relationship Id="rId55" Type="http://schemas.openxmlformats.org/officeDocument/2006/relationships/printerSettings" Target="../printerSettings/printerSettings660.bin"/><Relationship Id="rId63" Type="http://schemas.openxmlformats.org/officeDocument/2006/relationships/printerSettings" Target="../printerSettings/printerSettings668.bin"/><Relationship Id="rId68" Type="http://schemas.openxmlformats.org/officeDocument/2006/relationships/printerSettings" Target="../printerSettings/printerSettings673.bin"/><Relationship Id="rId7" Type="http://schemas.openxmlformats.org/officeDocument/2006/relationships/printerSettings" Target="../printerSettings/printerSettings612.bin"/><Relationship Id="rId2" Type="http://schemas.openxmlformats.org/officeDocument/2006/relationships/printerSettings" Target="../printerSettings/printerSettings607.bin"/><Relationship Id="rId16" Type="http://schemas.openxmlformats.org/officeDocument/2006/relationships/printerSettings" Target="../printerSettings/printerSettings621.bin"/><Relationship Id="rId29" Type="http://schemas.openxmlformats.org/officeDocument/2006/relationships/printerSettings" Target="../printerSettings/printerSettings634.bin"/><Relationship Id="rId1" Type="http://schemas.openxmlformats.org/officeDocument/2006/relationships/printerSettings" Target="../printerSettings/printerSettings606.bin"/><Relationship Id="rId6" Type="http://schemas.openxmlformats.org/officeDocument/2006/relationships/printerSettings" Target="../printerSettings/printerSettings611.bin"/><Relationship Id="rId11" Type="http://schemas.openxmlformats.org/officeDocument/2006/relationships/printerSettings" Target="../printerSettings/printerSettings616.bin"/><Relationship Id="rId24" Type="http://schemas.openxmlformats.org/officeDocument/2006/relationships/printerSettings" Target="../printerSettings/printerSettings629.bin"/><Relationship Id="rId32" Type="http://schemas.openxmlformats.org/officeDocument/2006/relationships/printerSettings" Target="../printerSettings/printerSettings637.bin"/><Relationship Id="rId37" Type="http://schemas.openxmlformats.org/officeDocument/2006/relationships/printerSettings" Target="../printerSettings/printerSettings642.bin"/><Relationship Id="rId40" Type="http://schemas.openxmlformats.org/officeDocument/2006/relationships/printerSettings" Target="../printerSettings/printerSettings645.bin"/><Relationship Id="rId45" Type="http://schemas.openxmlformats.org/officeDocument/2006/relationships/printerSettings" Target="../printerSettings/printerSettings650.bin"/><Relationship Id="rId53" Type="http://schemas.openxmlformats.org/officeDocument/2006/relationships/printerSettings" Target="../printerSettings/printerSettings658.bin"/><Relationship Id="rId58" Type="http://schemas.openxmlformats.org/officeDocument/2006/relationships/printerSettings" Target="../printerSettings/printerSettings663.bin"/><Relationship Id="rId66" Type="http://schemas.openxmlformats.org/officeDocument/2006/relationships/printerSettings" Target="../printerSettings/printerSettings671.bin"/><Relationship Id="rId5" Type="http://schemas.openxmlformats.org/officeDocument/2006/relationships/printerSettings" Target="../printerSettings/printerSettings610.bin"/><Relationship Id="rId15" Type="http://schemas.openxmlformats.org/officeDocument/2006/relationships/printerSettings" Target="../printerSettings/printerSettings620.bin"/><Relationship Id="rId23" Type="http://schemas.openxmlformats.org/officeDocument/2006/relationships/printerSettings" Target="../printerSettings/printerSettings628.bin"/><Relationship Id="rId28" Type="http://schemas.openxmlformats.org/officeDocument/2006/relationships/printerSettings" Target="../printerSettings/printerSettings633.bin"/><Relationship Id="rId36" Type="http://schemas.openxmlformats.org/officeDocument/2006/relationships/printerSettings" Target="../printerSettings/printerSettings641.bin"/><Relationship Id="rId49" Type="http://schemas.openxmlformats.org/officeDocument/2006/relationships/printerSettings" Target="../printerSettings/printerSettings654.bin"/><Relationship Id="rId57" Type="http://schemas.openxmlformats.org/officeDocument/2006/relationships/printerSettings" Target="../printerSettings/printerSettings662.bin"/><Relationship Id="rId61" Type="http://schemas.openxmlformats.org/officeDocument/2006/relationships/printerSettings" Target="../printerSettings/printerSettings666.bin"/><Relationship Id="rId10" Type="http://schemas.openxmlformats.org/officeDocument/2006/relationships/printerSettings" Target="../printerSettings/printerSettings615.bin"/><Relationship Id="rId19" Type="http://schemas.openxmlformats.org/officeDocument/2006/relationships/printerSettings" Target="../printerSettings/printerSettings624.bin"/><Relationship Id="rId31" Type="http://schemas.openxmlformats.org/officeDocument/2006/relationships/printerSettings" Target="../printerSettings/printerSettings636.bin"/><Relationship Id="rId44" Type="http://schemas.openxmlformats.org/officeDocument/2006/relationships/printerSettings" Target="../printerSettings/printerSettings649.bin"/><Relationship Id="rId52" Type="http://schemas.openxmlformats.org/officeDocument/2006/relationships/printerSettings" Target="../printerSettings/printerSettings657.bin"/><Relationship Id="rId60" Type="http://schemas.openxmlformats.org/officeDocument/2006/relationships/printerSettings" Target="../printerSettings/printerSettings665.bin"/><Relationship Id="rId65" Type="http://schemas.openxmlformats.org/officeDocument/2006/relationships/printerSettings" Target="../printerSettings/printerSettings670.bin"/><Relationship Id="rId4" Type="http://schemas.openxmlformats.org/officeDocument/2006/relationships/printerSettings" Target="../printerSettings/printerSettings609.bin"/><Relationship Id="rId9" Type="http://schemas.openxmlformats.org/officeDocument/2006/relationships/printerSettings" Target="../printerSettings/printerSettings614.bin"/><Relationship Id="rId14" Type="http://schemas.openxmlformats.org/officeDocument/2006/relationships/printerSettings" Target="../printerSettings/printerSettings619.bin"/><Relationship Id="rId22" Type="http://schemas.openxmlformats.org/officeDocument/2006/relationships/printerSettings" Target="../printerSettings/printerSettings627.bin"/><Relationship Id="rId27" Type="http://schemas.openxmlformats.org/officeDocument/2006/relationships/printerSettings" Target="../printerSettings/printerSettings632.bin"/><Relationship Id="rId30" Type="http://schemas.openxmlformats.org/officeDocument/2006/relationships/printerSettings" Target="../printerSettings/printerSettings635.bin"/><Relationship Id="rId35" Type="http://schemas.openxmlformats.org/officeDocument/2006/relationships/printerSettings" Target="../printerSettings/printerSettings640.bin"/><Relationship Id="rId43" Type="http://schemas.openxmlformats.org/officeDocument/2006/relationships/printerSettings" Target="../printerSettings/printerSettings648.bin"/><Relationship Id="rId48" Type="http://schemas.openxmlformats.org/officeDocument/2006/relationships/printerSettings" Target="../printerSettings/printerSettings653.bin"/><Relationship Id="rId56" Type="http://schemas.openxmlformats.org/officeDocument/2006/relationships/printerSettings" Target="../printerSettings/printerSettings661.bin"/><Relationship Id="rId64" Type="http://schemas.openxmlformats.org/officeDocument/2006/relationships/printerSettings" Target="../printerSettings/printerSettings669.bin"/><Relationship Id="rId69" Type="http://schemas.openxmlformats.org/officeDocument/2006/relationships/drawing" Target="../drawings/drawing25.xml"/><Relationship Id="rId8" Type="http://schemas.openxmlformats.org/officeDocument/2006/relationships/printerSettings" Target="../printerSettings/printerSettings613.bin"/><Relationship Id="rId51" Type="http://schemas.openxmlformats.org/officeDocument/2006/relationships/printerSettings" Target="../printerSettings/printerSettings656.bin"/><Relationship Id="rId3" Type="http://schemas.openxmlformats.org/officeDocument/2006/relationships/printerSettings" Target="../printerSettings/printerSettings608.bin"/><Relationship Id="rId12" Type="http://schemas.openxmlformats.org/officeDocument/2006/relationships/printerSettings" Target="../printerSettings/printerSettings617.bin"/><Relationship Id="rId17" Type="http://schemas.openxmlformats.org/officeDocument/2006/relationships/printerSettings" Target="../printerSettings/printerSettings622.bin"/><Relationship Id="rId25" Type="http://schemas.openxmlformats.org/officeDocument/2006/relationships/printerSettings" Target="../printerSettings/printerSettings630.bin"/><Relationship Id="rId33" Type="http://schemas.openxmlformats.org/officeDocument/2006/relationships/printerSettings" Target="../printerSettings/printerSettings638.bin"/><Relationship Id="rId38" Type="http://schemas.openxmlformats.org/officeDocument/2006/relationships/printerSettings" Target="../printerSettings/printerSettings643.bin"/><Relationship Id="rId46" Type="http://schemas.openxmlformats.org/officeDocument/2006/relationships/printerSettings" Target="../printerSettings/printerSettings651.bin"/><Relationship Id="rId59" Type="http://schemas.openxmlformats.org/officeDocument/2006/relationships/printerSettings" Target="../printerSettings/printerSettings664.bin"/><Relationship Id="rId67" Type="http://schemas.openxmlformats.org/officeDocument/2006/relationships/printerSettings" Target="../printerSettings/printerSettings672.bin"/><Relationship Id="rId20" Type="http://schemas.openxmlformats.org/officeDocument/2006/relationships/printerSettings" Target="../printerSettings/printerSettings625.bin"/><Relationship Id="rId41" Type="http://schemas.openxmlformats.org/officeDocument/2006/relationships/printerSettings" Target="../printerSettings/printerSettings646.bin"/><Relationship Id="rId54" Type="http://schemas.openxmlformats.org/officeDocument/2006/relationships/printerSettings" Target="../printerSettings/printerSettings659.bin"/><Relationship Id="rId62" Type="http://schemas.openxmlformats.org/officeDocument/2006/relationships/printerSettings" Target="../printerSettings/printerSettings667.bin"/></Relationships>
</file>

<file path=xl/worksheets/_rels/sheet110.xml.rels><?xml version="1.0" encoding="UTF-8" standalone="yes"?>
<Relationships xmlns="http://schemas.openxmlformats.org/package/2006/relationships"><Relationship Id="rId13" Type="http://schemas.openxmlformats.org/officeDocument/2006/relationships/printerSettings" Target="../printerSettings/printerSettings5918.bin"/><Relationship Id="rId18" Type="http://schemas.openxmlformats.org/officeDocument/2006/relationships/printerSettings" Target="../printerSettings/printerSettings5923.bin"/><Relationship Id="rId26" Type="http://schemas.openxmlformats.org/officeDocument/2006/relationships/printerSettings" Target="../printerSettings/printerSettings5931.bin"/><Relationship Id="rId39" Type="http://schemas.openxmlformats.org/officeDocument/2006/relationships/printerSettings" Target="../printerSettings/printerSettings5944.bin"/><Relationship Id="rId21" Type="http://schemas.openxmlformats.org/officeDocument/2006/relationships/printerSettings" Target="../printerSettings/printerSettings5926.bin"/><Relationship Id="rId34" Type="http://schemas.openxmlformats.org/officeDocument/2006/relationships/printerSettings" Target="../printerSettings/printerSettings5939.bin"/><Relationship Id="rId42" Type="http://schemas.openxmlformats.org/officeDocument/2006/relationships/printerSettings" Target="../printerSettings/printerSettings5947.bin"/><Relationship Id="rId47" Type="http://schemas.openxmlformats.org/officeDocument/2006/relationships/printerSettings" Target="../printerSettings/printerSettings5952.bin"/><Relationship Id="rId50" Type="http://schemas.openxmlformats.org/officeDocument/2006/relationships/printerSettings" Target="../printerSettings/printerSettings5955.bin"/><Relationship Id="rId55" Type="http://schemas.openxmlformats.org/officeDocument/2006/relationships/printerSettings" Target="../printerSettings/printerSettings5960.bin"/><Relationship Id="rId7" Type="http://schemas.openxmlformats.org/officeDocument/2006/relationships/printerSettings" Target="../printerSettings/printerSettings5912.bin"/><Relationship Id="rId2" Type="http://schemas.openxmlformats.org/officeDocument/2006/relationships/printerSettings" Target="../printerSettings/printerSettings5907.bin"/><Relationship Id="rId16" Type="http://schemas.openxmlformats.org/officeDocument/2006/relationships/printerSettings" Target="../printerSettings/printerSettings5921.bin"/><Relationship Id="rId20" Type="http://schemas.openxmlformats.org/officeDocument/2006/relationships/printerSettings" Target="../printerSettings/printerSettings5925.bin"/><Relationship Id="rId29" Type="http://schemas.openxmlformats.org/officeDocument/2006/relationships/printerSettings" Target="../printerSettings/printerSettings5934.bin"/><Relationship Id="rId41" Type="http://schemas.openxmlformats.org/officeDocument/2006/relationships/printerSettings" Target="../printerSettings/printerSettings5946.bin"/><Relationship Id="rId54" Type="http://schemas.openxmlformats.org/officeDocument/2006/relationships/printerSettings" Target="../printerSettings/printerSettings5959.bin"/><Relationship Id="rId1" Type="http://schemas.openxmlformats.org/officeDocument/2006/relationships/printerSettings" Target="../printerSettings/printerSettings5906.bin"/><Relationship Id="rId6" Type="http://schemas.openxmlformats.org/officeDocument/2006/relationships/printerSettings" Target="../printerSettings/printerSettings5911.bin"/><Relationship Id="rId11" Type="http://schemas.openxmlformats.org/officeDocument/2006/relationships/printerSettings" Target="../printerSettings/printerSettings5916.bin"/><Relationship Id="rId24" Type="http://schemas.openxmlformats.org/officeDocument/2006/relationships/printerSettings" Target="../printerSettings/printerSettings5929.bin"/><Relationship Id="rId32" Type="http://schemas.openxmlformats.org/officeDocument/2006/relationships/printerSettings" Target="../printerSettings/printerSettings5937.bin"/><Relationship Id="rId37" Type="http://schemas.openxmlformats.org/officeDocument/2006/relationships/printerSettings" Target="../printerSettings/printerSettings5942.bin"/><Relationship Id="rId40" Type="http://schemas.openxmlformats.org/officeDocument/2006/relationships/printerSettings" Target="../printerSettings/printerSettings5945.bin"/><Relationship Id="rId45" Type="http://schemas.openxmlformats.org/officeDocument/2006/relationships/printerSettings" Target="../printerSettings/printerSettings5950.bin"/><Relationship Id="rId53" Type="http://schemas.openxmlformats.org/officeDocument/2006/relationships/printerSettings" Target="../printerSettings/printerSettings5958.bin"/><Relationship Id="rId58" Type="http://schemas.openxmlformats.org/officeDocument/2006/relationships/printerSettings" Target="../printerSettings/printerSettings5963.bin"/><Relationship Id="rId5" Type="http://schemas.openxmlformats.org/officeDocument/2006/relationships/printerSettings" Target="../printerSettings/printerSettings5910.bin"/><Relationship Id="rId15" Type="http://schemas.openxmlformats.org/officeDocument/2006/relationships/printerSettings" Target="../printerSettings/printerSettings5920.bin"/><Relationship Id="rId23" Type="http://schemas.openxmlformats.org/officeDocument/2006/relationships/printerSettings" Target="../printerSettings/printerSettings5928.bin"/><Relationship Id="rId28" Type="http://schemas.openxmlformats.org/officeDocument/2006/relationships/printerSettings" Target="../printerSettings/printerSettings5933.bin"/><Relationship Id="rId36" Type="http://schemas.openxmlformats.org/officeDocument/2006/relationships/printerSettings" Target="../printerSettings/printerSettings5941.bin"/><Relationship Id="rId49" Type="http://schemas.openxmlformats.org/officeDocument/2006/relationships/printerSettings" Target="../printerSettings/printerSettings5954.bin"/><Relationship Id="rId57" Type="http://schemas.openxmlformats.org/officeDocument/2006/relationships/printerSettings" Target="../printerSettings/printerSettings5962.bin"/><Relationship Id="rId61" Type="http://schemas.openxmlformats.org/officeDocument/2006/relationships/drawing" Target="../drawings/drawing194.xml"/><Relationship Id="rId10" Type="http://schemas.openxmlformats.org/officeDocument/2006/relationships/printerSettings" Target="../printerSettings/printerSettings5915.bin"/><Relationship Id="rId19" Type="http://schemas.openxmlformats.org/officeDocument/2006/relationships/printerSettings" Target="../printerSettings/printerSettings5924.bin"/><Relationship Id="rId31" Type="http://schemas.openxmlformats.org/officeDocument/2006/relationships/printerSettings" Target="../printerSettings/printerSettings5936.bin"/><Relationship Id="rId44" Type="http://schemas.openxmlformats.org/officeDocument/2006/relationships/printerSettings" Target="../printerSettings/printerSettings5949.bin"/><Relationship Id="rId52" Type="http://schemas.openxmlformats.org/officeDocument/2006/relationships/printerSettings" Target="../printerSettings/printerSettings5957.bin"/><Relationship Id="rId60" Type="http://schemas.openxmlformats.org/officeDocument/2006/relationships/printerSettings" Target="../printerSettings/printerSettings5965.bin"/><Relationship Id="rId4" Type="http://schemas.openxmlformats.org/officeDocument/2006/relationships/printerSettings" Target="../printerSettings/printerSettings5909.bin"/><Relationship Id="rId9" Type="http://schemas.openxmlformats.org/officeDocument/2006/relationships/printerSettings" Target="../printerSettings/printerSettings5914.bin"/><Relationship Id="rId14" Type="http://schemas.openxmlformats.org/officeDocument/2006/relationships/printerSettings" Target="../printerSettings/printerSettings5919.bin"/><Relationship Id="rId22" Type="http://schemas.openxmlformats.org/officeDocument/2006/relationships/printerSettings" Target="../printerSettings/printerSettings5927.bin"/><Relationship Id="rId27" Type="http://schemas.openxmlformats.org/officeDocument/2006/relationships/printerSettings" Target="../printerSettings/printerSettings5932.bin"/><Relationship Id="rId30" Type="http://schemas.openxmlformats.org/officeDocument/2006/relationships/printerSettings" Target="../printerSettings/printerSettings5935.bin"/><Relationship Id="rId35" Type="http://schemas.openxmlformats.org/officeDocument/2006/relationships/printerSettings" Target="../printerSettings/printerSettings5940.bin"/><Relationship Id="rId43" Type="http://schemas.openxmlformats.org/officeDocument/2006/relationships/printerSettings" Target="../printerSettings/printerSettings5948.bin"/><Relationship Id="rId48" Type="http://schemas.openxmlformats.org/officeDocument/2006/relationships/printerSettings" Target="../printerSettings/printerSettings5953.bin"/><Relationship Id="rId56" Type="http://schemas.openxmlformats.org/officeDocument/2006/relationships/printerSettings" Target="../printerSettings/printerSettings5961.bin"/><Relationship Id="rId8" Type="http://schemas.openxmlformats.org/officeDocument/2006/relationships/printerSettings" Target="../printerSettings/printerSettings5913.bin"/><Relationship Id="rId51" Type="http://schemas.openxmlformats.org/officeDocument/2006/relationships/printerSettings" Target="../printerSettings/printerSettings5956.bin"/><Relationship Id="rId3" Type="http://schemas.openxmlformats.org/officeDocument/2006/relationships/printerSettings" Target="../printerSettings/printerSettings5908.bin"/><Relationship Id="rId12" Type="http://schemas.openxmlformats.org/officeDocument/2006/relationships/printerSettings" Target="../printerSettings/printerSettings5917.bin"/><Relationship Id="rId17" Type="http://schemas.openxmlformats.org/officeDocument/2006/relationships/printerSettings" Target="../printerSettings/printerSettings5922.bin"/><Relationship Id="rId25" Type="http://schemas.openxmlformats.org/officeDocument/2006/relationships/printerSettings" Target="../printerSettings/printerSettings5930.bin"/><Relationship Id="rId33" Type="http://schemas.openxmlformats.org/officeDocument/2006/relationships/printerSettings" Target="../printerSettings/printerSettings5938.bin"/><Relationship Id="rId38" Type="http://schemas.openxmlformats.org/officeDocument/2006/relationships/printerSettings" Target="../printerSettings/printerSettings5943.bin"/><Relationship Id="rId46" Type="http://schemas.openxmlformats.org/officeDocument/2006/relationships/printerSettings" Target="../printerSettings/printerSettings5951.bin"/><Relationship Id="rId59" Type="http://schemas.openxmlformats.org/officeDocument/2006/relationships/printerSettings" Target="../printerSettings/printerSettings5964.bin"/></Relationships>
</file>

<file path=xl/worksheets/_rels/sheet111.xml.rels><?xml version="1.0" encoding="UTF-8" standalone="yes"?>
<Relationships xmlns="http://schemas.openxmlformats.org/package/2006/relationships"><Relationship Id="rId13" Type="http://schemas.openxmlformats.org/officeDocument/2006/relationships/printerSettings" Target="../printerSettings/printerSettings5978.bin"/><Relationship Id="rId18" Type="http://schemas.openxmlformats.org/officeDocument/2006/relationships/printerSettings" Target="../printerSettings/printerSettings5983.bin"/><Relationship Id="rId26" Type="http://schemas.openxmlformats.org/officeDocument/2006/relationships/printerSettings" Target="../printerSettings/printerSettings5991.bin"/><Relationship Id="rId39" Type="http://schemas.openxmlformats.org/officeDocument/2006/relationships/printerSettings" Target="../printerSettings/printerSettings6004.bin"/><Relationship Id="rId21" Type="http://schemas.openxmlformats.org/officeDocument/2006/relationships/printerSettings" Target="../printerSettings/printerSettings5986.bin"/><Relationship Id="rId34" Type="http://schemas.openxmlformats.org/officeDocument/2006/relationships/printerSettings" Target="../printerSettings/printerSettings5999.bin"/><Relationship Id="rId42" Type="http://schemas.openxmlformats.org/officeDocument/2006/relationships/printerSettings" Target="../printerSettings/printerSettings6007.bin"/><Relationship Id="rId47" Type="http://schemas.openxmlformats.org/officeDocument/2006/relationships/printerSettings" Target="../printerSettings/printerSettings6012.bin"/><Relationship Id="rId50" Type="http://schemas.openxmlformats.org/officeDocument/2006/relationships/printerSettings" Target="../printerSettings/printerSettings6015.bin"/><Relationship Id="rId55" Type="http://schemas.openxmlformats.org/officeDocument/2006/relationships/printerSettings" Target="../printerSettings/printerSettings6020.bin"/><Relationship Id="rId7" Type="http://schemas.openxmlformats.org/officeDocument/2006/relationships/printerSettings" Target="../printerSettings/printerSettings5972.bin"/><Relationship Id="rId2" Type="http://schemas.openxmlformats.org/officeDocument/2006/relationships/printerSettings" Target="../printerSettings/printerSettings5967.bin"/><Relationship Id="rId16" Type="http://schemas.openxmlformats.org/officeDocument/2006/relationships/printerSettings" Target="../printerSettings/printerSettings5981.bin"/><Relationship Id="rId20" Type="http://schemas.openxmlformats.org/officeDocument/2006/relationships/printerSettings" Target="../printerSettings/printerSettings5985.bin"/><Relationship Id="rId29" Type="http://schemas.openxmlformats.org/officeDocument/2006/relationships/printerSettings" Target="../printerSettings/printerSettings5994.bin"/><Relationship Id="rId41" Type="http://schemas.openxmlformats.org/officeDocument/2006/relationships/printerSettings" Target="../printerSettings/printerSettings6006.bin"/><Relationship Id="rId54" Type="http://schemas.openxmlformats.org/officeDocument/2006/relationships/printerSettings" Target="../printerSettings/printerSettings6019.bin"/><Relationship Id="rId1" Type="http://schemas.openxmlformats.org/officeDocument/2006/relationships/printerSettings" Target="../printerSettings/printerSettings5966.bin"/><Relationship Id="rId6" Type="http://schemas.openxmlformats.org/officeDocument/2006/relationships/printerSettings" Target="../printerSettings/printerSettings5971.bin"/><Relationship Id="rId11" Type="http://schemas.openxmlformats.org/officeDocument/2006/relationships/printerSettings" Target="../printerSettings/printerSettings5976.bin"/><Relationship Id="rId24" Type="http://schemas.openxmlformats.org/officeDocument/2006/relationships/printerSettings" Target="../printerSettings/printerSettings5989.bin"/><Relationship Id="rId32" Type="http://schemas.openxmlformats.org/officeDocument/2006/relationships/printerSettings" Target="../printerSettings/printerSettings5997.bin"/><Relationship Id="rId37" Type="http://schemas.openxmlformats.org/officeDocument/2006/relationships/printerSettings" Target="../printerSettings/printerSettings6002.bin"/><Relationship Id="rId40" Type="http://schemas.openxmlformats.org/officeDocument/2006/relationships/printerSettings" Target="../printerSettings/printerSettings6005.bin"/><Relationship Id="rId45" Type="http://schemas.openxmlformats.org/officeDocument/2006/relationships/printerSettings" Target="../printerSettings/printerSettings6010.bin"/><Relationship Id="rId53" Type="http://schemas.openxmlformats.org/officeDocument/2006/relationships/printerSettings" Target="../printerSettings/printerSettings6018.bin"/><Relationship Id="rId58" Type="http://schemas.openxmlformats.org/officeDocument/2006/relationships/printerSettings" Target="../printerSettings/printerSettings6023.bin"/><Relationship Id="rId5" Type="http://schemas.openxmlformats.org/officeDocument/2006/relationships/printerSettings" Target="../printerSettings/printerSettings5970.bin"/><Relationship Id="rId15" Type="http://schemas.openxmlformats.org/officeDocument/2006/relationships/printerSettings" Target="../printerSettings/printerSettings5980.bin"/><Relationship Id="rId23" Type="http://schemas.openxmlformats.org/officeDocument/2006/relationships/printerSettings" Target="../printerSettings/printerSettings5988.bin"/><Relationship Id="rId28" Type="http://schemas.openxmlformats.org/officeDocument/2006/relationships/printerSettings" Target="../printerSettings/printerSettings5993.bin"/><Relationship Id="rId36" Type="http://schemas.openxmlformats.org/officeDocument/2006/relationships/printerSettings" Target="../printerSettings/printerSettings6001.bin"/><Relationship Id="rId49" Type="http://schemas.openxmlformats.org/officeDocument/2006/relationships/printerSettings" Target="../printerSettings/printerSettings6014.bin"/><Relationship Id="rId57" Type="http://schemas.openxmlformats.org/officeDocument/2006/relationships/printerSettings" Target="../printerSettings/printerSettings6022.bin"/><Relationship Id="rId61" Type="http://schemas.openxmlformats.org/officeDocument/2006/relationships/drawing" Target="../drawings/drawing196.xml"/><Relationship Id="rId10" Type="http://schemas.openxmlformats.org/officeDocument/2006/relationships/printerSettings" Target="../printerSettings/printerSettings5975.bin"/><Relationship Id="rId19" Type="http://schemas.openxmlformats.org/officeDocument/2006/relationships/printerSettings" Target="../printerSettings/printerSettings5984.bin"/><Relationship Id="rId31" Type="http://schemas.openxmlformats.org/officeDocument/2006/relationships/printerSettings" Target="../printerSettings/printerSettings5996.bin"/><Relationship Id="rId44" Type="http://schemas.openxmlformats.org/officeDocument/2006/relationships/printerSettings" Target="../printerSettings/printerSettings6009.bin"/><Relationship Id="rId52" Type="http://schemas.openxmlformats.org/officeDocument/2006/relationships/printerSettings" Target="../printerSettings/printerSettings6017.bin"/><Relationship Id="rId60" Type="http://schemas.openxmlformats.org/officeDocument/2006/relationships/printerSettings" Target="../printerSettings/printerSettings6025.bin"/><Relationship Id="rId4" Type="http://schemas.openxmlformats.org/officeDocument/2006/relationships/printerSettings" Target="../printerSettings/printerSettings5969.bin"/><Relationship Id="rId9" Type="http://schemas.openxmlformats.org/officeDocument/2006/relationships/printerSettings" Target="../printerSettings/printerSettings5974.bin"/><Relationship Id="rId14" Type="http://schemas.openxmlformats.org/officeDocument/2006/relationships/printerSettings" Target="../printerSettings/printerSettings5979.bin"/><Relationship Id="rId22" Type="http://schemas.openxmlformats.org/officeDocument/2006/relationships/printerSettings" Target="../printerSettings/printerSettings5987.bin"/><Relationship Id="rId27" Type="http://schemas.openxmlformats.org/officeDocument/2006/relationships/printerSettings" Target="../printerSettings/printerSettings5992.bin"/><Relationship Id="rId30" Type="http://schemas.openxmlformats.org/officeDocument/2006/relationships/printerSettings" Target="../printerSettings/printerSettings5995.bin"/><Relationship Id="rId35" Type="http://schemas.openxmlformats.org/officeDocument/2006/relationships/printerSettings" Target="../printerSettings/printerSettings6000.bin"/><Relationship Id="rId43" Type="http://schemas.openxmlformats.org/officeDocument/2006/relationships/printerSettings" Target="../printerSettings/printerSettings6008.bin"/><Relationship Id="rId48" Type="http://schemas.openxmlformats.org/officeDocument/2006/relationships/printerSettings" Target="../printerSettings/printerSettings6013.bin"/><Relationship Id="rId56" Type="http://schemas.openxmlformats.org/officeDocument/2006/relationships/printerSettings" Target="../printerSettings/printerSettings6021.bin"/><Relationship Id="rId8" Type="http://schemas.openxmlformats.org/officeDocument/2006/relationships/printerSettings" Target="../printerSettings/printerSettings5973.bin"/><Relationship Id="rId51" Type="http://schemas.openxmlformats.org/officeDocument/2006/relationships/printerSettings" Target="../printerSettings/printerSettings6016.bin"/><Relationship Id="rId3" Type="http://schemas.openxmlformats.org/officeDocument/2006/relationships/printerSettings" Target="../printerSettings/printerSettings5968.bin"/><Relationship Id="rId12" Type="http://schemas.openxmlformats.org/officeDocument/2006/relationships/printerSettings" Target="../printerSettings/printerSettings5977.bin"/><Relationship Id="rId17" Type="http://schemas.openxmlformats.org/officeDocument/2006/relationships/printerSettings" Target="../printerSettings/printerSettings5982.bin"/><Relationship Id="rId25" Type="http://schemas.openxmlformats.org/officeDocument/2006/relationships/printerSettings" Target="../printerSettings/printerSettings5990.bin"/><Relationship Id="rId33" Type="http://schemas.openxmlformats.org/officeDocument/2006/relationships/printerSettings" Target="../printerSettings/printerSettings5998.bin"/><Relationship Id="rId38" Type="http://schemas.openxmlformats.org/officeDocument/2006/relationships/printerSettings" Target="../printerSettings/printerSettings6003.bin"/><Relationship Id="rId46" Type="http://schemas.openxmlformats.org/officeDocument/2006/relationships/printerSettings" Target="../printerSettings/printerSettings6011.bin"/><Relationship Id="rId59" Type="http://schemas.openxmlformats.org/officeDocument/2006/relationships/printerSettings" Target="../printerSettings/printerSettings6024.bin"/></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6028.bin"/><Relationship Id="rId2" Type="http://schemas.openxmlformats.org/officeDocument/2006/relationships/printerSettings" Target="../printerSettings/printerSettings6027.bin"/><Relationship Id="rId1" Type="http://schemas.openxmlformats.org/officeDocument/2006/relationships/printerSettings" Target="../printerSettings/printerSettings6026.bin"/><Relationship Id="rId5" Type="http://schemas.openxmlformats.org/officeDocument/2006/relationships/drawing" Target="../drawings/drawing198.xml"/><Relationship Id="rId4" Type="http://schemas.openxmlformats.org/officeDocument/2006/relationships/printerSettings" Target="../printerSettings/printerSettings6029.bin"/></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6032.bin"/><Relationship Id="rId2" Type="http://schemas.openxmlformats.org/officeDocument/2006/relationships/printerSettings" Target="../printerSettings/printerSettings6031.bin"/><Relationship Id="rId1" Type="http://schemas.openxmlformats.org/officeDocument/2006/relationships/printerSettings" Target="../printerSettings/printerSettings6030.bin"/><Relationship Id="rId5" Type="http://schemas.openxmlformats.org/officeDocument/2006/relationships/drawing" Target="../drawings/drawing200.xml"/><Relationship Id="rId4" Type="http://schemas.openxmlformats.org/officeDocument/2006/relationships/printerSettings" Target="../printerSettings/printerSettings6033.bin"/></Relationships>
</file>

<file path=xl/worksheets/_rels/sheet114.xml.rels><?xml version="1.0" encoding="UTF-8" standalone="yes"?>
<Relationships xmlns="http://schemas.openxmlformats.org/package/2006/relationships"><Relationship Id="rId13" Type="http://schemas.openxmlformats.org/officeDocument/2006/relationships/printerSettings" Target="../printerSettings/printerSettings6046.bin"/><Relationship Id="rId18" Type="http://schemas.openxmlformats.org/officeDocument/2006/relationships/printerSettings" Target="../printerSettings/printerSettings6051.bin"/><Relationship Id="rId26" Type="http://schemas.openxmlformats.org/officeDocument/2006/relationships/printerSettings" Target="../printerSettings/printerSettings6059.bin"/><Relationship Id="rId39" Type="http://schemas.openxmlformats.org/officeDocument/2006/relationships/printerSettings" Target="../printerSettings/printerSettings6072.bin"/><Relationship Id="rId21" Type="http://schemas.openxmlformats.org/officeDocument/2006/relationships/printerSettings" Target="../printerSettings/printerSettings6054.bin"/><Relationship Id="rId34" Type="http://schemas.openxmlformats.org/officeDocument/2006/relationships/printerSettings" Target="../printerSettings/printerSettings6067.bin"/><Relationship Id="rId42" Type="http://schemas.openxmlformats.org/officeDocument/2006/relationships/printerSettings" Target="../printerSettings/printerSettings6075.bin"/><Relationship Id="rId47" Type="http://schemas.openxmlformats.org/officeDocument/2006/relationships/printerSettings" Target="../printerSettings/printerSettings6080.bin"/><Relationship Id="rId50" Type="http://schemas.openxmlformats.org/officeDocument/2006/relationships/printerSettings" Target="../printerSettings/printerSettings6083.bin"/><Relationship Id="rId55" Type="http://schemas.openxmlformats.org/officeDocument/2006/relationships/printerSettings" Target="../printerSettings/printerSettings6088.bin"/><Relationship Id="rId7" Type="http://schemas.openxmlformats.org/officeDocument/2006/relationships/printerSettings" Target="../printerSettings/printerSettings6040.bin"/><Relationship Id="rId2" Type="http://schemas.openxmlformats.org/officeDocument/2006/relationships/printerSettings" Target="../printerSettings/printerSettings6035.bin"/><Relationship Id="rId16" Type="http://schemas.openxmlformats.org/officeDocument/2006/relationships/printerSettings" Target="../printerSettings/printerSettings6049.bin"/><Relationship Id="rId20" Type="http://schemas.openxmlformats.org/officeDocument/2006/relationships/printerSettings" Target="../printerSettings/printerSettings6053.bin"/><Relationship Id="rId29" Type="http://schemas.openxmlformats.org/officeDocument/2006/relationships/printerSettings" Target="../printerSettings/printerSettings6062.bin"/><Relationship Id="rId41" Type="http://schemas.openxmlformats.org/officeDocument/2006/relationships/printerSettings" Target="../printerSettings/printerSettings6074.bin"/><Relationship Id="rId54" Type="http://schemas.openxmlformats.org/officeDocument/2006/relationships/printerSettings" Target="../printerSettings/printerSettings6087.bin"/><Relationship Id="rId1" Type="http://schemas.openxmlformats.org/officeDocument/2006/relationships/printerSettings" Target="../printerSettings/printerSettings6034.bin"/><Relationship Id="rId6" Type="http://schemas.openxmlformats.org/officeDocument/2006/relationships/printerSettings" Target="../printerSettings/printerSettings6039.bin"/><Relationship Id="rId11" Type="http://schemas.openxmlformats.org/officeDocument/2006/relationships/printerSettings" Target="../printerSettings/printerSettings6044.bin"/><Relationship Id="rId24" Type="http://schemas.openxmlformats.org/officeDocument/2006/relationships/printerSettings" Target="../printerSettings/printerSettings6057.bin"/><Relationship Id="rId32" Type="http://schemas.openxmlformats.org/officeDocument/2006/relationships/printerSettings" Target="../printerSettings/printerSettings6065.bin"/><Relationship Id="rId37" Type="http://schemas.openxmlformats.org/officeDocument/2006/relationships/printerSettings" Target="../printerSettings/printerSettings6070.bin"/><Relationship Id="rId40" Type="http://schemas.openxmlformats.org/officeDocument/2006/relationships/printerSettings" Target="../printerSettings/printerSettings6073.bin"/><Relationship Id="rId45" Type="http://schemas.openxmlformats.org/officeDocument/2006/relationships/printerSettings" Target="../printerSettings/printerSettings6078.bin"/><Relationship Id="rId53" Type="http://schemas.openxmlformats.org/officeDocument/2006/relationships/printerSettings" Target="../printerSettings/printerSettings6086.bin"/><Relationship Id="rId58" Type="http://schemas.openxmlformats.org/officeDocument/2006/relationships/printerSettings" Target="../printerSettings/printerSettings6091.bin"/><Relationship Id="rId5" Type="http://schemas.openxmlformats.org/officeDocument/2006/relationships/printerSettings" Target="../printerSettings/printerSettings6038.bin"/><Relationship Id="rId15" Type="http://schemas.openxmlformats.org/officeDocument/2006/relationships/printerSettings" Target="../printerSettings/printerSettings6048.bin"/><Relationship Id="rId23" Type="http://schemas.openxmlformats.org/officeDocument/2006/relationships/printerSettings" Target="../printerSettings/printerSettings6056.bin"/><Relationship Id="rId28" Type="http://schemas.openxmlformats.org/officeDocument/2006/relationships/printerSettings" Target="../printerSettings/printerSettings6061.bin"/><Relationship Id="rId36" Type="http://schemas.openxmlformats.org/officeDocument/2006/relationships/printerSettings" Target="../printerSettings/printerSettings6069.bin"/><Relationship Id="rId49" Type="http://schemas.openxmlformats.org/officeDocument/2006/relationships/printerSettings" Target="../printerSettings/printerSettings6082.bin"/><Relationship Id="rId57" Type="http://schemas.openxmlformats.org/officeDocument/2006/relationships/printerSettings" Target="../printerSettings/printerSettings6090.bin"/><Relationship Id="rId61" Type="http://schemas.openxmlformats.org/officeDocument/2006/relationships/drawing" Target="../drawings/drawing202.xml"/><Relationship Id="rId10" Type="http://schemas.openxmlformats.org/officeDocument/2006/relationships/printerSettings" Target="../printerSettings/printerSettings6043.bin"/><Relationship Id="rId19" Type="http://schemas.openxmlformats.org/officeDocument/2006/relationships/printerSettings" Target="../printerSettings/printerSettings6052.bin"/><Relationship Id="rId31" Type="http://schemas.openxmlformats.org/officeDocument/2006/relationships/printerSettings" Target="../printerSettings/printerSettings6064.bin"/><Relationship Id="rId44" Type="http://schemas.openxmlformats.org/officeDocument/2006/relationships/printerSettings" Target="../printerSettings/printerSettings6077.bin"/><Relationship Id="rId52" Type="http://schemas.openxmlformats.org/officeDocument/2006/relationships/printerSettings" Target="../printerSettings/printerSettings6085.bin"/><Relationship Id="rId60" Type="http://schemas.openxmlformats.org/officeDocument/2006/relationships/printerSettings" Target="../printerSettings/printerSettings6093.bin"/><Relationship Id="rId4" Type="http://schemas.openxmlformats.org/officeDocument/2006/relationships/printerSettings" Target="../printerSettings/printerSettings6037.bin"/><Relationship Id="rId9" Type="http://schemas.openxmlformats.org/officeDocument/2006/relationships/printerSettings" Target="../printerSettings/printerSettings6042.bin"/><Relationship Id="rId14" Type="http://schemas.openxmlformats.org/officeDocument/2006/relationships/printerSettings" Target="../printerSettings/printerSettings6047.bin"/><Relationship Id="rId22" Type="http://schemas.openxmlformats.org/officeDocument/2006/relationships/printerSettings" Target="../printerSettings/printerSettings6055.bin"/><Relationship Id="rId27" Type="http://schemas.openxmlformats.org/officeDocument/2006/relationships/printerSettings" Target="../printerSettings/printerSettings6060.bin"/><Relationship Id="rId30" Type="http://schemas.openxmlformats.org/officeDocument/2006/relationships/printerSettings" Target="../printerSettings/printerSettings6063.bin"/><Relationship Id="rId35" Type="http://schemas.openxmlformats.org/officeDocument/2006/relationships/printerSettings" Target="../printerSettings/printerSettings6068.bin"/><Relationship Id="rId43" Type="http://schemas.openxmlformats.org/officeDocument/2006/relationships/printerSettings" Target="../printerSettings/printerSettings6076.bin"/><Relationship Id="rId48" Type="http://schemas.openxmlformats.org/officeDocument/2006/relationships/printerSettings" Target="../printerSettings/printerSettings6081.bin"/><Relationship Id="rId56" Type="http://schemas.openxmlformats.org/officeDocument/2006/relationships/printerSettings" Target="../printerSettings/printerSettings6089.bin"/><Relationship Id="rId8" Type="http://schemas.openxmlformats.org/officeDocument/2006/relationships/printerSettings" Target="../printerSettings/printerSettings6041.bin"/><Relationship Id="rId51" Type="http://schemas.openxmlformats.org/officeDocument/2006/relationships/printerSettings" Target="../printerSettings/printerSettings6084.bin"/><Relationship Id="rId3" Type="http://schemas.openxmlformats.org/officeDocument/2006/relationships/printerSettings" Target="../printerSettings/printerSettings6036.bin"/><Relationship Id="rId12" Type="http://schemas.openxmlformats.org/officeDocument/2006/relationships/printerSettings" Target="../printerSettings/printerSettings6045.bin"/><Relationship Id="rId17" Type="http://schemas.openxmlformats.org/officeDocument/2006/relationships/printerSettings" Target="../printerSettings/printerSettings6050.bin"/><Relationship Id="rId25" Type="http://schemas.openxmlformats.org/officeDocument/2006/relationships/printerSettings" Target="../printerSettings/printerSettings6058.bin"/><Relationship Id="rId33" Type="http://schemas.openxmlformats.org/officeDocument/2006/relationships/printerSettings" Target="../printerSettings/printerSettings6066.bin"/><Relationship Id="rId38" Type="http://schemas.openxmlformats.org/officeDocument/2006/relationships/printerSettings" Target="../printerSettings/printerSettings6071.bin"/><Relationship Id="rId46" Type="http://schemas.openxmlformats.org/officeDocument/2006/relationships/printerSettings" Target="../printerSettings/printerSettings6079.bin"/><Relationship Id="rId59" Type="http://schemas.openxmlformats.org/officeDocument/2006/relationships/printerSettings" Target="../printerSettings/printerSettings6092.bin"/></Relationships>
</file>

<file path=xl/worksheets/_rels/sheet115.xml.rels><?xml version="1.0" encoding="UTF-8" standalone="yes"?>
<Relationships xmlns="http://schemas.openxmlformats.org/package/2006/relationships"><Relationship Id="rId13" Type="http://schemas.openxmlformats.org/officeDocument/2006/relationships/printerSettings" Target="../printerSettings/printerSettings6106.bin"/><Relationship Id="rId18" Type="http://schemas.openxmlformats.org/officeDocument/2006/relationships/printerSettings" Target="../printerSettings/printerSettings6111.bin"/><Relationship Id="rId26" Type="http://schemas.openxmlformats.org/officeDocument/2006/relationships/printerSettings" Target="../printerSettings/printerSettings6119.bin"/><Relationship Id="rId39" Type="http://schemas.openxmlformats.org/officeDocument/2006/relationships/printerSettings" Target="../printerSettings/printerSettings6132.bin"/><Relationship Id="rId21" Type="http://schemas.openxmlformats.org/officeDocument/2006/relationships/printerSettings" Target="../printerSettings/printerSettings6114.bin"/><Relationship Id="rId34" Type="http://schemas.openxmlformats.org/officeDocument/2006/relationships/printerSettings" Target="../printerSettings/printerSettings6127.bin"/><Relationship Id="rId42" Type="http://schemas.openxmlformats.org/officeDocument/2006/relationships/printerSettings" Target="../printerSettings/printerSettings6135.bin"/><Relationship Id="rId47" Type="http://schemas.openxmlformats.org/officeDocument/2006/relationships/printerSettings" Target="../printerSettings/printerSettings6140.bin"/><Relationship Id="rId50" Type="http://schemas.openxmlformats.org/officeDocument/2006/relationships/printerSettings" Target="../printerSettings/printerSettings6143.bin"/><Relationship Id="rId55" Type="http://schemas.openxmlformats.org/officeDocument/2006/relationships/printerSettings" Target="../printerSettings/printerSettings6148.bin"/><Relationship Id="rId7" Type="http://schemas.openxmlformats.org/officeDocument/2006/relationships/printerSettings" Target="../printerSettings/printerSettings6100.bin"/><Relationship Id="rId2" Type="http://schemas.openxmlformats.org/officeDocument/2006/relationships/printerSettings" Target="../printerSettings/printerSettings6095.bin"/><Relationship Id="rId16" Type="http://schemas.openxmlformats.org/officeDocument/2006/relationships/printerSettings" Target="../printerSettings/printerSettings6109.bin"/><Relationship Id="rId20" Type="http://schemas.openxmlformats.org/officeDocument/2006/relationships/printerSettings" Target="../printerSettings/printerSettings6113.bin"/><Relationship Id="rId29" Type="http://schemas.openxmlformats.org/officeDocument/2006/relationships/printerSettings" Target="../printerSettings/printerSettings6122.bin"/><Relationship Id="rId41" Type="http://schemas.openxmlformats.org/officeDocument/2006/relationships/printerSettings" Target="../printerSettings/printerSettings6134.bin"/><Relationship Id="rId54" Type="http://schemas.openxmlformats.org/officeDocument/2006/relationships/printerSettings" Target="../printerSettings/printerSettings6147.bin"/><Relationship Id="rId1" Type="http://schemas.openxmlformats.org/officeDocument/2006/relationships/printerSettings" Target="../printerSettings/printerSettings6094.bin"/><Relationship Id="rId6" Type="http://schemas.openxmlformats.org/officeDocument/2006/relationships/printerSettings" Target="../printerSettings/printerSettings6099.bin"/><Relationship Id="rId11" Type="http://schemas.openxmlformats.org/officeDocument/2006/relationships/printerSettings" Target="../printerSettings/printerSettings6104.bin"/><Relationship Id="rId24" Type="http://schemas.openxmlformats.org/officeDocument/2006/relationships/printerSettings" Target="../printerSettings/printerSettings6117.bin"/><Relationship Id="rId32" Type="http://schemas.openxmlformats.org/officeDocument/2006/relationships/printerSettings" Target="../printerSettings/printerSettings6125.bin"/><Relationship Id="rId37" Type="http://schemas.openxmlformats.org/officeDocument/2006/relationships/printerSettings" Target="../printerSettings/printerSettings6130.bin"/><Relationship Id="rId40" Type="http://schemas.openxmlformats.org/officeDocument/2006/relationships/printerSettings" Target="../printerSettings/printerSettings6133.bin"/><Relationship Id="rId45" Type="http://schemas.openxmlformats.org/officeDocument/2006/relationships/printerSettings" Target="../printerSettings/printerSettings6138.bin"/><Relationship Id="rId53" Type="http://schemas.openxmlformats.org/officeDocument/2006/relationships/printerSettings" Target="../printerSettings/printerSettings6146.bin"/><Relationship Id="rId58" Type="http://schemas.openxmlformats.org/officeDocument/2006/relationships/printerSettings" Target="../printerSettings/printerSettings6151.bin"/><Relationship Id="rId5" Type="http://schemas.openxmlformats.org/officeDocument/2006/relationships/printerSettings" Target="../printerSettings/printerSettings6098.bin"/><Relationship Id="rId15" Type="http://schemas.openxmlformats.org/officeDocument/2006/relationships/printerSettings" Target="../printerSettings/printerSettings6108.bin"/><Relationship Id="rId23" Type="http://schemas.openxmlformats.org/officeDocument/2006/relationships/printerSettings" Target="../printerSettings/printerSettings6116.bin"/><Relationship Id="rId28" Type="http://schemas.openxmlformats.org/officeDocument/2006/relationships/printerSettings" Target="../printerSettings/printerSettings6121.bin"/><Relationship Id="rId36" Type="http://schemas.openxmlformats.org/officeDocument/2006/relationships/printerSettings" Target="../printerSettings/printerSettings6129.bin"/><Relationship Id="rId49" Type="http://schemas.openxmlformats.org/officeDocument/2006/relationships/printerSettings" Target="../printerSettings/printerSettings6142.bin"/><Relationship Id="rId57" Type="http://schemas.openxmlformats.org/officeDocument/2006/relationships/printerSettings" Target="../printerSettings/printerSettings6150.bin"/><Relationship Id="rId61" Type="http://schemas.openxmlformats.org/officeDocument/2006/relationships/drawing" Target="../drawings/drawing204.xml"/><Relationship Id="rId10" Type="http://schemas.openxmlformats.org/officeDocument/2006/relationships/printerSettings" Target="../printerSettings/printerSettings6103.bin"/><Relationship Id="rId19" Type="http://schemas.openxmlformats.org/officeDocument/2006/relationships/printerSettings" Target="../printerSettings/printerSettings6112.bin"/><Relationship Id="rId31" Type="http://schemas.openxmlformats.org/officeDocument/2006/relationships/printerSettings" Target="../printerSettings/printerSettings6124.bin"/><Relationship Id="rId44" Type="http://schemas.openxmlformats.org/officeDocument/2006/relationships/printerSettings" Target="../printerSettings/printerSettings6137.bin"/><Relationship Id="rId52" Type="http://schemas.openxmlformats.org/officeDocument/2006/relationships/printerSettings" Target="../printerSettings/printerSettings6145.bin"/><Relationship Id="rId60" Type="http://schemas.openxmlformats.org/officeDocument/2006/relationships/printerSettings" Target="../printerSettings/printerSettings6153.bin"/><Relationship Id="rId4" Type="http://schemas.openxmlformats.org/officeDocument/2006/relationships/printerSettings" Target="../printerSettings/printerSettings6097.bin"/><Relationship Id="rId9" Type="http://schemas.openxmlformats.org/officeDocument/2006/relationships/printerSettings" Target="../printerSettings/printerSettings6102.bin"/><Relationship Id="rId14" Type="http://schemas.openxmlformats.org/officeDocument/2006/relationships/printerSettings" Target="../printerSettings/printerSettings6107.bin"/><Relationship Id="rId22" Type="http://schemas.openxmlformats.org/officeDocument/2006/relationships/printerSettings" Target="../printerSettings/printerSettings6115.bin"/><Relationship Id="rId27" Type="http://schemas.openxmlformats.org/officeDocument/2006/relationships/printerSettings" Target="../printerSettings/printerSettings6120.bin"/><Relationship Id="rId30" Type="http://schemas.openxmlformats.org/officeDocument/2006/relationships/printerSettings" Target="../printerSettings/printerSettings6123.bin"/><Relationship Id="rId35" Type="http://schemas.openxmlformats.org/officeDocument/2006/relationships/printerSettings" Target="../printerSettings/printerSettings6128.bin"/><Relationship Id="rId43" Type="http://schemas.openxmlformats.org/officeDocument/2006/relationships/printerSettings" Target="../printerSettings/printerSettings6136.bin"/><Relationship Id="rId48" Type="http://schemas.openxmlformats.org/officeDocument/2006/relationships/printerSettings" Target="../printerSettings/printerSettings6141.bin"/><Relationship Id="rId56" Type="http://schemas.openxmlformats.org/officeDocument/2006/relationships/printerSettings" Target="../printerSettings/printerSettings6149.bin"/><Relationship Id="rId8" Type="http://schemas.openxmlformats.org/officeDocument/2006/relationships/printerSettings" Target="../printerSettings/printerSettings6101.bin"/><Relationship Id="rId51" Type="http://schemas.openxmlformats.org/officeDocument/2006/relationships/printerSettings" Target="../printerSettings/printerSettings6144.bin"/><Relationship Id="rId3" Type="http://schemas.openxmlformats.org/officeDocument/2006/relationships/printerSettings" Target="../printerSettings/printerSettings6096.bin"/><Relationship Id="rId12" Type="http://schemas.openxmlformats.org/officeDocument/2006/relationships/printerSettings" Target="../printerSettings/printerSettings6105.bin"/><Relationship Id="rId17" Type="http://schemas.openxmlformats.org/officeDocument/2006/relationships/printerSettings" Target="../printerSettings/printerSettings6110.bin"/><Relationship Id="rId25" Type="http://schemas.openxmlformats.org/officeDocument/2006/relationships/printerSettings" Target="../printerSettings/printerSettings6118.bin"/><Relationship Id="rId33" Type="http://schemas.openxmlformats.org/officeDocument/2006/relationships/printerSettings" Target="../printerSettings/printerSettings6126.bin"/><Relationship Id="rId38" Type="http://schemas.openxmlformats.org/officeDocument/2006/relationships/printerSettings" Target="../printerSettings/printerSettings6131.bin"/><Relationship Id="rId46" Type="http://schemas.openxmlformats.org/officeDocument/2006/relationships/printerSettings" Target="../printerSettings/printerSettings6139.bin"/><Relationship Id="rId59" Type="http://schemas.openxmlformats.org/officeDocument/2006/relationships/printerSettings" Target="../printerSettings/printerSettings6152.bin"/></Relationships>
</file>

<file path=xl/worksheets/_rels/sheet116.xml.rels><?xml version="1.0" encoding="UTF-8" standalone="yes"?>
<Relationships xmlns="http://schemas.openxmlformats.org/package/2006/relationships"><Relationship Id="rId13" Type="http://schemas.openxmlformats.org/officeDocument/2006/relationships/printerSettings" Target="../printerSettings/printerSettings6166.bin"/><Relationship Id="rId18" Type="http://schemas.openxmlformats.org/officeDocument/2006/relationships/printerSettings" Target="../printerSettings/printerSettings6171.bin"/><Relationship Id="rId26" Type="http://schemas.openxmlformats.org/officeDocument/2006/relationships/printerSettings" Target="../printerSettings/printerSettings6179.bin"/><Relationship Id="rId39" Type="http://schemas.openxmlformats.org/officeDocument/2006/relationships/printerSettings" Target="../printerSettings/printerSettings6192.bin"/><Relationship Id="rId21" Type="http://schemas.openxmlformats.org/officeDocument/2006/relationships/printerSettings" Target="../printerSettings/printerSettings6174.bin"/><Relationship Id="rId34" Type="http://schemas.openxmlformats.org/officeDocument/2006/relationships/printerSettings" Target="../printerSettings/printerSettings6187.bin"/><Relationship Id="rId42" Type="http://schemas.openxmlformats.org/officeDocument/2006/relationships/printerSettings" Target="../printerSettings/printerSettings6195.bin"/><Relationship Id="rId47" Type="http://schemas.openxmlformats.org/officeDocument/2006/relationships/printerSettings" Target="../printerSettings/printerSettings6200.bin"/><Relationship Id="rId50" Type="http://schemas.openxmlformats.org/officeDocument/2006/relationships/printerSettings" Target="../printerSettings/printerSettings6203.bin"/><Relationship Id="rId55" Type="http://schemas.openxmlformats.org/officeDocument/2006/relationships/printerSettings" Target="../printerSettings/printerSettings6208.bin"/><Relationship Id="rId7" Type="http://schemas.openxmlformats.org/officeDocument/2006/relationships/printerSettings" Target="../printerSettings/printerSettings6160.bin"/><Relationship Id="rId2" Type="http://schemas.openxmlformats.org/officeDocument/2006/relationships/printerSettings" Target="../printerSettings/printerSettings6155.bin"/><Relationship Id="rId16" Type="http://schemas.openxmlformats.org/officeDocument/2006/relationships/printerSettings" Target="../printerSettings/printerSettings6169.bin"/><Relationship Id="rId20" Type="http://schemas.openxmlformats.org/officeDocument/2006/relationships/printerSettings" Target="../printerSettings/printerSettings6173.bin"/><Relationship Id="rId29" Type="http://schemas.openxmlformats.org/officeDocument/2006/relationships/printerSettings" Target="../printerSettings/printerSettings6182.bin"/><Relationship Id="rId41" Type="http://schemas.openxmlformats.org/officeDocument/2006/relationships/printerSettings" Target="../printerSettings/printerSettings6194.bin"/><Relationship Id="rId54" Type="http://schemas.openxmlformats.org/officeDocument/2006/relationships/printerSettings" Target="../printerSettings/printerSettings6207.bin"/><Relationship Id="rId1" Type="http://schemas.openxmlformats.org/officeDocument/2006/relationships/printerSettings" Target="../printerSettings/printerSettings6154.bin"/><Relationship Id="rId6" Type="http://schemas.openxmlformats.org/officeDocument/2006/relationships/printerSettings" Target="../printerSettings/printerSettings6159.bin"/><Relationship Id="rId11" Type="http://schemas.openxmlformats.org/officeDocument/2006/relationships/printerSettings" Target="../printerSettings/printerSettings6164.bin"/><Relationship Id="rId24" Type="http://schemas.openxmlformats.org/officeDocument/2006/relationships/printerSettings" Target="../printerSettings/printerSettings6177.bin"/><Relationship Id="rId32" Type="http://schemas.openxmlformats.org/officeDocument/2006/relationships/printerSettings" Target="../printerSettings/printerSettings6185.bin"/><Relationship Id="rId37" Type="http://schemas.openxmlformats.org/officeDocument/2006/relationships/printerSettings" Target="../printerSettings/printerSettings6190.bin"/><Relationship Id="rId40" Type="http://schemas.openxmlformats.org/officeDocument/2006/relationships/printerSettings" Target="../printerSettings/printerSettings6193.bin"/><Relationship Id="rId45" Type="http://schemas.openxmlformats.org/officeDocument/2006/relationships/printerSettings" Target="../printerSettings/printerSettings6198.bin"/><Relationship Id="rId53" Type="http://schemas.openxmlformats.org/officeDocument/2006/relationships/printerSettings" Target="../printerSettings/printerSettings6206.bin"/><Relationship Id="rId58" Type="http://schemas.openxmlformats.org/officeDocument/2006/relationships/printerSettings" Target="../printerSettings/printerSettings6211.bin"/><Relationship Id="rId5" Type="http://schemas.openxmlformats.org/officeDocument/2006/relationships/printerSettings" Target="../printerSettings/printerSettings6158.bin"/><Relationship Id="rId15" Type="http://schemas.openxmlformats.org/officeDocument/2006/relationships/printerSettings" Target="../printerSettings/printerSettings6168.bin"/><Relationship Id="rId23" Type="http://schemas.openxmlformats.org/officeDocument/2006/relationships/printerSettings" Target="../printerSettings/printerSettings6176.bin"/><Relationship Id="rId28" Type="http://schemas.openxmlformats.org/officeDocument/2006/relationships/printerSettings" Target="../printerSettings/printerSettings6181.bin"/><Relationship Id="rId36" Type="http://schemas.openxmlformats.org/officeDocument/2006/relationships/printerSettings" Target="../printerSettings/printerSettings6189.bin"/><Relationship Id="rId49" Type="http://schemas.openxmlformats.org/officeDocument/2006/relationships/printerSettings" Target="../printerSettings/printerSettings6202.bin"/><Relationship Id="rId57" Type="http://schemas.openxmlformats.org/officeDocument/2006/relationships/printerSettings" Target="../printerSettings/printerSettings6210.bin"/><Relationship Id="rId61" Type="http://schemas.openxmlformats.org/officeDocument/2006/relationships/drawing" Target="../drawings/drawing207.xml"/><Relationship Id="rId10" Type="http://schemas.openxmlformats.org/officeDocument/2006/relationships/printerSettings" Target="../printerSettings/printerSettings6163.bin"/><Relationship Id="rId19" Type="http://schemas.openxmlformats.org/officeDocument/2006/relationships/printerSettings" Target="../printerSettings/printerSettings6172.bin"/><Relationship Id="rId31" Type="http://schemas.openxmlformats.org/officeDocument/2006/relationships/printerSettings" Target="../printerSettings/printerSettings6184.bin"/><Relationship Id="rId44" Type="http://schemas.openxmlformats.org/officeDocument/2006/relationships/printerSettings" Target="../printerSettings/printerSettings6197.bin"/><Relationship Id="rId52" Type="http://schemas.openxmlformats.org/officeDocument/2006/relationships/printerSettings" Target="../printerSettings/printerSettings6205.bin"/><Relationship Id="rId60" Type="http://schemas.openxmlformats.org/officeDocument/2006/relationships/printerSettings" Target="../printerSettings/printerSettings6213.bin"/><Relationship Id="rId4" Type="http://schemas.openxmlformats.org/officeDocument/2006/relationships/printerSettings" Target="../printerSettings/printerSettings6157.bin"/><Relationship Id="rId9" Type="http://schemas.openxmlformats.org/officeDocument/2006/relationships/printerSettings" Target="../printerSettings/printerSettings6162.bin"/><Relationship Id="rId14" Type="http://schemas.openxmlformats.org/officeDocument/2006/relationships/printerSettings" Target="../printerSettings/printerSettings6167.bin"/><Relationship Id="rId22" Type="http://schemas.openxmlformats.org/officeDocument/2006/relationships/printerSettings" Target="../printerSettings/printerSettings6175.bin"/><Relationship Id="rId27" Type="http://schemas.openxmlformats.org/officeDocument/2006/relationships/printerSettings" Target="../printerSettings/printerSettings6180.bin"/><Relationship Id="rId30" Type="http://schemas.openxmlformats.org/officeDocument/2006/relationships/printerSettings" Target="../printerSettings/printerSettings6183.bin"/><Relationship Id="rId35" Type="http://schemas.openxmlformats.org/officeDocument/2006/relationships/printerSettings" Target="../printerSettings/printerSettings6188.bin"/><Relationship Id="rId43" Type="http://schemas.openxmlformats.org/officeDocument/2006/relationships/printerSettings" Target="../printerSettings/printerSettings6196.bin"/><Relationship Id="rId48" Type="http://schemas.openxmlformats.org/officeDocument/2006/relationships/printerSettings" Target="../printerSettings/printerSettings6201.bin"/><Relationship Id="rId56" Type="http://schemas.openxmlformats.org/officeDocument/2006/relationships/printerSettings" Target="../printerSettings/printerSettings6209.bin"/><Relationship Id="rId8" Type="http://schemas.openxmlformats.org/officeDocument/2006/relationships/printerSettings" Target="../printerSettings/printerSettings6161.bin"/><Relationship Id="rId51" Type="http://schemas.openxmlformats.org/officeDocument/2006/relationships/printerSettings" Target="../printerSettings/printerSettings6204.bin"/><Relationship Id="rId3" Type="http://schemas.openxmlformats.org/officeDocument/2006/relationships/printerSettings" Target="../printerSettings/printerSettings6156.bin"/><Relationship Id="rId12" Type="http://schemas.openxmlformats.org/officeDocument/2006/relationships/printerSettings" Target="../printerSettings/printerSettings6165.bin"/><Relationship Id="rId17" Type="http://schemas.openxmlformats.org/officeDocument/2006/relationships/printerSettings" Target="../printerSettings/printerSettings6170.bin"/><Relationship Id="rId25" Type="http://schemas.openxmlformats.org/officeDocument/2006/relationships/printerSettings" Target="../printerSettings/printerSettings6178.bin"/><Relationship Id="rId33" Type="http://schemas.openxmlformats.org/officeDocument/2006/relationships/printerSettings" Target="../printerSettings/printerSettings6186.bin"/><Relationship Id="rId38" Type="http://schemas.openxmlformats.org/officeDocument/2006/relationships/printerSettings" Target="../printerSettings/printerSettings6191.bin"/><Relationship Id="rId46" Type="http://schemas.openxmlformats.org/officeDocument/2006/relationships/printerSettings" Target="../printerSettings/printerSettings6199.bin"/><Relationship Id="rId59" Type="http://schemas.openxmlformats.org/officeDocument/2006/relationships/printerSettings" Target="../printerSettings/printerSettings6212.bin"/></Relationships>
</file>

<file path=xl/worksheets/_rels/sheet117.xml.rels><?xml version="1.0" encoding="UTF-8" standalone="yes"?>
<Relationships xmlns="http://schemas.openxmlformats.org/package/2006/relationships"><Relationship Id="rId13" Type="http://schemas.openxmlformats.org/officeDocument/2006/relationships/printerSettings" Target="../printerSettings/printerSettings6226.bin"/><Relationship Id="rId18" Type="http://schemas.openxmlformats.org/officeDocument/2006/relationships/printerSettings" Target="../printerSettings/printerSettings6231.bin"/><Relationship Id="rId26" Type="http://schemas.openxmlformats.org/officeDocument/2006/relationships/printerSettings" Target="../printerSettings/printerSettings6239.bin"/><Relationship Id="rId39" Type="http://schemas.openxmlformats.org/officeDocument/2006/relationships/printerSettings" Target="../printerSettings/printerSettings6252.bin"/><Relationship Id="rId21" Type="http://schemas.openxmlformats.org/officeDocument/2006/relationships/printerSettings" Target="../printerSettings/printerSettings6234.bin"/><Relationship Id="rId34" Type="http://schemas.openxmlformats.org/officeDocument/2006/relationships/printerSettings" Target="../printerSettings/printerSettings6247.bin"/><Relationship Id="rId42" Type="http://schemas.openxmlformats.org/officeDocument/2006/relationships/printerSettings" Target="../printerSettings/printerSettings6255.bin"/><Relationship Id="rId47" Type="http://schemas.openxmlformats.org/officeDocument/2006/relationships/printerSettings" Target="../printerSettings/printerSettings6260.bin"/><Relationship Id="rId50" Type="http://schemas.openxmlformats.org/officeDocument/2006/relationships/printerSettings" Target="../printerSettings/printerSettings6263.bin"/><Relationship Id="rId55" Type="http://schemas.openxmlformats.org/officeDocument/2006/relationships/printerSettings" Target="../printerSettings/printerSettings6268.bin"/><Relationship Id="rId7" Type="http://schemas.openxmlformats.org/officeDocument/2006/relationships/printerSettings" Target="../printerSettings/printerSettings6220.bin"/><Relationship Id="rId2" Type="http://schemas.openxmlformats.org/officeDocument/2006/relationships/printerSettings" Target="../printerSettings/printerSettings6215.bin"/><Relationship Id="rId16" Type="http://schemas.openxmlformats.org/officeDocument/2006/relationships/printerSettings" Target="../printerSettings/printerSettings6229.bin"/><Relationship Id="rId20" Type="http://schemas.openxmlformats.org/officeDocument/2006/relationships/printerSettings" Target="../printerSettings/printerSettings6233.bin"/><Relationship Id="rId29" Type="http://schemas.openxmlformats.org/officeDocument/2006/relationships/printerSettings" Target="../printerSettings/printerSettings6242.bin"/><Relationship Id="rId41" Type="http://schemas.openxmlformats.org/officeDocument/2006/relationships/printerSettings" Target="../printerSettings/printerSettings6254.bin"/><Relationship Id="rId54" Type="http://schemas.openxmlformats.org/officeDocument/2006/relationships/printerSettings" Target="../printerSettings/printerSettings6267.bin"/><Relationship Id="rId1" Type="http://schemas.openxmlformats.org/officeDocument/2006/relationships/printerSettings" Target="../printerSettings/printerSettings6214.bin"/><Relationship Id="rId6" Type="http://schemas.openxmlformats.org/officeDocument/2006/relationships/printerSettings" Target="../printerSettings/printerSettings6219.bin"/><Relationship Id="rId11" Type="http://schemas.openxmlformats.org/officeDocument/2006/relationships/printerSettings" Target="../printerSettings/printerSettings6224.bin"/><Relationship Id="rId24" Type="http://schemas.openxmlformats.org/officeDocument/2006/relationships/printerSettings" Target="../printerSettings/printerSettings6237.bin"/><Relationship Id="rId32" Type="http://schemas.openxmlformats.org/officeDocument/2006/relationships/printerSettings" Target="../printerSettings/printerSettings6245.bin"/><Relationship Id="rId37" Type="http://schemas.openxmlformats.org/officeDocument/2006/relationships/printerSettings" Target="../printerSettings/printerSettings6250.bin"/><Relationship Id="rId40" Type="http://schemas.openxmlformats.org/officeDocument/2006/relationships/printerSettings" Target="../printerSettings/printerSettings6253.bin"/><Relationship Id="rId45" Type="http://schemas.openxmlformats.org/officeDocument/2006/relationships/printerSettings" Target="../printerSettings/printerSettings6258.bin"/><Relationship Id="rId53" Type="http://schemas.openxmlformats.org/officeDocument/2006/relationships/printerSettings" Target="../printerSettings/printerSettings6266.bin"/><Relationship Id="rId58" Type="http://schemas.openxmlformats.org/officeDocument/2006/relationships/printerSettings" Target="../printerSettings/printerSettings6271.bin"/><Relationship Id="rId5" Type="http://schemas.openxmlformats.org/officeDocument/2006/relationships/printerSettings" Target="../printerSettings/printerSettings6218.bin"/><Relationship Id="rId15" Type="http://schemas.openxmlformats.org/officeDocument/2006/relationships/printerSettings" Target="../printerSettings/printerSettings6228.bin"/><Relationship Id="rId23" Type="http://schemas.openxmlformats.org/officeDocument/2006/relationships/printerSettings" Target="../printerSettings/printerSettings6236.bin"/><Relationship Id="rId28" Type="http://schemas.openxmlformats.org/officeDocument/2006/relationships/printerSettings" Target="../printerSettings/printerSettings6241.bin"/><Relationship Id="rId36" Type="http://schemas.openxmlformats.org/officeDocument/2006/relationships/printerSettings" Target="../printerSettings/printerSettings6249.bin"/><Relationship Id="rId49" Type="http://schemas.openxmlformats.org/officeDocument/2006/relationships/printerSettings" Target="../printerSettings/printerSettings6262.bin"/><Relationship Id="rId57" Type="http://schemas.openxmlformats.org/officeDocument/2006/relationships/printerSettings" Target="../printerSettings/printerSettings6270.bin"/><Relationship Id="rId61" Type="http://schemas.openxmlformats.org/officeDocument/2006/relationships/drawing" Target="../drawings/drawing208.xml"/><Relationship Id="rId10" Type="http://schemas.openxmlformats.org/officeDocument/2006/relationships/printerSettings" Target="../printerSettings/printerSettings6223.bin"/><Relationship Id="rId19" Type="http://schemas.openxmlformats.org/officeDocument/2006/relationships/printerSettings" Target="../printerSettings/printerSettings6232.bin"/><Relationship Id="rId31" Type="http://schemas.openxmlformats.org/officeDocument/2006/relationships/printerSettings" Target="../printerSettings/printerSettings6244.bin"/><Relationship Id="rId44" Type="http://schemas.openxmlformats.org/officeDocument/2006/relationships/printerSettings" Target="../printerSettings/printerSettings6257.bin"/><Relationship Id="rId52" Type="http://schemas.openxmlformats.org/officeDocument/2006/relationships/printerSettings" Target="../printerSettings/printerSettings6265.bin"/><Relationship Id="rId60" Type="http://schemas.openxmlformats.org/officeDocument/2006/relationships/printerSettings" Target="../printerSettings/printerSettings6273.bin"/><Relationship Id="rId4" Type="http://schemas.openxmlformats.org/officeDocument/2006/relationships/printerSettings" Target="../printerSettings/printerSettings6217.bin"/><Relationship Id="rId9" Type="http://schemas.openxmlformats.org/officeDocument/2006/relationships/printerSettings" Target="../printerSettings/printerSettings6222.bin"/><Relationship Id="rId14" Type="http://schemas.openxmlformats.org/officeDocument/2006/relationships/printerSettings" Target="../printerSettings/printerSettings6227.bin"/><Relationship Id="rId22" Type="http://schemas.openxmlformats.org/officeDocument/2006/relationships/printerSettings" Target="../printerSettings/printerSettings6235.bin"/><Relationship Id="rId27" Type="http://schemas.openxmlformats.org/officeDocument/2006/relationships/printerSettings" Target="../printerSettings/printerSettings6240.bin"/><Relationship Id="rId30" Type="http://schemas.openxmlformats.org/officeDocument/2006/relationships/printerSettings" Target="../printerSettings/printerSettings6243.bin"/><Relationship Id="rId35" Type="http://schemas.openxmlformats.org/officeDocument/2006/relationships/printerSettings" Target="../printerSettings/printerSettings6248.bin"/><Relationship Id="rId43" Type="http://schemas.openxmlformats.org/officeDocument/2006/relationships/printerSettings" Target="../printerSettings/printerSettings6256.bin"/><Relationship Id="rId48" Type="http://schemas.openxmlformats.org/officeDocument/2006/relationships/printerSettings" Target="../printerSettings/printerSettings6261.bin"/><Relationship Id="rId56" Type="http://schemas.openxmlformats.org/officeDocument/2006/relationships/printerSettings" Target="../printerSettings/printerSettings6269.bin"/><Relationship Id="rId8" Type="http://schemas.openxmlformats.org/officeDocument/2006/relationships/printerSettings" Target="../printerSettings/printerSettings6221.bin"/><Relationship Id="rId51" Type="http://schemas.openxmlformats.org/officeDocument/2006/relationships/printerSettings" Target="../printerSettings/printerSettings6264.bin"/><Relationship Id="rId3" Type="http://schemas.openxmlformats.org/officeDocument/2006/relationships/printerSettings" Target="../printerSettings/printerSettings6216.bin"/><Relationship Id="rId12" Type="http://schemas.openxmlformats.org/officeDocument/2006/relationships/printerSettings" Target="../printerSettings/printerSettings6225.bin"/><Relationship Id="rId17" Type="http://schemas.openxmlformats.org/officeDocument/2006/relationships/printerSettings" Target="../printerSettings/printerSettings6230.bin"/><Relationship Id="rId25" Type="http://schemas.openxmlformats.org/officeDocument/2006/relationships/printerSettings" Target="../printerSettings/printerSettings6238.bin"/><Relationship Id="rId33" Type="http://schemas.openxmlformats.org/officeDocument/2006/relationships/printerSettings" Target="../printerSettings/printerSettings6246.bin"/><Relationship Id="rId38" Type="http://schemas.openxmlformats.org/officeDocument/2006/relationships/printerSettings" Target="../printerSettings/printerSettings6251.bin"/><Relationship Id="rId46" Type="http://schemas.openxmlformats.org/officeDocument/2006/relationships/printerSettings" Target="../printerSettings/printerSettings6259.bin"/><Relationship Id="rId59" Type="http://schemas.openxmlformats.org/officeDocument/2006/relationships/printerSettings" Target="../printerSettings/printerSettings6272.bin"/></Relationships>
</file>

<file path=xl/worksheets/_rels/sheet118.xml.rels><?xml version="1.0" encoding="UTF-8" standalone="yes"?>
<Relationships xmlns="http://schemas.openxmlformats.org/package/2006/relationships"><Relationship Id="rId13" Type="http://schemas.openxmlformats.org/officeDocument/2006/relationships/printerSettings" Target="../printerSettings/printerSettings6286.bin"/><Relationship Id="rId18" Type="http://schemas.openxmlformats.org/officeDocument/2006/relationships/printerSettings" Target="../printerSettings/printerSettings6291.bin"/><Relationship Id="rId26" Type="http://schemas.openxmlformats.org/officeDocument/2006/relationships/printerSettings" Target="../printerSettings/printerSettings6299.bin"/><Relationship Id="rId39" Type="http://schemas.openxmlformats.org/officeDocument/2006/relationships/printerSettings" Target="../printerSettings/printerSettings6312.bin"/><Relationship Id="rId21" Type="http://schemas.openxmlformats.org/officeDocument/2006/relationships/printerSettings" Target="../printerSettings/printerSettings6294.bin"/><Relationship Id="rId34" Type="http://schemas.openxmlformats.org/officeDocument/2006/relationships/printerSettings" Target="../printerSettings/printerSettings6307.bin"/><Relationship Id="rId42" Type="http://schemas.openxmlformats.org/officeDocument/2006/relationships/printerSettings" Target="../printerSettings/printerSettings6315.bin"/><Relationship Id="rId47" Type="http://schemas.openxmlformats.org/officeDocument/2006/relationships/printerSettings" Target="../printerSettings/printerSettings6320.bin"/><Relationship Id="rId50" Type="http://schemas.openxmlformats.org/officeDocument/2006/relationships/printerSettings" Target="../printerSettings/printerSettings6323.bin"/><Relationship Id="rId55" Type="http://schemas.openxmlformats.org/officeDocument/2006/relationships/printerSettings" Target="../printerSettings/printerSettings6328.bin"/><Relationship Id="rId7" Type="http://schemas.openxmlformats.org/officeDocument/2006/relationships/printerSettings" Target="../printerSettings/printerSettings6280.bin"/><Relationship Id="rId2" Type="http://schemas.openxmlformats.org/officeDocument/2006/relationships/printerSettings" Target="../printerSettings/printerSettings6275.bin"/><Relationship Id="rId16" Type="http://schemas.openxmlformats.org/officeDocument/2006/relationships/printerSettings" Target="../printerSettings/printerSettings6289.bin"/><Relationship Id="rId20" Type="http://schemas.openxmlformats.org/officeDocument/2006/relationships/printerSettings" Target="../printerSettings/printerSettings6293.bin"/><Relationship Id="rId29" Type="http://schemas.openxmlformats.org/officeDocument/2006/relationships/printerSettings" Target="../printerSettings/printerSettings6302.bin"/><Relationship Id="rId41" Type="http://schemas.openxmlformats.org/officeDocument/2006/relationships/printerSettings" Target="../printerSettings/printerSettings6314.bin"/><Relationship Id="rId54" Type="http://schemas.openxmlformats.org/officeDocument/2006/relationships/printerSettings" Target="../printerSettings/printerSettings6327.bin"/><Relationship Id="rId1" Type="http://schemas.openxmlformats.org/officeDocument/2006/relationships/printerSettings" Target="../printerSettings/printerSettings6274.bin"/><Relationship Id="rId6" Type="http://schemas.openxmlformats.org/officeDocument/2006/relationships/printerSettings" Target="../printerSettings/printerSettings6279.bin"/><Relationship Id="rId11" Type="http://schemas.openxmlformats.org/officeDocument/2006/relationships/printerSettings" Target="../printerSettings/printerSettings6284.bin"/><Relationship Id="rId24" Type="http://schemas.openxmlformats.org/officeDocument/2006/relationships/printerSettings" Target="../printerSettings/printerSettings6297.bin"/><Relationship Id="rId32" Type="http://schemas.openxmlformats.org/officeDocument/2006/relationships/printerSettings" Target="../printerSettings/printerSettings6305.bin"/><Relationship Id="rId37" Type="http://schemas.openxmlformats.org/officeDocument/2006/relationships/printerSettings" Target="../printerSettings/printerSettings6310.bin"/><Relationship Id="rId40" Type="http://schemas.openxmlformats.org/officeDocument/2006/relationships/printerSettings" Target="../printerSettings/printerSettings6313.bin"/><Relationship Id="rId45" Type="http://schemas.openxmlformats.org/officeDocument/2006/relationships/printerSettings" Target="../printerSettings/printerSettings6318.bin"/><Relationship Id="rId53" Type="http://schemas.openxmlformats.org/officeDocument/2006/relationships/printerSettings" Target="../printerSettings/printerSettings6326.bin"/><Relationship Id="rId58" Type="http://schemas.openxmlformats.org/officeDocument/2006/relationships/printerSettings" Target="../printerSettings/printerSettings6331.bin"/><Relationship Id="rId5" Type="http://schemas.openxmlformats.org/officeDocument/2006/relationships/printerSettings" Target="../printerSettings/printerSettings6278.bin"/><Relationship Id="rId15" Type="http://schemas.openxmlformats.org/officeDocument/2006/relationships/printerSettings" Target="../printerSettings/printerSettings6288.bin"/><Relationship Id="rId23" Type="http://schemas.openxmlformats.org/officeDocument/2006/relationships/printerSettings" Target="../printerSettings/printerSettings6296.bin"/><Relationship Id="rId28" Type="http://schemas.openxmlformats.org/officeDocument/2006/relationships/printerSettings" Target="../printerSettings/printerSettings6301.bin"/><Relationship Id="rId36" Type="http://schemas.openxmlformats.org/officeDocument/2006/relationships/printerSettings" Target="../printerSettings/printerSettings6309.bin"/><Relationship Id="rId49" Type="http://schemas.openxmlformats.org/officeDocument/2006/relationships/printerSettings" Target="../printerSettings/printerSettings6322.bin"/><Relationship Id="rId57" Type="http://schemas.openxmlformats.org/officeDocument/2006/relationships/printerSettings" Target="../printerSettings/printerSettings6330.bin"/><Relationship Id="rId61" Type="http://schemas.openxmlformats.org/officeDocument/2006/relationships/drawing" Target="../drawings/drawing210.xml"/><Relationship Id="rId10" Type="http://schemas.openxmlformats.org/officeDocument/2006/relationships/printerSettings" Target="../printerSettings/printerSettings6283.bin"/><Relationship Id="rId19" Type="http://schemas.openxmlformats.org/officeDocument/2006/relationships/printerSettings" Target="../printerSettings/printerSettings6292.bin"/><Relationship Id="rId31" Type="http://schemas.openxmlformats.org/officeDocument/2006/relationships/printerSettings" Target="../printerSettings/printerSettings6304.bin"/><Relationship Id="rId44" Type="http://schemas.openxmlformats.org/officeDocument/2006/relationships/printerSettings" Target="../printerSettings/printerSettings6317.bin"/><Relationship Id="rId52" Type="http://schemas.openxmlformats.org/officeDocument/2006/relationships/printerSettings" Target="../printerSettings/printerSettings6325.bin"/><Relationship Id="rId60" Type="http://schemas.openxmlformats.org/officeDocument/2006/relationships/printerSettings" Target="../printerSettings/printerSettings6333.bin"/><Relationship Id="rId4" Type="http://schemas.openxmlformats.org/officeDocument/2006/relationships/printerSettings" Target="../printerSettings/printerSettings6277.bin"/><Relationship Id="rId9" Type="http://schemas.openxmlformats.org/officeDocument/2006/relationships/printerSettings" Target="../printerSettings/printerSettings6282.bin"/><Relationship Id="rId14" Type="http://schemas.openxmlformats.org/officeDocument/2006/relationships/printerSettings" Target="../printerSettings/printerSettings6287.bin"/><Relationship Id="rId22" Type="http://schemas.openxmlformats.org/officeDocument/2006/relationships/printerSettings" Target="../printerSettings/printerSettings6295.bin"/><Relationship Id="rId27" Type="http://schemas.openxmlformats.org/officeDocument/2006/relationships/printerSettings" Target="../printerSettings/printerSettings6300.bin"/><Relationship Id="rId30" Type="http://schemas.openxmlformats.org/officeDocument/2006/relationships/printerSettings" Target="../printerSettings/printerSettings6303.bin"/><Relationship Id="rId35" Type="http://schemas.openxmlformats.org/officeDocument/2006/relationships/printerSettings" Target="../printerSettings/printerSettings6308.bin"/><Relationship Id="rId43" Type="http://schemas.openxmlformats.org/officeDocument/2006/relationships/printerSettings" Target="../printerSettings/printerSettings6316.bin"/><Relationship Id="rId48" Type="http://schemas.openxmlformats.org/officeDocument/2006/relationships/printerSettings" Target="../printerSettings/printerSettings6321.bin"/><Relationship Id="rId56" Type="http://schemas.openxmlformats.org/officeDocument/2006/relationships/printerSettings" Target="../printerSettings/printerSettings6329.bin"/><Relationship Id="rId8" Type="http://schemas.openxmlformats.org/officeDocument/2006/relationships/printerSettings" Target="../printerSettings/printerSettings6281.bin"/><Relationship Id="rId51" Type="http://schemas.openxmlformats.org/officeDocument/2006/relationships/printerSettings" Target="../printerSettings/printerSettings6324.bin"/><Relationship Id="rId3" Type="http://schemas.openxmlformats.org/officeDocument/2006/relationships/printerSettings" Target="../printerSettings/printerSettings6276.bin"/><Relationship Id="rId12" Type="http://schemas.openxmlformats.org/officeDocument/2006/relationships/printerSettings" Target="../printerSettings/printerSettings6285.bin"/><Relationship Id="rId17" Type="http://schemas.openxmlformats.org/officeDocument/2006/relationships/printerSettings" Target="../printerSettings/printerSettings6290.bin"/><Relationship Id="rId25" Type="http://schemas.openxmlformats.org/officeDocument/2006/relationships/printerSettings" Target="../printerSettings/printerSettings6298.bin"/><Relationship Id="rId33" Type="http://schemas.openxmlformats.org/officeDocument/2006/relationships/printerSettings" Target="../printerSettings/printerSettings6306.bin"/><Relationship Id="rId38" Type="http://schemas.openxmlformats.org/officeDocument/2006/relationships/printerSettings" Target="../printerSettings/printerSettings6311.bin"/><Relationship Id="rId46" Type="http://schemas.openxmlformats.org/officeDocument/2006/relationships/printerSettings" Target="../printerSettings/printerSettings6319.bin"/><Relationship Id="rId59" Type="http://schemas.openxmlformats.org/officeDocument/2006/relationships/printerSettings" Target="../printerSettings/printerSettings6332.bin"/></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6336.bin"/><Relationship Id="rId2" Type="http://schemas.openxmlformats.org/officeDocument/2006/relationships/printerSettings" Target="../printerSettings/printerSettings6335.bin"/><Relationship Id="rId1" Type="http://schemas.openxmlformats.org/officeDocument/2006/relationships/printerSettings" Target="../printerSettings/printerSettings6334.bin"/><Relationship Id="rId5" Type="http://schemas.openxmlformats.org/officeDocument/2006/relationships/drawing" Target="../drawings/drawing212.xml"/><Relationship Id="rId4" Type="http://schemas.openxmlformats.org/officeDocument/2006/relationships/printerSettings" Target="../printerSettings/printerSettings6337.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9" Type="http://schemas.openxmlformats.org/officeDocument/2006/relationships/printerSettings" Target="../printerSettings/printerSettings712.bin"/><Relationship Id="rId21" Type="http://schemas.openxmlformats.org/officeDocument/2006/relationships/printerSettings" Target="../printerSettings/printerSettings694.bin"/><Relationship Id="rId34" Type="http://schemas.openxmlformats.org/officeDocument/2006/relationships/printerSettings" Target="../printerSettings/printerSettings707.bin"/><Relationship Id="rId42" Type="http://schemas.openxmlformats.org/officeDocument/2006/relationships/printerSettings" Target="../printerSettings/printerSettings715.bin"/><Relationship Id="rId47" Type="http://schemas.openxmlformats.org/officeDocument/2006/relationships/printerSettings" Target="../printerSettings/printerSettings720.bin"/><Relationship Id="rId50" Type="http://schemas.openxmlformats.org/officeDocument/2006/relationships/printerSettings" Target="../printerSettings/printerSettings723.bin"/><Relationship Id="rId55" Type="http://schemas.openxmlformats.org/officeDocument/2006/relationships/printerSettings" Target="../printerSettings/printerSettings728.bin"/><Relationship Id="rId63" Type="http://schemas.openxmlformats.org/officeDocument/2006/relationships/printerSettings" Target="../printerSettings/printerSettings736.bin"/><Relationship Id="rId68" Type="http://schemas.openxmlformats.org/officeDocument/2006/relationships/printerSettings" Target="../printerSettings/printerSettings741.bin"/><Relationship Id="rId7" Type="http://schemas.openxmlformats.org/officeDocument/2006/relationships/printerSettings" Target="../printerSettings/printerSettings680.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37" Type="http://schemas.openxmlformats.org/officeDocument/2006/relationships/printerSettings" Target="../printerSettings/printerSettings710.bin"/><Relationship Id="rId40" Type="http://schemas.openxmlformats.org/officeDocument/2006/relationships/printerSettings" Target="../printerSettings/printerSettings713.bin"/><Relationship Id="rId45" Type="http://schemas.openxmlformats.org/officeDocument/2006/relationships/printerSettings" Target="../printerSettings/printerSettings718.bin"/><Relationship Id="rId53" Type="http://schemas.openxmlformats.org/officeDocument/2006/relationships/printerSettings" Target="../printerSettings/printerSettings726.bin"/><Relationship Id="rId58" Type="http://schemas.openxmlformats.org/officeDocument/2006/relationships/printerSettings" Target="../printerSettings/printerSettings731.bin"/><Relationship Id="rId66" Type="http://schemas.openxmlformats.org/officeDocument/2006/relationships/printerSettings" Target="../printerSettings/printerSettings739.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36" Type="http://schemas.openxmlformats.org/officeDocument/2006/relationships/printerSettings" Target="../printerSettings/printerSettings709.bin"/><Relationship Id="rId49" Type="http://schemas.openxmlformats.org/officeDocument/2006/relationships/printerSettings" Target="../printerSettings/printerSettings722.bin"/><Relationship Id="rId57" Type="http://schemas.openxmlformats.org/officeDocument/2006/relationships/printerSettings" Target="../printerSettings/printerSettings730.bin"/><Relationship Id="rId61" Type="http://schemas.openxmlformats.org/officeDocument/2006/relationships/printerSettings" Target="../printerSettings/printerSettings734.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4" Type="http://schemas.openxmlformats.org/officeDocument/2006/relationships/printerSettings" Target="../printerSettings/printerSettings717.bin"/><Relationship Id="rId52" Type="http://schemas.openxmlformats.org/officeDocument/2006/relationships/printerSettings" Target="../printerSettings/printerSettings725.bin"/><Relationship Id="rId60" Type="http://schemas.openxmlformats.org/officeDocument/2006/relationships/printerSettings" Target="../printerSettings/printerSettings733.bin"/><Relationship Id="rId65" Type="http://schemas.openxmlformats.org/officeDocument/2006/relationships/printerSettings" Target="../printerSettings/printerSettings738.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 Id="rId35" Type="http://schemas.openxmlformats.org/officeDocument/2006/relationships/printerSettings" Target="../printerSettings/printerSettings708.bin"/><Relationship Id="rId43" Type="http://schemas.openxmlformats.org/officeDocument/2006/relationships/printerSettings" Target="../printerSettings/printerSettings716.bin"/><Relationship Id="rId48" Type="http://schemas.openxmlformats.org/officeDocument/2006/relationships/printerSettings" Target="../printerSettings/printerSettings721.bin"/><Relationship Id="rId56" Type="http://schemas.openxmlformats.org/officeDocument/2006/relationships/printerSettings" Target="../printerSettings/printerSettings729.bin"/><Relationship Id="rId64" Type="http://schemas.openxmlformats.org/officeDocument/2006/relationships/printerSettings" Target="../printerSettings/printerSettings737.bin"/><Relationship Id="rId69" Type="http://schemas.openxmlformats.org/officeDocument/2006/relationships/drawing" Target="../drawings/drawing26.xml"/><Relationship Id="rId8" Type="http://schemas.openxmlformats.org/officeDocument/2006/relationships/printerSettings" Target="../printerSettings/printerSettings681.bin"/><Relationship Id="rId51" Type="http://schemas.openxmlformats.org/officeDocument/2006/relationships/printerSettings" Target="../printerSettings/printerSettings724.bin"/><Relationship Id="rId3" Type="http://schemas.openxmlformats.org/officeDocument/2006/relationships/printerSettings" Target="../printerSettings/printerSettings676.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33" Type="http://schemas.openxmlformats.org/officeDocument/2006/relationships/printerSettings" Target="../printerSettings/printerSettings706.bin"/><Relationship Id="rId38" Type="http://schemas.openxmlformats.org/officeDocument/2006/relationships/printerSettings" Target="../printerSettings/printerSettings711.bin"/><Relationship Id="rId46" Type="http://schemas.openxmlformats.org/officeDocument/2006/relationships/printerSettings" Target="../printerSettings/printerSettings719.bin"/><Relationship Id="rId59" Type="http://schemas.openxmlformats.org/officeDocument/2006/relationships/printerSettings" Target="../printerSettings/printerSettings732.bin"/><Relationship Id="rId67" Type="http://schemas.openxmlformats.org/officeDocument/2006/relationships/printerSettings" Target="../printerSettings/printerSettings740.bin"/><Relationship Id="rId20" Type="http://schemas.openxmlformats.org/officeDocument/2006/relationships/printerSettings" Target="../printerSettings/printerSettings693.bin"/><Relationship Id="rId41" Type="http://schemas.openxmlformats.org/officeDocument/2006/relationships/printerSettings" Target="../printerSettings/printerSettings714.bin"/><Relationship Id="rId54" Type="http://schemas.openxmlformats.org/officeDocument/2006/relationships/printerSettings" Target="../printerSettings/printerSettings727.bin"/><Relationship Id="rId62" Type="http://schemas.openxmlformats.org/officeDocument/2006/relationships/printerSettings" Target="../printerSettings/printerSettings735.bin"/></Relationships>
</file>

<file path=xl/worksheets/_rels/sheet120.xml.rels><?xml version="1.0" encoding="UTF-8" standalone="yes"?>
<Relationships xmlns="http://schemas.openxmlformats.org/package/2006/relationships"><Relationship Id="rId13" Type="http://schemas.openxmlformats.org/officeDocument/2006/relationships/printerSettings" Target="../printerSettings/printerSettings6350.bin"/><Relationship Id="rId18" Type="http://schemas.openxmlformats.org/officeDocument/2006/relationships/printerSettings" Target="../printerSettings/printerSettings6355.bin"/><Relationship Id="rId26" Type="http://schemas.openxmlformats.org/officeDocument/2006/relationships/printerSettings" Target="../printerSettings/printerSettings6363.bin"/><Relationship Id="rId39" Type="http://schemas.openxmlformats.org/officeDocument/2006/relationships/printerSettings" Target="../printerSettings/printerSettings6376.bin"/><Relationship Id="rId21" Type="http://schemas.openxmlformats.org/officeDocument/2006/relationships/printerSettings" Target="../printerSettings/printerSettings6358.bin"/><Relationship Id="rId34" Type="http://schemas.openxmlformats.org/officeDocument/2006/relationships/printerSettings" Target="../printerSettings/printerSettings6371.bin"/><Relationship Id="rId42" Type="http://schemas.openxmlformats.org/officeDocument/2006/relationships/printerSettings" Target="../printerSettings/printerSettings6379.bin"/><Relationship Id="rId47" Type="http://schemas.openxmlformats.org/officeDocument/2006/relationships/printerSettings" Target="../printerSettings/printerSettings6384.bin"/><Relationship Id="rId50" Type="http://schemas.openxmlformats.org/officeDocument/2006/relationships/printerSettings" Target="../printerSettings/printerSettings6387.bin"/><Relationship Id="rId55" Type="http://schemas.openxmlformats.org/officeDocument/2006/relationships/printerSettings" Target="../printerSettings/printerSettings6392.bin"/><Relationship Id="rId63" Type="http://schemas.openxmlformats.org/officeDocument/2006/relationships/comments" Target="../comments2.xml"/><Relationship Id="rId7" Type="http://schemas.openxmlformats.org/officeDocument/2006/relationships/printerSettings" Target="../printerSettings/printerSettings6344.bin"/><Relationship Id="rId2" Type="http://schemas.openxmlformats.org/officeDocument/2006/relationships/printerSettings" Target="../printerSettings/printerSettings6339.bin"/><Relationship Id="rId16" Type="http://schemas.openxmlformats.org/officeDocument/2006/relationships/printerSettings" Target="../printerSettings/printerSettings6353.bin"/><Relationship Id="rId20" Type="http://schemas.openxmlformats.org/officeDocument/2006/relationships/printerSettings" Target="../printerSettings/printerSettings6357.bin"/><Relationship Id="rId29" Type="http://schemas.openxmlformats.org/officeDocument/2006/relationships/printerSettings" Target="../printerSettings/printerSettings6366.bin"/><Relationship Id="rId41" Type="http://schemas.openxmlformats.org/officeDocument/2006/relationships/printerSettings" Target="../printerSettings/printerSettings6378.bin"/><Relationship Id="rId54" Type="http://schemas.openxmlformats.org/officeDocument/2006/relationships/printerSettings" Target="../printerSettings/printerSettings6391.bin"/><Relationship Id="rId62" Type="http://schemas.openxmlformats.org/officeDocument/2006/relationships/vmlDrawing" Target="../drawings/vmlDrawing2.vml"/><Relationship Id="rId1" Type="http://schemas.openxmlformats.org/officeDocument/2006/relationships/printerSettings" Target="../printerSettings/printerSettings6338.bin"/><Relationship Id="rId6" Type="http://schemas.openxmlformats.org/officeDocument/2006/relationships/printerSettings" Target="../printerSettings/printerSettings6343.bin"/><Relationship Id="rId11" Type="http://schemas.openxmlformats.org/officeDocument/2006/relationships/printerSettings" Target="../printerSettings/printerSettings6348.bin"/><Relationship Id="rId24" Type="http://schemas.openxmlformats.org/officeDocument/2006/relationships/printerSettings" Target="../printerSettings/printerSettings6361.bin"/><Relationship Id="rId32" Type="http://schemas.openxmlformats.org/officeDocument/2006/relationships/printerSettings" Target="../printerSettings/printerSettings6369.bin"/><Relationship Id="rId37" Type="http://schemas.openxmlformats.org/officeDocument/2006/relationships/printerSettings" Target="../printerSettings/printerSettings6374.bin"/><Relationship Id="rId40" Type="http://schemas.openxmlformats.org/officeDocument/2006/relationships/printerSettings" Target="../printerSettings/printerSettings6377.bin"/><Relationship Id="rId45" Type="http://schemas.openxmlformats.org/officeDocument/2006/relationships/printerSettings" Target="../printerSettings/printerSettings6382.bin"/><Relationship Id="rId53" Type="http://schemas.openxmlformats.org/officeDocument/2006/relationships/printerSettings" Target="../printerSettings/printerSettings6390.bin"/><Relationship Id="rId58" Type="http://schemas.openxmlformats.org/officeDocument/2006/relationships/printerSettings" Target="../printerSettings/printerSettings6395.bin"/><Relationship Id="rId5" Type="http://schemas.openxmlformats.org/officeDocument/2006/relationships/printerSettings" Target="../printerSettings/printerSettings6342.bin"/><Relationship Id="rId15" Type="http://schemas.openxmlformats.org/officeDocument/2006/relationships/printerSettings" Target="../printerSettings/printerSettings6352.bin"/><Relationship Id="rId23" Type="http://schemas.openxmlformats.org/officeDocument/2006/relationships/printerSettings" Target="../printerSettings/printerSettings6360.bin"/><Relationship Id="rId28" Type="http://schemas.openxmlformats.org/officeDocument/2006/relationships/printerSettings" Target="../printerSettings/printerSettings6365.bin"/><Relationship Id="rId36" Type="http://schemas.openxmlformats.org/officeDocument/2006/relationships/printerSettings" Target="../printerSettings/printerSettings6373.bin"/><Relationship Id="rId49" Type="http://schemas.openxmlformats.org/officeDocument/2006/relationships/printerSettings" Target="../printerSettings/printerSettings6386.bin"/><Relationship Id="rId57" Type="http://schemas.openxmlformats.org/officeDocument/2006/relationships/printerSettings" Target="../printerSettings/printerSettings6394.bin"/><Relationship Id="rId61" Type="http://schemas.openxmlformats.org/officeDocument/2006/relationships/drawing" Target="../drawings/drawing214.xml"/><Relationship Id="rId10" Type="http://schemas.openxmlformats.org/officeDocument/2006/relationships/printerSettings" Target="../printerSettings/printerSettings6347.bin"/><Relationship Id="rId19" Type="http://schemas.openxmlformats.org/officeDocument/2006/relationships/printerSettings" Target="../printerSettings/printerSettings6356.bin"/><Relationship Id="rId31" Type="http://schemas.openxmlformats.org/officeDocument/2006/relationships/printerSettings" Target="../printerSettings/printerSettings6368.bin"/><Relationship Id="rId44" Type="http://schemas.openxmlformats.org/officeDocument/2006/relationships/printerSettings" Target="../printerSettings/printerSettings6381.bin"/><Relationship Id="rId52" Type="http://schemas.openxmlformats.org/officeDocument/2006/relationships/printerSettings" Target="../printerSettings/printerSettings6389.bin"/><Relationship Id="rId60" Type="http://schemas.openxmlformats.org/officeDocument/2006/relationships/printerSettings" Target="../printerSettings/printerSettings6397.bin"/><Relationship Id="rId4" Type="http://schemas.openxmlformats.org/officeDocument/2006/relationships/printerSettings" Target="../printerSettings/printerSettings6341.bin"/><Relationship Id="rId9" Type="http://schemas.openxmlformats.org/officeDocument/2006/relationships/printerSettings" Target="../printerSettings/printerSettings6346.bin"/><Relationship Id="rId14" Type="http://schemas.openxmlformats.org/officeDocument/2006/relationships/printerSettings" Target="../printerSettings/printerSettings6351.bin"/><Relationship Id="rId22" Type="http://schemas.openxmlformats.org/officeDocument/2006/relationships/printerSettings" Target="../printerSettings/printerSettings6359.bin"/><Relationship Id="rId27" Type="http://schemas.openxmlformats.org/officeDocument/2006/relationships/printerSettings" Target="../printerSettings/printerSettings6364.bin"/><Relationship Id="rId30" Type="http://schemas.openxmlformats.org/officeDocument/2006/relationships/printerSettings" Target="../printerSettings/printerSettings6367.bin"/><Relationship Id="rId35" Type="http://schemas.openxmlformats.org/officeDocument/2006/relationships/printerSettings" Target="../printerSettings/printerSettings6372.bin"/><Relationship Id="rId43" Type="http://schemas.openxmlformats.org/officeDocument/2006/relationships/printerSettings" Target="../printerSettings/printerSettings6380.bin"/><Relationship Id="rId48" Type="http://schemas.openxmlformats.org/officeDocument/2006/relationships/printerSettings" Target="../printerSettings/printerSettings6385.bin"/><Relationship Id="rId56" Type="http://schemas.openxmlformats.org/officeDocument/2006/relationships/printerSettings" Target="../printerSettings/printerSettings6393.bin"/><Relationship Id="rId8" Type="http://schemas.openxmlformats.org/officeDocument/2006/relationships/printerSettings" Target="../printerSettings/printerSettings6345.bin"/><Relationship Id="rId51" Type="http://schemas.openxmlformats.org/officeDocument/2006/relationships/printerSettings" Target="../printerSettings/printerSettings6388.bin"/><Relationship Id="rId3" Type="http://schemas.openxmlformats.org/officeDocument/2006/relationships/printerSettings" Target="../printerSettings/printerSettings6340.bin"/><Relationship Id="rId12" Type="http://schemas.openxmlformats.org/officeDocument/2006/relationships/printerSettings" Target="../printerSettings/printerSettings6349.bin"/><Relationship Id="rId17" Type="http://schemas.openxmlformats.org/officeDocument/2006/relationships/printerSettings" Target="../printerSettings/printerSettings6354.bin"/><Relationship Id="rId25" Type="http://schemas.openxmlformats.org/officeDocument/2006/relationships/printerSettings" Target="../printerSettings/printerSettings6362.bin"/><Relationship Id="rId33" Type="http://schemas.openxmlformats.org/officeDocument/2006/relationships/printerSettings" Target="../printerSettings/printerSettings6370.bin"/><Relationship Id="rId38" Type="http://schemas.openxmlformats.org/officeDocument/2006/relationships/printerSettings" Target="../printerSettings/printerSettings6375.bin"/><Relationship Id="rId46" Type="http://schemas.openxmlformats.org/officeDocument/2006/relationships/printerSettings" Target="../printerSettings/printerSettings6383.bin"/><Relationship Id="rId59" Type="http://schemas.openxmlformats.org/officeDocument/2006/relationships/printerSettings" Target="../printerSettings/printerSettings6396.bin"/></Relationships>
</file>

<file path=xl/worksheets/_rels/sheet121.xml.rels><?xml version="1.0" encoding="UTF-8" standalone="yes"?>
<Relationships xmlns="http://schemas.openxmlformats.org/package/2006/relationships"><Relationship Id="rId13" Type="http://schemas.openxmlformats.org/officeDocument/2006/relationships/printerSettings" Target="../printerSettings/printerSettings6410.bin"/><Relationship Id="rId18" Type="http://schemas.openxmlformats.org/officeDocument/2006/relationships/printerSettings" Target="../printerSettings/printerSettings6415.bin"/><Relationship Id="rId26" Type="http://schemas.openxmlformats.org/officeDocument/2006/relationships/printerSettings" Target="../printerSettings/printerSettings6423.bin"/><Relationship Id="rId39" Type="http://schemas.openxmlformats.org/officeDocument/2006/relationships/printerSettings" Target="../printerSettings/printerSettings6436.bin"/><Relationship Id="rId21" Type="http://schemas.openxmlformats.org/officeDocument/2006/relationships/printerSettings" Target="../printerSettings/printerSettings6418.bin"/><Relationship Id="rId34" Type="http://schemas.openxmlformats.org/officeDocument/2006/relationships/printerSettings" Target="../printerSettings/printerSettings6431.bin"/><Relationship Id="rId42" Type="http://schemas.openxmlformats.org/officeDocument/2006/relationships/printerSettings" Target="../printerSettings/printerSettings6439.bin"/><Relationship Id="rId47" Type="http://schemas.openxmlformats.org/officeDocument/2006/relationships/printerSettings" Target="../printerSettings/printerSettings6444.bin"/><Relationship Id="rId50" Type="http://schemas.openxmlformats.org/officeDocument/2006/relationships/printerSettings" Target="../printerSettings/printerSettings6447.bin"/><Relationship Id="rId55" Type="http://schemas.openxmlformats.org/officeDocument/2006/relationships/printerSettings" Target="../printerSettings/printerSettings6452.bin"/><Relationship Id="rId63" Type="http://schemas.openxmlformats.org/officeDocument/2006/relationships/comments" Target="../comments3.xml"/><Relationship Id="rId7" Type="http://schemas.openxmlformats.org/officeDocument/2006/relationships/printerSettings" Target="../printerSettings/printerSettings6404.bin"/><Relationship Id="rId2" Type="http://schemas.openxmlformats.org/officeDocument/2006/relationships/printerSettings" Target="../printerSettings/printerSettings6399.bin"/><Relationship Id="rId16" Type="http://schemas.openxmlformats.org/officeDocument/2006/relationships/printerSettings" Target="../printerSettings/printerSettings6413.bin"/><Relationship Id="rId20" Type="http://schemas.openxmlformats.org/officeDocument/2006/relationships/printerSettings" Target="../printerSettings/printerSettings6417.bin"/><Relationship Id="rId29" Type="http://schemas.openxmlformats.org/officeDocument/2006/relationships/printerSettings" Target="../printerSettings/printerSettings6426.bin"/><Relationship Id="rId41" Type="http://schemas.openxmlformats.org/officeDocument/2006/relationships/printerSettings" Target="../printerSettings/printerSettings6438.bin"/><Relationship Id="rId54" Type="http://schemas.openxmlformats.org/officeDocument/2006/relationships/printerSettings" Target="../printerSettings/printerSettings6451.bin"/><Relationship Id="rId62" Type="http://schemas.openxmlformats.org/officeDocument/2006/relationships/vmlDrawing" Target="../drawings/vmlDrawing3.vml"/><Relationship Id="rId1" Type="http://schemas.openxmlformats.org/officeDocument/2006/relationships/printerSettings" Target="../printerSettings/printerSettings6398.bin"/><Relationship Id="rId6" Type="http://schemas.openxmlformats.org/officeDocument/2006/relationships/printerSettings" Target="../printerSettings/printerSettings6403.bin"/><Relationship Id="rId11" Type="http://schemas.openxmlformats.org/officeDocument/2006/relationships/printerSettings" Target="../printerSettings/printerSettings6408.bin"/><Relationship Id="rId24" Type="http://schemas.openxmlformats.org/officeDocument/2006/relationships/printerSettings" Target="../printerSettings/printerSettings6421.bin"/><Relationship Id="rId32" Type="http://schemas.openxmlformats.org/officeDocument/2006/relationships/printerSettings" Target="../printerSettings/printerSettings6429.bin"/><Relationship Id="rId37" Type="http://schemas.openxmlformats.org/officeDocument/2006/relationships/printerSettings" Target="../printerSettings/printerSettings6434.bin"/><Relationship Id="rId40" Type="http://schemas.openxmlformats.org/officeDocument/2006/relationships/printerSettings" Target="../printerSettings/printerSettings6437.bin"/><Relationship Id="rId45" Type="http://schemas.openxmlformats.org/officeDocument/2006/relationships/printerSettings" Target="../printerSettings/printerSettings6442.bin"/><Relationship Id="rId53" Type="http://schemas.openxmlformats.org/officeDocument/2006/relationships/printerSettings" Target="../printerSettings/printerSettings6450.bin"/><Relationship Id="rId58" Type="http://schemas.openxmlformats.org/officeDocument/2006/relationships/printerSettings" Target="../printerSettings/printerSettings6455.bin"/><Relationship Id="rId5" Type="http://schemas.openxmlformats.org/officeDocument/2006/relationships/printerSettings" Target="../printerSettings/printerSettings6402.bin"/><Relationship Id="rId15" Type="http://schemas.openxmlformats.org/officeDocument/2006/relationships/printerSettings" Target="../printerSettings/printerSettings6412.bin"/><Relationship Id="rId23" Type="http://schemas.openxmlformats.org/officeDocument/2006/relationships/printerSettings" Target="../printerSettings/printerSettings6420.bin"/><Relationship Id="rId28" Type="http://schemas.openxmlformats.org/officeDocument/2006/relationships/printerSettings" Target="../printerSettings/printerSettings6425.bin"/><Relationship Id="rId36" Type="http://schemas.openxmlformats.org/officeDocument/2006/relationships/printerSettings" Target="../printerSettings/printerSettings6433.bin"/><Relationship Id="rId49" Type="http://schemas.openxmlformats.org/officeDocument/2006/relationships/printerSettings" Target="../printerSettings/printerSettings6446.bin"/><Relationship Id="rId57" Type="http://schemas.openxmlformats.org/officeDocument/2006/relationships/printerSettings" Target="../printerSettings/printerSettings6454.bin"/><Relationship Id="rId61" Type="http://schemas.openxmlformats.org/officeDocument/2006/relationships/drawing" Target="../drawings/drawing215.xml"/><Relationship Id="rId10" Type="http://schemas.openxmlformats.org/officeDocument/2006/relationships/printerSettings" Target="../printerSettings/printerSettings6407.bin"/><Relationship Id="rId19" Type="http://schemas.openxmlformats.org/officeDocument/2006/relationships/printerSettings" Target="../printerSettings/printerSettings6416.bin"/><Relationship Id="rId31" Type="http://schemas.openxmlformats.org/officeDocument/2006/relationships/printerSettings" Target="../printerSettings/printerSettings6428.bin"/><Relationship Id="rId44" Type="http://schemas.openxmlformats.org/officeDocument/2006/relationships/printerSettings" Target="../printerSettings/printerSettings6441.bin"/><Relationship Id="rId52" Type="http://schemas.openxmlformats.org/officeDocument/2006/relationships/printerSettings" Target="../printerSettings/printerSettings6449.bin"/><Relationship Id="rId60" Type="http://schemas.openxmlformats.org/officeDocument/2006/relationships/printerSettings" Target="../printerSettings/printerSettings6457.bin"/><Relationship Id="rId4" Type="http://schemas.openxmlformats.org/officeDocument/2006/relationships/printerSettings" Target="../printerSettings/printerSettings6401.bin"/><Relationship Id="rId9" Type="http://schemas.openxmlformats.org/officeDocument/2006/relationships/printerSettings" Target="../printerSettings/printerSettings6406.bin"/><Relationship Id="rId14" Type="http://schemas.openxmlformats.org/officeDocument/2006/relationships/printerSettings" Target="../printerSettings/printerSettings6411.bin"/><Relationship Id="rId22" Type="http://schemas.openxmlformats.org/officeDocument/2006/relationships/printerSettings" Target="../printerSettings/printerSettings6419.bin"/><Relationship Id="rId27" Type="http://schemas.openxmlformats.org/officeDocument/2006/relationships/printerSettings" Target="../printerSettings/printerSettings6424.bin"/><Relationship Id="rId30" Type="http://schemas.openxmlformats.org/officeDocument/2006/relationships/printerSettings" Target="../printerSettings/printerSettings6427.bin"/><Relationship Id="rId35" Type="http://schemas.openxmlformats.org/officeDocument/2006/relationships/printerSettings" Target="../printerSettings/printerSettings6432.bin"/><Relationship Id="rId43" Type="http://schemas.openxmlformats.org/officeDocument/2006/relationships/printerSettings" Target="../printerSettings/printerSettings6440.bin"/><Relationship Id="rId48" Type="http://schemas.openxmlformats.org/officeDocument/2006/relationships/printerSettings" Target="../printerSettings/printerSettings6445.bin"/><Relationship Id="rId56" Type="http://schemas.openxmlformats.org/officeDocument/2006/relationships/printerSettings" Target="../printerSettings/printerSettings6453.bin"/><Relationship Id="rId8" Type="http://schemas.openxmlformats.org/officeDocument/2006/relationships/printerSettings" Target="../printerSettings/printerSettings6405.bin"/><Relationship Id="rId51" Type="http://schemas.openxmlformats.org/officeDocument/2006/relationships/printerSettings" Target="../printerSettings/printerSettings6448.bin"/><Relationship Id="rId3" Type="http://schemas.openxmlformats.org/officeDocument/2006/relationships/printerSettings" Target="../printerSettings/printerSettings6400.bin"/><Relationship Id="rId12" Type="http://schemas.openxmlformats.org/officeDocument/2006/relationships/printerSettings" Target="../printerSettings/printerSettings6409.bin"/><Relationship Id="rId17" Type="http://schemas.openxmlformats.org/officeDocument/2006/relationships/printerSettings" Target="../printerSettings/printerSettings6414.bin"/><Relationship Id="rId25" Type="http://schemas.openxmlformats.org/officeDocument/2006/relationships/printerSettings" Target="../printerSettings/printerSettings6422.bin"/><Relationship Id="rId33" Type="http://schemas.openxmlformats.org/officeDocument/2006/relationships/printerSettings" Target="../printerSettings/printerSettings6430.bin"/><Relationship Id="rId38" Type="http://schemas.openxmlformats.org/officeDocument/2006/relationships/printerSettings" Target="../printerSettings/printerSettings6435.bin"/><Relationship Id="rId46" Type="http://schemas.openxmlformats.org/officeDocument/2006/relationships/printerSettings" Target="../printerSettings/printerSettings6443.bin"/><Relationship Id="rId59" Type="http://schemas.openxmlformats.org/officeDocument/2006/relationships/printerSettings" Target="../printerSettings/printerSettings6456.bin"/></Relationships>
</file>

<file path=xl/worksheets/_rels/sheet122.xml.rels><?xml version="1.0" encoding="UTF-8" standalone="yes"?>
<Relationships xmlns="http://schemas.openxmlformats.org/package/2006/relationships"><Relationship Id="rId13" Type="http://schemas.openxmlformats.org/officeDocument/2006/relationships/printerSettings" Target="../printerSettings/printerSettings6470.bin"/><Relationship Id="rId18" Type="http://schemas.openxmlformats.org/officeDocument/2006/relationships/printerSettings" Target="../printerSettings/printerSettings6475.bin"/><Relationship Id="rId26" Type="http://schemas.openxmlformats.org/officeDocument/2006/relationships/printerSettings" Target="../printerSettings/printerSettings6483.bin"/><Relationship Id="rId39" Type="http://schemas.openxmlformats.org/officeDocument/2006/relationships/printerSettings" Target="../printerSettings/printerSettings6496.bin"/><Relationship Id="rId21" Type="http://schemas.openxmlformats.org/officeDocument/2006/relationships/printerSettings" Target="../printerSettings/printerSettings6478.bin"/><Relationship Id="rId34" Type="http://schemas.openxmlformats.org/officeDocument/2006/relationships/printerSettings" Target="../printerSettings/printerSettings6491.bin"/><Relationship Id="rId42" Type="http://schemas.openxmlformats.org/officeDocument/2006/relationships/printerSettings" Target="../printerSettings/printerSettings6499.bin"/><Relationship Id="rId47" Type="http://schemas.openxmlformats.org/officeDocument/2006/relationships/printerSettings" Target="../printerSettings/printerSettings6504.bin"/><Relationship Id="rId50" Type="http://schemas.openxmlformats.org/officeDocument/2006/relationships/printerSettings" Target="../printerSettings/printerSettings6507.bin"/><Relationship Id="rId55" Type="http://schemas.openxmlformats.org/officeDocument/2006/relationships/printerSettings" Target="../printerSettings/printerSettings6512.bin"/><Relationship Id="rId7" Type="http://schemas.openxmlformats.org/officeDocument/2006/relationships/printerSettings" Target="../printerSettings/printerSettings6464.bin"/><Relationship Id="rId2" Type="http://schemas.openxmlformats.org/officeDocument/2006/relationships/printerSettings" Target="../printerSettings/printerSettings6459.bin"/><Relationship Id="rId16" Type="http://schemas.openxmlformats.org/officeDocument/2006/relationships/printerSettings" Target="../printerSettings/printerSettings6473.bin"/><Relationship Id="rId20" Type="http://schemas.openxmlformats.org/officeDocument/2006/relationships/printerSettings" Target="../printerSettings/printerSettings6477.bin"/><Relationship Id="rId29" Type="http://schemas.openxmlformats.org/officeDocument/2006/relationships/printerSettings" Target="../printerSettings/printerSettings6486.bin"/><Relationship Id="rId41" Type="http://schemas.openxmlformats.org/officeDocument/2006/relationships/printerSettings" Target="../printerSettings/printerSettings6498.bin"/><Relationship Id="rId54" Type="http://schemas.openxmlformats.org/officeDocument/2006/relationships/printerSettings" Target="../printerSettings/printerSettings6511.bin"/><Relationship Id="rId1" Type="http://schemas.openxmlformats.org/officeDocument/2006/relationships/printerSettings" Target="../printerSettings/printerSettings6458.bin"/><Relationship Id="rId6" Type="http://schemas.openxmlformats.org/officeDocument/2006/relationships/printerSettings" Target="../printerSettings/printerSettings6463.bin"/><Relationship Id="rId11" Type="http://schemas.openxmlformats.org/officeDocument/2006/relationships/printerSettings" Target="../printerSettings/printerSettings6468.bin"/><Relationship Id="rId24" Type="http://schemas.openxmlformats.org/officeDocument/2006/relationships/printerSettings" Target="../printerSettings/printerSettings6481.bin"/><Relationship Id="rId32" Type="http://schemas.openxmlformats.org/officeDocument/2006/relationships/printerSettings" Target="../printerSettings/printerSettings6489.bin"/><Relationship Id="rId37" Type="http://schemas.openxmlformats.org/officeDocument/2006/relationships/printerSettings" Target="../printerSettings/printerSettings6494.bin"/><Relationship Id="rId40" Type="http://schemas.openxmlformats.org/officeDocument/2006/relationships/printerSettings" Target="../printerSettings/printerSettings6497.bin"/><Relationship Id="rId45" Type="http://schemas.openxmlformats.org/officeDocument/2006/relationships/printerSettings" Target="../printerSettings/printerSettings6502.bin"/><Relationship Id="rId53" Type="http://schemas.openxmlformats.org/officeDocument/2006/relationships/printerSettings" Target="../printerSettings/printerSettings6510.bin"/><Relationship Id="rId58" Type="http://schemas.openxmlformats.org/officeDocument/2006/relationships/printerSettings" Target="../printerSettings/printerSettings6515.bin"/><Relationship Id="rId5" Type="http://schemas.openxmlformats.org/officeDocument/2006/relationships/printerSettings" Target="../printerSettings/printerSettings6462.bin"/><Relationship Id="rId15" Type="http://schemas.openxmlformats.org/officeDocument/2006/relationships/printerSettings" Target="../printerSettings/printerSettings6472.bin"/><Relationship Id="rId23" Type="http://schemas.openxmlformats.org/officeDocument/2006/relationships/printerSettings" Target="../printerSettings/printerSettings6480.bin"/><Relationship Id="rId28" Type="http://schemas.openxmlformats.org/officeDocument/2006/relationships/printerSettings" Target="../printerSettings/printerSettings6485.bin"/><Relationship Id="rId36" Type="http://schemas.openxmlformats.org/officeDocument/2006/relationships/printerSettings" Target="../printerSettings/printerSettings6493.bin"/><Relationship Id="rId49" Type="http://schemas.openxmlformats.org/officeDocument/2006/relationships/printerSettings" Target="../printerSettings/printerSettings6506.bin"/><Relationship Id="rId57" Type="http://schemas.openxmlformats.org/officeDocument/2006/relationships/printerSettings" Target="../printerSettings/printerSettings6514.bin"/><Relationship Id="rId61" Type="http://schemas.openxmlformats.org/officeDocument/2006/relationships/drawing" Target="../drawings/drawing217.xml"/><Relationship Id="rId10" Type="http://schemas.openxmlformats.org/officeDocument/2006/relationships/printerSettings" Target="../printerSettings/printerSettings6467.bin"/><Relationship Id="rId19" Type="http://schemas.openxmlformats.org/officeDocument/2006/relationships/printerSettings" Target="../printerSettings/printerSettings6476.bin"/><Relationship Id="rId31" Type="http://schemas.openxmlformats.org/officeDocument/2006/relationships/printerSettings" Target="../printerSettings/printerSettings6488.bin"/><Relationship Id="rId44" Type="http://schemas.openxmlformats.org/officeDocument/2006/relationships/printerSettings" Target="../printerSettings/printerSettings6501.bin"/><Relationship Id="rId52" Type="http://schemas.openxmlformats.org/officeDocument/2006/relationships/printerSettings" Target="../printerSettings/printerSettings6509.bin"/><Relationship Id="rId60" Type="http://schemas.openxmlformats.org/officeDocument/2006/relationships/printerSettings" Target="../printerSettings/printerSettings6517.bin"/><Relationship Id="rId4" Type="http://schemas.openxmlformats.org/officeDocument/2006/relationships/printerSettings" Target="../printerSettings/printerSettings6461.bin"/><Relationship Id="rId9" Type="http://schemas.openxmlformats.org/officeDocument/2006/relationships/printerSettings" Target="../printerSettings/printerSettings6466.bin"/><Relationship Id="rId14" Type="http://schemas.openxmlformats.org/officeDocument/2006/relationships/printerSettings" Target="../printerSettings/printerSettings6471.bin"/><Relationship Id="rId22" Type="http://schemas.openxmlformats.org/officeDocument/2006/relationships/printerSettings" Target="../printerSettings/printerSettings6479.bin"/><Relationship Id="rId27" Type="http://schemas.openxmlformats.org/officeDocument/2006/relationships/printerSettings" Target="../printerSettings/printerSettings6484.bin"/><Relationship Id="rId30" Type="http://schemas.openxmlformats.org/officeDocument/2006/relationships/printerSettings" Target="../printerSettings/printerSettings6487.bin"/><Relationship Id="rId35" Type="http://schemas.openxmlformats.org/officeDocument/2006/relationships/printerSettings" Target="../printerSettings/printerSettings6492.bin"/><Relationship Id="rId43" Type="http://schemas.openxmlformats.org/officeDocument/2006/relationships/printerSettings" Target="../printerSettings/printerSettings6500.bin"/><Relationship Id="rId48" Type="http://schemas.openxmlformats.org/officeDocument/2006/relationships/printerSettings" Target="../printerSettings/printerSettings6505.bin"/><Relationship Id="rId56" Type="http://schemas.openxmlformats.org/officeDocument/2006/relationships/printerSettings" Target="../printerSettings/printerSettings6513.bin"/><Relationship Id="rId8" Type="http://schemas.openxmlformats.org/officeDocument/2006/relationships/printerSettings" Target="../printerSettings/printerSettings6465.bin"/><Relationship Id="rId51" Type="http://schemas.openxmlformats.org/officeDocument/2006/relationships/printerSettings" Target="../printerSettings/printerSettings6508.bin"/><Relationship Id="rId3" Type="http://schemas.openxmlformats.org/officeDocument/2006/relationships/printerSettings" Target="../printerSettings/printerSettings6460.bin"/><Relationship Id="rId12" Type="http://schemas.openxmlformats.org/officeDocument/2006/relationships/printerSettings" Target="../printerSettings/printerSettings6469.bin"/><Relationship Id="rId17" Type="http://schemas.openxmlformats.org/officeDocument/2006/relationships/printerSettings" Target="../printerSettings/printerSettings6474.bin"/><Relationship Id="rId25" Type="http://schemas.openxmlformats.org/officeDocument/2006/relationships/printerSettings" Target="../printerSettings/printerSettings6482.bin"/><Relationship Id="rId33" Type="http://schemas.openxmlformats.org/officeDocument/2006/relationships/printerSettings" Target="../printerSettings/printerSettings6490.bin"/><Relationship Id="rId38" Type="http://schemas.openxmlformats.org/officeDocument/2006/relationships/printerSettings" Target="../printerSettings/printerSettings6495.bin"/><Relationship Id="rId46" Type="http://schemas.openxmlformats.org/officeDocument/2006/relationships/printerSettings" Target="../printerSettings/printerSettings6503.bin"/><Relationship Id="rId59" Type="http://schemas.openxmlformats.org/officeDocument/2006/relationships/printerSettings" Target="../printerSettings/printerSettings6516.bin"/></Relationships>
</file>

<file path=xl/worksheets/_rels/sheet123.xml.rels><?xml version="1.0" encoding="UTF-8" standalone="yes"?>
<Relationships xmlns="http://schemas.openxmlformats.org/package/2006/relationships"><Relationship Id="rId13" Type="http://schemas.openxmlformats.org/officeDocument/2006/relationships/printerSettings" Target="../printerSettings/printerSettings6530.bin"/><Relationship Id="rId18" Type="http://schemas.openxmlformats.org/officeDocument/2006/relationships/printerSettings" Target="../printerSettings/printerSettings6535.bin"/><Relationship Id="rId26" Type="http://schemas.openxmlformats.org/officeDocument/2006/relationships/printerSettings" Target="../printerSettings/printerSettings6543.bin"/><Relationship Id="rId39" Type="http://schemas.openxmlformats.org/officeDocument/2006/relationships/printerSettings" Target="../printerSettings/printerSettings6556.bin"/><Relationship Id="rId21" Type="http://schemas.openxmlformats.org/officeDocument/2006/relationships/printerSettings" Target="../printerSettings/printerSettings6538.bin"/><Relationship Id="rId34" Type="http://schemas.openxmlformats.org/officeDocument/2006/relationships/printerSettings" Target="../printerSettings/printerSettings6551.bin"/><Relationship Id="rId42" Type="http://schemas.openxmlformats.org/officeDocument/2006/relationships/printerSettings" Target="../printerSettings/printerSettings6559.bin"/><Relationship Id="rId47" Type="http://schemas.openxmlformats.org/officeDocument/2006/relationships/printerSettings" Target="../printerSettings/printerSettings6564.bin"/><Relationship Id="rId50" Type="http://schemas.openxmlformats.org/officeDocument/2006/relationships/printerSettings" Target="../printerSettings/printerSettings6567.bin"/><Relationship Id="rId55" Type="http://schemas.openxmlformats.org/officeDocument/2006/relationships/printerSettings" Target="../printerSettings/printerSettings6572.bin"/><Relationship Id="rId7" Type="http://schemas.openxmlformats.org/officeDocument/2006/relationships/printerSettings" Target="../printerSettings/printerSettings6524.bin"/><Relationship Id="rId2" Type="http://schemas.openxmlformats.org/officeDocument/2006/relationships/printerSettings" Target="../printerSettings/printerSettings6519.bin"/><Relationship Id="rId16" Type="http://schemas.openxmlformats.org/officeDocument/2006/relationships/printerSettings" Target="../printerSettings/printerSettings6533.bin"/><Relationship Id="rId20" Type="http://schemas.openxmlformats.org/officeDocument/2006/relationships/printerSettings" Target="../printerSettings/printerSettings6537.bin"/><Relationship Id="rId29" Type="http://schemas.openxmlformats.org/officeDocument/2006/relationships/printerSettings" Target="../printerSettings/printerSettings6546.bin"/><Relationship Id="rId41" Type="http://schemas.openxmlformats.org/officeDocument/2006/relationships/printerSettings" Target="../printerSettings/printerSettings6558.bin"/><Relationship Id="rId54" Type="http://schemas.openxmlformats.org/officeDocument/2006/relationships/printerSettings" Target="../printerSettings/printerSettings6571.bin"/><Relationship Id="rId1" Type="http://schemas.openxmlformats.org/officeDocument/2006/relationships/printerSettings" Target="../printerSettings/printerSettings6518.bin"/><Relationship Id="rId6" Type="http://schemas.openxmlformats.org/officeDocument/2006/relationships/printerSettings" Target="../printerSettings/printerSettings6523.bin"/><Relationship Id="rId11" Type="http://schemas.openxmlformats.org/officeDocument/2006/relationships/printerSettings" Target="../printerSettings/printerSettings6528.bin"/><Relationship Id="rId24" Type="http://schemas.openxmlformats.org/officeDocument/2006/relationships/printerSettings" Target="../printerSettings/printerSettings6541.bin"/><Relationship Id="rId32" Type="http://schemas.openxmlformats.org/officeDocument/2006/relationships/printerSettings" Target="../printerSettings/printerSettings6549.bin"/><Relationship Id="rId37" Type="http://schemas.openxmlformats.org/officeDocument/2006/relationships/printerSettings" Target="../printerSettings/printerSettings6554.bin"/><Relationship Id="rId40" Type="http://schemas.openxmlformats.org/officeDocument/2006/relationships/printerSettings" Target="../printerSettings/printerSettings6557.bin"/><Relationship Id="rId45" Type="http://schemas.openxmlformats.org/officeDocument/2006/relationships/printerSettings" Target="../printerSettings/printerSettings6562.bin"/><Relationship Id="rId53" Type="http://schemas.openxmlformats.org/officeDocument/2006/relationships/printerSettings" Target="../printerSettings/printerSettings6570.bin"/><Relationship Id="rId58" Type="http://schemas.openxmlformats.org/officeDocument/2006/relationships/printerSettings" Target="../printerSettings/printerSettings6575.bin"/><Relationship Id="rId5" Type="http://schemas.openxmlformats.org/officeDocument/2006/relationships/printerSettings" Target="../printerSettings/printerSettings6522.bin"/><Relationship Id="rId15" Type="http://schemas.openxmlformats.org/officeDocument/2006/relationships/printerSettings" Target="../printerSettings/printerSettings6532.bin"/><Relationship Id="rId23" Type="http://schemas.openxmlformats.org/officeDocument/2006/relationships/printerSettings" Target="../printerSettings/printerSettings6540.bin"/><Relationship Id="rId28" Type="http://schemas.openxmlformats.org/officeDocument/2006/relationships/printerSettings" Target="../printerSettings/printerSettings6545.bin"/><Relationship Id="rId36" Type="http://schemas.openxmlformats.org/officeDocument/2006/relationships/printerSettings" Target="../printerSettings/printerSettings6553.bin"/><Relationship Id="rId49" Type="http://schemas.openxmlformats.org/officeDocument/2006/relationships/printerSettings" Target="../printerSettings/printerSettings6566.bin"/><Relationship Id="rId57" Type="http://schemas.openxmlformats.org/officeDocument/2006/relationships/printerSettings" Target="../printerSettings/printerSettings6574.bin"/><Relationship Id="rId61" Type="http://schemas.openxmlformats.org/officeDocument/2006/relationships/drawing" Target="../drawings/drawing219.xml"/><Relationship Id="rId10" Type="http://schemas.openxmlformats.org/officeDocument/2006/relationships/printerSettings" Target="../printerSettings/printerSettings6527.bin"/><Relationship Id="rId19" Type="http://schemas.openxmlformats.org/officeDocument/2006/relationships/printerSettings" Target="../printerSettings/printerSettings6536.bin"/><Relationship Id="rId31" Type="http://schemas.openxmlformats.org/officeDocument/2006/relationships/printerSettings" Target="../printerSettings/printerSettings6548.bin"/><Relationship Id="rId44" Type="http://schemas.openxmlformats.org/officeDocument/2006/relationships/printerSettings" Target="../printerSettings/printerSettings6561.bin"/><Relationship Id="rId52" Type="http://schemas.openxmlformats.org/officeDocument/2006/relationships/printerSettings" Target="../printerSettings/printerSettings6569.bin"/><Relationship Id="rId60" Type="http://schemas.openxmlformats.org/officeDocument/2006/relationships/printerSettings" Target="../printerSettings/printerSettings6577.bin"/><Relationship Id="rId4" Type="http://schemas.openxmlformats.org/officeDocument/2006/relationships/printerSettings" Target="../printerSettings/printerSettings6521.bin"/><Relationship Id="rId9" Type="http://schemas.openxmlformats.org/officeDocument/2006/relationships/printerSettings" Target="../printerSettings/printerSettings6526.bin"/><Relationship Id="rId14" Type="http://schemas.openxmlformats.org/officeDocument/2006/relationships/printerSettings" Target="../printerSettings/printerSettings6531.bin"/><Relationship Id="rId22" Type="http://schemas.openxmlformats.org/officeDocument/2006/relationships/printerSettings" Target="../printerSettings/printerSettings6539.bin"/><Relationship Id="rId27" Type="http://schemas.openxmlformats.org/officeDocument/2006/relationships/printerSettings" Target="../printerSettings/printerSettings6544.bin"/><Relationship Id="rId30" Type="http://schemas.openxmlformats.org/officeDocument/2006/relationships/printerSettings" Target="../printerSettings/printerSettings6547.bin"/><Relationship Id="rId35" Type="http://schemas.openxmlformats.org/officeDocument/2006/relationships/printerSettings" Target="../printerSettings/printerSettings6552.bin"/><Relationship Id="rId43" Type="http://schemas.openxmlformats.org/officeDocument/2006/relationships/printerSettings" Target="../printerSettings/printerSettings6560.bin"/><Relationship Id="rId48" Type="http://schemas.openxmlformats.org/officeDocument/2006/relationships/printerSettings" Target="../printerSettings/printerSettings6565.bin"/><Relationship Id="rId56" Type="http://schemas.openxmlformats.org/officeDocument/2006/relationships/printerSettings" Target="../printerSettings/printerSettings6573.bin"/><Relationship Id="rId8" Type="http://schemas.openxmlformats.org/officeDocument/2006/relationships/printerSettings" Target="../printerSettings/printerSettings6525.bin"/><Relationship Id="rId51" Type="http://schemas.openxmlformats.org/officeDocument/2006/relationships/printerSettings" Target="../printerSettings/printerSettings6568.bin"/><Relationship Id="rId3" Type="http://schemas.openxmlformats.org/officeDocument/2006/relationships/printerSettings" Target="../printerSettings/printerSettings6520.bin"/><Relationship Id="rId12" Type="http://schemas.openxmlformats.org/officeDocument/2006/relationships/printerSettings" Target="../printerSettings/printerSettings6529.bin"/><Relationship Id="rId17" Type="http://schemas.openxmlformats.org/officeDocument/2006/relationships/printerSettings" Target="../printerSettings/printerSettings6534.bin"/><Relationship Id="rId25" Type="http://schemas.openxmlformats.org/officeDocument/2006/relationships/printerSettings" Target="../printerSettings/printerSettings6542.bin"/><Relationship Id="rId33" Type="http://schemas.openxmlformats.org/officeDocument/2006/relationships/printerSettings" Target="../printerSettings/printerSettings6550.bin"/><Relationship Id="rId38" Type="http://schemas.openxmlformats.org/officeDocument/2006/relationships/printerSettings" Target="../printerSettings/printerSettings6555.bin"/><Relationship Id="rId46" Type="http://schemas.openxmlformats.org/officeDocument/2006/relationships/printerSettings" Target="../printerSettings/printerSettings6563.bin"/><Relationship Id="rId59" Type="http://schemas.openxmlformats.org/officeDocument/2006/relationships/printerSettings" Target="../printerSettings/printerSettings6576.bin"/></Relationships>
</file>

<file path=xl/worksheets/_rels/sheet124.xml.rels><?xml version="1.0" encoding="UTF-8" standalone="yes"?>
<Relationships xmlns="http://schemas.openxmlformats.org/package/2006/relationships"><Relationship Id="rId13" Type="http://schemas.openxmlformats.org/officeDocument/2006/relationships/printerSettings" Target="../printerSettings/printerSettings6590.bin"/><Relationship Id="rId18" Type="http://schemas.openxmlformats.org/officeDocument/2006/relationships/printerSettings" Target="../printerSettings/printerSettings6595.bin"/><Relationship Id="rId26" Type="http://schemas.openxmlformats.org/officeDocument/2006/relationships/printerSettings" Target="../printerSettings/printerSettings6603.bin"/><Relationship Id="rId39" Type="http://schemas.openxmlformats.org/officeDocument/2006/relationships/printerSettings" Target="../printerSettings/printerSettings6616.bin"/><Relationship Id="rId21" Type="http://schemas.openxmlformats.org/officeDocument/2006/relationships/printerSettings" Target="../printerSettings/printerSettings6598.bin"/><Relationship Id="rId34" Type="http://schemas.openxmlformats.org/officeDocument/2006/relationships/printerSettings" Target="../printerSettings/printerSettings6611.bin"/><Relationship Id="rId42" Type="http://schemas.openxmlformats.org/officeDocument/2006/relationships/printerSettings" Target="../printerSettings/printerSettings6619.bin"/><Relationship Id="rId47" Type="http://schemas.openxmlformats.org/officeDocument/2006/relationships/printerSettings" Target="../printerSettings/printerSettings6624.bin"/><Relationship Id="rId50" Type="http://schemas.openxmlformats.org/officeDocument/2006/relationships/printerSettings" Target="../printerSettings/printerSettings6627.bin"/><Relationship Id="rId55" Type="http://schemas.openxmlformats.org/officeDocument/2006/relationships/printerSettings" Target="../printerSettings/printerSettings6632.bin"/><Relationship Id="rId7" Type="http://schemas.openxmlformats.org/officeDocument/2006/relationships/printerSettings" Target="../printerSettings/printerSettings6584.bin"/><Relationship Id="rId2" Type="http://schemas.openxmlformats.org/officeDocument/2006/relationships/printerSettings" Target="../printerSettings/printerSettings6579.bin"/><Relationship Id="rId16" Type="http://schemas.openxmlformats.org/officeDocument/2006/relationships/printerSettings" Target="../printerSettings/printerSettings6593.bin"/><Relationship Id="rId20" Type="http://schemas.openxmlformats.org/officeDocument/2006/relationships/printerSettings" Target="../printerSettings/printerSettings6597.bin"/><Relationship Id="rId29" Type="http://schemas.openxmlformats.org/officeDocument/2006/relationships/printerSettings" Target="../printerSettings/printerSettings6606.bin"/><Relationship Id="rId41" Type="http://schemas.openxmlformats.org/officeDocument/2006/relationships/printerSettings" Target="../printerSettings/printerSettings6618.bin"/><Relationship Id="rId54" Type="http://schemas.openxmlformats.org/officeDocument/2006/relationships/printerSettings" Target="../printerSettings/printerSettings6631.bin"/><Relationship Id="rId1" Type="http://schemas.openxmlformats.org/officeDocument/2006/relationships/printerSettings" Target="../printerSettings/printerSettings6578.bin"/><Relationship Id="rId6" Type="http://schemas.openxmlformats.org/officeDocument/2006/relationships/printerSettings" Target="../printerSettings/printerSettings6583.bin"/><Relationship Id="rId11" Type="http://schemas.openxmlformats.org/officeDocument/2006/relationships/printerSettings" Target="../printerSettings/printerSettings6588.bin"/><Relationship Id="rId24" Type="http://schemas.openxmlformats.org/officeDocument/2006/relationships/printerSettings" Target="../printerSettings/printerSettings6601.bin"/><Relationship Id="rId32" Type="http://schemas.openxmlformats.org/officeDocument/2006/relationships/printerSettings" Target="../printerSettings/printerSettings6609.bin"/><Relationship Id="rId37" Type="http://schemas.openxmlformats.org/officeDocument/2006/relationships/printerSettings" Target="../printerSettings/printerSettings6614.bin"/><Relationship Id="rId40" Type="http://schemas.openxmlformats.org/officeDocument/2006/relationships/printerSettings" Target="../printerSettings/printerSettings6617.bin"/><Relationship Id="rId45" Type="http://schemas.openxmlformats.org/officeDocument/2006/relationships/printerSettings" Target="../printerSettings/printerSettings6622.bin"/><Relationship Id="rId53" Type="http://schemas.openxmlformats.org/officeDocument/2006/relationships/printerSettings" Target="../printerSettings/printerSettings6630.bin"/><Relationship Id="rId58" Type="http://schemas.openxmlformats.org/officeDocument/2006/relationships/printerSettings" Target="../printerSettings/printerSettings6635.bin"/><Relationship Id="rId5" Type="http://schemas.openxmlformats.org/officeDocument/2006/relationships/printerSettings" Target="../printerSettings/printerSettings6582.bin"/><Relationship Id="rId15" Type="http://schemas.openxmlformats.org/officeDocument/2006/relationships/printerSettings" Target="../printerSettings/printerSettings6592.bin"/><Relationship Id="rId23" Type="http://schemas.openxmlformats.org/officeDocument/2006/relationships/printerSettings" Target="../printerSettings/printerSettings6600.bin"/><Relationship Id="rId28" Type="http://schemas.openxmlformats.org/officeDocument/2006/relationships/printerSettings" Target="../printerSettings/printerSettings6605.bin"/><Relationship Id="rId36" Type="http://schemas.openxmlformats.org/officeDocument/2006/relationships/printerSettings" Target="../printerSettings/printerSettings6613.bin"/><Relationship Id="rId49" Type="http://schemas.openxmlformats.org/officeDocument/2006/relationships/printerSettings" Target="../printerSettings/printerSettings6626.bin"/><Relationship Id="rId57" Type="http://schemas.openxmlformats.org/officeDocument/2006/relationships/printerSettings" Target="../printerSettings/printerSettings6634.bin"/><Relationship Id="rId61" Type="http://schemas.openxmlformats.org/officeDocument/2006/relationships/drawing" Target="../drawings/drawing221.xml"/><Relationship Id="rId10" Type="http://schemas.openxmlformats.org/officeDocument/2006/relationships/printerSettings" Target="../printerSettings/printerSettings6587.bin"/><Relationship Id="rId19" Type="http://schemas.openxmlformats.org/officeDocument/2006/relationships/printerSettings" Target="../printerSettings/printerSettings6596.bin"/><Relationship Id="rId31" Type="http://schemas.openxmlformats.org/officeDocument/2006/relationships/printerSettings" Target="../printerSettings/printerSettings6608.bin"/><Relationship Id="rId44" Type="http://schemas.openxmlformats.org/officeDocument/2006/relationships/printerSettings" Target="../printerSettings/printerSettings6621.bin"/><Relationship Id="rId52" Type="http://schemas.openxmlformats.org/officeDocument/2006/relationships/printerSettings" Target="../printerSettings/printerSettings6629.bin"/><Relationship Id="rId60" Type="http://schemas.openxmlformats.org/officeDocument/2006/relationships/printerSettings" Target="../printerSettings/printerSettings6637.bin"/><Relationship Id="rId4" Type="http://schemas.openxmlformats.org/officeDocument/2006/relationships/printerSettings" Target="../printerSettings/printerSettings6581.bin"/><Relationship Id="rId9" Type="http://schemas.openxmlformats.org/officeDocument/2006/relationships/printerSettings" Target="../printerSettings/printerSettings6586.bin"/><Relationship Id="rId14" Type="http://schemas.openxmlformats.org/officeDocument/2006/relationships/printerSettings" Target="../printerSettings/printerSettings6591.bin"/><Relationship Id="rId22" Type="http://schemas.openxmlformats.org/officeDocument/2006/relationships/printerSettings" Target="../printerSettings/printerSettings6599.bin"/><Relationship Id="rId27" Type="http://schemas.openxmlformats.org/officeDocument/2006/relationships/printerSettings" Target="../printerSettings/printerSettings6604.bin"/><Relationship Id="rId30" Type="http://schemas.openxmlformats.org/officeDocument/2006/relationships/printerSettings" Target="../printerSettings/printerSettings6607.bin"/><Relationship Id="rId35" Type="http://schemas.openxmlformats.org/officeDocument/2006/relationships/printerSettings" Target="../printerSettings/printerSettings6612.bin"/><Relationship Id="rId43" Type="http://schemas.openxmlformats.org/officeDocument/2006/relationships/printerSettings" Target="../printerSettings/printerSettings6620.bin"/><Relationship Id="rId48" Type="http://schemas.openxmlformats.org/officeDocument/2006/relationships/printerSettings" Target="../printerSettings/printerSettings6625.bin"/><Relationship Id="rId56" Type="http://schemas.openxmlformats.org/officeDocument/2006/relationships/printerSettings" Target="../printerSettings/printerSettings6633.bin"/><Relationship Id="rId8" Type="http://schemas.openxmlformats.org/officeDocument/2006/relationships/printerSettings" Target="../printerSettings/printerSettings6585.bin"/><Relationship Id="rId51" Type="http://schemas.openxmlformats.org/officeDocument/2006/relationships/printerSettings" Target="../printerSettings/printerSettings6628.bin"/><Relationship Id="rId3" Type="http://schemas.openxmlformats.org/officeDocument/2006/relationships/printerSettings" Target="../printerSettings/printerSettings6580.bin"/><Relationship Id="rId12" Type="http://schemas.openxmlformats.org/officeDocument/2006/relationships/printerSettings" Target="../printerSettings/printerSettings6589.bin"/><Relationship Id="rId17" Type="http://schemas.openxmlformats.org/officeDocument/2006/relationships/printerSettings" Target="../printerSettings/printerSettings6594.bin"/><Relationship Id="rId25" Type="http://schemas.openxmlformats.org/officeDocument/2006/relationships/printerSettings" Target="../printerSettings/printerSettings6602.bin"/><Relationship Id="rId33" Type="http://schemas.openxmlformats.org/officeDocument/2006/relationships/printerSettings" Target="../printerSettings/printerSettings6610.bin"/><Relationship Id="rId38" Type="http://schemas.openxmlformats.org/officeDocument/2006/relationships/printerSettings" Target="../printerSettings/printerSettings6615.bin"/><Relationship Id="rId46" Type="http://schemas.openxmlformats.org/officeDocument/2006/relationships/printerSettings" Target="../printerSettings/printerSettings6623.bin"/><Relationship Id="rId59" Type="http://schemas.openxmlformats.org/officeDocument/2006/relationships/printerSettings" Target="../printerSettings/printerSettings6636.bin"/></Relationships>
</file>

<file path=xl/worksheets/_rels/sheet125.xml.rels><?xml version="1.0" encoding="UTF-8" standalone="yes"?>
<Relationships xmlns="http://schemas.openxmlformats.org/package/2006/relationships"><Relationship Id="rId13" Type="http://schemas.openxmlformats.org/officeDocument/2006/relationships/printerSettings" Target="../printerSettings/printerSettings6650.bin"/><Relationship Id="rId18" Type="http://schemas.openxmlformats.org/officeDocument/2006/relationships/printerSettings" Target="../printerSettings/printerSettings6655.bin"/><Relationship Id="rId26" Type="http://schemas.openxmlformats.org/officeDocument/2006/relationships/printerSettings" Target="../printerSettings/printerSettings6663.bin"/><Relationship Id="rId39" Type="http://schemas.openxmlformats.org/officeDocument/2006/relationships/printerSettings" Target="../printerSettings/printerSettings6676.bin"/><Relationship Id="rId21" Type="http://schemas.openxmlformats.org/officeDocument/2006/relationships/printerSettings" Target="../printerSettings/printerSettings6658.bin"/><Relationship Id="rId34" Type="http://schemas.openxmlformats.org/officeDocument/2006/relationships/printerSettings" Target="../printerSettings/printerSettings6671.bin"/><Relationship Id="rId42" Type="http://schemas.openxmlformats.org/officeDocument/2006/relationships/printerSettings" Target="../printerSettings/printerSettings6679.bin"/><Relationship Id="rId47" Type="http://schemas.openxmlformats.org/officeDocument/2006/relationships/printerSettings" Target="../printerSettings/printerSettings6684.bin"/><Relationship Id="rId50" Type="http://schemas.openxmlformats.org/officeDocument/2006/relationships/printerSettings" Target="../printerSettings/printerSettings6687.bin"/><Relationship Id="rId55" Type="http://schemas.openxmlformats.org/officeDocument/2006/relationships/printerSettings" Target="../printerSettings/printerSettings6692.bin"/><Relationship Id="rId7" Type="http://schemas.openxmlformats.org/officeDocument/2006/relationships/printerSettings" Target="../printerSettings/printerSettings6644.bin"/><Relationship Id="rId2" Type="http://schemas.openxmlformats.org/officeDocument/2006/relationships/printerSettings" Target="../printerSettings/printerSettings6639.bin"/><Relationship Id="rId16" Type="http://schemas.openxmlformats.org/officeDocument/2006/relationships/printerSettings" Target="../printerSettings/printerSettings6653.bin"/><Relationship Id="rId20" Type="http://schemas.openxmlformats.org/officeDocument/2006/relationships/printerSettings" Target="../printerSettings/printerSettings6657.bin"/><Relationship Id="rId29" Type="http://schemas.openxmlformats.org/officeDocument/2006/relationships/printerSettings" Target="../printerSettings/printerSettings6666.bin"/><Relationship Id="rId41" Type="http://schemas.openxmlformats.org/officeDocument/2006/relationships/printerSettings" Target="../printerSettings/printerSettings6678.bin"/><Relationship Id="rId54" Type="http://schemas.openxmlformats.org/officeDocument/2006/relationships/printerSettings" Target="../printerSettings/printerSettings6691.bin"/><Relationship Id="rId1" Type="http://schemas.openxmlformats.org/officeDocument/2006/relationships/printerSettings" Target="../printerSettings/printerSettings6638.bin"/><Relationship Id="rId6" Type="http://schemas.openxmlformats.org/officeDocument/2006/relationships/printerSettings" Target="../printerSettings/printerSettings6643.bin"/><Relationship Id="rId11" Type="http://schemas.openxmlformats.org/officeDocument/2006/relationships/printerSettings" Target="../printerSettings/printerSettings6648.bin"/><Relationship Id="rId24" Type="http://schemas.openxmlformats.org/officeDocument/2006/relationships/printerSettings" Target="../printerSettings/printerSettings6661.bin"/><Relationship Id="rId32" Type="http://schemas.openxmlformats.org/officeDocument/2006/relationships/printerSettings" Target="../printerSettings/printerSettings6669.bin"/><Relationship Id="rId37" Type="http://schemas.openxmlformats.org/officeDocument/2006/relationships/printerSettings" Target="../printerSettings/printerSettings6674.bin"/><Relationship Id="rId40" Type="http://schemas.openxmlformats.org/officeDocument/2006/relationships/printerSettings" Target="../printerSettings/printerSettings6677.bin"/><Relationship Id="rId45" Type="http://schemas.openxmlformats.org/officeDocument/2006/relationships/printerSettings" Target="../printerSettings/printerSettings6682.bin"/><Relationship Id="rId53" Type="http://schemas.openxmlformats.org/officeDocument/2006/relationships/printerSettings" Target="../printerSettings/printerSettings6690.bin"/><Relationship Id="rId58" Type="http://schemas.openxmlformats.org/officeDocument/2006/relationships/printerSettings" Target="../printerSettings/printerSettings6695.bin"/><Relationship Id="rId5" Type="http://schemas.openxmlformats.org/officeDocument/2006/relationships/printerSettings" Target="../printerSettings/printerSettings6642.bin"/><Relationship Id="rId15" Type="http://schemas.openxmlformats.org/officeDocument/2006/relationships/printerSettings" Target="../printerSettings/printerSettings6652.bin"/><Relationship Id="rId23" Type="http://schemas.openxmlformats.org/officeDocument/2006/relationships/printerSettings" Target="../printerSettings/printerSettings6660.bin"/><Relationship Id="rId28" Type="http://schemas.openxmlformats.org/officeDocument/2006/relationships/printerSettings" Target="../printerSettings/printerSettings6665.bin"/><Relationship Id="rId36" Type="http://schemas.openxmlformats.org/officeDocument/2006/relationships/printerSettings" Target="../printerSettings/printerSettings6673.bin"/><Relationship Id="rId49" Type="http://schemas.openxmlformats.org/officeDocument/2006/relationships/printerSettings" Target="../printerSettings/printerSettings6686.bin"/><Relationship Id="rId57" Type="http://schemas.openxmlformats.org/officeDocument/2006/relationships/printerSettings" Target="../printerSettings/printerSettings6694.bin"/><Relationship Id="rId61" Type="http://schemas.openxmlformats.org/officeDocument/2006/relationships/drawing" Target="../drawings/drawing222.xml"/><Relationship Id="rId10" Type="http://schemas.openxmlformats.org/officeDocument/2006/relationships/printerSettings" Target="../printerSettings/printerSettings6647.bin"/><Relationship Id="rId19" Type="http://schemas.openxmlformats.org/officeDocument/2006/relationships/printerSettings" Target="../printerSettings/printerSettings6656.bin"/><Relationship Id="rId31" Type="http://schemas.openxmlformats.org/officeDocument/2006/relationships/printerSettings" Target="../printerSettings/printerSettings6668.bin"/><Relationship Id="rId44" Type="http://schemas.openxmlformats.org/officeDocument/2006/relationships/printerSettings" Target="../printerSettings/printerSettings6681.bin"/><Relationship Id="rId52" Type="http://schemas.openxmlformats.org/officeDocument/2006/relationships/printerSettings" Target="../printerSettings/printerSettings6689.bin"/><Relationship Id="rId60" Type="http://schemas.openxmlformats.org/officeDocument/2006/relationships/printerSettings" Target="../printerSettings/printerSettings6697.bin"/><Relationship Id="rId4" Type="http://schemas.openxmlformats.org/officeDocument/2006/relationships/printerSettings" Target="../printerSettings/printerSettings6641.bin"/><Relationship Id="rId9" Type="http://schemas.openxmlformats.org/officeDocument/2006/relationships/printerSettings" Target="../printerSettings/printerSettings6646.bin"/><Relationship Id="rId14" Type="http://schemas.openxmlformats.org/officeDocument/2006/relationships/printerSettings" Target="../printerSettings/printerSettings6651.bin"/><Relationship Id="rId22" Type="http://schemas.openxmlformats.org/officeDocument/2006/relationships/printerSettings" Target="../printerSettings/printerSettings6659.bin"/><Relationship Id="rId27" Type="http://schemas.openxmlformats.org/officeDocument/2006/relationships/printerSettings" Target="../printerSettings/printerSettings6664.bin"/><Relationship Id="rId30" Type="http://schemas.openxmlformats.org/officeDocument/2006/relationships/printerSettings" Target="../printerSettings/printerSettings6667.bin"/><Relationship Id="rId35" Type="http://schemas.openxmlformats.org/officeDocument/2006/relationships/printerSettings" Target="../printerSettings/printerSettings6672.bin"/><Relationship Id="rId43" Type="http://schemas.openxmlformats.org/officeDocument/2006/relationships/printerSettings" Target="../printerSettings/printerSettings6680.bin"/><Relationship Id="rId48" Type="http://schemas.openxmlformats.org/officeDocument/2006/relationships/printerSettings" Target="../printerSettings/printerSettings6685.bin"/><Relationship Id="rId56" Type="http://schemas.openxmlformats.org/officeDocument/2006/relationships/printerSettings" Target="../printerSettings/printerSettings6693.bin"/><Relationship Id="rId8" Type="http://schemas.openxmlformats.org/officeDocument/2006/relationships/printerSettings" Target="../printerSettings/printerSettings6645.bin"/><Relationship Id="rId51" Type="http://schemas.openxmlformats.org/officeDocument/2006/relationships/printerSettings" Target="../printerSettings/printerSettings6688.bin"/><Relationship Id="rId3" Type="http://schemas.openxmlformats.org/officeDocument/2006/relationships/printerSettings" Target="../printerSettings/printerSettings6640.bin"/><Relationship Id="rId12" Type="http://schemas.openxmlformats.org/officeDocument/2006/relationships/printerSettings" Target="../printerSettings/printerSettings6649.bin"/><Relationship Id="rId17" Type="http://schemas.openxmlformats.org/officeDocument/2006/relationships/printerSettings" Target="../printerSettings/printerSettings6654.bin"/><Relationship Id="rId25" Type="http://schemas.openxmlformats.org/officeDocument/2006/relationships/printerSettings" Target="../printerSettings/printerSettings6662.bin"/><Relationship Id="rId33" Type="http://schemas.openxmlformats.org/officeDocument/2006/relationships/printerSettings" Target="../printerSettings/printerSettings6670.bin"/><Relationship Id="rId38" Type="http://schemas.openxmlformats.org/officeDocument/2006/relationships/printerSettings" Target="../printerSettings/printerSettings6675.bin"/><Relationship Id="rId46" Type="http://schemas.openxmlformats.org/officeDocument/2006/relationships/printerSettings" Target="../printerSettings/printerSettings6683.bin"/><Relationship Id="rId59" Type="http://schemas.openxmlformats.org/officeDocument/2006/relationships/printerSettings" Target="../printerSettings/printerSettings6696.bin"/></Relationships>
</file>

<file path=xl/worksheets/_rels/sheet126.xml.rels><?xml version="1.0" encoding="UTF-8" standalone="yes"?>
<Relationships xmlns="http://schemas.openxmlformats.org/package/2006/relationships"><Relationship Id="rId13" Type="http://schemas.openxmlformats.org/officeDocument/2006/relationships/printerSettings" Target="../printerSettings/printerSettings6710.bin"/><Relationship Id="rId18" Type="http://schemas.openxmlformats.org/officeDocument/2006/relationships/printerSettings" Target="../printerSettings/printerSettings6715.bin"/><Relationship Id="rId26" Type="http://schemas.openxmlformats.org/officeDocument/2006/relationships/printerSettings" Target="../printerSettings/printerSettings6723.bin"/><Relationship Id="rId39" Type="http://schemas.openxmlformats.org/officeDocument/2006/relationships/printerSettings" Target="../printerSettings/printerSettings6736.bin"/><Relationship Id="rId21" Type="http://schemas.openxmlformats.org/officeDocument/2006/relationships/printerSettings" Target="../printerSettings/printerSettings6718.bin"/><Relationship Id="rId34" Type="http://schemas.openxmlformats.org/officeDocument/2006/relationships/printerSettings" Target="../printerSettings/printerSettings6731.bin"/><Relationship Id="rId42" Type="http://schemas.openxmlformats.org/officeDocument/2006/relationships/printerSettings" Target="../printerSettings/printerSettings6739.bin"/><Relationship Id="rId47" Type="http://schemas.openxmlformats.org/officeDocument/2006/relationships/printerSettings" Target="../printerSettings/printerSettings6744.bin"/><Relationship Id="rId50" Type="http://schemas.openxmlformats.org/officeDocument/2006/relationships/printerSettings" Target="../printerSettings/printerSettings6747.bin"/><Relationship Id="rId55" Type="http://schemas.openxmlformats.org/officeDocument/2006/relationships/printerSettings" Target="../printerSettings/printerSettings6752.bin"/><Relationship Id="rId7" Type="http://schemas.openxmlformats.org/officeDocument/2006/relationships/printerSettings" Target="../printerSettings/printerSettings6704.bin"/><Relationship Id="rId2" Type="http://schemas.openxmlformats.org/officeDocument/2006/relationships/printerSettings" Target="../printerSettings/printerSettings6699.bin"/><Relationship Id="rId16" Type="http://schemas.openxmlformats.org/officeDocument/2006/relationships/printerSettings" Target="../printerSettings/printerSettings6713.bin"/><Relationship Id="rId20" Type="http://schemas.openxmlformats.org/officeDocument/2006/relationships/printerSettings" Target="../printerSettings/printerSettings6717.bin"/><Relationship Id="rId29" Type="http://schemas.openxmlformats.org/officeDocument/2006/relationships/printerSettings" Target="../printerSettings/printerSettings6726.bin"/><Relationship Id="rId41" Type="http://schemas.openxmlformats.org/officeDocument/2006/relationships/printerSettings" Target="../printerSettings/printerSettings6738.bin"/><Relationship Id="rId54" Type="http://schemas.openxmlformats.org/officeDocument/2006/relationships/printerSettings" Target="../printerSettings/printerSettings6751.bin"/><Relationship Id="rId1" Type="http://schemas.openxmlformats.org/officeDocument/2006/relationships/printerSettings" Target="../printerSettings/printerSettings6698.bin"/><Relationship Id="rId6" Type="http://schemas.openxmlformats.org/officeDocument/2006/relationships/printerSettings" Target="../printerSettings/printerSettings6703.bin"/><Relationship Id="rId11" Type="http://schemas.openxmlformats.org/officeDocument/2006/relationships/printerSettings" Target="../printerSettings/printerSettings6708.bin"/><Relationship Id="rId24" Type="http://schemas.openxmlformats.org/officeDocument/2006/relationships/printerSettings" Target="../printerSettings/printerSettings6721.bin"/><Relationship Id="rId32" Type="http://schemas.openxmlformats.org/officeDocument/2006/relationships/printerSettings" Target="../printerSettings/printerSettings6729.bin"/><Relationship Id="rId37" Type="http://schemas.openxmlformats.org/officeDocument/2006/relationships/printerSettings" Target="../printerSettings/printerSettings6734.bin"/><Relationship Id="rId40" Type="http://schemas.openxmlformats.org/officeDocument/2006/relationships/printerSettings" Target="../printerSettings/printerSettings6737.bin"/><Relationship Id="rId45" Type="http://schemas.openxmlformats.org/officeDocument/2006/relationships/printerSettings" Target="../printerSettings/printerSettings6742.bin"/><Relationship Id="rId53" Type="http://schemas.openxmlformats.org/officeDocument/2006/relationships/printerSettings" Target="../printerSettings/printerSettings6750.bin"/><Relationship Id="rId58" Type="http://schemas.openxmlformats.org/officeDocument/2006/relationships/printerSettings" Target="../printerSettings/printerSettings6755.bin"/><Relationship Id="rId5" Type="http://schemas.openxmlformats.org/officeDocument/2006/relationships/printerSettings" Target="../printerSettings/printerSettings6702.bin"/><Relationship Id="rId15" Type="http://schemas.openxmlformats.org/officeDocument/2006/relationships/printerSettings" Target="../printerSettings/printerSettings6712.bin"/><Relationship Id="rId23" Type="http://schemas.openxmlformats.org/officeDocument/2006/relationships/printerSettings" Target="../printerSettings/printerSettings6720.bin"/><Relationship Id="rId28" Type="http://schemas.openxmlformats.org/officeDocument/2006/relationships/printerSettings" Target="../printerSettings/printerSettings6725.bin"/><Relationship Id="rId36" Type="http://schemas.openxmlformats.org/officeDocument/2006/relationships/printerSettings" Target="../printerSettings/printerSettings6733.bin"/><Relationship Id="rId49" Type="http://schemas.openxmlformats.org/officeDocument/2006/relationships/printerSettings" Target="../printerSettings/printerSettings6746.bin"/><Relationship Id="rId57" Type="http://schemas.openxmlformats.org/officeDocument/2006/relationships/printerSettings" Target="../printerSettings/printerSettings6754.bin"/><Relationship Id="rId61" Type="http://schemas.openxmlformats.org/officeDocument/2006/relationships/drawing" Target="../drawings/drawing224.xml"/><Relationship Id="rId10" Type="http://schemas.openxmlformats.org/officeDocument/2006/relationships/printerSettings" Target="../printerSettings/printerSettings6707.bin"/><Relationship Id="rId19" Type="http://schemas.openxmlformats.org/officeDocument/2006/relationships/printerSettings" Target="../printerSettings/printerSettings6716.bin"/><Relationship Id="rId31" Type="http://schemas.openxmlformats.org/officeDocument/2006/relationships/printerSettings" Target="../printerSettings/printerSettings6728.bin"/><Relationship Id="rId44" Type="http://schemas.openxmlformats.org/officeDocument/2006/relationships/printerSettings" Target="../printerSettings/printerSettings6741.bin"/><Relationship Id="rId52" Type="http://schemas.openxmlformats.org/officeDocument/2006/relationships/printerSettings" Target="../printerSettings/printerSettings6749.bin"/><Relationship Id="rId60" Type="http://schemas.openxmlformats.org/officeDocument/2006/relationships/printerSettings" Target="../printerSettings/printerSettings6757.bin"/><Relationship Id="rId4" Type="http://schemas.openxmlformats.org/officeDocument/2006/relationships/printerSettings" Target="../printerSettings/printerSettings6701.bin"/><Relationship Id="rId9" Type="http://schemas.openxmlformats.org/officeDocument/2006/relationships/printerSettings" Target="../printerSettings/printerSettings6706.bin"/><Relationship Id="rId14" Type="http://schemas.openxmlformats.org/officeDocument/2006/relationships/printerSettings" Target="../printerSettings/printerSettings6711.bin"/><Relationship Id="rId22" Type="http://schemas.openxmlformats.org/officeDocument/2006/relationships/printerSettings" Target="../printerSettings/printerSettings6719.bin"/><Relationship Id="rId27" Type="http://schemas.openxmlformats.org/officeDocument/2006/relationships/printerSettings" Target="../printerSettings/printerSettings6724.bin"/><Relationship Id="rId30" Type="http://schemas.openxmlformats.org/officeDocument/2006/relationships/printerSettings" Target="../printerSettings/printerSettings6727.bin"/><Relationship Id="rId35" Type="http://schemas.openxmlformats.org/officeDocument/2006/relationships/printerSettings" Target="../printerSettings/printerSettings6732.bin"/><Relationship Id="rId43" Type="http://schemas.openxmlformats.org/officeDocument/2006/relationships/printerSettings" Target="../printerSettings/printerSettings6740.bin"/><Relationship Id="rId48" Type="http://schemas.openxmlformats.org/officeDocument/2006/relationships/printerSettings" Target="../printerSettings/printerSettings6745.bin"/><Relationship Id="rId56" Type="http://schemas.openxmlformats.org/officeDocument/2006/relationships/printerSettings" Target="../printerSettings/printerSettings6753.bin"/><Relationship Id="rId8" Type="http://schemas.openxmlformats.org/officeDocument/2006/relationships/printerSettings" Target="../printerSettings/printerSettings6705.bin"/><Relationship Id="rId51" Type="http://schemas.openxmlformats.org/officeDocument/2006/relationships/printerSettings" Target="../printerSettings/printerSettings6748.bin"/><Relationship Id="rId3" Type="http://schemas.openxmlformats.org/officeDocument/2006/relationships/printerSettings" Target="../printerSettings/printerSettings6700.bin"/><Relationship Id="rId12" Type="http://schemas.openxmlformats.org/officeDocument/2006/relationships/printerSettings" Target="../printerSettings/printerSettings6709.bin"/><Relationship Id="rId17" Type="http://schemas.openxmlformats.org/officeDocument/2006/relationships/printerSettings" Target="../printerSettings/printerSettings6714.bin"/><Relationship Id="rId25" Type="http://schemas.openxmlformats.org/officeDocument/2006/relationships/printerSettings" Target="../printerSettings/printerSettings6722.bin"/><Relationship Id="rId33" Type="http://schemas.openxmlformats.org/officeDocument/2006/relationships/printerSettings" Target="../printerSettings/printerSettings6730.bin"/><Relationship Id="rId38" Type="http://schemas.openxmlformats.org/officeDocument/2006/relationships/printerSettings" Target="../printerSettings/printerSettings6735.bin"/><Relationship Id="rId46" Type="http://schemas.openxmlformats.org/officeDocument/2006/relationships/printerSettings" Target="../printerSettings/printerSettings6743.bin"/><Relationship Id="rId59" Type="http://schemas.openxmlformats.org/officeDocument/2006/relationships/printerSettings" Target="../printerSettings/printerSettings6756.bin"/></Relationships>
</file>

<file path=xl/worksheets/_rels/sheet127.xml.rels><?xml version="1.0" encoding="UTF-8" standalone="yes"?>
<Relationships xmlns="http://schemas.openxmlformats.org/package/2006/relationships"><Relationship Id="rId13" Type="http://schemas.openxmlformats.org/officeDocument/2006/relationships/printerSettings" Target="../printerSettings/printerSettings6770.bin"/><Relationship Id="rId18" Type="http://schemas.openxmlformats.org/officeDocument/2006/relationships/printerSettings" Target="../printerSettings/printerSettings6775.bin"/><Relationship Id="rId26" Type="http://schemas.openxmlformats.org/officeDocument/2006/relationships/printerSettings" Target="../printerSettings/printerSettings6783.bin"/><Relationship Id="rId39" Type="http://schemas.openxmlformats.org/officeDocument/2006/relationships/printerSettings" Target="../printerSettings/printerSettings6796.bin"/><Relationship Id="rId21" Type="http://schemas.openxmlformats.org/officeDocument/2006/relationships/printerSettings" Target="../printerSettings/printerSettings6778.bin"/><Relationship Id="rId34" Type="http://schemas.openxmlformats.org/officeDocument/2006/relationships/printerSettings" Target="../printerSettings/printerSettings6791.bin"/><Relationship Id="rId42" Type="http://schemas.openxmlformats.org/officeDocument/2006/relationships/printerSettings" Target="../printerSettings/printerSettings6799.bin"/><Relationship Id="rId47" Type="http://schemas.openxmlformats.org/officeDocument/2006/relationships/printerSettings" Target="../printerSettings/printerSettings6804.bin"/><Relationship Id="rId50" Type="http://schemas.openxmlformats.org/officeDocument/2006/relationships/printerSettings" Target="../printerSettings/printerSettings6807.bin"/><Relationship Id="rId55" Type="http://schemas.openxmlformats.org/officeDocument/2006/relationships/printerSettings" Target="../printerSettings/printerSettings6812.bin"/><Relationship Id="rId7" Type="http://schemas.openxmlformats.org/officeDocument/2006/relationships/printerSettings" Target="../printerSettings/printerSettings6764.bin"/><Relationship Id="rId2" Type="http://schemas.openxmlformats.org/officeDocument/2006/relationships/printerSettings" Target="../printerSettings/printerSettings6759.bin"/><Relationship Id="rId16" Type="http://schemas.openxmlformats.org/officeDocument/2006/relationships/printerSettings" Target="../printerSettings/printerSettings6773.bin"/><Relationship Id="rId20" Type="http://schemas.openxmlformats.org/officeDocument/2006/relationships/printerSettings" Target="../printerSettings/printerSettings6777.bin"/><Relationship Id="rId29" Type="http://schemas.openxmlformats.org/officeDocument/2006/relationships/printerSettings" Target="../printerSettings/printerSettings6786.bin"/><Relationship Id="rId41" Type="http://schemas.openxmlformats.org/officeDocument/2006/relationships/printerSettings" Target="../printerSettings/printerSettings6798.bin"/><Relationship Id="rId54" Type="http://schemas.openxmlformats.org/officeDocument/2006/relationships/printerSettings" Target="../printerSettings/printerSettings6811.bin"/><Relationship Id="rId1" Type="http://schemas.openxmlformats.org/officeDocument/2006/relationships/printerSettings" Target="../printerSettings/printerSettings6758.bin"/><Relationship Id="rId6" Type="http://schemas.openxmlformats.org/officeDocument/2006/relationships/printerSettings" Target="../printerSettings/printerSettings6763.bin"/><Relationship Id="rId11" Type="http://schemas.openxmlformats.org/officeDocument/2006/relationships/printerSettings" Target="../printerSettings/printerSettings6768.bin"/><Relationship Id="rId24" Type="http://schemas.openxmlformats.org/officeDocument/2006/relationships/printerSettings" Target="../printerSettings/printerSettings6781.bin"/><Relationship Id="rId32" Type="http://schemas.openxmlformats.org/officeDocument/2006/relationships/printerSettings" Target="../printerSettings/printerSettings6789.bin"/><Relationship Id="rId37" Type="http://schemas.openxmlformats.org/officeDocument/2006/relationships/printerSettings" Target="../printerSettings/printerSettings6794.bin"/><Relationship Id="rId40" Type="http://schemas.openxmlformats.org/officeDocument/2006/relationships/printerSettings" Target="../printerSettings/printerSettings6797.bin"/><Relationship Id="rId45" Type="http://schemas.openxmlformats.org/officeDocument/2006/relationships/printerSettings" Target="../printerSettings/printerSettings6802.bin"/><Relationship Id="rId53" Type="http://schemas.openxmlformats.org/officeDocument/2006/relationships/printerSettings" Target="../printerSettings/printerSettings6810.bin"/><Relationship Id="rId58" Type="http://schemas.openxmlformats.org/officeDocument/2006/relationships/printerSettings" Target="../printerSettings/printerSettings6815.bin"/><Relationship Id="rId5" Type="http://schemas.openxmlformats.org/officeDocument/2006/relationships/printerSettings" Target="../printerSettings/printerSettings6762.bin"/><Relationship Id="rId15" Type="http://schemas.openxmlformats.org/officeDocument/2006/relationships/printerSettings" Target="../printerSettings/printerSettings6772.bin"/><Relationship Id="rId23" Type="http://schemas.openxmlformats.org/officeDocument/2006/relationships/printerSettings" Target="../printerSettings/printerSettings6780.bin"/><Relationship Id="rId28" Type="http://schemas.openxmlformats.org/officeDocument/2006/relationships/printerSettings" Target="../printerSettings/printerSettings6785.bin"/><Relationship Id="rId36" Type="http://schemas.openxmlformats.org/officeDocument/2006/relationships/printerSettings" Target="../printerSettings/printerSettings6793.bin"/><Relationship Id="rId49" Type="http://schemas.openxmlformats.org/officeDocument/2006/relationships/printerSettings" Target="../printerSettings/printerSettings6806.bin"/><Relationship Id="rId57" Type="http://schemas.openxmlformats.org/officeDocument/2006/relationships/printerSettings" Target="../printerSettings/printerSettings6814.bin"/><Relationship Id="rId61" Type="http://schemas.openxmlformats.org/officeDocument/2006/relationships/drawing" Target="../drawings/drawing225.xml"/><Relationship Id="rId10" Type="http://schemas.openxmlformats.org/officeDocument/2006/relationships/printerSettings" Target="../printerSettings/printerSettings6767.bin"/><Relationship Id="rId19" Type="http://schemas.openxmlformats.org/officeDocument/2006/relationships/printerSettings" Target="../printerSettings/printerSettings6776.bin"/><Relationship Id="rId31" Type="http://schemas.openxmlformats.org/officeDocument/2006/relationships/printerSettings" Target="../printerSettings/printerSettings6788.bin"/><Relationship Id="rId44" Type="http://schemas.openxmlformats.org/officeDocument/2006/relationships/printerSettings" Target="../printerSettings/printerSettings6801.bin"/><Relationship Id="rId52" Type="http://schemas.openxmlformats.org/officeDocument/2006/relationships/printerSettings" Target="../printerSettings/printerSettings6809.bin"/><Relationship Id="rId60" Type="http://schemas.openxmlformats.org/officeDocument/2006/relationships/printerSettings" Target="../printerSettings/printerSettings6817.bin"/><Relationship Id="rId4" Type="http://schemas.openxmlformats.org/officeDocument/2006/relationships/printerSettings" Target="../printerSettings/printerSettings6761.bin"/><Relationship Id="rId9" Type="http://schemas.openxmlformats.org/officeDocument/2006/relationships/printerSettings" Target="../printerSettings/printerSettings6766.bin"/><Relationship Id="rId14" Type="http://schemas.openxmlformats.org/officeDocument/2006/relationships/printerSettings" Target="../printerSettings/printerSettings6771.bin"/><Relationship Id="rId22" Type="http://schemas.openxmlformats.org/officeDocument/2006/relationships/printerSettings" Target="../printerSettings/printerSettings6779.bin"/><Relationship Id="rId27" Type="http://schemas.openxmlformats.org/officeDocument/2006/relationships/printerSettings" Target="../printerSettings/printerSettings6784.bin"/><Relationship Id="rId30" Type="http://schemas.openxmlformats.org/officeDocument/2006/relationships/printerSettings" Target="../printerSettings/printerSettings6787.bin"/><Relationship Id="rId35" Type="http://schemas.openxmlformats.org/officeDocument/2006/relationships/printerSettings" Target="../printerSettings/printerSettings6792.bin"/><Relationship Id="rId43" Type="http://schemas.openxmlformats.org/officeDocument/2006/relationships/printerSettings" Target="../printerSettings/printerSettings6800.bin"/><Relationship Id="rId48" Type="http://schemas.openxmlformats.org/officeDocument/2006/relationships/printerSettings" Target="../printerSettings/printerSettings6805.bin"/><Relationship Id="rId56" Type="http://schemas.openxmlformats.org/officeDocument/2006/relationships/printerSettings" Target="../printerSettings/printerSettings6813.bin"/><Relationship Id="rId8" Type="http://schemas.openxmlformats.org/officeDocument/2006/relationships/printerSettings" Target="../printerSettings/printerSettings6765.bin"/><Relationship Id="rId51" Type="http://schemas.openxmlformats.org/officeDocument/2006/relationships/printerSettings" Target="../printerSettings/printerSettings6808.bin"/><Relationship Id="rId3" Type="http://schemas.openxmlformats.org/officeDocument/2006/relationships/printerSettings" Target="../printerSettings/printerSettings6760.bin"/><Relationship Id="rId12" Type="http://schemas.openxmlformats.org/officeDocument/2006/relationships/printerSettings" Target="../printerSettings/printerSettings6769.bin"/><Relationship Id="rId17" Type="http://schemas.openxmlformats.org/officeDocument/2006/relationships/printerSettings" Target="../printerSettings/printerSettings6774.bin"/><Relationship Id="rId25" Type="http://schemas.openxmlformats.org/officeDocument/2006/relationships/printerSettings" Target="../printerSettings/printerSettings6782.bin"/><Relationship Id="rId33" Type="http://schemas.openxmlformats.org/officeDocument/2006/relationships/printerSettings" Target="../printerSettings/printerSettings6790.bin"/><Relationship Id="rId38" Type="http://schemas.openxmlformats.org/officeDocument/2006/relationships/printerSettings" Target="../printerSettings/printerSettings6795.bin"/><Relationship Id="rId46" Type="http://schemas.openxmlformats.org/officeDocument/2006/relationships/printerSettings" Target="../printerSettings/printerSettings6803.bin"/><Relationship Id="rId59" Type="http://schemas.openxmlformats.org/officeDocument/2006/relationships/printerSettings" Target="../printerSettings/printerSettings6816.bin"/></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6820.bin"/><Relationship Id="rId2" Type="http://schemas.openxmlformats.org/officeDocument/2006/relationships/printerSettings" Target="../printerSettings/printerSettings6819.bin"/><Relationship Id="rId1" Type="http://schemas.openxmlformats.org/officeDocument/2006/relationships/printerSettings" Target="../printerSettings/printerSettings6818.bin"/><Relationship Id="rId5" Type="http://schemas.openxmlformats.org/officeDocument/2006/relationships/drawing" Target="../drawings/drawing226.xml"/><Relationship Id="rId4" Type="http://schemas.openxmlformats.org/officeDocument/2006/relationships/printerSettings" Target="../printerSettings/printerSettings6821.bin"/></Relationships>
</file>

<file path=xl/worksheets/_rels/sheet129.xml.rels><?xml version="1.0" encoding="UTF-8" standalone="yes"?>
<Relationships xmlns="http://schemas.openxmlformats.org/package/2006/relationships"><Relationship Id="rId13" Type="http://schemas.openxmlformats.org/officeDocument/2006/relationships/printerSettings" Target="../printerSettings/printerSettings6834.bin"/><Relationship Id="rId18" Type="http://schemas.openxmlformats.org/officeDocument/2006/relationships/printerSettings" Target="../printerSettings/printerSettings6839.bin"/><Relationship Id="rId26" Type="http://schemas.openxmlformats.org/officeDocument/2006/relationships/printerSettings" Target="../printerSettings/printerSettings6847.bin"/><Relationship Id="rId39" Type="http://schemas.openxmlformats.org/officeDocument/2006/relationships/printerSettings" Target="../printerSettings/printerSettings6860.bin"/><Relationship Id="rId21" Type="http://schemas.openxmlformats.org/officeDocument/2006/relationships/printerSettings" Target="../printerSettings/printerSettings6842.bin"/><Relationship Id="rId34" Type="http://schemas.openxmlformats.org/officeDocument/2006/relationships/printerSettings" Target="../printerSettings/printerSettings6855.bin"/><Relationship Id="rId42" Type="http://schemas.openxmlformats.org/officeDocument/2006/relationships/printerSettings" Target="../printerSettings/printerSettings6863.bin"/><Relationship Id="rId47" Type="http://schemas.openxmlformats.org/officeDocument/2006/relationships/printerSettings" Target="../printerSettings/printerSettings6868.bin"/><Relationship Id="rId50" Type="http://schemas.openxmlformats.org/officeDocument/2006/relationships/printerSettings" Target="../printerSettings/printerSettings6871.bin"/><Relationship Id="rId55" Type="http://schemas.openxmlformats.org/officeDocument/2006/relationships/printerSettings" Target="../printerSettings/printerSettings6876.bin"/><Relationship Id="rId7" Type="http://schemas.openxmlformats.org/officeDocument/2006/relationships/printerSettings" Target="../printerSettings/printerSettings6828.bin"/><Relationship Id="rId2" Type="http://schemas.openxmlformats.org/officeDocument/2006/relationships/printerSettings" Target="../printerSettings/printerSettings6823.bin"/><Relationship Id="rId16" Type="http://schemas.openxmlformats.org/officeDocument/2006/relationships/printerSettings" Target="../printerSettings/printerSettings6837.bin"/><Relationship Id="rId20" Type="http://schemas.openxmlformats.org/officeDocument/2006/relationships/printerSettings" Target="../printerSettings/printerSettings6841.bin"/><Relationship Id="rId29" Type="http://schemas.openxmlformats.org/officeDocument/2006/relationships/printerSettings" Target="../printerSettings/printerSettings6850.bin"/><Relationship Id="rId41" Type="http://schemas.openxmlformats.org/officeDocument/2006/relationships/printerSettings" Target="../printerSettings/printerSettings6862.bin"/><Relationship Id="rId54" Type="http://schemas.openxmlformats.org/officeDocument/2006/relationships/printerSettings" Target="../printerSettings/printerSettings6875.bin"/><Relationship Id="rId1" Type="http://schemas.openxmlformats.org/officeDocument/2006/relationships/printerSettings" Target="../printerSettings/printerSettings6822.bin"/><Relationship Id="rId6" Type="http://schemas.openxmlformats.org/officeDocument/2006/relationships/printerSettings" Target="../printerSettings/printerSettings6827.bin"/><Relationship Id="rId11" Type="http://schemas.openxmlformats.org/officeDocument/2006/relationships/printerSettings" Target="../printerSettings/printerSettings6832.bin"/><Relationship Id="rId24" Type="http://schemas.openxmlformats.org/officeDocument/2006/relationships/printerSettings" Target="../printerSettings/printerSettings6845.bin"/><Relationship Id="rId32" Type="http://schemas.openxmlformats.org/officeDocument/2006/relationships/printerSettings" Target="../printerSettings/printerSettings6853.bin"/><Relationship Id="rId37" Type="http://schemas.openxmlformats.org/officeDocument/2006/relationships/printerSettings" Target="../printerSettings/printerSettings6858.bin"/><Relationship Id="rId40" Type="http://schemas.openxmlformats.org/officeDocument/2006/relationships/printerSettings" Target="../printerSettings/printerSettings6861.bin"/><Relationship Id="rId45" Type="http://schemas.openxmlformats.org/officeDocument/2006/relationships/printerSettings" Target="../printerSettings/printerSettings6866.bin"/><Relationship Id="rId53" Type="http://schemas.openxmlformats.org/officeDocument/2006/relationships/printerSettings" Target="../printerSettings/printerSettings6874.bin"/><Relationship Id="rId58" Type="http://schemas.openxmlformats.org/officeDocument/2006/relationships/printerSettings" Target="../printerSettings/printerSettings6879.bin"/><Relationship Id="rId5" Type="http://schemas.openxmlformats.org/officeDocument/2006/relationships/printerSettings" Target="../printerSettings/printerSettings6826.bin"/><Relationship Id="rId15" Type="http://schemas.openxmlformats.org/officeDocument/2006/relationships/printerSettings" Target="../printerSettings/printerSettings6836.bin"/><Relationship Id="rId23" Type="http://schemas.openxmlformats.org/officeDocument/2006/relationships/printerSettings" Target="../printerSettings/printerSettings6844.bin"/><Relationship Id="rId28" Type="http://schemas.openxmlformats.org/officeDocument/2006/relationships/printerSettings" Target="../printerSettings/printerSettings6849.bin"/><Relationship Id="rId36" Type="http://schemas.openxmlformats.org/officeDocument/2006/relationships/printerSettings" Target="../printerSettings/printerSettings6857.bin"/><Relationship Id="rId49" Type="http://schemas.openxmlformats.org/officeDocument/2006/relationships/printerSettings" Target="../printerSettings/printerSettings6870.bin"/><Relationship Id="rId57" Type="http://schemas.openxmlformats.org/officeDocument/2006/relationships/printerSettings" Target="../printerSettings/printerSettings6878.bin"/><Relationship Id="rId61" Type="http://schemas.openxmlformats.org/officeDocument/2006/relationships/drawing" Target="../drawings/drawing228.xml"/><Relationship Id="rId10" Type="http://schemas.openxmlformats.org/officeDocument/2006/relationships/printerSettings" Target="../printerSettings/printerSettings6831.bin"/><Relationship Id="rId19" Type="http://schemas.openxmlformats.org/officeDocument/2006/relationships/printerSettings" Target="../printerSettings/printerSettings6840.bin"/><Relationship Id="rId31" Type="http://schemas.openxmlformats.org/officeDocument/2006/relationships/printerSettings" Target="../printerSettings/printerSettings6852.bin"/><Relationship Id="rId44" Type="http://schemas.openxmlformats.org/officeDocument/2006/relationships/printerSettings" Target="../printerSettings/printerSettings6865.bin"/><Relationship Id="rId52" Type="http://schemas.openxmlformats.org/officeDocument/2006/relationships/printerSettings" Target="../printerSettings/printerSettings6873.bin"/><Relationship Id="rId60" Type="http://schemas.openxmlformats.org/officeDocument/2006/relationships/printerSettings" Target="../printerSettings/printerSettings6881.bin"/><Relationship Id="rId4" Type="http://schemas.openxmlformats.org/officeDocument/2006/relationships/printerSettings" Target="../printerSettings/printerSettings6825.bin"/><Relationship Id="rId9" Type="http://schemas.openxmlformats.org/officeDocument/2006/relationships/printerSettings" Target="../printerSettings/printerSettings6830.bin"/><Relationship Id="rId14" Type="http://schemas.openxmlformats.org/officeDocument/2006/relationships/printerSettings" Target="../printerSettings/printerSettings6835.bin"/><Relationship Id="rId22" Type="http://schemas.openxmlformats.org/officeDocument/2006/relationships/printerSettings" Target="../printerSettings/printerSettings6843.bin"/><Relationship Id="rId27" Type="http://schemas.openxmlformats.org/officeDocument/2006/relationships/printerSettings" Target="../printerSettings/printerSettings6848.bin"/><Relationship Id="rId30" Type="http://schemas.openxmlformats.org/officeDocument/2006/relationships/printerSettings" Target="../printerSettings/printerSettings6851.bin"/><Relationship Id="rId35" Type="http://schemas.openxmlformats.org/officeDocument/2006/relationships/printerSettings" Target="../printerSettings/printerSettings6856.bin"/><Relationship Id="rId43" Type="http://schemas.openxmlformats.org/officeDocument/2006/relationships/printerSettings" Target="../printerSettings/printerSettings6864.bin"/><Relationship Id="rId48" Type="http://schemas.openxmlformats.org/officeDocument/2006/relationships/printerSettings" Target="../printerSettings/printerSettings6869.bin"/><Relationship Id="rId56" Type="http://schemas.openxmlformats.org/officeDocument/2006/relationships/printerSettings" Target="../printerSettings/printerSettings6877.bin"/><Relationship Id="rId8" Type="http://schemas.openxmlformats.org/officeDocument/2006/relationships/printerSettings" Target="../printerSettings/printerSettings6829.bin"/><Relationship Id="rId51" Type="http://schemas.openxmlformats.org/officeDocument/2006/relationships/printerSettings" Target="../printerSettings/printerSettings6872.bin"/><Relationship Id="rId3" Type="http://schemas.openxmlformats.org/officeDocument/2006/relationships/printerSettings" Target="../printerSettings/printerSettings6824.bin"/><Relationship Id="rId12" Type="http://schemas.openxmlformats.org/officeDocument/2006/relationships/printerSettings" Target="../printerSettings/printerSettings6833.bin"/><Relationship Id="rId17" Type="http://schemas.openxmlformats.org/officeDocument/2006/relationships/printerSettings" Target="../printerSettings/printerSettings6838.bin"/><Relationship Id="rId25" Type="http://schemas.openxmlformats.org/officeDocument/2006/relationships/printerSettings" Target="../printerSettings/printerSettings6846.bin"/><Relationship Id="rId33" Type="http://schemas.openxmlformats.org/officeDocument/2006/relationships/printerSettings" Target="../printerSettings/printerSettings6854.bin"/><Relationship Id="rId38" Type="http://schemas.openxmlformats.org/officeDocument/2006/relationships/printerSettings" Target="../printerSettings/printerSettings6859.bin"/><Relationship Id="rId46" Type="http://schemas.openxmlformats.org/officeDocument/2006/relationships/printerSettings" Target="../printerSettings/printerSettings6867.bin"/><Relationship Id="rId59" Type="http://schemas.openxmlformats.org/officeDocument/2006/relationships/printerSettings" Target="../printerSettings/printerSettings6880.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754.bin"/><Relationship Id="rId18" Type="http://schemas.openxmlformats.org/officeDocument/2006/relationships/printerSettings" Target="../printerSettings/printerSettings759.bin"/><Relationship Id="rId26" Type="http://schemas.openxmlformats.org/officeDocument/2006/relationships/printerSettings" Target="../printerSettings/printerSettings767.bin"/><Relationship Id="rId39" Type="http://schemas.openxmlformats.org/officeDocument/2006/relationships/printerSettings" Target="../printerSettings/printerSettings780.bin"/><Relationship Id="rId21" Type="http://schemas.openxmlformats.org/officeDocument/2006/relationships/printerSettings" Target="../printerSettings/printerSettings762.bin"/><Relationship Id="rId34" Type="http://schemas.openxmlformats.org/officeDocument/2006/relationships/printerSettings" Target="../printerSettings/printerSettings775.bin"/><Relationship Id="rId42" Type="http://schemas.openxmlformats.org/officeDocument/2006/relationships/printerSettings" Target="../printerSettings/printerSettings783.bin"/><Relationship Id="rId47" Type="http://schemas.openxmlformats.org/officeDocument/2006/relationships/printerSettings" Target="../printerSettings/printerSettings788.bin"/><Relationship Id="rId50" Type="http://schemas.openxmlformats.org/officeDocument/2006/relationships/printerSettings" Target="../printerSettings/printerSettings791.bin"/><Relationship Id="rId55" Type="http://schemas.openxmlformats.org/officeDocument/2006/relationships/printerSettings" Target="../printerSettings/printerSettings796.bin"/><Relationship Id="rId63" Type="http://schemas.openxmlformats.org/officeDocument/2006/relationships/printerSettings" Target="../printerSettings/printerSettings804.bin"/><Relationship Id="rId68" Type="http://schemas.openxmlformats.org/officeDocument/2006/relationships/printerSettings" Target="../printerSettings/printerSettings809.bin"/><Relationship Id="rId7" Type="http://schemas.openxmlformats.org/officeDocument/2006/relationships/printerSettings" Target="../printerSettings/printerSettings748.bin"/><Relationship Id="rId2" Type="http://schemas.openxmlformats.org/officeDocument/2006/relationships/printerSettings" Target="../printerSettings/printerSettings743.bin"/><Relationship Id="rId16" Type="http://schemas.openxmlformats.org/officeDocument/2006/relationships/printerSettings" Target="../printerSettings/printerSettings757.bin"/><Relationship Id="rId29" Type="http://schemas.openxmlformats.org/officeDocument/2006/relationships/printerSettings" Target="../printerSettings/printerSettings770.bin"/><Relationship Id="rId1" Type="http://schemas.openxmlformats.org/officeDocument/2006/relationships/printerSettings" Target="../printerSettings/printerSettings742.bin"/><Relationship Id="rId6" Type="http://schemas.openxmlformats.org/officeDocument/2006/relationships/printerSettings" Target="../printerSettings/printerSettings747.bin"/><Relationship Id="rId11" Type="http://schemas.openxmlformats.org/officeDocument/2006/relationships/printerSettings" Target="../printerSettings/printerSettings752.bin"/><Relationship Id="rId24" Type="http://schemas.openxmlformats.org/officeDocument/2006/relationships/printerSettings" Target="../printerSettings/printerSettings765.bin"/><Relationship Id="rId32" Type="http://schemas.openxmlformats.org/officeDocument/2006/relationships/printerSettings" Target="../printerSettings/printerSettings773.bin"/><Relationship Id="rId37" Type="http://schemas.openxmlformats.org/officeDocument/2006/relationships/printerSettings" Target="../printerSettings/printerSettings778.bin"/><Relationship Id="rId40" Type="http://schemas.openxmlformats.org/officeDocument/2006/relationships/printerSettings" Target="../printerSettings/printerSettings781.bin"/><Relationship Id="rId45" Type="http://schemas.openxmlformats.org/officeDocument/2006/relationships/printerSettings" Target="../printerSettings/printerSettings786.bin"/><Relationship Id="rId53" Type="http://schemas.openxmlformats.org/officeDocument/2006/relationships/printerSettings" Target="../printerSettings/printerSettings794.bin"/><Relationship Id="rId58" Type="http://schemas.openxmlformats.org/officeDocument/2006/relationships/printerSettings" Target="../printerSettings/printerSettings799.bin"/><Relationship Id="rId66" Type="http://schemas.openxmlformats.org/officeDocument/2006/relationships/printerSettings" Target="../printerSettings/printerSettings807.bin"/><Relationship Id="rId5" Type="http://schemas.openxmlformats.org/officeDocument/2006/relationships/printerSettings" Target="../printerSettings/printerSettings746.bin"/><Relationship Id="rId15" Type="http://schemas.openxmlformats.org/officeDocument/2006/relationships/printerSettings" Target="../printerSettings/printerSettings756.bin"/><Relationship Id="rId23" Type="http://schemas.openxmlformats.org/officeDocument/2006/relationships/printerSettings" Target="../printerSettings/printerSettings764.bin"/><Relationship Id="rId28" Type="http://schemas.openxmlformats.org/officeDocument/2006/relationships/printerSettings" Target="../printerSettings/printerSettings769.bin"/><Relationship Id="rId36" Type="http://schemas.openxmlformats.org/officeDocument/2006/relationships/printerSettings" Target="../printerSettings/printerSettings777.bin"/><Relationship Id="rId49" Type="http://schemas.openxmlformats.org/officeDocument/2006/relationships/printerSettings" Target="../printerSettings/printerSettings790.bin"/><Relationship Id="rId57" Type="http://schemas.openxmlformats.org/officeDocument/2006/relationships/printerSettings" Target="../printerSettings/printerSettings798.bin"/><Relationship Id="rId61" Type="http://schemas.openxmlformats.org/officeDocument/2006/relationships/printerSettings" Target="../printerSettings/printerSettings802.bin"/><Relationship Id="rId10" Type="http://schemas.openxmlformats.org/officeDocument/2006/relationships/printerSettings" Target="../printerSettings/printerSettings751.bin"/><Relationship Id="rId19" Type="http://schemas.openxmlformats.org/officeDocument/2006/relationships/printerSettings" Target="../printerSettings/printerSettings760.bin"/><Relationship Id="rId31" Type="http://schemas.openxmlformats.org/officeDocument/2006/relationships/printerSettings" Target="../printerSettings/printerSettings772.bin"/><Relationship Id="rId44" Type="http://schemas.openxmlformats.org/officeDocument/2006/relationships/printerSettings" Target="../printerSettings/printerSettings785.bin"/><Relationship Id="rId52" Type="http://schemas.openxmlformats.org/officeDocument/2006/relationships/printerSettings" Target="../printerSettings/printerSettings793.bin"/><Relationship Id="rId60" Type="http://schemas.openxmlformats.org/officeDocument/2006/relationships/printerSettings" Target="../printerSettings/printerSettings801.bin"/><Relationship Id="rId65" Type="http://schemas.openxmlformats.org/officeDocument/2006/relationships/printerSettings" Target="../printerSettings/printerSettings806.bin"/><Relationship Id="rId4" Type="http://schemas.openxmlformats.org/officeDocument/2006/relationships/printerSettings" Target="../printerSettings/printerSettings745.bin"/><Relationship Id="rId9" Type="http://schemas.openxmlformats.org/officeDocument/2006/relationships/printerSettings" Target="../printerSettings/printerSettings750.bin"/><Relationship Id="rId14" Type="http://schemas.openxmlformats.org/officeDocument/2006/relationships/printerSettings" Target="../printerSettings/printerSettings755.bin"/><Relationship Id="rId22" Type="http://schemas.openxmlformats.org/officeDocument/2006/relationships/printerSettings" Target="../printerSettings/printerSettings763.bin"/><Relationship Id="rId27" Type="http://schemas.openxmlformats.org/officeDocument/2006/relationships/printerSettings" Target="../printerSettings/printerSettings768.bin"/><Relationship Id="rId30" Type="http://schemas.openxmlformats.org/officeDocument/2006/relationships/printerSettings" Target="../printerSettings/printerSettings771.bin"/><Relationship Id="rId35" Type="http://schemas.openxmlformats.org/officeDocument/2006/relationships/printerSettings" Target="../printerSettings/printerSettings776.bin"/><Relationship Id="rId43" Type="http://schemas.openxmlformats.org/officeDocument/2006/relationships/printerSettings" Target="../printerSettings/printerSettings784.bin"/><Relationship Id="rId48" Type="http://schemas.openxmlformats.org/officeDocument/2006/relationships/printerSettings" Target="../printerSettings/printerSettings789.bin"/><Relationship Id="rId56" Type="http://schemas.openxmlformats.org/officeDocument/2006/relationships/printerSettings" Target="../printerSettings/printerSettings797.bin"/><Relationship Id="rId64" Type="http://schemas.openxmlformats.org/officeDocument/2006/relationships/printerSettings" Target="../printerSettings/printerSettings805.bin"/><Relationship Id="rId69" Type="http://schemas.openxmlformats.org/officeDocument/2006/relationships/drawing" Target="../drawings/drawing28.xml"/><Relationship Id="rId8" Type="http://schemas.openxmlformats.org/officeDocument/2006/relationships/printerSettings" Target="../printerSettings/printerSettings749.bin"/><Relationship Id="rId51" Type="http://schemas.openxmlformats.org/officeDocument/2006/relationships/printerSettings" Target="../printerSettings/printerSettings792.bin"/><Relationship Id="rId3" Type="http://schemas.openxmlformats.org/officeDocument/2006/relationships/printerSettings" Target="../printerSettings/printerSettings744.bin"/><Relationship Id="rId12" Type="http://schemas.openxmlformats.org/officeDocument/2006/relationships/printerSettings" Target="../printerSettings/printerSettings753.bin"/><Relationship Id="rId17" Type="http://schemas.openxmlformats.org/officeDocument/2006/relationships/printerSettings" Target="../printerSettings/printerSettings758.bin"/><Relationship Id="rId25" Type="http://schemas.openxmlformats.org/officeDocument/2006/relationships/printerSettings" Target="../printerSettings/printerSettings766.bin"/><Relationship Id="rId33" Type="http://schemas.openxmlformats.org/officeDocument/2006/relationships/printerSettings" Target="../printerSettings/printerSettings774.bin"/><Relationship Id="rId38" Type="http://schemas.openxmlformats.org/officeDocument/2006/relationships/printerSettings" Target="../printerSettings/printerSettings779.bin"/><Relationship Id="rId46" Type="http://schemas.openxmlformats.org/officeDocument/2006/relationships/printerSettings" Target="../printerSettings/printerSettings787.bin"/><Relationship Id="rId59" Type="http://schemas.openxmlformats.org/officeDocument/2006/relationships/printerSettings" Target="../printerSettings/printerSettings800.bin"/><Relationship Id="rId67" Type="http://schemas.openxmlformats.org/officeDocument/2006/relationships/printerSettings" Target="../printerSettings/printerSettings808.bin"/><Relationship Id="rId20" Type="http://schemas.openxmlformats.org/officeDocument/2006/relationships/printerSettings" Target="../printerSettings/printerSettings761.bin"/><Relationship Id="rId41" Type="http://schemas.openxmlformats.org/officeDocument/2006/relationships/printerSettings" Target="../printerSettings/printerSettings782.bin"/><Relationship Id="rId54" Type="http://schemas.openxmlformats.org/officeDocument/2006/relationships/printerSettings" Target="../printerSettings/printerSettings795.bin"/><Relationship Id="rId62" Type="http://schemas.openxmlformats.org/officeDocument/2006/relationships/printerSettings" Target="../printerSettings/printerSettings803.bin"/></Relationships>
</file>

<file path=xl/worksheets/_rels/sheet130.xml.rels><?xml version="1.0" encoding="UTF-8" standalone="yes"?>
<Relationships xmlns="http://schemas.openxmlformats.org/package/2006/relationships"><Relationship Id="rId13" Type="http://schemas.openxmlformats.org/officeDocument/2006/relationships/printerSettings" Target="../printerSettings/printerSettings6894.bin"/><Relationship Id="rId18" Type="http://schemas.openxmlformats.org/officeDocument/2006/relationships/printerSettings" Target="../printerSettings/printerSettings6899.bin"/><Relationship Id="rId26" Type="http://schemas.openxmlformats.org/officeDocument/2006/relationships/printerSettings" Target="../printerSettings/printerSettings6907.bin"/><Relationship Id="rId39" Type="http://schemas.openxmlformats.org/officeDocument/2006/relationships/printerSettings" Target="../printerSettings/printerSettings6920.bin"/><Relationship Id="rId21" Type="http://schemas.openxmlformats.org/officeDocument/2006/relationships/printerSettings" Target="../printerSettings/printerSettings6902.bin"/><Relationship Id="rId34" Type="http://schemas.openxmlformats.org/officeDocument/2006/relationships/printerSettings" Target="../printerSettings/printerSettings6915.bin"/><Relationship Id="rId42" Type="http://schemas.openxmlformats.org/officeDocument/2006/relationships/printerSettings" Target="../printerSettings/printerSettings6923.bin"/><Relationship Id="rId47" Type="http://schemas.openxmlformats.org/officeDocument/2006/relationships/printerSettings" Target="../printerSettings/printerSettings6928.bin"/><Relationship Id="rId50" Type="http://schemas.openxmlformats.org/officeDocument/2006/relationships/printerSettings" Target="../printerSettings/printerSettings6931.bin"/><Relationship Id="rId55" Type="http://schemas.openxmlformats.org/officeDocument/2006/relationships/printerSettings" Target="../printerSettings/printerSettings6936.bin"/><Relationship Id="rId7" Type="http://schemas.openxmlformats.org/officeDocument/2006/relationships/printerSettings" Target="../printerSettings/printerSettings6888.bin"/><Relationship Id="rId2" Type="http://schemas.openxmlformats.org/officeDocument/2006/relationships/printerSettings" Target="../printerSettings/printerSettings6883.bin"/><Relationship Id="rId16" Type="http://schemas.openxmlformats.org/officeDocument/2006/relationships/printerSettings" Target="../printerSettings/printerSettings6897.bin"/><Relationship Id="rId20" Type="http://schemas.openxmlformats.org/officeDocument/2006/relationships/printerSettings" Target="../printerSettings/printerSettings6901.bin"/><Relationship Id="rId29" Type="http://schemas.openxmlformats.org/officeDocument/2006/relationships/printerSettings" Target="../printerSettings/printerSettings6910.bin"/><Relationship Id="rId41" Type="http://schemas.openxmlformats.org/officeDocument/2006/relationships/printerSettings" Target="../printerSettings/printerSettings6922.bin"/><Relationship Id="rId54" Type="http://schemas.openxmlformats.org/officeDocument/2006/relationships/printerSettings" Target="../printerSettings/printerSettings6935.bin"/><Relationship Id="rId1" Type="http://schemas.openxmlformats.org/officeDocument/2006/relationships/printerSettings" Target="../printerSettings/printerSettings6882.bin"/><Relationship Id="rId6" Type="http://schemas.openxmlformats.org/officeDocument/2006/relationships/printerSettings" Target="../printerSettings/printerSettings6887.bin"/><Relationship Id="rId11" Type="http://schemas.openxmlformats.org/officeDocument/2006/relationships/printerSettings" Target="../printerSettings/printerSettings6892.bin"/><Relationship Id="rId24" Type="http://schemas.openxmlformats.org/officeDocument/2006/relationships/printerSettings" Target="../printerSettings/printerSettings6905.bin"/><Relationship Id="rId32" Type="http://schemas.openxmlformats.org/officeDocument/2006/relationships/printerSettings" Target="../printerSettings/printerSettings6913.bin"/><Relationship Id="rId37" Type="http://schemas.openxmlformats.org/officeDocument/2006/relationships/printerSettings" Target="../printerSettings/printerSettings6918.bin"/><Relationship Id="rId40" Type="http://schemas.openxmlformats.org/officeDocument/2006/relationships/printerSettings" Target="../printerSettings/printerSettings6921.bin"/><Relationship Id="rId45" Type="http://schemas.openxmlformats.org/officeDocument/2006/relationships/printerSettings" Target="../printerSettings/printerSettings6926.bin"/><Relationship Id="rId53" Type="http://schemas.openxmlformats.org/officeDocument/2006/relationships/printerSettings" Target="../printerSettings/printerSettings6934.bin"/><Relationship Id="rId58" Type="http://schemas.openxmlformats.org/officeDocument/2006/relationships/printerSettings" Target="../printerSettings/printerSettings6939.bin"/><Relationship Id="rId5" Type="http://schemas.openxmlformats.org/officeDocument/2006/relationships/printerSettings" Target="../printerSettings/printerSettings6886.bin"/><Relationship Id="rId15" Type="http://schemas.openxmlformats.org/officeDocument/2006/relationships/printerSettings" Target="../printerSettings/printerSettings6896.bin"/><Relationship Id="rId23" Type="http://schemas.openxmlformats.org/officeDocument/2006/relationships/printerSettings" Target="../printerSettings/printerSettings6904.bin"/><Relationship Id="rId28" Type="http://schemas.openxmlformats.org/officeDocument/2006/relationships/printerSettings" Target="../printerSettings/printerSettings6909.bin"/><Relationship Id="rId36" Type="http://schemas.openxmlformats.org/officeDocument/2006/relationships/printerSettings" Target="../printerSettings/printerSettings6917.bin"/><Relationship Id="rId49" Type="http://schemas.openxmlformats.org/officeDocument/2006/relationships/printerSettings" Target="../printerSettings/printerSettings6930.bin"/><Relationship Id="rId57" Type="http://schemas.openxmlformats.org/officeDocument/2006/relationships/printerSettings" Target="../printerSettings/printerSettings6938.bin"/><Relationship Id="rId61" Type="http://schemas.openxmlformats.org/officeDocument/2006/relationships/drawing" Target="../drawings/drawing230.xml"/><Relationship Id="rId10" Type="http://schemas.openxmlformats.org/officeDocument/2006/relationships/printerSettings" Target="../printerSettings/printerSettings6891.bin"/><Relationship Id="rId19" Type="http://schemas.openxmlformats.org/officeDocument/2006/relationships/printerSettings" Target="../printerSettings/printerSettings6900.bin"/><Relationship Id="rId31" Type="http://schemas.openxmlformats.org/officeDocument/2006/relationships/printerSettings" Target="../printerSettings/printerSettings6912.bin"/><Relationship Id="rId44" Type="http://schemas.openxmlformats.org/officeDocument/2006/relationships/printerSettings" Target="../printerSettings/printerSettings6925.bin"/><Relationship Id="rId52" Type="http://schemas.openxmlformats.org/officeDocument/2006/relationships/printerSettings" Target="../printerSettings/printerSettings6933.bin"/><Relationship Id="rId60" Type="http://schemas.openxmlformats.org/officeDocument/2006/relationships/printerSettings" Target="../printerSettings/printerSettings6941.bin"/><Relationship Id="rId4" Type="http://schemas.openxmlformats.org/officeDocument/2006/relationships/printerSettings" Target="../printerSettings/printerSettings6885.bin"/><Relationship Id="rId9" Type="http://schemas.openxmlformats.org/officeDocument/2006/relationships/printerSettings" Target="../printerSettings/printerSettings6890.bin"/><Relationship Id="rId14" Type="http://schemas.openxmlformats.org/officeDocument/2006/relationships/printerSettings" Target="../printerSettings/printerSettings6895.bin"/><Relationship Id="rId22" Type="http://schemas.openxmlformats.org/officeDocument/2006/relationships/printerSettings" Target="../printerSettings/printerSettings6903.bin"/><Relationship Id="rId27" Type="http://schemas.openxmlformats.org/officeDocument/2006/relationships/printerSettings" Target="../printerSettings/printerSettings6908.bin"/><Relationship Id="rId30" Type="http://schemas.openxmlformats.org/officeDocument/2006/relationships/printerSettings" Target="../printerSettings/printerSettings6911.bin"/><Relationship Id="rId35" Type="http://schemas.openxmlformats.org/officeDocument/2006/relationships/printerSettings" Target="../printerSettings/printerSettings6916.bin"/><Relationship Id="rId43" Type="http://schemas.openxmlformats.org/officeDocument/2006/relationships/printerSettings" Target="../printerSettings/printerSettings6924.bin"/><Relationship Id="rId48" Type="http://schemas.openxmlformats.org/officeDocument/2006/relationships/printerSettings" Target="../printerSettings/printerSettings6929.bin"/><Relationship Id="rId56" Type="http://schemas.openxmlformats.org/officeDocument/2006/relationships/printerSettings" Target="../printerSettings/printerSettings6937.bin"/><Relationship Id="rId8" Type="http://schemas.openxmlformats.org/officeDocument/2006/relationships/printerSettings" Target="../printerSettings/printerSettings6889.bin"/><Relationship Id="rId51" Type="http://schemas.openxmlformats.org/officeDocument/2006/relationships/printerSettings" Target="../printerSettings/printerSettings6932.bin"/><Relationship Id="rId3" Type="http://schemas.openxmlformats.org/officeDocument/2006/relationships/printerSettings" Target="../printerSettings/printerSettings6884.bin"/><Relationship Id="rId12" Type="http://schemas.openxmlformats.org/officeDocument/2006/relationships/printerSettings" Target="../printerSettings/printerSettings6893.bin"/><Relationship Id="rId17" Type="http://schemas.openxmlformats.org/officeDocument/2006/relationships/printerSettings" Target="../printerSettings/printerSettings6898.bin"/><Relationship Id="rId25" Type="http://schemas.openxmlformats.org/officeDocument/2006/relationships/printerSettings" Target="../printerSettings/printerSettings6906.bin"/><Relationship Id="rId33" Type="http://schemas.openxmlformats.org/officeDocument/2006/relationships/printerSettings" Target="../printerSettings/printerSettings6914.bin"/><Relationship Id="rId38" Type="http://schemas.openxmlformats.org/officeDocument/2006/relationships/printerSettings" Target="../printerSettings/printerSettings6919.bin"/><Relationship Id="rId46" Type="http://schemas.openxmlformats.org/officeDocument/2006/relationships/printerSettings" Target="../printerSettings/printerSettings6927.bin"/><Relationship Id="rId59" Type="http://schemas.openxmlformats.org/officeDocument/2006/relationships/printerSettings" Target="../printerSettings/printerSettings6940.bin"/></Relationships>
</file>

<file path=xl/worksheets/_rels/sheet131.xml.rels><?xml version="1.0" encoding="UTF-8" standalone="yes"?>
<Relationships xmlns="http://schemas.openxmlformats.org/package/2006/relationships"><Relationship Id="rId13" Type="http://schemas.openxmlformats.org/officeDocument/2006/relationships/printerSettings" Target="../printerSettings/printerSettings6954.bin"/><Relationship Id="rId18" Type="http://schemas.openxmlformats.org/officeDocument/2006/relationships/printerSettings" Target="../printerSettings/printerSettings6959.bin"/><Relationship Id="rId26" Type="http://schemas.openxmlformats.org/officeDocument/2006/relationships/printerSettings" Target="../printerSettings/printerSettings6967.bin"/><Relationship Id="rId39" Type="http://schemas.openxmlformats.org/officeDocument/2006/relationships/printerSettings" Target="../printerSettings/printerSettings6980.bin"/><Relationship Id="rId21" Type="http://schemas.openxmlformats.org/officeDocument/2006/relationships/printerSettings" Target="../printerSettings/printerSettings6962.bin"/><Relationship Id="rId34" Type="http://schemas.openxmlformats.org/officeDocument/2006/relationships/printerSettings" Target="../printerSettings/printerSettings6975.bin"/><Relationship Id="rId42" Type="http://schemas.openxmlformats.org/officeDocument/2006/relationships/printerSettings" Target="../printerSettings/printerSettings6983.bin"/><Relationship Id="rId47" Type="http://schemas.openxmlformats.org/officeDocument/2006/relationships/printerSettings" Target="../printerSettings/printerSettings6988.bin"/><Relationship Id="rId50" Type="http://schemas.openxmlformats.org/officeDocument/2006/relationships/printerSettings" Target="../printerSettings/printerSettings6991.bin"/><Relationship Id="rId55" Type="http://schemas.openxmlformats.org/officeDocument/2006/relationships/printerSettings" Target="../printerSettings/printerSettings6996.bin"/><Relationship Id="rId7" Type="http://schemas.openxmlformats.org/officeDocument/2006/relationships/printerSettings" Target="../printerSettings/printerSettings6948.bin"/><Relationship Id="rId2" Type="http://schemas.openxmlformats.org/officeDocument/2006/relationships/printerSettings" Target="../printerSettings/printerSettings6943.bin"/><Relationship Id="rId16" Type="http://schemas.openxmlformats.org/officeDocument/2006/relationships/printerSettings" Target="../printerSettings/printerSettings6957.bin"/><Relationship Id="rId20" Type="http://schemas.openxmlformats.org/officeDocument/2006/relationships/printerSettings" Target="../printerSettings/printerSettings6961.bin"/><Relationship Id="rId29" Type="http://schemas.openxmlformats.org/officeDocument/2006/relationships/printerSettings" Target="../printerSettings/printerSettings6970.bin"/><Relationship Id="rId41" Type="http://schemas.openxmlformats.org/officeDocument/2006/relationships/printerSettings" Target="../printerSettings/printerSettings6982.bin"/><Relationship Id="rId54" Type="http://schemas.openxmlformats.org/officeDocument/2006/relationships/printerSettings" Target="../printerSettings/printerSettings6995.bin"/><Relationship Id="rId1" Type="http://schemas.openxmlformats.org/officeDocument/2006/relationships/printerSettings" Target="../printerSettings/printerSettings6942.bin"/><Relationship Id="rId6" Type="http://schemas.openxmlformats.org/officeDocument/2006/relationships/printerSettings" Target="../printerSettings/printerSettings6947.bin"/><Relationship Id="rId11" Type="http://schemas.openxmlformats.org/officeDocument/2006/relationships/printerSettings" Target="../printerSettings/printerSettings6952.bin"/><Relationship Id="rId24" Type="http://schemas.openxmlformats.org/officeDocument/2006/relationships/printerSettings" Target="../printerSettings/printerSettings6965.bin"/><Relationship Id="rId32" Type="http://schemas.openxmlformats.org/officeDocument/2006/relationships/printerSettings" Target="../printerSettings/printerSettings6973.bin"/><Relationship Id="rId37" Type="http://schemas.openxmlformats.org/officeDocument/2006/relationships/printerSettings" Target="../printerSettings/printerSettings6978.bin"/><Relationship Id="rId40" Type="http://schemas.openxmlformats.org/officeDocument/2006/relationships/printerSettings" Target="../printerSettings/printerSettings6981.bin"/><Relationship Id="rId45" Type="http://schemas.openxmlformats.org/officeDocument/2006/relationships/printerSettings" Target="../printerSettings/printerSettings6986.bin"/><Relationship Id="rId53" Type="http://schemas.openxmlformats.org/officeDocument/2006/relationships/printerSettings" Target="../printerSettings/printerSettings6994.bin"/><Relationship Id="rId58" Type="http://schemas.openxmlformats.org/officeDocument/2006/relationships/printerSettings" Target="../printerSettings/printerSettings6999.bin"/><Relationship Id="rId5" Type="http://schemas.openxmlformats.org/officeDocument/2006/relationships/printerSettings" Target="../printerSettings/printerSettings6946.bin"/><Relationship Id="rId15" Type="http://schemas.openxmlformats.org/officeDocument/2006/relationships/printerSettings" Target="../printerSettings/printerSettings6956.bin"/><Relationship Id="rId23" Type="http://schemas.openxmlformats.org/officeDocument/2006/relationships/printerSettings" Target="../printerSettings/printerSettings6964.bin"/><Relationship Id="rId28" Type="http://schemas.openxmlformats.org/officeDocument/2006/relationships/printerSettings" Target="../printerSettings/printerSettings6969.bin"/><Relationship Id="rId36" Type="http://schemas.openxmlformats.org/officeDocument/2006/relationships/printerSettings" Target="../printerSettings/printerSettings6977.bin"/><Relationship Id="rId49" Type="http://schemas.openxmlformats.org/officeDocument/2006/relationships/printerSettings" Target="../printerSettings/printerSettings6990.bin"/><Relationship Id="rId57" Type="http://schemas.openxmlformats.org/officeDocument/2006/relationships/printerSettings" Target="../printerSettings/printerSettings6998.bin"/><Relationship Id="rId61" Type="http://schemas.openxmlformats.org/officeDocument/2006/relationships/drawing" Target="../drawings/drawing232.xml"/><Relationship Id="rId10" Type="http://schemas.openxmlformats.org/officeDocument/2006/relationships/printerSettings" Target="../printerSettings/printerSettings6951.bin"/><Relationship Id="rId19" Type="http://schemas.openxmlformats.org/officeDocument/2006/relationships/printerSettings" Target="../printerSettings/printerSettings6960.bin"/><Relationship Id="rId31" Type="http://schemas.openxmlformats.org/officeDocument/2006/relationships/printerSettings" Target="../printerSettings/printerSettings6972.bin"/><Relationship Id="rId44" Type="http://schemas.openxmlformats.org/officeDocument/2006/relationships/printerSettings" Target="../printerSettings/printerSettings6985.bin"/><Relationship Id="rId52" Type="http://schemas.openxmlformats.org/officeDocument/2006/relationships/printerSettings" Target="../printerSettings/printerSettings6993.bin"/><Relationship Id="rId60" Type="http://schemas.openxmlformats.org/officeDocument/2006/relationships/printerSettings" Target="../printerSettings/printerSettings7001.bin"/><Relationship Id="rId4" Type="http://schemas.openxmlformats.org/officeDocument/2006/relationships/printerSettings" Target="../printerSettings/printerSettings6945.bin"/><Relationship Id="rId9" Type="http://schemas.openxmlformats.org/officeDocument/2006/relationships/printerSettings" Target="../printerSettings/printerSettings6950.bin"/><Relationship Id="rId14" Type="http://schemas.openxmlformats.org/officeDocument/2006/relationships/printerSettings" Target="../printerSettings/printerSettings6955.bin"/><Relationship Id="rId22" Type="http://schemas.openxmlformats.org/officeDocument/2006/relationships/printerSettings" Target="../printerSettings/printerSettings6963.bin"/><Relationship Id="rId27" Type="http://schemas.openxmlformats.org/officeDocument/2006/relationships/printerSettings" Target="../printerSettings/printerSettings6968.bin"/><Relationship Id="rId30" Type="http://schemas.openxmlformats.org/officeDocument/2006/relationships/printerSettings" Target="../printerSettings/printerSettings6971.bin"/><Relationship Id="rId35" Type="http://schemas.openxmlformats.org/officeDocument/2006/relationships/printerSettings" Target="../printerSettings/printerSettings6976.bin"/><Relationship Id="rId43" Type="http://schemas.openxmlformats.org/officeDocument/2006/relationships/printerSettings" Target="../printerSettings/printerSettings6984.bin"/><Relationship Id="rId48" Type="http://schemas.openxmlformats.org/officeDocument/2006/relationships/printerSettings" Target="../printerSettings/printerSettings6989.bin"/><Relationship Id="rId56" Type="http://schemas.openxmlformats.org/officeDocument/2006/relationships/printerSettings" Target="../printerSettings/printerSettings6997.bin"/><Relationship Id="rId8" Type="http://schemas.openxmlformats.org/officeDocument/2006/relationships/printerSettings" Target="../printerSettings/printerSettings6949.bin"/><Relationship Id="rId51" Type="http://schemas.openxmlformats.org/officeDocument/2006/relationships/printerSettings" Target="../printerSettings/printerSettings6992.bin"/><Relationship Id="rId3" Type="http://schemas.openxmlformats.org/officeDocument/2006/relationships/printerSettings" Target="../printerSettings/printerSettings6944.bin"/><Relationship Id="rId12" Type="http://schemas.openxmlformats.org/officeDocument/2006/relationships/printerSettings" Target="../printerSettings/printerSettings6953.bin"/><Relationship Id="rId17" Type="http://schemas.openxmlformats.org/officeDocument/2006/relationships/printerSettings" Target="../printerSettings/printerSettings6958.bin"/><Relationship Id="rId25" Type="http://schemas.openxmlformats.org/officeDocument/2006/relationships/printerSettings" Target="../printerSettings/printerSettings6966.bin"/><Relationship Id="rId33" Type="http://schemas.openxmlformats.org/officeDocument/2006/relationships/printerSettings" Target="../printerSettings/printerSettings6974.bin"/><Relationship Id="rId38" Type="http://schemas.openxmlformats.org/officeDocument/2006/relationships/printerSettings" Target="../printerSettings/printerSettings6979.bin"/><Relationship Id="rId46" Type="http://schemas.openxmlformats.org/officeDocument/2006/relationships/printerSettings" Target="../printerSettings/printerSettings6987.bin"/><Relationship Id="rId59" Type="http://schemas.openxmlformats.org/officeDocument/2006/relationships/printerSettings" Target="../printerSettings/printerSettings7000.bin"/></Relationships>
</file>

<file path=xl/worksheets/_rels/sheet132.xml.rels><?xml version="1.0" encoding="UTF-8" standalone="yes"?>
<Relationships xmlns="http://schemas.openxmlformats.org/package/2006/relationships"><Relationship Id="rId13" Type="http://schemas.openxmlformats.org/officeDocument/2006/relationships/printerSettings" Target="../printerSettings/printerSettings7014.bin"/><Relationship Id="rId18" Type="http://schemas.openxmlformats.org/officeDocument/2006/relationships/printerSettings" Target="../printerSettings/printerSettings7019.bin"/><Relationship Id="rId26" Type="http://schemas.openxmlformats.org/officeDocument/2006/relationships/printerSettings" Target="../printerSettings/printerSettings7027.bin"/><Relationship Id="rId39" Type="http://schemas.openxmlformats.org/officeDocument/2006/relationships/printerSettings" Target="../printerSettings/printerSettings7040.bin"/><Relationship Id="rId21" Type="http://schemas.openxmlformats.org/officeDocument/2006/relationships/printerSettings" Target="../printerSettings/printerSettings7022.bin"/><Relationship Id="rId34" Type="http://schemas.openxmlformats.org/officeDocument/2006/relationships/printerSettings" Target="../printerSettings/printerSettings7035.bin"/><Relationship Id="rId42" Type="http://schemas.openxmlformats.org/officeDocument/2006/relationships/printerSettings" Target="../printerSettings/printerSettings7043.bin"/><Relationship Id="rId47" Type="http://schemas.openxmlformats.org/officeDocument/2006/relationships/printerSettings" Target="../printerSettings/printerSettings7048.bin"/><Relationship Id="rId50" Type="http://schemas.openxmlformats.org/officeDocument/2006/relationships/printerSettings" Target="../printerSettings/printerSettings7051.bin"/><Relationship Id="rId55" Type="http://schemas.openxmlformats.org/officeDocument/2006/relationships/printerSettings" Target="../printerSettings/printerSettings7056.bin"/><Relationship Id="rId7" Type="http://schemas.openxmlformats.org/officeDocument/2006/relationships/printerSettings" Target="../printerSettings/printerSettings7008.bin"/><Relationship Id="rId2" Type="http://schemas.openxmlformats.org/officeDocument/2006/relationships/printerSettings" Target="../printerSettings/printerSettings7003.bin"/><Relationship Id="rId16" Type="http://schemas.openxmlformats.org/officeDocument/2006/relationships/printerSettings" Target="../printerSettings/printerSettings7017.bin"/><Relationship Id="rId20" Type="http://schemas.openxmlformats.org/officeDocument/2006/relationships/printerSettings" Target="../printerSettings/printerSettings7021.bin"/><Relationship Id="rId29" Type="http://schemas.openxmlformats.org/officeDocument/2006/relationships/printerSettings" Target="../printerSettings/printerSettings7030.bin"/><Relationship Id="rId41" Type="http://schemas.openxmlformats.org/officeDocument/2006/relationships/printerSettings" Target="../printerSettings/printerSettings7042.bin"/><Relationship Id="rId54" Type="http://schemas.openxmlformats.org/officeDocument/2006/relationships/printerSettings" Target="../printerSettings/printerSettings7055.bin"/><Relationship Id="rId1" Type="http://schemas.openxmlformats.org/officeDocument/2006/relationships/printerSettings" Target="../printerSettings/printerSettings7002.bin"/><Relationship Id="rId6" Type="http://schemas.openxmlformats.org/officeDocument/2006/relationships/printerSettings" Target="../printerSettings/printerSettings7007.bin"/><Relationship Id="rId11" Type="http://schemas.openxmlformats.org/officeDocument/2006/relationships/printerSettings" Target="../printerSettings/printerSettings7012.bin"/><Relationship Id="rId24" Type="http://schemas.openxmlformats.org/officeDocument/2006/relationships/printerSettings" Target="../printerSettings/printerSettings7025.bin"/><Relationship Id="rId32" Type="http://schemas.openxmlformats.org/officeDocument/2006/relationships/printerSettings" Target="../printerSettings/printerSettings7033.bin"/><Relationship Id="rId37" Type="http://schemas.openxmlformats.org/officeDocument/2006/relationships/printerSettings" Target="../printerSettings/printerSettings7038.bin"/><Relationship Id="rId40" Type="http://schemas.openxmlformats.org/officeDocument/2006/relationships/printerSettings" Target="../printerSettings/printerSettings7041.bin"/><Relationship Id="rId45" Type="http://schemas.openxmlformats.org/officeDocument/2006/relationships/printerSettings" Target="../printerSettings/printerSettings7046.bin"/><Relationship Id="rId53" Type="http://schemas.openxmlformats.org/officeDocument/2006/relationships/printerSettings" Target="../printerSettings/printerSettings7054.bin"/><Relationship Id="rId58" Type="http://schemas.openxmlformats.org/officeDocument/2006/relationships/printerSettings" Target="../printerSettings/printerSettings7059.bin"/><Relationship Id="rId5" Type="http://schemas.openxmlformats.org/officeDocument/2006/relationships/printerSettings" Target="../printerSettings/printerSettings7006.bin"/><Relationship Id="rId15" Type="http://schemas.openxmlformats.org/officeDocument/2006/relationships/printerSettings" Target="../printerSettings/printerSettings7016.bin"/><Relationship Id="rId23" Type="http://schemas.openxmlformats.org/officeDocument/2006/relationships/printerSettings" Target="../printerSettings/printerSettings7024.bin"/><Relationship Id="rId28" Type="http://schemas.openxmlformats.org/officeDocument/2006/relationships/printerSettings" Target="../printerSettings/printerSettings7029.bin"/><Relationship Id="rId36" Type="http://schemas.openxmlformats.org/officeDocument/2006/relationships/printerSettings" Target="../printerSettings/printerSettings7037.bin"/><Relationship Id="rId49" Type="http://schemas.openxmlformats.org/officeDocument/2006/relationships/printerSettings" Target="../printerSettings/printerSettings7050.bin"/><Relationship Id="rId57" Type="http://schemas.openxmlformats.org/officeDocument/2006/relationships/printerSettings" Target="../printerSettings/printerSettings7058.bin"/><Relationship Id="rId61" Type="http://schemas.openxmlformats.org/officeDocument/2006/relationships/drawing" Target="../drawings/drawing233.xml"/><Relationship Id="rId10" Type="http://schemas.openxmlformats.org/officeDocument/2006/relationships/printerSettings" Target="../printerSettings/printerSettings7011.bin"/><Relationship Id="rId19" Type="http://schemas.openxmlformats.org/officeDocument/2006/relationships/printerSettings" Target="../printerSettings/printerSettings7020.bin"/><Relationship Id="rId31" Type="http://schemas.openxmlformats.org/officeDocument/2006/relationships/printerSettings" Target="../printerSettings/printerSettings7032.bin"/><Relationship Id="rId44" Type="http://schemas.openxmlformats.org/officeDocument/2006/relationships/printerSettings" Target="../printerSettings/printerSettings7045.bin"/><Relationship Id="rId52" Type="http://schemas.openxmlformats.org/officeDocument/2006/relationships/printerSettings" Target="../printerSettings/printerSettings7053.bin"/><Relationship Id="rId60" Type="http://schemas.openxmlformats.org/officeDocument/2006/relationships/printerSettings" Target="../printerSettings/printerSettings7061.bin"/><Relationship Id="rId4" Type="http://schemas.openxmlformats.org/officeDocument/2006/relationships/printerSettings" Target="../printerSettings/printerSettings7005.bin"/><Relationship Id="rId9" Type="http://schemas.openxmlformats.org/officeDocument/2006/relationships/printerSettings" Target="../printerSettings/printerSettings7010.bin"/><Relationship Id="rId14" Type="http://schemas.openxmlformats.org/officeDocument/2006/relationships/printerSettings" Target="../printerSettings/printerSettings7015.bin"/><Relationship Id="rId22" Type="http://schemas.openxmlformats.org/officeDocument/2006/relationships/printerSettings" Target="../printerSettings/printerSettings7023.bin"/><Relationship Id="rId27" Type="http://schemas.openxmlformats.org/officeDocument/2006/relationships/printerSettings" Target="../printerSettings/printerSettings7028.bin"/><Relationship Id="rId30" Type="http://schemas.openxmlformats.org/officeDocument/2006/relationships/printerSettings" Target="../printerSettings/printerSettings7031.bin"/><Relationship Id="rId35" Type="http://schemas.openxmlformats.org/officeDocument/2006/relationships/printerSettings" Target="../printerSettings/printerSettings7036.bin"/><Relationship Id="rId43" Type="http://schemas.openxmlformats.org/officeDocument/2006/relationships/printerSettings" Target="../printerSettings/printerSettings7044.bin"/><Relationship Id="rId48" Type="http://schemas.openxmlformats.org/officeDocument/2006/relationships/printerSettings" Target="../printerSettings/printerSettings7049.bin"/><Relationship Id="rId56" Type="http://schemas.openxmlformats.org/officeDocument/2006/relationships/printerSettings" Target="../printerSettings/printerSettings7057.bin"/><Relationship Id="rId8" Type="http://schemas.openxmlformats.org/officeDocument/2006/relationships/printerSettings" Target="../printerSettings/printerSettings7009.bin"/><Relationship Id="rId51" Type="http://schemas.openxmlformats.org/officeDocument/2006/relationships/printerSettings" Target="../printerSettings/printerSettings7052.bin"/><Relationship Id="rId3" Type="http://schemas.openxmlformats.org/officeDocument/2006/relationships/printerSettings" Target="../printerSettings/printerSettings7004.bin"/><Relationship Id="rId12" Type="http://schemas.openxmlformats.org/officeDocument/2006/relationships/printerSettings" Target="../printerSettings/printerSettings7013.bin"/><Relationship Id="rId17" Type="http://schemas.openxmlformats.org/officeDocument/2006/relationships/printerSettings" Target="../printerSettings/printerSettings7018.bin"/><Relationship Id="rId25" Type="http://schemas.openxmlformats.org/officeDocument/2006/relationships/printerSettings" Target="../printerSettings/printerSettings7026.bin"/><Relationship Id="rId33" Type="http://schemas.openxmlformats.org/officeDocument/2006/relationships/printerSettings" Target="../printerSettings/printerSettings7034.bin"/><Relationship Id="rId38" Type="http://schemas.openxmlformats.org/officeDocument/2006/relationships/printerSettings" Target="../printerSettings/printerSettings7039.bin"/><Relationship Id="rId46" Type="http://schemas.openxmlformats.org/officeDocument/2006/relationships/printerSettings" Target="../printerSettings/printerSettings7047.bin"/><Relationship Id="rId59" Type="http://schemas.openxmlformats.org/officeDocument/2006/relationships/printerSettings" Target="../printerSettings/printerSettings7060.bin"/></Relationships>
</file>

<file path=xl/worksheets/_rels/sheet133.xml.rels><?xml version="1.0" encoding="UTF-8" standalone="yes"?>
<Relationships xmlns="http://schemas.openxmlformats.org/package/2006/relationships"><Relationship Id="rId3" Type="http://schemas.openxmlformats.org/officeDocument/2006/relationships/printerSettings" Target="../printerSettings/printerSettings7064.bin"/><Relationship Id="rId2" Type="http://schemas.openxmlformats.org/officeDocument/2006/relationships/printerSettings" Target="../printerSettings/printerSettings7063.bin"/><Relationship Id="rId1" Type="http://schemas.openxmlformats.org/officeDocument/2006/relationships/printerSettings" Target="../printerSettings/printerSettings7062.bin"/><Relationship Id="rId5" Type="http://schemas.openxmlformats.org/officeDocument/2006/relationships/drawing" Target="../drawings/drawing234.xml"/><Relationship Id="rId4" Type="http://schemas.openxmlformats.org/officeDocument/2006/relationships/printerSettings" Target="../printerSettings/printerSettings7065.bin"/></Relationships>
</file>

<file path=xl/worksheets/_rels/sheet134.xml.rels><?xml version="1.0" encoding="UTF-8" standalone="yes"?>
<Relationships xmlns="http://schemas.openxmlformats.org/package/2006/relationships"><Relationship Id="rId8" Type="http://schemas.openxmlformats.org/officeDocument/2006/relationships/printerSettings" Target="../printerSettings/printerSettings7073.bin"/><Relationship Id="rId13" Type="http://schemas.openxmlformats.org/officeDocument/2006/relationships/printerSettings" Target="../printerSettings/printerSettings7078.bin"/><Relationship Id="rId18" Type="http://schemas.openxmlformats.org/officeDocument/2006/relationships/printerSettings" Target="../printerSettings/printerSettings7083.bin"/><Relationship Id="rId26" Type="http://schemas.openxmlformats.org/officeDocument/2006/relationships/printerSettings" Target="../printerSettings/printerSettings7091.bin"/><Relationship Id="rId39" Type="http://schemas.openxmlformats.org/officeDocument/2006/relationships/printerSettings" Target="../printerSettings/printerSettings7104.bin"/><Relationship Id="rId3" Type="http://schemas.openxmlformats.org/officeDocument/2006/relationships/printerSettings" Target="../printerSettings/printerSettings7068.bin"/><Relationship Id="rId21" Type="http://schemas.openxmlformats.org/officeDocument/2006/relationships/printerSettings" Target="../printerSettings/printerSettings7086.bin"/><Relationship Id="rId34" Type="http://schemas.openxmlformats.org/officeDocument/2006/relationships/printerSettings" Target="../printerSettings/printerSettings7099.bin"/><Relationship Id="rId7" Type="http://schemas.openxmlformats.org/officeDocument/2006/relationships/printerSettings" Target="../printerSettings/printerSettings7072.bin"/><Relationship Id="rId12" Type="http://schemas.openxmlformats.org/officeDocument/2006/relationships/printerSettings" Target="../printerSettings/printerSettings7077.bin"/><Relationship Id="rId17" Type="http://schemas.openxmlformats.org/officeDocument/2006/relationships/printerSettings" Target="../printerSettings/printerSettings7082.bin"/><Relationship Id="rId25" Type="http://schemas.openxmlformats.org/officeDocument/2006/relationships/printerSettings" Target="../printerSettings/printerSettings7090.bin"/><Relationship Id="rId33" Type="http://schemas.openxmlformats.org/officeDocument/2006/relationships/printerSettings" Target="../printerSettings/printerSettings7098.bin"/><Relationship Id="rId38" Type="http://schemas.openxmlformats.org/officeDocument/2006/relationships/printerSettings" Target="../printerSettings/printerSettings7103.bin"/><Relationship Id="rId2" Type="http://schemas.openxmlformats.org/officeDocument/2006/relationships/printerSettings" Target="../printerSettings/printerSettings7067.bin"/><Relationship Id="rId16" Type="http://schemas.openxmlformats.org/officeDocument/2006/relationships/printerSettings" Target="../printerSettings/printerSettings7081.bin"/><Relationship Id="rId20" Type="http://schemas.openxmlformats.org/officeDocument/2006/relationships/printerSettings" Target="../printerSettings/printerSettings7085.bin"/><Relationship Id="rId29" Type="http://schemas.openxmlformats.org/officeDocument/2006/relationships/printerSettings" Target="../printerSettings/printerSettings7094.bin"/><Relationship Id="rId41" Type="http://schemas.openxmlformats.org/officeDocument/2006/relationships/drawing" Target="../drawings/drawing235.xml"/><Relationship Id="rId1" Type="http://schemas.openxmlformats.org/officeDocument/2006/relationships/printerSettings" Target="../printerSettings/printerSettings7066.bin"/><Relationship Id="rId6" Type="http://schemas.openxmlformats.org/officeDocument/2006/relationships/printerSettings" Target="../printerSettings/printerSettings7071.bin"/><Relationship Id="rId11" Type="http://schemas.openxmlformats.org/officeDocument/2006/relationships/printerSettings" Target="../printerSettings/printerSettings7076.bin"/><Relationship Id="rId24" Type="http://schemas.openxmlformats.org/officeDocument/2006/relationships/printerSettings" Target="../printerSettings/printerSettings7089.bin"/><Relationship Id="rId32" Type="http://schemas.openxmlformats.org/officeDocument/2006/relationships/printerSettings" Target="../printerSettings/printerSettings7097.bin"/><Relationship Id="rId37" Type="http://schemas.openxmlformats.org/officeDocument/2006/relationships/printerSettings" Target="../printerSettings/printerSettings7102.bin"/><Relationship Id="rId40" Type="http://schemas.openxmlformats.org/officeDocument/2006/relationships/printerSettings" Target="../printerSettings/printerSettings7105.bin"/><Relationship Id="rId5" Type="http://schemas.openxmlformats.org/officeDocument/2006/relationships/printerSettings" Target="../printerSettings/printerSettings7070.bin"/><Relationship Id="rId15" Type="http://schemas.openxmlformats.org/officeDocument/2006/relationships/printerSettings" Target="../printerSettings/printerSettings7080.bin"/><Relationship Id="rId23" Type="http://schemas.openxmlformats.org/officeDocument/2006/relationships/printerSettings" Target="../printerSettings/printerSettings7088.bin"/><Relationship Id="rId28" Type="http://schemas.openxmlformats.org/officeDocument/2006/relationships/printerSettings" Target="../printerSettings/printerSettings7093.bin"/><Relationship Id="rId36" Type="http://schemas.openxmlformats.org/officeDocument/2006/relationships/printerSettings" Target="../printerSettings/printerSettings7101.bin"/><Relationship Id="rId10" Type="http://schemas.openxmlformats.org/officeDocument/2006/relationships/printerSettings" Target="../printerSettings/printerSettings7075.bin"/><Relationship Id="rId19" Type="http://schemas.openxmlformats.org/officeDocument/2006/relationships/printerSettings" Target="../printerSettings/printerSettings7084.bin"/><Relationship Id="rId31" Type="http://schemas.openxmlformats.org/officeDocument/2006/relationships/printerSettings" Target="../printerSettings/printerSettings7096.bin"/><Relationship Id="rId4" Type="http://schemas.openxmlformats.org/officeDocument/2006/relationships/printerSettings" Target="../printerSettings/printerSettings7069.bin"/><Relationship Id="rId9" Type="http://schemas.openxmlformats.org/officeDocument/2006/relationships/printerSettings" Target="../printerSettings/printerSettings7074.bin"/><Relationship Id="rId14" Type="http://schemas.openxmlformats.org/officeDocument/2006/relationships/printerSettings" Target="../printerSettings/printerSettings7079.bin"/><Relationship Id="rId22" Type="http://schemas.openxmlformats.org/officeDocument/2006/relationships/printerSettings" Target="../printerSettings/printerSettings7087.bin"/><Relationship Id="rId27" Type="http://schemas.openxmlformats.org/officeDocument/2006/relationships/printerSettings" Target="../printerSettings/printerSettings7092.bin"/><Relationship Id="rId30" Type="http://schemas.openxmlformats.org/officeDocument/2006/relationships/printerSettings" Target="../printerSettings/printerSettings7095.bin"/><Relationship Id="rId35" Type="http://schemas.openxmlformats.org/officeDocument/2006/relationships/printerSettings" Target="../printerSettings/printerSettings7100.bin"/></Relationships>
</file>

<file path=xl/worksheets/_rels/sheet135.xml.rels><?xml version="1.0" encoding="UTF-8" standalone="yes"?>
<Relationships xmlns="http://schemas.openxmlformats.org/package/2006/relationships"><Relationship Id="rId8" Type="http://schemas.openxmlformats.org/officeDocument/2006/relationships/printerSettings" Target="../printerSettings/printerSettings7113.bin"/><Relationship Id="rId13" Type="http://schemas.openxmlformats.org/officeDocument/2006/relationships/printerSettings" Target="../printerSettings/printerSettings7118.bin"/><Relationship Id="rId18" Type="http://schemas.openxmlformats.org/officeDocument/2006/relationships/printerSettings" Target="../printerSettings/printerSettings7123.bin"/><Relationship Id="rId26" Type="http://schemas.openxmlformats.org/officeDocument/2006/relationships/printerSettings" Target="../printerSettings/printerSettings7131.bin"/><Relationship Id="rId39" Type="http://schemas.openxmlformats.org/officeDocument/2006/relationships/printerSettings" Target="../printerSettings/printerSettings7144.bin"/><Relationship Id="rId3" Type="http://schemas.openxmlformats.org/officeDocument/2006/relationships/printerSettings" Target="../printerSettings/printerSettings7108.bin"/><Relationship Id="rId21" Type="http://schemas.openxmlformats.org/officeDocument/2006/relationships/printerSettings" Target="../printerSettings/printerSettings7126.bin"/><Relationship Id="rId34" Type="http://schemas.openxmlformats.org/officeDocument/2006/relationships/printerSettings" Target="../printerSettings/printerSettings7139.bin"/><Relationship Id="rId42" Type="http://schemas.openxmlformats.org/officeDocument/2006/relationships/vmlDrawing" Target="../drawings/vmlDrawing4.vml"/><Relationship Id="rId7" Type="http://schemas.openxmlformats.org/officeDocument/2006/relationships/printerSettings" Target="../printerSettings/printerSettings7112.bin"/><Relationship Id="rId12" Type="http://schemas.openxmlformats.org/officeDocument/2006/relationships/printerSettings" Target="../printerSettings/printerSettings7117.bin"/><Relationship Id="rId17" Type="http://schemas.openxmlformats.org/officeDocument/2006/relationships/printerSettings" Target="../printerSettings/printerSettings7122.bin"/><Relationship Id="rId25" Type="http://schemas.openxmlformats.org/officeDocument/2006/relationships/printerSettings" Target="../printerSettings/printerSettings7130.bin"/><Relationship Id="rId33" Type="http://schemas.openxmlformats.org/officeDocument/2006/relationships/printerSettings" Target="../printerSettings/printerSettings7138.bin"/><Relationship Id="rId38" Type="http://schemas.openxmlformats.org/officeDocument/2006/relationships/printerSettings" Target="../printerSettings/printerSettings7143.bin"/><Relationship Id="rId2" Type="http://schemas.openxmlformats.org/officeDocument/2006/relationships/printerSettings" Target="../printerSettings/printerSettings7107.bin"/><Relationship Id="rId16" Type="http://schemas.openxmlformats.org/officeDocument/2006/relationships/printerSettings" Target="../printerSettings/printerSettings7121.bin"/><Relationship Id="rId20" Type="http://schemas.openxmlformats.org/officeDocument/2006/relationships/printerSettings" Target="../printerSettings/printerSettings7125.bin"/><Relationship Id="rId29" Type="http://schemas.openxmlformats.org/officeDocument/2006/relationships/printerSettings" Target="../printerSettings/printerSettings7134.bin"/><Relationship Id="rId41" Type="http://schemas.openxmlformats.org/officeDocument/2006/relationships/drawing" Target="../drawings/drawing236.xml"/><Relationship Id="rId1" Type="http://schemas.openxmlformats.org/officeDocument/2006/relationships/printerSettings" Target="../printerSettings/printerSettings7106.bin"/><Relationship Id="rId6" Type="http://schemas.openxmlformats.org/officeDocument/2006/relationships/printerSettings" Target="../printerSettings/printerSettings7111.bin"/><Relationship Id="rId11" Type="http://schemas.openxmlformats.org/officeDocument/2006/relationships/printerSettings" Target="../printerSettings/printerSettings7116.bin"/><Relationship Id="rId24" Type="http://schemas.openxmlformats.org/officeDocument/2006/relationships/printerSettings" Target="../printerSettings/printerSettings7129.bin"/><Relationship Id="rId32" Type="http://schemas.openxmlformats.org/officeDocument/2006/relationships/printerSettings" Target="../printerSettings/printerSettings7137.bin"/><Relationship Id="rId37" Type="http://schemas.openxmlformats.org/officeDocument/2006/relationships/printerSettings" Target="../printerSettings/printerSettings7142.bin"/><Relationship Id="rId40" Type="http://schemas.openxmlformats.org/officeDocument/2006/relationships/printerSettings" Target="../printerSettings/printerSettings7145.bin"/><Relationship Id="rId5" Type="http://schemas.openxmlformats.org/officeDocument/2006/relationships/printerSettings" Target="../printerSettings/printerSettings7110.bin"/><Relationship Id="rId15" Type="http://schemas.openxmlformats.org/officeDocument/2006/relationships/printerSettings" Target="../printerSettings/printerSettings7120.bin"/><Relationship Id="rId23" Type="http://schemas.openxmlformats.org/officeDocument/2006/relationships/printerSettings" Target="../printerSettings/printerSettings7128.bin"/><Relationship Id="rId28" Type="http://schemas.openxmlformats.org/officeDocument/2006/relationships/printerSettings" Target="../printerSettings/printerSettings7133.bin"/><Relationship Id="rId36" Type="http://schemas.openxmlformats.org/officeDocument/2006/relationships/printerSettings" Target="../printerSettings/printerSettings7141.bin"/><Relationship Id="rId10" Type="http://schemas.openxmlformats.org/officeDocument/2006/relationships/printerSettings" Target="../printerSettings/printerSettings7115.bin"/><Relationship Id="rId19" Type="http://schemas.openxmlformats.org/officeDocument/2006/relationships/printerSettings" Target="../printerSettings/printerSettings7124.bin"/><Relationship Id="rId31" Type="http://schemas.openxmlformats.org/officeDocument/2006/relationships/printerSettings" Target="../printerSettings/printerSettings7136.bin"/><Relationship Id="rId4" Type="http://schemas.openxmlformats.org/officeDocument/2006/relationships/printerSettings" Target="../printerSettings/printerSettings7109.bin"/><Relationship Id="rId9" Type="http://schemas.openxmlformats.org/officeDocument/2006/relationships/printerSettings" Target="../printerSettings/printerSettings7114.bin"/><Relationship Id="rId14" Type="http://schemas.openxmlformats.org/officeDocument/2006/relationships/printerSettings" Target="../printerSettings/printerSettings7119.bin"/><Relationship Id="rId22" Type="http://schemas.openxmlformats.org/officeDocument/2006/relationships/printerSettings" Target="../printerSettings/printerSettings7127.bin"/><Relationship Id="rId27" Type="http://schemas.openxmlformats.org/officeDocument/2006/relationships/printerSettings" Target="../printerSettings/printerSettings7132.bin"/><Relationship Id="rId30" Type="http://schemas.openxmlformats.org/officeDocument/2006/relationships/printerSettings" Target="../printerSettings/printerSettings7135.bin"/><Relationship Id="rId35" Type="http://schemas.openxmlformats.org/officeDocument/2006/relationships/printerSettings" Target="../printerSettings/printerSettings7140.bin"/><Relationship Id="rId43" Type="http://schemas.openxmlformats.org/officeDocument/2006/relationships/comments" Target="../comments4.xml"/></Relationships>
</file>

<file path=xl/worksheets/_rels/sheet136.xml.rels><?xml version="1.0" encoding="UTF-8" standalone="yes"?>
<Relationships xmlns="http://schemas.openxmlformats.org/package/2006/relationships"><Relationship Id="rId13" Type="http://schemas.openxmlformats.org/officeDocument/2006/relationships/printerSettings" Target="../printerSettings/printerSettings7158.bin"/><Relationship Id="rId18" Type="http://schemas.openxmlformats.org/officeDocument/2006/relationships/printerSettings" Target="../printerSettings/printerSettings7163.bin"/><Relationship Id="rId26" Type="http://schemas.openxmlformats.org/officeDocument/2006/relationships/printerSettings" Target="../printerSettings/printerSettings7171.bin"/><Relationship Id="rId39" Type="http://schemas.openxmlformats.org/officeDocument/2006/relationships/printerSettings" Target="../printerSettings/printerSettings7184.bin"/><Relationship Id="rId21" Type="http://schemas.openxmlformats.org/officeDocument/2006/relationships/printerSettings" Target="../printerSettings/printerSettings7166.bin"/><Relationship Id="rId34" Type="http://schemas.openxmlformats.org/officeDocument/2006/relationships/printerSettings" Target="../printerSettings/printerSettings7179.bin"/><Relationship Id="rId42" Type="http://schemas.openxmlformats.org/officeDocument/2006/relationships/printerSettings" Target="../printerSettings/printerSettings7187.bin"/><Relationship Id="rId47" Type="http://schemas.openxmlformats.org/officeDocument/2006/relationships/printerSettings" Target="../printerSettings/printerSettings7192.bin"/><Relationship Id="rId50" Type="http://schemas.openxmlformats.org/officeDocument/2006/relationships/printerSettings" Target="../printerSettings/printerSettings7195.bin"/><Relationship Id="rId55" Type="http://schemas.openxmlformats.org/officeDocument/2006/relationships/printerSettings" Target="../printerSettings/printerSettings7200.bin"/><Relationship Id="rId7" Type="http://schemas.openxmlformats.org/officeDocument/2006/relationships/printerSettings" Target="../printerSettings/printerSettings7152.bin"/><Relationship Id="rId2" Type="http://schemas.openxmlformats.org/officeDocument/2006/relationships/printerSettings" Target="../printerSettings/printerSettings7147.bin"/><Relationship Id="rId16" Type="http://schemas.openxmlformats.org/officeDocument/2006/relationships/printerSettings" Target="../printerSettings/printerSettings7161.bin"/><Relationship Id="rId20" Type="http://schemas.openxmlformats.org/officeDocument/2006/relationships/printerSettings" Target="../printerSettings/printerSettings7165.bin"/><Relationship Id="rId29" Type="http://schemas.openxmlformats.org/officeDocument/2006/relationships/printerSettings" Target="../printerSettings/printerSettings7174.bin"/><Relationship Id="rId41" Type="http://schemas.openxmlformats.org/officeDocument/2006/relationships/printerSettings" Target="../printerSettings/printerSettings7186.bin"/><Relationship Id="rId54" Type="http://schemas.openxmlformats.org/officeDocument/2006/relationships/printerSettings" Target="../printerSettings/printerSettings7199.bin"/><Relationship Id="rId1" Type="http://schemas.openxmlformats.org/officeDocument/2006/relationships/printerSettings" Target="../printerSettings/printerSettings7146.bin"/><Relationship Id="rId6" Type="http://schemas.openxmlformats.org/officeDocument/2006/relationships/printerSettings" Target="../printerSettings/printerSettings7151.bin"/><Relationship Id="rId11" Type="http://schemas.openxmlformats.org/officeDocument/2006/relationships/printerSettings" Target="../printerSettings/printerSettings7156.bin"/><Relationship Id="rId24" Type="http://schemas.openxmlformats.org/officeDocument/2006/relationships/printerSettings" Target="../printerSettings/printerSettings7169.bin"/><Relationship Id="rId32" Type="http://schemas.openxmlformats.org/officeDocument/2006/relationships/printerSettings" Target="../printerSettings/printerSettings7177.bin"/><Relationship Id="rId37" Type="http://schemas.openxmlformats.org/officeDocument/2006/relationships/printerSettings" Target="../printerSettings/printerSettings7182.bin"/><Relationship Id="rId40" Type="http://schemas.openxmlformats.org/officeDocument/2006/relationships/printerSettings" Target="../printerSettings/printerSettings7185.bin"/><Relationship Id="rId45" Type="http://schemas.openxmlformats.org/officeDocument/2006/relationships/printerSettings" Target="../printerSettings/printerSettings7190.bin"/><Relationship Id="rId53" Type="http://schemas.openxmlformats.org/officeDocument/2006/relationships/printerSettings" Target="../printerSettings/printerSettings7198.bin"/><Relationship Id="rId58" Type="http://schemas.openxmlformats.org/officeDocument/2006/relationships/printerSettings" Target="../printerSettings/printerSettings7203.bin"/><Relationship Id="rId5" Type="http://schemas.openxmlformats.org/officeDocument/2006/relationships/printerSettings" Target="../printerSettings/printerSettings7150.bin"/><Relationship Id="rId15" Type="http://schemas.openxmlformats.org/officeDocument/2006/relationships/printerSettings" Target="../printerSettings/printerSettings7160.bin"/><Relationship Id="rId23" Type="http://schemas.openxmlformats.org/officeDocument/2006/relationships/printerSettings" Target="../printerSettings/printerSettings7168.bin"/><Relationship Id="rId28" Type="http://schemas.openxmlformats.org/officeDocument/2006/relationships/printerSettings" Target="../printerSettings/printerSettings7173.bin"/><Relationship Id="rId36" Type="http://schemas.openxmlformats.org/officeDocument/2006/relationships/printerSettings" Target="../printerSettings/printerSettings7181.bin"/><Relationship Id="rId49" Type="http://schemas.openxmlformats.org/officeDocument/2006/relationships/printerSettings" Target="../printerSettings/printerSettings7194.bin"/><Relationship Id="rId57" Type="http://schemas.openxmlformats.org/officeDocument/2006/relationships/printerSettings" Target="../printerSettings/printerSettings7202.bin"/><Relationship Id="rId61" Type="http://schemas.openxmlformats.org/officeDocument/2006/relationships/drawing" Target="../drawings/drawing237.xml"/><Relationship Id="rId10" Type="http://schemas.openxmlformats.org/officeDocument/2006/relationships/printerSettings" Target="../printerSettings/printerSettings7155.bin"/><Relationship Id="rId19" Type="http://schemas.openxmlformats.org/officeDocument/2006/relationships/printerSettings" Target="../printerSettings/printerSettings7164.bin"/><Relationship Id="rId31" Type="http://schemas.openxmlformats.org/officeDocument/2006/relationships/printerSettings" Target="../printerSettings/printerSettings7176.bin"/><Relationship Id="rId44" Type="http://schemas.openxmlformats.org/officeDocument/2006/relationships/printerSettings" Target="../printerSettings/printerSettings7189.bin"/><Relationship Id="rId52" Type="http://schemas.openxmlformats.org/officeDocument/2006/relationships/printerSettings" Target="../printerSettings/printerSettings7197.bin"/><Relationship Id="rId60" Type="http://schemas.openxmlformats.org/officeDocument/2006/relationships/printerSettings" Target="../printerSettings/printerSettings7205.bin"/><Relationship Id="rId4" Type="http://schemas.openxmlformats.org/officeDocument/2006/relationships/printerSettings" Target="../printerSettings/printerSettings7149.bin"/><Relationship Id="rId9" Type="http://schemas.openxmlformats.org/officeDocument/2006/relationships/printerSettings" Target="../printerSettings/printerSettings7154.bin"/><Relationship Id="rId14" Type="http://schemas.openxmlformats.org/officeDocument/2006/relationships/printerSettings" Target="../printerSettings/printerSettings7159.bin"/><Relationship Id="rId22" Type="http://schemas.openxmlformats.org/officeDocument/2006/relationships/printerSettings" Target="../printerSettings/printerSettings7167.bin"/><Relationship Id="rId27" Type="http://schemas.openxmlformats.org/officeDocument/2006/relationships/printerSettings" Target="../printerSettings/printerSettings7172.bin"/><Relationship Id="rId30" Type="http://schemas.openxmlformats.org/officeDocument/2006/relationships/printerSettings" Target="../printerSettings/printerSettings7175.bin"/><Relationship Id="rId35" Type="http://schemas.openxmlformats.org/officeDocument/2006/relationships/printerSettings" Target="../printerSettings/printerSettings7180.bin"/><Relationship Id="rId43" Type="http://schemas.openxmlformats.org/officeDocument/2006/relationships/printerSettings" Target="../printerSettings/printerSettings7188.bin"/><Relationship Id="rId48" Type="http://schemas.openxmlformats.org/officeDocument/2006/relationships/printerSettings" Target="../printerSettings/printerSettings7193.bin"/><Relationship Id="rId56" Type="http://schemas.openxmlformats.org/officeDocument/2006/relationships/printerSettings" Target="../printerSettings/printerSettings7201.bin"/><Relationship Id="rId8" Type="http://schemas.openxmlformats.org/officeDocument/2006/relationships/printerSettings" Target="../printerSettings/printerSettings7153.bin"/><Relationship Id="rId51" Type="http://schemas.openxmlformats.org/officeDocument/2006/relationships/printerSettings" Target="../printerSettings/printerSettings7196.bin"/><Relationship Id="rId3" Type="http://schemas.openxmlformats.org/officeDocument/2006/relationships/printerSettings" Target="../printerSettings/printerSettings7148.bin"/><Relationship Id="rId12" Type="http://schemas.openxmlformats.org/officeDocument/2006/relationships/printerSettings" Target="../printerSettings/printerSettings7157.bin"/><Relationship Id="rId17" Type="http://schemas.openxmlformats.org/officeDocument/2006/relationships/printerSettings" Target="../printerSettings/printerSettings7162.bin"/><Relationship Id="rId25" Type="http://schemas.openxmlformats.org/officeDocument/2006/relationships/printerSettings" Target="../printerSettings/printerSettings7170.bin"/><Relationship Id="rId33" Type="http://schemas.openxmlformats.org/officeDocument/2006/relationships/printerSettings" Target="../printerSettings/printerSettings7178.bin"/><Relationship Id="rId38" Type="http://schemas.openxmlformats.org/officeDocument/2006/relationships/printerSettings" Target="../printerSettings/printerSettings7183.bin"/><Relationship Id="rId46" Type="http://schemas.openxmlformats.org/officeDocument/2006/relationships/printerSettings" Target="../printerSettings/printerSettings7191.bin"/><Relationship Id="rId59" Type="http://schemas.openxmlformats.org/officeDocument/2006/relationships/printerSettings" Target="../printerSettings/printerSettings7204.bin"/></Relationships>
</file>

<file path=xl/worksheets/_rels/sheet137.xml.rels><?xml version="1.0" encoding="UTF-8" standalone="yes"?>
<Relationships xmlns="http://schemas.openxmlformats.org/package/2006/relationships"><Relationship Id="rId13" Type="http://schemas.openxmlformats.org/officeDocument/2006/relationships/printerSettings" Target="../printerSettings/printerSettings7218.bin"/><Relationship Id="rId18" Type="http://schemas.openxmlformats.org/officeDocument/2006/relationships/printerSettings" Target="../printerSettings/printerSettings7223.bin"/><Relationship Id="rId26" Type="http://schemas.openxmlformats.org/officeDocument/2006/relationships/printerSettings" Target="../printerSettings/printerSettings7231.bin"/><Relationship Id="rId39" Type="http://schemas.openxmlformats.org/officeDocument/2006/relationships/printerSettings" Target="../printerSettings/printerSettings7244.bin"/><Relationship Id="rId21" Type="http://schemas.openxmlformats.org/officeDocument/2006/relationships/printerSettings" Target="../printerSettings/printerSettings7226.bin"/><Relationship Id="rId34" Type="http://schemas.openxmlformats.org/officeDocument/2006/relationships/printerSettings" Target="../printerSettings/printerSettings7239.bin"/><Relationship Id="rId42" Type="http://schemas.openxmlformats.org/officeDocument/2006/relationships/printerSettings" Target="../printerSettings/printerSettings7247.bin"/><Relationship Id="rId47" Type="http://schemas.openxmlformats.org/officeDocument/2006/relationships/printerSettings" Target="../printerSettings/printerSettings7252.bin"/><Relationship Id="rId50" Type="http://schemas.openxmlformats.org/officeDocument/2006/relationships/printerSettings" Target="../printerSettings/printerSettings7255.bin"/><Relationship Id="rId55" Type="http://schemas.openxmlformats.org/officeDocument/2006/relationships/printerSettings" Target="../printerSettings/printerSettings7260.bin"/><Relationship Id="rId7" Type="http://schemas.openxmlformats.org/officeDocument/2006/relationships/printerSettings" Target="../printerSettings/printerSettings7212.bin"/><Relationship Id="rId2" Type="http://schemas.openxmlformats.org/officeDocument/2006/relationships/printerSettings" Target="../printerSettings/printerSettings7207.bin"/><Relationship Id="rId16" Type="http://schemas.openxmlformats.org/officeDocument/2006/relationships/printerSettings" Target="../printerSettings/printerSettings7221.bin"/><Relationship Id="rId20" Type="http://schemas.openxmlformats.org/officeDocument/2006/relationships/printerSettings" Target="../printerSettings/printerSettings7225.bin"/><Relationship Id="rId29" Type="http://schemas.openxmlformats.org/officeDocument/2006/relationships/printerSettings" Target="../printerSettings/printerSettings7234.bin"/><Relationship Id="rId41" Type="http://schemas.openxmlformats.org/officeDocument/2006/relationships/printerSettings" Target="../printerSettings/printerSettings7246.bin"/><Relationship Id="rId54" Type="http://schemas.openxmlformats.org/officeDocument/2006/relationships/printerSettings" Target="../printerSettings/printerSettings7259.bin"/><Relationship Id="rId1" Type="http://schemas.openxmlformats.org/officeDocument/2006/relationships/printerSettings" Target="../printerSettings/printerSettings7206.bin"/><Relationship Id="rId6" Type="http://schemas.openxmlformats.org/officeDocument/2006/relationships/printerSettings" Target="../printerSettings/printerSettings7211.bin"/><Relationship Id="rId11" Type="http://schemas.openxmlformats.org/officeDocument/2006/relationships/printerSettings" Target="../printerSettings/printerSettings7216.bin"/><Relationship Id="rId24" Type="http://schemas.openxmlformats.org/officeDocument/2006/relationships/printerSettings" Target="../printerSettings/printerSettings7229.bin"/><Relationship Id="rId32" Type="http://schemas.openxmlformats.org/officeDocument/2006/relationships/printerSettings" Target="../printerSettings/printerSettings7237.bin"/><Relationship Id="rId37" Type="http://schemas.openxmlformats.org/officeDocument/2006/relationships/printerSettings" Target="../printerSettings/printerSettings7242.bin"/><Relationship Id="rId40" Type="http://schemas.openxmlformats.org/officeDocument/2006/relationships/printerSettings" Target="../printerSettings/printerSettings7245.bin"/><Relationship Id="rId45" Type="http://schemas.openxmlformats.org/officeDocument/2006/relationships/printerSettings" Target="../printerSettings/printerSettings7250.bin"/><Relationship Id="rId53" Type="http://schemas.openxmlformats.org/officeDocument/2006/relationships/printerSettings" Target="../printerSettings/printerSettings7258.bin"/><Relationship Id="rId58" Type="http://schemas.openxmlformats.org/officeDocument/2006/relationships/printerSettings" Target="../printerSettings/printerSettings7263.bin"/><Relationship Id="rId5" Type="http://schemas.openxmlformats.org/officeDocument/2006/relationships/printerSettings" Target="../printerSettings/printerSettings7210.bin"/><Relationship Id="rId15" Type="http://schemas.openxmlformats.org/officeDocument/2006/relationships/printerSettings" Target="../printerSettings/printerSettings7220.bin"/><Relationship Id="rId23" Type="http://schemas.openxmlformats.org/officeDocument/2006/relationships/printerSettings" Target="../printerSettings/printerSettings7228.bin"/><Relationship Id="rId28" Type="http://schemas.openxmlformats.org/officeDocument/2006/relationships/printerSettings" Target="../printerSettings/printerSettings7233.bin"/><Relationship Id="rId36" Type="http://schemas.openxmlformats.org/officeDocument/2006/relationships/printerSettings" Target="../printerSettings/printerSettings7241.bin"/><Relationship Id="rId49" Type="http://schemas.openxmlformats.org/officeDocument/2006/relationships/printerSettings" Target="../printerSettings/printerSettings7254.bin"/><Relationship Id="rId57" Type="http://schemas.openxmlformats.org/officeDocument/2006/relationships/printerSettings" Target="../printerSettings/printerSettings7262.bin"/><Relationship Id="rId61" Type="http://schemas.openxmlformats.org/officeDocument/2006/relationships/drawing" Target="../drawings/drawing239.xml"/><Relationship Id="rId10" Type="http://schemas.openxmlformats.org/officeDocument/2006/relationships/printerSettings" Target="../printerSettings/printerSettings7215.bin"/><Relationship Id="rId19" Type="http://schemas.openxmlformats.org/officeDocument/2006/relationships/printerSettings" Target="../printerSettings/printerSettings7224.bin"/><Relationship Id="rId31" Type="http://schemas.openxmlformats.org/officeDocument/2006/relationships/printerSettings" Target="../printerSettings/printerSettings7236.bin"/><Relationship Id="rId44" Type="http://schemas.openxmlformats.org/officeDocument/2006/relationships/printerSettings" Target="../printerSettings/printerSettings7249.bin"/><Relationship Id="rId52" Type="http://schemas.openxmlformats.org/officeDocument/2006/relationships/printerSettings" Target="../printerSettings/printerSettings7257.bin"/><Relationship Id="rId60" Type="http://schemas.openxmlformats.org/officeDocument/2006/relationships/printerSettings" Target="../printerSettings/printerSettings7265.bin"/><Relationship Id="rId4" Type="http://schemas.openxmlformats.org/officeDocument/2006/relationships/printerSettings" Target="../printerSettings/printerSettings7209.bin"/><Relationship Id="rId9" Type="http://schemas.openxmlformats.org/officeDocument/2006/relationships/printerSettings" Target="../printerSettings/printerSettings7214.bin"/><Relationship Id="rId14" Type="http://schemas.openxmlformats.org/officeDocument/2006/relationships/printerSettings" Target="../printerSettings/printerSettings7219.bin"/><Relationship Id="rId22" Type="http://schemas.openxmlformats.org/officeDocument/2006/relationships/printerSettings" Target="../printerSettings/printerSettings7227.bin"/><Relationship Id="rId27" Type="http://schemas.openxmlformats.org/officeDocument/2006/relationships/printerSettings" Target="../printerSettings/printerSettings7232.bin"/><Relationship Id="rId30" Type="http://schemas.openxmlformats.org/officeDocument/2006/relationships/printerSettings" Target="../printerSettings/printerSettings7235.bin"/><Relationship Id="rId35" Type="http://schemas.openxmlformats.org/officeDocument/2006/relationships/printerSettings" Target="../printerSettings/printerSettings7240.bin"/><Relationship Id="rId43" Type="http://schemas.openxmlformats.org/officeDocument/2006/relationships/printerSettings" Target="../printerSettings/printerSettings7248.bin"/><Relationship Id="rId48" Type="http://schemas.openxmlformats.org/officeDocument/2006/relationships/printerSettings" Target="../printerSettings/printerSettings7253.bin"/><Relationship Id="rId56" Type="http://schemas.openxmlformats.org/officeDocument/2006/relationships/printerSettings" Target="../printerSettings/printerSettings7261.bin"/><Relationship Id="rId8" Type="http://schemas.openxmlformats.org/officeDocument/2006/relationships/printerSettings" Target="../printerSettings/printerSettings7213.bin"/><Relationship Id="rId51" Type="http://schemas.openxmlformats.org/officeDocument/2006/relationships/printerSettings" Target="../printerSettings/printerSettings7256.bin"/><Relationship Id="rId3" Type="http://schemas.openxmlformats.org/officeDocument/2006/relationships/printerSettings" Target="../printerSettings/printerSettings7208.bin"/><Relationship Id="rId12" Type="http://schemas.openxmlformats.org/officeDocument/2006/relationships/printerSettings" Target="../printerSettings/printerSettings7217.bin"/><Relationship Id="rId17" Type="http://schemas.openxmlformats.org/officeDocument/2006/relationships/printerSettings" Target="../printerSettings/printerSettings7222.bin"/><Relationship Id="rId25" Type="http://schemas.openxmlformats.org/officeDocument/2006/relationships/printerSettings" Target="../printerSettings/printerSettings7230.bin"/><Relationship Id="rId33" Type="http://schemas.openxmlformats.org/officeDocument/2006/relationships/printerSettings" Target="../printerSettings/printerSettings7238.bin"/><Relationship Id="rId38" Type="http://schemas.openxmlformats.org/officeDocument/2006/relationships/printerSettings" Target="../printerSettings/printerSettings7243.bin"/><Relationship Id="rId46" Type="http://schemas.openxmlformats.org/officeDocument/2006/relationships/printerSettings" Target="../printerSettings/printerSettings7251.bin"/><Relationship Id="rId59" Type="http://schemas.openxmlformats.org/officeDocument/2006/relationships/printerSettings" Target="../printerSettings/printerSettings7264.bin"/></Relationships>
</file>

<file path=xl/worksheets/_rels/sheet138.xml.rels><?xml version="1.0" encoding="UTF-8" standalone="yes"?>
<Relationships xmlns="http://schemas.openxmlformats.org/package/2006/relationships"><Relationship Id="rId13" Type="http://schemas.openxmlformats.org/officeDocument/2006/relationships/printerSettings" Target="../printerSettings/printerSettings7278.bin"/><Relationship Id="rId18" Type="http://schemas.openxmlformats.org/officeDocument/2006/relationships/printerSettings" Target="../printerSettings/printerSettings7283.bin"/><Relationship Id="rId26" Type="http://schemas.openxmlformats.org/officeDocument/2006/relationships/printerSettings" Target="../printerSettings/printerSettings7291.bin"/><Relationship Id="rId39" Type="http://schemas.openxmlformats.org/officeDocument/2006/relationships/printerSettings" Target="../printerSettings/printerSettings7304.bin"/><Relationship Id="rId21" Type="http://schemas.openxmlformats.org/officeDocument/2006/relationships/printerSettings" Target="../printerSettings/printerSettings7286.bin"/><Relationship Id="rId34" Type="http://schemas.openxmlformats.org/officeDocument/2006/relationships/printerSettings" Target="../printerSettings/printerSettings7299.bin"/><Relationship Id="rId42" Type="http://schemas.openxmlformats.org/officeDocument/2006/relationships/printerSettings" Target="../printerSettings/printerSettings7307.bin"/><Relationship Id="rId47" Type="http://schemas.openxmlformats.org/officeDocument/2006/relationships/printerSettings" Target="../printerSettings/printerSettings7312.bin"/><Relationship Id="rId50" Type="http://schemas.openxmlformats.org/officeDocument/2006/relationships/printerSettings" Target="../printerSettings/printerSettings7315.bin"/><Relationship Id="rId55" Type="http://schemas.openxmlformats.org/officeDocument/2006/relationships/printerSettings" Target="../printerSettings/printerSettings7320.bin"/><Relationship Id="rId7" Type="http://schemas.openxmlformats.org/officeDocument/2006/relationships/printerSettings" Target="../printerSettings/printerSettings7272.bin"/><Relationship Id="rId2" Type="http://schemas.openxmlformats.org/officeDocument/2006/relationships/printerSettings" Target="../printerSettings/printerSettings7267.bin"/><Relationship Id="rId16" Type="http://schemas.openxmlformats.org/officeDocument/2006/relationships/printerSettings" Target="../printerSettings/printerSettings7281.bin"/><Relationship Id="rId20" Type="http://schemas.openxmlformats.org/officeDocument/2006/relationships/printerSettings" Target="../printerSettings/printerSettings7285.bin"/><Relationship Id="rId29" Type="http://schemas.openxmlformats.org/officeDocument/2006/relationships/printerSettings" Target="../printerSettings/printerSettings7294.bin"/><Relationship Id="rId41" Type="http://schemas.openxmlformats.org/officeDocument/2006/relationships/printerSettings" Target="../printerSettings/printerSettings7306.bin"/><Relationship Id="rId54" Type="http://schemas.openxmlformats.org/officeDocument/2006/relationships/printerSettings" Target="../printerSettings/printerSettings7319.bin"/><Relationship Id="rId1" Type="http://schemas.openxmlformats.org/officeDocument/2006/relationships/printerSettings" Target="../printerSettings/printerSettings7266.bin"/><Relationship Id="rId6" Type="http://schemas.openxmlformats.org/officeDocument/2006/relationships/printerSettings" Target="../printerSettings/printerSettings7271.bin"/><Relationship Id="rId11" Type="http://schemas.openxmlformats.org/officeDocument/2006/relationships/printerSettings" Target="../printerSettings/printerSettings7276.bin"/><Relationship Id="rId24" Type="http://schemas.openxmlformats.org/officeDocument/2006/relationships/printerSettings" Target="../printerSettings/printerSettings7289.bin"/><Relationship Id="rId32" Type="http://schemas.openxmlformats.org/officeDocument/2006/relationships/printerSettings" Target="../printerSettings/printerSettings7297.bin"/><Relationship Id="rId37" Type="http://schemas.openxmlformats.org/officeDocument/2006/relationships/printerSettings" Target="../printerSettings/printerSettings7302.bin"/><Relationship Id="rId40" Type="http://schemas.openxmlformats.org/officeDocument/2006/relationships/printerSettings" Target="../printerSettings/printerSettings7305.bin"/><Relationship Id="rId45" Type="http://schemas.openxmlformats.org/officeDocument/2006/relationships/printerSettings" Target="../printerSettings/printerSettings7310.bin"/><Relationship Id="rId53" Type="http://schemas.openxmlformats.org/officeDocument/2006/relationships/printerSettings" Target="../printerSettings/printerSettings7318.bin"/><Relationship Id="rId58" Type="http://schemas.openxmlformats.org/officeDocument/2006/relationships/printerSettings" Target="../printerSettings/printerSettings7323.bin"/><Relationship Id="rId5" Type="http://schemas.openxmlformats.org/officeDocument/2006/relationships/printerSettings" Target="../printerSettings/printerSettings7270.bin"/><Relationship Id="rId15" Type="http://schemas.openxmlformats.org/officeDocument/2006/relationships/printerSettings" Target="../printerSettings/printerSettings7280.bin"/><Relationship Id="rId23" Type="http://schemas.openxmlformats.org/officeDocument/2006/relationships/printerSettings" Target="../printerSettings/printerSettings7288.bin"/><Relationship Id="rId28" Type="http://schemas.openxmlformats.org/officeDocument/2006/relationships/printerSettings" Target="../printerSettings/printerSettings7293.bin"/><Relationship Id="rId36" Type="http://schemas.openxmlformats.org/officeDocument/2006/relationships/printerSettings" Target="../printerSettings/printerSettings7301.bin"/><Relationship Id="rId49" Type="http://schemas.openxmlformats.org/officeDocument/2006/relationships/printerSettings" Target="../printerSettings/printerSettings7314.bin"/><Relationship Id="rId57" Type="http://schemas.openxmlformats.org/officeDocument/2006/relationships/printerSettings" Target="../printerSettings/printerSettings7322.bin"/><Relationship Id="rId61" Type="http://schemas.openxmlformats.org/officeDocument/2006/relationships/drawing" Target="../drawings/drawing241.xml"/><Relationship Id="rId10" Type="http://schemas.openxmlformats.org/officeDocument/2006/relationships/printerSettings" Target="../printerSettings/printerSettings7275.bin"/><Relationship Id="rId19" Type="http://schemas.openxmlformats.org/officeDocument/2006/relationships/printerSettings" Target="../printerSettings/printerSettings7284.bin"/><Relationship Id="rId31" Type="http://schemas.openxmlformats.org/officeDocument/2006/relationships/printerSettings" Target="../printerSettings/printerSettings7296.bin"/><Relationship Id="rId44" Type="http://schemas.openxmlformats.org/officeDocument/2006/relationships/printerSettings" Target="../printerSettings/printerSettings7309.bin"/><Relationship Id="rId52" Type="http://schemas.openxmlformats.org/officeDocument/2006/relationships/printerSettings" Target="../printerSettings/printerSettings7317.bin"/><Relationship Id="rId60" Type="http://schemas.openxmlformats.org/officeDocument/2006/relationships/printerSettings" Target="../printerSettings/printerSettings7325.bin"/><Relationship Id="rId4" Type="http://schemas.openxmlformats.org/officeDocument/2006/relationships/printerSettings" Target="../printerSettings/printerSettings7269.bin"/><Relationship Id="rId9" Type="http://schemas.openxmlformats.org/officeDocument/2006/relationships/printerSettings" Target="../printerSettings/printerSettings7274.bin"/><Relationship Id="rId14" Type="http://schemas.openxmlformats.org/officeDocument/2006/relationships/printerSettings" Target="../printerSettings/printerSettings7279.bin"/><Relationship Id="rId22" Type="http://schemas.openxmlformats.org/officeDocument/2006/relationships/printerSettings" Target="../printerSettings/printerSettings7287.bin"/><Relationship Id="rId27" Type="http://schemas.openxmlformats.org/officeDocument/2006/relationships/printerSettings" Target="../printerSettings/printerSettings7292.bin"/><Relationship Id="rId30" Type="http://schemas.openxmlformats.org/officeDocument/2006/relationships/printerSettings" Target="../printerSettings/printerSettings7295.bin"/><Relationship Id="rId35" Type="http://schemas.openxmlformats.org/officeDocument/2006/relationships/printerSettings" Target="../printerSettings/printerSettings7300.bin"/><Relationship Id="rId43" Type="http://schemas.openxmlformats.org/officeDocument/2006/relationships/printerSettings" Target="../printerSettings/printerSettings7308.bin"/><Relationship Id="rId48" Type="http://schemas.openxmlformats.org/officeDocument/2006/relationships/printerSettings" Target="../printerSettings/printerSettings7313.bin"/><Relationship Id="rId56" Type="http://schemas.openxmlformats.org/officeDocument/2006/relationships/printerSettings" Target="../printerSettings/printerSettings7321.bin"/><Relationship Id="rId8" Type="http://schemas.openxmlformats.org/officeDocument/2006/relationships/printerSettings" Target="../printerSettings/printerSettings7273.bin"/><Relationship Id="rId51" Type="http://schemas.openxmlformats.org/officeDocument/2006/relationships/printerSettings" Target="../printerSettings/printerSettings7316.bin"/><Relationship Id="rId3" Type="http://schemas.openxmlformats.org/officeDocument/2006/relationships/printerSettings" Target="../printerSettings/printerSettings7268.bin"/><Relationship Id="rId12" Type="http://schemas.openxmlformats.org/officeDocument/2006/relationships/printerSettings" Target="../printerSettings/printerSettings7277.bin"/><Relationship Id="rId17" Type="http://schemas.openxmlformats.org/officeDocument/2006/relationships/printerSettings" Target="../printerSettings/printerSettings7282.bin"/><Relationship Id="rId25" Type="http://schemas.openxmlformats.org/officeDocument/2006/relationships/printerSettings" Target="../printerSettings/printerSettings7290.bin"/><Relationship Id="rId33" Type="http://schemas.openxmlformats.org/officeDocument/2006/relationships/printerSettings" Target="../printerSettings/printerSettings7298.bin"/><Relationship Id="rId38" Type="http://schemas.openxmlformats.org/officeDocument/2006/relationships/printerSettings" Target="../printerSettings/printerSettings7303.bin"/><Relationship Id="rId46" Type="http://schemas.openxmlformats.org/officeDocument/2006/relationships/printerSettings" Target="../printerSettings/printerSettings7311.bin"/><Relationship Id="rId59" Type="http://schemas.openxmlformats.org/officeDocument/2006/relationships/printerSettings" Target="../printerSettings/printerSettings7324.bin"/></Relationships>
</file>

<file path=xl/worksheets/_rels/sheet139.xml.rels><?xml version="1.0" encoding="UTF-8" standalone="yes"?>
<Relationships xmlns="http://schemas.openxmlformats.org/package/2006/relationships"><Relationship Id="rId3" Type="http://schemas.openxmlformats.org/officeDocument/2006/relationships/printerSettings" Target="../printerSettings/printerSettings7328.bin"/><Relationship Id="rId2" Type="http://schemas.openxmlformats.org/officeDocument/2006/relationships/printerSettings" Target="../printerSettings/printerSettings7327.bin"/><Relationship Id="rId1" Type="http://schemas.openxmlformats.org/officeDocument/2006/relationships/printerSettings" Target="../printerSettings/printerSettings7326.bin"/><Relationship Id="rId5" Type="http://schemas.openxmlformats.org/officeDocument/2006/relationships/drawing" Target="../drawings/drawing243.xml"/><Relationship Id="rId4" Type="http://schemas.openxmlformats.org/officeDocument/2006/relationships/printerSettings" Target="../printerSettings/printerSettings732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822.bin"/><Relationship Id="rId18" Type="http://schemas.openxmlformats.org/officeDocument/2006/relationships/printerSettings" Target="../printerSettings/printerSettings827.bin"/><Relationship Id="rId26" Type="http://schemas.openxmlformats.org/officeDocument/2006/relationships/printerSettings" Target="../printerSettings/printerSettings835.bin"/><Relationship Id="rId39" Type="http://schemas.openxmlformats.org/officeDocument/2006/relationships/printerSettings" Target="../printerSettings/printerSettings848.bin"/><Relationship Id="rId21" Type="http://schemas.openxmlformats.org/officeDocument/2006/relationships/printerSettings" Target="../printerSettings/printerSettings830.bin"/><Relationship Id="rId34" Type="http://schemas.openxmlformats.org/officeDocument/2006/relationships/printerSettings" Target="../printerSettings/printerSettings843.bin"/><Relationship Id="rId42" Type="http://schemas.openxmlformats.org/officeDocument/2006/relationships/printerSettings" Target="../printerSettings/printerSettings851.bin"/><Relationship Id="rId47" Type="http://schemas.openxmlformats.org/officeDocument/2006/relationships/printerSettings" Target="../printerSettings/printerSettings856.bin"/><Relationship Id="rId50" Type="http://schemas.openxmlformats.org/officeDocument/2006/relationships/printerSettings" Target="../printerSettings/printerSettings859.bin"/><Relationship Id="rId55" Type="http://schemas.openxmlformats.org/officeDocument/2006/relationships/printerSettings" Target="../printerSettings/printerSettings864.bin"/><Relationship Id="rId63" Type="http://schemas.openxmlformats.org/officeDocument/2006/relationships/printerSettings" Target="../printerSettings/printerSettings872.bin"/><Relationship Id="rId68" Type="http://schemas.openxmlformats.org/officeDocument/2006/relationships/printerSettings" Target="../printerSettings/printerSettings877.bin"/><Relationship Id="rId7" Type="http://schemas.openxmlformats.org/officeDocument/2006/relationships/printerSettings" Target="../printerSettings/printerSettings816.bin"/><Relationship Id="rId2" Type="http://schemas.openxmlformats.org/officeDocument/2006/relationships/printerSettings" Target="../printerSettings/printerSettings811.bin"/><Relationship Id="rId16" Type="http://schemas.openxmlformats.org/officeDocument/2006/relationships/printerSettings" Target="../printerSettings/printerSettings825.bin"/><Relationship Id="rId29" Type="http://schemas.openxmlformats.org/officeDocument/2006/relationships/printerSettings" Target="../printerSettings/printerSettings838.bin"/><Relationship Id="rId1" Type="http://schemas.openxmlformats.org/officeDocument/2006/relationships/printerSettings" Target="../printerSettings/printerSettings810.bin"/><Relationship Id="rId6" Type="http://schemas.openxmlformats.org/officeDocument/2006/relationships/printerSettings" Target="../printerSettings/printerSettings815.bin"/><Relationship Id="rId11" Type="http://schemas.openxmlformats.org/officeDocument/2006/relationships/printerSettings" Target="../printerSettings/printerSettings820.bin"/><Relationship Id="rId24" Type="http://schemas.openxmlformats.org/officeDocument/2006/relationships/printerSettings" Target="../printerSettings/printerSettings833.bin"/><Relationship Id="rId32" Type="http://schemas.openxmlformats.org/officeDocument/2006/relationships/printerSettings" Target="../printerSettings/printerSettings841.bin"/><Relationship Id="rId37" Type="http://schemas.openxmlformats.org/officeDocument/2006/relationships/printerSettings" Target="../printerSettings/printerSettings846.bin"/><Relationship Id="rId40" Type="http://schemas.openxmlformats.org/officeDocument/2006/relationships/printerSettings" Target="../printerSettings/printerSettings849.bin"/><Relationship Id="rId45" Type="http://schemas.openxmlformats.org/officeDocument/2006/relationships/printerSettings" Target="../printerSettings/printerSettings854.bin"/><Relationship Id="rId53" Type="http://schemas.openxmlformats.org/officeDocument/2006/relationships/printerSettings" Target="../printerSettings/printerSettings862.bin"/><Relationship Id="rId58" Type="http://schemas.openxmlformats.org/officeDocument/2006/relationships/printerSettings" Target="../printerSettings/printerSettings867.bin"/><Relationship Id="rId66" Type="http://schemas.openxmlformats.org/officeDocument/2006/relationships/printerSettings" Target="../printerSettings/printerSettings875.bin"/><Relationship Id="rId5" Type="http://schemas.openxmlformats.org/officeDocument/2006/relationships/printerSettings" Target="../printerSettings/printerSettings814.bin"/><Relationship Id="rId15" Type="http://schemas.openxmlformats.org/officeDocument/2006/relationships/printerSettings" Target="../printerSettings/printerSettings824.bin"/><Relationship Id="rId23" Type="http://schemas.openxmlformats.org/officeDocument/2006/relationships/printerSettings" Target="../printerSettings/printerSettings832.bin"/><Relationship Id="rId28" Type="http://schemas.openxmlformats.org/officeDocument/2006/relationships/printerSettings" Target="../printerSettings/printerSettings837.bin"/><Relationship Id="rId36" Type="http://schemas.openxmlformats.org/officeDocument/2006/relationships/printerSettings" Target="../printerSettings/printerSettings845.bin"/><Relationship Id="rId49" Type="http://schemas.openxmlformats.org/officeDocument/2006/relationships/printerSettings" Target="../printerSettings/printerSettings858.bin"/><Relationship Id="rId57" Type="http://schemas.openxmlformats.org/officeDocument/2006/relationships/printerSettings" Target="../printerSettings/printerSettings866.bin"/><Relationship Id="rId61" Type="http://schemas.openxmlformats.org/officeDocument/2006/relationships/printerSettings" Target="../printerSettings/printerSettings870.bin"/><Relationship Id="rId10" Type="http://schemas.openxmlformats.org/officeDocument/2006/relationships/printerSettings" Target="../printerSettings/printerSettings819.bin"/><Relationship Id="rId19" Type="http://schemas.openxmlformats.org/officeDocument/2006/relationships/printerSettings" Target="../printerSettings/printerSettings828.bin"/><Relationship Id="rId31" Type="http://schemas.openxmlformats.org/officeDocument/2006/relationships/printerSettings" Target="../printerSettings/printerSettings840.bin"/><Relationship Id="rId44" Type="http://schemas.openxmlformats.org/officeDocument/2006/relationships/printerSettings" Target="../printerSettings/printerSettings853.bin"/><Relationship Id="rId52" Type="http://schemas.openxmlformats.org/officeDocument/2006/relationships/printerSettings" Target="../printerSettings/printerSettings861.bin"/><Relationship Id="rId60" Type="http://schemas.openxmlformats.org/officeDocument/2006/relationships/printerSettings" Target="../printerSettings/printerSettings869.bin"/><Relationship Id="rId65" Type="http://schemas.openxmlformats.org/officeDocument/2006/relationships/printerSettings" Target="../printerSettings/printerSettings874.bin"/><Relationship Id="rId4" Type="http://schemas.openxmlformats.org/officeDocument/2006/relationships/printerSettings" Target="../printerSettings/printerSettings813.bin"/><Relationship Id="rId9" Type="http://schemas.openxmlformats.org/officeDocument/2006/relationships/printerSettings" Target="../printerSettings/printerSettings818.bin"/><Relationship Id="rId14" Type="http://schemas.openxmlformats.org/officeDocument/2006/relationships/printerSettings" Target="../printerSettings/printerSettings823.bin"/><Relationship Id="rId22" Type="http://schemas.openxmlformats.org/officeDocument/2006/relationships/printerSettings" Target="../printerSettings/printerSettings831.bin"/><Relationship Id="rId27" Type="http://schemas.openxmlformats.org/officeDocument/2006/relationships/printerSettings" Target="../printerSettings/printerSettings836.bin"/><Relationship Id="rId30" Type="http://schemas.openxmlformats.org/officeDocument/2006/relationships/printerSettings" Target="../printerSettings/printerSettings839.bin"/><Relationship Id="rId35" Type="http://schemas.openxmlformats.org/officeDocument/2006/relationships/printerSettings" Target="../printerSettings/printerSettings844.bin"/><Relationship Id="rId43" Type="http://schemas.openxmlformats.org/officeDocument/2006/relationships/printerSettings" Target="../printerSettings/printerSettings852.bin"/><Relationship Id="rId48" Type="http://schemas.openxmlformats.org/officeDocument/2006/relationships/printerSettings" Target="../printerSettings/printerSettings857.bin"/><Relationship Id="rId56" Type="http://schemas.openxmlformats.org/officeDocument/2006/relationships/printerSettings" Target="../printerSettings/printerSettings865.bin"/><Relationship Id="rId64" Type="http://schemas.openxmlformats.org/officeDocument/2006/relationships/printerSettings" Target="../printerSettings/printerSettings873.bin"/><Relationship Id="rId69" Type="http://schemas.openxmlformats.org/officeDocument/2006/relationships/drawing" Target="../drawings/drawing30.xml"/><Relationship Id="rId8" Type="http://schemas.openxmlformats.org/officeDocument/2006/relationships/printerSettings" Target="../printerSettings/printerSettings817.bin"/><Relationship Id="rId51" Type="http://schemas.openxmlformats.org/officeDocument/2006/relationships/printerSettings" Target="../printerSettings/printerSettings860.bin"/><Relationship Id="rId3" Type="http://schemas.openxmlformats.org/officeDocument/2006/relationships/printerSettings" Target="../printerSettings/printerSettings812.bin"/><Relationship Id="rId12" Type="http://schemas.openxmlformats.org/officeDocument/2006/relationships/printerSettings" Target="../printerSettings/printerSettings821.bin"/><Relationship Id="rId17" Type="http://schemas.openxmlformats.org/officeDocument/2006/relationships/printerSettings" Target="../printerSettings/printerSettings826.bin"/><Relationship Id="rId25" Type="http://schemas.openxmlformats.org/officeDocument/2006/relationships/printerSettings" Target="../printerSettings/printerSettings834.bin"/><Relationship Id="rId33" Type="http://schemas.openxmlformats.org/officeDocument/2006/relationships/printerSettings" Target="../printerSettings/printerSettings842.bin"/><Relationship Id="rId38" Type="http://schemas.openxmlformats.org/officeDocument/2006/relationships/printerSettings" Target="../printerSettings/printerSettings847.bin"/><Relationship Id="rId46" Type="http://schemas.openxmlformats.org/officeDocument/2006/relationships/printerSettings" Target="../printerSettings/printerSettings855.bin"/><Relationship Id="rId59" Type="http://schemas.openxmlformats.org/officeDocument/2006/relationships/printerSettings" Target="../printerSettings/printerSettings868.bin"/><Relationship Id="rId67" Type="http://schemas.openxmlformats.org/officeDocument/2006/relationships/printerSettings" Target="../printerSettings/printerSettings876.bin"/><Relationship Id="rId20" Type="http://schemas.openxmlformats.org/officeDocument/2006/relationships/printerSettings" Target="../printerSettings/printerSettings829.bin"/><Relationship Id="rId41" Type="http://schemas.openxmlformats.org/officeDocument/2006/relationships/printerSettings" Target="../printerSettings/printerSettings850.bin"/><Relationship Id="rId54" Type="http://schemas.openxmlformats.org/officeDocument/2006/relationships/printerSettings" Target="../printerSettings/printerSettings863.bin"/><Relationship Id="rId62" Type="http://schemas.openxmlformats.org/officeDocument/2006/relationships/printerSettings" Target="../printerSettings/printerSettings871.bin"/></Relationships>
</file>

<file path=xl/worksheets/_rels/sheet140.xml.rels><?xml version="1.0" encoding="UTF-8" standalone="yes"?>
<Relationships xmlns="http://schemas.openxmlformats.org/package/2006/relationships"><Relationship Id="rId3" Type="http://schemas.openxmlformats.org/officeDocument/2006/relationships/printerSettings" Target="../printerSettings/printerSettings7332.bin"/><Relationship Id="rId2" Type="http://schemas.openxmlformats.org/officeDocument/2006/relationships/printerSettings" Target="../printerSettings/printerSettings7331.bin"/><Relationship Id="rId1" Type="http://schemas.openxmlformats.org/officeDocument/2006/relationships/printerSettings" Target="../printerSettings/printerSettings7330.bin"/><Relationship Id="rId5" Type="http://schemas.openxmlformats.org/officeDocument/2006/relationships/drawing" Target="../drawings/drawing245.xml"/><Relationship Id="rId4" Type="http://schemas.openxmlformats.org/officeDocument/2006/relationships/printerSettings" Target="../printerSettings/printerSettings7333.bin"/></Relationships>
</file>

<file path=xl/worksheets/_rels/sheet141.xml.rels><?xml version="1.0" encoding="UTF-8" standalone="yes"?>
<Relationships xmlns="http://schemas.openxmlformats.org/package/2006/relationships"><Relationship Id="rId13" Type="http://schemas.openxmlformats.org/officeDocument/2006/relationships/printerSettings" Target="../printerSettings/printerSettings7346.bin"/><Relationship Id="rId18" Type="http://schemas.openxmlformats.org/officeDocument/2006/relationships/printerSettings" Target="../printerSettings/printerSettings7351.bin"/><Relationship Id="rId26" Type="http://schemas.openxmlformats.org/officeDocument/2006/relationships/printerSettings" Target="../printerSettings/printerSettings7359.bin"/><Relationship Id="rId39" Type="http://schemas.openxmlformats.org/officeDocument/2006/relationships/printerSettings" Target="../printerSettings/printerSettings7372.bin"/><Relationship Id="rId21" Type="http://schemas.openxmlformats.org/officeDocument/2006/relationships/printerSettings" Target="../printerSettings/printerSettings7354.bin"/><Relationship Id="rId34" Type="http://schemas.openxmlformats.org/officeDocument/2006/relationships/printerSettings" Target="../printerSettings/printerSettings7367.bin"/><Relationship Id="rId42" Type="http://schemas.openxmlformats.org/officeDocument/2006/relationships/printerSettings" Target="../printerSettings/printerSettings7375.bin"/><Relationship Id="rId47" Type="http://schemas.openxmlformats.org/officeDocument/2006/relationships/printerSettings" Target="../printerSettings/printerSettings7380.bin"/><Relationship Id="rId50" Type="http://schemas.openxmlformats.org/officeDocument/2006/relationships/printerSettings" Target="../printerSettings/printerSettings7383.bin"/><Relationship Id="rId55" Type="http://schemas.openxmlformats.org/officeDocument/2006/relationships/printerSettings" Target="../printerSettings/printerSettings7388.bin"/><Relationship Id="rId7" Type="http://schemas.openxmlformats.org/officeDocument/2006/relationships/printerSettings" Target="../printerSettings/printerSettings7340.bin"/><Relationship Id="rId2" Type="http://schemas.openxmlformats.org/officeDocument/2006/relationships/printerSettings" Target="../printerSettings/printerSettings7335.bin"/><Relationship Id="rId16" Type="http://schemas.openxmlformats.org/officeDocument/2006/relationships/printerSettings" Target="../printerSettings/printerSettings7349.bin"/><Relationship Id="rId20" Type="http://schemas.openxmlformats.org/officeDocument/2006/relationships/printerSettings" Target="../printerSettings/printerSettings7353.bin"/><Relationship Id="rId29" Type="http://schemas.openxmlformats.org/officeDocument/2006/relationships/printerSettings" Target="../printerSettings/printerSettings7362.bin"/><Relationship Id="rId41" Type="http://schemas.openxmlformats.org/officeDocument/2006/relationships/printerSettings" Target="../printerSettings/printerSettings7374.bin"/><Relationship Id="rId54" Type="http://schemas.openxmlformats.org/officeDocument/2006/relationships/printerSettings" Target="../printerSettings/printerSettings7387.bin"/><Relationship Id="rId1" Type="http://schemas.openxmlformats.org/officeDocument/2006/relationships/printerSettings" Target="../printerSettings/printerSettings7334.bin"/><Relationship Id="rId6" Type="http://schemas.openxmlformats.org/officeDocument/2006/relationships/printerSettings" Target="../printerSettings/printerSettings7339.bin"/><Relationship Id="rId11" Type="http://schemas.openxmlformats.org/officeDocument/2006/relationships/printerSettings" Target="../printerSettings/printerSettings7344.bin"/><Relationship Id="rId24" Type="http://schemas.openxmlformats.org/officeDocument/2006/relationships/printerSettings" Target="../printerSettings/printerSettings7357.bin"/><Relationship Id="rId32" Type="http://schemas.openxmlformats.org/officeDocument/2006/relationships/printerSettings" Target="../printerSettings/printerSettings7365.bin"/><Relationship Id="rId37" Type="http://schemas.openxmlformats.org/officeDocument/2006/relationships/printerSettings" Target="../printerSettings/printerSettings7370.bin"/><Relationship Id="rId40" Type="http://schemas.openxmlformats.org/officeDocument/2006/relationships/printerSettings" Target="../printerSettings/printerSettings7373.bin"/><Relationship Id="rId45" Type="http://schemas.openxmlformats.org/officeDocument/2006/relationships/printerSettings" Target="../printerSettings/printerSettings7378.bin"/><Relationship Id="rId53" Type="http://schemas.openxmlformats.org/officeDocument/2006/relationships/printerSettings" Target="../printerSettings/printerSettings7386.bin"/><Relationship Id="rId58" Type="http://schemas.openxmlformats.org/officeDocument/2006/relationships/printerSettings" Target="../printerSettings/printerSettings7391.bin"/><Relationship Id="rId5" Type="http://schemas.openxmlformats.org/officeDocument/2006/relationships/printerSettings" Target="../printerSettings/printerSettings7338.bin"/><Relationship Id="rId15" Type="http://schemas.openxmlformats.org/officeDocument/2006/relationships/printerSettings" Target="../printerSettings/printerSettings7348.bin"/><Relationship Id="rId23" Type="http://schemas.openxmlformats.org/officeDocument/2006/relationships/printerSettings" Target="../printerSettings/printerSettings7356.bin"/><Relationship Id="rId28" Type="http://schemas.openxmlformats.org/officeDocument/2006/relationships/printerSettings" Target="../printerSettings/printerSettings7361.bin"/><Relationship Id="rId36" Type="http://schemas.openxmlformats.org/officeDocument/2006/relationships/printerSettings" Target="../printerSettings/printerSettings7369.bin"/><Relationship Id="rId49" Type="http://schemas.openxmlformats.org/officeDocument/2006/relationships/printerSettings" Target="../printerSettings/printerSettings7382.bin"/><Relationship Id="rId57" Type="http://schemas.openxmlformats.org/officeDocument/2006/relationships/printerSettings" Target="../printerSettings/printerSettings7390.bin"/><Relationship Id="rId61" Type="http://schemas.openxmlformats.org/officeDocument/2006/relationships/drawing" Target="../drawings/drawing246.xml"/><Relationship Id="rId10" Type="http://schemas.openxmlformats.org/officeDocument/2006/relationships/printerSettings" Target="../printerSettings/printerSettings7343.bin"/><Relationship Id="rId19" Type="http://schemas.openxmlformats.org/officeDocument/2006/relationships/printerSettings" Target="../printerSettings/printerSettings7352.bin"/><Relationship Id="rId31" Type="http://schemas.openxmlformats.org/officeDocument/2006/relationships/printerSettings" Target="../printerSettings/printerSettings7364.bin"/><Relationship Id="rId44" Type="http://schemas.openxmlformats.org/officeDocument/2006/relationships/printerSettings" Target="../printerSettings/printerSettings7377.bin"/><Relationship Id="rId52" Type="http://schemas.openxmlformats.org/officeDocument/2006/relationships/printerSettings" Target="../printerSettings/printerSettings7385.bin"/><Relationship Id="rId60" Type="http://schemas.openxmlformats.org/officeDocument/2006/relationships/printerSettings" Target="../printerSettings/printerSettings7393.bin"/><Relationship Id="rId4" Type="http://schemas.openxmlformats.org/officeDocument/2006/relationships/printerSettings" Target="../printerSettings/printerSettings7337.bin"/><Relationship Id="rId9" Type="http://schemas.openxmlformats.org/officeDocument/2006/relationships/printerSettings" Target="../printerSettings/printerSettings7342.bin"/><Relationship Id="rId14" Type="http://schemas.openxmlformats.org/officeDocument/2006/relationships/printerSettings" Target="../printerSettings/printerSettings7347.bin"/><Relationship Id="rId22" Type="http://schemas.openxmlformats.org/officeDocument/2006/relationships/printerSettings" Target="../printerSettings/printerSettings7355.bin"/><Relationship Id="rId27" Type="http://schemas.openxmlformats.org/officeDocument/2006/relationships/printerSettings" Target="../printerSettings/printerSettings7360.bin"/><Relationship Id="rId30" Type="http://schemas.openxmlformats.org/officeDocument/2006/relationships/printerSettings" Target="../printerSettings/printerSettings7363.bin"/><Relationship Id="rId35" Type="http://schemas.openxmlformats.org/officeDocument/2006/relationships/printerSettings" Target="../printerSettings/printerSettings7368.bin"/><Relationship Id="rId43" Type="http://schemas.openxmlformats.org/officeDocument/2006/relationships/printerSettings" Target="../printerSettings/printerSettings7376.bin"/><Relationship Id="rId48" Type="http://schemas.openxmlformats.org/officeDocument/2006/relationships/printerSettings" Target="../printerSettings/printerSettings7381.bin"/><Relationship Id="rId56" Type="http://schemas.openxmlformats.org/officeDocument/2006/relationships/printerSettings" Target="../printerSettings/printerSettings7389.bin"/><Relationship Id="rId8" Type="http://schemas.openxmlformats.org/officeDocument/2006/relationships/printerSettings" Target="../printerSettings/printerSettings7341.bin"/><Relationship Id="rId51" Type="http://schemas.openxmlformats.org/officeDocument/2006/relationships/printerSettings" Target="../printerSettings/printerSettings7384.bin"/><Relationship Id="rId3" Type="http://schemas.openxmlformats.org/officeDocument/2006/relationships/printerSettings" Target="../printerSettings/printerSettings7336.bin"/><Relationship Id="rId12" Type="http://schemas.openxmlformats.org/officeDocument/2006/relationships/printerSettings" Target="../printerSettings/printerSettings7345.bin"/><Relationship Id="rId17" Type="http://schemas.openxmlformats.org/officeDocument/2006/relationships/printerSettings" Target="../printerSettings/printerSettings7350.bin"/><Relationship Id="rId25" Type="http://schemas.openxmlformats.org/officeDocument/2006/relationships/printerSettings" Target="../printerSettings/printerSettings7358.bin"/><Relationship Id="rId33" Type="http://schemas.openxmlformats.org/officeDocument/2006/relationships/printerSettings" Target="../printerSettings/printerSettings7366.bin"/><Relationship Id="rId38" Type="http://schemas.openxmlformats.org/officeDocument/2006/relationships/printerSettings" Target="../printerSettings/printerSettings7371.bin"/><Relationship Id="rId46" Type="http://schemas.openxmlformats.org/officeDocument/2006/relationships/printerSettings" Target="../printerSettings/printerSettings7379.bin"/><Relationship Id="rId59" Type="http://schemas.openxmlformats.org/officeDocument/2006/relationships/printerSettings" Target="../printerSettings/printerSettings7392.bin"/></Relationships>
</file>

<file path=xl/worksheets/_rels/sheet142.xml.rels><?xml version="1.0" encoding="UTF-8" standalone="yes"?>
<Relationships xmlns="http://schemas.openxmlformats.org/package/2006/relationships"><Relationship Id="rId13" Type="http://schemas.openxmlformats.org/officeDocument/2006/relationships/printerSettings" Target="../printerSettings/printerSettings7406.bin"/><Relationship Id="rId18" Type="http://schemas.openxmlformats.org/officeDocument/2006/relationships/printerSettings" Target="../printerSettings/printerSettings7411.bin"/><Relationship Id="rId26" Type="http://schemas.openxmlformats.org/officeDocument/2006/relationships/printerSettings" Target="../printerSettings/printerSettings7419.bin"/><Relationship Id="rId39" Type="http://schemas.openxmlformats.org/officeDocument/2006/relationships/printerSettings" Target="../printerSettings/printerSettings7432.bin"/><Relationship Id="rId21" Type="http://schemas.openxmlformats.org/officeDocument/2006/relationships/printerSettings" Target="../printerSettings/printerSettings7414.bin"/><Relationship Id="rId34" Type="http://schemas.openxmlformats.org/officeDocument/2006/relationships/printerSettings" Target="../printerSettings/printerSettings7427.bin"/><Relationship Id="rId42" Type="http://schemas.openxmlformats.org/officeDocument/2006/relationships/printerSettings" Target="../printerSettings/printerSettings7435.bin"/><Relationship Id="rId47" Type="http://schemas.openxmlformats.org/officeDocument/2006/relationships/printerSettings" Target="../printerSettings/printerSettings7440.bin"/><Relationship Id="rId50" Type="http://schemas.openxmlformats.org/officeDocument/2006/relationships/printerSettings" Target="../printerSettings/printerSettings7443.bin"/><Relationship Id="rId55" Type="http://schemas.openxmlformats.org/officeDocument/2006/relationships/printerSettings" Target="../printerSettings/printerSettings7448.bin"/><Relationship Id="rId7" Type="http://schemas.openxmlformats.org/officeDocument/2006/relationships/printerSettings" Target="../printerSettings/printerSettings7400.bin"/><Relationship Id="rId2" Type="http://schemas.openxmlformats.org/officeDocument/2006/relationships/printerSettings" Target="../printerSettings/printerSettings7395.bin"/><Relationship Id="rId16" Type="http://schemas.openxmlformats.org/officeDocument/2006/relationships/printerSettings" Target="../printerSettings/printerSettings7409.bin"/><Relationship Id="rId20" Type="http://schemas.openxmlformats.org/officeDocument/2006/relationships/printerSettings" Target="../printerSettings/printerSettings7413.bin"/><Relationship Id="rId29" Type="http://schemas.openxmlformats.org/officeDocument/2006/relationships/printerSettings" Target="../printerSettings/printerSettings7422.bin"/><Relationship Id="rId41" Type="http://schemas.openxmlformats.org/officeDocument/2006/relationships/printerSettings" Target="../printerSettings/printerSettings7434.bin"/><Relationship Id="rId54" Type="http://schemas.openxmlformats.org/officeDocument/2006/relationships/printerSettings" Target="../printerSettings/printerSettings7447.bin"/><Relationship Id="rId1" Type="http://schemas.openxmlformats.org/officeDocument/2006/relationships/printerSettings" Target="../printerSettings/printerSettings7394.bin"/><Relationship Id="rId6" Type="http://schemas.openxmlformats.org/officeDocument/2006/relationships/printerSettings" Target="../printerSettings/printerSettings7399.bin"/><Relationship Id="rId11" Type="http://schemas.openxmlformats.org/officeDocument/2006/relationships/printerSettings" Target="../printerSettings/printerSettings7404.bin"/><Relationship Id="rId24" Type="http://schemas.openxmlformats.org/officeDocument/2006/relationships/printerSettings" Target="../printerSettings/printerSettings7417.bin"/><Relationship Id="rId32" Type="http://schemas.openxmlformats.org/officeDocument/2006/relationships/printerSettings" Target="../printerSettings/printerSettings7425.bin"/><Relationship Id="rId37" Type="http://schemas.openxmlformats.org/officeDocument/2006/relationships/printerSettings" Target="../printerSettings/printerSettings7430.bin"/><Relationship Id="rId40" Type="http://schemas.openxmlformats.org/officeDocument/2006/relationships/printerSettings" Target="../printerSettings/printerSettings7433.bin"/><Relationship Id="rId45" Type="http://schemas.openxmlformats.org/officeDocument/2006/relationships/printerSettings" Target="../printerSettings/printerSettings7438.bin"/><Relationship Id="rId53" Type="http://schemas.openxmlformats.org/officeDocument/2006/relationships/printerSettings" Target="../printerSettings/printerSettings7446.bin"/><Relationship Id="rId58" Type="http://schemas.openxmlformats.org/officeDocument/2006/relationships/printerSettings" Target="../printerSettings/printerSettings7451.bin"/><Relationship Id="rId5" Type="http://schemas.openxmlformats.org/officeDocument/2006/relationships/printerSettings" Target="../printerSettings/printerSettings7398.bin"/><Relationship Id="rId15" Type="http://schemas.openxmlformats.org/officeDocument/2006/relationships/printerSettings" Target="../printerSettings/printerSettings7408.bin"/><Relationship Id="rId23" Type="http://schemas.openxmlformats.org/officeDocument/2006/relationships/printerSettings" Target="../printerSettings/printerSettings7416.bin"/><Relationship Id="rId28" Type="http://schemas.openxmlformats.org/officeDocument/2006/relationships/printerSettings" Target="../printerSettings/printerSettings7421.bin"/><Relationship Id="rId36" Type="http://schemas.openxmlformats.org/officeDocument/2006/relationships/printerSettings" Target="../printerSettings/printerSettings7429.bin"/><Relationship Id="rId49" Type="http://schemas.openxmlformats.org/officeDocument/2006/relationships/printerSettings" Target="../printerSettings/printerSettings7442.bin"/><Relationship Id="rId57" Type="http://schemas.openxmlformats.org/officeDocument/2006/relationships/printerSettings" Target="../printerSettings/printerSettings7450.bin"/><Relationship Id="rId61" Type="http://schemas.openxmlformats.org/officeDocument/2006/relationships/drawing" Target="../drawings/drawing249.xml"/><Relationship Id="rId10" Type="http://schemas.openxmlformats.org/officeDocument/2006/relationships/printerSettings" Target="../printerSettings/printerSettings7403.bin"/><Relationship Id="rId19" Type="http://schemas.openxmlformats.org/officeDocument/2006/relationships/printerSettings" Target="../printerSettings/printerSettings7412.bin"/><Relationship Id="rId31" Type="http://schemas.openxmlformats.org/officeDocument/2006/relationships/printerSettings" Target="../printerSettings/printerSettings7424.bin"/><Relationship Id="rId44" Type="http://schemas.openxmlformats.org/officeDocument/2006/relationships/printerSettings" Target="../printerSettings/printerSettings7437.bin"/><Relationship Id="rId52" Type="http://schemas.openxmlformats.org/officeDocument/2006/relationships/printerSettings" Target="../printerSettings/printerSettings7445.bin"/><Relationship Id="rId60" Type="http://schemas.openxmlformats.org/officeDocument/2006/relationships/printerSettings" Target="../printerSettings/printerSettings7453.bin"/><Relationship Id="rId4" Type="http://schemas.openxmlformats.org/officeDocument/2006/relationships/printerSettings" Target="../printerSettings/printerSettings7397.bin"/><Relationship Id="rId9" Type="http://schemas.openxmlformats.org/officeDocument/2006/relationships/printerSettings" Target="../printerSettings/printerSettings7402.bin"/><Relationship Id="rId14" Type="http://schemas.openxmlformats.org/officeDocument/2006/relationships/printerSettings" Target="../printerSettings/printerSettings7407.bin"/><Relationship Id="rId22" Type="http://schemas.openxmlformats.org/officeDocument/2006/relationships/printerSettings" Target="../printerSettings/printerSettings7415.bin"/><Relationship Id="rId27" Type="http://schemas.openxmlformats.org/officeDocument/2006/relationships/printerSettings" Target="../printerSettings/printerSettings7420.bin"/><Relationship Id="rId30" Type="http://schemas.openxmlformats.org/officeDocument/2006/relationships/printerSettings" Target="../printerSettings/printerSettings7423.bin"/><Relationship Id="rId35" Type="http://schemas.openxmlformats.org/officeDocument/2006/relationships/printerSettings" Target="../printerSettings/printerSettings7428.bin"/><Relationship Id="rId43" Type="http://schemas.openxmlformats.org/officeDocument/2006/relationships/printerSettings" Target="../printerSettings/printerSettings7436.bin"/><Relationship Id="rId48" Type="http://schemas.openxmlformats.org/officeDocument/2006/relationships/printerSettings" Target="../printerSettings/printerSettings7441.bin"/><Relationship Id="rId56" Type="http://schemas.openxmlformats.org/officeDocument/2006/relationships/printerSettings" Target="../printerSettings/printerSettings7449.bin"/><Relationship Id="rId8" Type="http://schemas.openxmlformats.org/officeDocument/2006/relationships/printerSettings" Target="../printerSettings/printerSettings7401.bin"/><Relationship Id="rId51" Type="http://schemas.openxmlformats.org/officeDocument/2006/relationships/printerSettings" Target="../printerSettings/printerSettings7444.bin"/><Relationship Id="rId3" Type="http://schemas.openxmlformats.org/officeDocument/2006/relationships/printerSettings" Target="../printerSettings/printerSettings7396.bin"/><Relationship Id="rId12" Type="http://schemas.openxmlformats.org/officeDocument/2006/relationships/printerSettings" Target="../printerSettings/printerSettings7405.bin"/><Relationship Id="rId17" Type="http://schemas.openxmlformats.org/officeDocument/2006/relationships/printerSettings" Target="../printerSettings/printerSettings7410.bin"/><Relationship Id="rId25" Type="http://schemas.openxmlformats.org/officeDocument/2006/relationships/printerSettings" Target="../printerSettings/printerSettings7418.bin"/><Relationship Id="rId33" Type="http://schemas.openxmlformats.org/officeDocument/2006/relationships/printerSettings" Target="../printerSettings/printerSettings7426.bin"/><Relationship Id="rId38" Type="http://schemas.openxmlformats.org/officeDocument/2006/relationships/printerSettings" Target="../printerSettings/printerSettings7431.bin"/><Relationship Id="rId46" Type="http://schemas.openxmlformats.org/officeDocument/2006/relationships/printerSettings" Target="../printerSettings/printerSettings7439.bin"/><Relationship Id="rId59" Type="http://schemas.openxmlformats.org/officeDocument/2006/relationships/printerSettings" Target="../printerSettings/printerSettings7452.bin"/></Relationships>
</file>

<file path=xl/worksheets/_rels/sheet143.xml.rels><?xml version="1.0" encoding="UTF-8" standalone="yes"?>
<Relationships xmlns="http://schemas.openxmlformats.org/package/2006/relationships"><Relationship Id="rId13" Type="http://schemas.openxmlformats.org/officeDocument/2006/relationships/printerSettings" Target="../printerSettings/printerSettings7466.bin"/><Relationship Id="rId18" Type="http://schemas.openxmlformats.org/officeDocument/2006/relationships/printerSettings" Target="../printerSettings/printerSettings7471.bin"/><Relationship Id="rId26" Type="http://schemas.openxmlformats.org/officeDocument/2006/relationships/printerSettings" Target="../printerSettings/printerSettings7479.bin"/><Relationship Id="rId39" Type="http://schemas.openxmlformats.org/officeDocument/2006/relationships/printerSettings" Target="../printerSettings/printerSettings7492.bin"/><Relationship Id="rId21" Type="http://schemas.openxmlformats.org/officeDocument/2006/relationships/printerSettings" Target="../printerSettings/printerSettings7474.bin"/><Relationship Id="rId34" Type="http://schemas.openxmlformats.org/officeDocument/2006/relationships/printerSettings" Target="../printerSettings/printerSettings7487.bin"/><Relationship Id="rId42" Type="http://schemas.openxmlformats.org/officeDocument/2006/relationships/printerSettings" Target="../printerSettings/printerSettings7495.bin"/><Relationship Id="rId47" Type="http://schemas.openxmlformats.org/officeDocument/2006/relationships/printerSettings" Target="../printerSettings/printerSettings7500.bin"/><Relationship Id="rId50" Type="http://schemas.openxmlformats.org/officeDocument/2006/relationships/printerSettings" Target="../printerSettings/printerSettings7503.bin"/><Relationship Id="rId55" Type="http://schemas.openxmlformats.org/officeDocument/2006/relationships/printerSettings" Target="../printerSettings/printerSettings7508.bin"/><Relationship Id="rId7" Type="http://schemas.openxmlformats.org/officeDocument/2006/relationships/printerSettings" Target="../printerSettings/printerSettings7460.bin"/><Relationship Id="rId2" Type="http://schemas.openxmlformats.org/officeDocument/2006/relationships/printerSettings" Target="../printerSettings/printerSettings7455.bin"/><Relationship Id="rId16" Type="http://schemas.openxmlformats.org/officeDocument/2006/relationships/printerSettings" Target="../printerSettings/printerSettings7469.bin"/><Relationship Id="rId20" Type="http://schemas.openxmlformats.org/officeDocument/2006/relationships/printerSettings" Target="../printerSettings/printerSettings7473.bin"/><Relationship Id="rId29" Type="http://schemas.openxmlformats.org/officeDocument/2006/relationships/printerSettings" Target="../printerSettings/printerSettings7482.bin"/><Relationship Id="rId41" Type="http://schemas.openxmlformats.org/officeDocument/2006/relationships/printerSettings" Target="../printerSettings/printerSettings7494.bin"/><Relationship Id="rId54" Type="http://schemas.openxmlformats.org/officeDocument/2006/relationships/printerSettings" Target="../printerSettings/printerSettings7507.bin"/><Relationship Id="rId1" Type="http://schemas.openxmlformats.org/officeDocument/2006/relationships/printerSettings" Target="../printerSettings/printerSettings7454.bin"/><Relationship Id="rId6" Type="http://schemas.openxmlformats.org/officeDocument/2006/relationships/printerSettings" Target="../printerSettings/printerSettings7459.bin"/><Relationship Id="rId11" Type="http://schemas.openxmlformats.org/officeDocument/2006/relationships/printerSettings" Target="../printerSettings/printerSettings7464.bin"/><Relationship Id="rId24" Type="http://schemas.openxmlformats.org/officeDocument/2006/relationships/printerSettings" Target="../printerSettings/printerSettings7477.bin"/><Relationship Id="rId32" Type="http://schemas.openxmlformats.org/officeDocument/2006/relationships/printerSettings" Target="../printerSettings/printerSettings7485.bin"/><Relationship Id="rId37" Type="http://schemas.openxmlformats.org/officeDocument/2006/relationships/printerSettings" Target="../printerSettings/printerSettings7490.bin"/><Relationship Id="rId40" Type="http://schemas.openxmlformats.org/officeDocument/2006/relationships/printerSettings" Target="../printerSettings/printerSettings7493.bin"/><Relationship Id="rId45" Type="http://schemas.openxmlformats.org/officeDocument/2006/relationships/printerSettings" Target="../printerSettings/printerSettings7498.bin"/><Relationship Id="rId53" Type="http://schemas.openxmlformats.org/officeDocument/2006/relationships/printerSettings" Target="../printerSettings/printerSettings7506.bin"/><Relationship Id="rId58" Type="http://schemas.openxmlformats.org/officeDocument/2006/relationships/printerSettings" Target="../printerSettings/printerSettings7511.bin"/><Relationship Id="rId5" Type="http://schemas.openxmlformats.org/officeDocument/2006/relationships/printerSettings" Target="../printerSettings/printerSettings7458.bin"/><Relationship Id="rId15" Type="http://schemas.openxmlformats.org/officeDocument/2006/relationships/printerSettings" Target="../printerSettings/printerSettings7468.bin"/><Relationship Id="rId23" Type="http://schemas.openxmlformats.org/officeDocument/2006/relationships/printerSettings" Target="../printerSettings/printerSettings7476.bin"/><Relationship Id="rId28" Type="http://schemas.openxmlformats.org/officeDocument/2006/relationships/printerSettings" Target="../printerSettings/printerSettings7481.bin"/><Relationship Id="rId36" Type="http://schemas.openxmlformats.org/officeDocument/2006/relationships/printerSettings" Target="../printerSettings/printerSettings7489.bin"/><Relationship Id="rId49" Type="http://schemas.openxmlformats.org/officeDocument/2006/relationships/printerSettings" Target="../printerSettings/printerSettings7502.bin"/><Relationship Id="rId57" Type="http://schemas.openxmlformats.org/officeDocument/2006/relationships/printerSettings" Target="../printerSettings/printerSettings7510.bin"/><Relationship Id="rId61" Type="http://schemas.openxmlformats.org/officeDocument/2006/relationships/drawing" Target="../drawings/drawing252.xml"/><Relationship Id="rId10" Type="http://schemas.openxmlformats.org/officeDocument/2006/relationships/printerSettings" Target="../printerSettings/printerSettings7463.bin"/><Relationship Id="rId19" Type="http://schemas.openxmlformats.org/officeDocument/2006/relationships/printerSettings" Target="../printerSettings/printerSettings7472.bin"/><Relationship Id="rId31" Type="http://schemas.openxmlformats.org/officeDocument/2006/relationships/printerSettings" Target="../printerSettings/printerSettings7484.bin"/><Relationship Id="rId44" Type="http://schemas.openxmlformats.org/officeDocument/2006/relationships/printerSettings" Target="../printerSettings/printerSettings7497.bin"/><Relationship Id="rId52" Type="http://schemas.openxmlformats.org/officeDocument/2006/relationships/printerSettings" Target="../printerSettings/printerSettings7505.bin"/><Relationship Id="rId60" Type="http://schemas.openxmlformats.org/officeDocument/2006/relationships/printerSettings" Target="../printerSettings/printerSettings7513.bin"/><Relationship Id="rId4" Type="http://schemas.openxmlformats.org/officeDocument/2006/relationships/printerSettings" Target="../printerSettings/printerSettings7457.bin"/><Relationship Id="rId9" Type="http://schemas.openxmlformats.org/officeDocument/2006/relationships/printerSettings" Target="../printerSettings/printerSettings7462.bin"/><Relationship Id="rId14" Type="http://schemas.openxmlformats.org/officeDocument/2006/relationships/printerSettings" Target="../printerSettings/printerSettings7467.bin"/><Relationship Id="rId22" Type="http://schemas.openxmlformats.org/officeDocument/2006/relationships/printerSettings" Target="../printerSettings/printerSettings7475.bin"/><Relationship Id="rId27" Type="http://schemas.openxmlformats.org/officeDocument/2006/relationships/printerSettings" Target="../printerSettings/printerSettings7480.bin"/><Relationship Id="rId30" Type="http://schemas.openxmlformats.org/officeDocument/2006/relationships/printerSettings" Target="../printerSettings/printerSettings7483.bin"/><Relationship Id="rId35" Type="http://schemas.openxmlformats.org/officeDocument/2006/relationships/printerSettings" Target="../printerSettings/printerSettings7488.bin"/><Relationship Id="rId43" Type="http://schemas.openxmlformats.org/officeDocument/2006/relationships/printerSettings" Target="../printerSettings/printerSettings7496.bin"/><Relationship Id="rId48" Type="http://schemas.openxmlformats.org/officeDocument/2006/relationships/printerSettings" Target="../printerSettings/printerSettings7501.bin"/><Relationship Id="rId56" Type="http://schemas.openxmlformats.org/officeDocument/2006/relationships/printerSettings" Target="../printerSettings/printerSettings7509.bin"/><Relationship Id="rId8" Type="http://schemas.openxmlformats.org/officeDocument/2006/relationships/printerSettings" Target="../printerSettings/printerSettings7461.bin"/><Relationship Id="rId51" Type="http://schemas.openxmlformats.org/officeDocument/2006/relationships/printerSettings" Target="../printerSettings/printerSettings7504.bin"/><Relationship Id="rId3" Type="http://schemas.openxmlformats.org/officeDocument/2006/relationships/printerSettings" Target="../printerSettings/printerSettings7456.bin"/><Relationship Id="rId12" Type="http://schemas.openxmlformats.org/officeDocument/2006/relationships/printerSettings" Target="../printerSettings/printerSettings7465.bin"/><Relationship Id="rId17" Type="http://schemas.openxmlformats.org/officeDocument/2006/relationships/printerSettings" Target="../printerSettings/printerSettings7470.bin"/><Relationship Id="rId25" Type="http://schemas.openxmlformats.org/officeDocument/2006/relationships/printerSettings" Target="../printerSettings/printerSettings7478.bin"/><Relationship Id="rId33" Type="http://schemas.openxmlformats.org/officeDocument/2006/relationships/printerSettings" Target="../printerSettings/printerSettings7486.bin"/><Relationship Id="rId38" Type="http://schemas.openxmlformats.org/officeDocument/2006/relationships/printerSettings" Target="../printerSettings/printerSettings7491.bin"/><Relationship Id="rId46" Type="http://schemas.openxmlformats.org/officeDocument/2006/relationships/printerSettings" Target="../printerSettings/printerSettings7499.bin"/><Relationship Id="rId59" Type="http://schemas.openxmlformats.org/officeDocument/2006/relationships/printerSettings" Target="../printerSettings/printerSettings7512.bin"/></Relationships>
</file>

<file path=xl/worksheets/_rels/sheet144.xml.rels><?xml version="1.0" encoding="UTF-8" standalone="yes"?>
<Relationships xmlns="http://schemas.openxmlformats.org/package/2006/relationships"><Relationship Id="rId13" Type="http://schemas.openxmlformats.org/officeDocument/2006/relationships/printerSettings" Target="../printerSettings/printerSettings7526.bin"/><Relationship Id="rId18" Type="http://schemas.openxmlformats.org/officeDocument/2006/relationships/printerSettings" Target="../printerSettings/printerSettings7531.bin"/><Relationship Id="rId26" Type="http://schemas.openxmlformats.org/officeDocument/2006/relationships/printerSettings" Target="../printerSettings/printerSettings7539.bin"/><Relationship Id="rId39" Type="http://schemas.openxmlformats.org/officeDocument/2006/relationships/printerSettings" Target="../printerSettings/printerSettings7552.bin"/><Relationship Id="rId21" Type="http://schemas.openxmlformats.org/officeDocument/2006/relationships/printerSettings" Target="../printerSettings/printerSettings7534.bin"/><Relationship Id="rId34" Type="http://schemas.openxmlformats.org/officeDocument/2006/relationships/printerSettings" Target="../printerSettings/printerSettings7547.bin"/><Relationship Id="rId42" Type="http://schemas.openxmlformats.org/officeDocument/2006/relationships/printerSettings" Target="../printerSettings/printerSettings7555.bin"/><Relationship Id="rId47" Type="http://schemas.openxmlformats.org/officeDocument/2006/relationships/printerSettings" Target="../printerSettings/printerSettings7560.bin"/><Relationship Id="rId50" Type="http://schemas.openxmlformats.org/officeDocument/2006/relationships/printerSettings" Target="../printerSettings/printerSettings7563.bin"/><Relationship Id="rId55" Type="http://schemas.openxmlformats.org/officeDocument/2006/relationships/printerSettings" Target="../printerSettings/printerSettings7568.bin"/><Relationship Id="rId7" Type="http://schemas.openxmlformats.org/officeDocument/2006/relationships/printerSettings" Target="../printerSettings/printerSettings7520.bin"/><Relationship Id="rId2" Type="http://schemas.openxmlformats.org/officeDocument/2006/relationships/printerSettings" Target="../printerSettings/printerSettings7515.bin"/><Relationship Id="rId16" Type="http://schemas.openxmlformats.org/officeDocument/2006/relationships/printerSettings" Target="../printerSettings/printerSettings7529.bin"/><Relationship Id="rId20" Type="http://schemas.openxmlformats.org/officeDocument/2006/relationships/printerSettings" Target="../printerSettings/printerSettings7533.bin"/><Relationship Id="rId29" Type="http://schemas.openxmlformats.org/officeDocument/2006/relationships/printerSettings" Target="../printerSettings/printerSettings7542.bin"/><Relationship Id="rId41" Type="http://schemas.openxmlformats.org/officeDocument/2006/relationships/printerSettings" Target="../printerSettings/printerSettings7554.bin"/><Relationship Id="rId54" Type="http://schemas.openxmlformats.org/officeDocument/2006/relationships/printerSettings" Target="../printerSettings/printerSettings7567.bin"/><Relationship Id="rId1" Type="http://schemas.openxmlformats.org/officeDocument/2006/relationships/printerSettings" Target="../printerSettings/printerSettings7514.bin"/><Relationship Id="rId6" Type="http://schemas.openxmlformats.org/officeDocument/2006/relationships/printerSettings" Target="../printerSettings/printerSettings7519.bin"/><Relationship Id="rId11" Type="http://schemas.openxmlformats.org/officeDocument/2006/relationships/printerSettings" Target="../printerSettings/printerSettings7524.bin"/><Relationship Id="rId24" Type="http://schemas.openxmlformats.org/officeDocument/2006/relationships/printerSettings" Target="../printerSettings/printerSettings7537.bin"/><Relationship Id="rId32" Type="http://schemas.openxmlformats.org/officeDocument/2006/relationships/printerSettings" Target="../printerSettings/printerSettings7545.bin"/><Relationship Id="rId37" Type="http://schemas.openxmlformats.org/officeDocument/2006/relationships/printerSettings" Target="../printerSettings/printerSettings7550.bin"/><Relationship Id="rId40" Type="http://schemas.openxmlformats.org/officeDocument/2006/relationships/printerSettings" Target="../printerSettings/printerSettings7553.bin"/><Relationship Id="rId45" Type="http://schemas.openxmlformats.org/officeDocument/2006/relationships/printerSettings" Target="../printerSettings/printerSettings7558.bin"/><Relationship Id="rId53" Type="http://schemas.openxmlformats.org/officeDocument/2006/relationships/printerSettings" Target="../printerSettings/printerSettings7566.bin"/><Relationship Id="rId58" Type="http://schemas.openxmlformats.org/officeDocument/2006/relationships/printerSettings" Target="../printerSettings/printerSettings7571.bin"/><Relationship Id="rId5" Type="http://schemas.openxmlformats.org/officeDocument/2006/relationships/printerSettings" Target="../printerSettings/printerSettings7518.bin"/><Relationship Id="rId15" Type="http://schemas.openxmlformats.org/officeDocument/2006/relationships/printerSettings" Target="../printerSettings/printerSettings7528.bin"/><Relationship Id="rId23" Type="http://schemas.openxmlformats.org/officeDocument/2006/relationships/printerSettings" Target="../printerSettings/printerSettings7536.bin"/><Relationship Id="rId28" Type="http://schemas.openxmlformats.org/officeDocument/2006/relationships/printerSettings" Target="../printerSettings/printerSettings7541.bin"/><Relationship Id="rId36" Type="http://schemas.openxmlformats.org/officeDocument/2006/relationships/printerSettings" Target="../printerSettings/printerSettings7549.bin"/><Relationship Id="rId49" Type="http://schemas.openxmlformats.org/officeDocument/2006/relationships/printerSettings" Target="../printerSettings/printerSettings7562.bin"/><Relationship Id="rId57" Type="http://schemas.openxmlformats.org/officeDocument/2006/relationships/printerSettings" Target="../printerSettings/printerSettings7570.bin"/><Relationship Id="rId61" Type="http://schemas.openxmlformats.org/officeDocument/2006/relationships/drawing" Target="../drawings/drawing254.xml"/><Relationship Id="rId10" Type="http://schemas.openxmlformats.org/officeDocument/2006/relationships/printerSettings" Target="../printerSettings/printerSettings7523.bin"/><Relationship Id="rId19" Type="http://schemas.openxmlformats.org/officeDocument/2006/relationships/printerSettings" Target="../printerSettings/printerSettings7532.bin"/><Relationship Id="rId31" Type="http://schemas.openxmlformats.org/officeDocument/2006/relationships/printerSettings" Target="../printerSettings/printerSettings7544.bin"/><Relationship Id="rId44" Type="http://schemas.openxmlformats.org/officeDocument/2006/relationships/printerSettings" Target="../printerSettings/printerSettings7557.bin"/><Relationship Id="rId52" Type="http://schemas.openxmlformats.org/officeDocument/2006/relationships/printerSettings" Target="../printerSettings/printerSettings7565.bin"/><Relationship Id="rId60" Type="http://schemas.openxmlformats.org/officeDocument/2006/relationships/printerSettings" Target="../printerSettings/printerSettings7573.bin"/><Relationship Id="rId4" Type="http://schemas.openxmlformats.org/officeDocument/2006/relationships/printerSettings" Target="../printerSettings/printerSettings7517.bin"/><Relationship Id="rId9" Type="http://schemas.openxmlformats.org/officeDocument/2006/relationships/printerSettings" Target="../printerSettings/printerSettings7522.bin"/><Relationship Id="rId14" Type="http://schemas.openxmlformats.org/officeDocument/2006/relationships/printerSettings" Target="../printerSettings/printerSettings7527.bin"/><Relationship Id="rId22" Type="http://schemas.openxmlformats.org/officeDocument/2006/relationships/printerSettings" Target="../printerSettings/printerSettings7535.bin"/><Relationship Id="rId27" Type="http://schemas.openxmlformats.org/officeDocument/2006/relationships/printerSettings" Target="../printerSettings/printerSettings7540.bin"/><Relationship Id="rId30" Type="http://schemas.openxmlformats.org/officeDocument/2006/relationships/printerSettings" Target="../printerSettings/printerSettings7543.bin"/><Relationship Id="rId35" Type="http://schemas.openxmlformats.org/officeDocument/2006/relationships/printerSettings" Target="../printerSettings/printerSettings7548.bin"/><Relationship Id="rId43" Type="http://schemas.openxmlformats.org/officeDocument/2006/relationships/printerSettings" Target="../printerSettings/printerSettings7556.bin"/><Relationship Id="rId48" Type="http://schemas.openxmlformats.org/officeDocument/2006/relationships/printerSettings" Target="../printerSettings/printerSettings7561.bin"/><Relationship Id="rId56" Type="http://schemas.openxmlformats.org/officeDocument/2006/relationships/printerSettings" Target="../printerSettings/printerSettings7569.bin"/><Relationship Id="rId8" Type="http://schemas.openxmlformats.org/officeDocument/2006/relationships/printerSettings" Target="../printerSettings/printerSettings7521.bin"/><Relationship Id="rId51" Type="http://schemas.openxmlformats.org/officeDocument/2006/relationships/printerSettings" Target="../printerSettings/printerSettings7564.bin"/><Relationship Id="rId3" Type="http://schemas.openxmlformats.org/officeDocument/2006/relationships/printerSettings" Target="../printerSettings/printerSettings7516.bin"/><Relationship Id="rId12" Type="http://schemas.openxmlformats.org/officeDocument/2006/relationships/printerSettings" Target="../printerSettings/printerSettings7525.bin"/><Relationship Id="rId17" Type="http://schemas.openxmlformats.org/officeDocument/2006/relationships/printerSettings" Target="../printerSettings/printerSettings7530.bin"/><Relationship Id="rId25" Type="http://schemas.openxmlformats.org/officeDocument/2006/relationships/printerSettings" Target="../printerSettings/printerSettings7538.bin"/><Relationship Id="rId33" Type="http://schemas.openxmlformats.org/officeDocument/2006/relationships/printerSettings" Target="../printerSettings/printerSettings7546.bin"/><Relationship Id="rId38" Type="http://schemas.openxmlformats.org/officeDocument/2006/relationships/printerSettings" Target="../printerSettings/printerSettings7551.bin"/><Relationship Id="rId46" Type="http://schemas.openxmlformats.org/officeDocument/2006/relationships/printerSettings" Target="../printerSettings/printerSettings7559.bin"/><Relationship Id="rId59" Type="http://schemas.openxmlformats.org/officeDocument/2006/relationships/printerSettings" Target="../printerSettings/printerSettings7572.bin"/></Relationships>
</file>

<file path=xl/worksheets/_rels/sheet145.xml.rels><?xml version="1.0" encoding="UTF-8" standalone="yes"?>
<Relationships xmlns="http://schemas.openxmlformats.org/package/2006/relationships"><Relationship Id="rId13" Type="http://schemas.openxmlformats.org/officeDocument/2006/relationships/printerSettings" Target="../printerSettings/printerSettings7586.bin"/><Relationship Id="rId18" Type="http://schemas.openxmlformats.org/officeDocument/2006/relationships/printerSettings" Target="../printerSettings/printerSettings7591.bin"/><Relationship Id="rId26" Type="http://schemas.openxmlformats.org/officeDocument/2006/relationships/printerSettings" Target="../printerSettings/printerSettings7599.bin"/><Relationship Id="rId39" Type="http://schemas.openxmlformats.org/officeDocument/2006/relationships/printerSettings" Target="../printerSettings/printerSettings7612.bin"/><Relationship Id="rId21" Type="http://schemas.openxmlformats.org/officeDocument/2006/relationships/printerSettings" Target="../printerSettings/printerSettings7594.bin"/><Relationship Id="rId34" Type="http://schemas.openxmlformats.org/officeDocument/2006/relationships/printerSettings" Target="../printerSettings/printerSettings7607.bin"/><Relationship Id="rId42" Type="http://schemas.openxmlformats.org/officeDocument/2006/relationships/printerSettings" Target="../printerSettings/printerSettings7615.bin"/><Relationship Id="rId47" Type="http://schemas.openxmlformats.org/officeDocument/2006/relationships/printerSettings" Target="../printerSettings/printerSettings7620.bin"/><Relationship Id="rId50" Type="http://schemas.openxmlformats.org/officeDocument/2006/relationships/printerSettings" Target="../printerSettings/printerSettings7623.bin"/><Relationship Id="rId55" Type="http://schemas.openxmlformats.org/officeDocument/2006/relationships/printerSettings" Target="../printerSettings/printerSettings7628.bin"/><Relationship Id="rId7" Type="http://schemas.openxmlformats.org/officeDocument/2006/relationships/printerSettings" Target="../printerSettings/printerSettings7580.bin"/><Relationship Id="rId2" Type="http://schemas.openxmlformats.org/officeDocument/2006/relationships/printerSettings" Target="../printerSettings/printerSettings7575.bin"/><Relationship Id="rId16" Type="http://schemas.openxmlformats.org/officeDocument/2006/relationships/printerSettings" Target="../printerSettings/printerSettings7589.bin"/><Relationship Id="rId20" Type="http://schemas.openxmlformats.org/officeDocument/2006/relationships/printerSettings" Target="../printerSettings/printerSettings7593.bin"/><Relationship Id="rId29" Type="http://schemas.openxmlformats.org/officeDocument/2006/relationships/printerSettings" Target="../printerSettings/printerSettings7602.bin"/><Relationship Id="rId41" Type="http://schemas.openxmlformats.org/officeDocument/2006/relationships/printerSettings" Target="../printerSettings/printerSettings7614.bin"/><Relationship Id="rId54" Type="http://schemas.openxmlformats.org/officeDocument/2006/relationships/printerSettings" Target="../printerSettings/printerSettings7627.bin"/><Relationship Id="rId1" Type="http://schemas.openxmlformats.org/officeDocument/2006/relationships/printerSettings" Target="../printerSettings/printerSettings7574.bin"/><Relationship Id="rId6" Type="http://schemas.openxmlformats.org/officeDocument/2006/relationships/printerSettings" Target="../printerSettings/printerSettings7579.bin"/><Relationship Id="rId11" Type="http://schemas.openxmlformats.org/officeDocument/2006/relationships/printerSettings" Target="../printerSettings/printerSettings7584.bin"/><Relationship Id="rId24" Type="http://schemas.openxmlformats.org/officeDocument/2006/relationships/printerSettings" Target="../printerSettings/printerSettings7597.bin"/><Relationship Id="rId32" Type="http://schemas.openxmlformats.org/officeDocument/2006/relationships/printerSettings" Target="../printerSettings/printerSettings7605.bin"/><Relationship Id="rId37" Type="http://schemas.openxmlformats.org/officeDocument/2006/relationships/printerSettings" Target="../printerSettings/printerSettings7610.bin"/><Relationship Id="rId40" Type="http://schemas.openxmlformats.org/officeDocument/2006/relationships/printerSettings" Target="../printerSettings/printerSettings7613.bin"/><Relationship Id="rId45" Type="http://schemas.openxmlformats.org/officeDocument/2006/relationships/printerSettings" Target="../printerSettings/printerSettings7618.bin"/><Relationship Id="rId53" Type="http://schemas.openxmlformats.org/officeDocument/2006/relationships/printerSettings" Target="../printerSettings/printerSettings7626.bin"/><Relationship Id="rId58" Type="http://schemas.openxmlformats.org/officeDocument/2006/relationships/printerSettings" Target="../printerSettings/printerSettings7631.bin"/><Relationship Id="rId5" Type="http://schemas.openxmlformats.org/officeDocument/2006/relationships/printerSettings" Target="../printerSettings/printerSettings7578.bin"/><Relationship Id="rId15" Type="http://schemas.openxmlformats.org/officeDocument/2006/relationships/printerSettings" Target="../printerSettings/printerSettings7588.bin"/><Relationship Id="rId23" Type="http://schemas.openxmlformats.org/officeDocument/2006/relationships/printerSettings" Target="../printerSettings/printerSettings7596.bin"/><Relationship Id="rId28" Type="http://schemas.openxmlformats.org/officeDocument/2006/relationships/printerSettings" Target="../printerSettings/printerSettings7601.bin"/><Relationship Id="rId36" Type="http://schemas.openxmlformats.org/officeDocument/2006/relationships/printerSettings" Target="../printerSettings/printerSettings7609.bin"/><Relationship Id="rId49" Type="http://schemas.openxmlformats.org/officeDocument/2006/relationships/printerSettings" Target="../printerSettings/printerSettings7622.bin"/><Relationship Id="rId57" Type="http://schemas.openxmlformats.org/officeDocument/2006/relationships/printerSettings" Target="../printerSettings/printerSettings7630.bin"/><Relationship Id="rId61" Type="http://schemas.openxmlformats.org/officeDocument/2006/relationships/drawing" Target="../drawings/drawing256.xml"/><Relationship Id="rId10" Type="http://schemas.openxmlformats.org/officeDocument/2006/relationships/printerSettings" Target="../printerSettings/printerSettings7583.bin"/><Relationship Id="rId19" Type="http://schemas.openxmlformats.org/officeDocument/2006/relationships/printerSettings" Target="../printerSettings/printerSettings7592.bin"/><Relationship Id="rId31" Type="http://schemas.openxmlformats.org/officeDocument/2006/relationships/printerSettings" Target="../printerSettings/printerSettings7604.bin"/><Relationship Id="rId44" Type="http://schemas.openxmlformats.org/officeDocument/2006/relationships/printerSettings" Target="../printerSettings/printerSettings7617.bin"/><Relationship Id="rId52" Type="http://schemas.openxmlformats.org/officeDocument/2006/relationships/printerSettings" Target="../printerSettings/printerSettings7625.bin"/><Relationship Id="rId60" Type="http://schemas.openxmlformats.org/officeDocument/2006/relationships/printerSettings" Target="../printerSettings/printerSettings7633.bin"/><Relationship Id="rId4" Type="http://schemas.openxmlformats.org/officeDocument/2006/relationships/printerSettings" Target="../printerSettings/printerSettings7577.bin"/><Relationship Id="rId9" Type="http://schemas.openxmlformats.org/officeDocument/2006/relationships/printerSettings" Target="../printerSettings/printerSettings7582.bin"/><Relationship Id="rId14" Type="http://schemas.openxmlformats.org/officeDocument/2006/relationships/printerSettings" Target="../printerSettings/printerSettings7587.bin"/><Relationship Id="rId22" Type="http://schemas.openxmlformats.org/officeDocument/2006/relationships/printerSettings" Target="../printerSettings/printerSettings7595.bin"/><Relationship Id="rId27" Type="http://schemas.openxmlformats.org/officeDocument/2006/relationships/printerSettings" Target="../printerSettings/printerSettings7600.bin"/><Relationship Id="rId30" Type="http://schemas.openxmlformats.org/officeDocument/2006/relationships/printerSettings" Target="../printerSettings/printerSettings7603.bin"/><Relationship Id="rId35" Type="http://schemas.openxmlformats.org/officeDocument/2006/relationships/printerSettings" Target="../printerSettings/printerSettings7608.bin"/><Relationship Id="rId43" Type="http://schemas.openxmlformats.org/officeDocument/2006/relationships/printerSettings" Target="../printerSettings/printerSettings7616.bin"/><Relationship Id="rId48" Type="http://schemas.openxmlformats.org/officeDocument/2006/relationships/printerSettings" Target="../printerSettings/printerSettings7621.bin"/><Relationship Id="rId56" Type="http://schemas.openxmlformats.org/officeDocument/2006/relationships/printerSettings" Target="../printerSettings/printerSettings7629.bin"/><Relationship Id="rId8" Type="http://schemas.openxmlformats.org/officeDocument/2006/relationships/printerSettings" Target="../printerSettings/printerSettings7581.bin"/><Relationship Id="rId51" Type="http://schemas.openxmlformats.org/officeDocument/2006/relationships/printerSettings" Target="../printerSettings/printerSettings7624.bin"/><Relationship Id="rId3" Type="http://schemas.openxmlformats.org/officeDocument/2006/relationships/printerSettings" Target="../printerSettings/printerSettings7576.bin"/><Relationship Id="rId12" Type="http://schemas.openxmlformats.org/officeDocument/2006/relationships/printerSettings" Target="../printerSettings/printerSettings7585.bin"/><Relationship Id="rId17" Type="http://schemas.openxmlformats.org/officeDocument/2006/relationships/printerSettings" Target="../printerSettings/printerSettings7590.bin"/><Relationship Id="rId25" Type="http://schemas.openxmlformats.org/officeDocument/2006/relationships/printerSettings" Target="../printerSettings/printerSettings7598.bin"/><Relationship Id="rId33" Type="http://schemas.openxmlformats.org/officeDocument/2006/relationships/printerSettings" Target="../printerSettings/printerSettings7606.bin"/><Relationship Id="rId38" Type="http://schemas.openxmlformats.org/officeDocument/2006/relationships/printerSettings" Target="../printerSettings/printerSettings7611.bin"/><Relationship Id="rId46" Type="http://schemas.openxmlformats.org/officeDocument/2006/relationships/printerSettings" Target="../printerSettings/printerSettings7619.bin"/><Relationship Id="rId59" Type="http://schemas.openxmlformats.org/officeDocument/2006/relationships/printerSettings" Target="../printerSettings/printerSettings7632.bin"/></Relationships>
</file>

<file path=xl/worksheets/_rels/sheet146.xml.rels><?xml version="1.0" encoding="UTF-8" standalone="yes"?>
<Relationships xmlns="http://schemas.openxmlformats.org/package/2006/relationships"><Relationship Id="rId13" Type="http://schemas.openxmlformats.org/officeDocument/2006/relationships/printerSettings" Target="../printerSettings/printerSettings7646.bin"/><Relationship Id="rId18" Type="http://schemas.openxmlformats.org/officeDocument/2006/relationships/printerSettings" Target="../printerSettings/printerSettings7651.bin"/><Relationship Id="rId26" Type="http://schemas.openxmlformats.org/officeDocument/2006/relationships/printerSettings" Target="../printerSettings/printerSettings7659.bin"/><Relationship Id="rId39" Type="http://schemas.openxmlformats.org/officeDocument/2006/relationships/printerSettings" Target="../printerSettings/printerSettings7672.bin"/><Relationship Id="rId21" Type="http://schemas.openxmlformats.org/officeDocument/2006/relationships/printerSettings" Target="../printerSettings/printerSettings7654.bin"/><Relationship Id="rId34" Type="http://schemas.openxmlformats.org/officeDocument/2006/relationships/printerSettings" Target="../printerSettings/printerSettings7667.bin"/><Relationship Id="rId42" Type="http://schemas.openxmlformats.org/officeDocument/2006/relationships/printerSettings" Target="../printerSettings/printerSettings7675.bin"/><Relationship Id="rId47" Type="http://schemas.openxmlformats.org/officeDocument/2006/relationships/printerSettings" Target="../printerSettings/printerSettings7680.bin"/><Relationship Id="rId50" Type="http://schemas.openxmlformats.org/officeDocument/2006/relationships/printerSettings" Target="../printerSettings/printerSettings7683.bin"/><Relationship Id="rId55" Type="http://schemas.openxmlformats.org/officeDocument/2006/relationships/printerSettings" Target="../printerSettings/printerSettings7688.bin"/><Relationship Id="rId7" Type="http://schemas.openxmlformats.org/officeDocument/2006/relationships/printerSettings" Target="../printerSettings/printerSettings7640.bin"/><Relationship Id="rId2" Type="http://schemas.openxmlformats.org/officeDocument/2006/relationships/printerSettings" Target="../printerSettings/printerSettings7635.bin"/><Relationship Id="rId16" Type="http://schemas.openxmlformats.org/officeDocument/2006/relationships/printerSettings" Target="../printerSettings/printerSettings7649.bin"/><Relationship Id="rId20" Type="http://schemas.openxmlformats.org/officeDocument/2006/relationships/printerSettings" Target="../printerSettings/printerSettings7653.bin"/><Relationship Id="rId29" Type="http://schemas.openxmlformats.org/officeDocument/2006/relationships/printerSettings" Target="../printerSettings/printerSettings7662.bin"/><Relationship Id="rId41" Type="http://schemas.openxmlformats.org/officeDocument/2006/relationships/printerSettings" Target="../printerSettings/printerSettings7674.bin"/><Relationship Id="rId54" Type="http://schemas.openxmlformats.org/officeDocument/2006/relationships/printerSettings" Target="../printerSettings/printerSettings7687.bin"/><Relationship Id="rId1" Type="http://schemas.openxmlformats.org/officeDocument/2006/relationships/printerSettings" Target="../printerSettings/printerSettings7634.bin"/><Relationship Id="rId6" Type="http://schemas.openxmlformats.org/officeDocument/2006/relationships/printerSettings" Target="../printerSettings/printerSettings7639.bin"/><Relationship Id="rId11" Type="http://schemas.openxmlformats.org/officeDocument/2006/relationships/printerSettings" Target="../printerSettings/printerSettings7644.bin"/><Relationship Id="rId24" Type="http://schemas.openxmlformats.org/officeDocument/2006/relationships/printerSettings" Target="../printerSettings/printerSettings7657.bin"/><Relationship Id="rId32" Type="http://schemas.openxmlformats.org/officeDocument/2006/relationships/printerSettings" Target="../printerSettings/printerSettings7665.bin"/><Relationship Id="rId37" Type="http://schemas.openxmlformats.org/officeDocument/2006/relationships/printerSettings" Target="../printerSettings/printerSettings7670.bin"/><Relationship Id="rId40" Type="http://schemas.openxmlformats.org/officeDocument/2006/relationships/printerSettings" Target="../printerSettings/printerSettings7673.bin"/><Relationship Id="rId45" Type="http://schemas.openxmlformats.org/officeDocument/2006/relationships/printerSettings" Target="../printerSettings/printerSettings7678.bin"/><Relationship Id="rId53" Type="http://schemas.openxmlformats.org/officeDocument/2006/relationships/printerSettings" Target="../printerSettings/printerSettings7686.bin"/><Relationship Id="rId58" Type="http://schemas.openxmlformats.org/officeDocument/2006/relationships/printerSettings" Target="../printerSettings/printerSettings7691.bin"/><Relationship Id="rId5" Type="http://schemas.openxmlformats.org/officeDocument/2006/relationships/printerSettings" Target="../printerSettings/printerSettings7638.bin"/><Relationship Id="rId15" Type="http://schemas.openxmlformats.org/officeDocument/2006/relationships/printerSettings" Target="../printerSettings/printerSettings7648.bin"/><Relationship Id="rId23" Type="http://schemas.openxmlformats.org/officeDocument/2006/relationships/printerSettings" Target="../printerSettings/printerSettings7656.bin"/><Relationship Id="rId28" Type="http://schemas.openxmlformats.org/officeDocument/2006/relationships/printerSettings" Target="../printerSettings/printerSettings7661.bin"/><Relationship Id="rId36" Type="http://schemas.openxmlformats.org/officeDocument/2006/relationships/printerSettings" Target="../printerSettings/printerSettings7669.bin"/><Relationship Id="rId49" Type="http://schemas.openxmlformats.org/officeDocument/2006/relationships/printerSettings" Target="../printerSettings/printerSettings7682.bin"/><Relationship Id="rId57" Type="http://schemas.openxmlformats.org/officeDocument/2006/relationships/printerSettings" Target="../printerSettings/printerSettings7690.bin"/><Relationship Id="rId61" Type="http://schemas.openxmlformats.org/officeDocument/2006/relationships/drawing" Target="../drawings/drawing258.xml"/><Relationship Id="rId10" Type="http://schemas.openxmlformats.org/officeDocument/2006/relationships/printerSettings" Target="../printerSettings/printerSettings7643.bin"/><Relationship Id="rId19" Type="http://schemas.openxmlformats.org/officeDocument/2006/relationships/printerSettings" Target="../printerSettings/printerSettings7652.bin"/><Relationship Id="rId31" Type="http://schemas.openxmlformats.org/officeDocument/2006/relationships/printerSettings" Target="../printerSettings/printerSettings7664.bin"/><Relationship Id="rId44" Type="http://schemas.openxmlformats.org/officeDocument/2006/relationships/printerSettings" Target="../printerSettings/printerSettings7677.bin"/><Relationship Id="rId52" Type="http://schemas.openxmlformats.org/officeDocument/2006/relationships/printerSettings" Target="../printerSettings/printerSettings7685.bin"/><Relationship Id="rId60" Type="http://schemas.openxmlformats.org/officeDocument/2006/relationships/printerSettings" Target="../printerSettings/printerSettings7693.bin"/><Relationship Id="rId4" Type="http://schemas.openxmlformats.org/officeDocument/2006/relationships/printerSettings" Target="../printerSettings/printerSettings7637.bin"/><Relationship Id="rId9" Type="http://schemas.openxmlformats.org/officeDocument/2006/relationships/printerSettings" Target="../printerSettings/printerSettings7642.bin"/><Relationship Id="rId14" Type="http://schemas.openxmlformats.org/officeDocument/2006/relationships/printerSettings" Target="../printerSettings/printerSettings7647.bin"/><Relationship Id="rId22" Type="http://schemas.openxmlformats.org/officeDocument/2006/relationships/printerSettings" Target="../printerSettings/printerSettings7655.bin"/><Relationship Id="rId27" Type="http://schemas.openxmlformats.org/officeDocument/2006/relationships/printerSettings" Target="../printerSettings/printerSettings7660.bin"/><Relationship Id="rId30" Type="http://schemas.openxmlformats.org/officeDocument/2006/relationships/printerSettings" Target="../printerSettings/printerSettings7663.bin"/><Relationship Id="rId35" Type="http://schemas.openxmlformats.org/officeDocument/2006/relationships/printerSettings" Target="../printerSettings/printerSettings7668.bin"/><Relationship Id="rId43" Type="http://schemas.openxmlformats.org/officeDocument/2006/relationships/printerSettings" Target="../printerSettings/printerSettings7676.bin"/><Relationship Id="rId48" Type="http://schemas.openxmlformats.org/officeDocument/2006/relationships/printerSettings" Target="../printerSettings/printerSettings7681.bin"/><Relationship Id="rId56" Type="http://schemas.openxmlformats.org/officeDocument/2006/relationships/printerSettings" Target="../printerSettings/printerSettings7689.bin"/><Relationship Id="rId8" Type="http://schemas.openxmlformats.org/officeDocument/2006/relationships/printerSettings" Target="../printerSettings/printerSettings7641.bin"/><Relationship Id="rId51" Type="http://schemas.openxmlformats.org/officeDocument/2006/relationships/printerSettings" Target="../printerSettings/printerSettings7684.bin"/><Relationship Id="rId3" Type="http://schemas.openxmlformats.org/officeDocument/2006/relationships/printerSettings" Target="../printerSettings/printerSettings7636.bin"/><Relationship Id="rId12" Type="http://schemas.openxmlformats.org/officeDocument/2006/relationships/printerSettings" Target="../printerSettings/printerSettings7645.bin"/><Relationship Id="rId17" Type="http://schemas.openxmlformats.org/officeDocument/2006/relationships/printerSettings" Target="../printerSettings/printerSettings7650.bin"/><Relationship Id="rId25" Type="http://schemas.openxmlformats.org/officeDocument/2006/relationships/printerSettings" Target="../printerSettings/printerSettings7658.bin"/><Relationship Id="rId33" Type="http://schemas.openxmlformats.org/officeDocument/2006/relationships/printerSettings" Target="../printerSettings/printerSettings7666.bin"/><Relationship Id="rId38" Type="http://schemas.openxmlformats.org/officeDocument/2006/relationships/printerSettings" Target="../printerSettings/printerSettings7671.bin"/><Relationship Id="rId46" Type="http://schemas.openxmlformats.org/officeDocument/2006/relationships/printerSettings" Target="../printerSettings/printerSettings7679.bin"/><Relationship Id="rId59" Type="http://schemas.openxmlformats.org/officeDocument/2006/relationships/printerSettings" Target="../printerSettings/printerSettings7692.bin"/></Relationships>
</file>

<file path=xl/worksheets/_rels/sheet147.xml.rels><?xml version="1.0" encoding="UTF-8" standalone="yes"?>
<Relationships xmlns="http://schemas.openxmlformats.org/package/2006/relationships"><Relationship Id="rId13" Type="http://schemas.openxmlformats.org/officeDocument/2006/relationships/printerSettings" Target="../printerSettings/printerSettings7706.bin"/><Relationship Id="rId18" Type="http://schemas.openxmlformats.org/officeDocument/2006/relationships/printerSettings" Target="../printerSettings/printerSettings7711.bin"/><Relationship Id="rId26" Type="http://schemas.openxmlformats.org/officeDocument/2006/relationships/printerSettings" Target="../printerSettings/printerSettings7719.bin"/><Relationship Id="rId39" Type="http://schemas.openxmlformats.org/officeDocument/2006/relationships/printerSettings" Target="../printerSettings/printerSettings7732.bin"/><Relationship Id="rId21" Type="http://schemas.openxmlformats.org/officeDocument/2006/relationships/printerSettings" Target="../printerSettings/printerSettings7714.bin"/><Relationship Id="rId34" Type="http://schemas.openxmlformats.org/officeDocument/2006/relationships/printerSettings" Target="../printerSettings/printerSettings7727.bin"/><Relationship Id="rId42" Type="http://schemas.openxmlformats.org/officeDocument/2006/relationships/printerSettings" Target="../printerSettings/printerSettings7735.bin"/><Relationship Id="rId47" Type="http://schemas.openxmlformats.org/officeDocument/2006/relationships/printerSettings" Target="../printerSettings/printerSettings7740.bin"/><Relationship Id="rId50" Type="http://schemas.openxmlformats.org/officeDocument/2006/relationships/printerSettings" Target="../printerSettings/printerSettings7743.bin"/><Relationship Id="rId55" Type="http://schemas.openxmlformats.org/officeDocument/2006/relationships/printerSettings" Target="../printerSettings/printerSettings7748.bin"/><Relationship Id="rId7" Type="http://schemas.openxmlformats.org/officeDocument/2006/relationships/printerSettings" Target="../printerSettings/printerSettings7700.bin"/><Relationship Id="rId2" Type="http://schemas.openxmlformats.org/officeDocument/2006/relationships/printerSettings" Target="../printerSettings/printerSettings7695.bin"/><Relationship Id="rId16" Type="http://schemas.openxmlformats.org/officeDocument/2006/relationships/printerSettings" Target="../printerSettings/printerSettings7709.bin"/><Relationship Id="rId20" Type="http://schemas.openxmlformats.org/officeDocument/2006/relationships/printerSettings" Target="../printerSettings/printerSettings7713.bin"/><Relationship Id="rId29" Type="http://schemas.openxmlformats.org/officeDocument/2006/relationships/printerSettings" Target="../printerSettings/printerSettings7722.bin"/><Relationship Id="rId41" Type="http://schemas.openxmlformats.org/officeDocument/2006/relationships/printerSettings" Target="../printerSettings/printerSettings7734.bin"/><Relationship Id="rId54" Type="http://schemas.openxmlformats.org/officeDocument/2006/relationships/printerSettings" Target="../printerSettings/printerSettings7747.bin"/><Relationship Id="rId1" Type="http://schemas.openxmlformats.org/officeDocument/2006/relationships/printerSettings" Target="../printerSettings/printerSettings7694.bin"/><Relationship Id="rId6" Type="http://schemas.openxmlformats.org/officeDocument/2006/relationships/printerSettings" Target="../printerSettings/printerSettings7699.bin"/><Relationship Id="rId11" Type="http://schemas.openxmlformats.org/officeDocument/2006/relationships/printerSettings" Target="../printerSettings/printerSettings7704.bin"/><Relationship Id="rId24" Type="http://schemas.openxmlformats.org/officeDocument/2006/relationships/printerSettings" Target="../printerSettings/printerSettings7717.bin"/><Relationship Id="rId32" Type="http://schemas.openxmlformats.org/officeDocument/2006/relationships/printerSettings" Target="../printerSettings/printerSettings7725.bin"/><Relationship Id="rId37" Type="http://schemas.openxmlformats.org/officeDocument/2006/relationships/printerSettings" Target="../printerSettings/printerSettings7730.bin"/><Relationship Id="rId40" Type="http://schemas.openxmlformats.org/officeDocument/2006/relationships/printerSettings" Target="../printerSettings/printerSettings7733.bin"/><Relationship Id="rId45" Type="http://schemas.openxmlformats.org/officeDocument/2006/relationships/printerSettings" Target="../printerSettings/printerSettings7738.bin"/><Relationship Id="rId53" Type="http://schemas.openxmlformats.org/officeDocument/2006/relationships/printerSettings" Target="../printerSettings/printerSettings7746.bin"/><Relationship Id="rId58" Type="http://schemas.openxmlformats.org/officeDocument/2006/relationships/printerSettings" Target="../printerSettings/printerSettings7751.bin"/><Relationship Id="rId5" Type="http://schemas.openxmlformats.org/officeDocument/2006/relationships/printerSettings" Target="../printerSettings/printerSettings7698.bin"/><Relationship Id="rId15" Type="http://schemas.openxmlformats.org/officeDocument/2006/relationships/printerSettings" Target="../printerSettings/printerSettings7708.bin"/><Relationship Id="rId23" Type="http://schemas.openxmlformats.org/officeDocument/2006/relationships/printerSettings" Target="../printerSettings/printerSettings7716.bin"/><Relationship Id="rId28" Type="http://schemas.openxmlformats.org/officeDocument/2006/relationships/printerSettings" Target="../printerSettings/printerSettings7721.bin"/><Relationship Id="rId36" Type="http://schemas.openxmlformats.org/officeDocument/2006/relationships/printerSettings" Target="../printerSettings/printerSettings7729.bin"/><Relationship Id="rId49" Type="http://schemas.openxmlformats.org/officeDocument/2006/relationships/printerSettings" Target="../printerSettings/printerSettings7742.bin"/><Relationship Id="rId57" Type="http://schemas.openxmlformats.org/officeDocument/2006/relationships/printerSettings" Target="../printerSettings/printerSettings7750.bin"/><Relationship Id="rId61" Type="http://schemas.openxmlformats.org/officeDocument/2006/relationships/drawing" Target="../drawings/drawing260.xml"/><Relationship Id="rId10" Type="http://schemas.openxmlformats.org/officeDocument/2006/relationships/printerSettings" Target="../printerSettings/printerSettings7703.bin"/><Relationship Id="rId19" Type="http://schemas.openxmlformats.org/officeDocument/2006/relationships/printerSettings" Target="../printerSettings/printerSettings7712.bin"/><Relationship Id="rId31" Type="http://schemas.openxmlformats.org/officeDocument/2006/relationships/printerSettings" Target="../printerSettings/printerSettings7724.bin"/><Relationship Id="rId44" Type="http://schemas.openxmlformats.org/officeDocument/2006/relationships/printerSettings" Target="../printerSettings/printerSettings7737.bin"/><Relationship Id="rId52" Type="http://schemas.openxmlformats.org/officeDocument/2006/relationships/printerSettings" Target="../printerSettings/printerSettings7745.bin"/><Relationship Id="rId60" Type="http://schemas.openxmlformats.org/officeDocument/2006/relationships/printerSettings" Target="../printerSettings/printerSettings7753.bin"/><Relationship Id="rId4" Type="http://schemas.openxmlformats.org/officeDocument/2006/relationships/printerSettings" Target="../printerSettings/printerSettings7697.bin"/><Relationship Id="rId9" Type="http://schemas.openxmlformats.org/officeDocument/2006/relationships/printerSettings" Target="../printerSettings/printerSettings7702.bin"/><Relationship Id="rId14" Type="http://schemas.openxmlformats.org/officeDocument/2006/relationships/printerSettings" Target="../printerSettings/printerSettings7707.bin"/><Relationship Id="rId22" Type="http://schemas.openxmlformats.org/officeDocument/2006/relationships/printerSettings" Target="../printerSettings/printerSettings7715.bin"/><Relationship Id="rId27" Type="http://schemas.openxmlformats.org/officeDocument/2006/relationships/printerSettings" Target="../printerSettings/printerSettings7720.bin"/><Relationship Id="rId30" Type="http://schemas.openxmlformats.org/officeDocument/2006/relationships/printerSettings" Target="../printerSettings/printerSettings7723.bin"/><Relationship Id="rId35" Type="http://schemas.openxmlformats.org/officeDocument/2006/relationships/printerSettings" Target="../printerSettings/printerSettings7728.bin"/><Relationship Id="rId43" Type="http://schemas.openxmlformats.org/officeDocument/2006/relationships/printerSettings" Target="../printerSettings/printerSettings7736.bin"/><Relationship Id="rId48" Type="http://schemas.openxmlformats.org/officeDocument/2006/relationships/printerSettings" Target="../printerSettings/printerSettings7741.bin"/><Relationship Id="rId56" Type="http://schemas.openxmlformats.org/officeDocument/2006/relationships/printerSettings" Target="../printerSettings/printerSettings7749.bin"/><Relationship Id="rId8" Type="http://schemas.openxmlformats.org/officeDocument/2006/relationships/printerSettings" Target="../printerSettings/printerSettings7701.bin"/><Relationship Id="rId51" Type="http://schemas.openxmlformats.org/officeDocument/2006/relationships/printerSettings" Target="../printerSettings/printerSettings7744.bin"/><Relationship Id="rId3" Type="http://schemas.openxmlformats.org/officeDocument/2006/relationships/printerSettings" Target="../printerSettings/printerSettings7696.bin"/><Relationship Id="rId12" Type="http://schemas.openxmlformats.org/officeDocument/2006/relationships/printerSettings" Target="../printerSettings/printerSettings7705.bin"/><Relationship Id="rId17" Type="http://schemas.openxmlformats.org/officeDocument/2006/relationships/printerSettings" Target="../printerSettings/printerSettings7710.bin"/><Relationship Id="rId25" Type="http://schemas.openxmlformats.org/officeDocument/2006/relationships/printerSettings" Target="../printerSettings/printerSettings7718.bin"/><Relationship Id="rId33" Type="http://schemas.openxmlformats.org/officeDocument/2006/relationships/printerSettings" Target="../printerSettings/printerSettings7726.bin"/><Relationship Id="rId38" Type="http://schemas.openxmlformats.org/officeDocument/2006/relationships/printerSettings" Target="../printerSettings/printerSettings7731.bin"/><Relationship Id="rId46" Type="http://schemas.openxmlformats.org/officeDocument/2006/relationships/printerSettings" Target="../printerSettings/printerSettings7739.bin"/><Relationship Id="rId59" Type="http://schemas.openxmlformats.org/officeDocument/2006/relationships/printerSettings" Target="../printerSettings/printerSettings7752.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7756.bin"/><Relationship Id="rId2" Type="http://schemas.openxmlformats.org/officeDocument/2006/relationships/printerSettings" Target="../printerSettings/printerSettings7755.bin"/><Relationship Id="rId1" Type="http://schemas.openxmlformats.org/officeDocument/2006/relationships/printerSettings" Target="../printerSettings/printerSettings7754.bin"/><Relationship Id="rId5" Type="http://schemas.openxmlformats.org/officeDocument/2006/relationships/drawing" Target="../drawings/drawing262.xml"/><Relationship Id="rId4" Type="http://schemas.openxmlformats.org/officeDocument/2006/relationships/printerSettings" Target="../printerSettings/printerSettings7757.bin"/></Relationships>
</file>

<file path=xl/worksheets/_rels/sheet149.xml.rels><?xml version="1.0" encoding="UTF-8" standalone="yes"?>
<Relationships xmlns="http://schemas.openxmlformats.org/package/2006/relationships"><Relationship Id="rId13" Type="http://schemas.openxmlformats.org/officeDocument/2006/relationships/printerSettings" Target="../printerSettings/printerSettings7770.bin"/><Relationship Id="rId18" Type="http://schemas.openxmlformats.org/officeDocument/2006/relationships/printerSettings" Target="../printerSettings/printerSettings7775.bin"/><Relationship Id="rId26" Type="http://schemas.openxmlformats.org/officeDocument/2006/relationships/printerSettings" Target="../printerSettings/printerSettings7783.bin"/><Relationship Id="rId39" Type="http://schemas.openxmlformats.org/officeDocument/2006/relationships/printerSettings" Target="../printerSettings/printerSettings7796.bin"/><Relationship Id="rId21" Type="http://schemas.openxmlformats.org/officeDocument/2006/relationships/printerSettings" Target="../printerSettings/printerSettings7778.bin"/><Relationship Id="rId34" Type="http://schemas.openxmlformats.org/officeDocument/2006/relationships/printerSettings" Target="../printerSettings/printerSettings7791.bin"/><Relationship Id="rId42" Type="http://schemas.openxmlformats.org/officeDocument/2006/relationships/printerSettings" Target="../printerSettings/printerSettings7799.bin"/><Relationship Id="rId47" Type="http://schemas.openxmlformats.org/officeDocument/2006/relationships/printerSettings" Target="../printerSettings/printerSettings7804.bin"/><Relationship Id="rId50" Type="http://schemas.openxmlformats.org/officeDocument/2006/relationships/printerSettings" Target="../printerSettings/printerSettings7807.bin"/><Relationship Id="rId55" Type="http://schemas.openxmlformats.org/officeDocument/2006/relationships/printerSettings" Target="../printerSettings/printerSettings7812.bin"/><Relationship Id="rId7" Type="http://schemas.openxmlformats.org/officeDocument/2006/relationships/printerSettings" Target="../printerSettings/printerSettings7764.bin"/><Relationship Id="rId2" Type="http://schemas.openxmlformats.org/officeDocument/2006/relationships/printerSettings" Target="../printerSettings/printerSettings7759.bin"/><Relationship Id="rId16" Type="http://schemas.openxmlformats.org/officeDocument/2006/relationships/printerSettings" Target="../printerSettings/printerSettings7773.bin"/><Relationship Id="rId20" Type="http://schemas.openxmlformats.org/officeDocument/2006/relationships/printerSettings" Target="../printerSettings/printerSettings7777.bin"/><Relationship Id="rId29" Type="http://schemas.openxmlformats.org/officeDocument/2006/relationships/printerSettings" Target="../printerSettings/printerSettings7786.bin"/><Relationship Id="rId41" Type="http://schemas.openxmlformats.org/officeDocument/2006/relationships/printerSettings" Target="../printerSettings/printerSettings7798.bin"/><Relationship Id="rId54" Type="http://schemas.openxmlformats.org/officeDocument/2006/relationships/printerSettings" Target="../printerSettings/printerSettings7811.bin"/><Relationship Id="rId1" Type="http://schemas.openxmlformats.org/officeDocument/2006/relationships/printerSettings" Target="../printerSettings/printerSettings7758.bin"/><Relationship Id="rId6" Type="http://schemas.openxmlformats.org/officeDocument/2006/relationships/printerSettings" Target="../printerSettings/printerSettings7763.bin"/><Relationship Id="rId11" Type="http://schemas.openxmlformats.org/officeDocument/2006/relationships/printerSettings" Target="../printerSettings/printerSettings7768.bin"/><Relationship Id="rId24" Type="http://schemas.openxmlformats.org/officeDocument/2006/relationships/printerSettings" Target="../printerSettings/printerSettings7781.bin"/><Relationship Id="rId32" Type="http://schemas.openxmlformats.org/officeDocument/2006/relationships/printerSettings" Target="../printerSettings/printerSettings7789.bin"/><Relationship Id="rId37" Type="http://schemas.openxmlformats.org/officeDocument/2006/relationships/printerSettings" Target="../printerSettings/printerSettings7794.bin"/><Relationship Id="rId40" Type="http://schemas.openxmlformats.org/officeDocument/2006/relationships/printerSettings" Target="../printerSettings/printerSettings7797.bin"/><Relationship Id="rId45" Type="http://schemas.openxmlformats.org/officeDocument/2006/relationships/printerSettings" Target="../printerSettings/printerSettings7802.bin"/><Relationship Id="rId53" Type="http://schemas.openxmlformats.org/officeDocument/2006/relationships/printerSettings" Target="../printerSettings/printerSettings7810.bin"/><Relationship Id="rId58" Type="http://schemas.openxmlformats.org/officeDocument/2006/relationships/printerSettings" Target="../printerSettings/printerSettings7815.bin"/><Relationship Id="rId5" Type="http://schemas.openxmlformats.org/officeDocument/2006/relationships/printerSettings" Target="../printerSettings/printerSettings7762.bin"/><Relationship Id="rId15" Type="http://schemas.openxmlformats.org/officeDocument/2006/relationships/printerSettings" Target="../printerSettings/printerSettings7772.bin"/><Relationship Id="rId23" Type="http://schemas.openxmlformats.org/officeDocument/2006/relationships/printerSettings" Target="../printerSettings/printerSettings7780.bin"/><Relationship Id="rId28" Type="http://schemas.openxmlformats.org/officeDocument/2006/relationships/printerSettings" Target="../printerSettings/printerSettings7785.bin"/><Relationship Id="rId36" Type="http://schemas.openxmlformats.org/officeDocument/2006/relationships/printerSettings" Target="../printerSettings/printerSettings7793.bin"/><Relationship Id="rId49" Type="http://schemas.openxmlformats.org/officeDocument/2006/relationships/printerSettings" Target="../printerSettings/printerSettings7806.bin"/><Relationship Id="rId57" Type="http://schemas.openxmlformats.org/officeDocument/2006/relationships/printerSettings" Target="../printerSettings/printerSettings7814.bin"/><Relationship Id="rId61" Type="http://schemas.openxmlformats.org/officeDocument/2006/relationships/drawing" Target="../drawings/drawing264.xml"/><Relationship Id="rId10" Type="http://schemas.openxmlformats.org/officeDocument/2006/relationships/printerSettings" Target="../printerSettings/printerSettings7767.bin"/><Relationship Id="rId19" Type="http://schemas.openxmlformats.org/officeDocument/2006/relationships/printerSettings" Target="../printerSettings/printerSettings7776.bin"/><Relationship Id="rId31" Type="http://schemas.openxmlformats.org/officeDocument/2006/relationships/printerSettings" Target="../printerSettings/printerSettings7788.bin"/><Relationship Id="rId44" Type="http://schemas.openxmlformats.org/officeDocument/2006/relationships/printerSettings" Target="../printerSettings/printerSettings7801.bin"/><Relationship Id="rId52" Type="http://schemas.openxmlformats.org/officeDocument/2006/relationships/printerSettings" Target="../printerSettings/printerSettings7809.bin"/><Relationship Id="rId60" Type="http://schemas.openxmlformats.org/officeDocument/2006/relationships/printerSettings" Target="../printerSettings/printerSettings7817.bin"/><Relationship Id="rId4" Type="http://schemas.openxmlformats.org/officeDocument/2006/relationships/printerSettings" Target="../printerSettings/printerSettings7761.bin"/><Relationship Id="rId9" Type="http://schemas.openxmlformats.org/officeDocument/2006/relationships/printerSettings" Target="../printerSettings/printerSettings7766.bin"/><Relationship Id="rId14" Type="http://schemas.openxmlformats.org/officeDocument/2006/relationships/printerSettings" Target="../printerSettings/printerSettings7771.bin"/><Relationship Id="rId22" Type="http://schemas.openxmlformats.org/officeDocument/2006/relationships/printerSettings" Target="../printerSettings/printerSettings7779.bin"/><Relationship Id="rId27" Type="http://schemas.openxmlformats.org/officeDocument/2006/relationships/printerSettings" Target="../printerSettings/printerSettings7784.bin"/><Relationship Id="rId30" Type="http://schemas.openxmlformats.org/officeDocument/2006/relationships/printerSettings" Target="../printerSettings/printerSettings7787.bin"/><Relationship Id="rId35" Type="http://schemas.openxmlformats.org/officeDocument/2006/relationships/printerSettings" Target="../printerSettings/printerSettings7792.bin"/><Relationship Id="rId43" Type="http://schemas.openxmlformats.org/officeDocument/2006/relationships/printerSettings" Target="../printerSettings/printerSettings7800.bin"/><Relationship Id="rId48" Type="http://schemas.openxmlformats.org/officeDocument/2006/relationships/printerSettings" Target="../printerSettings/printerSettings7805.bin"/><Relationship Id="rId56" Type="http://schemas.openxmlformats.org/officeDocument/2006/relationships/printerSettings" Target="../printerSettings/printerSettings7813.bin"/><Relationship Id="rId8" Type="http://schemas.openxmlformats.org/officeDocument/2006/relationships/printerSettings" Target="../printerSettings/printerSettings7765.bin"/><Relationship Id="rId51" Type="http://schemas.openxmlformats.org/officeDocument/2006/relationships/printerSettings" Target="../printerSettings/printerSettings7808.bin"/><Relationship Id="rId3" Type="http://schemas.openxmlformats.org/officeDocument/2006/relationships/printerSettings" Target="../printerSettings/printerSettings7760.bin"/><Relationship Id="rId12" Type="http://schemas.openxmlformats.org/officeDocument/2006/relationships/printerSettings" Target="../printerSettings/printerSettings7769.bin"/><Relationship Id="rId17" Type="http://schemas.openxmlformats.org/officeDocument/2006/relationships/printerSettings" Target="../printerSettings/printerSettings7774.bin"/><Relationship Id="rId25" Type="http://schemas.openxmlformats.org/officeDocument/2006/relationships/printerSettings" Target="../printerSettings/printerSettings7782.bin"/><Relationship Id="rId33" Type="http://schemas.openxmlformats.org/officeDocument/2006/relationships/printerSettings" Target="../printerSettings/printerSettings7790.bin"/><Relationship Id="rId38" Type="http://schemas.openxmlformats.org/officeDocument/2006/relationships/printerSettings" Target="../printerSettings/printerSettings7795.bin"/><Relationship Id="rId46" Type="http://schemas.openxmlformats.org/officeDocument/2006/relationships/printerSettings" Target="../printerSettings/printerSettings7803.bin"/><Relationship Id="rId59" Type="http://schemas.openxmlformats.org/officeDocument/2006/relationships/printerSettings" Target="../printerSettings/printerSettings7816.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890.bin"/><Relationship Id="rId18" Type="http://schemas.openxmlformats.org/officeDocument/2006/relationships/printerSettings" Target="../printerSettings/printerSettings895.bin"/><Relationship Id="rId26" Type="http://schemas.openxmlformats.org/officeDocument/2006/relationships/printerSettings" Target="../printerSettings/printerSettings903.bin"/><Relationship Id="rId39" Type="http://schemas.openxmlformats.org/officeDocument/2006/relationships/printerSettings" Target="../printerSettings/printerSettings916.bin"/><Relationship Id="rId21" Type="http://schemas.openxmlformats.org/officeDocument/2006/relationships/printerSettings" Target="../printerSettings/printerSettings898.bin"/><Relationship Id="rId34" Type="http://schemas.openxmlformats.org/officeDocument/2006/relationships/printerSettings" Target="../printerSettings/printerSettings911.bin"/><Relationship Id="rId42" Type="http://schemas.openxmlformats.org/officeDocument/2006/relationships/printerSettings" Target="../printerSettings/printerSettings919.bin"/><Relationship Id="rId47" Type="http://schemas.openxmlformats.org/officeDocument/2006/relationships/printerSettings" Target="../printerSettings/printerSettings924.bin"/><Relationship Id="rId50" Type="http://schemas.openxmlformats.org/officeDocument/2006/relationships/printerSettings" Target="../printerSettings/printerSettings927.bin"/><Relationship Id="rId55" Type="http://schemas.openxmlformats.org/officeDocument/2006/relationships/printerSettings" Target="../printerSettings/printerSettings932.bin"/><Relationship Id="rId63" Type="http://schemas.openxmlformats.org/officeDocument/2006/relationships/printerSettings" Target="../printerSettings/printerSettings940.bin"/><Relationship Id="rId68" Type="http://schemas.openxmlformats.org/officeDocument/2006/relationships/printerSettings" Target="../printerSettings/printerSettings945.bin"/><Relationship Id="rId7" Type="http://schemas.openxmlformats.org/officeDocument/2006/relationships/printerSettings" Target="../printerSettings/printerSettings884.bin"/><Relationship Id="rId2" Type="http://schemas.openxmlformats.org/officeDocument/2006/relationships/printerSettings" Target="../printerSettings/printerSettings879.bin"/><Relationship Id="rId16" Type="http://schemas.openxmlformats.org/officeDocument/2006/relationships/printerSettings" Target="../printerSettings/printerSettings893.bin"/><Relationship Id="rId29" Type="http://schemas.openxmlformats.org/officeDocument/2006/relationships/printerSettings" Target="../printerSettings/printerSettings906.bin"/><Relationship Id="rId1" Type="http://schemas.openxmlformats.org/officeDocument/2006/relationships/printerSettings" Target="../printerSettings/printerSettings878.bin"/><Relationship Id="rId6" Type="http://schemas.openxmlformats.org/officeDocument/2006/relationships/printerSettings" Target="../printerSettings/printerSettings883.bin"/><Relationship Id="rId11" Type="http://schemas.openxmlformats.org/officeDocument/2006/relationships/printerSettings" Target="../printerSettings/printerSettings888.bin"/><Relationship Id="rId24" Type="http://schemas.openxmlformats.org/officeDocument/2006/relationships/printerSettings" Target="../printerSettings/printerSettings901.bin"/><Relationship Id="rId32" Type="http://schemas.openxmlformats.org/officeDocument/2006/relationships/printerSettings" Target="../printerSettings/printerSettings909.bin"/><Relationship Id="rId37" Type="http://schemas.openxmlformats.org/officeDocument/2006/relationships/printerSettings" Target="../printerSettings/printerSettings914.bin"/><Relationship Id="rId40" Type="http://schemas.openxmlformats.org/officeDocument/2006/relationships/printerSettings" Target="../printerSettings/printerSettings917.bin"/><Relationship Id="rId45" Type="http://schemas.openxmlformats.org/officeDocument/2006/relationships/printerSettings" Target="../printerSettings/printerSettings922.bin"/><Relationship Id="rId53" Type="http://schemas.openxmlformats.org/officeDocument/2006/relationships/printerSettings" Target="../printerSettings/printerSettings930.bin"/><Relationship Id="rId58" Type="http://schemas.openxmlformats.org/officeDocument/2006/relationships/printerSettings" Target="../printerSettings/printerSettings935.bin"/><Relationship Id="rId66" Type="http://schemas.openxmlformats.org/officeDocument/2006/relationships/printerSettings" Target="../printerSettings/printerSettings943.bin"/><Relationship Id="rId5" Type="http://schemas.openxmlformats.org/officeDocument/2006/relationships/printerSettings" Target="../printerSettings/printerSettings882.bin"/><Relationship Id="rId15" Type="http://schemas.openxmlformats.org/officeDocument/2006/relationships/printerSettings" Target="../printerSettings/printerSettings892.bin"/><Relationship Id="rId23" Type="http://schemas.openxmlformats.org/officeDocument/2006/relationships/printerSettings" Target="../printerSettings/printerSettings900.bin"/><Relationship Id="rId28" Type="http://schemas.openxmlformats.org/officeDocument/2006/relationships/printerSettings" Target="../printerSettings/printerSettings905.bin"/><Relationship Id="rId36" Type="http://schemas.openxmlformats.org/officeDocument/2006/relationships/printerSettings" Target="../printerSettings/printerSettings913.bin"/><Relationship Id="rId49" Type="http://schemas.openxmlformats.org/officeDocument/2006/relationships/printerSettings" Target="../printerSettings/printerSettings926.bin"/><Relationship Id="rId57" Type="http://schemas.openxmlformats.org/officeDocument/2006/relationships/printerSettings" Target="../printerSettings/printerSettings934.bin"/><Relationship Id="rId61" Type="http://schemas.openxmlformats.org/officeDocument/2006/relationships/printerSettings" Target="../printerSettings/printerSettings938.bin"/><Relationship Id="rId10" Type="http://schemas.openxmlformats.org/officeDocument/2006/relationships/printerSettings" Target="../printerSettings/printerSettings887.bin"/><Relationship Id="rId19" Type="http://schemas.openxmlformats.org/officeDocument/2006/relationships/printerSettings" Target="../printerSettings/printerSettings896.bin"/><Relationship Id="rId31" Type="http://schemas.openxmlformats.org/officeDocument/2006/relationships/printerSettings" Target="../printerSettings/printerSettings908.bin"/><Relationship Id="rId44" Type="http://schemas.openxmlformats.org/officeDocument/2006/relationships/printerSettings" Target="../printerSettings/printerSettings921.bin"/><Relationship Id="rId52" Type="http://schemas.openxmlformats.org/officeDocument/2006/relationships/printerSettings" Target="../printerSettings/printerSettings929.bin"/><Relationship Id="rId60" Type="http://schemas.openxmlformats.org/officeDocument/2006/relationships/printerSettings" Target="../printerSettings/printerSettings937.bin"/><Relationship Id="rId65" Type="http://schemas.openxmlformats.org/officeDocument/2006/relationships/printerSettings" Target="../printerSettings/printerSettings942.bin"/><Relationship Id="rId4" Type="http://schemas.openxmlformats.org/officeDocument/2006/relationships/printerSettings" Target="../printerSettings/printerSettings881.bin"/><Relationship Id="rId9" Type="http://schemas.openxmlformats.org/officeDocument/2006/relationships/printerSettings" Target="../printerSettings/printerSettings886.bin"/><Relationship Id="rId14" Type="http://schemas.openxmlformats.org/officeDocument/2006/relationships/printerSettings" Target="../printerSettings/printerSettings891.bin"/><Relationship Id="rId22" Type="http://schemas.openxmlformats.org/officeDocument/2006/relationships/printerSettings" Target="../printerSettings/printerSettings899.bin"/><Relationship Id="rId27" Type="http://schemas.openxmlformats.org/officeDocument/2006/relationships/printerSettings" Target="../printerSettings/printerSettings904.bin"/><Relationship Id="rId30" Type="http://schemas.openxmlformats.org/officeDocument/2006/relationships/printerSettings" Target="../printerSettings/printerSettings907.bin"/><Relationship Id="rId35" Type="http://schemas.openxmlformats.org/officeDocument/2006/relationships/printerSettings" Target="../printerSettings/printerSettings912.bin"/><Relationship Id="rId43" Type="http://schemas.openxmlformats.org/officeDocument/2006/relationships/printerSettings" Target="../printerSettings/printerSettings920.bin"/><Relationship Id="rId48" Type="http://schemas.openxmlformats.org/officeDocument/2006/relationships/printerSettings" Target="../printerSettings/printerSettings925.bin"/><Relationship Id="rId56" Type="http://schemas.openxmlformats.org/officeDocument/2006/relationships/printerSettings" Target="../printerSettings/printerSettings933.bin"/><Relationship Id="rId64" Type="http://schemas.openxmlformats.org/officeDocument/2006/relationships/printerSettings" Target="../printerSettings/printerSettings941.bin"/><Relationship Id="rId69" Type="http://schemas.openxmlformats.org/officeDocument/2006/relationships/drawing" Target="../drawings/drawing31.xml"/><Relationship Id="rId8" Type="http://schemas.openxmlformats.org/officeDocument/2006/relationships/printerSettings" Target="../printerSettings/printerSettings885.bin"/><Relationship Id="rId51" Type="http://schemas.openxmlformats.org/officeDocument/2006/relationships/printerSettings" Target="../printerSettings/printerSettings928.bin"/><Relationship Id="rId3" Type="http://schemas.openxmlformats.org/officeDocument/2006/relationships/printerSettings" Target="../printerSettings/printerSettings880.bin"/><Relationship Id="rId12" Type="http://schemas.openxmlformats.org/officeDocument/2006/relationships/printerSettings" Target="../printerSettings/printerSettings889.bin"/><Relationship Id="rId17" Type="http://schemas.openxmlformats.org/officeDocument/2006/relationships/printerSettings" Target="../printerSettings/printerSettings894.bin"/><Relationship Id="rId25" Type="http://schemas.openxmlformats.org/officeDocument/2006/relationships/printerSettings" Target="../printerSettings/printerSettings902.bin"/><Relationship Id="rId33" Type="http://schemas.openxmlformats.org/officeDocument/2006/relationships/printerSettings" Target="../printerSettings/printerSettings910.bin"/><Relationship Id="rId38" Type="http://schemas.openxmlformats.org/officeDocument/2006/relationships/printerSettings" Target="../printerSettings/printerSettings915.bin"/><Relationship Id="rId46" Type="http://schemas.openxmlformats.org/officeDocument/2006/relationships/printerSettings" Target="../printerSettings/printerSettings923.bin"/><Relationship Id="rId59" Type="http://schemas.openxmlformats.org/officeDocument/2006/relationships/printerSettings" Target="../printerSettings/printerSettings936.bin"/><Relationship Id="rId67" Type="http://schemas.openxmlformats.org/officeDocument/2006/relationships/printerSettings" Target="../printerSettings/printerSettings944.bin"/><Relationship Id="rId20" Type="http://schemas.openxmlformats.org/officeDocument/2006/relationships/printerSettings" Target="../printerSettings/printerSettings897.bin"/><Relationship Id="rId41" Type="http://schemas.openxmlformats.org/officeDocument/2006/relationships/printerSettings" Target="../printerSettings/printerSettings918.bin"/><Relationship Id="rId54" Type="http://schemas.openxmlformats.org/officeDocument/2006/relationships/printerSettings" Target="../printerSettings/printerSettings931.bin"/><Relationship Id="rId62" Type="http://schemas.openxmlformats.org/officeDocument/2006/relationships/printerSettings" Target="../printerSettings/printerSettings939.bin"/></Relationships>
</file>

<file path=xl/worksheets/_rels/sheet150.xml.rels><?xml version="1.0" encoding="UTF-8" standalone="yes"?>
<Relationships xmlns="http://schemas.openxmlformats.org/package/2006/relationships"><Relationship Id="rId13" Type="http://schemas.openxmlformats.org/officeDocument/2006/relationships/printerSettings" Target="../printerSettings/printerSettings7830.bin"/><Relationship Id="rId18" Type="http://schemas.openxmlformats.org/officeDocument/2006/relationships/printerSettings" Target="../printerSettings/printerSettings7835.bin"/><Relationship Id="rId26" Type="http://schemas.openxmlformats.org/officeDocument/2006/relationships/printerSettings" Target="../printerSettings/printerSettings7843.bin"/><Relationship Id="rId39" Type="http://schemas.openxmlformats.org/officeDocument/2006/relationships/printerSettings" Target="../printerSettings/printerSettings7856.bin"/><Relationship Id="rId21" Type="http://schemas.openxmlformats.org/officeDocument/2006/relationships/printerSettings" Target="../printerSettings/printerSettings7838.bin"/><Relationship Id="rId34" Type="http://schemas.openxmlformats.org/officeDocument/2006/relationships/printerSettings" Target="../printerSettings/printerSettings7851.bin"/><Relationship Id="rId42" Type="http://schemas.openxmlformats.org/officeDocument/2006/relationships/printerSettings" Target="../printerSettings/printerSettings7859.bin"/><Relationship Id="rId47" Type="http://schemas.openxmlformats.org/officeDocument/2006/relationships/printerSettings" Target="../printerSettings/printerSettings7864.bin"/><Relationship Id="rId50" Type="http://schemas.openxmlformats.org/officeDocument/2006/relationships/printerSettings" Target="../printerSettings/printerSettings7867.bin"/><Relationship Id="rId55" Type="http://schemas.openxmlformats.org/officeDocument/2006/relationships/printerSettings" Target="../printerSettings/printerSettings7872.bin"/><Relationship Id="rId7" Type="http://schemas.openxmlformats.org/officeDocument/2006/relationships/printerSettings" Target="../printerSettings/printerSettings7824.bin"/><Relationship Id="rId2" Type="http://schemas.openxmlformats.org/officeDocument/2006/relationships/printerSettings" Target="../printerSettings/printerSettings7819.bin"/><Relationship Id="rId16" Type="http://schemas.openxmlformats.org/officeDocument/2006/relationships/printerSettings" Target="../printerSettings/printerSettings7833.bin"/><Relationship Id="rId20" Type="http://schemas.openxmlformats.org/officeDocument/2006/relationships/printerSettings" Target="../printerSettings/printerSettings7837.bin"/><Relationship Id="rId29" Type="http://schemas.openxmlformats.org/officeDocument/2006/relationships/printerSettings" Target="../printerSettings/printerSettings7846.bin"/><Relationship Id="rId41" Type="http://schemas.openxmlformats.org/officeDocument/2006/relationships/printerSettings" Target="../printerSettings/printerSettings7858.bin"/><Relationship Id="rId54" Type="http://schemas.openxmlformats.org/officeDocument/2006/relationships/printerSettings" Target="../printerSettings/printerSettings7871.bin"/><Relationship Id="rId1" Type="http://schemas.openxmlformats.org/officeDocument/2006/relationships/printerSettings" Target="../printerSettings/printerSettings7818.bin"/><Relationship Id="rId6" Type="http://schemas.openxmlformats.org/officeDocument/2006/relationships/printerSettings" Target="../printerSettings/printerSettings7823.bin"/><Relationship Id="rId11" Type="http://schemas.openxmlformats.org/officeDocument/2006/relationships/printerSettings" Target="../printerSettings/printerSettings7828.bin"/><Relationship Id="rId24" Type="http://schemas.openxmlformats.org/officeDocument/2006/relationships/printerSettings" Target="../printerSettings/printerSettings7841.bin"/><Relationship Id="rId32" Type="http://schemas.openxmlformats.org/officeDocument/2006/relationships/printerSettings" Target="../printerSettings/printerSettings7849.bin"/><Relationship Id="rId37" Type="http://schemas.openxmlformats.org/officeDocument/2006/relationships/printerSettings" Target="../printerSettings/printerSettings7854.bin"/><Relationship Id="rId40" Type="http://schemas.openxmlformats.org/officeDocument/2006/relationships/printerSettings" Target="../printerSettings/printerSettings7857.bin"/><Relationship Id="rId45" Type="http://schemas.openxmlformats.org/officeDocument/2006/relationships/printerSettings" Target="../printerSettings/printerSettings7862.bin"/><Relationship Id="rId53" Type="http://schemas.openxmlformats.org/officeDocument/2006/relationships/printerSettings" Target="../printerSettings/printerSettings7870.bin"/><Relationship Id="rId58" Type="http://schemas.openxmlformats.org/officeDocument/2006/relationships/printerSettings" Target="../printerSettings/printerSettings7875.bin"/><Relationship Id="rId5" Type="http://schemas.openxmlformats.org/officeDocument/2006/relationships/printerSettings" Target="../printerSettings/printerSettings7822.bin"/><Relationship Id="rId15" Type="http://schemas.openxmlformats.org/officeDocument/2006/relationships/printerSettings" Target="../printerSettings/printerSettings7832.bin"/><Relationship Id="rId23" Type="http://schemas.openxmlformats.org/officeDocument/2006/relationships/printerSettings" Target="../printerSettings/printerSettings7840.bin"/><Relationship Id="rId28" Type="http://schemas.openxmlformats.org/officeDocument/2006/relationships/printerSettings" Target="../printerSettings/printerSettings7845.bin"/><Relationship Id="rId36" Type="http://schemas.openxmlformats.org/officeDocument/2006/relationships/printerSettings" Target="../printerSettings/printerSettings7853.bin"/><Relationship Id="rId49" Type="http://schemas.openxmlformats.org/officeDocument/2006/relationships/printerSettings" Target="../printerSettings/printerSettings7866.bin"/><Relationship Id="rId57" Type="http://schemas.openxmlformats.org/officeDocument/2006/relationships/printerSettings" Target="../printerSettings/printerSettings7874.bin"/><Relationship Id="rId61" Type="http://schemas.openxmlformats.org/officeDocument/2006/relationships/drawing" Target="../drawings/drawing266.xml"/><Relationship Id="rId10" Type="http://schemas.openxmlformats.org/officeDocument/2006/relationships/printerSettings" Target="../printerSettings/printerSettings7827.bin"/><Relationship Id="rId19" Type="http://schemas.openxmlformats.org/officeDocument/2006/relationships/printerSettings" Target="../printerSettings/printerSettings7836.bin"/><Relationship Id="rId31" Type="http://schemas.openxmlformats.org/officeDocument/2006/relationships/printerSettings" Target="../printerSettings/printerSettings7848.bin"/><Relationship Id="rId44" Type="http://schemas.openxmlformats.org/officeDocument/2006/relationships/printerSettings" Target="../printerSettings/printerSettings7861.bin"/><Relationship Id="rId52" Type="http://schemas.openxmlformats.org/officeDocument/2006/relationships/printerSettings" Target="../printerSettings/printerSettings7869.bin"/><Relationship Id="rId60" Type="http://schemas.openxmlformats.org/officeDocument/2006/relationships/printerSettings" Target="../printerSettings/printerSettings7877.bin"/><Relationship Id="rId4" Type="http://schemas.openxmlformats.org/officeDocument/2006/relationships/printerSettings" Target="../printerSettings/printerSettings7821.bin"/><Relationship Id="rId9" Type="http://schemas.openxmlformats.org/officeDocument/2006/relationships/printerSettings" Target="../printerSettings/printerSettings7826.bin"/><Relationship Id="rId14" Type="http://schemas.openxmlformats.org/officeDocument/2006/relationships/printerSettings" Target="../printerSettings/printerSettings7831.bin"/><Relationship Id="rId22" Type="http://schemas.openxmlformats.org/officeDocument/2006/relationships/printerSettings" Target="../printerSettings/printerSettings7839.bin"/><Relationship Id="rId27" Type="http://schemas.openxmlformats.org/officeDocument/2006/relationships/printerSettings" Target="../printerSettings/printerSettings7844.bin"/><Relationship Id="rId30" Type="http://schemas.openxmlformats.org/officeDocument/2006/relationships/printerSettings" Target="../printerSettings/printerSettings7847.bin"/><Relationship Id="rId35" Type="http://schemas.openxmlformats.org/officeDocument/2006/relationships/printerSettings" Target="../printerSettings/printerSettings7852.bin"/><Relationship Id="rId43" Type="http://schemas.openxmlformats.org/officeDocument/2006/relationships/printerSettings" Target="../printerSettings/printerSettings7860.bin"/><Relationship Id="rId48" Type="http://schemas.openxmlformats.org/officeDocument/2006/relationships/printerSettings" Target="../printerSettings/printerSettings7865.bin"/><Relationship Id="rId56" Type="http://schemas.openxmlformats.org/officeDocument/2006/relationships/printerSettings" Target="../printerSettings/printerSettings7873.bin"/><Relationship Id="rId8" Type="http://schemas.openxmlformats.org/officeDocument/2006/relationships/printerSettings" Target="../printerSettings/printerSettings7825.bin"/><Relationship Id="rId51" Type="http://schemas.openxmlformats.org/officeDocument/2006/relationships/printerSettings" Target="../printerSettings/printerSettings7868.bin"/><Relationship Id="rId3" Type="http://schemas.openxmlformats.org/officeDocument/2006/relationships/printerSettings" Target="../printerSettings/printerSettings7820.bin"/><Relationship Id="rId12" Type="http://schemas.openxmlformats.org/officeDocument/2006/relationships/printerSettings" Target="../printerSettings/printerSettings7829.bin"/><Relationship Id="rId17" Type="http://schemas.openxmlformats.org/officeDocument/2006/relationships/printerSettings" Target="../printerSettings/printerSettings7834.bin"/><Relationship Id="rId25" Type="http://schemas.openxmlformats.org/officeDocument/2006/relationships/printerSettings" Target="../printerSettings/printerSettings7842.bin"/><Relationship Id="rId33" Type="http://schemas.openxmlformats.org/officeDocument/2006/relationships/printerSettings" Target="../printerSettings/printerSettings7850.bin"/><Relationship Id="rId38" Type="http://schemas.openxmlformats.org/officeDocument/2006/relationships/printerSettings" Target="../printerSettings/printerSettings7855.bin"/><Relationship Id="rId46" Type="http://schemas.openxmlformats.org/officeDocument/2006/relationships/printerSettings" Target="../printerSettings/printerSettings7863.bin"/><Relationship Id="rId59" Type="http://schemas.openxmlformats.org/officeDocument/2006/relationships/printerSettings" Target="../printerSettings/printerSettings7876.bin"/></Relationships>
</file>

<file path=xl/worksheets/_rels/sheet151.xml.rels><?xml version="1.0" encoding="UTF-8" standalone="yes"?>
<Relationships xmlns="http://schemas.openxmlformats.org/package/2006/relationships"><Relationship Id="rId13" Type="http://schemas.openxmlformats.org/officeDocument/2006/relationships/printerSettings" Target="../printerSettings/printerSettings7890.bin"/><Relationship Id="rId18" Type="http://schemas.openxmlformats.org/officeDocument/2006/relationships/printerSettings" Target="../printerSettings/printerSettings7895.bin"/><Relationship Id="rId26" Type="http://schemas.openxmlformats.org/officeDocument/2006/relationships/printerSettings" Target="../printerSettings/printerSettings7903.bin"/><Relationship Id="rId39" Type="http://schemas.openxmlformats.org/officeDocument/2006/relationships/printerSettings" Target="../printerSettings/printerSettings7916.bin"/><Relationship Id="rId21" Type="http://schemas.openxmlformats.org/officeDocument/2006/relationships/printerSettings" Target="../printerSettings/printerSettings7898.bin"/><Relationship Id="rId34" Type="http://schemas.openxmlformats.org/officeDocument/2006/relationships/printerSettings" Target="../printerSettings/printerSettings7911.bin"/><Relationship Id="rId42" Type="http://schemas.openxmlformats.org/officeDocument/2006/relationships/printerSettings" Target="../printerSettings/printerSettings7919.bin"/><Relationship Id="rId47" Type="http://schemas.openxmlformats.org/officeDocument/2006/relationships/printerSettings" Target="../printerSettings/printerSettings7924.bin"/><Relationship Id="rId50" Type="http://schemas.openxmlformats.org/officeDocument/2006/relationships/printerSettings" Target="../printerSettings/printerSettings7927.bin"/><Relationship Id="rId55" Type="http://schemas.openxmlformats.org/officeDocument/2006/relationships/printerSettings" Target="../printerSettings/printerSettings7932.bin"/><Relationship Id="rId7" Type="http://schemas.openxmlformats.org/officeDocument/2006/relationships/printerSettings" Target="../printerSettings/printerSettings7884.bin"/><Relationship Id="rId2" Type="http://schemas.openxmlformats.org/officeDocument/2006/relationships/printerSettings" Target="../printerSettings/printerSettings7879.bin"/><Relationship Id="rId16" Type="http://schemas.openxmlformats.org/officeDocument/2006/relationships/printerSettings" Target="../printerSettings/printerSettings7893.bin"/><Relationship Id="rId20" Type="http://schemas.openxmlformats.org/officeDocument/2006/relationships/printerSettings" Target="../printerSettings/printerSettings7897.bin"/><Relationship Id="rId29" Type="http://schemas.openxmlformats.org/officeDocument/2006/relationships/printerSettings" Target="../printerSettings/printerSettings7906.bin"/><Relationship Id="rId41" Type="http://schemas.openxmlformats.org/officeDocument/2006/relationships/printerSettings" Target="../printerSettings/printerSettings7918.bin"/><Relationship Id="rId54" Type="http://schemas.openxmlformats.org/officeDocument/2006/relationships/printerSettings" Target="../printerSettings/printerSettings7931.bin"/><Relationship Id="rId1" Type="http://schemas.openxmlformats.org/officeDocument/2006/relationships/printerSettings" Target="../printerSettings/printerSettings7878.bin"/><Relationship Id="rId6" Type="http://schemas.openxmlformats.org/officeDocument/2006/relationships/printerSettings" Target="../printerSettings/printerSettings7883.bin"/><Relationship Id="rId11" Type="http://schemas.openxmlformats.org/officeDocument/2006/relationships/printerSettings" Target="../printerSettings/printerSettings7888.bin"/><Relationship Id="rId24" Type="http://schemas.openxmlformats.org/officeDocument/2006/relationships/printerSettings" Target="../printerSettings/printerSettings7901.bin"/><Relationship Id="rId32" Type="http://schemas.openxmlformats.org/officeDocument/2006/relationships/printerSettings" Target="../printerSettings/printerSettings7909.bin"/><Relationship Id="rId37" Type="http://schemas.openxmlformats.org/officeDocument/2006/relationships/printerSettings" Target="../printerSettings/printerSettings7914.bin"/><Relationship Id="rId40" Type="http://schemas.openxmlformats.org/officeDocument/2006/relationships/printerSettings" Target="../printerSettings/printerSettings7917.bin"/><Relationship Id="rId45" Type="http://schemas.openxmlformats.org/officeDocument/2006/relationships/printerSettings" Target="../printerSettings/printerSettings7922.bin"/><Relationship Id="rId53" Type="http://schemas.openxmlformats.org/officeDocument/2006/relationships/printerSettings" Target="../printerSettings/printerSettings7930.bin"/><Relationship Id="rId58" Type="http://schemas.openxmlformats.org/officeDocument/2006/relationships/printerSettings" Target="../printerSettings/printerSettings7935.bin"/><Relationship Id="rId5" Type="http://schemas.openxmlformats.org/officeDocument/2006/relationships/printerSettings" Target="../printerSettings/printerSettings7882.bin"/><Relationship Id="rId15" Type="http://schemas.openxmlformats.org/officeDocument/2006/relationships/printerSettings" Target="../printerSettings/printerSettings7892.bin"/><Relationship Id="rId23" Type="http://schemas.openxmlformats.org/officeDocument/2006/relationships/printerSettings" Target="../printerSettings/printerSettings7900.bin"/><Relationship Id="rId28" Type="http://schemas.openxmlformats.org/officeDocument/2006/relationships/printerSettings" Target="../printerSettings/printerSettings7905.bin"/><Relationship Id="rId36" Type="http://schemas.openxmlformats.org/officeDocument/2006/relationships/printerSettings" Target="../printerSettings/printerSettings7913.bin"/><Relationship Id="rId49" Type="http://schemas.openxmlformats.org/officeDocument/2006/relationships/printerSettings" Target="../printerSettings/printerSettings7926.bin"/><Relationship Id="rId57" Type="http://schemas.openxmlformats.org/officeDocument/2006/relationships/printerSettings" Target="../printerSettings/printerSettings7934.bin"/><Relationship Id="rId61" Type="http://schemas.openxmlformats.org/officeDocument/2006/relationships/drawing" Target="../drawings/drawing268.xml"/><Relationship Id="rId10" Type="http://schemas.openxmlformats.org/officeDocument/2006/relationships/printerSettings" Target="../printerSettings/printerSettings7887.bin"/><Relationship Id="rId19" Type="http://schemas.openxmlformats.org/officeDocument/2006/relationships/printerSettings" Target="../printerSettings/printerSettings7896.bin"/><Relationship Id="rId31" Type="http://schemas.openxmlformats.org/officeDocument/2006/relationships/printerSettings" Target="../printerSettings/printerSettings7908.bin"/><Relationship Id="rId44" Type="http://schemas.openxmlformats.org/officeDocument/2006/relationships/printerSettings" Target="../printerSettings/printerSettings7921.bin"/><Relationship Id="rId52" Type="http://schemas.openxmlformats.org/officeDocument/2006/relationships/printerSettings" Target="../printerSettings/printerSettings7929.bin"/><Relationship Id="rId60" Type="http://schemas.openxmlformats.org/officeDocument/2006/relationships/printerSettings" Target="../printerSettings/printerSettings7937.bin"/><Relationship Id="rId4" Type="http://schemas.openxmlformats.org/officeDocument/2006/relationships/printerSettings" Target="../printerSettings/printerSettings7881.bin"/><Relationship Id="rId9" Type="http://schemas.openxmlformats.org/officeDocument/2006/relationships/printerSettings" Target="../printerSettings/printerSettings7886.bin"/><Relationship Id="rId14" Type="http://schemas.openxmlformats.org/officeDocument/2006/relationships/printerSettings" Target="../printerSettings/printerSettings7891.bin"/><Relationship Id="rId22" Type="http://schemas.openxmlformats.org/officeDocument/2006/relationships/printerSettings" Target="../printerSettings/printerSettings7899.bin"/><Relationship Id="rId27" Type="http://schemas.openxmlformats.org/officeDocument/2006/relationships/printerSettings" Target="../printerSettings/printerSettings7904.bin"/><Relationship Id="rId30" Type="http://schemas.openxmlformats.org/officeDocument/2006/relationships/printerSettings" Target="../printerSettings/printerSettings7907.bin"/><Relationship Id="rId35" Type="http://schemas.openxmlformats.org/officeDocument/2006/relationships/printerSettings" Target="../printerSettings/printerSettings7912.bin"/><Relationship Id="rId43" Type="http://schemas.openxmlformats.org/officeDocument/2006/relationships/printerSettings" Target="../printerSettings/printerSettings7920.bin"/><Relationship Id="rId48" Type="http://schemas.openxmlformats.org/officeDocument/2006/relationships/printerSettings" Target="../printerSettings/printerSettings7925.bin"/><Relationship Id="rId56" Type="http://schemas.openxmlformats.org/officeDocument/2006/relationships/printerSettings" Target="../printerSettings/printerSettings7933.bin"/><Relationship Id="rId8" Type="http://schemas.openxmlformats.org/officeDocument/2006/relationships/printerSettings" Target="../printerSettings/printerSettings7885.bin"/><Relationship Id="rId51" Type="http://schemas.openxmlformats.org/officeDocument/2006/relationships/printerSettings" Target="../printerSettings/printerSettings7928.bin"/><Relationship Id="rId3" Type="http://schemas.openxmlformats.org/officeDocument/2006/relationships/printerSettings" Target="../printerSettings/printerSettings7880.bin"/><Relationship Id="rId12" Type="http://schemas.openxmlformats.org/officeDocument/2006/relationships/printerSettings" Target="../printerSettings/printerSettings7889.bin"/><Relationship Id="rId17" Type="http://schemas.openxmlformats.org/officeDocument/2006/relationships/printerSettings" Target="../printerSettings/printerSettings7894.bin"/><Relationship Id="rId25" Type="http://schemas.openxmlformats.org/officeDocument/2006/relationships/printerSettings" Target="../printerSettings/printerSettings7902.bin"/><Relationship Id="rId33" Type="http://schemas.openxmlformats.org/officeDocument/2006/relationships/printerSettings" Target="../printerSettings/printerSettings7910.bin"/><Relationship Id="rId38" Type="http://schemas.openxmlformats.org/officeDocument/2006/relationships/printerSettings" Target="../printerSettings/printerSettings7915.bin"/><Relationship Id="rId46" Type="http://schemas.openxmlformats.org/officeDocument/2006/relationships/printerSettings" Target="../printerSettings/printerSettings7923.bin"/><Relationship Id="rId59" Type="http://schemas.openxmlformats.org/officeDocument/2006/relationships/printerSettings" Target="../printerSettings/printerSettings7936.bin"/></Relationships>
</file>

<file path=xl/worksheets/_rels/sheet152.xml.rels><?xml version="1.0" encoding="UTF-8" standalone="yes"?>
<Relationships xmlns="http://schemas.openxmlformats.org/package/2006/relationships"><Relationship Id="rId13" Type="http://schemas.openxmlformats.org/officeDocument/2006/relationships/printerSettings" Target="../printerSettings/printerSettings7950.bin"/><Relationship Id="rId18" Type="http://schemas.openxmlformats.org/officeDocument/2006/relationships/printerSettings" Target="../printerSettings/printerSettings7955.bin"/><Relationship Id="rId26" Type="http://schemas.openxmlformats.org/officeDocument/2006/relationships/printerSettings" Target="../printerSettings/printerSettings7963.bin"/><Relationship Id="rId39" Type="http://schemas.openxmlformats.org/officeDocument/2006/relationships/printerSettings" Target="../printerSettings/printerSettings7976.bin"/><Relationship Id="rId21" Type="http://schemas.openxmlformats.org/officeDocument/2006/relationships/printerSettings" Target="../printerSettings/printerSettings7958.bin"/><Relationship Id="rId34" Type="http://schemas.openxmlformats.org/officeDocument/2006/relationships/printerSettings" Target="../printerSettings/printerSettings7971.bin"/><Relationship Id="rId42" Type="http://schemas.openxmlformats.org/officeDocument/2006/relationships/printerSettings" Target="../printerSettings/printerSettings7979.bin"/><Relationship Id="rId47" Type="http://schemas.openxmlformats.org/officeDocument/2006/relationships/printerSettings" Target="../printerSettings/printerSettings7984.bin"/><Relationship Id="rId50" Type="http://schemas.openxmlformats.org/officeDocument/2006/relationships/printerSettings" Target="../printerSettings/printerSettings7987.bin"/><Relationship Id="rId55" Type="http://schemas.openxmlformats.org/officeDocument/2006/relationships/printerSettings" Target="../printerSettings/printerSettings7992.bin"/><Relationship Id="rId7" Type="http://schemas.openxmlformats.org/officeDocument/2006/relationships/printerSettings" Target="../printerSettings/printerSettings7944.bin"/><Relationship Id="rId2" Type="http://schemas.openxmlformats.org/officeDocument/2006/relationships/printerSettings" Target="../printerSettings/printerSettings7939.bin"/><Relationship Id="rId16" Type="http://schemas.openxmlformats.org/officeDocument/2006/relationships/printerSettings" Target="../printerSettings/printerSettings7953.bin"/><Relationship Id="rId20" Type="http://schemas.openxmlformats.org/officeDocument/2006/relationships/printerSettings" Target="../printerSettings/printerSettings7957.bin"/><Relationship Id="rId29" Type="http://schemas.openxmlformats.org/officeDocument/2006/relationships/printerSettings" Target="../printerSettings/printerSettings7966.bin"/><Relationship Id="rId41" Type="http://schemas.openxmlformats.org/officeDocument/2006/relationships/printerSettings" Target="../printerSettings/printerSettings7978.bin"/><Relationship Id="rId54" Type="http://schemas.openxmlformats.org/officeDocument/2006/relationships/printerSettings" Target="../printerSettings/printerSettings7991.bin"/><Relationship Id="rId1" Type="http://schemas.openxmlformats.org/officeDocument/2006/relationships/printerSettings" Target="../printerSettings/printerSettings7938.bin"/><Relationship Id="rId6" Type="http://schemas.openxmlformats.org/officeDocument/2006/relationships/printerSettings" Target="../printerSettings/printerSettings7943.bin"/><Relationship Id="rId11" Type="http://schemas.openxmlformats.org/officeDocument/2006/relationships/printerSettings" Target="../printerSettings/printerSettings7948.bin"/><Relationship Id="rId24" Type="http://schemas.openxmlformats.org/officeDocument/2006/relationships/printerSettings" Target="../printerSettings/printerSettings7961.bin"/><Relationship Id="rId32" Type="http://schemas.openxmlformats.org/officeDocument/2006/relationships/printerSettings" Target="../printerSettings/printerSettings7969.bin"/><Relationship Id="rId37" Type="http://schemas.openxmlformats.org/officeDocument/2006/relationships/printerSettings" Target="../printerSettings/printerSettings7974.bin"/><Relationship Id="rId40" Type="http://schemas.openxmlformats.org/officeDocument/2006/relationships/printerSettings" Target="../printerSettings/printerSettings7977.bin"/><Relationship Id="rId45" Type="http://schemas.openxmlformats.org/officeDocument/2006/relationships/printerSettings" Target="../printerSettings/printerSettings7982.bin"/><Relationship Id="rId53" Type="http://schemas.openxmlformats.org/officeDocument/2006/relationships/printerSettings" Target="../printerSettings/printerSettings7990.bin"/><Relationship Id="rId58" Type="http://schemas.openxmlformats.org/officeDocument/2006/relationships/printerSettings" Target="../printerSettings/printerSettings7995.bin"/><Relationship Id="rId5" Type="http://schemas.openxmlformats.org/officeDocument/2006/relationships/printerSettings" Target="../printerSettings/printerSettings7942.bin"/><Relationship Id="rId15" Type="http://schemas.openxmlformats.org/officeDocument/2006/relationships/printerSettings" Target="../printerSettings/printerSettings7952.bin"/><Relationship Id="rId23" Type="http://schemas.openxmlformats.org/officeDocument/2006/relationships/printerSettings" Target="../printerSettings/printerSettings7960.bin"/><Relationship Id="rId28" Type="http://schemas.openxmlformats.org/officeDocument/2006/relationships/printerSettings" Target="../printerSettings/printerSettings7965.bin"/><Relationship Id="rId36" Type="http://schemas.openxmlformats.org/officeDocument/2006/relationships/printerSettings" Target="../printerSettings/printerSettings7973.bin"/><Relationship Id="rId49" Type="http://schemas.openxmlformats.org/officeDocument/2006/relationships/printerSettings" Target="../printerSettings/printerSettings7986.bin"/><Relationship Id="rId57" Type="http://schemas.openxmlformats.org/officeDocument/2006/relationships/printerSettings" Target="../printerSettings/printerSettings7994.bin"/><Relationship Id="rId61" Type="http://schemas.openxmlformats.org/officeDocument/2006/relationships/drawing" Target="../drawings/drawing270.xml"/><Relationship Id="rId10" Type="http://schemas.openxmlformats.org/officeDocument/2006/relationships/printerSettings" Target="../printerSettings/printerSettings7947.bin"/><Relationship Id="rId19" Type="http://schemas.openxmlformats.org/officeDocument/2006/relationships/printerSettings" Target="../printerSettings/printerSettings7956.bin"/><Relationship Id="rId31" Type="http://schemas.openxmlformats.org/officeDocument/2006/relationships/printerSettings" Target="../printerSettings/printerSettings7968.bin"/><Relationship Id="rId44" Type="http://schemas.openxmlformats.org/officeDocument/2006/relationships/printerSettings" Target="../printerSettings/printerSettings7981.bin"/><Relationship Id="rId52" Type="http://schemas.openxmlformats.org/officeDocument/2006/relationships/printerSettings" Target="../printerSettings/printerSettings7989.bin"/><Relationship Id="rId60" Type="http://schemas.openxmlformats.org/officeDocument/2006/relationships/printerSettings" Target="../printerSettings/printerSettings7997.bin"/><Relationship Id="rId4" Type="http://schemas.openxmlformats.org/officeDocument/2006/relationships/printerSettings" Target="../printerSettings/printerSettings7941.bin"/><Relationship Id="rId9" Type="http://schemas.openxmlformats.org/officeDocument/2006/relationships/printerSettings" Target="../printerSettings/printerSettings7946.bin"/><Relationship Id="rId14" Type="http://schemas.openxmlformats.org/officeDocument/2006/relationships/printerSettings" Target="../printerSettings/printerSettings7951.bin"/><Relationship Id="rId22" Type="http://schemas.openxmlformats.org/officeDocument/2006/relationships/printerSettings" Target="../printerSettings/printerSettings7959.bin"/><Relationship Id="rId27" Type="http://schemas.openxmlformats.org/officeDocument/2006/relationships/printerSettings" Target="../printerSettings/printerSettings7964.bin"/><Relationship Id="rId30" Type="http://schemas.openxmlformats.org/officeDocument/2006/relationships/printerSettings" Target="../printerSettings/printerSettings7967.bin"/><Relationship Id="rId35" Type="http://schemas.openxmlformats.org/officeDocument/2006/relationships/printerSettings" Target="../printerSettings/printerSettings7972.bin"/><Relationship Id="rId43" Type="http://schemas.openxmlformats.org/officeDocument/2006/relationships/printerSettings" Target="../printerSettings/printerSettings7980.bin"/><Relationship Id="rId48" Type="http://schemas.openxmlformats.org/officeDocument/2006/relationships/printerSettings" Target="../printerSettings/printerSettings7985.bin"/><Relationship Id="rId56" Type="http://schemas.openxmlformats.org/officeDocument/2006/relationships/printerSettings" Target="../printerSettings/printerSettings7993.bin"/><Relationship Id="rId8" Type="http://schemas.openxmlformats.org/officeDocument/2006/relationships/printerSettings" Target="../printerSettings/printerSettings7945.bin"/><Relationship Id="rId51" Type="http://schemas.openxmlformats.org/officeDocument/2006/relationships/printerSettings" Target="../printerSettings/printerSettings7988.bin"/><Relationship Id="rId3" Type="http://schemas.openxmlformats.org/officeDocument/2006/relationships/printerSettings" Target="../printerSettings/printerSettings7940.bin"/><Relationship Id="rId12" Type="http://schemas.openxmlformats.org/officeDocument/2006/relationships/printerSettings" Target="../printerSettings/printerSettings7949.bin"/><Relationship Id="rId17" Type="http://schemas.openxmlformats.org/officeDocument/2006/relationships/printerSettings" Target="../printerSettings/printerSettings7954.bin"/><Relationship Id="rId25" Type="http://schemas.openxmlformats.org/officeDocument/2006/relationships/printerSettings" Target="../printerSettings/printerSettings7962.bin"/><Relationship Id="rId33" Type="http://schemas.openxmlformats.org/officeDocument/2006/relationships/printerSettings" Target="../printerSettings/printerSettings7970.bin"/><Relationship Id="rId38" Type="http://schemas.openxmlformats.org/officeDocument/2006/relationships/printerSettings" Target="../printerSettings/printerSettings7975.bin"/><Relationship Id="rId46" Type="http://schemas.openxmlformats.org/officeDocument/2006/relationships/printerSettings" Target="../printerSettings/printerSettings7983.bin"/><Relationship Id="rId59" Type="http://schemas.openxmlformats.org/officeDocument/2006/relationships/printerSettings" Target="../printerSettings/printerSettings7996.bin"/></Relationships>
</file>

<file path=xl/worksheets/_rels/sheet153.xml.rels><?xml version="1.0" encoding="UTF-8" standalone="yes"?>
<Relationships xmlns="http://schemas.openxmlformats.org/package/2006/relationships"><Relationship Id="rId13" Type="http://schemas.openxmlformats.org/officeDocument/2006/relationships/printerSettings" Target="../printerSettings/printerSettings8010.bin"/><Relationship Id="rId18" Type="http://schemas.openxmlformats.org/officeDocument/2006/relationships/printerSettings" Target="../printerSettings/printerSettings8015.bin"/><Relationship Id="rId26" Type="http://schemas.openxmlformats.org/officeDocument/2006/relationships/printerSettings" Target="../printerSettings/printerSettings8023.bin"/><Relationship Id="rId39" Type="http://schemas.openxmlformats.org/officeDocument/2006/relationships/printerSettings" Target="../printerSettings/printerSettings8036.bin"/><Relationship Id="rId21" Type="http://schemas.openxmlformats.org/officeDocument/2006/relationships/printerSettings" Target="../printerSettings/printerSettings8018.bin"/><Relationship Id="rId34" Type="http://schemas.openxmlformats.org/officeDocument/2006/relationships/printerSettings" Target="../printerSettings/printerSettings8031.bin"/><Relationship Id="rId42" Type="http://schemas.openxmlformats.org/officeDocument/2006/relationships/printerSettings" Target="../printerSettings/printerSettings8039.bin"/><Relationship Id="rId47" Type="http://schemas.openxmlformats.org/officeDocument/2006/relationships/printerSettings" Target="../printerSettings/printerSettings8044.bin"/><Relationship Id="rId50" Type="http://schemas.openxmlformats.org/officeDocument/2006/relationships/printerSettings" Target="../printerSettings/printerSettings8047.bin"/><Relationship Id="rId55" Type="http://schemas.openxmlformats.org/officeDocument/2006/relationships/printerSettings" Target="../printerSettings/printerSettings8052.bin"/><Relationship Id="rId7" Type="http://schemas.openxmlformats.org/officeDocument/2006/relationships/printerSettings" Target="../printerSettings/printerSettings8004.bin"/><Relationship Id="rId2" Type="http://schemas.openxmlformats.org/officeDocument/2006/relationships/printerSettings" Target="../printerSettings/printerSettings7999.bin"/><Relationship Id="rId16" Type="http://schemas.openxmlformats.org/officeDocument/2006/relationships/printerSettings" Target="../printerSettings/printerSettings8013.bin"/><Relationship Id="rId20" Type="http://schemas.openxmlformats.org/officeDocument/2006/relationships/printerSettings" Target="../printerSettings/printerSettings8017.bin"/><Relationship Id="rId29" Type="http://schemas.openxmlformats.org/officeDocument/2006/relationships/printerSettings" Target="../printerSettings/printerSettings8026.bin"/><Relationship Id="rId41" Type="http://schemas.openxmlformats.org/officeDocument/2006/relationships/printerSettings" Target="../printerSettings/printerSettings8038.bin"/><Relationship Id="rId54" Type="http://schemas.openxmlformats.org/officeDocument/2006/relationships/printerSettings" Target="../printerSettings/printerSettings8051.bin"/><Relationship Id="rId1" Type="http://schemas.openxmlformats.org/officeDocument/2006/relationships/printerSettings" Target="../printerSettings/printerSettings7998.bin"/><Relationship Id="rId6" Type="http://schemas.openxmlformats.org/officeDocument/2006/relationships/printerSettings" Target="../printerSettings/printerSettings8003.bin"/><Relationship Id="rId11" Type="http://schemas.openxmlformats.org/officeDocument/2006/relationships/printerSettings" Target="../printerSettings/printerSettings8008.bin"/><Relationship Id="rId24" Type="http://schemas.openxmlformats.org/officeDocument/2006/relationships/printerSettings" Target="../printerSettings/printerSettings8021.bin"/><Relationship Id="rId32" Type="http://schemas.openxmlformats.org/officeDocument/2006/relationships/printerSettings" Target="../printerSettings/printerSettings8029.bin"/><Relationship Id="rId37" Type="http://schemas.openxmlformats.org/officeDocument/2006/relationships/printerSettings" Target="../printerSettings/printerSettings8034.bin"/><Relationship Id="rId40" Type="http://schemas.openxmlformats.org/officeDocument/2006/relationships/printerSettings" Target="../printerSettings/printerSettings8037.bin"/><Relationship Id="rId45" Type="http://schemas.openxmlformats.org/officeDocument/2006/relationships/printerSettings" Target="../printerSettings/printerSettings8042.bin"/><Relationship Id="rId53" Type="http://schemas.openxmlformats.org/officeDocument/2006/relationships/printerSettings" Target="../printerSettings/printerSettings8050.bin"/><Relationship Id="rId58" Type="http://schemas.openxmlformats.org/officeDocument/2006/relationships/printerSettings" Target="../printerSettings/printerSettings8055.bin"/><Relationship Id="rId5" Type="http://schemas.openxmlformats.org/officeDocument/2006/relationships/printerSettings" Target="../printerSettings/printerSettings8002.bin"/><Relationship Id="rId15" Type="http://schemas.openxmlformats.org/officeDocument/2006/relationships/printerSettings" Target="../printerSettings/printerSettings8012.bin"/><Relationship Id="rId23" Type="http://schemas.openxmlformats.org/officeDocument/2006/relationships/printerSettings" Target="../printerSettings/printerSettings8020.bin"/><Relationship Id="rId28" Type="http://schemas.openxmlformats.org/officeDocument/2006/relationships/printerSettings" Target="../printerSettings/printerSettings8025.bin"/><Relationship Id="rId36" Type="http://schemas.openxmlformats.org/officeDocument/2006/relationships/printerSettings" Target="../printerSettings/printerSettings8033.bin"/><Relationship Id="rId49" Type="http://schemas.openxmlformats.org/officeDocument/2006/relationships/printerSettings" Target="../printerSettings/printerSettings8046.bin"/><Relationship Id="rId57" Type="http://schemas.openxmlformats.org/officeDocument/2006/relationships/printerSettings" Target="../printerSettings/printerSettings8054.bin"/><Relationship Id="rId61" Type="http://schemas.openxmlformats.org/officeDocument/2006/relationships/drawing" Target="../drawings/drawing272.xml"/><Relationship Id="rId10" Type="http://schemas.openxmlformats.org/officeDocument/2006/relationships/printerSettings" Target="../printerSettings/printerSettings8007.bin"/><Relationship Id="rId19" Type="http://schemas.openxmlformats.org/officeDocument/2006/relationships/printerSettings" Target="../printerSettings/printerSettings8016.bin"/><Relationship Id="rId31" Type="http://schemas.openxmlformats.org/officeDocument/2006/relationships/printerSettings" Target="../printerSettings/printerSettings8028.bin"/><Relationship Id="rId44" Type="http://schemas.openxmlformats.org/officeDocument/2006/relationships/printerSettings" Target="../printerSettings/printerSettings8041.bin"/><Relationship Id="rId52" Type="http://schemas.openxmlformats.org/officeDocument/2006/relationships/printerSettings" Target="../printerSettings/printerSettings8049.bin"/><Relationship Id="rId60" Type="http://schemas.openxmlformats.org/officeDocument/2006/relationships/printerSettings" Target="../printerSettings/printerSettings8057.bin"/><Relationship Id="rId4" Type="http://schemas.openxmlformats.org/officeDocument/2006/relationships/printerSettings" Target="../printerSettings/printerSettings8001.bin"/><Relationship Id="rId9" Type="http://schemas.openxmlformats.org/officeDocument/2006/relationships/printerSettings" Target="../printerSettings/printerSettings8006.bin"/><Relationship Id="rId14" Type="http://schemas.openxmlformats.org/officeDocument/2006/relationships/printerSettings" Target="../printerSettings/printerSettings8011.bin"/><Relationship Id="rId22" Type="http://schemas.openxmlformats.org/officeDocument/2006/relationships/printerSettings" Target="../printerSettings/printerSettings8019.bin"/><Relationship Id="rId27" Type="http://schemas.openxmlformats.org/officeDocument/2006/relationships/printerSettings" Target="../printerSettings/printerSettings8024.bin"/><Relationship Id="rId30" Type="http://schemas.openxmlformats.org/officeDocument/2006/relationships/printerSettings" Target="../printerSettings/printerSettings8027.bin"/><Relationship Id="rId35" Type="http://schemas.openxmlformats.org/officeDocument/2006/relationships/printerSettings" Target="../printerSettings/printerSettings8032.bin"/><Relationship Id="rId43" Type="http://schemas.openxmlformats.org/officeDocument/2006/relationships/printerSettings" Target="../printerSettings/printerSettings8040.bin"/><Relationship Id="rId48" Type="http://schemas.openxmlformats.org/officeDocument/2006/relationships/printerSettings" Target="../printerSettings/printerSettings8045.bin"/><Relationship Id="rId56" Type="http://schemas.openxmlformats.org/officeDocument/2006/relationships/printerSettings" Target="../printerSettings/printerSettings8053.bin"/><Relationship Id="rId8" Type="http://schemas.openxmlformats.org/officeDocument/2006/relationships/printerSettings" Target="../printerSettings/printerSettings8005.bin"/><Relationship Id="rId51" Type="http://schemas.openxmlformats.org/officeDocument/2006/relationships/printerSettings" Target="../printerSettings/printerSettings8048.bin"/><Relationship Id="rId3" Type="http://schemas.openxmlformats.org/officeDocument/2006/relationships/printerSettings" Target="../printerSettings/printerSettings8000.bin"/><Relationship Id="rId12" Type="http://schemas.openxmlformats.org/officeDocument/2006/relationships/printerSettings" Target="../printerSettings/printerSettings8009.bin"/><Relationship Id="rId17" Type="http://schemas.openxmlformats.org/officeDocument/2006/relationships/printerSettings" Target="../printerSettings/printerSettings8014.bin"/><Relationship Id="rId25" Type="http://schemas.openxmlformats.org/officeDocument/2006/relationships/printerSettings" Target="../printerSettings/printerSettings8022.bin"/><Relationship Id="rId33" Type="http://schemas.openxmlformats.org/officeDocument/2006/relationships/printerSettings" Target="../printerSettings/printerSettings8030.bin"/><Relationship Id="rId38" Type="http://schemas.openxmlformats.org/officeDocument/2006/relationships/printerSettings" Target="../printerSettings/printerSettings8035.bin"/><Relationship Id="rId46" Type="http://schemas.openxmlformats.org/officeDocument/2006/relationships/printerSettings" Target="../printerSettings/printerSettings8043.bin"/><Relationship Id="rId59" Type="http://schemas.openxmlformats.org/officeDocument/2006/relationships/printerSettings" Target="../printerSettings/printerSettings8056.bin"/></Relationships>
</file>

<file path=xl/worksheets/_rels/sheet154.xml.rels><?xml version="1.0" encoding="UTF-8" standalone="yes"?>
<Relationships xmlns="http://schemas.openxmlformats.org/package/2006/relationships"><Relationship Id="rId13" Type="http://schemas.openxmlformats.org/officeDocument/2006/relationships/printerSettings" Target="../printerSettings/printerSettings8070.bin"/><Relationship Id="rId18" Type="http://schemas.openxmlformats.org/officeDocument/2006/relationships/printerSettings" Target="../printerSettings/printerSettings8075.bin"/><Relationship Id="rId26" Type="http://schemas.openxmlformats.org/officeDocument/2006/relationships/printerSettings" Target="../printerSettings/printerSettings8083.bin"/><Relationship Id="rId39" Type="http://schemas.openxmlformats.org/officeDocument/2006/relationships/printerSettings" Target="../printerSettings/printerSettings8096.bin"/><Relationship Id="rId21" Type="http://schemas.openxmlformats.org/officeDocument/2006/relationships/printerSettings" Target="../printerSettings/printerSettings8078.bin"/><Relationship Id="rId34" Type="http://schemas.openxmlformats.org/officeDocument/2006/relationships/printerSettings" Target="../printerSettings/printerSettings8091.bin"/><Relationship Id="rId42" Type="http://schemas.openxmlformats.org/officeDocument/2006/relationships/printerSettings" Target="../printerSettings/printerSettings8099.bin"/><Relationship Id="rId47" Type="http://schemas.openxmlformats.org/officeDocument/2006/relationships/printerSettings" Target="../printerSettings/printerSettings8104.bin"/><Relationship Id="rId50" Type="http://schemas.openxmlformats.org/officeDocument/2006/relationships/printerSettings" Target="../printerSettings/printerSettings8107.bin"/><Relationship Id="rId55" Type="http://schemas.openxmlformats.org/officeDocument/2006/relationships/printerSettings" Target="../printerSettings/printerSettings8112.bin"/><Relationship Id="rId7" Type="http://schemas.openxmlformats.org/officeDocument/2006/relationships/printerSettings" Target="../printerSettings/printerSettings8064.bin"/><Relationship Id="rId2" Type="http://schemas.openxmlformats.org/officeDocument/2006/relationships/printerSettings" Target="../printerSettings/printerSettings8059.bin"/><Relationship Id="rId16" Type="http://schemas.openxmlformats.org/officeDocument/2006/relationships/printerSettings" Target="../printerSettings/printerSettings8073.bin"/><Relationship Id="rId20" Type="http://schemas.openxmlformats.org/officeDocument/2006/relationships/printerSettings" Target="../printerSettings/printerSettings8077.bin"/><Relationship Id="rId29" Type="http://schemas.openxmlformats.org/officeDocument/2006/relationships/printerSettings" Target="../printerSettings/printerSettings8086.bin"/><Relationship Id="rId41" Type="http://schemas.openxmlformats.org/officeDocument/2006/relationships/printerSettings" Target="../printerSettings/printerSettings8098.bin"/><Relationship Id="rId54" Type="http://schemas.openxmlformats.org/officeDocument/2006/relationships/printerSettings" Target="../printerSettings/printerSettings8111.bin"/><Relationship Id="rId1" Type="http://schemas.openxmlformats.org/officeDocument/2006/relationships/printerSettings" Target="../printerSettings/printerSettings8058.bin"/><Relationship Id="rId6" Type="http://schemas.openxmlformats.org/officeDocument/2006/relationships/printerSettings" Target="../printerSettings/printerSettings8063.bin"/><Relationship Id="rId11" Type="http://schemas.openxmlformats.org/officeDocument/2006/relationships/printerSettings" Target="../printerSettings/printerSettings8068.bin"/><Relationship Id="rId24" Type="http://schemas.openxmlformats.org/officeDocument/2006/relationships/printerSettings" Target="../printerSettings/printerSettings8081.bin"/><Relationship Id="rId32" Type="http://schemas.openxmlformats.org/officeDocument/2006/relationships/printerSettings" Target="../printerSettings/printerSettings8089.bin"/><Relationship Id="rId37" Type="http://schemas.openxmlformats.org/officeDocument/2006/relationships/printerSettings" Target="../printerSettings/printerSettings8094.bin"/><Relationship Id="rId40" Type="http://schemas.openxmlformats.org/officeDocument/2006/relationships/printerSettings" Target="../printerSettings/printerSettings8097.bin"/><Relationship Id="rId45" Type="http://schemas.openxmlformats.org/officeDocument/2006/relationships/printerSettings" Target="../printerSettings/printerSettings8102.bin"/><Relationship Id="rId53" Type="http://schemas.openxmlformats.org/officeDocument/2006/relationships/printerSettings" Target="../printerSettings/printerSettings8110.bin"/><Relationship Id="rId58" Type="http://schemas.openxmlformats.org/officeDocument/2006/relationships/printerSettings" Target="../printerSettings/printerSettings8115.bin"/><Relationship Id="rId5" Type="http://schemas.openxmlformats.org/officeDocument/2006/relationships/printerSettings" Target="../printerSettings/printerSettings8062.bin"/><Relationship Id="rId15" Type="http://schemas.openxmlformats.org/officeDocument/2006/relationships/printerSettings" Target="../printerSettings/printerSettings8072.bin"/><Relationship Id="rId23" Type="http://schemas.openxmlformats.org/officeDocument/2006/relationships/printerSettings" Target="../printerSettings/printerSettings8080.bin"/><Relationship Id="rId28" Type="http://schemas.openxmlformats.org/officeDocument/2006/relationships/printerSettings" Target="../printerSettings/printerSettings8085.bin"/><Relationship Id="rId36" Type="http://schemas.openxmlformats.org/officeDocument/2006/relationships/printerSettings" Target="../printerSettings/printerSettings8093.bin"/><Relationship Id="rId49" Type="http://schemas.openxmlformats.org/officeDocument/2006/relationships/printerSettings" Target="../printerSettings/printerSettings8106.bin"/><Relationship Id="rId57" Type="http://schemas.openxmlformats.org/officeDocument/2006/relationships/printerSettings" Target="../printerSettings/printerSettings8114.bin"/><Relationship Id="rId61" Type="http://schemas.openxmlformats.org/officeDocument/2006/relationships/drawing" Target="../drawings/drawing274.xml"/><Relationship Id="rId10" Type="http://schemas.openxmlformats.org/officeDocument/2006/relationships/printerSettings" Target="../printerSettings/printerSettings8067.bin"/><Relationship Id="rId19" Type="http://schemas.openxmlformats.org/officeDocument/2006/relationships/printerSettings" Target="../printerSettings/printerSettings8076.bin"/><Relationship Id="rId31" Type="http://schemas.openxmlformats.org/officeDocument/2006/relationships/printerSettings" Target="../printerSettings/printerSettings8088.bin"/><Relationship Id="rId44" Type="http://schemas.openxmlformats.org/officeDocument/2006/relationships/printerSettings" Target="../printerSettings/printerSettings8101.bin"/><Relationship Id="rId52" Type="http://schemas.openxmlformats.org/officeDocument/2006/relationships/printerSettings" Target="../printerSettings/printerSettings8109.bin"/><Relationship Id="rId60" Type="http://schemas.openxmlformats.org/officeDocument/2006/relationships/printerSettings" Target="../printerSettings/printerSettings8117.bin"/><Relationship Id="rId4" Type="http://schemas.openxmlformats.org/officeDocument/2006/relationships/printerSettings" Target="../printerSettings/printerSettings8061.bin"/><Relationship Id="rId9" Type="http://schemas.openxmlformats.org/officeDocument/2006/relationships/printerSettings" Target="../printerSettings/printerSettings8066.bin"/><Relationship Id="rId14" Type="http://schemas.openxmlformats.org/officeDocument/2006/relationships/printerSettings" Target="../printerSettings/printerSettings8071.bin"/><Relationship Id="rId22" Type="http://schemas.openxmlformats.org/officeDocument/2006/relationships/printerSettings" Target="../printerSettings/printerSettings8079.bin"/><Relationship Id="rId27" Type="http://schemas.openxmlformats.org/officeDocument/2006/relationships/printerSettings" Target="../printerSettings/printerSettings8084.bin"/><Relationship Id="rId30" Type="http://schemas.openxmlformats.org/officeDocument/2006/relationships/printerSettings" Target="../printerSettings/printerSettings8087.bin"/><Relationship Id="rId35" Type="http://schemas.openxmlformats.org/officeDocument/2006/relationships/printerSettings" Target="../printerSettings/printerSettings8092.bin"/><Relationship Id="rId43" Type="http://schemas.openxmlformats.org/officeDocument/2006/relationships/printerSettings" Target="../printerSettings/printerSettings8100.bin"/><Relationship Id="rId48" Type="http://schemas.openxmlformats.org/officeDocument/2006/relationships/printerSettings" Target="../printerSettings/printerSettings8105.bin"/><Relationship Id="rId56" Type="http://schemas.openxmlformats.org/officeDocument/2006/relationships/printerSettings" Target="../printerSettings/printerSettings8113.bin"/><Relationship Id="rId8" Type="http://schemas.openxmlformats.org/officeDocument/2006/relationships/printerSettings" Target="../printerSettings/printerSettings8065.bin"/><Relationship Id="rId51" Type="http://schemas.openxmlformats.org/officeDocument/2006/relationships/printerSettings" Target="../printerSettings/printerSettings8108.bin"/><Relationship Id="rId3" Type="http://schemas.openxmlformats.org/officeDocument/2006/relationships/printerSettings" Target="../printerSettings/printerSettings8060.bin"/><Relationship Id="rId12" Type="http://schemas.openxmlformats.org/officeDocument/2006/relationships/printerSettings" Target="../printerSettings/printerSettings8069.bin"/><Relationship Id="rId17" Type="http://schemas.openxmlformats.org/officeDocument/2006/relationships/printerSettings" Target="../printerSettings/printerSettings8074.bin"/><Relationship Id="rId25" Type="http://schemas.openxmlformats.org/officeDocument/2006/relationships/printerSettings" Target="../printerSettings/printerSettings8082.bin"/><Relationship Id="rId33" Type="http://schemas.openxmlformats.org/officeDocument/2006/relationships/printerSettings" Target="../printerSettings/printerSettings8090.bin"/><Relationship Id="rId38" Type="http://schemas.openxmlformats.org/officeDocument/2006/relationships/printerSettings" Target="../printerSettings/printerSettings8095.bin"/><Relationship Id="rId46" Type="http://schemas.openxmlformats.org/officeDocument/2006/relationships/printerSettings" Target="../printerSettings/printerSettings8103.bin"/><Relationship Id="rId59" Type="http://schemas.openxmlformats.org/officeDocument/2006/relationships/printerSettings" Target="../printerSettings/printerSettings8116.bin"/></Relationships>
</file>

<file path=xl/worksheets/_rels/sheet155.xml.rels><?xml version="1.0" encoding="UTF-8" standalone="yes"?>
<Relationships xmlns="http://schemas.openxmlformats.org/package/2006/relationships"><Relationship Id="rId13" Type="http://schemas.openxmlformats.org/officeDocument/2006/relationships/printerSettings" Target="../printerSettings/printerSettings8130.bin"/><Relationship Id="rId18" Type="http://schemas.openxmlformats.org/officeDocument/2006/relationships/printerSettings" Target="../printerSettings/printerSettings8135.bin"/><Relationship Id="rId26" Type="http://schemas.openxmlformats.org/officeDocument/2006/relationships/printerSettings" Target="../printerSettings/printerSettings8143.bin"/><Relationship Id="rId39" Type="http://schemas.openxmlformats.org/officeDocument/2006/relationships/printerSettings" Target="../printerSettings/printerSettings8156.bin"/><Relationship Id="rId21" Type="http://schemas.openxmlformats.org/officeDocument/2006/relationships/printerSettings" Target="../printerSettings/printerSettings8138.bin"/><Relationship Id="rId34" Type="http://schemas.openxmlformats.org/officeDocument/2006/relationships/printerSettings" Target="../printerSettings/printerSettings8151.bin"/><Relationship Id="rId42" Type="http://schemas.openxmlformats.org/officeDocument/2006/relationships/printerSettings" Target="../printerSettings/printerSettings8159.bin"/><Relationship Id="rId47" Type="http://schemas.openxmlformats.org/officeDocument/2006/relationships/printerSettings" Target="../printerSettings/printerSettings8164.bin"/><Relationship Id="rId50" Type="http://schemas.openxmlformats.org/officeDocument/2006/relationships/printerSettings" Target="../printerSettings/printerSettings8167.bin"/><Relationship Id="rId55" Type="http://schemas.openxmlformats.org/officeDocument/2006/relationships/printerSettings" Target="../printerSettings/printerSettings8172.bin"/><Relationship Id="rId7" Type="http://schemas.openxmlformats.org/officeDocument/2006/relationships/printerSettings" Target="../printerSettings/printerSettings8124.bin"/><Relationship Id="rId2" Type="http://schemas.openxmlformats.org/officeDocument/2006/relationships/printerSettings" Target="../printerSettings/printerSettings8119.bin"/><Relationship Id="rId16" Type="http://schemas.openxmlformats.org/officeDocument/2006/relationships/printerSettings" Target="../printerSettings/printerSettings8133.bin"/><Relationship Id="rId20" Type="http://schemas.openxmlformats.org/officeDocument/2006/relationships/printerSettings" Target="../printerSettings/printerSettings8137.bin"/><Relationship Id="rId29" Type="http://schemas.openxmlformats.org/officeDocument/2006/relationships/printerSettings" Target="../printerSettings/printerSettings8146.bin"/><Relationship Id="rId41" Type="http://schemas.openxmlformats.org/officeDocument/2006/relationships/printerSettings" Target="../printerSettings/printerSettings8158.bin"/><Relationship Id="rId54" Type="http://schemas.openxmlformats.org/officeDocument/2006/relationships/printerSettings" Target="../printerSettings/printerSettings8171.bin"/><Relationship Id="rId1" Type="http://schemas.openxmlformats.org/officeDocument/2006/relationships/printerSettings" Target="../printerSettings/printerSettings8118.bin"/><Relationship Id="rId6" Type="http://schemas.openxmlformats.org/officeDocument/2006/relationships/printerSettings" Target="../printerSettings/printerSettings8123.bin"/><Relationship Id="rId11" Type="http://schemas.openxmlformats.org/officeDocument/2006/relationships/printerSettings" Target="../printerSettings/printerSettings8128.bin"/><Relationship Id="rId24" Type="http://schemas.openxmlformats.org/officeDocument/2006/relationships/printerSettings" Target="../printerSettings/printerSettings8141.bin"/><Relationship Id="rId32" Type="http://schemas.openxmlformats.org/officeDocument/2006/relationships/printerSettings" Target="../printerSettings/printerSettings8149.bin"/><Relationship Id="rId37" Type="http://schemas.openxmlformats.org/officeDocument/2006/relationships/printerSettings" Target="../printerSettings/printerSettings8154.bin"/><Relationship Id="rId40" Type="http://schemas.openxmlformats.org/officeDocument/2006/relationships/printerSettings" Target="../printerSettings/printerSettings8157.bin"/><Relationship Id="rId45" Type="http://schemas.openxmlformats.org/officeDocument/2006/relationships/printerSettings" Target="../printerSettings/printerSettings8162.bin"/><Relationship Id="rId53" Type="http://schemas.openxmlformats.org/officeDocument/2006/relationships/printerSettings" Target="../printerSettings/printerSettings8170.bin"/><Relationship Id="rId58" Type="http://schemas.openxmlformats.org/officeDocument/2006/relationships/printerSettings" Target="../printerSettings/printerSettings8175.bin"/><Relationship Id="rId5" Type="http://schemas.openxmlformats.org/officeDocument/2006/relationships/printerSettings" Target="../printerSettings/printerSettings8122.bin"/><Relationship Id="rId15" Type="http://schemas.openxmlformats.org/officeDocument/2006/relationships/printerSettings" Target="../printerSettings/printerSettings8132.bin"/><Relationship Id="rId23" Type="http://schemas.openxmlformats.org/officeDocument/2006/relationships/printerSettings" Target="../printerSettings/printerSettings8140.bin"/><Relationship Id="rId28" Type="http://schemas.openxmlformats.org/officeDocument/2006/relationships/printerSettings" Target="../printerSettings/printerSettings8145.bin"/><Relationship Id="rId36" Type="http://schemas.openxmlformats.org/officeDocument/2006/relationships/printerSettings" Target="../printerSettings/printerSettings8153.bin"/><Relationship Id="rId49" Type="http://schemas.openxmlformats.org/officeDocument/2006/relationships/printerSettings" Target="../printerSettings/printerSettings8166.bin"/><Relationship Id="rId57" Type="http://schemas.openxmlformats.org/officeDocument/2006/relationships/printerSettings" Target="../printerSettings/printerSettings8174.bin"/><Relationship Id="rId61" Type="http://schemas.openxmlformats.org/officeDocument/2006/relationships/drawing" Target="../drawings/drawing275.xml"/><Relationship Id="rId10" Type="http://schemas.openxmlformats.org/officeDocument/2006/relationships/printerSettings" Target="../printerSettings/printerSettings8127.bin"/><Relationship Id="rId19" Type="http://schemas.openxmlformats.org/officeDocument/2006/relationships/printerSettings" Target="../printerSettings/printerSettings8136.bin"/><Relationship Id="rId31" Type="http://schemas.openxmlformats.org/officeDocument/2006/relationships/printerSettings" Target="../printerSettings/printerSettings8148.bin"/><Relationship Id="rId44" Type="http://schemas.openxmlformats.org/officeDocument/2006/relationships/printerSettings" Target="../printerSettings/printerSettings8161.bin"/><Relationship Id="rId52" Type="http://schemas.openxmlformats.org/officeDocument/2006/relationships/printerSettings" Target="../printerSettings/printerSettings8169.bin"/><Relationship Id="rId60" Type="http://schemas.openxmlformats.org/officeDocument/2006/relationships/printerSettings" Target="../printerSettings/printerSettings8177.bin"/><Relationship Id="rId4" Type="http://schemas.openxmlformats.org/officeDocument/2006/relationships/printerSettings" Target="../printerSettings/printerSettings8121.bin"/><Relationship Id="rId9" Type="http://schemas.openxmlformats.org/officeDocument/2006/relationships/printerSettings" Target="../printerSettings/printerSettings8126.bin"/><Relationship Id="rId14" Type="http://schemas.openxmlformats.org/officeDocument/2006/relationships/printerSettings" Target="../printerSettings/printerSettings8131.bin"/><Relationship Id="rId22" Type="http://schemas.openxmlformats.org/officeDocument/2006/relationships/printerSettings" Target="../printerSettings/printerSettings8139.bin"/><Relationship Id="rId27" Type="http://schemas.openxmlformats.org/officeDocument/2006/relationships/printerSettings" Target="../printerSettings/printerSettings8144.bin"/><Relationship Id="rId30" Type="http://schemas.openxmlformats.org/officeDocument/2006/relationships/printerSettings" Target="../printerSettings/printerSettings8147.bin"/><Relationship Id="rId35" Type="http://schemas.openxmlformats.org/officeDocument/2006/relationships/printerSettings" Target="../printerSettings/printerSettings8152.bin"/><Relationship Id="rId43" Type="http://schemas.openxmlformats.org/officeDocument/2006/relationships/printerSettings" Target="../printerSettings/printerSettings8160.bin"/><Relationship Id="rId48" Type="http://schemas.openxmlformats.org/officeDocument/2006/relationships/printerSettings" Target="../printerSettings/printerSettings8165.bin"/><Relationship Id="rId56" Type="http://schemas.openxmlformats.org/officeDocument/2006/relationships/printerSettings" Target="../printerSettings/printerSettings8173.bin"/><Relationship Id="rId8" Type="http://schemas.openxmlformats.org/officeDocument/2006/relationships/printerSettings" Target="../printerSettings/printerSettings8125.bin"/><Relationship Id="rId51" Type="http://schemas.openxmlformats.org/officeDocument/2006/relationships/printerSettings" Target="../printerSettings/printerSettings8168.bin"/><Relationship Id="rId3" Type="http://schemas.openxmlformats.org/officeDocument/2006/relationships/printerSettings" Target="../printerSettings/printerSettings8120.bin"/><Relationship Id="rId12" Type="http://schemas.openxmlformats.org/officeDocument/2006/relationships/printerSettings" Target="../printerSettings/printerSettings8129.bin"/><Relationship Id="rId17" Type="http://schemas.openxmlformats.org/officeDocument/2006/relationships/printerSettings" Target="../printerSettings/printerSettings8134.bin"/><Relationship Id="rId25" Type="http://schemas.openxmlformats.org/officeDocument/2006/relationships/printerSettings" Target="../printerSettings/printerSettings8142.bin"/><Relationship Id="rId33" Type="http://schemas.openxmlformats.org/officeDocument/2006/relationships/printerSettings" Target="../printerSettings/printerSettings8150.bin"/><Relationship Id="rId38" Type="http://schemas.openxmlformats.org/officeDocument/2006/relationships/printerSettings" Target="../printerSettings/printerSettings8155.bin"/><Relationship Id="rId46" Type="http://schemas.openxmlformats.org/officeDocument/2006/relationships/printerSettings" Target="../printerSettings/printerSettings8163.bin"/><Relationship Id="rId59" Type="http://schemas.openxmlformats.org/officeDocument/2006/relationships/printerSettings" Target="../printerSettings/printerSettings8176.bin"/></Relationships>
</file>

<file path=xl/worksheets/_rels/sheet156.xml.rels><?xml version="1.0" encoding="UTF-8" standalone="yes"?>
<Relationships xmlns="http://schemas.openxmlformats.org/package/2006/relationships"><Relationship Id="rId13" Type="http://schemas.openxmlformats.org/officeDocument/2006/relationships/printerSettings" Target="../printerSettings/printerSettings8190.bin"/><Relationship Id="rId18" Type="http://schemas.openxmlformats.org/officeDocument/2006/relationships/printerSettings" Target="../printerSettings/printerSettings8195.bin"/><Relationship Id="rId26" Type="http://schemas.openxmlformats.org/officeDocument/2006/relationships/printerSettings" Target="../printerSettings/printerSettings8203.bin"/><Relationship Id="rId39" Type="http://schemas.openxmlformats.org/officeDocument/2006/relationships/printerSettings" Target="../printerSettings/printerSettings8216.bin"/><Relationship Id="rId21" Type="http://schemas.openxmlformats.org/officeDocument/2006/relationships/printerSettings" Target="../printerSettings/printerSettings8198.bin"/><Relationship Id="rId34" Type="http://schemas.openxmlformats.org/officeDocument/2006/relationships/printerSettings" Target="../printerSettings/printerSettings8211.bin"/><Relationship Id="rId42" Type="http://schemas.openxmlformats.org/officeDocument/2006/relationships/printerSettings" Target="../printerSettings/printerSettings8219.bin"/><Relationship Id="rId47" Type="http://schemas.openxmlformats.org/officeDocument/2006/relationships/printerSettings" Target="../printerSettings/printerSettings8224.bin"/><Relationship Id="rId50" Type="http://schemas.openxmlformats.org/officeDocument/2006/relationships/printerSettings" Target="../printerSettings/printerSettings8227.bin"/><Relationship Id="rId55" Type="http://schemas.openxmlformats.org/officeDocument/2006/relationships/printerSettings" Target="../printerSettings/printerSettings8232.bin"/><Relationship Id="rId7" Type="http://schemas.openxmlformats.org/officeDocument/2006/relationships/printerSettings" Target="../printerSettings/printerSettings8184.bin"/><Relationship Id="rId2" Type="http://schemas.openxmlformats.org/officeDocument/2006/relationships/printerSettings" Target="../printerSettings/printerSettings8179.bin"/><Relationship Id="rId16" Type="http://schemas.openxmlformats.org/officeDocument/2006/relationships/printerSettings" Target="../printerSettings/printerSettings8193.bin"/><Relationship Id="rId20" Type="http://schemas.openxmlformats.org/officeDocument/2006/relationships/printerSettings" Target="../printerSettings/printerSettings8197.bin"/><Relationship Id="rId29" Type="http://schemas.openxmlformats.org/officeDocument/2006/relationships/printerSettings" Target="../printerSettings/printerSettings8206.bin"/><Relationship Id="rId41" Type="http://schemas.openxmlformats.org/officeDocument/2006/relationships/printerSettings" Target="../printerSettings/printerSettings8218.bin"/><Relationship Id="rId54" Type="http://schemas.openxmlformats.org/officeDocument/2006/relationships/printerSettings" Target="../printerSettings/printerSettings8231.bin"/><Relationship Id="rId1" Type="http://schemas.openxmlformats.org/officeDocument/2006/relationships/printerSettings" Target="../printerSettings/printerSettings8178.bin"/><Relationship Id="rId6" Type="http://schemas.openxmlformats.org/officeDocument/2006/relationships/printerSettings" Target="../printerSettings/printerSettings8183.bin"/><Relationship Id="rId11" Type="http://schemas.openxmlformats.org/officeDocument/2006/relationships/printerSettings" Target="../printerSettings/printerSettings8188.bin"/><Relationship Id="rId24" Type="http://schemas.openxmlformats.org/officeDocument/2006/relationships/printerSettings" Target="../printerSettings/printerSettings8201.bin"/><Relationship Id="rId32" Type="http://schemas.openxmlformats.org/officeDocument/2006/relationships/printerSettings" Target="../printerSettings/printerSettings8209.bin"/><Relationship Id="rId37" Type="http://schemas.openxmlformats.org/officeDocument/2006/relationships/printerSettings" Target="../printerSettings/printerSettings8214.bin"/><Relationship Id="rId40" Type="http://schemas.openxmlformats.org/officeDocument/2006/relationships/printerSettings" Target="../printerSettings/printerSettings8217.bin"/><Relationship Id="rId45" Type="http://schemas.openxmlformats.org/officeDocument/2006/relationships/printerSettings" Target="../printerSettings/printerSettings8222.bin"/><Relationship Id="rId53" Type="http://schemas.openxmlformats.org/officeDocument/2006/relationships/printerSettings" Target="../printerSettings/printerSettings8230.bin"/><Relationship Id="rId58" Type="http://schemas.openxmlformats.org/officeDocument/2006/relationships/printerSettings" Target="../printerSettings/printerSettings8235.bin"/><Relationship Id="rId5" Type="http://schemas.openxmlformats.org/officeDocument/2006/relationships/printerSettings" Target="../printerSettings/printerSettings8182.bin"/><Relationship Id="rId15" Type="http://schemas.openxmlformats.org/officeDocument/2006/relationships/printerSettings" Target="../printerSettings/printerSettings8192.bin"/><Relationship Id="rId23" Type="http://schemas.openxmlformats.org/officeDocument/2006/relationships/printerSettings" Target="../printerSettings/printerSettings8200.bin"/><Relationship Id="rId28" Type="http://schemas.openxmlformats.org/officeDocument/2006/relationships/printerSettings" Target="../printerSettings/printerSettings8205.bin"/><Relationship Id="rId36" Type="http://schemas.openxmlformats.org/officeDocument/2006/relationships/printerSettings" Target="../printerSettings/printerSettings8213.bin"/><Relationship Id="rId49" Type="http://schemas.openxmlformats.org/officeDocument/2006/relationships/printerSettings" Target="../printerSettings/printerSettings8226.bin"/><Relationship Id="rId57" Type="http://schemas.openxmlformats.org/officeDocument/2006/relationships/printerSettings" Target="../printerSettings/printerSettings8234.bin"/><Relationship Id="rId61" Type="http://schemas.openxmlformats.org/officeDocument/2006/relationships/drawing" Target="../drawings/drawing277.xml"/><Relationship Id="rId10" Type="http://schemas.openxmlformats.org/officeDocument/2006/relationships/printerSettings" Target="../printerSettings/printerSettings8187.bin"/><Relationship Id="rId19" Type="http://schemas.openxmlformats.org/officeDocument/2006/relationships/printerSettings" Target="../printerSettings/printerSettings8196.bin"/><Relationship Id="rId31" Type="http://schemas.openxmlformats.org/officeDocument/2006/relationships/printerSettings" Target="../printerSettings/printerSettings8208.bin"/><Relationship Id="rId44" Type="http://schemas.openxmlformats.org/officeDocument/2006/relationships/printerSettings" Target="../printerSettings/printerSettings8221.bin"/><Relationship Id="rId52" Type="http://schemas.openxmlformats.org/officeDocument/2006/relationships/printerSettings" Target="../printerSettings/printerSettings8229.bin"/><Relationship Id="rId60" Type="http://schemas.openxmlformats.org/officeDocument/2006/relationships/printerSettings" Target="../printerSettings/printerSettings8237.bin"/><Relationship Id="rId4" Type="http://schemas.openxmlformats.org/officeDocument/2006/relationships/printerSettings" Target="../printerSettings/printerSettings8181.bin"/><Relationship Id="rId9" Type="http://schemas.openxmlformats.org/officeDocument/2006/relationships/printerSettings" Target="../printerSettings/printerSettings8186.bin"/><Relationship Id="rId14" Type="http://schemas.openxmlformats.org/officeDocument/2006/relationships/printerSettings" Target="../printerSettings/printerSettings8191.bin"/><Relationship Id="rId22" Type="http://schemas.openxmlformats.org/officeDocument/2006/relationships/printerSettings" Target="../printerSettings/printerSettings8199.bin"/><Relationship Id="rId27" Type="http://schemas.openxmlformats.org/officeDocument/2006/relationships/printerSettings" Target="../printerSettings/printerSettings8204.bin"/><Relationship Id="rId30" Type="http://schemas.openxmlformats.org/officeDocument/2006/relationships/printerSettings" Target="../printerSettings/printerSettings8207.bin"/><Relationship Id="rId35" Type="http://schemas.openxmlformats.org/officeDocument/2006/relationships/printerSettings" Target="../printerSettings/printerSettings8212.bin"/><Relationship Id="rId43" Type="http://schemas.openxmlformats.org/officeDocument/2006/relationships/printerSettings" Target="../printerSettings/printerSettings8220.bin"/><Relationship Id="rId48" Type="http://schemas.openxmlformats.org/officeDocument/2006/relationships/printerSettings" Target="../printerSettings/printerSettings8225.bin"/><Relationship Id="rId56" Type="http://schemas.openxmlformats.org/officeDocument/2006/relationships/printerSettings" Target="../printerSettings/printerSettings8233.bin"/><Relationship Id="rId8" Type="http://schemas.openxmlformats.org/officeDocument/2006/relationships/printerSettings" Target="../printerSettings/printerSettings8185.bin"/><Relationship Id="rId51" Type="http://schemas.openxmlformats.org/officeDocument/2006/relationships/printerSettings" Target="../printerSettings/printerSettings8228.bin"/><Relationship Id="rId3" Type="http://schemas.openxmlformats.org/officeDocument/2006/relationships/printerSettings" Target="../printerSettings/printerSettings8180.bin"/><Relationship Id="rId12" Type="http://schemas.openxmlformats.org/officeDocument/2006/relationships/printerSettings" Target="../printerSettings/printerSettings8189.bin"/><Relationship Id="rId17" Type="http://schemas.openxmlformats.org/officeDocument/2006/relationships/printerSettings" Target="../printerSettings/printerSettings8194.bin"/><Relationship Id="rId25" Type="http://schemas.openxmlformats.org/officeDocument/2006/relationships/printerSettings" Target="../printerSettings/printerSettings8202.bin"/><Relationship Id="rId33" Type="http://schemas.openxmlformats.org/officeDocument/2006/relationships/printerSettings" Target="../printerSettings/printerSettings8210.bin"/><Relationship Id="rId38" Type="http://schemas.openxmlformats.org/officeDocument/2006/relationships/printerSettings" Target="../printerSettings/printerSettings8215.bin"/><Relationship Id="rId46" Type="http://schemas.openxmlformats.org/officeDocument/2006/relationships/printerSettings" Target="../printerSettings/printerSettings8223.bin"/><Relationship Id="rId59" Type="http://schemas.openxmlformats.org/officeDocument/2006/relationships/printerSettings" Target="../printerSettings/printerSettings8236.bin"/></Relationships>
</file>

<file path=xl/worksheets/_rels/sheet157.xml.rels><?xml version="1.0" encoding="UTF-8" standalone="yes"?>
<Relationships xmlns="http://schemas.openxmlformats.org/package/2006/relationships"><Relationship Id="rId13" Type="http://schemas.openxmlformats.org/officeDocument/2006/relationships/printerSettings" Target="../printerSettings/printerSettings8250.bin"/><Relationship Id="rId18" Type="http://schemas.openxmlformats.org/officeDocument/2006/relationships/printerSettings" Target="../printerSettings/printerSettings8255.bin"/><Relationship Id="rId26" Type="http://schemas.openxmlformats.org/officeDocument/2006/relationships/printerSettings" Target="../printerSettings/printerSettings8263.bin"/><Relationship Id="rId39" Type="http://schemas.openxmlformats.org/officeDocument/2006/relationships/printerSettings" Target="../printerSettings/printerSettings8276.bin"/><Relationship Id="rId21" Type="http://schemas.openxmlformats.org/officeDocument/2006/relationships/printerSettings" Target="../printerSettings/printerSettings8258.bin"/><Relationship Id="rId34" Type="http://schemas.openxmlformats.org/officeDocument/2006/relationships/printerSettings" Target="../printerSettings/printerSettings8271.bin"/><Relationship Id="rId42" Type="http://schemas.openxmlformats.org/officeDocument/2006/relationships/printerSettings" Target="../printerSettings/printerSettings8279.bin"/><Relationship Id="rId47" Type="http://schemas.openxmlformats.org/officeDocument/2006/relationships/printerSettings" Target="../printerSettings/printerSettings8284.bin"/><Relationship Id="rId50" Type="http://schemas.openxmlformats.org/officeDocument/2006/relationships/printerSettings" Target="../printerSettings/printerSettings8287.bin"/><Relationship Id="rId55" Type="http://schemas.openxmlformats.org/officeDocument/2006/relationships/printerSettings" Target="../printerSettings/printerSettings8292.bin"/><Relationship Id="rId7" Type="http://schemas.openxmlformats.org/officeDocument/2006/relationships/printerSettings" Target="../printerSettings/printerSettings8244.bin"/><Relationship Id="rId2" Type="http://schemas.openxmlformats.org/officeDocument/2006/relationships/printerSettings" Target="../printerSettings/printerSettings8239.bin"/><Relationship Id="rId16" Type="http://schemas.openxmlformats.org/officeDocument/2006/relationships/printerSettings" Target="../printerSettings/printerSettings8253.bin"/><Relationship Id="rId20" Type="http://schemas.openxmlformats.org/officeDocument/2006/relationships/printerSettings" Target="../printerSettings/printerSettings8257.bin"/><Relationship Id="rId29" Type="http://schemas.openxmlformats.org/officeDocument/2006/relationships/printerSettings" Target="../printerSettings/printerSettings8266.bin"/><Relationship Id="rId41" Type="http://schemas.openxmlformats.org/officeDocument/2006/relationships/printerSettings" Target="../printerSettings/printerSettings8278.bin"/><Relationship Id="rId54" Type="http://schemas.openxmlformats.org/officeDocument/2006/relationships/printerSettings" Target="../printerSettings/printerSettings8291.bin"/><Relationship Id="rId1" Type="http://schemas.openxmlformats.org/officeDocument/2006/relationships/printerSettings" Target="../printerSettings/printerSettings8238.bin"/><Relationship Id="rId6" Type="http://schemas.openxmlformats.org/officeDocument/2006/relationships/printerSettings" Target="../printerSettings/printerSettings8243.bin"/><Relationship Id="rId11" Type="http://schemas.openxmlformats.org/officeDocument/2006/relationships/printerSettings" Target="../printerSettings/printerSettings8248.bin"/><Relationship Id="rId24" Type="http://schemas.openxmlformats.org/officeDocument/2006/relationships/printerSettings" Target="../printerSettings/printerSettings8261.bin"/><Relationship Id="rId32" Type="http://schemas.openxmlformats.org/officeDocument/2006/relationships/printerSettings" Target="../printerSettings/printerSettings8269.bin"/><Relationship Id="rId37" Type="http://schemas.openxmlformats.org/officeDocument/2006/relationships/printerSettings" Target="../printerSettings/printerSettings8274.bin"/><Relationship Id="rId40" Type="http://schemas.openxmlformats.org/officeDocument/2006/relationships/printerSettings" Target="../printerSettings/printerSettings8277.bin"/><Relationship Id="rId45" Type="http://schemas.openxmlformats.org/officeDocument/2006/relationships/printerSettings" Target="../printerSettings/printerSettings8282.bin"/><Relationship Id="rId53" Type="http://schemas.openxmlformats.org/officeDocument/2006/relationships/printerSettings" Target="../printerSettings/printerSettings8290.bin"/><Relationship Id="rId58" Type="http://schemas.openxmlformats.org/officeDocument/2006/relationships/printerSettings" Target="../printerSettings/printerSettings8295.bin"/><Relationship Id="rId5" Type="http://schemas.openxmlformats.org/officeDocument/2006/relationships/printerSettings" Target="../printerSettings/printerSettings8242.bin"/><Relationship Id="rId15" Type="http://schemas.openxmlformats.org/officeDocument/2006/relationships/printerSettings" Target="../printerSettings/printerSettings8252.bin"/><Relationship Id="rId23" Type="http://schemas.openxmlformats.org/officeDocument/2006/relationships/printerSettings" Target="../printerSettings/printerSettings8260.bin"/><Relationship Id="rId28" Type="http://schemas.openxmlformats.org/officeDocument/2006/relationships/printerSettings" Target="../printerSettings/printerSettings8265.bin"/><Relationship Id="rId36" Type="http://schemas.openxmlformats.org/officeDocument/2006/relationships/printerSettings" Target="../printerSettings/printerSettings8273.bin"/><Relationship Id="rId49" Type="http://schemas.openxmlformats.org/officeDocument/2006/relationships/printerSettings" Target="../printerSettings/printerSettings8286.bin"/><Relationship Id="rId57" Type="http://schemas.openxmlformats.org/officeDocument/2006/relationships/printerSettings" Target="../printerSettings/printerSettings8294.bin"/><Relationship Id="rId61" Type="http://schemas.openxmlformats.org/officeDocument/2006/relationships/drawing" Target="../drawings/drawing278.xml"/><Relationship Id="rId10" Type="http://schemas.openxmlformats.org/officeDocument/2006/relationships/printerSettings" Target="../printerSettings/printerSettings8247.bin"/><Relationship Id="rId19" Type="http://schemas.openxmlformats.org/officeDocument/2006/relationships/printerSettings" Target="../printerSettings/printerSettings8256.bin"/><Relationship Id="rId31" Type="http://schemas.openxmlformats.org/officeDocument/2006/relationships/printerSettings" Target="../printerSettings/printerSettings8268.bin"/><Relationship Id="rId44" Type="http://schemas.openxmlformats.org/officeDocument/2006/relationships/printerSettings" Target="../printerSettings/printerSettings8281.bin"/><Relationship Id="rId52" Type="http://schemas.openxmlformats.org/officeDocument/2006/relationships/printerSettings" Target="../printerSettings/printerSettings8289.bin"/><Relationship Id="rId60" Type="http://schemas.openxmlformats.org/officeDocument/2006/relationships/printerSettings" Target="../printerSettings/printerSettings8297.bin"/><Relationship Id="rId4" Type="http://schemas.openxmlformats.org/officeDocument/2006/relationships/printerSettings" Target="../printerSettings/printerSettings8241.bin"/><Relationship Id="rId9" Type="http://schemas.openxmlformats.org/officeDocument/2006/relationships/printerSettings" Target="../printerSettings/printerSettings8246.bin"/><Relationship Id="rId14" Type="http://schemas.openxmlformats.org/officeDocument/2006/relationships/printerSettings" Target="../printerSettings/printerSettings8251.bin"/><Relationship Id="rId22" Type="http://schemas.openxmlformats.org/officeDocument/2006/relationships/printerSettings" Target="../printerSettings/printerSettings8259.bin"/><Relationship Id="rId27" Type="http://schemas.openxmlformats.org/officeDocument/2006/relationships/printerSettings" Target="../printerSettings/printerSettings8264.bin"/><Relationship Id="rId30" Type="http://schemas.openxmlformats.org/officeDocument/2006/relationships/printerSettings" Target="../printerSettings/printerSettings8267.bin"/><Relationship Id="rId35" Type="http://schemas.openxmlformats.org/officeDocument/2006/relationships/printerSettings" Target="../printerSettings/printerSettings8272.bin"/><Relationship Id="rId43" Type="http://schemas.openxmlformats.org/officeDocument/2006/relationships/printerSettings" Target="../printerSettings/printerSettings8280.bin"/><Relationship Id="rId48" Type="http://schemas.openxmlformats.org/officeDocument/2006/relationships/printerSettings" Target="../printerSettings/printerSettings8285.bin"/><Relationship Id="rId56" Type="http://schemas.openxmlformats.org/officeDocument/2006/relationships/printerSettings" Target="../printerSettings/printerSettings8293.bin"/><Relationship Id="rId8" Type="http://schemas.openxmlformats.org/officeDocument/2006/relationships/printerSettings" Target="../printerSettings/printerSettings8245.bin"/><Relationship Id="rId51" Type="http://schemas.openxmlformats.org/officeDocument/2006/relationships/printerSettings" Target="../printerSettings/printerSettings8288.bin"/><Relationship Id="rId3" Type="http://schemas.openxmlformats.org/officeDocument/2006/relationships/printerSettings" Target="../printerSettings/printerSettings8240.bin"/><Relationship Id="rId12" Type="http://schemas.openxmlformats.org/officeDocument/2006/relationships/printerSettings" Target="../printerSettings/printerSettings8249.bin"/><Relationship Id="rId17" Type="http://schemas.openxmlformats.org/officeDocument/2006/relationships/printerSettings" Target="../printerSettings/printerSettings8254.bin"/><Relationship Id="rId25" Type="http://schemas.openxmlformats.org/officeDocument/2006/relationships/printerSettings" Target="../printerSettings/printerSettings8262.bin"/><Relationship Id="rId33" Type="http://schemas.openxmlformats.org/officeDocument/2006/relationships/printerSettings" Target="../printerSettings/printerSettings8270.bin"/><Relationship Id="rId38" Type="http://schemas.openxmlformats.org/officeDocument/2006/relationships/printerSettings" Target="../printerSettings/printerSettings8275.bin"/><Relationship Id="rId46" Type="http://schemas.openxmlformats.org/officeDocument/2006/relationships/printerSettings" Target="../printerSettings/printerSettings8283.bin"/><Relationship Id="rId59" Type="http://schemas.openxmlformats.org/officeDocument/2006/relationships/printerSettings" Target="../printerSettings/printerSettings8296.bin"/></Relationships>
</file>

<file path=xl/worksheets/_rels/sheet158.xml.rels><?xml version="1.0" encoding="UTF-8" standalone="yes"?>
<Relationships xmlns="http://schemas.openxmlformats.org/package/2006/relationships"><Relationship Id="rId13" Type="http://schemas.openxmlformats.org/officeDocument/2006/relationships/printerSettings" Target="../printerSettings/printerSettings8310.bin"/><Relationship Id="rId18" Type="http://schemas.openxmlformats.org/officeDocument/2006/relationships/printerSettings" Target="../printerSettings/printerSettings8315.bin"/><Relationship Id="rId26" Type="http://schemas.openxmlformats.org/officeDocument/2006/relationships/printerSettings" Target="../printerSettings/printerSettings8323.bin"/><Relationship Id="rId39" Type="http://schemas.openxmlformats.org/officeDocument/2006/relationships/printerSettings" Target="../printerSettings/printerSettings8336.bin"/><Relationship Id="rId21" Type="http://schemas.openxmlformats.org/officeDocument/2006/relationships/printerSettings" Target="../printerSettings/printerSettings8318.bin"/><Relationship Id="rId34" Type="http://schemas.openxmlformats.org/officeDocument/2006/relationships/printerSettings" Target="../printerSettings/printerSettings8331.bin"/><Relationship Id="rId42" Type="http://schemas.openxmlformats.org/officeDocument/2006/relationships/printerSettings" Target="../printerSettings/printerSettings8339.bin"/><Relationship Id="rId47" Type="http://schemas.openxmlformats.org/officeDocument/2006/relationships/printerSettings" Target="../printerSettings/printerSettings8344.bin"/><Relationship Id="rId50" Type="http://schemas.openxmlformats.org/officeDocument/2006/relationships/printerSettings" Target="../printerSettings/printerSettings8347.bin"/><Relationship Id="rId55" Type="http://schemas.openxmlformats.org/officeDocument/2006/relationships/printerSettings" Target="../printerSettings/printerSettings8352.bin"/><Relationship Id="rId7" Type="http://schemas.openxmlformats.org/officeDocument/2006/relationships/printerSettings" Target="../printerSettings/printerSettings8304.bin"/><Relationship Id="rId2" Type="http://schemas.openxmlformats.org/officeDocument/2006/relationships/printerSettings" Target="../printerSettings/printerSettings8299.bin"/><Relationship Id="rId16" Type="http://schemas.openxmlformats.org/officeDocument/2006/relationships/printerSettings" Target="../printerSettings/printerSettings8313.bin"/><Relationship Id="rId20" Type="http://schemas.openxmlformats.org/officeDocument/2006/relationships/printerSettings" Target="../printerSettings/printerSettings8317.bin"/><Relationship Id="rId29" Type="http://schemas.openxmlformats.org/officeDocument/2006/relationships/printerSettings" Target="../printerSettings/printerSettings8326.bin"/><Relationship Id="rId41" Type="http://schemas.openxmlformats.org/officeDocument/2006/relationships/printerSettings" Target="../printerSettings/printerSettings8338.bin"/><Relationship Id="rId54" Type="http://schemas.openxmlformats.org/officeDocument/2006/relationships/printerSettings" Target="../printerSettings/printerSettings8351.bin"/><Relationship Id="rId1" Type="http://schemas.openxmlformats.org/officeDocument/2006/relationships/printerSettings" Target="../printerSettings/printerSettings8298.bin"/><Relationship Id="rId6" Type="http://schemas.openxmlformats.org/officeDocument/2006/relationships/printerSettings" Target="../printerSettings/printerSettings8303.bin"/><Relationship Id="rId11" Type="http://schemas.openxmlformats.org/officeDocument/2006/relationships/printerSettings" Target="../printerSettings/printerSettings8308.bin"/><Relationship Id="rId24" Type="http://schemas.openxmlformats.org/officeDocument/2006/relationships/printerSettings" Target="../printerSettings/printerSettings8321.bin"/><Relationship Id="rId32" Type="http://schemas.openxmlformats.org/officeDocument/2006/relationships/printerSettings" Target="../printerSettings/printerSettings8329.bin"/><Relationship Id="rId37" Type="http://schemas.openxmlformats.org/officeDocument/2006/relationships/printerSettings" Target="../printerSettings/printerSettings8334.bin"/><Relationship Id="rId40" Type="http://schemas.openxmlformats.org/officeDocument/2006/relationships/printerSettings" Target="../printerSettings/printerSettings8337.bin"/><Relationship Id="rId45" Type="http://schemas.openxmlformats.org/officeDocument/2006/relationships/printerSettings" Target="../printerSettings/printerSettings8342.bin"/><Relationship Id="rId53" Type="http://schemas.openxmlformats.org/officeDocument/2006/relationships/printerSettings" Target="../printerSettings/printerSettings8350.bin"/><Relationship Id="rId58" Type="http://schemas.openxmlformats.org/officeDocument/2006/relationships/printerSettings" Target="../printerSettings/printerSettings8355.bin"/><Relationship Id="rId5" Type="http://schemas.openxmlformats.org/officeDocument/2006/relationships/printerSettings" Target="../printerSettings/printerSettings8302.bin"/><Relationship Id="rId15" Type="http://schemas.openxmlformats.org/officeDocument/2006/relationships/printerSettings" Target="../printerSettings/printerSettings8312.bin"/><Relationship Id="rId23" Type="http://schemas.openxmlformats.org/officeDocument/2006/relationships/printerSettings" Target="../printerSettings/printerSettings8320.bin"/><Relationship Id="rId28" Type="http://schemas.openxmlformats.org/officeDocument/2006/relationships/printerSettings" Target="../printerSettings/printerSettings8325.bin"/><Relationship Id="rId36" Type="http://schemas.openxmlformats.org/officeDocument/2006/relationships/printerSettings" Target="../printerSettings/printerSettings8333.bin"/><Relationship Id="rId49" Type="http://schemas.openxmlformats.org/officeDocument/2006/relationships/printerSettings" Target="../printerSettings/printerSettings8346.bin"/><Relationship Id="rId57" Type="http://schemas.openxmlformats.org/officeDocument/2006/relationships/printerSettings" Target="../printerSettings/printerSettings8354.bin"/><Relationship Id="rId61" Type="http://schemas.openxmlformats.org/officeDocument/2006/relationships/drawing" Target="../drawings/drawing280.xml"/><Relationship Id="rId10" Type="http://schemas.openxmlformats.org/officeDocument/2006/relationships/printerSettings" Target="../printerSettings/printerSettings8307.bin"/><Relationship Id="rId19" Type="http://schemas.openxmlformats.org/officeDocument/2006/relationships/printerSettings" Target="../printerSettings/printerSettings8316.bin"/><Relationship Id="rId31" Type="http://schemas.openxmlformats.org/officeDocument/2006/relationships/printerSettings" Target="../printerSettings/printerSettings8328.bin"/><Relationship Id="rId44" Type="http://schemas.openxmlformats.org/officeDocument/2006/relationships/printerSettings" Target="../printerSettings/printerSettings8341.bin"/><Relationship Id="rId52" Type="http://schemas.openxmlformats.org/officeDocument/2006/relationships/printerSettings" Target="../printerSettings/printerSettings8349.bin"/><Relationship Id="rId60" Type="http://schemas.openxmlformats.org/officeDocument/2006/relationships/printerSettings" Target="../printerSettings/printerSettings8357.bin"/><Relationship Id="rId4" Type="http://schemas.openxmlformats.org/officeDocument/2006/relationships/printerSettings" Target="../printerSettings/printerSettings8301.bin"/><Relationship Id="rId9" Type="http://schemas.openxmlformats.org/officeDocument/2006/relationships/printerSettings" Target="../printerSettings/printerSettings8306.bin"/><Relationship Id="rId14" Type="http://schemas.openxmlformats.org/officeDocument/2006/relationships/printerSettings" Target="../printerSettings/printerSettings8311.bin"/><Relationship Id="rId22" Type="http://schemas.openxmlformats.org/officeDocument/2006/relationships/printerSettings" Target="../printerSettings/printerSettings8319.bin"/><Relationship Id="rId27" Type="http://schemas.openxmlformats.org/officeDocument/2006/relationships/printerSettings" Target="../printerSettings/printerSettings8324.bin"/><Relationship Id="rId30" Type="http://schemas.openxmlformats.org/officeDocument/2006/relationships/printerSettings" Target="../printerSettings/printerSettings8327.bin"/><Relationship Id="rId35" Type="http://schemas.openxmlformats.org/officeDocument/2006/relationships/printerSettings" Target="../printerSettings/printerSettings8332.bin"/><Relationship Id="rId43" Type="http://schemas.openxmlformats.org/officeDocument/2006/relationships/printerSettings" Target="../printerSettings/printerSettings8340.bin"/><Relationship Id="rId48" Type="http://schemas.openxmlformats.org/officeDocument/2006/relationships/printerSettings" Target="../printerSettings/printerSettings8345.bin"/><Relationship Id="rId56" Type="http://schemas.openxmlformats.org/officeDocument/2006/relationships/printerSettings" Target="../printerSettings/printerSettings8353.bin"/><Relationship Id="rId8" Type="http://schemas.openxmlformats.org/officeDocument/2006/relationships/printerSettings" Target="../printerSettings/printerSettings8305.bin"/><Relationship Id="rId51" Type="http://schemas.openxmlformats.org/officeDocument/2006/relationships/printerSettings" Target="../printerSettings/printerSettings8348.bin"/><Relationship Id="rId3" Type="http://schemas.openxmlformats.org/officeDocument/2006/relationships/printerSettings" Target="../printerSettings/printerSettings8300.bin"/><Relationship Id="rId12" Type="http://schemas.openxmlformats.org/officeDocument/2006/relationships/printerSettings" Target="../printerSettings/printerSettings8309.bin"/><Relationship Id="rId17" Type="http://schemas.openxmlformats.org/officeDocument/2006/relationships/printerSettings" Target="../printerSettings/printerSettings8314.bin"/><Relationship Id="rId25" Type="http://schemas.openxmlformats.org/officeDocument/2006/relationships/printerSettings" Target="../printerSettings/printerSettings8322.bin"/><Relationship Id="rId33" Type="http://schemas.openxmlformats.org/officeDocument/2006/relationships/printerSettings" Target="../printerSettings/printerSettings8330.bin"/><Relationship Id="rId38" Type="http://schemas.openxmlformats.org/officeDocument/2006/relationships/printerSettings" Target="../printerSettings/printerSettings8335.bin"/><Relationship Id="rId46" Type="http://schemas.openxmlformats.org/officeDocument/2006/relationships/printerSettings" Target="../printerSettings/printerSettings8343.bin"/><Relationship Id="rId59" Type="http://schemas.openxmlformats.org/officeDocument/2006/relationships/printerSettings" Target="../printerSettings/printerSettings8356.bin"/></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8360.bin"/><Relationship Id="rId2" Type="http://schemas.openxmlformats.org/officeDocument/2006/relationships/printerSettings" Target="../printerSettings/printerSettings8359.bin"/><Relationship Id="rId1" Type="http://schemas.openxmlformats.org/officeDocument/2006/relationships/printerSettings" Target="../printerSettings/printerSettings8358.bin"/><Relationship Id="rId5" Type="http://schemas.openxmlformats.org/officeDocument/2006/relationships/drawing" Target="../drawings/drawing282.xml"/><Relationship Id="rId4" Type="http://schemas.openxmlformats.org/officeDocument/2006/relationships/printerSettings" Target="../printerSettings/printerSettings8361.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958.bin"/><Relationship Id="rId18" Type="http://schemas.openxmlformats.org/officeDocument/2006/relationships/printerSettings" Target="../printerSettings/printerSettings963.bin"/><Relationship Id="rId26" Type="http://schemas.openxmlformats.org/officeDocument/2006/relationships/printerSettings" Target="../printerSettings/printerSettings971.bin"/><Relationship Id="rId39" Type="http://schemas.openxmlformats.org/officeDocument/2006/relationships/printerSettings" Target="../printerSettings/printerSettings984.bin"/><Relationship Id="rId21" Type="http://schemas.openxmlformats.org/officeDocument/2006/relationships/printerSettings" Target="../printerSettings/printerSettings966.bin"/><Relationship Id="rId34" Type="http://schemas.openxmlformats.org/officeDocument/2006/relationships/printerSettings" Target="../printerSettings/printerSettings979.bin"/><Relationship Id="rId42" Type="http://schemas.openxmlformats.org/officeDocument/2006/relationships/printerSettings" Target="../printerSettings/printerSettings987.bin"/><Relationship Id="rId47" Type="http://schemas.openxmlformats.org/officeDocument/2006/relationships/printerSettings" Target="../printerSettings/printerSettings992.bin"/><Relationship Id="rId50" Type="http://schemas.openxmlformats.org/officeDocument/2006/relationships/printerSettings" Target="../printerSettings/printerSettings995.bin"/><Relationship Id="rId55" Type="http://schemas.openxmlformats.org/officeDocument/2006/relationships/printerSettings" Target="../printerSettings/printerSettings1000.bin"/><Relationship Id="rId63" Type="http://schemas.openxmlformats.org/officeDocument/2006/relationships/printerSettings" Target="../printerSettings/printerSettings1008.bin"/><Relationship Id="rId68" Type="http://schemas.openxmlformats.org/officeDocument/2006/relationships/printerSettings" Target="../printerSettings/printerSettings1013.bin"/><Relationship Id="rId7" Type="http://schemas.openxmlformats.org/officeDocument/2006/relationships/printerSettings" Target="../printerSettings/printerSettings952.bin"/><Relationship Id="rId2" Type="http://schemas.openxmlformats.org/officeDocument/2006/relationships/printerSettings" Target="../printerSettings/printerSettings947.bin"/><Relationship Id="rId16" Type="http://schemas.openxmlformats.org/officeDocument/2006/relationships/printerSettings" Target="../printerSettings/printerSettings961.bin"/><Relationship Id="rId29" Type="http://schemas.openxmlformats.org/officeDocument/2006/relationships/printerSettings" Target="../printerSettings/printerSettings974.bin"/><Relationship Id="rId1" Type="http://schemas.openxmlformats.org/officeDocument/2006/relationships/printerSettings" Target="../printerSettings/printerSettings946.bin"/><Relationship Id="rId6" Type="http://schemas.openxmlformats.org/officeDocument/2006/relationships/printerSettings" Target="../printerSettings/printerSettings951.bin"/><Relationship Id="rId11" Type="http://schemas.openxmlformats.org/officeDocument/2006/relationships/printerSettings" Target="../printerSettings/printerSettings956.bin"/><Relationship Id="rId24" Type="http://schemas.openxmlformats.org/officeDocument/2006/relationships/printerSettings" Target="../printerSettings/printerSettings969.bin"/><Relationship Id="rId32" Type="http://schemas.openxmlformats.org/officeDocument/2006/relationships/printerSettings" Target="../printerSettings/printerSettings977.bin"/><Relationship Id="rId37" Type="http://schemas.openxmlformats.org/officeDocument/2006/relationships/printerSettings" Target="../printerSettings/printerSettings982.bin"/><Relationship Id="rId40" Type="http://schemas.openxmlformats.org/officeDocument/2006/relationships/printerSettings" Target="../printerSettings/printerSettings985.bin"/><Relationship Id="rId45" Type="http://schemas.openxmlformats.org/officeDocument/2006/relationships/printerSettings" Target="../printerSettings/printerSettings990.bin"/><Relationship Id="rId53" Type="http://schemas.openxmlformats.org/officeDocument/2006/relationships/printerSettings" Target="../printerSettings/printerSettings998.bin"/><Relationship Id="rId58" Type="http://schemas.openxmlformats.org/officeDocument/2006/relationships/printerSettings" Target="../printerSettings/printerSettings1003.bin"/><Relationship Id="rId66" Type="http://schemas.openxmlformats.org/officeDocument/2006/relationships/printerSettings" Target="../printerSettings/printerSettings1011.bin"/><Relationship Id="rId5" Type="http://schemas.openxmlformats.org/officeDocument/2006/relationships/printerSettings" Target="../printerSettings/printerSettings950.bin"/><Relationship Id="rId15" Type="http://schemas.openxmlformats.org/officeDocument/2006/relationships/printerSettings" Target="../printerSettings/printerSettings960.bin"/><Relationship Id="rId23" Type="http://schemas.openxmlformats.org/officeDocument/2006/relationships/printerSettings" Target="../printerSettings/printerSettings968.bin"/><Relationship Id="rId28" Type="http://schemas.openxmlformats.org/officeDocument/2006/relationships/printerSettings" Target="../printerSettings/printerSettings973.bin"/><Relationship Id="rId36" Type="http://schemas.openxmlformats.org/officeDocument/2006/relationships/printerSettings" Target="../printerSettings/printerSettings981.bin"/><Relationship Id="rId49" Type="http://schemas.openxmlformats.org/officeDocument/2006/relationships/printerSettings" Target="../printerSettings/printerSettings994.bin"/><Relationship Id="rId57" Type="http://schemas.openxmlformats.org/officeDocument/2006/relationships/printerSettings" Target="../printerSettings/printerSettings1002.bin"/><Relationship Id="rId61" Type="http://schemas.openxmlformats.org/officeDocument/2006/relationships/printerSettings" Target="../printerSettings/printerSettings1006.bin"/><Relationship Id="rId10" Type="http://schemas.openxmlformats.org/officeDocument/2006/relationships/printerSettings" Target="../printerSettings/printerSettings955.bin"/><Relationship Id="rId19" Type="http://schemas.openxmlformats.org/officeDocument/2006/relationships/printerSettings" Target="../printerSettings/printerSettings964.bin"/><Relationship Id="rId31" Type="http://schemas.openxmlformats.org/officeDocument/2006/relationships/printerSettings" Target="../printerSettings/printerSettings976.bin"/><Relationship Id="rId44" Type="http://schemas.openxmlformats.org/officeDocument/2006/relationships/printerSettings" Target="../printerSettings/printerSettings989.bin"/><Relationship Id="rId52" Type="http://schemas.openxmlformats.org/officeDocument/2006/relationships/printerSettings" Target="../printerSettings/printerSettings997.bin"/><Relationship Id="rId60" Type="http://schemas.openxmlformats.org/officeDocument/2006/relationships/printerSettings" Target="../printerSettings/printerSettings1005.bin"/><Relationship Id="rId65" Type="http://schemas.openxmlformats.org/officeDocument/2006/relationships/printerSettings" Target="../printerSettings/printerSettings1010.bin"/><Relationship Id="rId4" Type="http://schemas.openxmlformats.org/officeDocument/2006/relationships/printerSettings" Target="../printerSettings/printerSettings949.bin"/><Relationship Id="rId9" Type="http://schemas.openxmlformats.org/officeDocument/2006/relationships/printerSettings" Target="../printerSettings/printerSettings954.bin"/><Relationship Id="rId14" Type="http://schemas.openxmlformats.org/officeDocument/2006/relationships/printerSettings" Target="../printerSettings/printerSettings959.bin"/><Relationship Id="rId22" Type="http://schemas.openxmlformats.org/officeDocument/2006/relationships/printerSettings" Target="../printerSettings/printerSettings967.bin"/><Relationship Id="rId27" Type="http://schemas.openxmlformats.org/officeDocument/2006/relationships/printerSettings" Target="../printerSettings/printerSettings972.bin"/><Relationship Id="rId30" Type="http://schemas.openxmlformats.org/officeDocument/2006/relationships/printerSettings" Target="../printerSettings/printerSettings975.bin"/><Relationship Id="rId35" Type="http://schemas.openxmlformats.org/officeDocument/2006/relationships/printerSettings" Target="../printerSettings/printerSettings980.bin"/><Relationship Id="rId43" Type="http://schemas.openxmlformats.org/officeDocument/2006/relationships/printerSettings" Target="../printerSettings/printerSettings988.bin"/><Relationship Id="rId48" Type="http://schemas.openxmlformats.org/officeDocument/2006/relationships/printerSettings" Target="../printerSettings/printerSettings993.bin"/><Relationship Id="rId56" Type="http://schemas.openxmlformats.org/officeDocument/2006/relationships/printerSettings" Target="../printerSettings/printerSettings1001.bin"/><Relationship Id="rId64" Type="http://schemas.openxmlformats.org/officeDocument/2006/relationships/printerSettings" Target="../printerSettings/printerSettings1009.bin"/><Relationship Id="rId69" Type="http://schemas.openxmlformats.org/officeDocument/2006/relationships/drawing" Target="../drawings/drawing33.xml"/><Relationship Id="rId8" Type="http://schemas.openxmlformats.org/officeDocument/2006/relationships/printerSettings" Target="../printerSettings/printerSettings953.bin"/><Relationship Id="rId51" Type="http://schemas.openxmlformats.org/officeDocument/2006/relationships/printerSettings" Target="../printerSettings/printerSettings996.bin"/><Relationship Id="rId3" Type="http://schemas.openxmlformats.org/officeDocument/2006/relationships/printerSettings" Target="../printerSettings/printerSettings948.bin"/><Relationship Id="rId12" Type="http://schemas.openxmlformats.org/officeDocument/2006/relationships/printerSettings" Target="../printerSettings/printerSettings957.bin"/><Relationship Id="rId17" Type="http://schemas.openxmlformats.org/officeDocument/2006/relationships/printerSettings" Target="../printerSettings/printerSettings962.bin"/><Relationship Id="rId25" Type="http://schemas.openxmlformats.org/officeDocument/2006/relationships/printerSettings" Target="../printerSettings/printerSettings970.bin"/><Relationship Id="rId33" Type="http://schemas.openxmlformats.org/officeDocument/2006/relationships/printerSettings" Target="../printerSettings/printerSettings978.bin"/><Relationship Id="rId38" Type="http://schemas.openxmlformats.org/officeDocument/2006/relationships/printerSettings" Target="../printerSettings/printerSettings983.bin"/><Relationship Id="rId46" Type="http://schemas.openxmlformats.org/officeDocument/2006/relationships/printerSettings" Target="../printerSettings/printerSettings991.bin"/><Relationship Id="rId59" Type="http://schemas.openxmlformats.org/officeDocument/2006/relationships/printerSettings" Target="../printerSettings/printerSettings1004.bin"/><Relationship Id="rId67" Type="http://schemas.openxmlformats.org/officeDocument/2006/relationships/printerSettings" Target="../printerSettings/printerSettings1012.bin"/><Relationship Id="rId20" Type="http://schemas.openxmlformats.org/officeDocument/2006/relationships/printerSettings" Target="../printerSettings/printerSettings965.bin"/><Relationship Id="rId41" Type="http://schemas.openxmlformats.org/officeDocument/2006/relationships/printerSettings" Target="../printerSettings/printerSettings986.bin"/><Relationship Id="rId54" Type="http://schemas.openxmlformats.org/officeDocument/2006/relationships/printerSettings" Target="../printerSettings/printerSettings999.bin"/><Relationship Id="rId62" Type="http://schemas.openxmlformats.org/officeDocument/2006/relationships/printerSettings" Target="../printerSettings/printerSettings1007.bin"/></Relationships>
</file>

<file path=xl/worksheets/_rels/sheet160.xml.rels><?xml version="1.0" encoding="UTF-8" standalone="yes"?>
<Relationships xmlns="http://schemas.openxmlformats.org/package/2006/relationships"><Relationship Id="rId13" Type="http://schemas.openxmlformats.org/officeDocument/2006/relationships/printerSettings" Target="../printerSettings/printerSettings8374.bin"/><Relationship Id="rId18" Type="http://schemas.openxmlformats.org/officeDocument/2006/relationships/printerSettings" Target="../printerSettings/printerSettings8379.bin"/><Relationship Id="rId26" Type="http://schemas.openxmlformats.org/officeDocument/2006/relationships/printerSettings" Target="../printerSettings/printerSettings8387.bin"/><Relationship Id="rId39" Type="http://schemas.openxmlformats.org/officeDocument/2006/relationships/printerSettings" Target="../printerSettings/printerSettings8400.bin"/><Relationship Id="rId21" Type="http://schemas.openxmlformats.org/officeDocument/2006/relationships/printerSettings" Target="../printerSettings/printerSettings8382.bin"/><Relationship Id="rId34" Type="http://schemas.openxmlformats.org/officeDocument/2006/relationships/printerSettings" Target="../printerSettings/printerSettings8395.bin"/><Relationship Id="rId42" Type="http://schemas.openxmlformats.org/officeDocument/2006/relationships/printerSettings" Target="../printerSettings/printerSettings8403.bin"/><Relationship Id="rId47" Type="http://schemas.openxmlformats.org/officeDocument/2006/relationships/printerSettings" Target="../printerSettings/printerSettings8408.bin"/><Relationship Id="rId50" Type="http://schemas.openxmlformats.org/officeDocument/2006/relationships/printerSettings" Target="../printerSettings/printerSettings8411.bin"/><Relationship Id="rId55" Type="http://schemas.openxmlformats.org/officeDocument/2006/relationships/printerSettings" Target="../printerSettings/printerSettings8416.bin"/><Relationship Id="rId63" Type="http://schemas.openxmlformats.org/officeDocument/2006/relationships/printerSettings" Target="../printerSettings/printerSettings8424.bin"/><Relationship Id="rId68" Type="http://schemas.openxmlformats.org/officeDocument/2006/relationships/printerSettings" Target="../printerSettings/printerSettings8429.bin"/><Relationship Id="rId7" Type="http://schemas.openxmlformats.org/officeDocument/2006/relationships/printerSettings" Target="../printerSettings/printerSettings8368.bin"/><Relationship Id="rId2" Type="http://schemas.openxmlformats.org/officeDocument/2006/relationships/printerSettings" Target="../printerSettings/printerSettings8363.bin"/><Relationship Id="rId16" Type="http://schemas.openxmlformats.org/officeDocument/2006/relationships/printerSettings" Target="../printerSettings/printerSettings8377.bin"/><Relationship Id="rId29" Type="http://schemas.openxmlformats.org/officeDocument/2006/relationships/printerSettings" Target="../printerSettings/printerSettings8390.bin"/><Relationship Id="rId1" Type="http://schemas.openxmlformats.org/officeDocument/2006/relationships/printerSettings" Target="../printerSettings/printerSettings8362.bin"/><Relationship Id="rId6" Type="http://schemas.openxmlformats.org/officeDocument/2006/relationships/printerSettings" Target="../printerSettings/printerSettings8367.bin"/><Relationship Id="rId11" Type="http://schemas.openxmlformats.org/officeDocument/2006/relationships/printerSettings" Target="../printerSettings/printerSettings8372.bin"/><Relationship Id="rId24" Type="http://schemas.openxmlformats.org/officeDocument/2006/relationships/printerSettings" Target="../printerSettings/printerSettings8385.bin"/><Relationship Id="rId32" Type="http://schemas.openxmlformats.org/officeDocument/2006/relationships/printerSettings" Target="../printerSettings/printerSettings8393.bin"/><Relationship Id="rId37" Type="http://schemas.openxmlformats.org/officeDocument/2006/relationships/printerSettings" Target="../printerSettings/printerSettings8398.bin"/><Relationship Id="rId40" Type="http://schemas.openxmlformats.org/officeDocument/2006/relationships/printerSettings" Target="../printerSettings/printerSettings8401.bin"/><Relationship Id="rId45" Type="http://schemas.openxmlformats.org/officeDocument/2006/relationships/printerSettings" Target="../printerSettings/printerSettings8406.bin"/><Relationship Id="rId53" Type="http://schemas.openxmlformats.org/officeDocument/2006/relationships/printerSettings" Target="../printerSettings/printerSettings8414.bin"/><Relationship Id="rId58" Type="http://schemas.openxmlformats.org/officeDocument/2006/relationships/printerSettings" Target="../printerSettings/printerSettings8419.bin"/><Relationship Id="rId66" Type="http://schemas.openxmlformats.org/officeDocument/2006/relationships/printerSettings" Target="../printerSettings/printerSettings8427.bin"/><Relationship Id="rId5" Type="http://schemas.openxmlformats.org/officeDocument/2006/relationships/printerSettings" Target="../printerSettings/printerSettings8366.bin"/><Relationship Id="rId15" Type="http://schemas.openxmlformats.org/officeDocument/2006/relationships/printerSettings" Target="../printerSettings/printerSettings8376.bin"/><Relationship Id="rId23" Type="http://schemas.openxmlformats.org/officeDocument/2006/relationships/printerSettings" Target="../printerSettings/printerSettings8384.bin"/><Relationship Id="rId28" Type="http://schemas.openxmlformats.org/officeDocument/2006/relationships/printerSettings" Target="../printerSettings/printerSettings8389.bin"/><Relationship Id="rId36" Type="http://schemas.openxmlformats.org/officeDocument/2006/relationships/printerSettings" Target="../printerSettings/printerSettings8397.bin"/><Relationship Id="rId49" Type="http://schemas.openxmlformats.org/officeDocument/2006/relationships/printerSettings" Target="../printerSettings/printerSettings8410.bin"/><Relationship Id="rId57" Type="http://schemas.openxmlformats.org/officeDocument/2006/relationships/printerSettings" Target="../printerSettings/printerSettings8418.bin"/><Relationship Id="rId61" Type="http://schemas.openxmlformats.org/officeDocument/2006/relationships/printerSettings" Target="../printerSettings/printerSettings8422.bin"/><Relationship Id="rId10" Type="http://schemas.openxmlformats.org/officeDocument/2006/relationships/printerSettings" Target="../printerSettings/printerSettings8371.bin"/><Relationship Id="rId19" Type="http://schemas.openxmlformats.org/officeDocument/2006/relationships/printerSettings" Target="../printerSettings/printerSettings8380.bin"/><Relationship Id="rId31" Type="http://schemas.openxmlformats.org/officeDocument/2006/relationships/printerSettings" Target="../printerSettings/printerSettings8392.bin"/><Relationship Id="rId44" Type="http://schemas.openxmlformats.org/officeDocument/2006/relationships/printerSettings" Target="../printerSettings/printerSettings8405.bin"/><Relationship Id="rId52" Type="http://schemas.openxmlformats.org/officeDocument/2006/relationships/printerSettings" Target="../printerSettings/printerSettings8413.bin"/><Relationship Id="rId60" Type="http://schemas.openxmlformats.org/officeDocument/2006/relationships/printerSettings" Target="../printerSettings/printerSettings8421.bin"/><Relationship Id="rId65" Type="http://schemas.openxmlformats.org/officeDocument/2006/relationships/printerSettings" Target="../printerSettings/printerSettings8426.bin"/><Relationship Id="rId4" Type="http://schemas.openxmlformats.org/officeDocument/2006/relationships/printerSettings" Target="../printerSettings/printerSettings8365.bin"/><Relationship Id="rId9" Type="http://schemas.openxmlformats.org/officeDocument/2006/relationships/printerSettings" Target="../printerSettings/printerSettings8370.bin"/><Relationship Id="rId14" Type="http://schemas.openxmlformats.org/officeDocument/2006/relationships/printerSettings" Target="../printerSettings/printerSettings8375.bin"/><Relationship Id="rId22" Type="http://schemas.openxmlformats.org/officeDocument/2006/relationships/printerSettings" Target="../printerSettings/printerSettings8383.bin"/><Relationship Id="rId27" Type="http://schemas.openxmlformats.org/officeDocument/2006/relationships/printerSettings" Target="../printerSettings/printerSettings8388.bin"/><Relationship Id="rId30" Type="http://schemas.openxmlformats.org/officeDocument/2006/relationships/printerSettings" Target="../printerSettings/printerSettings8391.bin"/><Relationship Id="rId35" Type="http://schemas.openxmlformats.org/officeDocument/2006/relationships/printerSettings" Target="../printerSettings/printerSettings8396.bin"/><Relationship Id="rId43" Type="http://schemas.openxmlformats.org/officeDocument/2006/relationships/printerSettings" Target="../printerSettings/printerSettings8404.bin"/><Relationship Id="rId48" Type="http://schemas.openxmlformats.org/officeDocument/2006/relationships/printerSettings" Target="../printerSettings/printerSettings8409.bin"/><Relationship Id="rId56" Type="http://schemas.openxmlformats.org/officeDocument/2006/relationships/printerSettings" Target="../printerSettings/printerSettings8417.bin"/><Relationship Id="rId64" Type="http://schemas.openxmlformats.org/officeDocument/2006/relationships/printerSettings" Target="../printerSettings/printerSettings8425.bin"/><Relationship Id="rId69" Type="http://schemas.openxmlformats.org/officeDocument/2006/relationships/drawing" Target="../drawings/drawing283.xml"/><Relationship Id="rId8" Type="http://schemas.openxmlformats.org/officeDocument/2006/relationships/printerSettings" Target="../printerSettings/printerSettings8369.bin"/><Relationship Id="rId51" Type="http://schemas.openxmlformats.org/officeDocument/2006/relationships/printerSettings" Target="../printerSettings/printerSettings8412.bin"/><Relationship Id="rId3" Type="http://schemas.openxmlformats.org/officeDocument/2006/relationships/printerSettings" Target="../printerSettings/printerSettings8364.bin"/><Relationship Id="rId12" Type="http://schemas.openxmlformats.org/officeDocument/2006/relationships/printerSettings" Target="../printerSettings/printerSettings8373.bin"/><Relationship Id="rId17" Type="http://schemas.openxmlformats.org/officeDocument/2006/relationships/printerSettings" Target="../printerSettings/printerSettings8378.bin"/><Relationship Id="rId25" Type="http://schemas.openxmlformats.org/officeDocument/2006/relationships/printerSettings" Target="../printerSettings/printerSettings8386.bin"/><Relationship Id="rId33" Type="http://schemas.openxmlformats.org/officeDocument/2006/relationships/printerSettings" Target="../printerSettings/printerSettings8394.bin"/><Relationship Id="rId38" Type="http://schemas.openxmlformats.org/officeDocument/2006/relationships/printerSettings" Target="../printerSettings/printerSettings8399.bin"/><Relationship Id="rId46" Type="http://schemas.openxmlformats.org/officeDocument/2006/relationships/printerSettings" Target="../printerSettings/printerSettings8407.bin"/><Relationship Id="rId59" Type="http://schemas.openxmlformats.org/officeDocument/2006/relationships/printerSettings" Target="../printerSettings/printerSettings8420.bin"/><Relationship Id="rId67" Type="http://schemas.openxmlformats.org/officeDocument/2006/relationships/printerSettings" Target="../printerSettings/printerSettings8428.bin"/><Relationship Id="rId20" Type="http://schemas.openxmlformats.org/officeDocument/2006/relationships/printerSettings" Target="../printerSettings/printerSettings8381.bin"/><Relationship Id="rId41" Type="http://schemas.openxmlformats.org/officeDocument/2006/relationships/printerSettings" Target="../printerSettings/printerSettings8402.bin"/><Relationship Id="rId54" Type="http://schemas.openxmlformats.org/officeDocument/2006/relationships/printerSettings" Target="../printerSettings/printerSettings8415.bin"/><Relationship Id="rId62" Type="http://schemas.openxmlformats.org/officeDocument/2006/relationships/printerSettings" Target="../printerSettings/printerSettings842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1026.bin"/><Relationship Id="rId18" Type="http://schemas.openxmlformats.org/officeDocument/2006/relationships/printerSettings" Target="../printerSettings/printerSettings1031.bin"/><Relationship Id="rId26" Type="http://schemas.openxmlformats.org/officeDocument/2006/relationships/printerSettings" Target="../printerSettings/printerSettings1039.bin"/><Relationship Id="rId39" Type="http://schemas.openxmlformats.org/officeDocument/2006/relationships/printerSettings" Target="../printerSettings/printerSettings1052.bin"/><Relationship Id="rId21" Type="http://schemas.openxmlformats.org/officeDocument/2006/relationships/printerSettings" Target="../printerSettings/printerSettings1034.bin"/><Relationship Id="rId34" Type="http://schemas.openxmlformats.org/officeDocument/2006/relationships/printerSettings" Target="../printerSettings/printerSettings1047.bin"/><Relationship Id="rId42" Type="http://schemas.openxmlformats.org/officeDocument/2006/relationships/printerSettings" Target="../printerSettings/printerSettings1055.bin"/><Relationship Id="rId47" Type="http://schemas.openxmlformats.org/officeDocument/2006/relationships/printerSettings" Target="../printerSettings/printerSettings1060.bin"/><Relationship Id="rId50" Type="http://schemas.openxmlformats.org/officeDocument/2006/relationships/printerSettings" Target="../printerSettings/printerSettings1063.bin"/><Relationship Id="rId55" Type="http://schemas.openxmlformats.org/officeDocument/2006/relationships/printerSettings" Target="../printerSettings/printerSettings1068.bin"/><Relationship Id="rId63" Type="http://schemas.openxmlformats.org/officeDocument/2006/relationships/printerSettings" Target="../printerSettings/printerSettings1076.bin"/><Relationship Id="rId68" Type="http://schemas.openxmlformats.org/officeDocument/2006/relationships/printerSettings" Target="../printerSettings/printerSettings1081.bin"/><Relationship Id="rId7" Type="http://schemas.openxmlformats.org/officeDocument/2006/relationships/printerSettings" Target="../printerSettings/printerSettings1020.bin"/><Relationship Id="rId2" Type="http://schemas.openxmlformats.org/officeDocument/2006/relationships/printerSettings" Target="../printerSettings/printerSettings1015.bin"/><Relationship Id="rId16" Type="http://schemas.openxmlformats.org/officeDocument/2006/relationships/printerSettings" Target="../printerSettings/printerSettings1029.bin"/><Relationship Id="rId29" Type="http://schemas.openxmlformats.org/officeDocument/2006/relationships/printerSettings" Target="../printerSettings/printerSettings1042.bin"/><Relationship Id="rId1" Type="http://schemas.openxmlformats.org/officeDocument/2006/relationships/printerSettings" Target="../printerSettings/printerSettings1014.bin"/><Relationship Id="rId6" Type="http://schemas.openxmlformats.org/officeDocument/2006/relationships/printerSettings" Target="../printerSettings/printerSettings1019.bin"/><Relationship Id="rId11" Type="http://schemas.openxmlformats.org/officeDocument/2006/relationships/printerSettings" Target="../printerSettings/printerSettings1024.bin"/><Relationship Id="rId24" Type="http://schemas.openxmlformats.org/officeDocument/2006/relationships/printerSettings" Target="../printerSettings/printerSettings1037.bin"/><Relationship Id="rId32" Type="http://schemas.openxmlformats.org/officeDocument/2006/relationships/printerSettings" Target="../printerSettings/printerSettings1045.bin"/><Relationship Id="rId37" Type="http://schemas.openxmlformats.org/officeDocument/2006/relationships/printerSettings" Target="../printerSettings/printerSettings1050.bin"/><Relationship Id="rId40" Type="http://schemas.openxmlformats.org/officeDocument/2006/relationships/printerSettings" Target="../printerSettings/printerSettings1053.bin"/><Relationship Id="rId45" Type="http://schemas.openxmlformats.org/officeDocument/2006/relationships/printerSettings" Target="../printerSettings/printerSettings1058.bin"/><Relationship Id="rId53" Type="http://schemas.openxmlformats.org/officeDocument/2006/relationships/printerSettings" Target="../printerSettings/printerSettings1066.bin"/><Relationship Id="rId58" Type="http://schemas.openxmlformats.org/officeDocument/2006/relationships/printerSettings" Target="../printerSettings/printerSettings1071.bin"/><Relationship Id="rId66" Type="http://schemas.openxmlformats.org/officeDocument/2006/relationships/printerSettings" Target="../printerSettings/printerSettings1079.bin"/><Relationship Id="rId5" Type="http://schemas.openxmlformats.org/officeDocument/2006/relationships/printerSettings" Target="../printerSettings/printerSettings1018.bin"/><Relationship Id="rId15" Type="http://schemas.openxmlformats.org/officeDocument/2006/relationships/printerSettings" Target="../printerSettings/printerSettings1028.bin"/><Relationship Id="rId23" Type="http://schemas.openxmlformats.org/officeDocument/2006/relationships/printerSettings" Target="../printerSettings/printerSettings1036.bin"/><Relationship Id="rId28" Type="http://schemas.openxmlformats.org/officeDocument/2006/relationships/printerSettings" Target="../printerSettings/printerSettings1041.bin"/><Relationship Id="rId36" Type="http://schemas.openxmlformats.org/officeDocument/2006/relationships/printerSettings" Target="../printerSettings/printerSettings1049.bin"/><Relationship Id="rId49" Type="http://schemas.openxmlformats.org/officeDocument/2006/relationships/printerSettings" Target="../printerSettings/printerSettings1062.bin"/><Relationship Id="rId57" Type="http://schemas.openxmlformats.org/officeDocument/2006/relationships/printerSettings" Target="../printerSettings/printerSettings1070.bin"/><Relationship Id="rId61" Type="http://schemas.openxmlformats.org/officeDocument/2006/relationships/printerSettings" Target="../printerSettings/printerSettings1074.bin"/><Relationship Id="rId10" Type="http://schemas.openxmlformats.org/officeDocument/2006/relationships/printerSettings" Target="../printerSettings/printerSettings1023.bin"/><Relationship Id="rId19" Type="http://schemas.openxmlformats.org/officeDocument/2006/relationships/printerSettings" Target="../printerSettings/printerSettings1032.bin"/><Relationship Id="rId31" Type="http://schemas.openxmlformats.org/officeDocument/2006/relationships/printerSettings" Target="../printerSettings/printerSettings1044.bin"/><Relationship Id="rId44" Type="http://schemas.openxmlformats.org/officeDocument/2006/relationships/printerSettings" Target="../printerSettings/printerSettings1057.bin"/><Relationship Id="rId52" Type="http://schemas.openxmlformats.org/officeDocument/2006/relationships/printerSettings" Target="../printerSettings/printerSettings1065.bin"/><Relationship Id="rId60" Type="http://schemas.openxmlformats.org/officeDocument/2006/relationships/printerSettings" Target="../printerSettings/printerSettings1073.bin"/><Relationship Id="rId65" Type="http://schemas.openxmlformats.org/officeDocument/2006/relationships/printerSettings" Target="../printerSettings/printerSettings1078.bin"/><Relationship Id="rId4" Type="http://schemas.openxmlformats.org/officeDocument/2006/relationships/printerSettings" Target="../printerSettings/printerSettings1017.bin"/><Relationship Id="rId9" Type="http://schemas.openxmlformats.org/officeDocument/2006/relationships/printerSettings" Target="../printerSettings/printerSettings1022.bin"/><Relationship Id="rId14" Type="http://schemas.openxmlformats.org/officeDocument/2006/relationships/printerSettings" Target="../printerSettings/printerSettings1027.bin"/><Relationship Id="rId22" Type="http://schemas.openxmlformats.org/officeDocument/2006/relationships/printerSettings" Target="../printerSettings/printerSettings1035.bin"/><Relationship Id="rId27" Type="http://schemas.openxmlformats.org/officeDocument/2006/relationships/printerSettings" Target="../printerSettings/printerSettings1040.bin"/><Relationship Id="rId30" Type="http://schemas.openxmlformats.org/officeDocument/2006/relationships/printerSettings" Target="../printerSettings/printerSettings1043.bin"/><Relationship Id="rId35" Type="http://schemas.openxmlformats.org/officeDocument/2006/relationships/printerSettings" Target="../printerSettings/printerSettings1048.bin"/><Relationship Id="rId43" Type="http://schemas.openxmlformats.org/officeDocument/2006/relationships/printerSettings" Target="../printerSettings/printerSettings1056.bin"/><Relationship Id="rId48" Type="http://schemas.openxmlformats.org/officeDocument/2006/relationships/printerSettings" Target="../printerSettings/printerSettings1061.bin"/><Relationship Id="rId56" Type="http://schemas.openxmlformats.org/officeDocument/2006/relationships/printerSettings" Target="../printerSettings/printerSettings1069.bin"/><Relationship Id="rId64" Type="http://schemas.openxmlformats.org/officeDocument/2006/relationships/printerSettings" Target="../printerSettings/printerSettings1077.bin"/><Relationship Id="rId69" Type="http://schemas.openxmlformats.org/officeDocument/2006/relationships/drawing" Target="../drawings/drawing35.xml"/><Relationship Id="rId8" Type="http://schemas.openxmlformats.org/officeDocument/2006/relationships/printerSettings" Target="../printerSettings/printerSettings1021.bin"/><Relationship Id="rId51" Type="http://schemas.openxmlformats.org/officeDocument/2006/relationships/printerSettings" Target="../printerSettings/printerSettings1064.bin"/><Relationship Id="rId3" Type="http://schemas.openxmlformats.org/officeDocument/2006/relationships/printerSettings" Target="../printerSettings/printerSettings1016.bin"/><Relationship Id="rId12" Type="http://schemas.openxmlformats.org/officeDocument/2006/relationships/printerSettings" Target="../printerSettings/printerSettings1025.bin"/><Relationship Id="rId17" Type="http://schemas.openxmlformats.org/officeDocument/2006/relationships/printerSettings" Target="../printerSettings/printerSettings1030.bin"/><Relationship Id="rId25" Type="http://schemas.openxmlformats.org/officeDocument/2006/relationships/printerSettings" Target="../printerSettings/printerSettings1038.bin"/><Relationship Id="rId33" Type="http://schemas.openxmlformats.org/officeDocument/2006/relationships/printerSettings" Target="../printerSettings/printerSettings1046.bin"/><Relationship Id="rId38" Type="http://schemas.openxmlformats.org/officeDocument/2006/relationships/printerSettings" Target="../printerSettings/printerSettings1051.bin"/><Relationship Id="rId46" Type="http://schemas.openxmlformats.org/officeDocument/2006/relationships/printerSettings" Target="../printerSettings/printerSettings1059.bin"/><Relationship Id="rId59" Type="http://schemas.openxmlformats.org/officeDocument/2006/relationships/printerSettings" Target="../printerSettings/printerSettings1072.bin"/><Relationship Id="rId67" Type="http://schemas.openxmlformats.org/officeDocument/2006/relationships/printerSettings" Target="../printerSettings/printerSettings1080.bin"/><Relationship Id="rId20" Type="http://schemas.openxmlformats.org/officeDocument/2006/relationships/printerSettings" Target="../printerSettings/printerSettings1033.bin"/><Relationship Id="rId41" Type="http://schemas.openxmlformats.org/officeDocument/2006/relationships/printerSettings" Target="../printerSettings/printerSettings1054.bin"/><Relationship Id="rId54" Type="http://schemas.openxmlformats.org/officeDocument/2006/relationships/printerSettings" Target="../printerSettings/printerSettings1067.bin"/><Relationship Id="rId62" Type="http://schemas.openxmlformats.org/officeDocument/2006/relationships/printerSettings" Target="../printerSettings/printerSettings1075.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1094.bin"/><Relationship Id="rId18" Type="http://schemas.openxmlformats.org/officeDocument/2006/relationships/printerSettings" Target="../printerSettings/printerSettings1099.bin"/><Relationship Id="rId26" Type="http://schemas.openxmlformats.org/officeDocument/2006/relationships/printerSettings" Target="../printerSettings/printerSettings1107.bin"/><Relationship Id="rId39" Type="http://schemas.openxmlformats.org/officeDocument/2006/relationships/printerSettings" Target="../printerSettings/printerSettings1120.bin"/><Relationship Id="rId21" Type="http://schemas.openxmlformats.org/officeDocument/2006/relationships/printerSettings" Target="../printerSettings/printerSettings1102.bin"/><Relationship Id="rId34" Type="http://schemas.openxmlformats.org/officeDocument/2006/relationships/printerSettings" Target="../printerSettings/printerSettings1115.bin"/><Relationship Id="rId42" Type="http://schemas.openxmlformats.org/officeDocument/2006/relationships/printerSettings" Target="../printerSettings/printerSettings1123.bin"/><Relationship Id="rId47" Type="http://schemas.openxmlformats.org/officeDocument/2006/relationships/printerSettings" Target="../printerSettings/printerSettings1128.bin"/><Relationship Id="rId50" Type="http://schemas.openxmlformats.org/officeDocument/2006/relationships/printerSettings" Target="../printerSettings/printerSettings1131.bin"/><Relationship Id="rId55" Type="http://schemas.openxmlformats.org/officeDocument/2006/relationships/printerSettings" Target="../printerSettings/printerSettings1136.bin"/><Relationship Id="rId63" Type="http://schemas.openxmlformats.org/officeDocument/2006/relationships/printerSettings" Target="../printerSettings/printerSettings1144.bin"/><Relationship Id="rId68" Type="http://schemas.openxmlformats.org/officeDocument/2006/relationships/printerSettings" Target="../printerSettings/printerSettings1149.bin"/><Relationship Id="rId7" Type="http://schemas.openxmlformats.org/officeDocument/2006/relationships/printerSettings" Target="../printerSettings/printerSettings1088.bin"/><Relationship Id="rId2" Type="http://schemas.openxmlformats.org/officeDocument/2006/relationships/printerSettings" Target="../printerSettings/printerSettings1083.bin"/><Relationship Id="rId16" Type="http://schemas.openxmlformats.org/officeDocument/2006/relationships/printerSettings" Target="../printerSettings/printerSettings1097.bin"/><Relationship Id="rId29" Type="http://schemas.openxmlformats.org/officeDocument/2006/relationships/printerSettings" Target="../printerSettings/printerSettings1110.bin"/><Relationship Id="rId1" Type="http://schemas.openxmlformats.org/officeDocument/2006/relationships/printerSettings" Target="../printerSettings/printerSettings1082.bin"/><Relationship Id="rId6" Type="http://schemas.openxmlformats.org/officeDocument/2006/relationships/printerSettings" Target="../printerSettings/printerSettings1087.bin"/><Relationship Id="rId11" Type="http://schemas.openxmlformats.org/officeDocument/2006/relationships/printerSettings" Target="../printerSettings/printerSettings1092.bin"/><Relationship Id="rId24" Type="http://schemas.openxmlformats.org/officeDocument/2006/relationships/printerSettings" Target="../printerSettings/printerSettings1105.bin"/><Relationship Id="rId32" Type="http://schemas.openxmlformats.org/officeDocument/2006/relationships/printerSettings" Target="../printerSettings/printerSettings1113.bin"/><Relationship Id="rId37" Type="http://schemas.openxmlformats.org/officeDocument/2006/relationships/printerSettings" Target="../printerSettings/printerSettings1118.bin"/><Relationship Id="rId40" Type="http://schemas.openxmlformats.org/officeDocument/2006/relationships/printerSettings" Target="../printerSettings/printerSettings1121.bin"/><Relationship Id="rId45" Type="http://schemas.openxmlformats.org/officeDocument/2006/relationships/printerSettings" Target="../printerSettings/printerSettings1126.bin"/><Relationship Id="rId53" Type="http://schemas.openxmlformats.org/officeDocument/2006/relationships/printerSettings" Target="../printerSettings/printerSettings1134.bin"/><Relationship Id="rId58" Type="http://schemas.openxmlformats.org/officeDocument/2006/relationships/printerSettings" Target="../printerSettings/printerSettings1139.bin"/><Relationship Id="rId66" Type="http://schemas.openxmlformats.org/officeDocument/2006/relationships/printerSettings" Target="../printerSettings/printerSettings1147.bin"/><Relationship Id="rId5" Type="http://schemas.openxmlformats.org/officeDocument/2006/relationships/printerSettings" Target="../printerSettings/printerSettings1086.bin"/><Relationship Id="rId15" Type="http://schemas.openxmlformats.org/officeDocument/2006/relationships/printerSettings" Target="../printerSettings/printerSettings1096.bin"/><Relationship Id="rId23" Type="http://schemas.openxmlformats.org/officeDocument/2006/relationships/printerSettings" Target="../printerSettings/printerSettings1104.bin"/><Relationship Id="rId28" Type="http://schemas.openxmlformats.org/officeDocument/2006/relationships/printerSettings" Target="../printerSettings/printerSettings1109.bin"/><Relationship Id="rId36" Type="http://schemas.openxmlformats.org/officeDocument/2006/relationships/printerSettings" Target="../printerSettings/printerSettings1117.bin"/><Relationship Id="rId49" Type="http://schemas.openxmlformats.org/officeDocument/2006/relationships/printerSettings" Target="../printerSettings/printerSettings1130.bin"/><Relationship Id="rId57" Type="http://schemas.openxmlformats.org/officeDocument/2006/relationships/printerSettings" Target="../printerSettings/printerSettings1138.bin"/><Relationship Id="rId61" Type="http://schemas.openxmlformats.org/officeDocument/2006/relationships/printerSettings" Target="../printerSettings/printerSettings1142.bin"/><Relationship Id="rId10" Type="http://schemas.openxmlformats.org/officeDocument/2006/relationships/printerSettings" Target="../printerSettings/printerSettings1091.bin"/><Relationship Id="rId19" Type="http://schemas.openxmlformats.org/officeDocument/2006/relationships/printerSettings" Target="../printerSettings/printerSettings1100.bin"/><Relationship Id="rId31" Type="http://schemas.openxmlformats.org/officeDocument/2006/relationships/printerSettings" Target="../printerSettings/printerSettings1112.bin"/><Relationship Id="rId44" Type="http://schemas.openxmlformats.org/officeDocument/2006/relationships/printerSettings" Target="../printerSettings/printerSettings1125.bin"/><Relationship Id="rId52" Type="http://schemas.openxmlformats.org/officeDocument/2006/relationships/printerSettings" Target="../printerSettings/printerSettings1133.bin"/><Relationship Id="rId60" Type="http://schemas.openxmlformats.org/officeDocument/2006/relationships/printerSettings" Target="../printerSettings/printerSettings1141.bin"/><Relationship Id="rId65" Type="http://schemas.openxmlformats.org/officeDocument/2006/relationships/printerSettings" Target="../printerSettings/printerSettings1146.bin"/><Relationship Id="rId4" Type="http://schemas.openxmlformats.org/officeDocument/2006/relationships/printerSettings" Target="../printerSettings/printerSettings1085.bin"/><Relationship Id="rId9" Type="http://schemas.openxmlformats.org/officeDocument/2006/relationships/printerSettings" Target="../printerSettings/printerSettings1090.bin"/><Relationship Id="rId14" Type="http://schemas.openxmlformats.org/officeDocument/2006/relationships/printerSettings" Target="../printerSettings/printerSettings1095.bin"/><Relationship Id="rId22" Type="http://schemas.openxmlformats.org/officeDocument/2006/relationships/printerSettings" Target="../printerSettings/printerSettings1103.bin"/><Relationship Id="rId27" Type="http://schemas.openxmlformats.org/officeDocument/2006/relationships/printerSettings" Target="../printerSettings/printerSettings1108.bin"/><Relationship Id="rId30" Type="http://schemas.openxmlformats.org/officeDocument/2006/relationships/printerSettings" Target="../printerSettings/printerSettings1111.bin"/><Relationship Id="rId35" Type="http://schemas.openxmlformats.org/officeDocument/2006/relationships/printerSettings" Target="../printerSettings/printerSettings1116.bin"/><Relationship Id="rId43" Type="http://schemas.openxmlformats.org/officeDocument/2006/relationships/printerSettings" Target="../printerSettings/printerSettings1124.bin"/><Relationship Id="rId48" Type="http://schemas.openxmlformats.org/officeDocument/2006/relationships/printerSettings" Target="../printerSettings/printerSettings1129.bin"/><Relationship Id="rId56" Type="http://schemas.openxmlformats.org/officeDocument/2006/relationships/printerSettings" Target="../printerSettings/printerSettings1137.bin"/><Relationship Id="rId64" Type="http://schemas.openxmlformats.org/officeDocument/2006/relationships/printerSettings" Target="../printerSettings/printerSettings1145.bin"/><Relationship Id="rId69" Type="http://schemas.openxmlformats.org/officeDocument/2006/relationships/drawing" Target="../drawings/drawing37.xml"/><Relationship Id="rId8" Type="http://schemas.openxmlformats.org/officeDocument/2006/relationships/printerSettings" Target="../printerSettings/printerSettings1089.bin"/><Relationship Id="rId51" Type="http://schemas.openxmlformats.org/officeDocument/2006/relationships/printerSettings" Target="../printerSettings/printerSettings1132.bin"/><Relationship Id="rId3" Type="http://schemas.openxmlformats.org/officeDocument/2006/relationships/printerSettings" Target="../printerSettings/printerSettings1084.bin"/><Relationship Id="rId12" Type="http://schemas.openxmlformats.org/officeDocument/2006/relationships/printerSettings" Target="../printerSettings/printerSettings1093.bin"/><Relationship Id="rId17" Type="http://schemas.openxmlformats.org/officeDocument/2006/relationships/printerSettings" Target="../printerSettings/printerSettings1098.bin"/><Relationship Id="rId25" Type="http://schemas.openxmlformats.org/officeDocument/2006/relationships/printerSettings" Target="../printerSettings/printerSettings1106.bin"/><Relationship Id="rId33" Type="http://schemas.openxmlformats.org/officeDocument/2006/relationships/printerSettings" Target="../printerSettings/printerSettings1114.bin"/><Relationship Id="rId38" Type="http://schemas.openxmlformats.org/officeDocument/2006/relationships/printerSettings" Target="../printerSettings/printerSettings1119.bin"/><Relationship Id="rId46" Type="http://schemas.openxmlformats.org/officeDocument/2006/relationships/printerSettings" Target="../printerSettings/printerSettings1127.bin"/><Relationship Id="rId59" Type="http://schemas.openxmlformats.org/officeDocument/2006/relationships/printerSettings" Target="../printerSettings/printerSettings1140.bin"/><Relationship Id="rId67" Type="http://schemas.openxmlformats.org/officeDocument/2006/relationships/printerSettings" Target="../printerSettings/printerSettings1148.bin"/><Relationship Id="rId20" Type="http://schemas.openxmlformats.org/officeDocument/2006/relationships/printerSettings" Target="../printerSettings/printerSettings1101.bin"/><Relationship Id="rId41" Type="http://schemas.openxmlformats.org/officeDocument/2006/relationships/printerSettings" Target="../printerSettings/printerSettings1122.bin"/><Relationship Id="rId54" Type="http://schemas.openxmlformats.org/officeDocument/2006/relationships/printerSettings" Target="../printerSettings/printerSettings1135.bin"/><Relationship Id="rId62" Type="http://schemas.openxmlformats.org/officeDocument/2006/relationships/printerSettings" Target="../printerSettings/printerSettings1143.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1162.bin"/><Relationship Id="rId18" Type="http://schemas.openxmlformats.org/officeDocument/2006/relationships/printerSettings" Target="../printerSettings/printerSettings1167.bin"/><Relationship Id="rId26" Type="http://schemas.openxmlformats.org/officeDocument/2006/relationships/printerSettings" Target="../printerSettings/printerSettings1175.bin"/><Relationship Id="rId39" Type="http://schemas.openxmlformats.org/officeDocument/2006/relationships/printerSettings" Target="../printerSettings/printerSettings1188.bin"/><Relationship Id="rId21" Type="http://schemas.openxmlformats.org/officeDocument/2006/relationships/printerSettings" Target="../printerSettings/printerSettings1170.bin"/><Relationship Id="rId34" Type="http://schemas.openxmlformats.org/officeDocument/2006/relationships/printerSettings" Target="../printerSettings/printerSettings1183.bin"/><Relationship Id="rId42" Type="http://schemas.openxmlformats.org/officeDocument/2006/relationships/printerSettings" Target="../printerSettings/printerSettings1191.bin"/><Relationship Id="rId47" Type="http://schemas.openxmlformats.org/officeDocument/2006/relationships/printerSettings" Target="../printerSettings/printerSettings1196.bin"/><Relationship Id="rId50" Type="http://schemas.openxmlformats.org/officeDocument/2006/relationships/printerSettings" Target="../printerSettings/printerSettings1199.bin"/><Relationship Id="rId55" Type="http://schemas.openxmlformats.org/officeDocument/2006/relationships/printerSettings" Target="../printerSettings/printerSettings1204.bin"/><Relationship Id="rId63" Type="http://schemas.openxmlformats.org/officeDocument/2006/relationships/printerSettings" Target="../printerSettings/printerSettings1212.bin"/><Relationship Id="rId68" Type="http://schemas.openxmlformats.org/officeDocument/2006/relationships/printerSettings" Target="../printerSettings/printerSettings1217.bin"/><Relationship Id="rId7" Type="http://schemas.openxmlformats.org/officeDocument/2006/relationships/printerSettings" Target="../printerSettings/printerSettings1156.bin"/><Relationship Id="rId2" Type="http://schemas.openxmlformats.org/officeDocument/2006/relationships/printerSettings" Target="../printerSettings/printerSettings1151.bin"/><Relationship Id="rId16" Type="http://schemas.openxmlformats.org/officeDocument/2006/relationships/printerSettings" Target="../printerSettings/printerSettings1165.bin"/><Relationship Id="rId29" Type="http://schemas.openxmlformats.org/officeDocument/2006/relationships/printerSettings" Target="../printerSettings/printerSettings1178.bin"/><Relationship Id="rId1" Type="http://schemas.openxmlformats.org/officeDocument/2006/relationships/printerSettings" Target="../printerSettings/printerSettings1150.bin"/><Relationship Id="rId6" Type="http://schemas.openxmlformats.org/officeDocument/2006/relationships/printerSettings" Target="../printerSettings/printerSettings1155.bin"/><Relationship Id="rId11" Type="http://schemas.openxmlformats.org/officeDocument/2006/relationships/printerSettings" Target="../printerSettings/printerSettings1160.bin"/><Relationship Id="rId24" Type="http://schemas.openxmlformats.org/officeDocument/2006/relationships/printerSettings" Target="../printerSettings/printerSettings1173.bin"/><Relationship Id="rId32" Type="http://schemas.openxmlformats.org/officeDocument/2006/relationships/printerSettings" Target="../printerSettings/printerSettings1181.bin"/><Relationship Id="rId37" Type="http://schemas.openxmlformats.org/officeDocument/2006/relationships/printerSettings" Target="../printerSettings/printerSettings1186.bin"/><Relationship Id="rId40" Type="http://schemas.openxmlformats.org/officeDocument/2006/relationships/printerSettings" Target="../printerSettings/printerSettings1189.bin"/><Relationship Id="rId45" Type="http://schemas.openxmlformats.org/officeDocument/2006/relationships/printerSettings" Target="../printerSettings/printerSettings1194.bin"/><Relationship Id="rId53" Type="http://schemas.openxmlformats.org/officeDocument/2006/relationships/printerSettings" Target="../printerSettings/printerSettings1202.bin"/><Relationship Id="rId58" Type="http://schemas.openxmlformats.org/officeDocument/2006/relationships/printerSettings" Target="../printerSettings/printerSettings1207.bin"/><Relationship Id="rId66" Type="http://schemas.openxmlformats.org/officeDocument/2006/relationships/printerSettings" Target="../printerSettings/printerSettings1215.bin"/><Relationship Id="rId5" Type="http://schemas.openxmlformats.org/officeDocument/2006/relationships/printerSettings" Target="../printerSettings/printerSettings1154.bin"/><Relationship Id="rId15" Type="http://schemas.openxmlformats.org/officeDocument/2006/relationships/printerSettings" Target="../printerSettings/printerSettings1164.bin"/><Relationship Id="rId23" Type="http://schemas.openxmlformats.org/officeDocument/2006/relationships/printerSettings" Target="../printerSettings/printerSettings1172.bin"/><Relationship Id="rId28" Type="http://schemas.openxmlformats.org/officeDocument/2006/relationships/printerSettings" Target="../printerSettings/printerSettings1177.bin"/><Relationship Id="rId36" Type="http://schemas.openxmlformats.org/officeDocument/2006/relationships/printerSettings" Target="../printerSettings/printerSettings1185.bin"/><Relationship Id="rId49" Type="http://schemas.openxmlformats.org/officeDocument/2006/relationships/printerSettings" Target="../printerSettings/printerSettings1198.bin"/><Relationship Id="rId57" Type="http://schemas.openxmlformats.org/officeDocument/2006/relationships/printerSettings" Target="../printerSettings/printerSettings1206.bin"/><Relationship Id="rId61" Type="http://schemas.openxmlformats.org/officeDocument/2006/relationships/printerSettings" Target="../printerSettings/printerSettings1210.bin"/><Relationship Id="rId10" Type="http://schemas.openxmlformats.org/officeDocument/2006/relationships/printerSettings" Target="../printerSettings/printerSettings1159.bin"/><Relationship Id="rId19" Type="http://schemas.openxmlformats.org/officeDocument/2006/relationships/printerSettings" Target="../printerSettings/printerSettings1168.bin"/><Relationship Id="rId31" Type="http://schemas.openxmlformats.org/officeDocument/2006/relationships/printerSettings" Target="../printerSettings/printerSettings1180.bin"/><Relationship Id="rId44" Type="http://schemas.openxmlformats.org/officeDocument/2006/relationships/printerSettings" Target="../printerSettings/printerSettings1193.bin"/><Relationship Id="rId52" Type="http://schemas.openxmlformats.org/officeDocument/2006/relationships/printerSettings" Target="../printerSettings/printerSettings1201.bin"/><Relationship Id="rId60" Type="http://schemas.openxmlformats.org/officeDocument/2006/relationships/printerSettings" Target="../printerSettings/printerSettings1209.bin"/><Relationship Id="rId65" Type="http://schemas.openxmlformats.org/officeDocument/2006/relationships/printerSettings" Target="../printerSettings/printerSettings1214.bin"/><Relationship Id="rId4" Type="http://schemas.openxmlformats.org/officeDocument/2006/relationships/printerSettings" Target="../printerSettings/printerSettings1153.bin"/><Relationship Id="rId9" Type="http://schemas.openxmlformats.org/officeDocument/2006/relationships/printerSettings" Target="../printerSettings/printerSettings1158.bin"/><Relationship Id="rId14" Type="http://schemas.openxmlformats.org/officeDocument/2006/relationships/printerSettings" Target="../printerSettings/printerSettings1163.bin"/><Relationship Id="rId22" Type="http://schemas.openxmlformats.org/officeDocument/2006/relationships/printerSettings" Target="../printerSettings/printerSettings1171.bin"/><Relationship Id="rId27" Type="http://schemas.openxmlformats.org/officeDocument/2006/relationships/printerSettings" Target="../printerSettings/printerSettings1176.bin"/><Relationship Id="rId30" Type="http://schemas.openxmlformats.org/officeDocument/2006/relationships/printerSettings" Target="../printerSettings/printerSettings1179.bin"/><Relationship Id="rId35" Type="http://schemas.openxmlformats.org/officeDocument/2006/relationships/printerSettings" Target="../printerSettings/printerSettings1184.bin"/><Relationship Id="rId43" Type="http://schemas.openxmlformats.org/officeDocument/2006/relationships/printerSettings" Target="../printerSettings/printerSettings1192.bin"/><Relationship Id="rId48" Type="http://schemas.openxmlformats.org/officeDocument/2006/relationships/printerSettings" Target="../printerSettings/printerSettings1197.bin"/><Relationship Id="rId56" Type="http://schemas.openxmlformats.org/officeDocument/2006/relationships/printerSettings" Target="../printerSettings/printerSettings1205.bin"/><Relationship Id="rId64" Type="http://schemas.openxmlformats.org/officeDocument/2006/relationships/printerSettings" Target="../printerSettings/printerSettings1213.bin"/><Relationship Id="rId69" Type="http://schemas.openxmlformats.org/officeDocument/2006/relationships/drawing" Target="../drawings/drawing39.xml"/><Relationship Id="rId8" Type="http://schemas.openxmlformats.org/officeDocument/2006/relationships/printerSettings" Target="../printerSettings/printerSettings1157.bin"/><Relationship Id="rId51" Type="http://schemas.openxmlformats.org/officeDocument/2006/relationships/printerSettings" Target="../printerSettings/printerSettings1200.bin"/><Relationship Id="rId3" Type="http://schemas.openxmlformats.org/officeDocument/2006/relationships/printerSettings" Target="../printerSettings/printerSettings1152.bin"/><Relationship Id="rId12" Type="http://schemas.openxmlformats.org/officeDocument/2006/relationships/printerSettings" Target="../printerSettings/printerSettings1161.bin"/><Relationship Id="rId17" Type="http://schemas.openxmlformats.org/officeDocument/2006/relationships/printerSettings" Target="../printerSettings/printerSettings1166.bin"/><Relationship Id="rId25" Type="http://schemas.openxmlformats.org/officeDocument/2006/relationships/printerSettings" Target="../printerSettings/printerSettings1174.bin"/><Relationship Id="rId33" Type="http://schemas.openxmlformats.org/officeDocument/2006/relationships/printerSettings" Target="../printerSettings/printerSettings1182.bin"/><Relationship Id="rId38" Type="http://schemas.openxmlformats.org/officeDocument/2006/relationships/printerSettings" Target="../printerSettings/printerSettings1187.bin"/><Relationship Id="rId46" Type="http://schemas.openxmlformats.org/officeDocument/2006/relationships/printerSettings" Target="../printerSettings/printerSettings1195.bin"/><Relationship Id="rId59" Type="http://schemas.openxmlformats.org/officeDocument/2006/relationships/printerSettings" Target="../printerSettings/printerSettings1208.bin"/><Relationship Id="rId67" Type="http://schemas.openxmlformats.org/officeDocument/2006/relationships/printerSettings" Target="../printerSettings/printerSettings1216.bin"/><Relationship Id="rId20" Type="http://schemas.openxmlformats.org/officeDocument/2006/relationships/printerSettings" Target="../printerSettings/printerSettings1169.bin"/><Relationship Id="rId41" Type="http://schemas.openxmlformats.org/officeDocument/2006/relationships/printerSettings" Target="../printerSettings/printerSettings1190.bin"/><Relationship Id="rId54" Type="http://schemas.openxmlformats.org/officeDocument/2006/relationships/printerSettings" Target="../printerSettings/printerSettings1203.bin"/><Relationship Id="rId62" Type="http://schemas.openxmlformats.org/officeDocument/2006/relationships/printerSettings" Target="../printerSettings/printerSettings121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26" Type="http://schemas.openxmlformats.org/officeDocument/2006/relationships/printerSettings" Target="../printerSettings/printerSettings94.bin"/><Relationship Id="rId39" Type="http://schemas.openxmlformats.org/officeDocument/2006/relationships/printerSettings" Target="../printerSettings/printerSettings107.bin"/><Relationship Id="rId21" Type="http://schemas.openxmlformats.org/officeDocument/2006/relationships/printerSettings" Target="../printerSettings/printerSettings89.bin"/><Relationship Id="rId34" Type="http://schemas.openxmlformats.org/officeDocument/2006/relationships/printerSettings" Target="../printerSettings/printerSettings102.bin"/><Relationship Id="rId42" Type="http://schemas.openxmlformats.org/officeDocument/2006/relationships/printerSettings" Target="../printerSettings/printerSettings110.bin"/><Relationship Id="rId47" Type="http://schemas.openxmlformats.org/officeDocument/2006/relationships/printerSettings" Target="../printerSettings/printerSettings115.bin"/><Relationship Id="rId50" Type="http://schemas.openxmlformats.org/officeDocument/2006/relationships/printerSettings" Target="../printerSettings/printerSettings118.bin"/><Relationship Id="rId55" Type="http://schemas.openxmlformats.org/officeDocument/2006/relationships/printerSettings" Target="../printerSettings/printerSettings123.bin"/><Relationship Id="rId63" Type="http://schemas.openxmlformats.org/officeDocument/2006/relationships/printerSettings" Target="../printerSettings/printerSettings131.bin"/><Relationship Id="rId68" Type="http://schemas.openxmlformats.org/officeDocument/2006/relationships/printerSettings" Target="../printerSettings/printerSettings136.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29" Type="http://schemas.openxmlformats.org/officeDocument/2006/relationships/printerSettings" Target="../printerSettings/printerSettings97.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24" Type="http://schemas.openxmlformats.org/officeDocument/2006/relationships/printerSettings" Target="../printerSettings/printerSettings92.bin"/><Relationship Id="rId32" Type="http://schemas.openxmlformats.org/officeDocument/2006/relationships/printerSettings" Target="../printerSettings/printerSettings100.bin"/><Relationship Id="rId37" Type="http://schemas.openxmlformats.org/officeDocument/2006/relationships/printerSettings" Target="../printerSettings/printerSettings105.bin"/><Relationship Id="rId40" Type="http://schemas.openxmlformats.org/officeDocument/2006/relationships/printerSettings" Target="../printerSettings/printerSettings108.bin"/><Relationship Id="rId45" Type="http://schemas.openxmlformats.org/officeDocument/2006/relationships/printerSettings" Target="../printerSettings/printerSettings113.bin"/><Relationship Id="rId53" Type="http://schemas.openxmlformats.org/officeDocument/2006/relationships/printerSettings" Target="../printerSettings/printerSettings121.bin"/><Relationship Id="rId58" Type="http://schemas.openxmlformats.org/officeDocument/2006/relationships/printerSettings" Target="../printerSettings/printerSettings126.bin"/><Relationship Id="rId66" Type="http://schemas.openxmlformats.org/officeDocument/2006/relationships/printerSettings" Target="../printerSettings/printerSettings134.bin"/><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23" Type="http://schemas.openxmlformats.org/officeDocument/2006/relationships/printerSettings" Target="../printerSettings/printerSettings91.bin"/><Relationship Id="rId28" Type="http://schemas.openxmlformats.org/officeDocument/2006/relationships/printerSettings" Target="../printerSettings/printerSettings96.bin"/><Relationship Id="rId36" Type="http://schemas.openxmlformats.org/officeDocument/2006/relationships/printerSettings" Target="../printerSettings/printerSettings104.bin"/><Relationship Id="rId49" Type="http://schemas.openxmlformats.org/officeDocument/2006/relationships/printerSettings" Target="../printerSettings/printerSettings117.bin"/><Relationship Id="rId57" Type="http://schemas.openxmlformats.org/officeDocument/2006/relationships/printerSettings" Target="../printerSettings/printerSettings125.bin"/><Relationship Id="rId61" Type="http://schemas.openxmlformats.org/officeDocument/2006/relationships/printerSettings" Target="../printerSettings/printerSettings129.bin"/><Relationship Id="rId10" Type="http://schemas.openxmlformats.org/officeDocument/2006/relationships/printerSettings" Target="../printerSettings/printerSettings78.bin"/><Relationship Id="rId19" Type="http://schemas.openxmlformats.org/officeDocument/2006/relationships/printerSettings" Target="../printerSettings/printerSettings87.bin"/><Relationship Id="rId31" Type="http://schemas.openxmlformats.org/officeDocument/2006/relationships/printerSettings" Target="../printerSettings/printerSettings99.bin"/><Relationship Id="rId44" Type="http://schemas.openxmlformats.org/officeDocument/2006/relationships/printerSettings" Target="../printerSettings/printerSettings112.bin"/><Relationship Id="rId52" Type="http://schemas.openxmlformats.org/officeDocument/2006/relationships/printerSettings" Target="../printerSettings/printerSettings120.bin"/><Relationship Id="rId60" Type="http://schemas.openxmlformats.org/officeDocument/2006/relationships/printerSettings" Target="../printerSettings/printerSettings128.bin"/><Relationship Id="rId65" Type="http://schemas.openxmlformats.org/officeDocument/2006/relationships/printerSettings" Target="../printerSettings/printerSettings133.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 Id="rId22" Type="http://schemas.openxmlformats.org/officeDocument/2006/relationships/printerSettings" Target="../printerSettings/printerSettings90.bin"/><Relationship Id="rId27" Type="http://schemas.openxmlformats.org/officeDocument/2006/relationships/printerSettings" Target="../printerSettings/printerSettings95.bin"/><Relationship Id="rId30" Type="http://schemas.openxmlformats.org/officeDocument/2006/relationships/printerSettings" Target="../printerSettings/printerSettings98.bin"/><Relationship Id="rId35" Type="http://schemas.openxmlformats.org/officeDocument/2006/relationships/printerSettings" Target="../printerSettings/printerSettings103.bin"/><Relationship Id="rId43" Type="http://schemas.openxmlformats.org/officeDocument/2006/relationships/printerSettings" Target="../printerSettings/printerSettings111.bin"/><Relationship Id="rId48" Type="http://schemas.openxmlformats.org/officeDocument/2006/relationships/printerSettings" Target="../printerSettings/printerSettings116.bin"/><Relationship Id="rId56" Type="http://schemas.openxmlformats.org/officeDocument/2006/relationships/printerSettings" Target="../printerSettings/printerSettings124.bin"/><Relationship Id="rId64" Type="http://schemas.openxmlformats.org/officeDocument/2006/relationships/printerSettings" Target="../printerSettings/printerSettings132.bin"/><Relationship Id="rId69" Type="http://schemas.openxmlformats.org/officeDocument/2006/relationships/drawing" Target="../drawings/drawing1.xml"/><Relationship Id="rId8" Type="http://schemas.openxmlformats.org/officeDocument/2006/relationships/printerSettings" Target="../printerSettings/printerSettings76.bin"/><Relationship Id="rId51" Type="http://schemas.openxmlformats.org/officeDocument/2006/relationships/printerSettings" Target="../printerSettings/printerSettings119.bin"/><Relationship Id="rId3" Type="http://schemas.openxmlformats.org/officeDocument/2006/relationships/printerSettings" Target="../printerSettings/printerSettings71.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5" Type="http://schemas.openxmlformats.org/officeDocument/2006/relationships/printerSettings" Target="../printerSettings/printerSettings93.bin"/><Relationship Id="rId33" Type="http://schemas.openxmlformats.org/officeDocument/2006/relationships/printerSettings" Target="../printerSettings/printerSettings101.bin"/><Relationship Id="rId38" Type="http://schemas.openxmlformats.org/officeDocument/2006/relationships/printerSettings" Target="../printerSettings/printerSettings106.bin"/><Relationship Id="rId46" Type="http://schemas.openxmlformats.org/officeDocument/2006/relationships/printerSettings" Target="../printerSettings/printerSettings114.bin"/><Relationship Id="rId59" Type="http://schemas.openxmlformats.org/officeDocument/2006/relationships/printerSettings" Target="../printerSettings/printerSettings127.bin"/><Relationship Id="rId67" Type="http://schemas.openxmlformats.org/officeDocument/2006/relationships/printerSettings" Target="../printerSettings/printerSettings135.bin"/><Relationship Id="rId20" Type="http://schemas.openxmlformats.org/officeDocument/2006/relationships/printerSettings" Target="../printerSettings/printerSettings88.bin"/><Relationship Id="rId41" Type="http://schemas.openxmlformats.org/officeDocument/2006/relationships/printerSettings" Target="../printerSettings/printerSettings109.bin"/><Relationship Id="rId54" Type="http://schemas.openxmlformats.org/officeDocument/2006/relationships/printerSettings" Target="../printerSettings/printerSettings122.bin"/><Relationship Id="rId62" Type="http://schemas.openxmlformats.org/officeDocument/2006/relationships/printerSettings" Target="../printerSettings/printerSettings130.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1230.bin"/><Relationship Id="rId18" Type="http://schemas.openxmlformats.org/officeDocument/2006/relationships/printerSettings" Target="../printerSettings/printerSettings1235.bin"/><Relationship Id="rId26" Type="http://schemas.openxmlformats.org/officeDocument/2006/relationships/printerSettings" Target="../printerSettings/printerSettings1243.bin"/><Relationship Id="rId39" Type="http://schemas.openxmlformats.org/officeDocument/2006/relationships/printerSettings" Target="../printerSettings/printerSettings1256.bin"/><Relationship Id="rId21" Type="http://schemas.openxmlformats.org/officeDocument/2006/relationships/printerSettings" Target="../printerSettings/printerSettings1238.bin"/><Relationship Id="rId34" Type="http://schemas.openxmlformats.org/officeDocument/2006/relationships/printerSettings" Target="../printerSettings/printerSettings1251.bin"/><Relationship Id="rId42" Type="http://schemas.openxmlformats.org/officeDocument/2006/relationships/printerSettings" Target="../printerSettings/printerSettings1259.bin"/><Relationship Id="rId47" Type="http://schemas.openxmlformats.org/officeDocument/2006/relationships/printerSettings" Target="../printerSettings/printerSettings1264.bin"/><Relationship Id="rId50" Type="http://schemas.openxmlformats.org/officeDocument/2006/relationships/printerSettings" Target="../printerSettings/printerSettings1267.bin"/><Relationship Id="rId55" Type="http://schemas.openxmlformats.org/officeDocument/2006/relationships/printerSettings" Target="../printerSettings/printerSettings1272.bin"/><Relationship Id="rId7" Type="http://schemas.openxmlformats.org/officeDocument/2006/relationships/printerSettings" Target="../printerSettings/printerSettings1224.bin"/><Relationship Id="rId2" Type="http://schemas.openxmlformats.org/officeDocument/2006/relationships/printerSettings" Target="../printerSettings/printerSettings1219.bin"/><Relationship Id="rId16" Type="http://schemas.openxmlformats.org/officeDocument/2006/relationships/printerSettings" Target="../printerSettings/printerSettings1233.bin"/><Relationship Id="rId20" Type="http://schemas.openxmlformats.org/officeDocument/2006/relationships/printerSettings" Target="../printerSettings/printerSettings1237.bin"/><Relationship Id="rId29" Type="http://schemas.openxmlformats.org/officeDocument/2006/relationships/printerSettings" Target="../printerSettings/printerSettings1246.bin"/><Relationship Id="rId41" Type="http://schemas.openxmlformats.org/officeDocument/2006/relationships/printerSettings" Target="../printerSettings/printerSettings1258.bin"/><Relationship Id="rId54" Type="http://schemas.openxmlformats.org/officeDocument/2006/relationships/printerSettings" Target="../printerSettings/printerSettings1271.bin"/><Relationship Id="rId1" Type="http://schemas.openxmlformats.org/officeDocument/2006/relationships/printerSettings" Target="../printerSettings/printerSettings1218.bin"/><Relationship Id="rId6" Type="http://schemas.openxmlformats.org/officeDocument/2006/relationships/printerSettings" Target="../printerSettings/printerSettings1223.bin"/><Relationship Id="rId11" Type="http://schemas.openxmlformats.org/officeDocument/2006/relationships/printerSettings" Target="../printerSettings/printerSettings1228.bin"/><Relationship Id="rId24" Type="http://schemas.openxmlformats.org/officeDocument/2006/relationships/printerSettings" Target="../printerSettings/printerSettings1241.bin"/><Relationship Id="rId32" Type="http://schemas.openxmlformats.org/officeDocument/2006/relationships/printerSettings" Target="../printerSettings/printerSettings1249.bin"/><Relationship Id="rId37" Type="http://schemas.openxmlformats.org/officeDocument/2006/relationships/printerSettings" Target="../printerSettings/printerSettings1254.bin"/><Relationship Id="rId40" Type="http://schemas.openxmlformats.org/officeDocument/2006/relationships/printerSettings" Target="../printerSettings/printerSettings1257.bin"/><Relationship Id="rId45" Type="http://schemas.openxmlformats.org/officeDocument/2006/relationships/printerSettings" Target="../printerSettings/printerSettings1262.bin"/><Relationship Id="rId53" Type="http://schemas.openxmlformats.org/officeDocument/2006/relationships/printerSettings" Target="../printerSettings/printerSettings1270.bin"/><Relationship Id="rId58" Type="http://schemas.openxmlformats.org/officeDocument/2006/relationships/printerSettings" Target="../printerSettings/printerSettings1275.bin"/><Relationship Id="rId5" Type="http://schemas.openxmlformats.org/officeDocument/2006/relationships/printerSettings" Target="../printerSettings/printerSettings1222.bin"/><Relationship Id="rId15" Type="http://schemas.openxmlformats.org/officeDocument/2006/relationships/printerSettings" Target="../printerSettings/printerSettings1232.bin"/><Relationship Id="rId23" Type="http://schemas.openxmlformats.org/officeDocument/2006/relationships/printerSettings" Target="../printerSettings/printerSettings1240.bin"/><Relationship Id="rId28" Type="http://schemas.openxmlformats.org/officeDocument/2006/relationships/printerSettings" Target="../printerSettings/printerSettings1245.bin"/><Relationship Id="rId36" Type="http://schemas.openxmlformats.org/officeDocument/2006/relationships/printerSettings" Target="../printerSettings/printerSettings1253.bin"/><Relationship Id="rId49" Type="http://schemas.openxmlformats.org/officeDocument/2006/relationships/printerSettings" Target="../printerSettings/printerSettings1266.bin"/><Relationship Id="rId57" Type="http://schemas.openxmlformats.org/officeDocument/2006/relationships/printerSettings" Target="../printerSettings/printerSettings1274.bin"/><Relationship Id="rId61" Type="http://schemas.openxmlformats.org/officeDocument/2006/relationships/drawing" Target="../drawings/drawing41.xml"/><Relationship Id="rId10" Type="http://schemas.openxmlformats.org/officeDocument/2006/relationships/printerSettings" Target="../printerSettings/printerSettings1227.bin"/><Relationship Id="rId19" Type="http://schemas.openxmlformats.org/officeDocument/2006/relationships/printerSettings" Target="../printerSettings/printerSettings1236.bin"/><Relationship Id="rId31" Type="http://schemas.openxmlformats.org/officeDocument/2006/relationships/printerSettings" Target="../printerSettings/printerSettings1248.bin"/><Relationship Id="rId44" Type="http://schemas.openxmlformats.org/officeDocument/2006/relationships/printerSettings" Target="../printerSettings/printerSettings1261.bin"/><Relationship Id="rId52" Type="http://schemas.openxmlformats.org/officeDocument/2006/relationships/printerSettings" Target="../printerSettings/printerSettings1269.bin"/><Relationship Id="rId60" Type="http://schemas.openxmlformats.org/officeDocument/2006/relationships/printerSettings" Target="../printerSettings/printerSettings1277.bin"/><Relationship Id="rId4" Type="http://schemas.openxmlformats.org/officeDocument/2006/relationships/printerSettings" Target="../printerSettings/printerSettings1221.bin"/><Relationship Id="rId9" Type="http://schemas.openxmlformats.org/officeDocument/2006/relationships/printerSettings" Target="../printerSettings/printerSettings1226.bin"/><Relationship Id="rId14" Type="http://schemas.openxmlformats.org/officeDocument/2006/relationships/printerSettings" Target="../printerSettings/printerSettings1231.bin"/><Relationship Id="rId22" Type="http://schemas.openxmlformats.org/officeDocument/2006/relationships/printerSettings" Target="../printerSettings/printerSettings1239.bin"/><Relationship Id="rId27" Type="http://schemas.openxmlformats.org/officeDocument/2006/relationships/printerSettings" Target="../printerSettings/printerSettings1244.bin"/><Relationship Id="rId30" Type="http://schemas.openxmlformats.org/officeDocument/2006/relationships/printerSettings" Target="../printerSettings/printerSettings1247.bin"/><Relationship Id="rId35" Type="http://schemas.openxmlformats.org/officeDocument/2006/relationships/printerSettings" Target="../printerSettings/printerSettings1252.bin"/><Relationship Id="rId43" Type="http://schemas.openxmlformats.org/officeDocument/2006/relationships/printerSettings" Target="../printerSettings/printerSettings1260.bin"/><Relationship Id="rId48" Type="http://schemas.openxmlformats.org/officeDocument/2006/relationships/printerSettings" Target="../printerSettings/printerSettings1265.bin"/><Relationship Id="rId56" Type="http://schemas.openxmlformats.org/officeDocument/2006/relationships/printerSettings" Target="../printerSettings/printerSettings1273.bin"/><Relationship Id="rId8" Type="http://schemas.openxmlformats.org/officeDocument/2006/relationships/printerSettings" Target="../printerSettings/printerSettings1225.bin"/><Relationship Id="rId51" Type="http://schemas.openxmlformats.org/officeDocument/2006/relationships/printerSettings" Target="../printerSettings/printerSettings1268.bin"/><Relationship Id="rId3" Type="http://schemas.openxmlformats.org/officeDocument/2006/relationships/printerSettings" Target="../printerSettings/printerSettings1220.bin"/><Relationship Id="rId12" Type="http://schemas.openxmlformats.org/officeDocument/2006/relationships/printerSettings" Target="../printerSettings/printerSettings1229.bin"/><Relationship Id="rId17" Type="http://schemas.openxmlformats.org/officeDocument/2006/relationships/printerSettings" Target="../printerSettings/printerSettings1234.bin"/><Relationship Id="rId25" Type="http://schemas.openxmlformats.org/officeDocument/2006/relationships/printerSettings" Target="../printerSettings/printerSettings1242.bin"/><Relationship Id="rId33" Type="http://schemas.openxmlformats.org/officeDocument/2006/relationships/printerSettings" Target="../printerSettings/printerSettings1250.bin"/><Relationship Id="rId38" Type="http://schemas.openxmlformats.org/officeDocument/2006/relationships/printerSettings" Target="../printerSettings/printerSettings1255.bin"/><Relationship Id="rId46" Type="http://schemas.openxmlformats.org/officeDocument/2006/relationships/printerSettings" Target="../printerSettings/printerSettings1263.bin"/><Relationship Id="rId59" Type="http://schemas.openxmlformats.org/officeDocument/2006/relationships/printerSettings" Target="../printerSettings/printerSettings127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285.bin"/><Relationship Id="rId13" Type="http://schemas.openxmlformats.org/officeDocument/2006/relationships/printerSettings" Target="../printerSettings/printerSettings1290.bin"/><Relationship Id="rId18" Type="http://schemas.openxmlformats.org/officeDocument/2006/relationships/printerSettings" Target="../printerSettings/printerSettings1295.bin"/><Relationship Id="rId26" Type="http://schemas.openxmlformats.org/officeDocument/2006/relationships/printerSettings" Target="../printerSettings/printerSettings1303.bin"/><Relationship Id="rId39" Type="http://schemas.openxmlformats.org/officeDocument/2006/relationships/printerSettings" Target="../printerSettings/printerSettings1316.bin"/><Relationship Id="rId3" Type="http://schemas.openxmlformats.org/officeDocument/2006/relationships/printerSettings" Target="../printerSettings/printerSettings1280.bin"/><Relationship Id="rId21" Type="http://schemas.openxmlformats.org/officeDocument/2006/relationships/printerSettings" Target="../printerSettings/printerSettings1298.bin"/><Relationship Id="rId34" Type="http://schemas.openxmlformats.org/officeDocument/2006/relationships/printerSettings" Target="../printerSettings/printerSettings1311.bin"/><Relationship Id="rId7" Type="http://schemas.openxmlformats.org/officeDocument/2006/relationships/printerSettings" Target="../printerSettings/printerSettings1284.bin"/><Relationship Id="rId12" Type="http://schemas.openxmlformats.org/officeDocument/2006/relationships/printerSettings" Target="../printerSettings/printerSettings1289.bin"/><Relationship Id="rId17" Type="http://schemas.openxmlformats.org/officeDocument/2006/relationships/printerSettings" Target="../printerSettings/printerSettings1294.bin"/><Relationship Id="rId25" Type="http://schemas.openxmlformats.org/officeDocument/2006/relationships/printerSettings" Target="../printerSettings/printerSettings1302.bin"/><Relationship Id="rId33" Type="http://schemas.openxmlformats.org/officeDocument/2006/relationships/printerSettings" Target="../printerSettings/printerSettings1310.bin"/><Relationship Id="rId38" Type="http://schemas.openxmlformats.org/officeDocument/2006/relationships/printerSettings" Target="../printerSettings/printerSettings1315.bin"/><Relationship Id="rId2" Type="http://schemas.openxmlformats.org/officeDocument/2006/relationships/printerSettings" Target="../printerSettings/printerSettings1279.bin"/><Relationship Id="rId16" Type="http://schemas.openxmlformats.org/officeDocument/2006/relationships/printerSettings" Target="../printerSettings/printerSettings1293.bin"/><Relationship Id="rId20" Type="http://schemas.openxmlformats.org/officeDocument/2006/relationships/printerSettings" Target="../printerSettings/printerSettings1297.bin"/><Relationship Id="rId29" Type="http://schemas.openxmlformats.org/officeDocument/2006/relationships/printerSettings" Target="../printerSettings/printerSettings1306.bin"/><Relationship Id="rId41" Type="http://schemas.openxmlformats.org/officeDocument/2006/relationships/drawing" Target="../drawings/drawing45.xml"/><Relationship Id="rId1" Type="http://schemas.openxmlformats.org/officeDocument/2006/relationships/printerSettings" Target="../printerSettings/printerSettings1278.bin"/><Relationship Id="rId6" Type="http://schemas.openxmlformats.org/officeDocument/2006/relationships/printerSettings" Target="../printerSettings/printerSettings1283.bin"/><Relationship Id="rId11" Type="http://schemas.openxmlformats.org/officeDocument/2006/relationships/printerSettings" Target="../printerSettings/printerSettings1288.bin"/><Relationship Id="rId24" Type="http://schemas.openxmlformats.org/officeDocument/2006/relationships/printerSettings" Target="../printerSettings/printerSettings1301.bin"/><Relationship Id="rId32" Type="http://schemas.openxmlformats.org/officeDocument/2006/relationships/printerSettings" Target="../printerSettings/printerSettings1309.bin"/><Relationship Id="rId37" Type="http://schemas.openxmlformats.org/officeDocument/2006/relationships/printerSettings" Target="../printerSettings/printerSettings1314.bin"/><Relationship Id="rId40" Type="http://schemas.openxmlformats.org/officeDocument/2006/relationships/printerSettings" Target="../printerSettings/printerSettings1317.bin"/><Relationship Id="rId5" Type="http://schemas.openxmlformats.org/officeDocument/2006/relationships/printerSettings" Target="../printerSettings/printerSettings1282.bin"/><Relationship Id="rId15" Type="http://schemas.openxmlformats.org/officeDocument/2006/relationships/printerSettings" Target="../printerSettings/printerSettings1292.bin"/><Relationship Id="rId23" Type="http://schemas.openxmlformats.org/officeDocument/2006/relationships/printerSettings" Target="../printerSettings/printerSettings1300.bin"/><Relationship Id="rId28" Type="http://schemas.openxmlformats.org/officeDocument/2006/relationships/printerSettings" Target="../printerSettings/printerSettings1305.bin"/><Relationship Id="rId36" Type="http://schemas.openxmlformats.org/officeDocument/2006/relationships/printerSettings" Target="../printerSettings/printerSettings1313.bin"/><Relationship Id="rId10" Type="http://schemas.openxmlformats.org/officeDocument/2006/relationships/printerSettings" Target="../printerSettings/printerSettings1287.bin"/><Relationship Id="rId19" Type="http://schemas.openxmlformats.org/officeDocument/2006/relationships/printerSettings" Target="../printerSettings/printerSettings1296.bin"/><Relationship Id="rId31" Type="http://schemas.openxmlformats.org/officeDocument/2006/relationships/printerSettings" Target="../printerSettings/printerSettings1308.bin"/><Relationship Id="rId4" Type="http://schemas.openxmlformats.org/officeDocument/2006/relationships/printerSettings" Target="../printerSettings/printerSettings1281.bin"/><Relationship Id="rId9" Type="http://schemas.openxmlformats.org/officeDocument/2006/relationships/printerSettings" Target="../printerSettings/printerSettings1286.bin"/><Relationship Id="rId14" Type="http://schemas.openxmlformats.org/officeDocument/2006/relationships/printerSettings" Target="../printerSettings/printerSettings1291.bin"/><Relationship Id="rId22" Type="http://schemas.openxmlformats.org/officeDocument/2006/relationships/printerSettings" Target="../printerSettings/printerSettings1299.bin"/><Relationship Id="rId27" Type="http://schemas.openxmlformats.org/officeDocument/2006/relationships/printerSettings" Target="../printerSettings/printerSettings1304.bin"/><Relationship Id="rId30" Type="http://schemas.openxmlformats.org/officeDocument/2006/relationships/printerSettings" Target="../printerSettings/printerSettings1307.bin"/><Relationship Id="rId35" Type="http://schemas.openxmlformats.org/officeDocument/2006/relationships/printerSettings" Target="../printerSettings/printerSettings131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1330.bin"/><Relationship Id="rId18" Type="http://schemas.openxmlformats.org/officeDocument/2006/relationships/printerSettings" Target="../printerSettings/printerSettings1335.bin"/><Relationship Id="rId26" Type="http://schemas.openxmlformats.org/officeDocument/2006/relationships/printerSettings" Target="../printerSettings/printerSettings1343.bin"/><Relationship Id="rId39" Type="http://schemas.openxmlformats.org/officeDocument/2006/relationships/printerSettings" Target="../printerSettings/printerSettings1356.bin"/><Relationship Id="rId21" Type="http://schemas.openxmlformats.org/officeDocument/2006/relationships/printerSettings" Target="../printerSettings/printerSettings1338.bin"/><Relationship Id="rId34" Type="http://schemas.openxmlformats.org/officeDocument/2006/relationships/printerSettings" Target="../printerSettings/printerSettings1351.bin"/><Relationship Id="rId42" Type="http://schemas.openxmlformats.org/officeDocument/2006/relationships/printerSettings" Target="../printerSettings/printerSettings1359.bin"/><Relationship Id="rId47" Type="http://schemas.openxmlformats.org/officeDocument/2006/relationships/printerSettings" Target="../printerSettings/printerSettings1364.bin"/><Relationship Id="rId50" Type="http://schemas.openxmlformats.org/officeDocument/2006/relationships/printerSettings" Target="../printerSettings/printerSettings1367.bin"/><Relationship Id="rId55" Type="http://schemas.openxmlformats.org/officeDocument/2006/relationships/printerSettings" Target="../printerSettings/printerSettings1372.bin"/><Relationship Id="rId63" Type="http://schemas.openxmlformats.org/officeDocument/2006/relationships/printerSettings" Target="../printerSettings/printerSettings1380.bin"/><Relationship Id="rId68" Type="http://schemas.openxmlformats.org/officeDocument/2006/relationships/printerSettings" Target="../printerSettings/printerSettings1385.bin"/><Relationship Id="rId7" Type="http://schemas.openxmlformats.org/officeDocument/2006/relationships/printerSettings" Target="../printerSettings/printerSettings1324.bin"/><Relationship Id="rId2" Type="http://schemas.openxmlformats.org/officeDocument/2006/relationships/printerSettings" Target="../printerSettings/printerSettings1319.bin"/><Relationship Id="rId16" Type="http://schemas.openxmlformats.org/officeDocument/2006/relationships/printerSettings" Target="../printerSettings/printerSettings1333.bin"/><Relationship Id="rId29" Type="http://schemas.openxmlformats.org/officeDocument/2006/relationships/printerSettings" Target="../printerSettings/printerSettings1346.bin"/><Relationship Id="rId1" Type="http://schemas.openxmlformats.org/officeDocument/2006/relationships/printerSettings" Target="../printerSettings/printerSettings1318.bin"/><Relationship Id="rId6" Type="http://schemas.openxmlformats.org/officeDocument/2006/relationships/printerSettings" Target="../printerSettings/printerSettings1323.bin"/><Relationship Id="rId11" Type="http://schemas.openxmlformats.org/officeDocument/2006/relationships/printerSettings" Target="../printerSettings/printerSettings1328.bin"/><Relationship Id="rId24" Type="http://schemas.openxmlformats.org/officeDocument/2006/relationships/printerSettings" Target="../printerSettings/printerSettings1341.bin"/><Relationship Id="rId32" Type="http://schemas.openxmlformats.org/officeDocument/2006/relationships/printerSettings" Target="../printerSettings/printerSettings1349.bin"/><Relationship Id="rId37" Type="http://schemas.openxmlformats.org/officeDocument/2006/relationships/printerSettings" Target="../printerSettings/printerSettings1354.bin"/><Relationship Id="rId40" Type="http://schemas.openxmlformats.org/officeDocument/2006/relationships/printerSettings" Target="../printerSettings/printerSettings1357.bin"/><Relationship Id="rId45" Type="http://schemas.openxmlformats.org/officeDocument/2006/relationships/printerSettings" Target="../printerSettings/printerSettings1362.bin"/><Relationship Id="rId53" Type="http://schemas.openxmlformats.org/officeDocument/2006/relationships/printerSettings" Target="../printerSettings/printerSettings1370.bin"/><Relationship Id="rId58" Type="http://schemas.openxmlformats.org/officeDocument/2006/relationships/printerSettings" Target="../printerSettings/printerSettings1375.bin"/><Relationship Id="rId66" Type="http://schemas.openxmlformats.org/officeDocument/2006/relationships/printerSettings" Target="../printerSettings/printerSettings1383.bin"/><Relationship Id="rId5" Type="http://schemas.openxmlformats.org/officeDocument/2006/relationships/printerSettings" Target="../printerSettings/printerSettings1322.bin"/><Relationship Id="rId15" Type="http://schemas.openxmlformats.org/officeDocument/2006/relationships/printerSettings" Target="../printerSettings/printerSettings1332.bin"/><Relationship Id="rId23" Type="http://schemas.openxmlformats.org/officeDocument/2006/relationships/printerSettings" Target="../printerSettings/printerSettings1340.bin"/><Relationship Id="rId28" Type="http://schemas.openxmlformats.org/officeDocument/2006/relationships/printerSettings" Target="../printerSettings/printerSettings1345.bin"/><Relationship Id="rId36" Type="http://schemas.openxmlformats.org/officeDocument/2006/relationships/printerSettings" Target="../printerSettings/printerSettings1353.bin"/><Relationship Id="rId49" Type="http://schemas.openxmlformats.org/officeDocument/2006/relationships/printerSettings" Target="../printerSettings/printerSettings1366.bin"/><Relationship Id="rId57" Type="http://schemas.openxmlformats.org/officeDocument/2006/relationships/printerSettings" Target="../printerSettings/printerSettings1374.bin"/><Relationship Id="rId61" Type="http://schemas.openxmlformats.org/officeDocument/2006/relationships/printerSettings" Target="../printerSettings/printerSettings1378.bin"/><Relationship Id="rId10" Type="http://schemas.openxmlformats.org/officeDocument/2006/relationships/printerSettings" Target="../printerSettings/printerSettings1327.bin"/><Relationship Id="rId19" Type="http://schemas.openxmlformats.org/officeDocument/2006/relationships/printerSettings" Target="../printerSettings/printerSettings1336.bin"/><Relationship Id="rId31" Type="http://schemas.openxmlformats.org/officeDocument/2006/relationships/printerSettings" Target="../printerSettings/printerSettings1348.bin"/><Relationship Id="rId44" Type="http://schemas.openxmlformats.org/officeDocument/2006/relationships/printerSettings" Target="../printerSettings/printerSettings1361.bin"/><Relationship Id="rId52" Type="http://schemas.openxmlformats.org/officeDocument/2006/relationships/printerSettings" Target="../printerSettings/printerSettings1369.bin"/><Relationship Id="rId60" Type="http://schemas.openxmlformats.org/officeDocument/2006/relationships/printerSettings" Target="../printerSettings/printerSettings1377.bin"/><Relationship Id="rId65" Type="http://schemas.openxmlformats.org/officeDocument/2006/relationships/printerSettings" Target="../printerSettings/printerSettings1382.bin"/><Relationship Id="rId4" Type="http://schemas.openxmlformats.org/officeDocument/2006/relationships/printerSettings" Target="../printerSettings/printerSettings1321.bin"/><Relationship Id="rId9" Type="http://schemas.openxmlformats.org/officeDocument/2006/relationships/printerSettings" Target="../printerSettings/printerSettings1326.bin"/><Relationship Id="rId14" Type="http://schemas.openxmlformats.org/officeDocument/2006/relationships/printerSettings" Target="../printerSettings/printerSettings1331.bin"/><Relationship Id="rId22" Type="http://schemas.openxmlformats.org/officeDocument/2006/relationships/printerSettings" Target="../printerSettings/printerSettings1339.bin"/><Relationship Id="rId27" Type="http://schemas.openxmlformats.org/officeDocument/2006/relationships/printerSettings" Target="../printerSettings/printerSettings1344.bin"/><Relationship Id="rId30" Type="http://schemas.openxmlformats.org/officeDocument/2006/relationships/printerSettings" Target="../printerSettings/printerSettings1347.bin"/><Relationship Id="rId35" Type="http://schemas.openxmlformats.org/officeDocument/2006/relationships/printerSettings" Target="../printerSettings/printerSettings1352.bin"/><Relationship Id="rId43" Type="http://schemas.openxmlformats.org/officeDocument/2006/relationships/printerSettings" Target="../printerSettings/printerSettings1360.bin"/><Relationship Id="rId48" Type="http://schemas.openxmlformats.org/officeDocument/2006/relationships/printerSettings" Target="../printerSettings/printerSettings1365.bin"/><Relationship Id="rId56" Type="http://schemas.openxmlformats.org/officeDocument/2006/relationships/printerSettings" Target="../printerSettings/printerSettings1373.bin"/><Relationship Id="rId64" Type="http://schemas.openxmlformats.org/officeDocument/2006/relationships/printerSettings" Target="../printerSettings/printerSettings1381.bin"/><Relationship Id="rId69" Type="http://schemas.openxmlformats.org/officeDocument/2006/relationships/drawing" Target="../drawings/drawing47.xml"/><Relationship Id="rId8" Type="http://schemas.openxmlformats.org/officeDocument/2006/relationships/printerSettings" Target="../printerSettings/printerSettings1325.bin"/><Relationship Id="rId51" Type="http://schemas.openxmlformats.org/officeDocument/2006/relationships/printerSettings" Target="../printerSettings/printerSettings1368.bin"/><Relationship Id="rId3" Type="http://schemas.openxmlformats.org/officeDocument/2006/relationships/printerSettings" Target="../printerSettings/printerSettings1320.bin"/><Relationship Id="rId12" Type="http://schemas.openxmlformats.org/officeDocument/2006/relationships/printerSettings" Target="../printerSettings/printerSettings1329.bin"/><Relationship Id="rId17" Type="http://schemas.openxmlformats.org/officeDocument/2006/relationships/printerSettings" Target="../printerSettings/printerSettings1334.bin"/><Relationship Id="rId25" Type="http://schemas.openxmlformats.org/officeDocument/2006/relationships/printerSettings" Target="../printerSettings/printerSettings1342.bin"/><Relationship Id="rId33" Type="http://schemas.openxmlformats.org/officeDocument/2006/relationships/printerSettings" Target="../printerSettings/printerSettings1350.bin"/><Relationship Id="rId38" Type="http://schemas.openxmlformats.org/officeDocument/2006/relationships/printerSettings" Target="../printerSettings/printerSettings1355.bin"/><Relationship Id="rId46" Type="http://schemas.openxmlformats.org/officeDocument/2006/relationships/printerSettings" Target="../printerSettings/printerSettings1363.bin"/><Relationship Id="rId59" Type="http://schemas.openxmlformats.org/officeDocument/2006/relationships/printerSettings" Target="../printerSettings/printerSettings1376.bin"/><Relationship Id="rId67" Type="http://schemas.openxmlformats.org/officeDocument/2006/relationships/printerSettings" Target="../printerSettings/printerSettings1384.bin"/><Relationship Id="rId20" Type="http://schemas.openxmlformats.org/officeDocument/2006/relationships/printerSettings" Target="../printerSettings/printerSettings1337.bin"/><Relationship Id="rId41" Type="http://schemas.openxmlformats.org/officeDocument/2006/relationships/printerSettings" Target="../printerSettings/printerSettings1358.bin"/><Relationship Id="rId54" Type="http://schemas.openxmlformats.org/officeDocument/2006/relationships/printerSettings" Target="../printerSettings/printerSettings1371.bin"/><Relationship Id="rId62" Type="http://schemas.openxmlformats.org/officeDocument/2006/relationships/printerSettings" Target="../printerSettings/printerSettings1379.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1398.bin"/><Relationship Id="rId18" Type="http://schemas.openxmlformats.org/officeDocument/2006/relationships/printerSettings" Target="../printerSettings/printerSettings1403.bin"/><Relationship Id="rId26" Type="http://schemas.openxmlformats.org/officeDocument/2006/relationships/printerSettings" Target="../printerSettings/printerSettings1411.bin"/><Relationship Id="rId39" Type="http://schemas.openxmlformats.org/officeDocument/2006/relationships/printerSettings" Target="../printerSettings/printerSettings1424.bin"/><Relationship Id="rId21" Type="http://schemas.openxmlformats.org/officeDocument/2006/relationships/printerSettings" Target="../printerSettings/printerSettings1406.bin"/><Relationship Id="rId34" Type="http://schemas.openxmlformats.org/officeDocument/2006/relationships/printerSettings" Target="../printerSettings/printerSettings1419.bin"/><Relationship Id="rId42" Type="http://schemas.openxmlformats.org/officeDocument/2006/relationships/printerSettings" Target="../printerSettings/printerSettings1427.bin"/><Relationship Id="rId47" Type="http://schemas.openxmlformats.org/officeDocument/2006/relationships/printerSettings" Target="../printerSettings/printerSettings1432.bin"/><Relationship Id="rId50" Type="http://schemas.openxmlformats.org/officeDocument/2006/relationships/printerSettings" Target="../printerSettings/printerSettings1435.bin"/><Relationship Id="rId55" Type="http://schemas.openxmlformats.org/officeDocument/2006/relationships/printerSettings" Target="../printerSettings/printerSettings1440.bin"/><Relationship Id="rId63" Type="http://schemas.openxmlformats.org/officeDocument/2006/relationships/printerSettings" Target="../printerSettings/printerSettings1448.bin"/><Relationship Id="rId68" Type="http://schemas.openxmlformats.org/officeDocument/2006/relationships/printerSettings" Target="../printerSettings/printerSettings1453.bin"/><Relationship Id="rId7" Type="http://schemas.openxmlformats.org/officeDocument/2006/relationships/printerSettings" Target="../printerSettings/printerSettings1392.bin"/><Relationship Id="rId2" Type="http://schemas.openxmlformats.org/officeDocument/2006/relationships/printerSettings" Target="../printerSettings/printerSettings1387.bin"/><Relationship Id="rId16" Type="http://schemas.openxmlformats.org/officeDocument/2006/relationships/printerSettings" Target="../printerSettings/printerSettings1401.bin"/><Relationship Id="rId29" Type="http://schemas.openxmlformats.org/officeDocument/2006/relationships/printerSettings" Target="../printerSettings/printerSettings1414.bin"/><Relationship Id="rId1" Type="http://schemas.openxmlformats.org/officeDocument/2006/relationships/printerSettings" Target="../printerSettings/printerSettings1386.bin"/><Relationship Id="rId6" Type="http://schemas.openxmlformats.org/officeDocument/2006/relationships/printerSettings" Target="../printerSettings/printerSettings1391.bin"/><Relationship Id="rId11" Type="http://schemas.openxmlformats.org/officeDocument/2006/relationships/printerSettings" Target="../printerSettings/printerSettings1396.bin"/><Relationship Id="rId24" Type="http://schemas.openxmlformats.org/officeDocument/2006/relationships/printerSettings" Target="../printerSettings/printerSettings1409.bin"/><Relationship Id="rId32" Type="http://schemas.openxmlformats.org/officeDocument/2006/relationships/printerSettings" Target="../printerSettings/printerSettings1417.bin"/><Relationship Id="rId37" Type="http://schemas.openxmlformats.org/officeDocument/2006/relationships/printerSettings" Target="../printerSettings/printerSettings1422.bin"/><Relationship Id="rId40" Type="http://schemas.openxmlformats.org/officeDocument/2006/relationships/printerSettings" Target="../printerSettings/printerSettings1425.bin"/><Relationship Id="rId45" Type="http://schemas.openxmlformats.org/officeDocument/2006/relationships/printerSettings" Target="../printerSettings/printerSettings1430.bin"/><Relationship Id="rId53" Type="http://schemas.openxmlformats.org/officeDocument/2006/relationships/printerSettings" Target="../printerSettings/printerSettings1438.bin"/><Relationship Id="rId58" Type="http://schemas.openxmlformats.org/officeDocument/2006/relationships/printerSettings" Target="../printerSettings/printerSettings1443.bin"/><Relationship Id="rId66" Type="http://schemas.openxmlformats.org/officeDocument/2006/relationships/printerSettings" Target="../printerSettings/printerSettings1451.bin"/><Relationship Id="rId5" Type="http://schemas.openxmlformats.org/officeDocument/2006/relationships/printerSettings" Target="../printerSettings/printerSettings1390.bin"/><Relationship Id="rId15" Type="http://schemas.openxmlformats.org/officeDocument/2006/relationships/printerSettings" Target="../printerSettings/printerSettings1400.bin"/><Relationship Id="rId23" Type="http://schemas.openxmlformats.org/officeDocument/2006/relationships/printerSettings" Target="../printerSettings/printerSettings1408.bin"/><Relationship Id="rId28" Type="http://schemas.openxmlformats.org/officeDocument/2006/relationships/printerSettings" Target="../printerSettings/printerSettings1413.bin"/><Relationship Id="rId36" Type="http://schemas.openxmlformats.org/officeDocument/2006/relationships/printerSettings" Target="../printerSettings/printerSettings1421.bin"/><Relationship Id="rId49" Type="http://schemas.openxmlformats.org/officeDocument/2006/relationships/printerSettings" Target="../printerSettings/printerSettings1434.bin"/><Relationship Id="rId57" Type="http://schemas.openxmlformats.org/officeDocument/2006/relationships/printerSettings" Target="../printerSettings/printerSettings1442.bin"/><Relationship Id="rId61" Type="http://schemas.openxmlformats.org/officeDocument/2006/relationships/printerSettings" Target="../printerSettings/printerSettings1446.bin"/><Relationship Id="rId10" Type="http://schemas.openxmlformats.org/officeDocument/2006/relationships/printerSettings" Target="../printerSettings/printerSettings1395.bin"/><Relationship Id="rId19" Type="http://schemas.openxmlformats.org/officeDocument/2006/relationships/printerSettings" Target="../printerSettings/printerSettings1404.bin"/><Relationship Id="rId31" Type="http://schemas.openxmlformats.org/officeDocument/2006/relationships/printerSettings" Target="../printerSettings/printerSettings1416.bin"/><Relationship Id="rId44" Type="http://schemas.openxmlformats.org/officeDocument/2006/relationships/printerSettings" Target="../printerSettings/printerSettings1429.bin"/><Relationship Id="rId52" Type="http://schemas.openxmlformats.org/officeDocument/2006/relationships/printerSettings" Target="../printerSettings/printerSettings1437.bin"/><Relationship Id="rId60" Type="http://schemas.openxmlformats.org/officeDocument/2006/relationships/printerSettings" Target="../printerSettings/printerSettings1445.bin"/><Relationship Id="rId65" Type="http://schemas.openxmlformats.org/officeDocument/2006/relationships/printerSettings" Target="../printerSettings/printerSettings1450.bin"/><Relationship Id="rId4" Type="http://schemas.openxmlformats.org/officeDocument/2006/relationships/printerSettings" Target="../printerSettings/printerSettings1389.bin"/><Relationship Id="rId9" Type="http://schemas.openxmlformats.org/officeDocument/2006/relationships/printerSettings" Target="../printerSettings/printerSettings1394.bin"/><Relationship Id="rId14" Type="http://schemas.openxmlformats.org/officeDocument/2006/relationships/printerSettings" Target="../printerSettings/printerSettings1399.bin"/><Relationship Id="rId22" Type="http://schemas.openxmlformats.org/officeDocument/2006/relationships/printerSettings" Target="../printerSettings/printerSettings1407.bin"/><Relationship Id="rId27" Type="http://schemas.openxmlformats.org/officeDocument/2006/relationships/printerSettings" Target="../printerSettings/printerSettings1412.bin"/><Relationship Id="rId30" Type="http://schemas.openxmlformats.org/officeDocument/2006/relationships/printerSettings" Target="../printerSettings/printerSettings1415.bin"/><Relationship Id="rId35" Type="http://schemas.openxmlformats.org/officeDocument/2006/relationships/printerSettings" Target="../printerSettings/printerSettings1420.bin"/><Relationship Id="rId43" Type="http://schemas.openxmlformats.org/officeDocument/2006/relationships/printerSettings" Target="../printerSettings/printerSettings1428.bin"/><Relationship Id="rId48" Type="http://schemas.openxmlformats.org/officeDocument/2006/relationships/printerSettings" Target="../printerSettings/printerSettings1433.bin"/><Relationship Id="rId56" Type="http://schemas.openxmlformats.org/officeDocument/2006/relationships/printerSettings" Target="../printerSettings/printerSettings1441.bin"/><Relationship Id="rId64" Type="http://schemas.openxmlformats.org/officeDocument/2006/relationships/printerSettings" Target="../printerSettings/printerSettings1449.bin"/><Relationship Id="rId69" Type="http://schemas.openxmlformats.org/officeDocument/2006/relationships/drawing" Target="../drawings/drawing49.xml"/><Relationship Id="rId8" Type="http://schemas.openxmlformats.org/officeDocument/2006/relationships/printerSettings" Target="../printerSettings/printerSettings1393.bin"/><Relationship Id="rId51" Type="http://schemas.openxmlformats.org/officeDocument/2006/relationships/printerSettings" Target="../printerSettings/printerSettings1436.bin"/><Relationship Id="rId3" Type="http://schemas.openxmlformats.org/officeDocument/2006/relationships/printerSettings" Target="../printerSettings/printerSettings1388.bin"/><Relationship Id="rId12" Type="http://schemas.openxmlformats.org/officeDocument/2006/relationships/printerSettings" Target="../printerSettings/printerSettings1397.bin"/><Relationship Id="rId17" Type="http://schemas.openxmlformats.org/officeDocument/2006/relationships/printerSettings" Target="../printerSettings/printerSettings1402.bin"/><Relationship Id="rId25" Type="http://schemas.openxmlformats.org/officeDocument/2006/relationships/printerSettings" Target="../printerSettings/printerSettings1410.bin"/><Relationship Id="rId33" Type="http://schemas.openxmlformats.org/officeDocument/2006/relationships/printerSettings" Target="../printerSettings/printerSettings1418.bin"/><Relationship Id="rId38" Type="http://schemas.openxmlformats.org/officeDocument/2006/relationships/printerSettings" Target="../printerSettings/printerSettings1423.bin"/><Relationship Id="rId46" Type="http://schemas.openxmlformats.org/officeDocument/2006/relationships/printerSettings" Target="../printerSettings/printerSettings1431.bin"/><Relationship Id="rId59" Type="http://schemas.openxmlformats.org/officeDocument/2006/relationships/printerSettings" Target="../printerSettings/printerSettings1444.bin"/><Relationship Id="rId67" Type="http://schemas.openxmlformats.org/officeDocument/2006/relationships/printerSettings" Target="../printerSettings/printerSettings1452.bin"/><Relationship Id="rId20" Type="http://schemas.openxmlformats.org/officeDocument/2006/relationships/printerSettings" Target="../printerSettings/printerSettings1405.bin"/><Relationship Id="rId41" Type="http://schemas.openxmlformats.org/officeDocument/2006/relationships/printerSettings" Target="../printerSettings/printerSettings1426.bin"/><Relationship Id="rId54" Type="http://schemas.openxmlformats.org/officeDocument/2006/relationships/printerSettings" Target="../printerSettings/printerSettings1439.bin"/><Relationship Id="rId62" Type="http://schemas.openxmlformats.org/officeDocument/2006/relationships/printerSettings" Target="../printerSettings/printerSettings1447.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1466.bin"/><Relationship Id="rId18" Type="http://schemas.openxmlformats.org/officeDocument/2006/relationships/printerSettings" Target="../printerSettings/printerSettings1471.bin"/><Relationship Id="rId26" Type="http://schemas.openxmlformats.org/officeDocument/2006/relationships/printerSettings" Target="../printerSettings/printerSettings1479.bin"/><Relationship Id="rId39" Type="http://schemas.openxmlformats.org/officeDocument/2006/relationships/printerSettings" Target="../printerSettings/printerSettings1492.bin"/><Relationship Id="rId21" Type="http://schemas.openxmlformats.org/officeDocument/2006/relationships/printerSettings" Target="../printerSettings/printerSettings1474.bin"/><Relationship Id="rId34" Type="http://schemas.openxmlformats.org/officeDocument/2006/relationships/printerSettings" Target="../printerSettings/printerSettings1487.bin"/><Relationship Id="rId42" Type="http://schemas.openxmlformats.org/officeDocument/2006/relationships/printerSettings" Target="../printerSettings/printerSettings1495.bin"/><Relationship Id="rId47" Type="http://schemas.openxmlformats.org/officeDocument/2006/relationships/printerSettings" Target="../printerSettings/printerSettings1500.bin"/><Relationship Id="rId50" Type="http://schemas.openxmlformats.org/officeDocument/2006/relationships/printerSettings" Target="../printerSettings/printerSettings1503.bin"/><Relationship Id="rId55" Type="http://schemas.openxmlformats.org/officeDocument/2006/relationships/printerSettings" Target="../printerSettings/printerSettings1508.bin"/><Relationship Id="rId63" Type="http://schemas.openxmlformats.org/officeDocument/2006/relationships/printerSettings" Target="../printerSettings/printerSettings1516.bin"/><Relationship Id="rId68" Type="http://schemas.openxmlformats.org/officeDocument/2006/relationships/printerSettings" Target="../printerSettings/printerSettings1521.bin"/><Relationship Id="rId7" Type="http://schemas.openxmlformats.org/officeDocument/2006/relationships/printerSettings" Target="../printerSettings/printerSettings1460.bin"/><Relationship Id="rId2" Type="http://schemas.openxmlformats.org/officeDocument/2006/relationships/printerSettings" Target="../printerSettings/printerSettings1455.bin"/><Relationship Id="rId16" Type="http://schemas.openxmlformats.org/officeDocument/2006/relationships/printerSettings" Target="../printerSettings/printerSettings1469.bin"/><Relationship Id="rId29" Type="http://schemas.openxmlformats.org/officeDocument/2006/relationships/printerSettings" Target="../printerSettings/printerSettings1482.bin"/><Relationship Id="rId1" Type="http://schemas.openxmlformats.org/officeDocument/2006/relationships/printerSettings" Target="../printerSettings/printerSettings1454.bin"/><Relationship Id="rId6" Type="http://schemas.openxmlformats.org/officeDocument/2006/relationships/printerSettings" Target="../printerSettings/printerSettings1459.bin"/><Relationship Id="rId11" Type="http://schemas.openxmlformats.org/officeDocument/2006/relationships/printerSettings" Target="../printerSettings/printerSettings1464.bin"/><Relationship Id="rId24" Type="http://schemas.openxmlformats.org/officeDocument/2006/relationships/printerSettings" Target="../printerSettings/printerSettings1477.bin"/><Relationship Id="rId32" Type="http://schemas.openxmlformats.org/officeDocument/2006/relationships/printerSettings" Target="../printerSettings/printerSettings1485.bin"/><Relationship Id="rId37" Type="http://schemas.openxmlformats.org/officeDocument/2006/relationships/printerSettings" Target="../printerSettings/printerSettings1490.bin"/><Relationship Id="rId40" Type="http://schemas.openxmlformats.org/officeDocument/2006/relationships/printerSettings" Target="../printerSettings/printerSettings1493.bin"/><Relationship Id="rId45" Type="http://schemas.openxmlformats.org/officeDocument/2006/relationships/printerSettings" Target="../printerSettings/printerSettings1498.bin"/><Relationship Id="rId53" Type="http://schemas.openxmlformats.org/officeDocument/2006/relationships/printerSettings" Target="../printerSettings/printerSettings1506.bin"/><Relationship Id="rId58" Type="http://schemas.openxmlformats.org/officeDocument/2006/relationships/printerSettings" Target="../printerSettings/printerSettings1511.bin"/><Relationship Id="rId66" Type="http://schemas.openxmlformats.org/officeDocument/2006/relationships/printerSettings" Target="../printerSettings/printerSettings1519.bin"/><Relationship Id="rId5" Type="http://schemas.openxmlformats.org/officeDocument/2006/relationships/printerSettings" Target="../printerSettings/printerSettings1458.bin"/><Relationship Id="rId15" Type="http://schemas.openxmlformats.org/officeDocument/2006/relationships/printerSettings" Target="../printerSettings/printerSettings1468.bin"/><Relationship Id="rId23" Type="http://schemas.openxmlformats.org/officeDocument/2006/relationships/printerSettings" Target="../printerSettings/printerSettings1476.bin"/><Relationship Id="rId28" Type="http://schemas.openxmlformats.org/officeDocument/2006/relationships/printerSettings" Target="../printerSettings/printerSettings1481.bin"/><Relationship Id="rId36" Type="http://schemas.openxmlformats.org/officeDocument/2006/relationships/printerSettings" Target="../printerSettings/printerSettings1489.bin"/><Relationship Id="rId49" Type="http://schemas.openxmlformats.org/officeDocument/2006/relationships/printerSettings" Target="../printerSettings/printerSettings1502.bin"/><Relationship Id="rId57" Type="http://schemas.openxmlformats.org/officeDocument/2006/relationships/printerSettings" Target="../printerSettings/printerSettings1510.bin"/><Relationship Id="rId61" Type="http://schemas.openxmlformats.org/officeDocument/2006/relationships/printerSettings" Target="../printerSettings/printerSettings1514.bin"/><Relationship Id="rId10" Type="http://schemas.openxmlformats.org/officeDocument/2006/relationships/printerSettings" Target="../printerSettings/printerSettings1463.bin"/><Relationship Id="rId19" Type="http://schemas.openxmlformats.org/officeDocument/2006/relationships/printerSettings" Target="../printerSettings/printerSettings1472.bin"/><Relationship Id="rId31" Type="http://schemas.openxmlformats.org/officeDocument/2006/relationships/printerSettings" Target="../printerSettings/printerSettings1484.bin"/><Relationship Id="rId44" Type="http://schemas.openxmlformats.org/officeDocument/2006/relationships/printerSettings" Target="../printerSettings/printerSettings1497.bin"/><Relationship Id="rId52" Type="http://schemas.openxmlformats.org/officeDocument/2006/relationships/printerSettings" Target="../printerSettings/printerSettings1505.bin"/><Relationship Id="rId60" Type="http://schemas.openxmlformats.org/officeDocument/2006/relationships/printerSettings" Target="../printerSettings/printerSettings1513.bin"/><Relationship Id="rId65" Type="http://schemas.openxmlformats.org/officeDocument/2006/relationships/printerSettings" Target="../printerSettings/printerSettings1518.bin"/><Relationship Id="rId4" Type="http://schemas.openxmlformats.org/officeDocument/2006/relationships/printerSettings" Target="../printerSettings/printerSettings1457.bin"/><Relationship Id="rId9" Type="http://schemas.openxmlformats.org/officeDocument/2006/relationships/printerSettings" Target="../printerSettings/printerSettings1462.bin"/><Relationship Id="rId14" Type="http://schemas.openxmlformats.org/officeDocument/2006/relationships/printerSettings" Target="../printerSettings/printerSettings1467.bin"/><Relationship Id="rId22" Type="http://schemas.openxmlformats.org/officeDocument/2006/relationships/printerSettings" Target="../printerSettings/printerSettings1475.bin"/><Relationship Id="rId27" Type="http://schemas.openxmlformats.org/officeDocument/2006/relationships/printerSettings" Target="../printerSettings/printerSettings1480.bin"/><Relationship Id="rId30" Type="http://schemas.openxmlformats.org/officeDocument/2006/relationships/printerSettings" Target="../printerSettings/printerSettings1483.bin"/><Relationship Id="rId35" Type="http://schemas.openxmlformats.org/officeDocument/2006/relationships/printerSettings" Target="../printerSettings/printerSettings1488.bin"/><Relationship Id="rId43" Type="http://schemas.openxmlformats.org/officeDocument/2006/relationships/printerSettings" Target="../printerSettings/printerSettings1496.bin"/><Relationship Id="rId48" Type="http://schemas.openxmlformats.org/officeDocument/2006/relationships/printerSettings" Target="../printerSettings/printerSettings1501.bin"/><Relationship Id="rId56" Type="http://schemas.openxmlformats.org/officeDocument/2006/relationships/printerSettings" Target="../printerSettings/printerSettings1509.bin"/><Relationship Id="rId64" Type="http://schemas.openxmlformats.org/officeDocument/2006/relationships/printerSettings" Target="../printerSettings/printerSettings1517.bin"/><Relationship Id="rId69" Type="http://schemas.openxmlformats.org/officeDocument/2006/relationships/drawing" Target="../drawings/drawing51.xml"/><Relationship Id="rId8" Type="http://schemas.openxmlformats.org/officeDocument/2006/relationships/printerSettings" Target="../printerSettings/printerSettings1461.bin"/><Relationship Id="rId51" Type="http://schemas.openxmlformats.org/officeDocument/2006/relationships/printerSettings" Target="../printerSettings/printerSettings1504.bin"/><Relationship Id="rId3" Type="http://schemas.openxmlformats.org/officeDocument/2006/relationships/printerSettings" Target="../printerSettings/printerSettings1456.bin"/><Relationship Id="rId12" Type="http://schemas.openxmlformats.org/officeDocument/2006/relationships/printerSettings" Target="../printerSettings/printerSettings1465.bin"/><Relationship Id="rId17" Type="http://schemas.openxmlformats.org/officeDocument/2006/relationships/printerSettings" Target="../printerSettings/printerSettings1470.bin"/><Relationship Id="rId25" Type="http://schemas.openxmlformats.org/officeDocument/2006/relationships/printerSettings" Target="../printerSettings/printerSettings1478.bin"/><Relationship Id="rId33" Type="http://schemas.openxmlformats.org/officeDocument/2006/relationships/printerSettings" Target="../printerSettings/printerSettings1486.bin"/><Relationship Id="rId38" Type="http://schemas.openxmlformats.org/officeDocument/2006/relationships/printerSettings" Target="../printerSettings/printerSettings1491.bin"/><Relationship Id="rId46" Type="http://schemas.openxmlformats.org/officeDocument/2006/relationships/printerSettings" Target="../printerSettings/printerSettings1499.bin"/><Relationship Id="rId59" Type="http://schemas.openxmlformats.org/officeDocument/2006/relationships/printerSettings" Target="../printerSettings/printerSettings1512.bin"/><Relationship Id="rId67" Type="http://schemas.openxmlformats.org/officeDocument/2006/relationships/printerSettings" Target="../printerSettings/printerSettings1520.bin"/><Relationship Id="rId20" Type="http://schemas.openxmlformats.org/officeDocument/2006/relationships/printerSettings" Target="../printerSettings/printerSettings1473.bin"/><Relationship Id="rId41" Type="http://schemas.openxmlformats.org/officeDocument/2006/relationships/printerSettings" Target="../printerSettings/printerSettings1494.bin"/><Relationship Id="rId54" Type="http://schemas.openxmlformats.org/officeDocument/2006/relationships/printerSettings" Target="../printerSettings/printerSettings1507.bin"/><Relationship Id="rId62" Type="http://schemas.openxmlformats.org/officeDocument/2006/relationships/printerSettings" Target="../printerSettings/printerSettings1515.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1534.bin"/><Relationship Id="rId18" Type="http://schemas.openxmlformats.org/officeDocument/2006/relationships/printerSettings" Target="../printerSettings/printerSettings1539.bin"/><Relationship Id="rId26" Type="http://schemas.openxmlformats.org/officeDocument/2006/relationships/printerSettings" Target="../printerSettings/printerSettings1547.bin"/><Relationship Id="rId39" Type="http://schemas.openxmlformats.org/officeDocument/2006/relationships/printerSettings" Target="../printerSettings/printerSettings1560.bin"/><Relationship Id="rId21" Type="http://schemas.openxmlformats.org/officeDocument/2006/relationships/printerSettings" Target="../printerSettings/printerSettings1542.bin"/><Relationship Id="rId34" Type="http://schemas.openxmlformats.org/officeDocument/2006/relationships/printerSettings" Target="../printerSettings/printerSettings1555.bin"/><Relationship Id="rId42" Type="http://schemas.openxmlformats.org/officeDocument/2006/relationships/printerSettings" Target="../printerSettings/printerSettings1563.bin"/><Relationship Id="rId47" Type="http://schemas.openxmlformats.org/officeDocument/2006/relationships/printerSettings" Target="../printerSettings/printerSettings1568.bin"/><Relationship Id="rId50" Type="http://schemas.openxmlformats.org/officeDocument/2006/relationships/printerSettings" Target="../printerSettings/printerSettings1571.bin"/><Relationship Id="rId55" Type="http://schemas.openxmlformats.org/officeDocument/2006/relationships/printerSettings" Target="../printerSettings/printerSettings1576.bin"/><Relationship Id="rId63" Type="http://schemas.openxmlformats.org/officeDocument/2006/relationships/printerSettings" Target="../printerSettings/printerSettings1584.bin"/><Relationship Id="rId68" Type="http://schemas.openxmlformats.org/officeDocument/2006/relationships/printerSettings" Target="../printerSettings/printerSettings1589.bin"/><Relationship Id="rId7" Type="http://schemas.openxmlformats.org/officeDocument/2006/relationships/printerSettings" Target="../printerSettings/printerSettings1528.bin"/><Relationship Id="rId2" Type="http://schemas.openxmlformats.org/officeDocument/2006/relationships/printerSettings" Target="../printerSettings/printerSettings1523.bin"/><Relationship Id="rId16" Type="http://schemas.openxmlformats.org/officeDocument/2006/relationships/printerSettings" Target="../printerSettings/printerSettings1537.bin"/><Relationship Id="rId29" Type="http://schemas.openxmlformats.org/officeDocument/2006/relationships/printerSettings" Target="../printerSettings/printerSettings1550.bin"/><Relationship Id="rId1" Type="http://schemas.openxmlformats.org/officeDocument/2006/relationships/printerSettings" Target="../printerSettings/printerSettings1522.bin"/><Relationship Id="rId6" Type="http://schemas.openxmlformats.org/officeDocument/2006/relationships/printerSettings" Target="../printerSettings/printerSettings1527.bin"/><Relationship Id="rId11" Type="http://schemas.openxmlformats.org/officeDocument/2006/relationships/printerSettings" Target="../printerSettings/printerSettings1532.bin"/><Relationship Id="rId24" Type="http://schemas.openxmlformats.org/officeDocument/2006/relationships/printerSettings" Target="../printerSettings/printerSettings1545.bin"/><Relationship Id="rId32" Type="http://schemas.openxmlformats.org/officeDocument/2006/relationships/printerSettings" Target="../printerSettings/printerSettings1553.bin"/><Relationship Id="rId37" Type="http://schemas.openxmlformats.org/officeDocument/2006/relationships/printerSettings" Target="../printerSettings/printerSettings1558.bin"/><Relationship Id="rId40" Type="http://schemas.openxmlformats.org/officeDocument/2006/relationships/printerSettings" Target="../printerSettings/printerSettings1561.bin"/><Relationship Id="rId45" Type="http://schemas.openxmlformats.org/officeDocument/2006/relationships/printerSettings" Target="../printerSettings/printerSettings1566.bin"/><Relationship Id="rId53" Type="http://schemas.openxmlformats.org/officeDocument/2006/relationships/printerSettings" Target="../printerSettings/printerSettings1574.bin"/><Relationship Id="rId58" Type="http://schemas.openxmlformats.org/officeDocument/2006/relationships/printerSettings" Target="../printerSettings/printerSettings1579.bin"/><Relationship Id="rId66" Type="http://schemas.openxmlformats.org/officeDocument/2006/relationships/printerSettings" Target="../printerSettings/printerSettings1587.bin"/><Relationship Id="rId5" Type="http://schemas.openxmlformats.org/officeDocument/2006/relationships/printerSettings" Target="../printerSettings/printerSettings1526.bin"/><Relationship Id="rId15" Type="http://schemas.openxmlformats.org/officeDocument/2006/relationships/printerSettings" Target="../printerSettings/printerSettings1536.bin"/><Relationship Id="rId23" Type="http://schemas.openxmlformats.org/officeDocument/2006/relationships/printerSettings" Target="../printerSettings/printerSettings1544.bin"/><Relationship Id="rId28" Type="http://schemas.openxmlformats.org/officeDocument/2006/relationships/printerSettings" Target="../printerSettings/printerSettings1549.bin"/><Relationship Id="rId36" Type="http://schemas.openxmlformats.org/officeDocument/2006/relationships/printerSettings" Target="../printerSettings/printerSettings1557.bin"/><Relationship Id="rId49" Type="http://schemas.openxmlformats.org/officeDocument/2006/relationships/printerSettings" Target="../printerSettings/printerSettings1570.bin"/><Relationship Id="rId57" Type="http://schemas.openxmlformats.org/officeDocument/2006/relationships/printerSettings" Target="../printerSettings/printerSettings1578.bin"/><Relationship Id="rId61" Type="http://schemas.openxmlformats.org/officeDocument/2006/relationships/printerSettings" Target="../printerSettings/printerSettings1582.bin"/><Relationship Id="rId10" Type="http://schemas.openxmlformats.org/officeDocument/2006/relationships/printerSettings" Target="../printerSettings/printerSettings1531.bin"/><Relationship Id="rId19" Type="http://schemas.openxmlformats.org/officeDocument/2006/relationships/printerSettings" Target="../printerSettings/printerSettings1540.bin"/><Relationship Id="rId31" Type="http://schemas.openxmlformats.org/officeDocument/2006/relationships/printerSettings" Target="../printerSettings/printerSettings1552.bin"/><Relationship Id="rId44" Type="http://schemas.openxmlformats.org/officeDocument/2006/relationships/printerSettings" Target="../printerSettings/printerSettings1565.bin"/><Relationship Id="rId52" Type="http://schemas.openxmlformats.org/officeDocument/2006/relationships/printerSettings" Target="../printerSettings/printerSettings1573.bin"/><Relationship Id="rId60" Type="http://schemas.openxmlformats.org/officeDocument/2006/relationships/printerSettings" Target="../printerSettings/printerSettings1581.bin"/><Relationship Id="rId65" Type="http://schemas.openxmlformats.org/officeDocument/2006/relationships/printerSettings" Target="../printerSettings/printerSettings1586.bin"/><Relationship Id="rId4" Type="http://schemas.openxmlformats.org/officeDocument/2006/relationships/printerSettings" Target="../printerSettings/printerSettings1525.bin"/><Relationship Id="rId9" Type="http://schemas.openxmlformats.org/officeDocument/2006/relationships/printerSettings" Target="../printerSettings/printerSettings1530.bin"/><Relationship Id="rId14" Type="http://schemas.openxmlformats.org/officeDocument/2006/relationships/printerSettings" Target="../printerSettings/printerSettings1535.bin"/><Relationship Id="rId22" Type="http://schemas.openxmlformats.org/officeDocument/2006/relationships/printerSettings" Target="../printerSettings/printerSettings1543.bin"/><Relationship Id="rId27" Type="http://schemas.openxmlformats.org/officeDocument/2006/relationships/printerSettings" Target="../printerSettings/printerSettings1548.bin"/><Relationship Id="rId30" Type="http://schemas.openxmlformats.org/officeDocument/2006/relationships/printerSettings" Target="../printerSettings/printerSettings1551.bin"/><Relationship Id="rId35" Type="http://schemas.openxmlformats.org/officeDocument/2006/relationships/printerSettings" Target="../printerSettings/printerSettings1556.bin"/><Relationship Id="rId43" Type="http://schemas.openxmlformats.org/officeDocument/2006/relationships/printerSettings" Target="../printerSettings/printerSettings1564.bin"/><Relationship Id="rId48" Type="http://schemas.openxmlformats.org/officeDocument/2006/relationships/printerSettings" Target="../printerSettings/printerSettings1569.bin"/><Relationship Id="rId56" Type="http://schemas.openxmlformats.org/officeDocument/2006/relationships/printerSettings" Target="../printerSettings/printerSettings1577.bin"/><Relationship Id="rId64" Type="http://schemas.openxmlformats.org/officeDocument/2006/relationships/printerSettings" Target="../printerSettings/printerSettings1585.bin"/><Relationship Id="rId69" Type="http://schemas.openxmlformats.org/officeDocument/2006/relationships/drawing" Target="../drawings/drawing52.xml"/><Relationship Id="rId8" Type="http://schemas.openxmlformats.org/officeDocument/2006/relationships/printerSettings" Target="../printerSettings/printerSettings1529.bin"/><Relationship Id="rId51" Type="http://schemas.openxmlformats.org/officeDocument/2006/relationships/printerSettings" Target="../printerSettings/printerSettings1572.bin"/><Relationship Id="rId3" Type="http://schemas.openxmlformats.org/officeDocument/2006/relationships/printerSettings" Target="../printerSettings/printerSettings1524.bin"/><Relationship Id="rId12" Type="http://schemas.openxmlformats.org/officeDocument/2006/relationships/printerSettings" Target="../printerSettings/printerSettings1533.bin"/><Relationship Id="rId17" Type="http://schemas.openxmlformats.org/officeDocument/2006/relationships/printerSettings" Target="../printerSettings/printerSettings1538.bin"/><Relationship Id="rId25" Type="http://schemas.openxmlformats.org/officeDocument/2006/relationships/printerSettings" Target="../printerSettings/printerSettings1546.bin"/><Relationship Id="rId33" Type="http://schemas.openxmlformats.org/officeDocument/2006/relationships/printerSettings" Target="../printerSettings/printerSettings1554.bin"/><Relationship Id="rId38" Type="http://schemas.openxmlformats.org/officeDocument/2006/relationships/printerSettings" Target="../printerSettings/printerSettings1559.bin"/><Relationship Id="rId46" Type="http://schemas.openxmlformats.org/officeDocument/2006/relationships/printerSettings" Target="../printerSettings/printerSettings1567.bin"/><Relationship Id="rId59" Type="http://schemas.openxmlformats.org/officeDocument/2006/relationships/printerSettings" Target="../printerSettings/printerSettings1580.bin"/><Relationship Id="rId67" Type="http://schemas.openxmlformats.org/officeDocument/2006/relationships/printerSettings" Target="../printerSettings/printerSettings1588.bin"/><Relationship Id="rId20" Type="http://schemas.openxmlformats.org/officeDocument/2006/relationships/printerSettings" Target="../printerSettings/printerSettings1541.bin"/><Relationship Id="rId41" Type="http://schemas.openxmlformats.org/officeDocument/2006/relationships/printerSettings" Target="../printerSettings/printerSettings1562.bin"/><Relationship Id="rId54" Type="http://schemas.openxmlformats.org/officeDocument/2006/relationships/printerSettings" Target="../printerSettings/printerSettings1575.bin"/><Relationship Id="rId62" Type="http://schemas.openxmlformats.org/officeDocument/2006/relationships/printerSettings" Target="../printerSettings/printerSettings1583.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1602.bin"/><Relationship Id="rId18" Type="http://schemas.openxmlformats.org/officeDocument/2006/relationships/printerSettings" Target="../printerSettings/printerSettings1607.bin"/><Relationship Id="rId26" Type="http://schemas.openxmlformats.org/officeDocument/2006/relationships/printerSettings" Target="../printerSettings/printerSettings1615.bin"/><Relationship Id="rId39" Type="http://schemas.openxmlformats.org/officeDocument/2006/relationships/printerSettings" Target="../printerSettings/printerSettings1628.bin"/><Relationship Id="rId21" Type="http://schemas.openxmlformats.org/officeDocument/2006/relationships/printerSettings" Target="../printerSettings/printerSettings1610.bin"/><Relationship Id="rId34" Type="http://schemas.openxmlformats.org/officeDocument/2006/relationships/printerSettings" Target="../printerSettings/printerSettings1623.bin"/><Relationship Id="rId42" Type="http://schemas.openxmlformats.org/officeDocument/2006/relationships/printerSettings" Target="../printerSettings/printerSettings1631.bin"/><Relationship Id="rId47" Type="http://schemas.openxmlformats.org/officeDocument/2006/relationships/printerSettings" Target="../printerSettings/printerSettings1636.bin"/><Relationship Id="rId50" Type="http://schemas.openxmlformats.org/officeDocument/2006/relationships/printerSettings" Target="../printerSettings/printerSettings1639.bin"/><Relationship Id="rId55" Type="http://schemas.openxmlformats.org/officeDocument/2006/relationships/printerSettings" Target="../printerSettings/printerSettings1644.bin"/><Relationship Id="rId63" Type="http://schemas.openxmlformats.org/officeDocument/2006/relationships/printerSettings" Target="../printerSettings/printerSettings1652.bin"/><Relationship Id="rId68" Type="http://schemas.openxmlformats.org/officeDocument/2006/relationships/printerSettings" Target="../printerSettings/printerSettings1657.bin"/><Relationship Id="rId7" Type="http://schemas.openxmlformats.org/officeDocument/2006/relationships/printerSettings" Target="../printerSettings/printerSettings1596.bin"/><Relationship Id="rId2" Type="http://schemas.openxmlformats.org/officeDocument/2006/relationships/printerSettings" Target="../printerSettings/printerSettings1591.bin"/><Relationship Id="rId16" Type="http://schemas.openxmlformats.org/officeDocument/2006/relationships/printerSettings" Target="../printerSettings/printerSettings1605.bin"/><Relationship Id="rId29" Type="http://schemas.openxmlformats.org/officeDocument/2006/relationships/printerSettings" Target="../printerSettings/printerSettings1618.bin"/><Relationship Id="rId1" Type="http://schemas.openxmlformats.org/officeDocument/2006/relationships/printerSettings" Target="../printerSettings/printerSettings1590.bin"/><Relationship Id="rId6" Type="http://schemas.openxmlformats.org/officeDocument/2006/relationships/printerSettings" Target="../printerSettings/printerSettings1595.bin"/><Relationship Id="rId11" Type="http://schemas.openxmlformats.org/officeDocument/2006/relationships/printerSettings" Target="../printerSettings/printerSettings1600.bin"/><Relationship Id="rId24" Type="http://schemas.openxmlformats.org/officeDocument/2006/relationships/printerSettings" Target="../printerSettings/printerSettings1613.bin"/><Relationship Id="rId32" Type="http://schemas.openxmlformats.org/officeDocument/2006/relationships/printerSettings" Target="../printerSettings/printerSettings1621.bin"/><Relationship Id="rId37" Type="http://schemas.openxmlformats.org/officeDocument/2006/relationships/printerSettings" Target="../printerSettings/printerSettings1626.bin"/><Relationship Id="rId40" Type="http://schemas.openxmlformats.org/officeDocument/2006/relationships/printerSettings" Target="../printerSettings/printerSettings1629.bin"/><Relationship Id="rId45" Type="http://schemas.openxmlformats.org/officeDocument/2006/relationships/printerSettings" Target="../printerSettings/printerSettings1634.bin"/><Relationship Id="rId53" Type="http://schemas.openxmlformats.org/officeDocument/2006/relationships/printerSettings" Target="../printerSettings/printerSettings1642.bin"/><Relationship Id="rId58" Type="http://schemas.openxmlformats.org/officeDocument/2006/relationships/printerSettings" Target="../printerSettings/printerSettings1647.bin"/><Relationship Id="rId66" Type="http://schemas.openxmlformats.org/officeDocument/2006/relationships/printerSettings" Target="../printerSettings/printerSettings1655.bin"/><Relationship Id="rId5" Type="http://schemas.openxmlformats.org/officeDocument/2006/relationships/printerSettings" Target="../printerSettings/printerSettings1594.bin"/><Relationship Id="rId15" Type="http://schemas.openxmlformats.org/officeDocument/2006/relationships/printerSettings" Target="../printerSettings/printerSettings1604.bin"/><Relationship Id="rId23" Type="http://schemas.openxmlformats.org/officeDocument/2006/relationships/printerSettings" Target="../printerSettings/printerSettings1612.bin"/><Relationship Id="rId28" Type="http://schemas.openxmlformats.org/officeDocument/2006/relationships/printerSettings" Target="../printerSettings/printerSettings1617.bin"/><Relationship Id="rId36" Type="http://schemas.openxmlformats.org/officeDocument/2006/relationships/printerSettings" Target="../printerSettings/printerSettings1625.bin"/><Relationship Id="rId49" Type="http://schemas.openxmlformats.org/officeDocument/2006/relationships/printerSettings" Target="../printerSettings/printerSettings1638.bin"/><Relationship Id="rId57" Type="http://schemas.openxmlformats.org/officeDocument/2006/relationships/printerSettings" Target="../printerSettings/printerSettings1646.bin"/><Relationship Id="rId61" Type="http://schemas.openxmlformats.org/officeDocument/2006/relationships/printerSettings" Target="../printerSettings/printerSettings1650.bin"/><Relationship Id="rId10" Type="http://schemas.openxmlformats.org/officeDocument/2006/relationships/printerSettings" Target="../printerSettings/printerSettings1599.bin"/><Relationship Id="rId19" Type="http://schemas.openxmlformats.org/officeDocument/2006/relationships/printerSettings" Target="../printerSettings/printerSettings1608.bin"/><Relationship Id="rId31" Type="http://schemas.openxmlformats.org/officeDocument/2006/relationships/printerSettings" Target="../printerSettings/printerSettings1620.bin"/><Relationship Id="rId44" Type="http://schemas.openxmlformats.org/officeDocument/2006/relationships/printerSettings" Target="../printerSettings/printerSettings1633.bin"/><Relationship Id="rId52" Type="http://schemas.openxmlformats.org/officeDocument/2006/relationships/printerSettings" Target="../printerSettings/printerSettings1641.bin"/><Relationship Id="rId60" Type="http://schemas.openxmlformats.org/officeDocument/2006/relationships/printerSettings" Target="../printerSettings/printerSettings1649.bin"/><Relationship Id="rId65" Type="http://schemas.openxmlformats.org/officeDocument/2006/relationships/printerSettings" Target="../printerSettings/printerSettings1654.bin"/><Relationship Id="rId4" Type="http://schemas.openxmlformats.org/officeDocument/2006/relationships/printerSettings" Target="../printerSettings/printerSettings1593.bin"/><Relationship Id="rId9" Type="http://schemas.openxmlformats.org/officeDocument/2006/relationships/printerSettings" Target="../printerSettings/printerSettings1598.bin"/><Relationship Id="rId14" Type="http://schemas.openxmlformats.org/officeDocument/2006/relationships/printerSettings" Target="../printerSettings/printerSettings1603.bin"/><Relationship Id="rId22" Type="http://schemas.openxmlformats.org/officeDocument/2006/relationships/printerSettings" Target="../printerSettings/printerSettings1611.bin"/><Relationship Id="rId27" Type="http://schemas.openxmlformats.org/officeDocument/2006/relationships/printerSettings" Target="../printerSettings/printerSettings1616.bin"/><Relationship Id="rId30" Type="http://schemas.openxmlformats.org/officeDocument/2006/relationships/printerSettings" Target="../printerSettings/printerSettings1619.bin"/><Relationship Id="rId35" Type="http://schemas.openxmlformats.org/officeDocument/2006/relationships/printerSettings" Target="../printerSettings/printerSettings1624.bin"/><Relationship Id="rId43" Type="http://schemas.openxmlformats.org/officeDocument/2006/relationships/printerSettings" Target="../printerSettings/printerSettings1632.bin"/><Relationship Id="rId48" Type="http://schemas.openxmlformats.org/officeDocument/2006/relationships/printerSettings" Target="../printerSettings/printerSettings1637.bin"/><Relationship Id="rId56" Type="http://schemas.openxmlformats.org/officeDocument/2006/relationships/printerSettings" Target="../printerSettings/printerSettings1645.bin"/><Relationship Id="rId64" Type="http://schemas.openxmlformats.org/officeDocument/2006/relationships/printerSettings" Target="../printerSettings/printerSettings1653.bin"/><Relationship Id="rId69" Type="http://schemas.openxmlformats.org/officeDocument/2006/relationships/drawing" Target="../drawings/drawing55.xml"/><Relationship Id="rId8" Type="http://schemas.openxmlformats.org/officeDocument/2006/relationships/printerSettings" Target="../printerSettings/printerSettings1597.bin"/><Relationship Id="rId51" Type="http://schemas.openxmlformats.org/officeDocument/2006/relationships/printerSettings" Target="../printerSettings/printerSettings1640.bin"/><Relationship Id="rId3" Type="http://schemas.openxmlformats.org/officeDocument/2006/relationships/printerSettings" Target="../printerSettings/printerSettings1592.bin"/><Relationship Id="rId12" Type="http://schemas.openxmlformats.org/officeDocument/2006/relationships/printerSettings" Target="../printerSettings/printerSettings1601.bin"/><Relationship Id="rId17" Type="http://schemas.openxmlformats.org/officeDocument/2006/relationships/printerSettings" Target="../printerSettings/printerSettings1606.bin"/><Relationship Id="rId25" Type="http://schemas.openxmlformats.org/officeDocument/2006/relationships/printerSettings" Target="../printerSettings/printerSettings1614.bin"/><Relationship Id="rId33" Type="http://schemas.openxmlformats.org/officeDocument/2006/relationships/printerSettings" Target="../printerSettings/printerSettings1622.bin"/><Relationship Id="rId38" Type="http://schemas.openxmlformats.org/officeDocument/2006/relationships/printerSettings" Target="../printerSettings/printerSettings1627.bin"/><Relationship Id="rId46" Type="http://schemas.openxmlformats.org/officeDocument/2006/relationships/printerSettings" Target="../printerSettings/printerSettings1635.bin"/><Relationship Id="rId59" Type="http://schemas.openxmlformats.org/officeDocument/2006/relationships/printerSettings" Target="../printerSettings/printerSettings1648.bin"/><Relationship Id="rId67" Type="http://schemas.openxmlformats.org/officeDocument/2006/relationships/printerSettings" Target="../printerSettings/printerSettings1656.bin"/><Relationship Id="rId20" Type="http://schemas.openxmlformats.org/officeDocument/2006/relationships/printerSettings" Target="../printerSettings/printerSettings1609.bin"/><Relationship Id="rId41" Type="http://schemas.openxmlformats.org/officeDocument/2006/relationships/printerSettings" Target="../printerSettings/printerSettings1630.bin"/><Relationship Id="rId54" Type="http://schemas.openxmlformats.org/officeDocument/2006/relationships/printerSettings" Target="../printerSettings/printerSettings1643.bin"/><Relationship Id="rId62" Type="http://schemas.openxmlformats.org/officeDocument/2006/relationships/printerSettings" Target="../printerSettings/printerSettings1651.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670.bin"/><Relationship Id="rId18" Type="http://schemas.openxmlformats.org/officeDocument/2006/relationships/printerSettings" Target="../printerSettings/printerSettings1675.bin"/><Relationship Id="rId26" Type="http://schemas.openxmlformats.org/officeDocument/2006/relationships/printerSettings" Target="../printerSettings/printerSettings1683.bin"/><Relationship Id="rId39" Type="http://schemas.openxmlformats.org/officeDocument/2006/relationships/printerSettings" Target="../printerSettings/printerSettings1696.bin"/><Relationship Id="rId21" Type="http://schemas.openxmlformats.org/officeDocument/2006/relationships/printerSettings" Target="../printerSettings/printerSettings1678.bin"/><Relationship Id="rId34" Type="http://schemas.openxmlformats.org/officeDocument/2006/relationships/printerSettings" Target="../printerSettings/printerSettings1691.bin"/><Relationship Id="rId42" Type="http://schemas.openxmlformats.org/officeDocument/2006/relationships/printerSettings" Target="../printerSettings/printerSettings1699.bin"/><Relationship Id="rId47" Type="http://schemas.openxmlformats.org/officeDocument/2006/relationships/printerSettings" Target="../printerSettings/printerSettings1704.bin"/><Relationship Id="rId50" Type="http://schemas.openxmlformats.org/officeDocument/2006/relationships/printerSettings" Target="../printerSettings/printerSettings1707.bin"/><Relationship Id="rId55" Type="http://schemas.openxmlformats.org/officeDocument/2006/relationships/printerSettings" Target="../printerSettings/printerSettings1712.bin"/><Relationship Id="rId63" Type="http://schemas.openxmlformats.org/officeDocument/2006/relationships/printerSettings" Target="../printerSettings/printerSettings1720.bin"/><Relationship Id="rId68" Type="http://schemas.openxmlformats.org/officeDocument/2006/relationships/printerSettings" Target="../printerSettings/printerSettings1725.bin"/><Relationship Id="rId7" Type="http://schemas.openxmlformats.org/officeDocument/2006/relationships/printerSettings" Target="../printerSettings/printerSettings1664.bin"/><Relationship Id="rId2" Type="http://schemas.openxmlformats.org/officeDocument/2006/relationships/printerSettings" Target="../printerSettings/printerSettings1659.bin"/><Relationship Id="rId16" Type="http://schemas.openxmlformats.org/officeDocument/2006/relationships/printerSettings" Target="../printerSettings/printerSettings1673.bin"/><Relationship Id="rId29" Type="http://schemas.openxmlformats.org/officeDocument/2006/relationships/printerSettings" Target="../printerSettings/printerSettings1686.bin"/><Relationship Id="rId1" Type="http://schemas.openxmlformats.org/officeDocument/2006/relationships/printerSettings" Target="../printerSettings/printerSettings1658.bin"/><Relationship Id="rId6" Type="http://schemas.openxmlformats.org/officeDocument/2006/relationships/printerSettings" Target="../printerSettings/printerSettings1663.bin"/><Relationship Id="rId11" Type="http://schemas.openxmlformats.org/officeDocument/2006/relationships/printerSettings" Target="../printerSettings/printerSettings1668.bin"/><Relationship Id="rId24" Type="http://schemas.openxmlformats.org/officeDocument/2006/relationships/printerSettings" Target="../printerSettings/printerSettings1681.bin"/><Relationship Id="rId32" Type="http://schemas.openxmlformats.org/officeDocument/2006/relationships/printerSettings" Target="../printerSettings/printerSettings1689.bin"/><Relationship Id="rId37" Type="http://schemas.openxmlformats.org/officeDocument/2006/relationships/printerSettings" Target="../printerSettings/printerSettings1694.bin"/><Relationship Id="rId40" Type="http://schemas.openxmlformats.org/officeDocument/2006/relationships/printerSettings" Target="../printerSettings/printerSettings1697.bin"/><Relationship Id="rId45" Type="http://schemas.openxmlformats.org/officeDocument/2006/relationships/printerSettings" Target="../printerSettings/printerSettings1702.bin"/><Relationship Id="rId53" Type="http://schemas.openxmlformats.org/officeDocument/2006/relationships/printerSettings" Target="../printerSettings/printerSettings1710.bin"/><Relationship Id="rId58" Type="http://schemas.openxmlformats.org/officeDocument/2006/relationships/printerSettings" Target="../printerSettings/printerSettings1715.bin"/><Relationship Id="rId66" Type="http://schemas.openxmlformats.org/officeDocument/2006/relationships/printerSettings" Target="../printerSettings/printerSettings1723.bin"/><Relationship Id="rId5" Type="http://schemas.openxmlformats.org/officeDocument/2006/relationships/printerSettings" Target="../printerSettings/printerSettings1662.bin"/><Relationship Id="rId15" Type="http://schemas.openxmlformats.org/officeDocument/2006/relationships/printerSettings" Target="../printerSettings/printerSettings1672.bin"/><Relationship Id="rId23" Type="http://schemas.openxmlformats.org/officeDocument/2006/relationships/printerSettings" Target="../printerSettings/printerSettings1680.bin"/><Relationship Id="rId28" Type="http://schemas.openxmlformats.org/officeDocument/2006/relationships/printerSettings" Target="../printerSettings/printerSettings1685.bin"/><Relationship Id="rId36" Type="http://schemas.openxmlformats.org/officeDocument/2006/relationships/printerSettings" Target="../printerSettings/printerSettings1693.bin"/><Relationship Id="rId49" Type="http://schemas.openxmlformats.org/officeDocument/2006/relationships/printerSettings" Target="../printerSettings/printerSettings1706.bin"/><Relationship Id="rId57" Type="http://schemas.openxmlformats.org/officeDocument/2006/relationships/printerSettings" Target="../printerSettings/printerSettings1714.bin"/><Relationship Id="rId61" Type="http://schemas.openxmlformats.org/officeDocument/2006/relationships/printerSettings" Target="../printerSettings/printerSettings1718.bin"/><Relationship Id="rId10" Type="http://schemas.openxmlformats.org/officeDocument/2006/relationships/printerSettings" Target="../printerSettings/printerSettings1667.bin"/><Relationship Id="rId19" Type="http://schemas.openxmlformats.org/officeDocument/2006/relationships/printerSettings" Target="../printerSettings/printerSettings1676.bin"/><Relationship Id="rId31" Type="http://schemas.openxmlformats.org/officeDocument/2006/relationships/printerSettings" Target="../printerSettings/printerSettings1688.bin"/><Relationship Id="rId44" Type="http://schemas.openxmlformats.org/officeDocument/2006/relationships/printerSettings" Target="../printerSettings/printerSettings1701.bin"/><Relationship Id="rId52" Type="http://schemas.openxmlformats.org/officeDocument/2006/relationships/printerSettings" Target="../printerSettings/printerSettings1709.bin"/><Relationship Id="rId60" Type="http://schemas.openxmlformats.org/officeDocument/2006/relationships/printerSettings" Target="../printerSettings/printerSettings1717.bin"/><Relationship Id="rId65" Type="http://schemas.openxmlformats.org/officeDocument/2006/relationships/printerSettings" Target="../printerSettings/printerSettings1722.bin"/><Relationship Id="rId4" Type="http://schemas.openxmlformats.org/officeDocument/2006/relationships/printerSettings" Target="../printerSettings/printerSettings1661.bin"/><Relationship Id="rId9" Type="http://schemas.openxmlformats.org/officeDocument/2006/relationships/printerSettings" Target="../printerSettings/printerSettings1666.bin"/><Relationship Id="rId14" Type="http://schemas.openxmlformats.org/officeDocument/2006/relationships/printerSettings" Target="../printerSettings/printerSettings1671.bin"/><Relationship Id="rId22" Type="http://schemas.openxmlformats.org/officeDocument/2006/relationships/printerSettings" Target="../printerSettings/printerSettings1679.bin"/><Relationship Id="rId27" Type="http://schemas.openxmlformats.org/officeDocument/2006/relationships/printerSettings" Target="../printerSettings/printerSettings1684.bin"/><Relationship Id="rId30" Type="http://schemas.openxmlformats.org/officeDocument/2006/relationships/printerSettings" Target="../printerSettings/printerSettings1687.bin"/><Relationship Id="rId35" Type="http://schemas.openxmlformats.org/officeDocument/2006/relationships/printerSettings" Target="../printerSettings/printerSettings1692.bin"/><Relationship Id="rId43" Type="http://schemas.openxmlformats.org/officeDocument/2006/relationships/printerSettings" Target="../printerSettings/printerSettings1700.bin"/><Relationship Id="rId48" Type="http://schemas.openxmlformats.org/officeDocument/2006/relationships/printerSettings" Target="../printerSettings/printerSettings1705.bin"/><Relationship Id="rId56" Type="http://schemas.openxmlformats.org/officeDocument/2006/relationships/printerSettings" Target="../printerSettings/printerSettings1713.bin"/><Relationship Id="rId64" Type="http://schemas.openxmlformats.org/officeDocument/2006/relationships/printerSettings" Target="../printerSettings/printerSettings1721.bin"/><Relationship Id="rId69" Type="http://schemas.openxmlformats.org/officeDocument/2006/relationships/drawing" Target="../drawings/drawing57.xml"/><Relationship Id="rId8" Type="http://schemas.openxmlformats.org/officeDocument/2006/relationships/printerSettings" Target="../printerSettings/printerSettings1665.bin"/><Relationship Id="rId51" Type="http://schemas.openxmlformats.org/officeDocument/2006/relationships/printerSettings" Target="../printerSettings/printerSettings1708.bin"/><Relationship Id="rId3" Type="http://schemas.openxmlformats.org/officeDocument/2006/relationships/printerSettings" Target="../printerSettings/printerSettings1660.bin"/><Relationship Id="rId12" Type="http://schemas.openxmlformats.org/officeDocument/2006/relationships/printerSettings" Target="../printerSettings/printerSettings1669.bin"/><Relationship Id="rId17" Type="http://schemas.openxmlformats.org/officeDocument/2006/relationships/printerSettings" Target="../printerSettings/printerSettings1674.bin"/><Relationship Id="rId25" Type="http://schemas.openxmlformats.org/officeDocument/2006/relationships/printerSettings" Target="../printerSettings/printerSettings1682.bin"/><Relationship Id="rId33" Type="http://schemas.openxmlformats.org/officeDocument/2006/relationships/printerSettings" Target="../printerSettings/printerSettings1690.bin"/><Relationship Id="rId38" Type="http://schemas.openxmlformats.org/officeDocument/2006/relationships/printerSettings" Target="../printerSettings/printerSettings1695.bin"/><Relationship Id="rId46" Type="http://schemas.openxmlformats.org/officeDocument/2006/relationships/printerSettings" Target="../printerSettings/printerSettings1703.bin"/><Relationship Id="rId59" Type="http://schemas.openxmlformats.org/officeDocument/2006/relationships/printerSettings" Target="../printerSettings/printerSettings1716.bin"/><Relationship Id="rId67" Type="http://schemas.openxmlformats.org/officeDocument/2006/relationships/printerSettings" Target="../printerSettings/printerSettings1724.bin"/><Relationship Id="rId20" Type="http://schemas.openxmlformats.org/officeDocument/2006/relationships/printerSettings" Target="../printerSettings/printerSettings1677.bin"/><Relationship Id="rId41" Type="http://schemas.openxmlformats.org/officeDocument/2006/relationships/printerSettings" Target="../printerSettings/printerSettings1698.bin"/><Relationship Id="rId54" Type="http://schemas.openxmlformats.org/officeDocument/2006/relationships/printerSettings" Target="../printerSettings/printerSettings1711.bin"/><Relationship Id="rId62" Type="http://schemas.openxmlformats.org/officeDocument/2006/relationships/printerSettings" Target="../printerSettings/printerSettings1719.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738.bin"/><Relationship Id="rId18" Type="http://schemas.openxmlformats.org/officeDocument/2006/relationships/printerSettings" Target="../printerSettings/printerSettings1743.bin"/><Relationship Id="rId26" Type="http://schemas.openxmlformats.org/officeDocument/2006/relationships/printerSettings" Target="../printerSettings/printerSettings1751.bin"/><Relationship Id="rId39" Type="http://schemas.openxmlformats.org/officeDocument/2006/relationships/printerSettings" Target="../printerSettings/printerSettings1764.bin"/><Relationship Id="rId21" Type="http://schemas.openxmlformats.org/officeDocument/2006/relationships/printerSettings" Target="../printerSettings/printerSettings1746.bin"/><Relationship Id="rId34" Type="http://schemas.openxmlformats.org/officeDocument/2006/relationships/printerSettings" Target="../printerSettings/printerSettings1759.bin"/><Relationship Id="rId42" Type="http://schemas.openxmlformats.org/officeDocument/2006/relationships/printerSettings" Target="../printerSettings/printerSettings1767.bin"/><Relationship Id="rId47" Type="http://schemas.openxmlformats.org/officeDocument/2006/relationships/printerSettings" Target="../printerSettings/printerSettings1772.bin"/><Relationship Id="rId50" Type="http://schemas.openxmlformats.org/officeDocument/2006/relationships/printerSettings" Target="../printerSettings/printerSettings1775.bin"/><Relationship Id="rId55" Type="http://schemas.openxmlformats.org/officeDocument/2006/relationships/printerSettings" Target="../printerSettings/printerSettings1780.bin"/><Relationship Id="rId63" Type="http://schemas.openxmlformats.org/officeDocument/2006/relationships/printerSettings" Target="../printerSettings/printerSettings1788.bin"/><Relationship Id="rId68" Type="http://schemas.openxmlformats.org/officeDocument/2006/relationships/printerSettings" Target="../printerSettings/printerSettings1793.bin"/><Relationship Id="rId7" Type="http://schemas.openxmlformats.org/officeDocument/2006/relationships/printerSettings" Target="../printerSettings/printerSettings1732.bin"/><Relationship Id="rId2" Type="http://schemas.openxmlformats.org/officeDocument/2006/relationships/printerSettings" Target="../printerSettings/printerSettings1727.bin"/><Relationship Id="rId16" Type="http://schemas.openxmlformats.org/officeDocument/2006/relationships/printerSettings" Target="../printerSettings/printerSettings1741.bin"/><Relationship Id="rId29" Type="http://schemas.openxmlformats.org/officeDocument/2006/relationships/printerSettings" Target="../printerSettings/printerSettings1754.bin"/><Relationship Id="rId1" Type="http://schemas.openxmlformats.org/officeDocument/2006/relationships/printerSettings" Target="../printerSettings/printerSettings1726.bin"/><Relationship Id="rId6" Type="http://schemas.openxmlformats.org/officeDocument/2006/relationships/printerSettings" Target="../printerSettings/printerSettings1731.bin"/><Relationship Id="rId11" Type="http://schemas.openxmlformats.org/officeDocument/2006/relationships/printerSettings" Target="../printerSettings/printerSettings1736.bin"/><Relationship Id="rId24" Type="http://schemas.openxmlformats.org/officeDocument/2006/relationships/printerSettings" Target="../printerSettings/printerSettings1749.bin"/><Relationship Id="rId32" Type="http://schemas.openxmlformats.org/officeDocument/2006/relationships/printerSettings" Target="../printerSettings/printerSettings1757.bin"/><Relationship Id="rId37" Type="http://schemas.openxmlformats.org/officeDocument/2006/relationships/printerSettings" Target="../printerSettings/printerSettings1762.bin"/><Relationship Id="rId40" Type="http://schemas.openxmlformats.org/officeDocument/2006/relationships/printerSettings" Target="../printerSettings/printerSettings1765.bin"/><Relationship Id="rId45" Type="http://schemas.openxmlformats.org/officeDocument/2006/relationships/printerSettings" Target="../printerSettings/printerSettings1770.bin"/><Relationship Id="rId53" Type="http://schemas.openxmlformats.org/officeDocument/2006/relationships/printerSettings" Target="../printerSettings/printerSettings1778.bin"/><Relationship Id="rId58" Type="http://schemas.openxmlformats.org/officeDocument/2006/relationships/printerSettings" Target="../printerSettings/printerSettings1783.bin"/><Relationship Id="rId66" Type="http://schemas.openxmlformats.org/officeDocument/2006/relationships/printerSettings" Target="../printerSettings/printerSettings1791.bin"/><Relationship Id="rId5" Type="http://schemas.openxmlformats.org/officeDocument/2006/relationships/printerSettings" Target="../printerSettings/printerSettings1730.bin"/><Relationship Id="rId15" Type="http://schemas.openxmlformats.org/officeDocument/2006/relationships/printerSettings" Target="../printerSettings/printerSettings1740.bin"/><Relationship Id="rId23" Type="http://schemas.openxmlformats.org/officeDocument/2006/relationships/printerSettings" Target="../printerSettings/printerSettings1748.bin"/><Relationship Id="rId28" Type="http://schemas.openxmlformats.org/officeDocument/2006/relationships/printerSettings" Target="../printerSettings/printerSettings1753.bin"/><Relationship Id="rId36" Type="http://schemas.openxmlformats.org/officeDocument/2006/relationships/printerSettings" Target="../printerSettings/printerSettings1761.bin"/><Relationship Id="rId49" Type="http://schemas.openxmlformats.org/officeDocument/2006/relationships/printerSettings" Target="../printerSettings/printerSettings1774.bin"/><Relationship Id="rId57" Type="http://schemas.openxmlformats.org/officeDocument/2006/relationships/printerSettings" Target="../printerSettings/printerSettings1782.bin"/><Relationship Id="rId61" Type="http://schemas.openxmlformats.org/officeDocument/2006/relationships/printerSettings" Target="../printerSettings/printerSettings1786.bin"/><Relationship Id="rId10" Type="http://schemas.openxmlformats.org/officeDocument/2006/relationships/printerSettings" Target="../printerSettings/printerSettings1735.bin"/><Relationship Id="rId19" Type="http://schemas.openxmlformats.org/officeDocument/2006/relationships/printerSettings" Target="../printerSettings/printerSettings1744.bin"/><Relationship Id="rId31" Type="http://schemas.openxmlformats.org/officeDocument/2006/relationships/printerSettings" Target="../printerSettings/printerSettings1756.bin"/><Relationship Id="rId44" Type="http://schemas.openxmlformats.org/officeDocument/2006/relationships/printerSettings" Target="../printerSettings/printerSettings1769.bin"/><Relationship Id="rId52" Type="http://schemas.openxmlformats.org/officeDocument/2006/relationships/printerSettings" Target="../printerSettings/printerSettings1777.bin"/><Relationship Id="rId60" Type="http://schemas.openxmlformats.org/officeDocument/2006/relationships/printerSettings" Target="../printerSettings/printerSettings1785.bin"/><Relationship Id="rId65" Type="http://schemas.openxmlformats.org/officeDocument/2006/relationships/printerSettings" Target="../printerSettings/printerSettings1790.bin"/><Relationship Id="rId4" Type="http://schemas.openxmlformats.org/officeDocument/2006/relationships/printerSettings" Target="../printerSettings/printerSettings1729.bin"/><Relationship Id="rId9" Type="http://schemas.openxmlformats.org/officeDocument/2006/relationships/printerSettings" Target="../printerSettings/printerSettings1734.bin"/><Relationship Id="rId14" Type="http://schemas.openxmlformats.org/officeDocument/2006/relationships/printerSettings" Target="../printerSettings/printerSettings1739.bin"/><Relationship Id="rId22" Type="http://schemas.openxmlformats.org/officeDocument/2006/relationships/printerSettings" Target="../printerSettings/printerSettings1747.bin"/><Relationship Id="rId27" Type="http://schemas.openxmlformats.org/officeDocument/2006/relationships/printerSettings" Target="../printerSettings/printerSettings1752.bin"/><Relationship Id="rId30" Type="http://schemas.openxmlformats.org/officeDocument/2006/relationships/printerSettings" Target="../printerSettings/printerSettings1755.bin"/><Relationship Id="rId35" Type="http://schemas.openxmlformats.org/officeDocument/2006/relationships/printerSettings" Target="../printerSettings/printerSettings1760.bin"/><Relationship Id="rId43" Type="http://schemas.openxmlformats.org/officeDocument/2006/relationships/printerSettings" Target="../printerSettings/printerSettings1768.bin"/><Relationship Id="rId48" Type="http://schemas.openxmlformats.org/officeDocument/2006/relationships/printerSettings" Target="../printerSettings/printerSettings1773.bin"/><Relationship Id="rId56" Type="http://schemas.openxmlformats.org/officeDocument/2006/relationships/printerSettings" Target="../printerSettings/printerSettings1781.bin"/><Relationship Id="rId64" Type="http://schemas.openxmlformats.org/officeDocument/2006/relationships/printerSettings" Target="../printerSettings/printerSettings1789.bin"/><Relationship Id="rId69" Type="http://schemas.openxmlformats.org/officeDocument/2006/relationships/drawing" Target="../drawings/drawing59.xml"/><Relationship Id="rId8" Type="http://schemas.openxmlformats.org/officeDocument/2006/relationships/printerSettings" Target="../printerSettings/printerSettings1733.bin"/><Relationship Id="rId51" Type="http://schemas.openxmlformats.org/officeDocument/2006/relationships/printerSettings" Target="../printerSettings/printerSettings1776.bin"/><Relationship Id="rId3" Type="http://schemas.openxmlformats.org/officeDocument/2006/relationships/printerSettings" Target="../printerSettings/printerSettings1728.bin"/><Relationship Id="rId12" Type="http://schemas.openxmlformats.org/officeDocument/2006/relationships/printerSettings" Target="../printerSettings/printerSettings1737.bin"/><Relationship Id="rId17" Type="http://schemas.openxmlformats.org/officeDocument/2006/relationships/printerSettings" Target="../printerSettings/printerSettings1742.bin"/><Relationship Id="rId25" Type="http://schemas.openxmlformats.org/officeDocument/2006/relationships/printerSettings" Target="../printerSettings/printerSettings1750.bin"/><Relationship Id="rId33" Type="http://schemas.openxmlformats.org/officeDocument/2006/relationships/printerSettings" Target="../printerSettings/printerSettings1758.bin"/><Relationship Id="rId38" Type="http://schemas.openxmlformats.org/officeDocument/2006/relationships/printerSettings" Target="../printerSettings/printerSettings1763.bin"/><Relationship Id="rId46" Type="http://schemas.openxmlformats.org/officeDocument/2006/relationships/printerSettings" Target="../printerSettings/printerSettings1771.bin"/><Relationship Id="rId59" Type="http://schemas.openxmlformats.org/officeDocument/2006/relationships/printerSettings" Target="../printerSettings/printerSettings1784.bin"/><Relationship Id="rId67" Type="http://schemas.openxmlformats.org/officeDocument/2006/relationships/printerSettings" Target="../printerSettings/printerSettings1792.bin"/><Relationship Id="rId20" Type="http://schemas.openxmlformats.org/officeDocument/2006/relationships/printerSettings" Target="../printerSettings/printerSettings1745.bin"/><Relationship Id="rId41" Type="http://schemas.openxmlformats.org/officeDocument/2006/relationships/printerSettings" Target="../printerSettings/printerSettings1766.bin"/><Relationship Id="rId54" Type="http://schemas.openxmlformats.org/officeDocument/2006/relationships/printerSettings" Target="../printerSettings/printerSettings1779.bin"/><Relationship Id="rId62" Type="http://schemas.openxmlformats.org/officeDocument/2006/relationships/printerSettings" Target="../printerSettings/printerSettings1787.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1806.bin"/><Relationship Id="rId18" Type="http://schemas.openxmlformats.org/officeDocument/2006/relationships/printerSettings" Target="../printerSettings/printerSettings1811.bin"/><Relationship Id="rId26" Type="http://schemas.openxmlformats.org/officeDocument/2006/relationships/printerSettings" Target="../printerSettings/printerSettings1819.bin"/><Relationship Id="rId39" Type="http://schemas.openxmlformats.org/officeDocument/2006/relationships/printerSettings" Target="../printerSettings/printerSettings1832.bin"/><Relationship Id="rId21" Type="http://schemas.openxmlformats.org/officeDocument/2006/relationships/printerSettings" Target="../printerSettings/printerSettings1814.bin"/><Relationship Id="rId34" Type="http://schemas.openxmlformats.org/officeDocument/2006/relationships/printerSettings" Target="../printerSettings/printerSettings1827.bin"/><Relationship Id="rId42" Type="http://schemas.openxmlformats.org/officeDocument/2006/relationships/printerSettings" Target="../printerSettings/printerSettings1835.bin"/><Relationship Id="rId47" Type="http://schemas.openxmlformats.org/officeDocument/2006/relationships/printerSettings" Target="../printerSettings/printerSettings1840.bin"/><Relationship Id="rId50" Type="http://schemas.openxmlformats.org/officeDocument/2006/relationships/printerSettings" Target="../printerSettings/printerSettings1843.bin"/><Relationship Id="rId55" Type="http://schemas.openxmlformats.org/officeDocument/2006/relationships/printerSettings" Target="../printerSettings/printerSettings1848.bin"/><Relationship Id="rId63" Type="http://schemas.openxmlformats.org/officeDocument/2006/relationships/printerSettings" Target="../printerSettings/printerSettings1856.bin"/><Relationship Id="rId68" Type="http://schemas.openxmlformats.org/officeDocument/2006/relationships/printerSettings" Target="../printerSettings/printerSettings1861.bin"/><Relationship Id="rId7" Type="http://schemas.openxmlformats.org/officeDocument/2006/relationships/printerSettings" Target="../printerSettings/printerSettings1800.bin"/><Relationship Id="rId2" Type="http://schemas.openxmlformats.org/officeDocument/2006/relationships/printerSettings" Target="../printerSettings/printerSettings1795.bin"/><Relationship Id="rId16" Type="http://schemas.openxmlformats.org/officeDocument/2006/relationships/printerSettings" Target="../printerSettings/printerSettings1809.bin"/><Relationship Id="rId29" Type="http://schemas.openxmlformats.org/officeDocument/2006/relationships/printerSettings" Target="../printerSettings/printerSettings1822.bin"/><Relationship Id="rId1" Type="http://schemas.openxmlformats.org/officeDocument/2006/relationships/printerSettings" Target="../printerSettings/printerSettings1794.bin"/><Relationship Id="rId6" Type="http://schemas.openxmlformats.org/officeDocument/2006/relationships/printerSettings" Target="../printerSettings/printerSettings1799.bin"/><Relationship Id="rId11" Type="http://schemas.openxmlformats.org/officeDocument/2006/relationships/printerSettings" Target="../printerSettings/printerSettings1804.bin"/><Relationship Id="rId24" Type="http://schemas.openxmlformats.org/officeDocument/2006/relationships/printerSettings" Target="../printerSettings/printerSettings1817.bin"/><Relationship Id="rId32" Type="http://schemas.openxmlformats.org/officeDocument/2006/relationships/printerSettings" Target="../printerSettings/printerSettings1825.bin"/><Relationship Id="rId37" Type="http://schemas.openxmlformats.org/officeDocument/2006/relationships/printerSettings" Target="../printerSettings/printerSettings1830.bin"/><Relationship Id="rId40" Type="http://schemas.openxmlformats.org/officeDocument/2006/relationships/printerSettings" Target="../printerSettings/printerSettings1833.bin"/><Relationship Id="rId45" Type="http://schemas.openxmlformats.org/officeDocument/2006/relationships/printerSettings" Target="../printerSettings/printerSettings1838.bin"/><Relationship Id="rId53" Type="http://schemas.openxmlformats.org/officeDocument/2006/relationships/printerSettings" Target="../printerSettings/printerSettings1846.bin"/><Relationship Id="rId58" Type="http://schemas.openxmlformats.org/officeDocument/2006/relationships/printerSettings" Target="../printerSettings/printerSettings1851.bin"/><Relationship Id="rId66" Type="http://schemas.openxmlformats.org/officeDocument/2006/relationships/printerSettings" Target="../printerSettings/printerSettings1859.bin"/><Relationship Id="rId5" Type="http://schemas.openxmlformats.org/officeDocument/2006/relationships/printerSettings" Target="../printerSettings/printerSettings1798.bin"/><Relationship Id="rId15" Type="http://schemas.openxmlformats.org/officeDocument/2006/relationships/printerSettings" Target="../printerSettings/printerSettings1808.bin"/><Relationship Id="rId23" Type="http://schemas.openxmlformats.org/officeDocument/2006/relationships/printerSettings" Target="../printerSettings/printerSettings1816.bin"/><Relationship Id="rId28" Type="http://schemas.openxmlformats.org/officeDocument/2006/relationships/printerSettings" Target="../printerSettings/printerSettings1821.bin"/><Relationship Id="rId36" Type="http://schemas.openxmlformats.org/officeDocument/2006/relationships/printerSettings" Target="../printerSettings/printerSettings1829.bin"/><Relationship Id="rId49" Type="http://schemas.openxmlformats.org/officeDocument/2006/relationships/printerSettings" Target="../printerSettings/printerSettings1842.bin"/><Relationship Id="rId57" Type="http://schemas.openxmlformats.org/officeDocument/2006/relationships/printerSettings" Target="../printerSettings/printerSettings1850.bin"/><Relationship Id="rId61" Type="http://schemas.openxmlformats.org/officeDocument/2006/relationships/printerSettings" Target="../printerSettings/printerSettings1854.bin"/><Relationship Id="rId10" Type="http://schemas.openxmlformats.org/officeDocument/2006/relationships/printerSettings" Target="../printerSettings/printerSettings1803.bin"/><Relationship Id="rId19" Type="http://schemas.openxmlformats.org/officeDocument/2006/relationships/printerSettings" Target="../printerSettings/printerSettings1812.bin"/><Relationship Id="rId31" Type="http://schemas.openxmlformats.org/officeDocument/2006/relationships/printerSettings" Target="../printerSettings/printerSettings1824.bin"/><Relationship Id="rId44" Type="http://schemas.openxmlformats.org/officeDocument/2006/relationships/printerSettings" Target="../printerSettings/printerSettings1837.bin"/><Relationship Id="rId52" Type="http://schemas.openxmlformats.org/officeDocument/2006/relationships/printerSettings" Target="../printerSettings/printerSettings1845.bin"/><Relationship Id="rId60" Type="http://schemas.openxmlformats.org/officeDocument/2006/relationships/printerSettings" Target="../printerSettings/printerSettings1853.bin"/><Relationship Id="rId65" Type="http://schemas.openxmlformats.org/officeDocument/2006/relationships/printerSettings" Target="../printerSettings/printerSettings1858.bin"/><Relationship Id="rId4" Type="http://schemas.openxmlformats.org/officeDocument/2006/relationships/printerSettings" Target="../printerSettings/printerSettings1797.bin"/><Relationship Id="rId9" Type="http://schemas.openxmlformats.org/officeDocument/2006/relationships/printerSettings" Target="../printerSettings/printerSettings1802.bin"/><Relationship Id="rId14" Type="http://schemas.openxmlformats.org/officeDocument/2006/relationships/printerSettings" Target="../printerSettings/printerSettings1807.bin"/><Relationship Id="rId22" Type="http://schemas.openxmlformats.org/officeDocument/2006/relationships/printerSettings" Target="../printerSettings/printerSettings1815.bin"/><Relationship Id="rId27" Type="http://schemas.openxmlformats.org/officeDocument/2006/relationships/printerSettings" Target="../printerSettings/printerSettings1820.bin"/><Relationship Id="rId30" Type="http://schemas.openxmlformats.org/officeDocument/2006/relationships/printerSettings" Target="../printerSettings/printerSettings1823.bin"/><Relationship Id="rId35" Type="http://schemas.openxmlformats.org/officeDocument/2006/relationships/printerSettings" Target="../printerSettings/printerSettings1828.bin"/><Relationship Id="rId43" Type="http://schemas.openxmlformats.org/officeDocument/2006/relationships/printerSettings" Target="../printerSettings/printerSettings1836.bin"/><Relationship Id="rId48" Type="http://schemas.openxmlformats.org/officeDocument/2006/relationships/printerSettings" Target="../printerSettings/printerSettings1841.bin"/><Relationship Id="rId56" Type="http://schemas.openxmlformats.org/officeDocument/2006/relationships/printerSettings" Target="../printerSettings/printerSettings1849.bin"/><Relationship Id="rId64" Type="http://schemas.openxmlformats.org/officeDocument/2006/relationships/printerSettings" Target="../printerSettings/printerSettings1857.bin"/><Relationship Id="rId69" Type="http://schemas.openxmlformats.org/officeDocument/2006/relationships/drawing" Target="../drawings/drawing61.xml"/><Relationship Id="rId8" Type="http://schemas.openxmlformats.org/officeDocument/2006/relationships/printerSettings" Target="../printerSettings/printerSettings1801.bin"/><Relationship Id="rId51" Type="http://schemas.openxmlformats.org/officeDocument/2006/relationships/printerSettings" Target="../printerSettings/printerSettings1844.bin"/><Relationship Id="rId3" Type="http://schemas.openxmlformats.org/officeDocument/2006/relationships/printerSettings" Target="../printerSettings/printerSettings1796.bin"/><Relationship Id="rId12" Type="http://schemas.openxmlformats.org/officeDocument/2006/relationships/printerSettings" Target="../printerSettings/printerSettings1805.bin"/><Relationship Id="rId17" Type="http://schemas.openxmlformats.org/officeDocument/2006/relationships/printerSettings" Target="../printerSettings/printerSettings1810.bin"/><Relationship Id="rId25" Type="http://schemas.openxmlformats.org/officeDocument/2006/relationships/printerSettings" Target="../printerSettings/printerSettings1818.bin"/><Relationship Id="rId33" Type="http://schemas.openxmlformats.org/officeDocument/2006/relationships/printerSettings" Target="../printerSettings/printerSettings1826.bin"/><Relationship Id="rId38" Type="http://schemas.openxmlformats.org/officeDocument/2006/relationships/printerSettings" Target="../printerSettings/printerSettings1831.bin"/><Relationship Id="rId46" Type="http://schemas.openxmlformats.org/officeDocument/2006/relationships/printerSettings" Target="../printerSettings/printerSettings1839.bin"/><Relationship Id="rId59" Type="http://schemas.openxmlformats.org/officeDocument/2006/relationships/printerSettings" Target="../printerSettings/printerSettings1852.bin"/><Relationship Id="rId67" Type="http://schemas.openxmlformats.org/officeDocument/2006/relationships/printerSettings" Target="../printerSettings/printerSettings1860.bin"/><Relationship Id="rId20" Type="http://schemas.openxmlformats.org/officeDocument/2006/relationships/printerSettings" Target="../printerSettings/printerSettings1813.bin"/><Relationship Id="rId41" Type="http://schemas.openxmlformats.org/officeDocument/2006/relationships/printerSettings" Target="../printerSettings/printerSettings1834.bin"/><Relationship Id="rId54" Type="http://schemas.openxmlformats.org/officeDocument/2006/relationships/printerSettings" Target="../printerSettings/printerSettings1847.bin"/><Relationship Id="rId62" Type="http://schemas.openxmlformats.org/officeDocument/2006/relationships/printerSettings" Target="../printerSettings/printerSettings1855.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26" Type="http://schemas.openxmlformats.org/officeDocument/2006/relationships/printerSettings" Target="../printerSettings/printerSettings162.bin"/><Relationship Id="rId39" Type="http://schemas.openxmlformats.org/officeDocument/2006/relationships/printerSettings" Target="../printerSettings/printerSettings175.bin"/><Relationship Id="rId21" Type="http://schemas.openxmlformats.org/officeDocument/2006/relationships/printerSettings" Target="../printerSettings/printerSettings157.bin"/><Relationship Id="rId34" Type="http://schemas.openxmlformats.org/officeDocument/2006/relationships/printerSettings" Target="../printerSettings/printerSettings170.bin"/><Relationship Id="rId42" Type="http://schemas.openxmlformats.org/officeDocument/2006/relationships/printerSettings" Target="../printerSettings/printerSettings178.bin"/><Relationship Id="rId47" Type="http://schemas.openxmlformats.org/officeDocument/2006/relationships/printerSettings" Target="../printerSettings/printerSettings183.bin"/><Relationship Id="rId50" Type="http://schemas.openxmlformats.org/officeDocument/2006/relationships/printerSettings" Target="../printerSettings/printerSettings186.bin"/><Relationship Id="rId55" Type="http://schemas.openxmlformats.org/officeDocument/2006/relationships/printerSettings" Target="../printerSettings/printerSettings191.bin"/><Relationship Id="rId63" Type="http://schemas.openxmlformats.org/officeDocument/2006/relationships/printerSettings" Target="../printerSettings/printerSettings199.bin"/><Relationship Id="rId68" Type="http://schemas.openxmlformats.org/officeDocument/2006/relationships/printerSettings" Target="../printerSettings/printerSettings204.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9" Type="http://schemas.openxmlformats.org/officeDocument/2006/relationships/printerSettings" Target="../printerSettings/printerSettings165.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32" Type="http://schemas.openxmlformats.org/officeDocument/2006/relationships/printerSettings" Target="../printerSettings/printerSettings168.bin"/><Relationship Id="rId37" Type="http://schemas.openxmlformats.org/officeDocument/2006/relationships/printerSettings" Target="../printerSettings/printerSettings173.bin"/><Relationship Id="rId40" Type="http://schemas.openxmlformats.org/officeDocument/2006/relationships/printerSettings" Target="../printerSettings/printerSettings176.bin"/><Relationship Id="rId45" Type="http://schemas.openxmlformats.org/officeDocument/2006/relationships/printerSettings" Target="../printerSettings/printerSettings181.bin"/><Relationship Id="rId53" Type="http://schemas.openxmlformats.org/officeDocument/2006/relationships/printerSettings" Target="../printerSettings/printerSettings189.bin"/><Relationship Id="rId58" Type="http://schemas.openxmlformats.org/officeDocument/2006/relationships/printerSettings" Target="../printerSettings/printerSettings194.bin"/><Relationship Id="rId66" Type="http://schemas.openxmlformats.org/officeDocument/2006/relationships/printerSettings" Target="../printerSettings/printerSettings202.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28" Type="http://schemas.openxmlformats.org/officeDocument/2006/relationships/printerSettings" Target="../printerSettings/printerSettings164.bin"/><Relationship Id="rId36" Type="http://schemas.openxmlformats.org/officeDocument/2006/relationships/printerSettings" Target="../printerSettings/printerSettings172.bin"/><Relationship Id="rId49" Type="http://schemas.openxmlformats.org/officeDocument/2006/relationships/printerSettings" Target="../printerSettings/printerSettings185.bin"/><Relationship Id="rId57" Type="http://schemas.openxmlformats.org/officeDocument/2006/relationships/printerSettings" Target="../printerSettings/printerSettings193.bin"/><Relationship Id="rId61" Type="http://schemas.openxmlformats.org/officeDocument/2006/relationships/printerSettings" Target="../printerSettings/printerSettings197.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31" Type="http://schemas.openxmlformats.org/officeDocument/2006/relationships/printerSettings" Target="../printerSettings/printerSettings167.bin"/><Relationship Id="rId44" Type="http://schemas.openxmlformats.org/officeDocument/2006/relationships/printerSettings" Target="../printerSettings/printerSettings180.bin"/><Relationship Id="rId52" Type="http://schemas.openxmlformats.org/officeDocument/2006/relationships/printerSettings" Target="../printerSettings/printerSettings188.bin"/><Relationship Id="rId60" Type="http://schemas.openxmlformats.org/officeDocument/2006/relationships/printerSettings" Target="../printerSettings/printerSettings196.bin"/><Relationship Id="rId65" Type="http://schemas.openxmlformats.org/officeDocument/2006/relationships/printerSettings" Target="../printerSettings/printerSettings201.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 Id="rId27" Type="http://schemas.openxmlformats.org/officeDocument/2006/relationships/printerSettings" Target="../printerSettings/printerSettings163.bin"/><Relationship Id="rId30" Type="http://schemas.openxmlformats.org/officeDocument/2006/relationships/printerSettings" Target="../printerSettings/printerSettings166.bin"/><Relationship Id="rId35" Type="http://schemas.openxmlformats.org/officeDocument/2006/relationships/printerSettings" Target="../printerSettings/printerSettings171.bin"/><Relationship Id="rId43" Type="http://schemas.openxmlformats.org/officeDocument/2006/relationships/printerSettings" Target="../printerSettings/printerSettings179.bin"/><Relationship Id="rId48" Type="http://schemas.openxmlformats.org/officeDocument/2006/relationships/printerSettings" Target="../printerSettings/printerSettings184.bin"/><Relationship Id="rId56" Type="http://schemas.openxmlformats.org/officeDocument/2006/relationships/printerSettings" Target="../printerSettings/printerSettings192.bin"/><Relationship Id="rId64" Type="http://schemas.openxmlformats.org/officeDocument/2006/relationships/printerSettings" Target="../printerSettings/printerSettings200.bin"/><Relationship Id="rId69" Type="http://schemas.openxmlformats.org/officeDocument/2006/relationships/drawing" Target="../drawings/drawing3.xml"/><Relationship Id="rId8" Type="http://schemas.openxmlformats.org/officeDocument/2006/relationships/printerSettings" Target="../printerSettings/printerSettings144.bin"/><Relationship Id="rId51" Type="http://schemas.openxmlformats.org/officeDocument/2006/relationships/printerSettings" Target="../printerSettings/printerSettings187.bin"/><Relationship Id="rId3" Type="http://schemas.openxmlformats.org/officeDocument/2006/relationships/printerSettings" Target="../printerSettings/printerSettings139.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printerSettings" Target="../printerSettings/printerSettings161.bin"/><Relationship Id="rId33" Type="http://schemas.openxmlformats.org/officeDocument/2006/relationships/printerSettings" Target="../printerSettings/printerSettings169.bin"/><Relationship Id="rId38" Type="http://schemas.openxmlformats.org/officeDocument/2006/relationships/printerSettings" Target="../printerSettings/printerSettings174.bin"/><Relationship Id="rId46" Type="http://schemas.openxmlformats.org/officeDocument/2006/relationships/printerSettings" Target="../printerSettings/printerSettings182.bin"/><Relationship Id="rId59" Type="http://schemas.openxmlformats.org/officeDocument/2006/relationships/printerSettings" Target="../printerSettings/printerSettings195.bin"/><Relationship Id="rId67" Type="http://schemas.openxmlformats.org/officeDocument/2006/relationships/printerSettings" Target="../printerSettings/printerSettings203.bin"/><Relationship Id="rId20" Type="http://schemas.openxmlformats.org/officeDocument/2006/relationships/printerSettings" Target="../printerSettings/printerSettings156.bin"/><Relationship Id="rId41" Type="http://schemas.openxmlformats.org/officeDocument/2006/relationships/printerSettings" Target="../printerSettings/printerSettings177.bin"/><Relationship Id="rId54" Type="http://schemas.openxmlformats.org/officeDocument/2006/relationships/printerSettings" Target="../printerSettings/printerSettings190.bin"/><Relationship Id="rId62" Type="http://schemas.openxmlformats.org/officeDocument/2006/relationships/printerSettings" Target="../printerSettings/printerSettings19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864.bin"/><Relationship Id="rId2" Type="http://schemas.openxmlformats.org/officeDocument/2006/relationships/printerSettings" Target="../printerSettings/printerSettings1863.bin"/><Relationship Id="rId1" Type="http://schemas.openxmlformats.org/officeDocument/2006/relationships/printerSettings" Target="../printerSettings/printerSettings1862.bin"/><Relationship Id="rId5" Type="http://schemas.openxmlformats.org/officeDocument/2006/relationships/drawing" Target="../drawings/drawing63.xml"/><Relationship Id="rId4" Type="http://schemas.openxmlformats.org/officeDocument/2006/relationships/printerSettings" Target="../printerSettings/printerSettings1865.bin"/></Relationships>
</file>

<file path=xl/worksheets/_rels/sheet31.xml.rels><?xml version="1.0" encoding="UTF-8" standalone="yes"?>
<Relationships xmlns="http://schemas.openxmlformats.org/package/2006/relationships"><Relationship Id="rId13" Type="http://schemas.openxmlformats.org/officeDocument/2006/relationships/printerSettings" Target="../printerSettings/printerSettings1878.bin"/><Relationship Id="rId18" Type="http://schemas.openxmlformats.org/officeDocument/2006/relationships/printerSettings" Target="../printerSettings/printerSettings1883.bin"/><Relationship Id="rId26" Type="http://schemas.openxmlformats.org/officeDocument/2006/relationships/printerSettings" Target="../printerSettings/printerSettings1891.bin"/><Relationship Id="rId39" Type="http://schemas.openxmlformats.org/officeDocument/2006/relationships/printerSettings" Target="../printerSettings/printerSettings1904.bin"/><Relationship Id="rId21" Type="http://schemas.openxmlformats.org/officeDocument/2006/relationships/printerSettings" Target="../printerSettings/printerSettings1886.bin"/><Relationship Id="rId34" Type="http://schemas.openxmlformats.org/officeDocument/2006/relationships/printerSettings" Target="../printerSettings/printerSettings1899.bin"/><Relationship Id="rId42" Type="http://schemas.openxmlformats.org/officeDocument/2006/relationships/printerSettings" Target="../printerSettings/printerSettings1907.bin"/><Relationship Id="rId47" Type="http://schemas.openxmlformats.org/officeDocument/2006/relationships/printerSettings" Target="../printerSettings/printerSettings1912.bin"/><Relationship Id="rId50" Type="http://schemas.openxmlformats.org/officeDocument/2006/relationships/printerSettings" Target="../printerSettings/printerSettings1915.bin"/><Relationship Id="rId55" Type="http://schemas.openxmlformats.org/officeDocument/2006/relationships/printerSettings" Target="../printerSettings/printerSettings1920.bin"/><Relationship Id="rId63" Type="http://schemas.openxmlformats.org/officeDocument/2006/relationships/printerSettings" Target="../printerSettings/printerSettings1928.bin"/><Relationship Id="rId68" Type="http://schemas.openxmlformats.org/officeDocument/2006/relationships/printerSettings" Target="../printerSettings/printerSettings1933.bin"/><Relationship Id="rId7" Type="http://schemas.openxmlformats.org/officeDocument/2006/relationships/printerSettings" Target="../printerSettings/printerSettings1872.bin"/><Relationship Id="rId2" Type="http://schemas.openxmlformats.org/officeDocument/2006/relationships/printerSettings" Target="../printerSettings/printerSettings1867.bin"/><Relationship Id="rId16" Type="http://schemas.openxmlformats.org/officeDocument/2006/relationships/printerSettings" Target="../printerSettings/printerSettings1881.bin"/><Relationship Id="rId29" Type="http://schemas.openxmlformats.org/officeDocument/2006/relationships/printerSettings" Target="../printerSettings/printerSettings1894.bin"/><Relationship Id="rId1" Type="http://schemas.openxmlformats.org/officeDocument/2006/relationships/printerSettings" Target="../printerSettings/printerSettings1866.bin"/><Relationship Id="rId6" Type="http://schemas.openxmlformats.org/officeDocument/2006/relationships/printerSettings" Target="../printerSettings/printerSettings1871.bin"/><Relationship Id="rId11" Type="http://schemas.openxmlformats.org/officeDocument/2006/relationships/printerSettings" Target="../printerSettings/printerSettings1876.bin"/><Relationship Id="rId24" Type="http://schemas.openxmlformats.org/officeDocument/2006/relationships/printerSettings" Target="../printerSettings/printerSettings1889.bin"/><Relationship Id="rId32" Type="http://schemas.openxmlformats.org/officeDocument/2006/relationships/printerSettings" Target="../printerSettings/printerSettings1897.bin"/><Relationship Id="rId37" Type="http://schemas.openxmlformats.org/officeDocument/2006/relationships/printerSettings" Target="../printerSettings/printerSettings1902.bin"/><Relationship Id="rId40" Type="http://schemas.openxmlformats.org/officeDocument/2006/relationships/printerSettings" Target="../printerSettings/printerSettings1905.bin"/><Relationship Id="rId45" Type="http://schemas.openxmlformats.org/officeDocument/2006/relationships/printerSettings" Target="../printerSettings/printerSettings1910.bin"/><Relationship Id="rId53" Type="http://schemas.openxmlformats.org/officeDocument/2006/relationships/printerSettings" Target="../printerSettings/printerSettings1918.bin"/><Relationship Id="rId58" Type="http://schemas.openxmlformats.org/officeDocument/2006/relationships/printerSettings" Target="../printerSettings/printerSettings1923.bin"/><Relationship Id="rId66" Type="http://schemas.openxmlformats.org/officeDocument/2006/relationships/printerSettings" Target="../printerSettings/printerSettings1931.bin"/><Relationship Id="rId5" Type="http://schemas.openxmlformats.org/officeDocument/2006/relationships/printerSettings" Target="../printerSettings/printerSettings1870.bin"/><Relationship Id="rId15" Type="http://schemas.openxmlformats.org/officeDocument/2006/relationships/printerSettings" Target="../printerSettings/printerSettings1880.bin"/><Relationship Id="rId23" Type="http://schemas.openxmlformats.org/officeDocument/2006/relationships/printerSettings" Target="../printerSettings/printerSettings1888.bin"/><Relationship Id="rId28" Type="http://schemas.openxmlformats.org/officeDocument/2006/relationships/printerSettings" Target="../printerSettings/printerSettings1893.bin"/><Relationship Id="rId36" Type="http://schemas.openxmlformats.org/officeDocument/2006/relationships/printerSettings" Target="../printerSettings/printerSettings1901.bin"/><Relationship Id="rId49" Type="http://schemas.openxmlformats.org/officeDocument/2006/relationships/printerSettings" Target="../printerSettings/printerSettings1914.bin"/><Relationship Id="rId57" Type="http://schemas.openxmlformats.org/officeDocument/2006/relationships/printerSettings" Target="../printerSettings/printerSettings1922.bin"/><Relationship Id="rId61" Type="http://schemas.openxmlformats.org/officeDocument/2006/relationships/printerSettings" Target="../printerSettings/printerSettings1926.bin"/><Relationship Id="rId10" Type="http://schemas.openxmlformats.org/officeDocument/2006/relationships/printerSettings" Target="../printerSettings/printerSettings1875.bin"/><Relationship Id="rId19" Type="http://schemas.openxmlformats.org/officeDocument/2006/relationships/printerSettings" Target="../printerSettings/printerSettings1884.bin"/><Relationship Id="rId31" Type="http://schemas.openxmlformats.org/officeDocument/2006/relationships/printerSettings" Target="../printerSettings/printerSettings1896.bin"/><Relationship Id="rId44" Type="http://schemas.openxmlformats.org/officeDocument/2006/relationships/printerSettings" Target="../printerSettings/printerSettings1909.bin"/><Relationship Id="rId52" Type="http://schemas.openxmlformats.org/officeDocument/2006/relationships/printerSettings" Target="../printerSettings/printerSettings1917.bin"/><Relationship Id="rId60" Type="http://schemas.openxmlformats.org/officeDocument/2006/relationships/printerSettings" Target="../printerSettings/printerSettings1925.bin"/><Relationship Id="rId65" Type="http://schemas.openxmlformats.org/officeDocument/2006/relationships/printerSettings" Target="../printerSettings/printerSettings1930.bin"/><Relationship Id="rId4" Type="http://schemas.openxmlformats.org/officeDocument/2006/relationships/printerSettings" Target="../printerSettings/printerSettings1869.bin"/><Relationship Id="rId9" Type="http://schemas.openxmlformats.org/officeDocument/2006/relationships/printerSettings" Target="../printerSettings/printerSettings1874.bin"/><Relationship Id="rId14" Type="http://schemas.openxmlformats.org/officeDocument/2006/relationships/printerSettings" Target="../printerSettings/printerSettings1879.bin"/><Relationship Id="rId22" Type="http://schemas.openxmlformats.org/officeDocument/2006/relationships/printerSettings" Target="../printerSettings/printerSettings1887.bin"/><Relationship Id="rId27" Type="http://schemas.openxmlformats.org/officeDocument/2006/relationships/printerSettings" Target="../printerSettings/printerSettings1892.bin"/><Relationship Id="rId30" Type="http://schemas.openxmlformats.org/officeDocument/2006/relationships/printerSettings" Target="../printerSettings/printerSettings1895.bin"/><Relationship Id="rId35" Type="http://schemas.openxmlformats.org/officeDocument/2006/relationships/printerSettings" Target="../printerSettings/printerSettings1900.bin"/><Relationship Id="rId43" Type="http://schemas.openxmlformats.org/officeDocument/2006/relationships/printerSettings" Target="../printerSettings/printerSettings1908.bin"/><Relationship Id="rId48" Type="http://schemas.openxmlformats.org/officeDocument/2006/relationships/printerSettings" Target="../printerSettings/printerSettings1913.bin"/><Relationship Id="rId56" Type="http://schemas.openxmlformats.org/officeDocument/2006/relationships/printerSettings" Target="../printerSettings/printerSettings1921.bin"/><Relationship Id="rId64" Type="http://schemas.openxmlformats.org/officeDocument/2006/relationships/printerSettings" Target="../printerSettings/printerSettings1929.bin"/><Relationship Id="rId69" Type="http://schemas.openxmlformats.org/officeDocument/2006/relationships/drawing" Target="../drawings/drawing65.xml"/><Relationship Id="rId8" Type="http://schemas.openxmlformats.org/officeDocument/2006/relationships/printerSettings" Target="../printerSettings/printerSettings1873.bin"/><Relationship Id="rId51" Type="http://schemas.openxmlformats.org/officeDocument/2006/relationships/printerSettings" Target="../printerSettings/printerSettings1916.bin"/><Relationship Id="rId3" Type="http://schemas.openxmlformats.org/officeDocument/2006/relationships/printerSettings" Target="../printerSettings/printerSettings1868.bin"/><Relationship Id="rId12" Type="http://schemas.openxmlformats.org/officeDocument/2006/relationships/printerSettings" Target="../printerSettings/printerSettings1877.bin"/><Relationship Id="rId17" Type="http://schemas.openxmlformats.org/officeDocument/2006/relationships/printerSettings" Target="../printerSettings/printerSettings1882.bin"/><Relationship Id="rId25" Type="http://schemas.openxmlformats.org/officeDocument/2006/relationships/printerSettings" Target="../printerSettings/printerSettings1890.bin"/><Relationship Id="rId33" Type="http://schemas.openxmlformats.org/officeDocument/2006/relationships/printerSettings" Target="../printerSettings/printerSettings1898.bin"/><Relationship Id="rId38" Type="http://schemas.openxmlformats.org/officeDocument/2006/relationships/printerSettings" Target="../printerSettings/printerSettings1903.bin"/><Relationship Id="rId46" Type="http://schemas.openxmlformats.org/officeDocument/2006/relationships/printerSettings" Target="../printerSettings/printerSettings1911.bin"/><Relationship Id="rId59" Type="http://schemas.openxmlformats.org/officeDocument/2006/relationships/printerSettings" Target="../printerSettings/printerSettings1924.bin"/><Relationship Id="rId67" Type="http://schemas.openxmlformats.org/officeDocument/2006/relationships/printerSettings" Target="../printerSettings/printerSettings1932.bin"/><Relationship Id="rId20" Type="http://schemas.openxmlformats.org/officeDocument/2006/relationships/printerSettings" Target="../printerSettings/printerSettings1885.bin"/><Relationship Id="rId41" Type="http://schemas.openxmlformats.org/officeDocument/2006/relationships/printerSettings" Target="../printerSettings/printerSettings1906.bin"/><Relationship Id="rId54" Type="http://schemas.openxmlformats.org/officeDocument/2006/relationships/printerSettings" Target="../printerSettings/printerSettings1919.bin"/><Relationship Id="rId62" Type="http://schemas.openxmlformats.org/officeDocument/2006/relationships/printerSettings" Target="../printerSettings/printerSettings1927.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1941.bin"/><Relationship Id="rId13" Type="http://schemas.openxmlformats.org/officeDocument/2006/relationships/printerSettings" Target="../printerSettings/printerSettings1946.bin"/><Relationship Id="rId18" Type="http://schemas.openxmlformats.org/officeDocument/2006/relationships/printerSettings" Target="../printerSettings/printerSettings1951.bin"/><Relationship Id="rId3" Type="http://schemas.openxmlformats.org/officeDocument/2006/relationships/printerSettings" Target="../printerSettings/printerSettings1936.bin"/><Relationship Id="rId21" Type="http://schemas.openxmlformats.org/officeDocument/2006/relationships/printerSettings" Target="../printerSettings/printerSettings1954.bin"/><Relationship Id="rId7" Type="http://schemas.openxmlformats.org/officeDocument/2006/relationships/printerSettings" Target="../printerSettings/printerSettings1940.bin"/><Relationship Id="rId12" Type="http://schemas.openxmlformats.org/officeDocument/2006/relationships/printerSettings" Target="../printerSettings/printerSettings1945.bin"/><Relationship Id="rId17" Type="http://schemas.openxmlformats.org/officeDocument/2006/relationships/printerSettings" Target="../printerSettings/printerSettings1950.bin"/><Relationship Id="rId2" Type="http://schemas.openxmlformats.org/officeDocument/2006/relationships/printerSettings" Target="../printerSettings/printerSettings1935.bin"/><Relationship Id="rId16" Type="http://schemas.openxmlformats.org/officeDocument/2006/relationships/printerSettings" Target="../printerSettings/printerSettings1949.bin"/><Relationship Id="rId20" Type="http://schemas.openxmlformats.org/officeDocument/2006/relationships/printerSettings" Target="../printerSettings/printerSettings1953.bin"/><Relationship Id="rId1" Type="http://schemas.openxmlformats.org/officeDocument/2006/relationships/printerSettings" Target="../printerSettings/printerSettings1934.bin"/><Relationship Id="rId6" Type="http://schemas.openxmlformats.org/officeDocument/2006/relationships/printerSettings" Target="../printerSettings/printerSettings1939.bin"/><Relationship Id="rId11" Type="http://schemas.openxmlformats.org/officeDocument/2006/relationships/printerSettings" Target="../printerSettings/printerSettings1944.bin"/><Relationship Id="rId5" Type="http://schemas.openxmlformats.org/officeDocument/2006/relationships/printerSettings" Target="../printerSettings/printerSettings1938.bin"/><Relationship Id="rId15" Type="http://schemas.openxmlformats.org/officeDocument/2006/relationships/printerSettings" Target="../printerSettings/printerSettings1948.bin"/><Relationship Id="rId10" Type="http://schemas.openxmlformats.org/officeDocument/2006/relationships/printerSettings" Target="../printerSettings/printerSettings1943.bin"/><Relationship Id="rId19" Type="http://schemas.openxmlformats.org/officeDocument/2006/relationships/printerSettings" Target="../printerSettings/printerSettings1952.bin"/><Relationship Id="rId4" Type="http://schemas.openxmlformats.org/officeDocument/2006/relationships/printerSettings" Target="../printerSettings/printerSettings1937.bin"/><Relationship Id="rId9" Type="http://schemas.openxmlformats.org/officeDocument/2006/relationships/printerSettings" Target="../printerSettings/printerSettings1942.bin"/><Relationship Id="rId14" Type="http://schemas.openxmlformats.org/officeDocument/2006/relationships/printerSettings" Target="../printerSettings/printerSettings1947.bin"/><Relationship Id="rId22" Type="http://schemas.openxmlformats.org/officeDocument/2006/relationships/drawing" Target="../drawings/drawing67.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957.bin"/><Relationship Id="rId2" Type="http://schemas.openxmlformats.org/officeDocument/2006/relationships/printerSettings" Target="../printerSettings/printerSettings1956.bin"/><Relationship Id="rId1" Type="http://schemas.openxmlformats.org/officeDocument/2006/relationships/printerSettings" Target="../printerSettings/printerSettings1955.bin"/><Relationship Id="rId5" Type="http://schemas.openxmlformats.org/officeDocument/2006/relationships/drawing" Target="../drawings/drawing68.xml"/><Relationship Id="rId4" Type="http://schemas.openxmlformats.org/officeDocument/2006/relationships/printerSettings" Target="../printerSettings/printerSettings1958.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1966.bin"/><Relationship Id="rId13" Type="http://schemas.openxmlformats.org/officeDocument/2006/relationships/printerSettings" Target="../printerSettings/printerSettings1971.bin"/><Relationship Id="rId18" Type="http://schemas.openxmlformats.org/officeDocument/2006/relationships/printerSettings" Target="../printerSettings/printerSettings1976.bin"/><Relationship Id="rId26" Type="http://schemas.openxmlformats.org/officeDocument/2006/relationships/printerSettings" Target="../printerSettings/printerSettings1984.bin"/><Relationship Id="rId39" Type="http://schemas.openxmlformats.org/officeDocument/2006/relationships/printerSettings" Target="../printerSettings/printerSettings1997.bin"/><Relationship Id="rId3" Type="http://schemas.openxmlformats.org/officeDocument/2006/relationships/printerSettings" Target="../printerSettings/printerSettings1961.bin"/><Relationship Id="rId21" Type="http://schemas.openxmlformats.org/officeDocument/2006/relationships/printerSettings" Target="../printerSettings/printerSettings1979.bin"/><Relationship Id="rId34" Type="http://schemas.openxmlformats.org/officeDocument/2006/relationships/printerSettings" Target="../printerSettings/printerSettings1992.bin"/><Relationship Id="rId7" Type="http://schemas.openxmlformats.org/officeDocument/2006/relationships/printerSettings" Target="../printerSettings/printerSettings1965.bin"/><Relationship Id="rId12" Type="http://schemas.openxmlformats.org/officeDocument/2006/relationships/printerSettings" Target="../printerSettings/printerSettings1970.bin"/><Relationship Id="rId17" Type="http://schemas.openxmlformats.org/officeDocument/2006/relationships/printerSettings" Target="../printerSettings/printerSettings1975.bin"/><Relationship Id="rId25" Type="http://schemas.openxmlformats.org/officeDocument/2006/relationships/printerSettings" Target="../printerSettings/printerSettings1983.bin"/><Relationship Id="rId33" Type="http://schemas.openxmlformats.org/officeDocument/2006/relationships/printerSettings" Target="../printerSettings/printerSettings1991.bin"/><Relationship Id="rId38" Type="http://schemas.openxmlformats.org/officeDocument/2006/relationships/printerSettings" Target="../printerSettings/printerSettings1996.bin"/><Relationship Id="rId2" Type="http://schemas.openxmlformats.org/officeDocument/2006/relationships/printerSettings" Target="../printerSettings/printerSettings1960.bin"/><Relationship Id="rId16" Type="http://schemas.openxmlformats.org/officeDocument/2006/relationships/printerSettings" Target="../printerSettings/printerSettings1974.bin"/><Relationship Id="rId20" Type="http://schemas.openxmlformats.org/officeDocument/2006/relationships/printerSettings" Target="../printerSettings/printerSettings1978.bin"/><Relationship Id="rId29" Type="http://schemas.openxmlformats.org/officeDocument/2006/relationships/printerSettings" Target="../printerSettings/printerSettings1987.bin"/><Relationship Id="rId41" Type="http://schemas.openxmlformats.org/officeDocument/2006/relationships/drawing" Target="../drawings/drawing70.xml"/><Relationship Id="rId1" Type="http://schemas.openxmlformats.org/officeDocument/2006/relationships/printerSettings" Target="../printerSettings/printerSettings1959.bin"/><Relationship Id="rId6" Type="http://schemas.openxmlformats.org/officeDocument/2006/relationships/printerSettings" Target="../printerSettings/printerSettings1964.bin"/><Relationship Id="rId11" Type="http://schemas.openxmlformats.org/officeDocument/2006/relationships/printerSettings" Target="../printerSettings/printerSettings1969.bin"/><Relationship Id="rId24" Type="http://schemas.openxmlformats.org/officeDocument/2006/relationships/printerSettings" Target="../printerSettings/printerSettings1982.bin"/><Relationship Id="rId32" Type="http://schemas.openxmlformats.org/officeDocument/2006/relationships/printerSettings" Target="../printerSettings/printerSettings1990.bin"/><Relationship Id="rId37" Type="http://schemas.openxmlformats.org/officeDocument/2006/relationships/printerSettings" Target="../printerSettings/printerSettings1995.bin"/><Relationship Id="rId40" Type="http://schemas.openxmlformats.org/officeDocument/2006/relationships/printerSettings" Target="../printerSettings/printerSettings1998.bin"/><Relationship Id="rId5" Type="http://schemas.openxmlformats.org/officeDocument/2006/relationships/printerSettings" Target="../printerSettings/printerSettings1963.bin"/><Relationship Id="rId15" Type="http://schemas.openxmlformats.org/officeDocument/2006/relationships/printerSettings" Target="../printerSettings/printerSettings1973.bin"/><Relationship Id="rId23" Type="http://schemas.openxmlformats.org/officeDocument/2006/relationships/printerSettings" Target="../printerSettings/printerSettings1981.bin"/><Relationship Id="rId28" Type="http://schemas.openxmlformats.org/officeDocument/2006/relationships/printerSettings" Target="../printerSettings/printerSettings1986.bin"/><Relationship Id="rId36" Type="http://schemas.openxmlformats.org/officeDocument/2006/relationships/printerSettings" Target="../printerSettings/printerSettings1994.bin"/><Relationship Id="rId10" Type="http://schemas.openxmlformats.org/officeDocument/2006/relationships/printerSettings" Target="../printerSettings/printerSettings1968.bin"/><Relationship Id="rId19" Type="http://schemas.openxmlformats.org/officeDocument/2006/relationships/printerSettings" Target="../printerSettings/printerSettings1977.bin"/><Relationship Id="rId31" Type="http://schemas.openxmlformats.org/officeDocument/2006/relationships/printerSettings" Target="../printerSettings/printerSettings1989.bin"/><Relationship Id="rId4" Type="http://schemas.openxmlformats.org/officeDocument/2006/relationships/printerSettings" Target="../printerSettings/printerSettings1962.bin"/><Relationship Id="rId9" Type="http://schemas.openxmlformats.org/officeDocument/2006/relationships/printerSettings" Target="../printerSettings/printerSettings1967.bin"/><Relationship Id="rId14" Type="http://schemas.openxmlformats.org/officeDocument/2006/relationships/printerSettings" Target="../printerSettings/printerSettings1972.bin"/><Relationship Id="rId22" Type="http://schemas.openxmlformats.org/officeDocument/2006/relationships/printerSettings" Target="../printerSettings/printerSettings1980.bin"/><Relationship Id="rId27" Type="http://schemas.openxmlformats.org/officeDocument/2006/relationships/printerSettings" Target="../printerSettings/printerSettings1985.bin"/><Relationship Id="rId30" Type="http://schemas.openxmlformats.org/officeDocument/2006/relationships/printerSettings" Target="../printerSettings/printerSettings1988.bin"/><Relationship Id="rId35" Type="http://schemas.openxmlformats.org/officeDocument/2006/relationships/printerSettings" Target="../printerSettings/printerSettings1993.bin"/></Relationships>
</file>

<file path=xl/worksheets/_rels/sheet35.xml.rels><?xml version="1.0" encoding="UTF-8" standalone="yes"?>
<Relationships xmlns="http://schemas.openxmlformats.org/package/2006/relationships"><Relationship Id="rId13" Type="http://schemas.openxmlformats.org/officeDocument/2006/relationships/printerSettings" Target="../printerSettings/printerSettings2011.bin"/><Relationship Id="rId18" Type="http://schemas.openxmlformats.org/officeDocument/2006/relationships/printerSettings" Target="../printerSettings/printerSettings2016.bin"/><Relationship Id="rId26" Type="http://schemas.openxmlformats.org/officeDocument/2006/relationships/printerSettings" Target="../printerSettings/printerSettings2024.bin"/><Relationship Id="rId39" Type="http://schemas.openxmlformats.org/officeDocument/2006/relationships/printerSettings" Target="../printerSettings/printerSettings2037.bin"/><Relationship Id="rId21" Type="http://schemas.openxmlformats.org/officeDocument/2006/relationships/printerSettings" Target="../printerSettings/printerSettings2019.bin"/><Relationship Id="rId34" Type="http://schemas.openxmlformats.org/officeDocument/2006/relationships/printerSettings" Target="../printerSettings/printerSettings2032.bin"/><Relationship Id="rId42" Type="http://schemas.openxmlformats.org/officeDocument/2006/relationships/printerSettings" Target="../printerSettings/printerSettings2040.bin"/><Relationship Id="rId47" Type="http://schemas.openxmlformats.org/officeDocument/2006/relationships/printerSettings" Target="../printerSettings/printerSettings2045.bin"/><Relationship Id="rId50" Type="http://schemas.openxmlformats.org/officeDocument/2006/relationships/printerSettings" Target="../printerSettings/printerSettings2048.bin"/><Relationship Id="rId55" Type="http://schemas.openxmlformats.org/officeDocument/2006/relationships/printerSettings" Target="../printerSettings/printerSettings2053.bin"/><Relationship Id="rId63" Type="http://schemas.openxmlformats.org/officeDocument/2006/relationships/printerSettings" Target="../printerSettings/printerSettings2061.bin"/><Relationship Id="rId68" Type="http://schemas.openxmlformats.org/officeDocument/2006/relationships/printerSettings" Target="../printerSettings/printerSettings2066.bin"/><Relationship Id="rId7" Type="http://schemas.openxmlformats.org/officeDocument/2006/relationships/printerSettings" Target="../printerSettings/printerSettings2005.bin"/><Relationship Id="rId2" Type="http://schemas.openxmlformats.org/officeDocument/2006/relationships/printerSettings" Target="../printerSettings/printerSettings2000.bin"/><Relationship Id="rId16" Type="http://schemas.openxmlformats.org/officeDocument/2006/relationships/printerSettings" Target="../printerSettings/printerSettings2014.bin"/><Relationship Id="rId29" Type="http://schemas.openxmlformats.org/officeDocument/2006/relationships/printerSettings" Target="../printerSettings/printerSettings2027.bin"/><Relationship Id="rId1" Type="http://schemas.openxmlformats.org/officeDocument/2006/relationships/printerSettings" Target="../printerSettings/printerSettings1999.bin"/><Relationship Id="rId6" Type="http://schemas.openxmlformats.org/officeDocument/2006/relationships/printerSettings" Target="../printerSettings/printerSettings2004.bin"/><Relationship Id="rId11" Type="http://schemas.openxmlformats.org/officeDocument/2006/relationships/printerSettings" Target="../printerSettings/printerSettings2009.bin"/><Relationship Id="rId24" Type="http://schemas.openxmlformats.org/officeDocument/2006/relationships/printerSettings" Target="../printerSettings/printerSettings2022.bin"/><Relationship Id="rId32" Type="http://schemas.openxmlformats.org/officeDocument/2006/relationships/printerSettings" Target="../printerSettings/printerSettings2030.bin"/><Relationship Id="rId37" Type="http://schemas.openxmlformats.org/officeDocument/2006/relationships/printerSettings" Target="../printerSettings/printerSettings2035.bin"/><Relationship Id="rId40" Type="http://schemas.openxmlformats.org/officeDocument/2006/relationships/printerSettings" Target="../printerSettings/printerSettings2038.bin"/><Relationship Id="rId45" Type="http://schemas.openxmlformats.org/officeDocument/2006/relationships/printerSettings" Target="../printerSettings/printerSettings2043.bin"/><Relationship Id="rId53" Type="http://schemas.openxmlformats.org/officeDocument/2006/relationships/printerSettings" Target="../printerSettings/printerSettings2051.bin"/><Relationship Id="rId58" Type="http://schemas.openxmlformats.org/officeDocument/2006/relationships/printerSettings" Target="../printerSettings/printerSettings2056.bin"/><Relationship Id="rId66" Type="http://schemas.openxmlformats.org/officeDocument/2006/relationships/printerSettings" Target="../printerSettings/printerSettings2064.bin"/><Relationship Id="rId5" Type="http://schemas.openxmlformats.org/officeDocument/2006/relationships/printerSettings" Target="../printerSettings/printerSettings2003.bin"/><Relationship Id="rId15" Type="http://schemas.openxmlformats.org/officeDocument/2006/relationships/printerSettings" Target="../printerSettings/printerSettings2013.bin"/><Relationship Id="rId23" Type="http://schemas.openxmlformats.org/officeDocument/2006/relationships/printerSettings" Target="../printerSettings/printerSettings2021.bin"/><Relationship Id="rId28" Type="http://schemas.openxmlformats.org/officeDocument/2006/relationships/printerSettings" Target="../printerSettings/printerSettings2026.bin"/><Relationship Id="rId36" Type="http://schemas.openxmlformats.org/officeDocument/2006/relationships/printerSettings" Target="../printerSettings/printerSettings2034.bin"/><Relationship Id="rId49" Type="http://schemas.openxmlformats.org/officeDocument/2006/relationships/printerSettings" Target="../printerSettings/printerSettings2047.bin"/><Relationship Id="rId57" Type="http://schemas.openxmlformats.org/officeDocument/2006/relationships/printerSettings" Target="../printerSettings/printerSettings2055.bin"/><Relationship Id="rId61" Type="http://schemas.openxmlformats.org/officeDocument/2006/relationships/printerSettings" Target="../printerSettings/printerSettings2059.bin"/><Relationship Id="rId10" Type="http://schemas.openxmlformats.org/officeDocument/2006/relationships/printerSettings" Target="../printerSettings/printerSettings2008.bin"/><Relationship Id="rId19" Type="http://schemas.openxmlformats.org/officeDocument/2006/relationships/printerSettings" Target="../printerSettings/printerSettings2017.bin"/><Relationship Id="rId31" Type="http://schemas.openxmlformats.org/officeDocument/2006/relationships/printerSettings" Target="../printerSettings/printerSettings2029.bin"/><Relationship Id="rId44" Type="http://schemas.openxmlformats.org/officeDocument/2006/relationships/printerSettings" Target="../printerSettings/printerSettings2042.bin"/><Relationship Id="rId52" Type="http://schemas.openxmlformats.org/officeDocument/2006/relationships/printerSettings" Target="../printerSettings/printerSettings2050.bin"/><Relationship Id="rId60" Type="http://schemas.openxmlformats.org/officeDocument/2006/relationships/printerSettings" Target="../printerSettings/printerSettings2058.bin"/><Relationship Id="rId65" Type="http://schemas.openxmlformats.org/officeDocument/2006/relationships/printerSettings" Target="../printerSettings/printerSettings2063.bin"/><Relationship Id="rId4" Type="http://schemas.openxmlformats.org/officeDocument/2006/relationships/printerSettings" Target="../printerSettings/printerSettings2002.bin"/><Relationship Id="rId9" Type="http://schemas.openxmlformats.org/officeDocument/2006/relationships/printerSettings" Target="../printerSettings/printerSettings2007.bin"/><Relationship Id="rId14" Type="http://schemas.openxmlformats.org/officeDocument/2006/relationships/printerSettings" Target="../printerSettings/printerSettings2012.bin"/><Relationship Id="rId22" Type="http://schemas.openxmlformats.org/officeDocument/2006/relationships/printerSettings" Target="../printerSettings/printerSettings2020.bin"/><Relationship Id="rId27" Type="http://schemas.openxmlformats.org/officeDocument/2006/relationships/printerSettings" Target="../printerSettings/printerSettings2025.bin"/><Relationship Id="rId30" Type="http://schemas.openxmlformats.org/officeDocument/2006/relationships/printerSettings" Target="../printerSettings/printerSettings2028.bin"/><Relationship Id="rId35" Type="http://schemas.openxmlformats.org/officeDocument/2006/relationships/printerSettings" Target="../printerSettings/printerSettings2033.bin"/><Relationship Id="rId43" Type="http://schemas.openxmlformats.org/officeDocument/2006/relationships/printerSettings" Target="../printerSettings/printerSettings2041.bin"/><Relationship Id="rId48" Type="http://schemas.openxmlformats.org/officeDocument/2006/relationships/printerSettings" Target="../printerSettings/printerSettings2046.bin"/><Relationship Id="rId56" Type="http://schemas.openxmlformats.org/officeDocument/2006/relationships/printerSettings" Target="../printerSettings/printerSettings2054.bin"/><Relationship Id="rId64" Type="http://schemas.openxmlformats.org/officeDocument/2006/relationships/printerSettings" Target="../printerSettings/printerSettings2062.bin"/><Relationship Id="rId69" Type="http://schemas.openxmlformats.org/officeDocument/2006/relationships/drawing" Target="../drawings/drawing72.xml"/><Relationship Id="rId8" Type="http://schemas.openxmlformats.org/officeDocument/2006/relationships/printerSettings" Target="../printerSettings/printerSettings2006.bin"/><Relationship Id="rId51" Type="http://schemas.openxmlformats.org/officeDocument/2006/relationships/printerSettings" Target="../printerSettings/printerSettings2049.bin"/><Relationship Id="rId3" Type="http://schemas.openxmlformats.org/officeDocument/2006/relationships/printerSettings" Target="../printerSettings/printerSettings2001.bin"/><Relationship Id="rId12" Type="http://schemas.openxmlformats.org/officeDocument/2006/relationships/printerSettings" Target="../printerSettings/printerSettings2010.bin"/><Relationship Id="rId17" Type="http://schemas.openxmlformats.org/officeDocument/2006/relationships/printerSettings" Target="../printerSettings/printerSettings2015.bin"/><Relationship Id="rId25" Type="http://schemas.openxmlformats.org/officeDocument/2006/relationships/printerSettings" Target="../printerSettings/printerSettings2023.bin"/><Relationship Id="rId33" Type="http://schemas.openxmlformats.org/officeDocument/2006/relationships/printerSettings" Target="../printerSettings/printerSettings2031.bin"/><Relationship Id="rId38" Type="http://schemas.openxmlformats.org/officeDocument/2006/relationships/printerSettings" Target="../printerSettings/printerSettings2036.bin"/><Relationship Id="rId46" Type="http://schemas.openxmlformats.org/officeDocument/2006/relationships/printerSettings" Target="../printerSettings/printerSettings2044.bin"/><Relationship Id="rId59" Type="http://schemas.openxmlformats.org/officeDocument/2006/relationships/printerSettings" Target="../printerSettings/printerSettings2057.bin"/><Relationship Id="rId67" Type="http://schemas.openxmlformats.org/officeDocument/2006/relationships/printerSettings" Target="../printerSettings/printerSettings2065.bin"/><Relationship Id="rId20" Type="http://schemas.openxmlformats.org/officeDocument/2006/relationships/printerSettings" Target="../printerSettings/printerSettings2018.bin"/><Relationship Id="rId41" Type="http://schemas.openxmlformats.org/officeDocument/2006/relationships/printerSettings" Target="../printerSettings/printerSettings2039.bin"/><Relationship Id="rId54" Type="http://schemas.openxmlformats.org/officeDocument/2006/relationships/printerSettings" Target="../printerSettings/printerSettings2052.bin"/><Relationship Id="rId62" Type="http://schemas.openxmlformats.org/officeDocument/2006/relationships/printerSettings" Target="../printerSettings/printerSettings2060.bin"/></Relationships>
</file>

<file path=xl/worksheets/_rels/sheet36.xml.rels><?xml version="1.0" encoding="UTF-8" standalone="yes"?>
<Relationships xmlns="http://schemas.openxmlformats.org/package/2006/relationships"><Relationship Id="rId13" Type="http://schemas.openxmlformats.org/officeDocument/2006/relationships/printerSettings" Target="../printerSettings/printerSettings2079.bin"/><Relationship Id="rId18" Type="http://schemas.openxmlformats.org/officeDocument/2006/relationships/printerSettings" Target="../printerSettings/printerSettings2084.bin"/><Relationship Id="rId26" Type="http://schemas.openxmlformats.org/officeDocument/2006/relationships/printerSettings" Target="../printerSettings/printerSettings2092.bin"/><Relationship Id="rId39" Type="http://schemas.openxmlformats.org/officeDocument/2006/relationships/printerSettings" Target="../printerSettings/printerSettings2105.bin"/><Relationship Id="rId21" Type="http://schemas.openxmlformats.org/officeDocument/2006/relationships/printerSettings" Target="../printerSettings/printerSettings2087.bin"/><Relationship Id="rId34" Type="http://schemas.openxmlformats.org/officeDocument/2006/relationships/printerSettings" Target="../printerSettings/printerSettings2100.bin"/><Relationship Id="rId42" Type="http://schemas.openxmlformats.org/officeDocument/2006/relationships/printerSettings" Target="../printerSettings/printerSettings2108.bin"/><Relationship Id="rId47" Type="http://schemas.openxmlformats.org/officeDocument/2006/relationships/printerSettings" Target="../printerSettings/printerSettings2113.bin"/><Relationship Id="rId50" Type="http://schemas.openxmlformats.org/officeDocument/2006/relationships/printerSettings" Target="../printerSettings/printerSettings2116.bin"/><Relationship Id="rId55" Type="http://schemas.openxmlformats.org/officeDocument/2006/relationships/printerSettings" Target="../printerSettings/printerSettings2121.bin"/><Relationship Id="rId63" Type="http://schemas.openxmlformats.org/officeDocument/2006/relationships/printerSettings" Target="../printerSettings/printerSettings2129.bin"/><Relationship Id="rId68" Type="http://schemas.openxmlformats.org/officeDocument/2006/relationships/printerSettings" Target="../printerSettings/printerSettings2134.bin"/><Relationship Id="rId7" Type="http://schemas.openxmlformats.org/officeDocument/2006/relationships/printerSettings" Target="../printerSettings/printerSettings2073.bin"/><Relationship Id="rId2" Type="http://schemas.openxmlformats.org/officeDocument/2006/relationships/printerSettings" Target="../printerSettings/printerSettings2068.bin"/><Relationship Id="rId16" Type="http://schemas.openxmlformats.org/officeDocument/2006/relationships/printerSettings" Target="../printerSettings/printerSettings2082.bin"/><Relationship Id="rId29" Type="http://schemas.openxmlformats.org/officeDocument/2006/relationships/printerSettings" Target="../printerSettings/printerSettings2095.bin"/><Relationship Id="rId1" Type="http://schemas.openxmlformats.org/officeDocument/2006/relationships/printerSettings" Target="../printerSettings/printerSettings2067.bin"/><Relationship Id="rId6" Type="http://schemas.openxmlformats.org/officeDocument/2006/relationships/printerSettings" Target="../printerSettings/printerSettings2072.bin"/><Relationship Id="rId11" Type="http://schemas.openxmlformats.org/officeDocument/2006/relationships/printerSettings" Target="../printerSettings/printerSettings2077.bin"/><Relationship Id="rId24" Type="http://schemas.openxmlformats.org/officeDocument/2006/relationships/printerSettings" Target="../printerSettings/printerSettings2090.bin"/><Relationship Id="rId32" Type="http://schemas.openxmlformats.org/officeDocument/2006/relationships/printerSettings" Target="../printerSettings/printerSettings2098.bin"/><Relationship Id="rId37" Type="http://schemas.openxmlformats.org/officeDocument/2006/relationships/printerSettings" Target="../printerSettings/printerSettings2103.bin"/><Relationship Id="rId40" Type="http://schemas.openxmlformats.org/officeDocument/2006/relationships/printerSettings" Target="../printerSettings/printerSettings2106.bin"/><Relationship Id="rId45" Type="http://schemas.openxmlformats.org/officeDocument/2006/relationships/printerSettings" Target="../printerSettings/printerSettings2111.bin"/><Relationship Id="rId53" Type="http://schemas.openxmlformats.org/officeDocument/2006/relationships/printerSettings" Target="../printerSettings/printerSettings2119.bin"/><Relationship Id="rId58" Type="http://schemas.openxmlformats.org/officeDocument/2006/relationships/printerSettings" Target="../printerSettings/printerSettings2124.bin"/><Relationship Id="rId66" Type="http://schemas.openxmlformats.org/officeDocument/2006/relationships/printerSettings" Target="../printerSettings/printerSettings2132.bin"/><Relationship Id="rId5" Type="http://schemas.openxmlformats.org/officeDocument/2006/relationships/printerSettings" Target="../printerSettings/printerSettings2071.bin"/><Relationship Id="rId15" Type="http://schemas.openxmlformats.org/officeDocument/2006/relationships/printerSettings" Target="../printerSettings/printerSettings2081.bin"/><Relationship Id="rId23" Type="http://schemas.openxmlformats.org/officeDocument/2006/relationships/printerSettings" Target="../printerSettings/printerSettings2089.bin"/><Relationship Id="rId28" Type="http://schemas.openxmlformats.org/officeDocument/2006/relationships/printerSettings" Target="../printerSettings/printerSettings2094.bin"/><Relationship Id="rId36" Type="http://schemas.openxmlformats.org/officeDocument/2006/relationships/printerSettings" Target="../printerSettings/printerSettings2102.bin"/><Relationship Id="rId49" Type="http://schemas.openxmlformats.org/officeDocument/2006/relationships/printerSettings" Target="../printerSettings/printerSettings2115.bin"/><Relationship Id="rId57" Type="http://schemas.openxmlformats.org/officeDocument/2006/relationships/printerSettings" Target="../printerSettings/printerSettings2123.bin"/><Relationship Id="rId61" Type="http://schemas.openxmlformats.org/officeDocument/2006/relationships/printerSettings" Target="../printerSettings/printerSettings2127.bin"/><Relationship Id="rId10" Type="http://schemas.openxmlformats.org/officeDocument/2006/relationships/printerSettings" Target="../printerSettings/printerSettings2076.bin"/><Relationship Id="rId19" Type="http://schemas.openxmlformats.org/officeDocument/2006/relationships/printerSettings" Target="../printerSettings/printerSettings2085.bin"/><Relationship Id="rId31" Type="http://schemas.openxmlformats.org/officeDocument/2006/relationships/printerSettings" Target="../printerSettings/printerSettings2097.bin"/><Relationship Id="rId44" Type="http://schemas.openxmlformats.org/officeDocument/2006/relationships/printerSettings" Target="../printerSettings/printerSettings2110.bin"/><Relationship Id="rId52" Type="http://schemas.openxmlformats.org/officeDocument/2006/relationships/printerSettings" Target="../printerSettings/printerSettings2118.bin"/><Relationship Id="rId60" Type="http://schemas.openxmlformats.org/officeDocument/2006/relationships/printerSettings" Target="../printerSettings/printerSettings2126.bin"/><Relationship Id="rId65" Type="http://schemas.openxmlformats.org/officeDocument/2006/relationships/printerSettings" Target="../printerSettings/printerSettings2131.bin"/><Relationship Id="rId4" Type="http://schemas.openxmlformats.org/officeDocument/2006/relationships/printerSettings" Target="../printerSettings/printerSettings2070.bin"/><Relationship Id="rId9" Type="http://schemas.openxmlformats.org/officeDocument/2006/relationships/printerSettings" Target="../printerSettings/printerSettings2075.bin"/><Relationship Id="rId14" Type="http://schemas.openxmlformats.org/officeDocument/2006/relationships/printerSettings" Target="../printerSettings/printerSettings2080.bin"/><Relationship Id="rId22" Type="http://schemas.openxmlformats.org/officeDocument/2006/relationships/printerSettings" Target="../printerSettings/printerSettings2088.bin"/><Relationship Id="rId27" Type="http://schemas.openxmlformats.org/officeDocument/2006/relationships/printerSettings" Target="../printerSettings/printerSettings2093.bin"/><Relationship Id="rId30" Type="http://schemas.openxmlformats.org/officeDocument/2006/relationships/printerSettings" Target="../printerSettings/printerSettings2096.bin"/><Relationship Id="rId35" Type="http://schemas.openxmlformats.org/officeDocument/2006/relationships/printerSettings" Target="../printerSettings/printerSettings2101.bin"/><Relationship Id="rId43" Type="http://schemas.openxmlformats.org/officeDocument/2006/relationships/printerSettings" Target="../printerSettings/printerSettings2109.bin"/><Relationship Id="rId48" Type="http://schemas.openxmlformats.org/officeDocument/2006/relationships/printerSettings" Target="../printerSettings/printerSettings2114.bin"/><Relationship Id="rId56" Type="http://schemas.openxmlformats.org/officeDocument/2006/relationships/printerSettings" Target="../printerSettings/printerSettings2122.bin"/><Relationship Id="rId64" Type="http://schemas.openxmlformats.org/officeDocument/2006/relationships/printerSettings" Target="../printerSettings/printerSettings2130.bin"/><Relationship Id="rId69" Type="http://schemas.openxmlformats.org/officeDocument/2006/relationships/drawing" Target="../drawings/drawing74.xml"/><Relationship Id="rId8" Type="http://schemas.openxmlformats.org/officeDocument/2006/relationships/printerSettings" Target="../printerSettings/printerSettings2074.bin"/><Relationship Id="rId51" Type="http://schemas.openxmlformats.org/officeDocument/2006/relationships/printerSettings" Target="../printerSettings/printerSettings2117.bin"/><Relationship Id="rId3" Type="http://schemas.openxmlformats.org/officeDocument/2006/relationships/printerSettings" Target="../printerSettings/printerSettings2069.bin"/><Relationship Id="rId12" Type="http://schemas.openxmlformats.org/officeDocument/2006/relationships/printerSettings" Target="../printerSettings/printerSettings2078.bin"/><Relationship Id="rId17" Type="http://schemas.openxmlformats.org/officeDocument/2006/relationships/printerSettings" Target="../printerSettings/printerSettings2083.bin"/><Relationship Id="rId25" Type="http://schemas.openxmlformats.org/officeDocument/2006/relationships/printerSettings" Target="../printerSettings/printerSettings2091.bin"/><Relationship Id="rId33" Type="http://schemas.openxmlformats.org/officeDocument/2006/relationships/printerSettings" Target="../printerSettings/printerSettings2099.bin"/><Relationship Id="rId38" Type="http://schemas.openxmlformats.org/officeDocument/2006/relationships/printerSettings" Target="../printerSettings/printerSettings2104.bin"/><Relationship Id="rId46" Type="http://schemas.openxmlformats.org/officeDocument/2006/relationships/printerSettings" Target="../printerSettings/printerSettings2112.bin"/><Relationship Id="rId59" Type="http://schemas.openxmlformats.org/officeDocument/2006/relationships/printerSettings" Target="../printerSettings/printerSettings2125.bin"/><Relationship Id="rId67" Type="http://schemas.openxmlformats.org/officeDocument/2006/relationships/printerSettings" Target="../printerSettings/printerSettings2133.bin"/><Relationship Id="rId20" Type="http://schemas.openxmlformats.org/officeDocument/2006/relationships/printerSettings" Target="../printerSettings/printerSettings2086.bin"/><Relationship Id="rId41" Type="http://schemas.openxmlformats.org/officeDocument/2006/relationships/printerSettings" Target="../printerSettings/printerSettings2107.bin"/><Relationship Id="rId54" Type="http://schemas.openxmlformats.org/officeDocument/2006/relationships/printerSettings" Target="../printerSettings/printerSettings2120.bin"/><Relationship Id="rId62" Type="http://schemas.openxmlformats.org/officeDocument/2006/relationships/printerSettings" Target="../printerSettings/printerSettings2128.bin"/></Relationships>
</file>

<file path=xl/worksheets/_rels/sheet37.xml.rels><?xml version="1.0" encoding="UTF-8" standalone="yes"?>
<Relationships xmlns="http://schemas.openxmlformats.org/package/2006/relationships"><Relationship Id="rId13" Type="http://schemas.openxmlformats.org/officeDocument/2006/relationships/printerSettings" Target="../printerSettings/printerSettings2147.bin"/><Relationship Id="rId18" Type="http://schemas.openxmlformats.org/officeDocument/2006/relationships/printerSettings" Target="../printerSettings/printerSettings2152.bin"/><Relationship Id="rId26" Type="http://schemas.openxmlformats.org/officeDocument/2006/relationships/printerSettings" Target="../printerSettings/printerSettings2160.bin"/><Relationship Id="rId39" Type="http://schemas.openxmlformats.org/officeDocument/2006/relationships/printerSettings" Target="../printerSettings/printerSettings2173.bin"/><Relationship Id="rId21" Type="http://schemas.openxmlformats.org/officeDocument/2006/relationships/printerSettings" Target="../printerSettings/printerSettings2155.bin"/><Relationship Id="rId34" Type="http://schemas.openxmlformats.org/officeDocument/2006/relationships/printerSettings" Target="../printerSettings/printerSettings2168.bin"/><Relationship Id="rId42" Type="http://schemas.openxmlformats.org/officeDocument/2006/relationships/printerSettings" Target="../printerSettings/printerSettings2176.bin"/><Relationship Id="rId47" Type="http://schemas.openxmlformats.org/officeDocument/2006/relationships/printerSettings" Target="../printerSettings/printerSettings2181.bin"/><Relationship Id="rId50" Type="http://schemas.openxmlformats.org/officeDocument/2006/relationships/printerSettings" Target="../printerSettings/printerSettings2184.bin"/><Relationship Id="rId55" Type="http://schemas.openxmlformats.org/officeDocument/2006/relationships/printerSettings" Target="../printerSettings/printerSettings2189.bin"/><Relationship Id="rId63" Type="http://schemas.openxmlformats.org/officeDocument/2006/relationships/printerSettings" Target="../printerSettings/printerSettings2197.bin"/><Relationship Id="rId68" Type="http://schemas.openxmlformats.org/officeDocument/2006/relationships/printerSettings" Target="../printerSettings/printerSettings2202.bin"/><Relationship Id="rId7" Type="http://schemas.openxmlformats.org/officeDocument/2006/relationships/printerSettings" Target="../printerSettings/printerSettings2141.bin"/><Relationship Id="rId2" Type="http://schemas.openxmlformats.org/officeDocument/2006/relationships/printerSettings" Target="../printerSettings/printerSettings2136.bin"/><Relationship Id="rId16" Type="http://schemas.openxmlformats.org/officeDocument/2006/relationships/printerSettings" Target="../printerSettings/printerSettings2150.bin"/><Relationship Id="rId29" Type="http://schemas.openxmlformats.org/officeDocument/2006/relationships/printerSettings" Target="../printerSettings/printerSettings2163.bin"/><Relationship Id="rId1" Type="http://schemas.openxmlformats.org/officeDocument/2006/relationships/printerSettings" Target="../printerSettings/printerSettings2135.bin"/><Relationship Id="rId6" Type="http://schemas.openxmlformats.org/officeDocument/2006/relationships/printerSettings" Target="../printerSettings/printerSettings2140.bin"/><Relationship Id="rId11" Type="http://schemas.openxmlformats.org/officeDocument/2006/relationships/printerSettings" Target="../printerSettings/printerSettings2145.bin"/><Relationship Id="rId24" Type="http://schemas.openxmlformats.org/officeDocument/2006/relationships/printerSettings" Target="../printerSettings/printerSettings2158.bin"/><Relationship Id="rId32" Type="http://schemas.openxmlformats.org/officeDocument/2006/relationships/printerSettings" Target="../printerSettings/printerSettings2166.bin"/><Relationship Id="rId37" Type="http://schemas.openxmlformats.org/officeDocument/2006/relationships/printerSettings" Target="../printerSettings/printerSettings2171.bin"/><Relationship Id="rId40" Type="http://schemas.openxmlformats.org/officeDocument/2006/relationships/printerSettings" Target="../printerSettings/printerSettings2174.bin"/><Relationship Id="rId45" Type="http://schemas.openxmlformats.org/officeDocument/2006/relationships/printerSettings" Target="../printerSettings/printerSettings2179.bin"/><Relationship Id="rId53" Type="http://schemas.openxmlformats.org/officeDocument/2006/relationships/printerSettings" Target="../printerSettings/printerSettings2187.bin"/><Relationship Id="rId58" Type="http://schemas.openxmlformats.org/officeDocument/2006/relationships/printerSettings" Target="../printerSettings/printerSettings2192.bin"/><Relationship Id="rId66" Type="http://schemas.openxmlformats.org/officeDocument/2006/relationships/printerSettings" Target="../printerSettings/printerSettings2200.bin"/><Relationship Id="rId5" Type="http://schemas.openxmlformats.org/officeDocument/2006/relationships/printerSettings" Target="../printerSettings/printerSettings2139.bin"/><Relationship Id="rId15" Type="http://schemas.openxmlformats.org/officeDocument/2006/relationships/printerSettings" Target="../printerSettings/printerSettings2149.bin"/><Relationship Id="rId23" Type="http://schemas.openxmlformats.org/officeDocument/2006/relationships/printerSettings" Target="../printerSettings/printerSettings2157.bin"/><Relationship Id="rId28" Type="http://schemas.openxmlformats.org/officeDocument/2006/relationships/printerSettings" Target="../printerSettings/printerSettings2162.bin"/><Relationship Id="rId36" Type="http://schemas.openxmlformats.org/officeDocument/2006/relationships/printerSettings" Target="../printerSettings/printerSettings2170.bin"/><Relationship Id="rId49" Type="http://schemas.openxmlformats.org/officeDocument/2006/relationships/printerSettings" Target="../printerSettings/printerSettings2183.bin"/><Relationship Id="rId57" Type="http://schemas.openxmlformats.org/officeDocument/2006/relationships/printerSettings" Target="../printerSettings/printerSettings2191.bin"/><Relationship Id="rId61" Type="http://schemas.openxmlformats.org/officeDocument/2006/relationships/printerSettings" Target="../printerSettings/printerSettings2195.bin"/><Relationship Id="rId10" Type="http://schemas.openxmlformats.org/officeDocument/2006/relationships/printerSettings" Target="../printerSettings/printerSettings2144.bin"/><Relationship Id="rId19" Type="http://schemas.openxmlformats.org/officeDocument/2006/relationships/printerSettings" Target="../printerSettings/printerSettings2153.bin"/><Relationship Id="rId31" Type="http://schemas.openxmlformats.org/officeDocument/2006/relationships/printerSettings" Target="../printerSettings/printerSettings2165.bin"/><Relationship Id="rId44" Type="http://schemas.openxmlformats.org/officeDocument/2006/relationships/printerSettings" Target="../printerSettings/printerSettings2178.bin"/><Relationship Id="rId52" Type="http://schemas.openxmlformats.org/officeDocument/2006/relationships/printerSettings" Target="../printerSettings/printerSettings2186.bin"/><Relationship Id="rId60" Type="http://schemas.openxmlformats.org/officeDocument/2006/relationships/printerSettings" Target="../printerSettings/printerSettings2194.bin"/><Relationship Id="rId65" Type="http://schemas.openxmlformats.org/officeDocument/2006/relationships/printerSettings" Target="../printerSettings/printerSettings2199.bin"/><Relationship Id="rId4" Type="http://schemas.openxmlformats.org/officeDocument/2006/relationships/printerSettings" Target="../printerSettings/printerSettings2138.bin"/><Relationship Id="rId9" Type="http://schemas.openxmlformats.org/officeDocument/2006/relationships/printerSettings" Target="../printerSettings/printerSettings2143.bin"/><Relationship Id="rId14" Type="http://schemas.openxmlformats.org/officeDocument/2006/relationships/printerSettings" Target="../printerSettings/printerSettings2148.bin"/><Relationship Id="rId22" Type="http://schemas.openxmlformats.org/officeDocument/2006/relationships/printerSettings" Target="../printerSettings/printerSettings2156.bin"/><Relationship Id="rId27" Type="http://schemas.openxmlformats.org/officeDocument/2006/relationships/printerSettings" Target="../printerSettings/printerSettings2161.bin"/><Relationship Id="rId30" Type="http://schemas.openxmlformats.org/officeDocument/2006/relationships/printerSettings" Target="../printerSettings/printerSettings2164.bin"/><Relationship Id="rId35" Type="http://schemas.openxmlformats.org/officeDocument/2006/relationships/printerSettings" Target="../printerSettings/printerSettings2169.bin"/><Relationship Id="rId43" Type="http://schemas.openxmlformats.org/officeDocument/2006/relationships/printerSettings" Target="../printerSettings/printerSettings2177.bin"/><Relationship Id="rId48" Type="http://schemas.openxmlformats.org/officeDocument/2006/relationships/printerSettings" Target="../printerSettings/printerSettings2182.bin"/><Relationship Id="rId56" Type="http://schemas.openxmlformats.org/officeDocument/2006/relationships/printerSettings" Target="../printerSettings/printerSettings2190.bin"/><Relationship Id="rId64" Type="http://schemas.openxmlformats.org/officeDocument/2006/relationships/printerSettings" Target="../printerSettings/printerSettings2198.bin"/><Relationship Id="rId69" Type="http://schemas.openxmlformats.org/officeDocument/2006/relationships/drawing" Target="../drawings/drawing76.xml"/><Relationship Id="rId8" Type="http://schemas.openxmlformats.org/officeDocument/2006/relationships/printerSettings" Target="../printerSettings/printerSettings2142.bin"/><Relationship Id="rId51" Type="http://schemas.openxmlformats.org/officeDocument/2006/relationships/printerSettings" Target="../printerSettings/printerSettings2185.bin"/><Relationship Id="rId3" Type="http://schemas.openxmlformats.org/officeDocument/2006/relationships/printerSettings" Target="../printerSettings/printerSettings2137.bin"/><Relationship Id="rId12" Type="http://schemas.openxmlformats.org/officeDocument/2006/relationships/printerSettings" Target="../printerSettings/printerSettings2146.bin"/><Relationship Id="rId17" Type="http://schemas.openxmlformats.org/officeDocument/2006/relationships/printerSettings" Target="../printerSettings/printerSettings2151.bin"/><Relationship Id="rId25" Type="http://schemas.openxmlformats.org/officeDocument/2006/relationships/printerSettings" Target="../printerSettings/printerSettings2159.bin"/><Relationship Id="rId33" Type="http://schemas.openxmlformats.org/officeDocument/2006/relationships/printerSettings" Target="../printerSettings/printerSettings2167.bin"/><Relationship Id="rId38" Type="http://schemas.openxmlformats.org/officeDocument/2006/relationships/printerSettings" Target="../printerSettings/printerSettings2172.bin"/><Relationship Id="rId46" Type="http://schemas.openxmlformats.org/officeDocument/2006/relationships/printerSettings" Target="../printerSettings/printerSettings2180.bin"/><Relationship Id="rId59" Type="http://schemas.openxmlformats.org/officeDocument/2006/relationships/printerSettings" Target="../printerSettings/printerSettings2193.bin"/><Relationship Id="rId67" Type="http://schemas.openxmlformats.org/officeDocument/2006/relationships/printerSettings" Target="../printerSettings/printerSettings2201.bin"/><Relationship Id="rId20" Type="http://schemas.openxmlformats.org/officeDocument/2006/relationships/printerSettings" Target="../printerSettings/printerSettings2154.bin"/><Relationship Id="rId41" Type="http://schemas.openxmlformats.org/officeDocument/2006/relationships/printerSettings" Target="../printerSettings/printerSettings2175.bin"/><Relationship Id="rId54" Type="http://schemas.openxmlformats.org/officeDocument/2006/relationships/printerSettings" Target="../printerSettings/printerSettings2188.bin"/><Relationship Id="rId62" Type="http://schemas.openxmlformats.org/officeDocument/2006/relationships/printerSettings" Target="../printerSettings/printerSettings2196.bin"/></Relationships>
</file>

<file path=xl/worksheets/_rels/sheet38.xml.rels><?xml version="1.0" encoding="UTF-8" standalone="yes"?>
<Relationships xmlns="http://schemas.openxmlformats.org/package/2006/relationships"><Relationship Id="rId13" Type="http://schemas.openxmlformats.org/officeDocument/2006/relationships/printerSettings" Target="../printerSettings/printerSettings2215.bin"/><Relationship Id="rId18" Type="http://schemas.openxmlformats.org/officeDocument/2006/relationships/printerSettings" Target="../printerSettings/printerSettings2220.bin"/><Relationship Id="rId26" Type="http://schemas.openxmlformats.org/officeDocument/2006/relationships/printerSettings" Target="../printerSettings/printerSettings2228.bin"/><Relationship Id="rId39" Type="http://schemas.openxmlformats.org/officeDocument/2006/relationships/printerSettings" Target="../printerSettings/printerSettings2241.bin"/><Relationship Id="rId21" Type="http://schemas.openxmlformats.org/officeDocument/2006/relationships/printerSettings" Target="../printerSettings/printerSettings2223.bin"/><Relationship Id="rId34" Type="http://schemas.openxmlformats.org/officeDocument/2006/relationships/printerSettings" Target="../printerSettings/printerSettings2236.bin"/><Relationship Id="rId42" Type="http://schemas.openxmlformats.org/officeDocument/2006/relationships/printerSettings" Target="../printerSettings/printerSettings2244.bin"/><Relationship Id="rId47" Type="http://schemas.openxmlformats.org/officeDocument/2006/relationships/printerSettings" Target="../printerSettings/printerSettings2249.bin"/><Relationship Id="rId50" Type="http://schemas.openxmlformats.org/officeDocument/2006/relationships/printerSettings" Target="../printerSettings/printerSettings2252.bin"/><Relationship Id="rId55" Type="http://schemas.openxmlformats.org/officeDocument/2006/relationships/printerSettings" Target="../printerSettings/printerSettings2257.bin"/><Relationship Id="rId63" Type="http://schemas.openxmlformats.org/officeDocument/2006/relationships/printerSettings" Target="../printerSettings/printerSettings2265.bin"/><Relationship Id="rId68" Type="http://schemas.openxmlformats.org/officeDocument/2006/relationships/printerSettings" Target="../printerSettings/printerSettings2270.bin"/><Relationship Id="rId7" Type="http://schemas.openxmlformats.org/officeDocument/2006/relationships/printerSettings" Target="../printerSettings/printerSettings2209.bin"/><Relationship Id="rId2" Type="http://schemas.openxmlformats.org/officeDocument/2006/relationships/printerSettings" Target="../printerSettings/printerSettings2204.bin"/><Relationship Id="rId16" Type="http://schemas.openxmlformats.org/officeDocument/2006/relationships/printerSettings" Target="../printerSettings/printerSettings2218.bin"/><Relationship Id="rId29" Type="http://schemas.openxmlformats.org/officeDocument/2006/relationships/printerSettings" Target="../printerSettings/printerSettings2231.bin"/><Relationship Id="rId1" Type="http://schemas.openxmlformats.org/officeDocument/2006/relationships/printerSettings" Target="../printerSettings/printerSettings2203.bin"/><Relationship Id="rId6" Type="http://schemas.openxmlformats.org/officeDocument/2006/relationships/printerSettings" Target="../printerSettings/printerSettings2208.bin"/><Relationship Id="rId11" Type="http://schemas.openxmlformats.org/officeDocument/2006/relationships/printerSettings" Target="../printerSettings/printerSettings2213.bin"/><Relationship Id="rId24" Type="http://schemas.openxmlformats.org/officeDocument/2006/relationships/printerSettings" Target="../printerSettings/printerSettings2226.bin"/><Relationship Id="rId32" Type="http://schemas.openxmlformats.org/officeDocument/2006/relationships/printerSettings" Target="../printerSettings/printerSettings2234.bin"/><Relationship Id="rId37" Type="http://schemas.openxmlformats.org/officeDocument/2006/relationships/printerSettings" Target="../printerSettings/printerSettings2239.bin"/><Relationship Id="rId40" Type="http://schemas.openxmlformats.org/officeDocument/2006/relationships/printerSettings" Target="../printerSettings/printerSettings2242.bin"/><Relationship Id="rId45" Type="http://schemas.openxmlformats.org/officeDocument/2006/relationships/printerSettings" Target="../printerSettings/printerSettings2247.bin"/><Relationship Id="rId53" Type="http://schemas.openxmlformats.org/officeDocument/2006/relationships/printerSettings" Target="../printerSettings/printerSettings2255.bin"/><Relationship Id="rId58" Type="http://schemas.openxmlformats.org/officeDocument/2006/relationships/printerSettings" Target="../printerSettings/printerSettings2260.bin"/><Relationship Id="rId66" Type="http://schemas.openxmlformats.org/officeDocument/2006/relationships/printerSettings" Target="../printerSettings/printerSettings2268.bin"/><Relationship Id="rId5" Type="http://schemas.openxmlformats.org/officeDocument/2006/relationships/printerSettings" Target="../printerSettings/printerSettings2207.bin"/><Relationship Id="rId15" Type="http://schemas.openxmlformats.org/officeDocument/2006/relationships/printerSettings" Target="../printerSettings/printerSettings2217.bin"/><Relationship Id="rId23" Type="http://schemas.openxmlformats.org/officeDocument/2006/relationships/printerSettings" Target="../printerSettings/printerSettings2225.bin"/><Relationship Id="rId28" Type="http://schemas.openxmlformats.org/officeDocument/2006/relationships/printerSettings" Target="../printerSettings/printerSettings2230.bin"/><Relationship Id="rId36" Type="http://schemas.openxmlformats.org/officeDocument/2006/relationships/printerSettings" Target="../printerSettings/printerSettings2238.bin"/><Relationship Id="rId49" Type="http://schemas.openxmlformats.org/officeDocument/2006/relationships/printerSettings" Target="../printerSettings/printerSettings2251.bin"/><Relationship Id="rId57" Type="http://schemas.openxmlformats.org/officeDocument/2006/relationships/printerSettings" Target="../printerSettings/printerSettings2259.bin"/><Relationship Id="rId61" Type="http://schemas.openxmlformats.org/officeDocument/2006/relationships/printerSettings" Target="../printerSettings/printerSettings2263.bin"/><Relationship Id="rId10" Type="http://schemas.openxmlformats.org/officeDocument/2006/relationships/printerSettings" Target="../printerSettings/printerSettings2212.bin"/><Relationship Id="rId19" Type="http://schemas.openxmlformats.org/officeDocument/2006/relationships/printerSettings" Target="../printerSettings/printerSettings2221.bin"/><Relationship Id="rId31" Type="http://schemas.openxmlformats.org/officeDocument/2006/relationships/printerSettings" Target="../printerSettings/printerSettings2233.bin"/><Relationship Id="rId44" Type="http://schemas.openxmlformats.org/officeDocument/2006/relationships/printerSettings" Target="../printerSettings/printerSettings2246.bin"/><Relationship Id="rId52" Type="http://schemas.openxmlformats.org/officeDocument/2006/relationships/printerSettings" Target="../printerSettings/printerSettings2254.bin"/><Relationship Id="rId60" Type="http://schemas.openxmlformats.org/officeDocument/2006/relationships/printerSettings" Target="../printerSettings/printerSettings2262.bin"/><Relationship Id="rId65" Type="http://schemas.openxmlformats.org/officeDocument/2006/relationships/printerSettings" Target="../printerSettings/printerSettings2267.bin"/><Relationship Id="rId4" Type="http://schemas.openxmlformats.org/officeDocument/2006/relationships/printerSettings" Target="../printerSettings/printerSettings2206.bin"/><Relationship Id="rId9" Type="http://schemas.openxmlformats.org/officeDocument/2006/relationships/printerSettings" Target="../printerSettings/printerSettings2211.bin"/><Relationship Id="rId14" Type="http://schemas.openxmlformats.org/officeDocument/2006/relationships/printerSettings" Target="../printerSettings/printerSettings2216.bin"/><Relationship Id="rId22" Type="http://schemas.openxmlformats.org/officeDocument/2006/relationships/printerSettings" Target="../printerSettings/printerSettings2224.bin"/><Relationship Id="rId27" Type="http://schemas.openxmlformats.org/officeDocument/2006/relationships/printerSettings" Target="../printerSettings/printerSettings2229.bin"/><Relationship Id="rId30" Type="http://schemas.openxmlformats.org/officeDocument/2006/relationships/printerSettings" Target="../printerSettings/printerSettings2232.bin"/><Relationship Id="rId35" Type="http://schemas.openxmlformats.org/officeDocument/2006/relationships/printerSettings" Target="../printerSettings/printerSettings2237.bin"/><Relationship Id="rId43" Type="http://schemas.openxmlformats.org/officeDocument/2006/relationships/printerSettings" Target="../printerSettings/printerSettings2245.bin"/><Relationship Id="rId48" Type="http://schemas.openxmlformats.org/officeDocument/2006/relationships/printerSettings" Target="../printerSettings/printerSettings2250.bin"/><Relationship Id="rId56" Type="http://schemas.openxmlformats.org/officeDocument/2006/relationships/printerSettings" Target="../printerSettings/printerSettings2258.bin"/><Relationship Id="rId64" Type="http://schemas.openxmlformats.org/officeDocument/2006/relationships/printerSettings" Target="../printerSettings/printerSettings2266.bin"/><Relationship Id="rId69" Type="http://schemas.openxmlformats.org/officeDocument/2006/relationships/drawing" Target="../drawings/drawing79.xml"/><Relationship Id="rId8" Type="http://schemas.openxmlformats.org/officeDocument/2006/relationships/printerSettings" Target="../printerSettings/printerSettings2210.bin"/><Relationship Id="rId51" Type="http://schemas.openxmlformats.org/officeDocument/2006/relationships/printerSettings" Target="../printerSettings/printerSettings2253.bin"/><Relationship Id="rId3" Type="http://schemas.openxmlformats.org/officeDocument/2006/relationships/printerSettings" Target="../printerSettings/printerSettings2205.bin"/><Relationship Id="rId12" Type="http://schemas.openxmlformats.org/officeDocument/2006/relationships/printerSettings" Target="../printerSettings/printerSettings2214.bin"/><Relationship Id="rId17" Type="http://schemas.openxmlformats.org/officeDocument/2006/relationships/printerSettings" Target="../printerSettings/printerSettings2219.bin"/><Relationship Id="rId25" Type="http://schemas.openxmlformats.org/officeDocument/2006/relationships/printerSettings" Target="../printerSettings/printerSettings2227.bin"/><Relationship Id="rId33" Type="http://schemas.openxmlformats.org/officeDocument/2006/relationships/printerSettings" Target="../printerSettings/printerSettings2235.bin"/><Relationship Id="rId38" Type="http://schemas.openxmlformats.org/officeDocument/2006/relationships/printerSettings" Target="../printerSettings/printerSettings2240.bin"/><Relationship Id="rId46" Type="http://schemas.openxmlformats.org/officeDocument/2006/relationships/printerSettings" Target="../printerSettings/printerSettings2248.bin"/><Relationship Id="rId59" Type="http://schemas.openxmlformats.org/officeDocument/2006/relationships/printerSettings" Target="../printerSettings/printerSettings2261.bin"/><Relationship Id="rId67" Type="http://schemas.openxmlformats.org/officeDocument/2006/relationships/printerSettings" Target="../printerSettings/printerSettings2269.bin"/><Relationship Id="rId20" Type="http://schemas.openxmlformats.org/officeDocument/2006/relationships/printerSettings" Target="../printerSettings/printerSettings2222.bin"/><Relationship Id="rId41" Type="http://schemas.openxmlformats.org/officeDocument/2006/relationships/printerSettings" Target="../printerSettings/printerSettings2243.bin"/><Relationship Id="rId54" Type="http://schemas.openxmlformats.org/officeDocument/2006/relationships/printerSettings" Target="../printerSettings/printerSettings2256.bin"/><Relationship Id="rId62" Type="http://schemas.openxmlformats.org/officeDocument/2006/relationships/printerSettings" Target="../printerSettings/printerSettings2264.bin"/></Relationships>
</file>

<file path=xl/worksheets/_rels/sheet39.xml.rels><?xml version="1.0" encoding="UTF-8" standalone="yes"?>
<Relationships xmlns="http://schemas.openxmlformats.org/package/2006/relationships"><Relationship Id="rId13" Type="http://schemas.openxmlformats.org/officeDocument/2006/relationships/printerSettings" Target="../printerSettings/printerSettings2283.bin"/><Relationship Id="rId18" Type="http://schemas.openxmlformats.org/officeDocument/2006/relationships/printerSettings" Target="../printerSettings/printerSettings2288.bin"/><Relationship Id="rId26" Type="http://schemas.openxmlformats.org/officeDocument/2006/relationships/printerSettings" Target="../printerSettings/printerSettings2296.bin"/><Relationship Id="rId39" Type="http://schemas.openxmlformats.org/officeDocument/2006/relationships/printerSettings" Target="../printerSettings/printerSettings2309.bin"/><Relationship Id="rId21" Type="http://schemas.openxmlformats.org/officeDocument/2006/relationships/printerSettings" Target="../printerSettings/printerSettings2291.bin"/><Relationship Id="rId34" Type="http://schemas.openxmlformats.org/officeDocument/2006/relationships/printerSettings" Target="../printerSettings/printerSettings2304.bin"/><Relationship Id="rId42" Type="http://schemas.openxmlformats.org/officeDocument/2006/relationships/printerSettings" Target="../printerSettings/printerSettings2312.bin"/><Relationship Id="rId47" Type="http://schemas.openxmlformats.org/officeDocument/2006/relationships/printerSettings" Target="../printerSettings/printerSettings2317.bin"/><Relationship Id="rId50" Type="http://schemas.openxmlformats.org/officeDocument/2006/relationships/printerSettings" Target="../printerSettings/printerSettings2320.bin"/><Relationship Id="rId55" Type="http://schemas.openxmlformats.org/officeDocument/2006/relationships/printerSettings" Target="../printerSettings/printerSettings2325.bin"/><Relationship Id="rId63" Type="http://schemas.openxmlformats.org/officeDocument/2006/relationships/printerSettings" Target="../printerSettings/printerSettings2333.bin"/><Relationship Id="rId68" Type="http://schemas.openxmlformats.org/officeDocument/2006/relationships/printerSettings" Target="../printerSettings/printerSettings2338.bin"/><Relationship Id="rId7" Type="http://schemas.openxmlformats.org/officeDocument/2006/relationships/printerSettings" Target="../printerSettings/printerSettings2277.bin"/><Relationship Id="rId2" Type="http://schemas.openxmlformats.org/officeDocument/2006/relationships/printerSettings" Target="../printerSettings/printerSettings2272.bin"/><Relationship Id="rId16" Type="http://schemas.openxmlformats.org/officeDocument/2006/relationships/printerSettings" Target="../printerSettings/printerSettings2286.bin"/><Relationship Id="rId29" Type="http://schemas.openxmlformats.org/officeDocument/2006/relationships/printerSettings" Target="../printerSettings/printerSettings2299.bin"/><Relationship Id="rId1" Type="http://schemas.openxmlformats.org/officeDocument/2006/relationships/printerSettings" Target="../printerSettings/printerSettings2271.bin"/><Relationship Id="rId6" Type="http://schemas.openxmlformats.org/officeDocument/2006/relationships/printerSettings" Target="../printerSettings/printerSettings2276.bin"/><Relationship Id="rId11" Type="http://schemas.openxmlformats.org/officeDocument/2006/relationships/printerSettings" Target="../printerSettings/printerSettings2281.bin"/><Relationship Id="rId24" Type="http://schemas.openxmlformats.org/officeDocument/2006/relationships/printerSettings" Target="../printerSettings/printerSettings2294.bin"/><Relationship Id="rId32" Type="http://schemas.openxmlformats.org/officeDocument/2006/relationships/printerSettings" Target="../printerSettings/printerSettings2302.bin"/><Relationship Id="rId37" Type="http://schemas.openxmlformats.org/officeDocument/2006/relationships/printerSettings" Target="../printerSettings/printerSettings2307.bin"/><Relationship Id="rId40" Type="http://schemas.openxmlformats.org/officeDocument/2006/relationships/printerSettings" Target="../printerSettings/printerSettings2310.bin"/><Relationship Id="rId45" Type="http://schemas.openxmlformats.org/officeDocument/2006/relationships/printerSettings" Target="../printerSettings/printerSettings2315.bin"/><Relationship Id="rId53" Type="http://schemas.openxmlformats.org/officeDocument/2006/relationships/printerSettings" Target="../printerSettings/printerSettings2323.bin"/><Relationship Id="rId58" Type="http://schemas.openxmlformats.org/officeDocument/2006/relationships/printerSettings" Target="../printerSettings/printerSettings2328.bin"/><Relationship Id="rId66" Type="http://schemas.openxmlformats.org/officeDocument/2006/relationships/printerSettings" Target="../printerSettings/printerSettings2336.bin"/><Relationship Id="rId5" Type="http://schemas.openxmlformats.org/officeDocument/2006/relationships/printerSettings" Target="../printerSettings/printerSettings2275.bin"/><Relationship Id="rId15" Type="http://schemas.openxmlformats.org/officeDocument/2006/relationships/printerSettings" Target="../printerSettings/printerSettings2285.bin"/><Relationship Id="rId23" Type="http://schemas.openxmlformats.org/officeDocument/2006/relationships/printerSettings" Target="../printerSettings/printerSettings2293.bin"/><Relationship Id="rId28" Type="http://schemas.openxmlformats.org/officeDocument/2006/relationships/printerSettings" Target="../printerSettings/printerSettings2298.bin"/><Relationship Id="rId36" Type="http://schemas.openxmlformats.org/officeDocument/2006/relationships/printerSettings" Target="../printerSettings/printerSettings2306.bin"/><Relationship Id="rId49" Type="http://schemas.openxmlformats.org/officeDocument/2006/relationships/printerSettings" Target="../printerSettings/printerSettings2319.bin"/><Relationship Id="rId57" Type="http://schemas.openxmlformats.org/officeDocument/2006/relationships/printerSettings" Target="../printerSettings/printerSettings2327.bin"/><Relationship Id="rId61" Type="http://schemas.openxmlformats.org/officeDocument/2006/relationships/printerSettings" Target="../printerSettings/printerSettings2331.bin"/><Relationship Id="rId10" Type="http://schemas.openxmlformats.org/officeDocument/2006/relationships/printerSettings" Target="../printerSettings/printerSettings2280.bin"/><Relationship Id="rId19" Type="http://schemas.openxmlformats.org/officeDocument/2006/relationships/printerSettings" Target="../printerSettings/printerSettings2289.bin"/><Relationship Id="rId31" Type="http://schemas.openxmlformats.org/officeDocument/2006/relationships/printerSettings" Target="../printerSettings/printerSettings2301.bin"/><Relationship Id="rId44" Type="http://schemas.openxmlformats.org/officeDocument/2006/relationships/printerSettings" Target="../printerSettings/printerSettings2314.bin"/><Relationship Id="rId52" Type="http://schemas.openxmlformats.org/officeDocument/2006/relationships/printerSettings" Target="../printerSettings/printerSettings2322.bin"/><Relationship Id="rId60" Type="http://schemas.openxmlformats.org/officeDocument/2006/relationships/printerSettings" Target="../printerSettings/printerSettings2330.bin"/><Relationship Id="rId65" Type="http://schemas.openxmlformats.org/officeDocument/2006/relationships/printerSettings" Target="../printerSettings/printerSettings2335.bin"/><Relationship Id="rId4" Type="http://schemas.openxmlformats.org/officeDocument/2006/relationships/printerSettings" Target="../printerSettings/printerSettings2274.bin"/><Relationship Id="rId9" Type="http://schemas.openxmlformats.org/officeDocument/2006/relationships/printerSettings" Target="../printerSettings/printerSettings2279.bin"/><Relationship Id="rId14" Type="http://schemas.openxmlformats.org/officeDocument/2006/relationships/printerSettings" Target="../printerSettings/printerSettings2284.bin"/><Relationship Id="rId22" Type="http://schemas.openxmlformats.org/officeDocument/2006/relationships/printerSettings" Target="../printerSettings/printerSettings2292.bin"/><Relationship Id="rId27" Type="http://schemas.openxmlformats.org/officeDocument/2006/relationships/printerSettings" Target="../printerSettings/printerSettings2297.bin"/><Relationship Id="rId30" Type="http://schemas.openxmlformats.org/officeDocument/2006/relationships/printerSettings" Target="../printerSettings/printerSettings2300.bin"/><Relationship Id="rId35" Type="http://schemas.openxmlformats.org/officeDocument/2006/relationships/printerSettings" Target="../printerSettings/printerSettings2305.bin"/><Relationship Id="rId43" Type="http://schemas.openxmlformats.org/officeDocument/2006/relationships/printerSettings" Target="../printerSettings/printerSettings2313.bin"/><Relationship Id="rId48" Type="http://schemas.openxmlformats.org/officeDocument/2006/relationships/printerSettings" Target="../printerSettings/printerSettings2318.bin"/><Relationship Id="rId56" Type="http://schemas.openxmlformats.org/officeDocument/2006/relationships/printerSettings" Target="../printerSettings/printerSettings2326.bin"/><Relationship Id="rId64" Type="http://schemas.openxmlformats.org/officeDocument/2006/relationships/printerSettings" Target="../printerSettings/printerSettings2334.bin"/><Relationship Id="rId69" Type="http://schemas.openxmlformats.org/officeDocument/2006/relationships/drawing" Target="../drawings/drawing81.xml"/><Relationship Id="rId8" Type="http://schemas.openxmlformats.org/officeDocument/2006/relationships/printerSettings" Target="../printerSettings/printerSettings2278.bin"/><Relationship Id="rId51" Type="http://schemas.openxmlformats.org/officeDocument/2006/relationships/printerSettings" Target="../printerSettings/printerSettings2321.bin"/><Relationship Id="rId3" Type="http://schemas.openxmlformats.org/officeDocument/2006/relationships/printerSettings" Target="../printerSettings/printerSettings2273.bin"/><Relationship Id="rId12" Type="http://schemas.openxmlformats.org/officeDocument/2006/relationships/printerSettings" Target="../printerSettings/printerSettings2282.bin"/><Relationship Id="rId17" Type="http://schemas.openxmlformats.org/officeDocument/2006/relationships/printerSettings" Target="../printerSettings/printerSettings2287.bin"/><Relationship Id="rId25" Type="http://schemas.openxmlformats.org/officeDocument/2006/relationships/printerSettings" Target="../printerSettings/printerSettings2295.bin"/><Relationship Id="rId33" Type="http://schemas.openxmlformats.org/officeDocument/2006/relationships/printerSettings" Target="../printerSettings/printerSettings2303.bin"/><Relationship Id="rId38" Type="http://schemas.openxmlformats.org/officeDocument/2006/relationships/printerSettings" Target="../printerSettings/printerSettings2308.bin"/><Relationship Id="rId46" Type="http://schemas.openxmlformats.org/officeDocument/2006/relationships/printerSettings" Target="../printerSettings/printerSettings2316.bin"/><Relationship Id="rId59" Type="http://schemas.openxmlformats.org/officeDocument/2006/relationships/printerSettings" Target="../printerSettings/printerSettings2329.bin"/><Relationship Id="rId67" Type="http://schemas.openxmlformats.org/officeDocument/2006/relationships/printerSettings" Target="../printerSettings/printerSettings2337.bin"/><Relationship Id="rId20" Type="http://schemas.openxmlformats.org/officeDocument/2006/relationships/printerSettings" Target="../printerSettings/printerSettings2290.bin"/><Relationship Id="rId41" Type="http://schemas.openxmlformats.org/officeDocument/2006/relationships/printerSettings" Target="../printerSettings/printerSettings2311.bin"/><Relationship Id="rId54" Type="http://schemas.openxmlformats.org/officeDocument/2006/relationships/printerSettings" Target="../printerSettings/printerSettings2324.bin"/><Relationship Id="rId62" Type="http://schemas.openxmlformats.org/officeDocument/2006/relationships/printerSettings" Target="../printerSettings/printerSettings2332.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217.bin"/><Relationship Id="rId18" Type="http://schemas.openxmlformats.org/officeDocument/2006/relationships/printerSettings" Target="../printerSettings/printerSettings222.bin"/><Relationship Id="rId26" Type="http://schemas.openxmlformats.org/officeDocument/2006/relationships/printerSettings" Target="../printerSettings/printerSettings230.bin"/><Relationship Id="rId39" Type="http://schemas.openxmlformats.org/officeDocument/2006/relationships/printerSettings" Target="../printerSettings/printerSettings243.bin"/><Relationship Id="rId21" Type="http://schemas.openxmlformats.org/officeDocument/2006/relationships/printerSettings" Target="../printerSettings/printerSettings225.bin"/><Relationship Id="rId34" Type="http://schemas.openxmlformats.org/officeDocument/2006/relationships/printerSettings" Target="../printerSettings/printerSettings238.bin"/><Relationship Id="rId42" Type="http://schemas.openxmlformats.org/officeDocument/2006/relationships/printerSettings" Target="../printerSettings/printerSettings246.bin"/><Relationship Id="rId47" Type="http://schemas.openxmlformats.org/officeDocument/2006/relationships/printerSettings" Target="../printerSettings/printerSettings251.bin"/><Relationship Id="rId50" Type="http://schemas.openxmlformats.org/officeDocument/2006/relationships/printerSettings" Target="../printerSettings/printerSettings254.bin"/><Relationship Id="rId55" Type="http://schemas.openxmlformats.org/officeDocument/2006/relationships/printerSettings" Target="../printerSettings/printerSettings259.bin"/><Relationship Id="rId63" Type="http://schemas.openxmlformats.org/officeDocument/2006/relationships/printerSettings" Target="../printerSettings/printerSettings267.bin"/><Relationship Id="rId68" Type="http://schemas.openxmlformats.org/officeDocument/2006/relationships/printerSettings" Target="../printerSettings/printerSettings272.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6" Type="http://schemas.openxmlformats.org/officeDocument/2006/relationships/printerSettings" Target="../printerSettings/printerSettings220.bin"/><Relationship Id="rId29" Type="http://schemas.openxmlformats.org/officeDocument/2006/relationships/printerSettings" Target="../printerSettings/printerSettings233.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11" Type="http://schemas.openxmlformats.org/officeDocument/2006/relationships/printerSettings" Target="../printerSettings/printerSettings215.bin"/><Relationship Id="rId24" Type="http://schemas.openxmlformats.org/officeDocument/2006/relationships/printerSettings" Target="../printerSettings/printerSettings228.bin"/><Relationship Id="rId32" Type="http://schemas.openxmlformats.org/officeDocument/2006/relationships/printerSettings" Target="../printerSettings/printerSettings236.bin"/><Relationship Id="rId37" Type="http://schemas.openxmlformats.org/officeDocument/2006/relationships/printerSettings" Target="../printerSettings/printerSettings241.bin"/><Relationship Id="rId40" Type="http://schemas.openxmlformats.org/officeDocument/2006/relationships/printerSettings" Target="../printerSettings/printerSettings244.bin"/><Relationship Id="rId45" Type="http://schemas.openxmlformats.org/officeDocument/2006/relationships/printerSettings" Target="../printerSettings/printerSettings249.bin"/><Relationship Id="rId53" Type="http://schemas.openxmlformats.org/officeDocument/2006/relationships/printerSettings" Target="../printerSettings/printerSettings257.bin"/><Relationship Id="rId58" Type="http://schemas.openxmlformats.org/officeDocument/2006/relationships/printerSettings" Target="../printerSettings/printerSettings262.bin"/><Relationship Id="rId66" Type="http://schemas.openxmlformats.org/officeDocument/2006/relationships/printerSettings" Target="../printerSettings/printerSettings270.bin"/><Relationship Id="rId5" Type="http://schemas.openxmlformats.org/officeDocument/2006/relationships/printerSettings" Target="../printerSettings/printerSettings209.bin"/><Relationship Id="rId15" Type="http://schemas.openxmlformats.org/officeDocument/2006/relationships/printerSettings" Target="../printerSettings/printerSettings219.bin"/><Relationship Id="rId23" Type="http://schemas.openxmlformats.org/officeDocument/2006/relationships/printerSettings" Target="../printerSettings/printerSettings227.bin"/><Relationship Id="rId28" Type="http://schemas.openxmlformats.org/officeDocument/2006/relationships/printerSettings" Target="../printerSettings/printerSettings232.bin"/><Relationship Id="rId36" Type="http://schemas.openxmlformats.org/officeDocument/2006/relationships/printerSettings" Target="../printerSettings/printerSettings240.bin"/><Relationship Id="rId49" Type="http://schemas.openxmlformats.org/officeDocument/2006/relationships/printerSettings" Target="../printerSettings/printerSettings253.bin"/><Relationship Id="rId57" Type="http://schemas.openxmlformats.org/officeDocument/2006/relationships/printerSettings" Target="../printerSettings/printerSettings261.bin"/><Relationship Id="rId61" Type="http://schemas.openxmlformats.org/officeDocument/2006/relationships/printerSettings" Target="../printerSettings/printerSettings265.bin"/><Relationship Id="rId10" Type="http://schemas.openxmlformats.org/officeDocument/2006/relationships/printerSettings" Target="../printerSettings/printerSettings214.bin"/><Relationship Id="rId19" Type="http://schemas.openxmlformats.org/officeDocument/2006/relationships/printerSettings" Target="../printerSettings/printerSettings223.bin"/><Relationship Id="rId31" Type="http://schemas.openxmlformats.org/officeDocument/2006/relationships/printerSettings" Target="../printerSettings/printerSettings235.bin"/><Relationship Id="rId44" Type="http://schemas.openxmlformats.org/officeDocument/2006/relationships/printerSettings" Target="../printerSettings/printerSettings248.bin"/><Relationship Id="rId52" Type="http://schemas.openxmlformats.org/officeDocument/2006/relationships/printerSettings" Target="../printerSettings/printerSettings256.bin"/><Relationship Id="rId60" Type="http://schemas.openxmlformats.org/officeDocument/2006/relationships/printerSettings" Target="../printerSettings/printerSettings264.bin"/><Relationship Id="rId65" Type="http://schemas.openxmlformats.org/officeDocument/2006/relationships/printerSettings" Target="../printerSettings/printerSettings269.bin"/><Relationship Id="rId4" Type="http://schemas.openxmlformats.org/officeDocument/2006/relationships/printerSettings" Target="../printerSettings/printerSettings208.bin"/><Relationship Id="rId9" Type="http://schemas.openxmlformats.org/officeDocument/2006/relationships/printerSettings" Target="../printerSettings/printerSettings213.bin"/><Relationship Id="rId14" Type="http://schemas.openxmlformats.org/officeDocument/2006/relationships/printerSettings" Target="../printerSettings/printerSettings218.bin"/><Relationship Id="rId22" Type="http://schemas.openxmlformats.org/officeDocument/2006/relationships/printerSettings" Target="../printerSettings/printerSettings226.bin"/><Relationship Id="rId27" Type="http://schemas.openxmlformats.org/officeDocument/2006/relationships/printerSettings" Target="../printerSettings/printerSettings231.bin"/><Relationship Id="rId30" Type="http://schemas.openxmlformats.org/officeDocument/2006/relationships/printerSettings" Target="../printerSettings/printerSettings234.bin"/><Relationship Id="rId35" Type="http://schemas.openxmlformats.org/officeDocument/2006/relationships/printerSettings" Target="../printerSettings/printerSettings239.bin"/><Relationship Id="rId43" Type="http://schemas.openxmlformats.org/officeDocument/2006/relationships/printerSettings" Target="../printerSettings/printerSettings247.bin"/><Relationship Id="rId48" Type="http://schemas.openxmlformats.org/officeDocument/2006/relationships/printerSettings" Target="../printerSettings/printerSettings252.bin"/><Relationship Id="rId56" Type="http://schemas.openxmlformats.org/officeDocument/2006/relationships/printerSettings" Target="../printerSettings/printerSettings260.bin"/><Relationship Id="rId64" Type="http://schemas.openxmlformats.org/officeDocument/2006/relationships/printerSettings" Target="../printerSettings/printerSettings268.bin"/><Relationship Id="rId69" Type="http://schemas.openxmlformats.org/officeDocument/2006/relationships/drawing" Target="../drawings/drawing5.xml"/><Relationship Id="rId8" Type="http://schemas.openxmlformats.org/officeDocument/2006/relationships/printerSettings" Target="../printerSettings/printerSettings212.bin"/><Relationship Id="rId51" Type="http://schemas.openxmlformats.org/officeDocument/2006/relationships/printerSettings" Target="../printerSettings/printerSettings255.bin"/><Relationship Id="rId3" Type="http://schemas.openxmlformats.org/officeDocument/2006/relationships/printerSettings" Target="../printerSettings/printerSettings207.bin"/><Relationship Id="rId12" Type="http://schemas.openxmlformats.org/officeDocument/2006/relationships/printerSettings" Target="../printerSettings/printerSettings216.bin"/><Relationship Id="rId17" Type="http://schemas.openxmlformats.org/officeDocument/2006/relationships/printerSettings" Target="../printerSettings/printerSettings221.bin"/><Relationship Id="rId25" Type="http://schemas.openxmlformats.org/officeDocument/2006/relationships/printerSettings" Target="../printerSettings/printerSettings229.bin"/><Relationship Id="rId33" Type="http://schemas.openxmlformats.org/officeDocument/2006/relationships/printerSettings" Target="../printerSettings/printerSettings237.bin"/><Relationship Id="rId38" Type="http://schemas.openxmlformats.org/officeDocument/2006/relationships/printerSettings" Target="../printerSettings/printerSettings242.bin"/><Relationship Id="rId46" Type="http://schemas.openxmlformats.org/officeDocument/2006/relationships/printerSettings" Target="../printerSettings/printerSettings250.bin"/><Relationship Id="rId59" Type="http://schemas.openxmlformats.org/officeDocument/2006/relationships/printerSettings" Target="../printerSettings/printerSettings263.bin"/><Relationship Id="rId67" Type="http://schemas.openxmlformats.org/officeDocument/2006/relationships/printerSettings" Target="../printerSettings/printerSettings271.bin"/><Relationship Id="rId20" Type="http://schemas.openxmlformats.org/officeDocument/2006/relationships/printerSettings" Target="../printerSettings/printerSettings224.bin"/><Relationship Id="rId41" Type="http://schemas.openxmlformats.org/officeDocument/2006/relationships/printerSettings" Target="../printerSettings/printerSettings245.bin"/><Relationship Id="rId54" Type="http://schemas.openxmlformats.org/officeDocument/2006/relationships/printerSettings" Target="../printerSettings/printerSettings258.bin"/><Relationship Id="rId62" Type="http://schemas.openxmlformats.org/officeDocument/2006/relationships/printerSettings" Target="../printerSettings/printerSettings266.bin"/></Relationships>
</file>

<file path=xl/worksheets/_rels/sheet40.xml.rels><?xml version="1.0" encoding="UTF-8" standalone="yes"?>
<Relationships xmlns="http://schemas.openxmlformats.org/package/2006/relationships"><Relationship Id="rId13" Type="http://schemas.openxmlformats.org/officeDocument/2006/relationships/printerSettings" Target="../printerSettings/printerSettings2351.bin"/><Relationship Id="rId18" Type="http://schemas.openxmlformats.org/officeDocument/2006/relationships/printerSettings" Target="../printerSettings/printerSettings2356.bin"/><Relationship Id="rId26" Type="http://schemas.openxmlformats.org/officeDocument/2006/relationships/printerSettings" Target="../printerSettings/printerSettings2364.bin"/><Relationship Id="rId39" Type="http://schemas.openxmlformats.org/officeDocument/2006/relationships/printerSettings" Target="../printerSettings/printerSettings2377.bin"/><Relationship Id="rId21" Type="http://schemas.openxmlformats.org/officeDocument/2006/relationships/printerSettings" Target="../printerSettings/printerSettings2359.bin"/><Relationship Id="rId34" Type="http://schemas.openxmlformats.org/officeDocument/2006/relationships/printerSettings" Target="../printerSettings/printerSettings2372.bin"/><Relationship Id="rId42" Type="http://schemas.openxmlformats.org/officeDocument/2006/relationships/printerSettings" Target="../printerSettings/printerSettings2380.bin"/><Relationship Id="rId47" Type="http://schemas.openxmlformats.org/officeDocument/2006/relationships/printerSettings" Target="../printerSettings/printerSettings2385.bin"/><Relationship Id="rId50" Type="http://schemas.openxmlformats.org/officeDocument/2006/relationships/printerSettings" Target="../printerSettings/printerSettings2388.bin"/><Relationship Id="rId55" Type="http://schemas.openxmlformats.org/officeDocument/2006/relationships/printerSettings" Target="../printerSettings/printerSettings2393.bin"/><Relationship Id="rId63" Type="http://schemas.openxmlformats.org/officeDocument/2006/relationships/printerSettings" Target="../printerSettings/printerSettings2401.bin"/><Relationship Id="rId68" Type="http://schemas.openxmlformats.org/officeDocument/2006/relationships/printerSettings" Target="../printerSettings/printerSettings2406.bin"/><Relationship Id="rId7" Type="http://schemas.openxmlformats.org/officeDocument/2006/relationships/printerSettings" Target="../printerSettings/printerSettings2345.bin"/><Relationship Id="rId2" Type="http://schemas.openxmlformats.org/officeDocument/2006/relationships/printerSettings" Target="../printerSettings/printerSettings2340.bin"/><Relationship Id="rId16" Type="http://schemas.openxmlformats.org/officeDocument/2006/relationships/printerSettings" Target="../printerSettings/printerSettings2354.bin"/><Relationship Id="rId29" Type="http://schemas.openxmlformats.org/officeDocument/2006/relationships/printerSettings" Target="../printerSettings/printerSettings2367.bin"/><Relationship Id="rId1" Type="http://schemas.openxmlformats.org/officeDocument/2006/relationships/printerSettings" Target="../printerSettings/printerSettings2339.bin"/><Relationship Id="rId6" Type="http://schemas.openxmlformats.org/officeDocument/2006/relationships/printerSettings" Target="../printerSettings/printerSettings2344.bin"/><Relationship Id="rId11" Type="http://schemas.openxmlformats.org/officeDocument/2006/relationships/printerSettings" Target="../printerSettings/printerSettings2349.bin"/><Relationship Id="rId24" Type="http://schemas.openxmlformats.org/officeDocument/2006/relationships/printerSettings" Target="../printerSettings/printerSettings2362.bin"/><Relationship Id="rId32" Type="http://schemas.openxmlformats.org/officeDocument/2006/relationships/printerSettings" Target="../printerSettings/printerSettings2370.bin"/><Relationship Id="rId37" Type="http://schemas.openxmlformats.org/officeDocument/2006/relationships/printerSettings" Target="../printerSettings/printerSettings2375.bin"/><Relationship Id="rId40" Type="http://schemas.openxmlformats.org/officeDocument/2006/relationships/printerSettings" Target="../printerSettings/printerSettings2378.bin"/><Relationship Id="rId45" Type="http://schemas.openxmlformats.org/officeDocument/2006/relationships/printerSettings" Target="../printerSettings/printerSettings2383.bin"/><Relationship Id="rId53" Type="http://schemas.openxmlformats.org/officeDocument/2006/relationships/printerSettings" Target="../printerSettings/printerSettings2391.bin"/><Relationship Id="rId58" Type="http://schemas.openxmlformats.org/officeDocument/2006/relationships/printerSettings" Target="../printerSettings/printerSettings2396.bin"/><Relationship Id="rId66" Type="http://schemas.openxmlformats.org/officeDocument/2006/relationships/printerSettings" Target="../printerSettings/printerSettings2404.bin"/><Relationship Id="rId5" Type="http://schemas.openxmlformats.org/officeDocument/2006/relationships/printerSettings" Target="../printerSettings/printerSettings2343.bin"/><Relationship Id="rId15" Type="http://schemas.openxmlformats.org/officeDocument/2006/relationships/printerSettings" Target="../printerSettings/printerSettings2353.bin"/><Relationship Id="rId23" Type="http://schemas.openxmlformats.org/officeDocument/2006/relationships/printerSettings" Target="../printerSettings/printerSettings2361.bin"/><Relationship Id="rId28" Type="http://schemas.openxmlformats.org/officeDocument/2006/relationships/printerSettings" Target="../printerSettings/printerSettings2366.bin"/><Relationship Id="rId36" Type="http://schemas.openxmlformats.org/officeDocument/2006/relationships/printerSettings" Target="../printerSettings/printerSettings2374.bin"/><Relationship Id="rId49" Type="http://schemas.openxmlformats.org/officeDocument/2006/relationships/printerSettings" Target="../printerSettings/printerSettings2387.bin"/><Relationship Id="rId57" Type="http://schemas.openxmlformats.org/officeDocument/2006/relationships/printerSettings" Target="../printerSettings/printerSettings2395.bin"/><Relationship Id="rId61" Type="http://schemas.openxmlformats.org/officeDocument/2006/relationships/printerSettings" Target="../printerSettings/printerSettings2399.bin"/><Relationship Id="rId10" Type="http://schemas.openxmlformats.org/officeDocument/2006/relationships/printerSettings" Target="../printerSettings/printerSettings2348.bin"/><Relationship Id="rId19" Type="http://schemas.openxmlformats.org/officeDocument/2006/relationships/printerSettings" Target="../printerSettings/printerSettings2357.bin"/><Relationship Id="rId31" Type="http://schemas.openxmlformats.org/officeDocument/2006/relationships/printerSettings" Target="../printerSettings/printerSettings2369.bin"/><Relationship Id="rId44" Type="http://schemas.openxmlformats.org/officeDocument/2006/relationships/printerSettings" Target="../printerSettings/printerSettings2382.bin"/><Relationship Id="rId52" Type="http://schemas.openxmlformats.org/officeDocument/2006/relationships/printerSettings" Target="../printerSettings/printerSettings2390.bin"/><Relationship Id="rId60" Type="http://schemas.openxmlformats.org/officeDocument/2006/relationships/printerSettings" Target="../printerSettings/printerSettings2398.bin"/><Relationship Id="rId65" Type="http://schemas.openxmlformats.org/officeDocument/2006/relationships/printerSettings" Target="../printerSettings/printerSettings2403.bin"/><Relationship Id="rId4" Type="http://schemas.openxmlformats.org/officeDocument/2006/relationships/printerSettings" Target="../printerSettings/printerSettings2342.bin"/><Relationship Id="rId9" Type="http://schemas.openxmlformats.org/officeDocument/2006/relationships/printerSettings" Target="../printerSettings/printerSettings2347.bin"/><Relationship Id="rId14" Type="http://schemas.openxmlformats.org/officeDocument/2006/relationships/printerSettings" Target="../printerSettings/printerSettings2352.bin"/><Relationship Id="rId22" Type="http://schemas.openxmlformats.org/officeDocument/2006/relationships/printerSettings" Target="../printerSettings/printerSettings2360.bin"/><Relationship Id="rId27" Type="http://schemas.openxmlformats.org/officeDocument/2006/relationships/printerSettings" Target="../printerSettings/printerSettings2365.bin"/><Relationship Id="rId30" Type="http://schemas.openxmlformats.org/officeDocument/2006/relationships/printerSettings" Target="../printerSettings/printerSettings2368.bin"/><Relationship Id="rId35" Type="http://schemas.openxmlformats.org/officeDocument/2006/relationships/printerSettings" Target="../printerSettings/printerSettings2373.bin"/><Relationship Id="rId43" Type="http://schemas.openxmlformats.org/officeDocument/2006/relationships/printerSettings" Target="../printerSettings/printerSettings2381.bin"/><Relationship Id="rId48" Type="http://schemas.openxmlformats.org/officeDocument/2006/relationships/printerSettings" Target="../printerSettings/printerSettings2386.bin"/><Relationship Id="rId56" Type="http://schemas.openxmlformats.org/officeDocument/2006/relationships/printerSettings" Target="../printerSettings/printerSettings2394.bin"/><Relationship Id="rId64" Type="http://schemas.openxmlformats.org/officeDocument/2006/relationships/printerSettings" Target="../printerSettings/printerSettings2402.bin"/><Relationship Id="rId69" Type="http://schemas.openxmlformats.org/officeDocument/2006/relationships/drawing" Target="../drawings/drawing83.xml"/><Relationship Id="rId8" Type="http://schemas.openxmlformats.org/officeDocument/2006/relationships/printerSettings" Target="../printerSettings/printerSettings2346.bin"/><Relationship Id="rId51" Type="http://schemas.openxmlformats.org/officeDocument/2006/relationships/printerSettings" Target="../printerSettings/printerSettings2389.bin"/><Relationship Id="rId3" Type="http://schemas.openxmlformats.org/officeDocument/2006/relationships/printerSettings" Target="../printerSettings/printerSettings2341.bin"/><Relationship Id="rId12" Type="http://schemas.openxmlformats.org/officeDocument/2006/relationships/printerSettings" Target="../printerSettings/printerSettings2350.bin"/><Relationship Id="rId17" Type="http://schemas.openxmlformats.org/officeDocument/2006/relationships/printerSettings" Target="../printerSettings/printerSettings2355.bin"/><Relationship Id="rId25" Type="http://schemas.openxmlformats.org/officeDocument/2006/relationships/printerSettings" Target="../printerSettings/printerSettings2363.bin"/><Relationship Id="rId33" Type="http://schemas.openxmlformats.org/officeDocument/2006/relationships/printerSettings" Target="../printerSettings/printerSettings2371.bin"/><Relationship Id="rId38" Type="http://schemas.openxmlformats.org/officeDocument/2006/relationships/printerSettings" Target="../printerSettings/printerSettings2376.bin"/><Relationship Id="rId46" Type="http://schemas.openxmlformats.org/officeDocument/2006/relationships/printerSettings" Target="../printerSettings/printerSettings2384.bin"/><Relationship Id="rId59" Type="http://schemas.openxmlformats.org/officeDocument/2006/relationships/printerSettings" Target="../printerSettings/printerSettings2397.bin"/><Relationship Id="rId67" Type="http://schemas.openxmlformats.org/officeDocument/2006/relationships/printerSettings" Target="../printerSettings/printerSettings2405.bin"/><Relationship Id="rId20" Type="http://schemas.openxmlformats.org/officeDocument/2006/relationships/printerSettings" Target="../printerSettings/printerSettings2358.bin"/><Relationship Id="rId41" Type="http://schemas.openxmlformats.org/officeDocument/2006/relationships/printerSettings" Target="../printerSettings/printerSettings2379.bin"/><Relationship Id="rId54" Type="http://schemas.openxmlformats.org/officeDocument/2006/relationships/printerSettings" Target="../printerSettings/printerSettings2392.bin"/><Relationship Id="rId62" Type="http://schemas.openxmlformats.org/officeDocument/2006/relationships/printerSettings" Target="../printerSettings/printerSettings2400.bin"/></Relationships>
</file>

<file path=xl/worksheets/_rels/sheet41.xml.rels><?xml version="1.0" encoding="UTF-8" standalone="yes"?>
<Relationships xmlns="http://schemas.openxmlformats.org/package/2006/relationships"><Relationship Id="rId13" Type="http://schemas.openxmlformats.org/officeDocument/2006/relationships/printerSettings" Target="../printerSettings/printerSettings2419.bin"/><Relationship Id="rId18" Type="http://schemas.openxmlformats.org/officeDocument/2006/relationships/printerSettings" Target="../printerSettings/printerSettings2424.bin"/><Relationship Id="rId26" Type="http://schemas.openxmlformats.org/officeDocument/2006/relationships/printerSettings" Target="../printerSettings/printerSettings2432.bin"/><Relationship Id="rId39" Type="http://schemas.openxmlformats.org/officeDocument/2006/relationships/printerSettings" Target="../printerSettings/printerSettings2445.bin"/><Relationship Id="rId21" Type="http://schemas.openxmlformats.org/officeDocument/2006/relationships/printerSettings" Target="../printerSettings/printerSettings2427.bin"/><Relationship Id="rId34" Type="http://schemas.openxmlformats.org/officeDocument/2006/relationships/printerSettings" Target="../printerSettings/printerSettings2440.bin"/><Relationship Id="rId42" Type="http://schemas.openxmlformats.org/officeDocument/2006/relationships/printerSettings" Target="../printerSettings/printerSettings2448.bin"/><Relationship Id="rId47" Type="http://schemas.openxmlformats.org/officeDocument/2006/relationships/printerSettings" Target="../printerSettings/printerSettings2453.bin"/><Relationship Id="rId50" Type="http://schemas.openxmlformats.org/officeDocument/2006/relationships/printerSettings" Target="../printerSettings/printerSettings2456.bin"/><Relationship Id="rId55" Type="http://schemas.openxmlformats.org/officeDocument/2006/relationships/printerSettings" Target="../printerSettings/printerSettings2461.bin"/><Relationship Id="rId63" Type="http://schemas.openxmlformats.org/officeDocument/2006/relationships/printerSettings" Target="../printerSettings/printerSettings2469.bin"/><Relationship Id="rId68" Type="http://schemas.openxmlformats.org/officeDocument/2006/relationships/printerSettings" Target="../printerSettings/printerSettings2474.bin"/><Relationship Id="rId7" Type="http://schemas.openxmlformats.org/officeDocument/2006/relationships/printerSettings" Target="../printerSettings/printerSettings2413.bin"/><Relationship Id="rId2" Type="http://schemas.openxmlformats.org/officeDocument/2006/relationships/printerSettings" Target="../printerSettings/printerSettings2408.bin"/><Relationship Id="rId16" Type="http://schemas.openxmlformats.org/officeDocument/2006/relationships/printerSettings" Target="../printerSettings/printerSettings2422.bin"/><Relationship Id="rId29" Type="http://schemas.openxmlformats.org/officeDocument/2006/relationships/printerSettings" Target="../printerSettings/printerSettings2435.bin"/><Relationship Id="rId1" Type="http://schemas.openxmlformats.org/officeDocument/2006/relationships/printerSettings" Target="../printerSettings/printerSettings2407.bin"/><Relationship Id="rId6" Type="http://schemas.openxmlformats.org/officeDocument/2006/relationships/printerSettings" Target="../printerSettings/printerSettings2412.bin"/><Relationship Id="rId11" Type="http://schemas.openxmlformats.org/officeDocument/2006/relationships/printerSettings" Target="../printerSettings/printerSettings2417.bin"/><Relationship Id="rId24" Type="http://schemas.openxmlformats.org/officeDocument/2006/relationships/printerSettings" Target="../printerSettings/printerSettings2430.bin"/><Relationship Id="rId32" Type="http://schemas.openxmlformats.org/officeDocument/2006/relationships/printerSettings" Target="../printerSettings/printerSettings2438.bin"/><Relationship Id="rId37" Type="http://schemas.openxmlformats.org/officeDocument/2006/relationships/printerSettings" Target="../printerSettings/printerSettings2443.bin"/><Relationship Id="rId40" Type="http://schemas.openxmlformats.org/officeDocument/2006/relationships/printerSettings" Target="../printerSettings/printerSettings2446.bin"/><Relationship Id="rId45" Type="http://schemas.openxmlformats.org/officeDocument/2006/relationships/printerSettings" Target="../printerSettings/printerSettings2451.bin"/><Relationship Id="rId53" Type="http://schemas.openxmlformats.org/officeDocument/2006/relationships/printerSettings" Target="../printerSettings/printerSettings2459.bin"/><Relationship Id="rId58" Type="http://schemas.openxmlformats.org/officeDocument/2006/relationships/printerSettings" Target="../printerSettings/printerSettings2464.bin"/><Relationship Id="rId66" Type="http://schemas.openxmlformats.org/officeDocument/2006/relationships/printerSettings" Target="../printerSettings/printerSettings2472.bin"/><Relationship Id="rId5" Type="http://schemas.openxmlformats.org/officeDocument/2006/relationships/printerSettings" Target="../printerSettings/printerSettings2411.bin"/><Relationship Id="rId15" Type="http://schemas.openxmlformats.org/officeDocument/2006/relationships/printerSettings" Target="../printerSettings/printerSettings2421.bin"/><Relationship Id="rId23" Type="http://schemas.openxmlformats.org/officeDocument/2006/relationships/printerSettings" Target="../printerSettings/printerSettings2429.bin"/><Relationship Id="rId28" Type="http://schemas.openxmlformats.org/officeDocument/2006/relationships/printerSettings" Target="../printerSettings/printerSettings2434.bin"/><Relationship Id="rId36" Type="http://schemas.openxmlformats.org/officeDocument/2006/relationships/printerSettings" Target="../printerSettings/printerSettings2442.bin"/><Relationship Id="rId49" Type="http://schemas.openxmlformats.org/officeDocument/2006/relationships/printerSettings" Target="../printerSettings/printerSettings2455.bin"/><Relationship Id="rId57" Type="http://schemas.openxmlformats.org/officeDocument/2006/relationships/printerSettings" Target="../printerSettings/printerSettings2463.bin"/><Relationship Id="rId61" Type="http://schemas.openxmlformats.org/officeDocument/2006/relationships/printerSettings" Target="../printerSettings/printerSettings2467.bin"/><Relationship Id="rId10" Type="http://schemas.openxmlformats.org/officeDocument/2006/relationships/printerSettings" Target="../printerSettings/printerSettings2416.bin"/><Relationship Id="rId19" Type="http://schemas.openxmlformats.org/officeDocument/2006/relationships/printerSettings" Target="../printerSettings/printerSettings2425.bin"/><Relationship Id="rId31" Type="http://schemas.openxmlformats.org/officeDocument/2006/relationships/printerSettings" Target="../printerSettings/printerSettings2437.bin"/><Relationship Id="rId44" Type="http://schemas.openxmlformats.org/officeDocument/2006/relationships/printerSettings" Target="../printerSettings/printerSettings2450.bin"/><Relationship Id="rId52" Type="http://schemas.openxmlformats.org/officeDocument/2006/relationships/printerSettings" Target="../printerSettings/printerSettings2458.bin"/><Relationship Id="rId60" Type="http://schemas.openxmlformats.org/officeDocument/2006/relationships/printerSettings" Target="../printerSettings/printerSettings2466.bin"/><Relationship Id="rId65" Type="http://schemas.openxmlformats.org/officeDocument/2006/relationships/printerSettings" Target="../printerSettings/printerSettings2471.bin"/><Relationship Id="rId4" Type="http://schemas.openxmlformats.org/officeDocument/2006/relationships/printerSettings" Target="../printerSettings/printerSettings2410.bin"/><Relationship Id="rId9" Type="http://schemas.openxmlformats.org/officeDocument/2006/relationships/printerSettings" Target="../printerSettings/printerSettings2415.bin"/><Relationship Id="rId14" Type="http://schemas.openxmlformats.org/officeDocument/2006/relationships/printerSettings" Target="../printerSettings/printerSettings2420.bin"/><Relationship Id="rId22" Type="http://schemas.openxmlformats.org/officeDocument/2006/relationships/printerSettings" Target="../printerSettings/printerSettings2428.bin"/><Relationship Id="rId27" Type="http://schemas.openxmlformats.org/officeDocument/2006/relationships/printerSettings" Target="../printerSettings/printerSettings2433.bin"/><Relationship Id="rId30" Type="http://schemas.openxmlformats.org/officeDocument/2006/relationships/printerSettings" Target="../printerSettings/printerSettings2436.bin"/><Relationship Id="rId35" Type="http://schemas.openxmlformats.org/officeDocument/2006/relationships/printerSettings" Target="../printerSettings/printerSettings2441.bin"/><Relationship Id="rId43" Type="http://schemas.openxmlformats.org/officeDocument/2006/relationships/printerSettings" Target="../printerSettings/printerSettings2449.bin"/><Relationship Id="rId48" Type="http://schemas.openxmlformats.org/officeDocument/2006/relationships/printerSettings" Target="../printerSettings/printerSettings2454.bin"/><Relationship Id="rId56" Type="http://schemas.openxmlformats.org/officeDocument/2006/relationships/printerSettings" Target="../printerSettings/printerSettings2462.bin"/><Relationship Id="rId64" Type="http://schemas.openxmlformats.org/officeDocument/2006/relationships/printerSettings" Target="../printerSettings/printerSettings2470.bin"/><Relationship Id="rId69" Type="http://schemas.openxmlformats.org/officeDocument/2006/relationships/drawing" Target="../drawings/drawing85.xml"/><Relationship Id="rId8" Type="http://schemas.openxmlformats.org/officeDocument/2006/relationships/printerSettings" Target="../printerSettings/printerSettings2414.bin"/><Relationship Id="rId51" Type="http://schemas.openxmlformats.org/officeDocument/2006/relationships/printerSettings" Target="../printerSettings/printerSettings2457.bin"/><Relationship Id="rId3" Type="http://schemas.openxmlformats.org/officeDocument/2006/relationships/printerSettings" Target="../printerSettings/printerSettings2409.bin"/><Relationship Id="rId12" Type="http://schemas.openxmlformats.org/officeDocument/2006/relationships/printerSettings" Target="../printerSettings/printerSettings2418.bin"/><Relationship Id="rId17" Type="http://schemas.openxmlformats.org/officeDocument/2006/relationships/printerSettings" Target="../printerSettings/printerSettings2423.bin"/><Relationship Id="rId25" Type="http://schemas.openxmlformats.org/officeDocument/2006/relationships/printerSettings" Target="../printerSettings/printerSettings2431.bin"/><Relationship Id="rId33" Type="http://schemas.openxmlformats.org/officeDocument/2006/relationships/printerSettings" Target="../printerSettings/printerSettings2439.bin"/><Relationship Id="rId38" Type="http://schemas.openxmlformats.org/officeDocument/2006/relationships/printerSettings" Target="../printerSettings/printerSettings2444.bin"/><Relationship Id="rId46" Type="http://schemas.openxmlformats.org/officeDocument/2006/relationships/printerSettings" Target="../printerSettings/printerSettings2452.bin"/><Relationship Id="rId59" Type="http://schemas.openxmlformats.org/officeDocument/2006/relationships/printerSettings" Target="../printerSettings/printerSettings2465.bin"/><Relationship Id="rId67" Type="http://schemas.openxmlformats.org/officeDocument/2006/relationships/printerSettings" Target="../printerSettings/printerSettings2473.bin"/><Relationship Id="rId20" Type="http://schemas.openxmlformats.org/officeDocument/2006/relationships/printerSettings" Target="../printerSettings/printerSettings2426.bin"/><Relationship Id="rId41" Type="http://schemas.openxmlformats.org/officeDocument/2006/relationships/printerSettings" Target="../printerSettings/printerSettings2447.bin"/><Relationship Id="rId54" Type="http://schemas.openxmlformats.org/officeDocument/2006/relationships/printerSettings" Target="../printerSettings/printerSettings2460.bin"/><Relationship Id="rId62" Type="http://schemas.openxmlformats.org/officeDocument/2006/relationships/printerSettings" Target="../printerSettings/printerSettings2468.bin"/></Relationships>
</file>

<file path=xl/worksheets/_rels/sheet42.xml.rels><?xml version="1.0" encoding="UTF-8" standalone="yes"?>
<Relationships xmlns="http://schemas.openxmlformats.org/package/2006/relationships"><Relationship Id="rId13" Type="http://schemas.openxmlformats.org/officeDocument/2006/relationships/printerSettings" Target="../printerSettings/printerSettings2487.bin"/><Relationship Id="rId18" Type="http://schemas.openxmlformats.org/officeDocument/2006/relationships/printerSettings" Target="../printerSettings/printerSettings2492.bin"/><Relationship Id="rId26" Type="http://schemas.openxmlformats.org/officeDocument/2006/relationships/printerSettings" Target="../printerSettings/printerSettings2500.bin"/><Relationship Id="rId39" Type="http://schemas.openxmlformats.org/officeDocument/2006/relationships/printerSettings" Target="../printerSettings/printerSettings2513.bin"/><Relationship Id="rId21" Type="http://schemas.openxmlformats.org/officeDocument/2006/relationships/printerSettings" Target="../printerSettings/printerSettings2495.bin"/><Relationship Id="rId34" Type="http://schemas.openxmlformats.org/officeDocument/2006/relationships/printerSettings" Target="../printerSettings/printerSettings2508.bin"/><Relationship Id="rId42" Type="http://schemas.openxmlformats.org/officeDocument/2006/relationships/printerSettings" Target="../printerSettings/printerSettings2516.bin"/><Relationship Id="rId47" Type="http://schemas.openxmlformats.org/officeDocument/2006/relationships/printerSettings" Target="../printerSettings/printerSettings2521.bin"/><Relationship Id="rId50" Type="http://schemas.openxmlformats.org/officeDocument/2006/relationships/printerSettings" Target="../printerSettings/printerSettings2524.bin"/><Relationship Id="rId55" Type="http://schemas.openxmlformats.org/officeDocument/2006/relationships/printerSettings" Target="../printerSettings/printerSettings2529.bin"/><Relationship Id="rId63" Type="http://schemas.openxmlformats.org/officeDocument/2006/relationships/printerSettings" Target="../printerSettings/printerSettings2537.bin"/><Relationship Id="rId68" Type="http://schemas.openxmlformats.org/officeDocument/2006/relationships/printerSettings" Target="../printerSettings/printerSettings2542.bin"/><Relationship Id="rId7" Type="http://schemas.openxmlformats.org/officeDocument/2006/relationships/printerSettings" Target="../printerSettings/printerSettings2481.bin"/><Relationship Id="rId2" Type="http://schemas.openxmlformats.org/officeDocument/2006/relationships/printerSettings" Target="../printerSettings/printerSettings2476.bin"/><Relationship Id="rId16" Type="http://schemas.openxmlformats.org/officeDocument/2006/relationships/printerSettings" Target="../printerSettings/printerSettings2490.bin"/><Relationship Id="rId29" Type="http://schemas.openxmlformats.org/officeDocument/2006/relationships/printerSettings" Target="../printerSettings/printerSettings2503.bin"/><Relationship Id="rId1" Type="http://schemas.openxmlformats.org/officeDocument/2006/relationships/printerSettings" Target="../printerSettings/printerSettings2475.bin"/><Relationship Id="rId6" Type="http://schemas.openxmlformats.org/officeDocument/2006/relationships/printerSettings" Target="../printerSettings/printerSettings2480.bin"/><Relationship Id="rId11" Type="http://schemas.openxmlformats.org/officeDocument/2006/relationships/printerSettings" Target="../printerSettings/printerSettings2485.bin"/><Relationship Id="rId24" Type="http://schemas.openxmlformats.org/officeDocument/2006/relationships/printerSettings" Target="../printerSettings/printerSettings2498.bin"/><Relationship Id="rId32" Type="http://schemas.openxmlformats.org/officeDocument/2006/relationships/printerSettings" Target="../printerSettings/printerSettings2506.bin"/><Relationship Id="rId37" Type="http://schemas.openxmlformats.org/officeDocument/2006/relationships/printerSettings" Target="../printerSettings/printerSettings2511.bin"/><Relationship Id="rId40" Type="http://schemas.openxmlformats.org/officeDocument/2006/relationships/printerSettings" Target="../printerSettings/printerSettings2514.bin"/><Relationship Id="rId45" Type="http://schemas.openxmlformats.org/officeDocument/2006/relationships/printerSettings" Target="../printerSettings/printerSettings2519.bin"/><Relationship Id="rId53" Type="http://schemas.openxmlformats.org/officeDocument/2006/relationships/printerSettings" Target="../printerSettings/printerSettings2527.bin"/><Relationship Id="rId58" Type="http://schemas.openxmlformats.org/officeDocument/2006/relationships/printerSettings" Target="../printerSettings/printerSettings2532.bin"/><Relationship Id="rId66" Type="http://schemas.openxmlformats.org/officeDocument/2006/relationships/printerSettings" Target="../printerSettings/printerSettings2540.bin"/><Relationship Id="rId5" Type="http://schemas.openxmlformats.org/officeDocument/2006/relationships/printerSettings" Target="../printerSettings/printerSettings2479.bin"/><Relationship Id="rId15" Type="http://schemas.openxmlformats.org/officeDocument/2006/relationships/printerSettings" Target="../printerSettings/printerSettings2489.bin"/><Relationship Id="rId23" Type="http://schemas.openxmlformats.org/officeDocument/2006/relationships/printerSettings" Target="../printerSettings/printerSettings2497.bin"/><Relationship Id="rId28" Type="http://schemas.openxmlformats.org/officeDocument/2006/relationships/printerSettings" Target="../printerSettings/printerSettings2502.bin"/><Relationship Id="rId36" Type="http://schemas.openxmlformats.org/officeDocument/2006/relationships/printerSettings" Target="../printerSettings/printerSettings2510.bin"/><Relationship Id="rId49" Type="http://schemas.openxmlformats.org/officeDocument/2006/relationships/printerSettings" Target="../printerSettings/printerSettings2523.bin"/><Relationship Id="rId57" Type="http://schemas.openxmlformats.org/officeDocument/2006/relationships/printerSettings" Target="../printerSettings/printerSettings2531.bin"/><Relationship Id="rId61" Type="http://schemas.openxmlformats.org/officeDocument/2006/relationships/printerSettings" Target="../printerSettings/printerSettings2535.bin"/><Relationship Id="rId10" Type="http://schemas.openxmlformats.org/officeDocument/2006/relationships/printerSettings" Target="../printerSettings/printerSettings2484.bin"/><Relationship Id="rId19" Type="http://schemas.openxmlformats.org/officeDocument/2006/relationships/printerSettings" Target="../printerSettings/printerSettings2493.bin"/><Relationship Id="rId31" Type="http://schemas.openxmlformats.org/officeDocument/2006/relationships/printerSettings" Target="../printerSettings/printerSettings2505.bin"/><Relationship Id="rId44" Type="http://schemas.openxmlformats.org/officeDocument/2006/relationships/printerSettings" Target="../printerSettings/printerSettings2518.bin"/><Relationship Id="rId52" Type="http://schemas.openxmlformats.org/officeDocument/2006/relationships/printerSettings" Target="../printerSettings/printerSettings2526.bin"/><Relationship Id="rId60" Type="http://schemas.openxmlformats.org/officeDocument/2006/relationships/printerSettings" Target="../printerSettings/printerSettings2534.bin"/><Relationship Id="rId65" Type="http://schemas.openxmlformats.org/officeDocument/2006/relationships/printerSettings" Target="../printerSettings/printerSettings2539.bin"/><Relationship Id="rId4" Type="http://schemas.openxmlformats.org/officeDocument/2006/relationships/printerSettings" Target="../printerSettings/printerSettings2478.bin"/><Relationship Id="rId9" Type="http://schemas.openxmlformats.org/officeDocument/2006/relationships/printerSettings" Target="../printerSettings/printerSettings2483.bin"/><Relationship Id="rId14" Type="http://schemas.openxmlformats.org/officeDocument/2006/relationships/printerSettings" Target="../printerSettings/printerSettings2488.bin"/><Relationship Id="rId22" Type="http://schemas.openxmlformats.org/officeDocument/2006/relationships/printerSettings" Target="../printerSettings/printerSettings2496.bin"/><Relationship Id="rId27" Type="http://schemas.openxmlformats.org/officeDocument/2006/relationships/printerSettings" Target="../printerSettings/printerSettings2501.bin"/><Relationship Id="rId30" Type="http://schemas.openxmlformats.org/officeDocument/2006/relationships/printerSettings" Target="../printerSettings/printerSettings2504.bin"/><Relationship Id="rId35" Type="http://schemas.openxmlformats.org/officeDocument/2006/relationships/printerSettings" Target="../printerSettings/printerSettings2509.bin"/><Relationship Id="rId43" Type="http://schemas.openxmlformats.org/officeDocument/2006/relationships/printerSettings" Target="../printerSettings/printerSettings2517.bin"/><Relationship Id="rId48" Type="http://schemas.openxmlformats.org/officeDocument/2006/relationships/printerSettings" Target="../printerSettings/printerSettings2522.bin"/><Relationship Id="rId56" Type="http://schemas.openxmlformats.org/officeDocument/2006/relationships/printerSettings" Target="../printerSettings/printerSettings2530.bin"/><Relationship Id="rId64" Type="http://schemas.openxmlformats.org/officeDocument/2006/relationships/printerSettings" Target="../printerSettings/printerSettings2538.bin"/><Relationship Id="rId69" Type="http://schemas.openxmlformats.org/officeDocument/2006/relationships/drawing" Target="../drawings/drawing87.xml"/><Relationship Id="rId8" Type="http://schemas.openxmlformats.org/officeDocument/2006/relationships/printerSettings" Target="../printerSettings/printerSettings2482.bin"/><Relationship Id="rId51" Type="http://schemas.openxmlformats.org/officeDocument/2006/relationships/printerSettings" Target="../printerSettings/printerSettings2525.bin"/><Relationship Id="rId3" Type="http://schemas.openxmlformats.org/officeDocument/2006/relationships/printerSettings" Target="../printerSettings/printerSettings2477.bin"/><Relationship Id="rId12" Type="http://schemas.openxmlformats.org/officeDocument/2006/relationships/printerSettings" Target="../printerSettings/printerSettings2486.bin"/><Relationship Id="rId17" Type="http://schemas.openxmlformats.org/officeDocument/2006/relationships/printerSettings" Target="../printerSettings/printerSettings2491.bin"/><Relationship Id="rId25" Type="http://schemas.openxmlformats.org/officeDocument/2006/relationships/printerSettings" Target="../printerSettings/printerSettings2499.bin"/><Relationship Id="rId33" Type="http://schemas.openxmlformats.org/officeDocument/2006/relationships/printerSettings" Target="../printerSettings/printerSettings2507.bin"/><Relationship Id="rId38" Type="http://schemas.openxmlformats.org/officeDocument/2006/relationships/printerSettings" Target="../printerSettings/printerSettings2512.bin"/><Relationship Id="rId46" Type="http://schemas.openxmlformats.org/officeDocument/2006/relationships/printerSettings" Target="../printerSettings/printerSettings2520.bin"/><Relationship Id="rId59" Type="http://schemas.openxmlformats.org/officeDocument/2006/relationships/printerSettings" Target="../printerSettings/printerSettings2533.bin"/><Relationship Id="rId67" Type="http://schemas.openxmlformats.org/officeDocument/2006/relationships/printerSettings" Target="../printerSettings/printerSettings2541.bin"/><Relationship Id="rId20" Type="http://schemas.openxmlformats.org/officeDocument/2006/relationships/printerSettings" Target="../printerSettings/printerSettings2494.bin"/><Relationship Id="rId41" Type="http://schemas.openxmlformats.org/officeDocument/2006/relationships/printerSettings" Target="../printerSettings/printerSettings2515.bin"/><Relationship Id="rId54" Type="http://schemas.openxmlformats.org/officeDocument/2006/relationships/printerSettings" Target="../printerSettings/printerSettings2528.bin"/><Relationship Id="rId62" Type="http://schemas.openxmlformats.org/officeDocument/2006/relationships/printerSettings" Target="../printerSettings/printerSettings2536.bin"/></Relationships>
</file>

<file path=xl/worksheets/_rels/sheet43.xml.rels><?xml version="1.0" encoding="UTF-8" standalone="yes"?>
<Relationships xmlns="http://schemas.openxmlformats.org/package/2006/relationships"><Relationship Id="rId13" Type="http://schemas.openxmlformats.org/officeDocument/2006/relationships/printerSettings" Target="../printerSettings/printerSettings2555.bin"/><Relationship Id="rId18" Type="http://schemas.openxmlformats.org/officeDocument/2006/relationships/printerSettings" Target="../printerSettings/printerSettings2560.bin"/><Relationship Id="rId26" Type="http://schemas.openxmlformats.org/officeDocument/2006/relationships/printerSettings" Target="../printerSettings/printerSettings2568.bin"/><Relationship Id="rId39" Type="http://schemas.openxmlformats.org/officeDocument/2006/relationships/printerSettings" Target="../printerSettings/printerSettings2581.bin"/><Relationship Id="rId21" Type="http://schemas.openxmlformats.org/officeDocument/2006/relationships/printerSettings" Target="../printerSettings/printerSettings2563.bin"/><Relationship Id="rId34" Type="http://schemas.openxmlformats.org/officeDocument/2006/relationships/printerSettings" Target="../printerSettings/printerSettings2576.bin"/><Relationship Id="rId42" Type="http://schemas.openxmlformats.org/officeDocument/2006/relationships/printerSettings" Target="../printerSettings/printerSettings2584.bin"/><Relationship Id="rId47" Type="http://schemas.openxmlformats.org/officeDocument/2006/relationships/printerSettings" Target="../printerSettings/printerSettings2589.bin"/><Relationship Id="rId50" Type="http://schemas.openxmlformats.org/officeDocument/2006/relationships/printerSettings" Target="../printerSettings/printerSettings2592.bin"/><Relationship Id="rId55" Type="http://schemas.openxmlformats.org/officeDocument/2006/relationships/printerSettings" Target="../printerSettings/printerSettings2597.bin"/><Relationship Id="rId63" Type="http://schemas.openxmlformats.org/officeDocument/2006/relationships/printerSettings" Target="../printerSettings/printerSettings2605.bin"/><Relationship Id="rId68" Type="http://schemas.openxmlformats.org/officeDocument/2006/relationships/printerSettings" Target="../printerSettings/printerSettings2610.bin"/><Relationship Id="rId7" Type="http://schemas.openxmlformats.org/officeDocument/2006/relationships/printerSettings" Target="../printerSettings/printerSettings2549.bin"/><Relationship Id="rId2" Type="http://schemas.openxmlformats.org/officeDocument/2006/relationships/printerSettings" Target="../printerSettings/printerSettings2544.bin"/><Relationship Id="rId16" Type="http://schemas.openxmlformats.org/officeDocument/2006/relationships/printerSettings" Target="../printerSettings/printerSettings2558.bin"/><Relationship Id="rId29" Type="http://schemas.openxmlformats.org/officeDocument/2006/relationships/printerSettings" Target="../printerSettings/printerSettings2571.bin"/><Relationship Id="rId1" Type="http://schemas.openxmlformats.org/officeDocument/2006/relationships/printerSettings" Target="../printerSettings/printerSettings2543.bin"/><Relationship Id="rId6" Type="http://schemas.openxmlformats.org/officeDocument/2006/relationships/printerSettings" Target="../printerSettings/printerSettings2548.bin"/><Relationship Id="rId11" Type="http://schemas.openxmlformats.org/officeDocument/2006/relationships/printerSettings" Target="../printerSettings/printerSettings2553.bin"/><Relationship Id="rId24" Type="http://schemas.openxmlformats.org/officeDocument/2006/relationships/printerSettings" Target="../printerSettings/printerSettings2566.bin"/><Relationship Id="rId32" Type="http://schemas.openxmlformats.org/officeDocument/2006/relationships/printerSettings" Target="../printerSettings/printerSettings2574.bin"/><Relationship Id="rId37" Type="http://schemas.openxmlformats.org/officeDocument/2006/relationships/printerSettings" Target="../printerSettings/printerSettings2579.bin"/><Relationship Id="rId40" Type="http://schemas.openxmlformats.org/officeDocument/2006/relationships/printerSettings" Target="../printerSettings/printerSettings2582.bin"/><Relationship Id="rId45" Type="http://schemas.openxmlformats.org/officeDocument/2006/relationships/printerSettings" Target="../printerSettings/printerSettings2587.bin"/><Relationship Id="rId53" Type="http://schemas.openxmlformats.org/officeDocument/2006/relationships/printerSettings" Target="../printerSettings/printerSettings2595.bin"/><Relationship Id="rId58" Type="http://schemas.openxmlformats.org/officeDocument/2006/relationships/printerSettings" Target="../printerSettings/printerSettings2600.bin"/><Relationship Id="rId66" Type="http://schemas.openxmlformats.org/officeDocument/2006/relationships/printerSettings" Target="../printerSettings/printerSettings2608.bin"/><Relationship Id="rId5" Type="http://schemas.openxmlformats.org/officeDocument/2006/relationships/printerSettings" Target="../printerSettings/printerSettings2547.bin"/><Relationship Id="rId15" Type="http://schemas.openxmlformats.org/officeDocument/2006/relationships/printerSettings" Target="../printerSettings/printerSettings2557.bin"/><Relationship Id="rId23" Type="http://schemas.openxmlformats.org/officeDocument/2006/relationships/printerSettings" Target="../printerSettings/printerSettings2565.bin"/><Relationship Id="rId28" Type="http://schemas.openxmlformats.org/officeDocument/2006/relationships/printerSettings" Target="../printerSettings/printerSettings2570.bin"/><Relationship Id="rId36" Type="http://schemas.openxmlformats.org/officeDocument/2006/relationships/printerSettings" Target="../printerSettings/printerSettings2578.bin"/><Relationship Id="rId49" Type="http://schemas.openxmlformats.org/officeDocument/2006/relationships/printerSettings" Target="../printerSettings/printerSettings2591.bin"/><Relationship Id="rId57" Type="http://schemas.openxmlformats.org/officeDocument/2006/relationships/printerSettings" Target="../printerSettings/printerSettings2599.bin"/><Relationship Id="rId61" Type="http://schemas.openxmlformats.org/officeDocument/2006/relationships/printerSettings" Target="../printerSettings/printerSettings2603.bin"/><Relationship Id="rId10" Type="http://schemas.openxmlformats.org/officeDocument/2006/relationships/printerSettings" Target="../printerSettings/printerSettings2552.bin"/><Relationship Id="rId19" Type="http://schemas.openxmlformats.org/officeDocument/2006/relationships/printerSettings" Target="../printerSettings/printerSettings2561.bin"/><Relationship Id="rId31" Type="http://schemas.openxmlformats.org/officeDocument/2006/relationships/printerSettings" Target="../printerSettings/printerSettings2573.bin"/><Relationship Id="rId44" Type="http://schemas.openxmlformats.org/officeDocument/2006/relationships/printerSettings" Target="../printerSettings/printerSettings2586.bin"/><Relationship Id="rId52" Type="http://schemas.openxmlformats.org/officeDocument/2006/relationships/printerSettings" Target="../printerSettings/printerSettings2594.bin"/><Relationship Id="rId60" Type="http://schemas.openxmlformats.org/officeDocument/2006/relationships/printerSettings" Target="../printerSettings/printerSettings2602.bin"/><Relationship Id="rId65" Type="http://schemas.openxmlformats.org/officeDocument/2006/relationships/printerSettings" Target="../printerSettings/printerSettings2607.bin"/><Relationship Id="rId4" Type="http://schemas.openxmlformats.org/officeDocument/2006/relationships/printerSettings" Target="../printerSettings/printerSettings2546.bin"/><Relationship Id="rId9" Type="http://schemas.openxmlformats.org/officeDocument/2006/relationships/printerSettings" Target="../printerSettings/printerSettings2551.bin"/><Relationship Id="rId14" Type="http://schemas.openxmlformats.org/officeDocument/2006/relationships/printerSettings" Target="../printerSettings/printerSettings2556.bin"/><Relationship Id="rId22" Type="http://schemas.openxmlformats.org/officeDocument/2006/relationships/printerSettings" Target="../printerSettings/printerSettings2564.bin"/><Relationship Id="rId27" Type="http://schemas.openxmlformats.org/officeDocument/2006/relationships/printerSettings" Target="../printerSettings/printerSettings2569.bin"/><Relationship Id="rId30" Type="http://schemas.openxmlformats.org/officeDocument/2006/relationships/printerSettings" Target="../printerSettings/printerSettings2572.bin"/><Relationship Id="rId35" Type="http://schemas.openxmlformats.org/officeDocument/2006/relationships/printerSettings" Target="../printerSettings/printerSettings2577.bin"/><Relationship Id="rId43" Type="http://schemas.openxmlformats.org/officeDocument/2006/relationships/printerSettings" Target="../printerSettings/printerSettings2585.bin"/><Relationship Id="rId48" Type="http://schemas.openxmlformats.org/officeDocument/2006/relationships/printerSettings" Target="../printerSettings/printerSettings2590.bin"/><Relationship Id="rId56" Type="http://schemas.openxmlformats.org/officeDocument/2006/relationships/printerSettings" Target="../printerSettings/printerSettings2598.bin"/><Relationship Id="rId64" Type="http://schemas.openxmlformats.org/officeDocument/2006/relationships/printerSettings" Target="../printerSettings/printerSettings2606.bin"/><Relationship Id="rId69" Type="http://schemas.openxmlformats.org/officeDocument/2006/relationships/drawing" Target="../drawings/drawing89.xml"/><Relationship Id="rId8" Type="http://schemas.openxmlformats.org/officeDocument/2006/relationships/printerSettings" Target="../printerSettings/printerSettings2550.bin"/><Relationship Id="rId51" Type="http://schemas.openxmlformats.org/officeDocument/2006/relationships/printerSettings" Target="../printerSettings/printerSettings2593.bin"/><Relationship Id="rId3" Type="http://schemas.openxmlformats.org/officeDocument/2006/relationships/printerSettings" Target="../printerSettings/printerSettings2545.bin"/><Relationship Id="rId12" Type="http://schemas.openxmlformats.org/officeDocument/2006/relationships/printerSettings" Target="../printerSettings/printerSettings2554.bin"/><Relationship Id="rId17" Type="http://schemas.openxmlformats.org/officeDocument/2006/relationships/printerSettings" Target="../printerSettings/printerSettings2559.bin"/><Relationship Id="rId25" Type="http://schemas.openxmlformats.org/officeDocument/2006/relationships/printerSettings" Target="../printerSettings/printerSettings2567.bin"/><Relationship Id="rId33" Type="http://schemas.openxmlformats.org/officeDocument/2006/relationships/printerSettings" Target="../printerSettings/printerSettings2575.bin"/><Relationship Id="rId38" Type="http://schemas.openxmlformats.org/officeDocument/2006/relationships/printerSettings" Target="../printerSettings/printerSettings2580.bin"/><Relationship Id="rId46" Type="http://schemas.openxmlformats.org/officeDocument/2006/relationships/printerSettings" Target="../printerSettings/printerSettings2588.bin"/><Relationship Id="rId59" Type="http://schemas.openxmlformats.org/officeDocument/2006/relationships/printerSettings" Target="../printerSettings/printerSettings2601.bin"/><Relationship Id="rId67" Type="http://schemas.openxmlformats.org/officeDocument/2006/relationships/printerSettings" Target="../printerSettings/printerSettings2609.bin"/><Relationship Id="rId20" Type="http://schemas.openxmlformats.org/officeDocument/2006/relationships/printerSettings" Target="../printerSettings/printerSettings2562.bin"/><Relationship Id="rId41" Type="http://schemas.openxmlformats.org/officeDocument/2006/relationships/printerSettings" Target="../printerSettings/printerSettings2583.bin"/><Relationship Id="rId54" Type="http://schemas.openxmlformats.org/officeDocument/2006/relationships/printerSettings" Target="../printerSettings/printerSettings2596.bin"/><Relationship Id="rId62" Type="http://schemas.openxmlformats.org/officeDocument/2006/relationships/printerSettings" Target="../printerSettings/printerSettings2604.bin"/></Relationships>
</file>

<file path=xl/worksheets/_rels/sheet44.xml.rels><?xml version="1.0" encoding="UTF-8" standalone="yes"?>
<Relationships xmlns="http://schemas.openxmlformats.org/package/2006/relationships"><Relationship Id="rId13" Type="http://schemas.openxmlformats.org/officeDocument/2006/relationships/printerSettings" Target="../printerSettings/printerSettings2623.bin"/><Relationship Id="rId18" Type="http://schemas.openxmlformats.org/officeDocument/2006/relationships/printerSettings" Target="../printerSettings/printerSettings2628.bin"/><Relationship Id="rId26" Type="http://schemas.openxmlformats.org/officeDocument/2006/relationships/printerSettings" Target="../printerSettings/printerSettings2636.bin"/><Relationship Id="rId39" Type="http://schemas.openxmlformats.org/officeDocument/2006/relationships/printerSettings" Target="../printerSettings/printerSettings2649.bin"/><Relationship Id="rId21" Type="http://schemas.openxmlformats.org/officeDocument/2006/relationships/printerSettings" Target="../printerSettings/printerSettings2631.bin"/><Relationship Id="rId34" Type="http://schemas.openxmlformats.org/officeDocument/2006/relationships/printerSettings" Target="../printerSettings/printerSettings2644.bin"/><Relationship Id="rId42" Type="http://schemas.openxmlformats.org/officeDocument/2006/relationships/printerSettings" Target="../printerSettings/printerSettings2652.bin"/><Relationship Id="rId47" Type="http://schemas.openxmlformats.org/officeDocument/2006/relationships/printerSettings" Target="../printerSettings/printerSettings2657.bin"/><Relationship Id="rId50" Type="http://schemas.openxmlformats.org/officeDocument/2006/relationships/printerSettings" Target="../printerSettings/printerSettings2660.bin"/><Relationship Id="rId55" Type="http://schemas.openxmlformats.org/officeDocument/2006/relationships/printerSettings" Target="../printerSettings/printerSettings2665.bin"/><Relationship Id="rId63" Type="http://schemas.openxmlformats.org/officeDocument/2006/relationships/printerSettings" Target="../printerSettings/printerSettings2673.bin"/><Relationship Id="rId68" Type="http://schemas.openxmlformats.org/officeDocument/2006/relationships/printerSettings" Target="../printerSettings/printerSettings2678.bin"/><Relationship Id="rId7" Type="http://schemas.openxmlformats.org/officeDocument/2006/relationships/printerSettings" Target="../printerSettings/printerSettings2617.bin"/><Relationship Id="rId2" Type="http://schemas.openxmlformats.org/officeDocument/2006/relationships/printerSettings" Target="../printerSettings/printerSettings2612.bin"/><Relationship Id="rId16" Type="http://schemas.openxmlformats.org/officeDocument/2006/relationships/printerSettings" Target="../printerSettings/printerSettings2626.bin"/><Relationship Id="rId29" Type="http://schemas.openxmlformats.org/officeDocument/2006/relationships/printerSettings" Target="../printerSettings/printerSettings2639.bin"/><Relationship Id="rId1" Type="http://schemas.openxmlformats.org/officeDocument/2006/relationships/printerSettings" Target="../printerSettings/printerSettings2611.bin"/><Relationship Id="rId6" Type="http://schemas.openxmlformats.org/officeDocument/2006/relationships/printerSettings" Target="../printerSettings/printerSettings2616.bin"/><Relationship Id="rId11" Type="http://schemas.openxmlformats.org/officeDocument/2006/relationships/printerSettings" Target="../printerSettings/printerSettings2621.bin"/><Relationship Id="rId24" Type="http://schemas.openxmlformats.org/officeDocument/2006/relationships/printerSettings" Target="../printerSettings/printerSettings2634.bin"/><Relationship Id="rId32" Type="http://schemas.openxmlformats.org/officeDocument/2006/relationships/printerSettings" Target="../printerSettings/printerSettings2642.bin"/><Relationship Id="rId37" Type="http://schemas.openxmlformats.org/officeDocument/2006/relationships/printerSettings" Target="../printerSettings/printerSettings2647.bin"/><Relationship Id="rId40" Type="http://schemas.openxmlformats.org/officeDocument/2006/relationships/printerSettings" Target="../printerSettings/printerSettings2650.bin"/><Relationship Id="rId45" Type="http://schemas.openxmlformats.org/officeDocument/2006/relationships/printerSettings" Target="../printerSettings/printerSettings2655.bin"/><Relationship Id="rId53" Type="http://schemas.openxmlformats.org/officeDocument/2006/relationships/printerSettings" Target="../printerSettings/printerSettings2663.bin"/><Relationship Id="rId58" Type="http://schemas.openxmlformats.org/officeDocument/2006/relationships/printerSettings" Target="../printerSettings/printerSettings2668.bin"/><Relationship Id="rId66" Type="http://schemas.openxmlformats.org/officeDocument/2006/relationships/printerSettings" Target="../printerSettings/printerSettings2676.bin"/><Relationship Id="rId5" Type="http://schemas.openxmlformats.org/officeDocument/2006/relationships/printerSettings" Target="../printerSettings/printerSettings2615.bin"/><Relationship Id="rId15" Type="http://schemas.openxmlformats.org/officeDocument/2006/relationships/printerSettings" Target="../printerSettings/printerSettings2625.bin"/><Relationship Id="rId23" Type="http://schemas.openxmlformats.org/officeDocument/2006/relationships/printerSettings" Target="../printerSettings/printerSettings2633.bin"/><Relationship Id="rId28" Type="http://schemas.openxmlformats.org/officeDocument/2006/relationships/printerSettings" Target="../printerSettings/printerSettings2638.bin"/><Relationship Id="rId36" Type="http://schemas.openxmlformats.org/officeDocument/2006/relationships/printerSettings" Target="../printerSettings/printerSettings2646.bin"/><Relationship Id="rId49" Type="http://schemas.openxmlformats.org/officeDocument/2006/relationships/printerSettings" Target="../printerSettings/printerSettings2659.bin"/><Relationship Id="rId57" Type="http://schemas.openxmlformats.org/officeDocument/2006/relationships/printerSettings" Target="../printerSettings/printerSettings2667.bin"/><Relationship Id="rId61" Type="http://schemas.openxmlformats.org/officeDocument/2006/relationships/printerSettings" Target="../printerSettings/printerSettings2671.bin"/><Relationship Id="rId10" Type="http://schemas.openxmlformats.org/officeDocument/2006/relationships/printerSettings" Target="../printerSettings/printerSettings2620.bin"/><Relationship Id="rId19" Type="http://schemas.openxmlformats.org/officeDocument/2006/relationships/printerSettings" Target="../printerSettings/printerSettings2629.bin"/><Relationship Id="rId31" Type="http://schemas.openxmlformats.org/officeDocument/2006/relationships/printerSettings" Target="../printerSettings/printerSettings2641.bin"/><Relationship Id="rId44" Type="http://schemas.openxmlformats.org/officeDocument/2006/relationships/printerSettings" Target="../printerSettings/printerSettings2654.bin"/><Relationship Id="rId52" Type="http://schemas.openxmlformats.org/officeDocument/2006/relationships/printerSettings" Target="../printerSettings/printerSettings2662.bin"/><Relationship Id="rId60" Type="http://schemas.openxmlformats.org/officeDocument/2006/relationships/printerSettings" Target="../printerSettings/printerSettings2670.bin"/><Relationship Id="rId65" Type="http://schemas.openxmlformats.org/officeDocument/2006/relationships/printerSettings" Target="../printerSettings/printerSettings2675.bin"/><Relationship Id="rId4" Type="http://schemas.openxmlformats.org/officeDocument/2006/relationships/printerSettings" Target="../printerSettings/printerSettings2614.bin"/><Relationship Id="rId9" Type="http://schemas.openxmlformats.org/officeDocument/2006/relationships/printerSettings" Target="../printerSettings/printerSettings2619.bin"/><Relationship Id="rId14" Type="http://schemas.openxmlformats.org/officeDocument/2006/relationships/printerSettings" Target="../printerSettings/printerSettings2624.bin"/><Relationship Id="rId22" Type="http://schemas.openxmlformats.org/officeDocument/2006/relationships/printerSettings" Target="../printerSettings/printerSettings2632.bin"/><Relationship Id="rId27" Type="http://schemas.openxmlformats.org/officeDocument/2006/relationships/printerSettings" Target="../printerSettings/printerSettings2637.bin"/><Relationship Id="rId30" Type="http://schemas.openxmlformats.org/officeDocument/2006/relationships/printerSettings" Target="../printerSettings/printerSettings2640.bin"/><Relationship Id="rId35" Type="http://schemas.openxmlformats.org/officeDocument/2006/relationships/printerSettings" Target="../printerSettings/printerSettings2645.bin"/><Relationship Id="rId43" Type="http://schemas.openxmlformats.org/officeDocument/2006/relationships/printerSettings" Target="../printerSettings/printerSettings2653.bin"/><Relationship Id="rId48" Type="http://schemas.openxmlformats.org/officeDocument/2006/relationships/printerSettings" Target="../printerSettings/printerSettings2658.bin"/><Relationship Id="rId56" Type="http://schemas.openxmlformats.org/officeDocument/2006/relationships/printerSettings" Target="../printerSettings/printerSettings2666.bin"/><Relationship Id="rId64" Type="http://schemas.openxmlformats.org/officeDocument/2006/relationships/printerSettings" Target="../printerSettings/printerSettings2674.bin"/><Relationship Id="rId69" Type="http://schemas.openxmlformats.org/officeDocument/2006/relationships/drawing" Target="../drawings/drawing91.xml"/><Relationship Id="rId8" Type="http://schemas.openxmlformats.org/officeDocument/2006/relationships/printerSettings" Target="../printerSettings/printerSettings2618.bin"/><Relationship Id="rId51" Type="http://schemas.openxmlformats.org/officeDocument/2006/relationships/printerSettings" Target="../printerSettings/printerSettings2661.bin"/><Relationship Id="rId3" Type="http://schemas.openxmlformats.org/officeDocument/2006/relationships/printerSettings" Target="../printerSettings/printerSettings2613.bin"/><Relationship Id="rId12" Type="http://schemas.openxmlformats.org/officeDocument/2006/relationships/printerSettings" Target="../printerSettings/printerSettings2622.bin"/><Relationship Id="rId17" Type="http://schemas.openxmlformats.org/officeDocument/2006/relationships/printerSettings" Target="../printerSettings/printerSettings2627.bin"/><Relationship Id="rId25" Type="http://schemas.openxmlformats.org/officeDocument/2006/relationships/printerSettings" Target="../printerSettings/printerSettings2635.bin"/><Relationship Id="rId33" Type="http://schemas.openxmlformats.org/officeDocument/2006/relationships/printerSettings" Target="../printerSettings/printerSettings2643.bin"/><Relationship Id="rId38" Type="http://schemas.openxmlformats.org/officeDocument/2006/relationships/printerSettings" Target="../printerSettings/printerSettings2648.bin"/><Relationship Id="rId46" Type="http://schemas.openxmlformats.org/officeDocument/2006/relationships/printerSettings" Target="../printerSettings/printerSettings2656.bin"/><Relationship Id="rId59" Type="http://schemas.openxmlformats.org/officeDocument/2006/relationships/printerSettings" Target="../printerSettings/printerSettings2669.bin"/><Relationship Id="rId67" Type="http://schemas.openxmlformats.org/officeDocument/2006/relationships/printerSettings" Target="../printerSettings/printerSettings2677.bin"/><Relationship Id="rId20" Type="http://schemas.openxmlformats.org/officeDocument/2006/relationships/printerSettings" Target="../printerSettings/printerSettings2630.bin"/><Relationship Id="rId41" Type="http://schemas.openxmlformats.org/officeDocument/2006/relationships/printerSettings" Target="../printerSettings/printerSettings2651.bin"/><Relationship Id="rId54" Type="http://schemas.openxmlformats.org/officeDocument/2006/relationships/printerSettings" Target="../printerSettings/printerSettings2664.bin"/><Relationship Id="rId62" Type="http://schemas.openxmlformats.org/officeDocument/2006/relationships/printerSettings" Target="../printerSettings/printerSettings2672.bin"/></Relationships>
</file>

<file path=xl/worksheets/_rels/sheet45.xml.rels><?xml version="1.0" encoding="UTF-8" standalone="yes"?>
<Relationships xmlns="http://schemas.openxmlformats.org/package/2006/relationships"><Relationship Id="rId13" Type="http://schemas.openxmlformats.org/officeDocument/2006/relationships/printerSettings" Target="../printerSettings/printerSettings2691.bin"/><Relationship Id="rId18" Type="http://schemas.openxmlformats.org/officeDocument/2006/relationships/printerSettings" Target="../printerSettings/printerSettings2696.bin"/><Relationship Id="rId26" Type="http://schemas.openxmlformats.org/officeDocument/2006/relationships/printerSettings" Target="../printerSettings/printerSettings2704.bin"/><Relationship Id="rId39" Type="http://schemas.openxmlformats.org/officeDocument/2006/relationships/printerSettings" Target="../printerSettings/printerSettings2717.bin"/><Relationship Id="rId21" Type="http://schemas.openxmlformats.org/officeDocument/2006/relationships/printerSettings" Target="../printerSettings/printerSettings2699.bin"/><Relationship Id="rId34" Type="http://schemas.openxmlformats.org/officeDocument/2006/relationships/printerSettings" Target="../printerSettings/printerSettings2712.bin"/><Relationship Id="rId42" Type="http://schemas.openxmlformats.org/officeDocument/2006/relationships/printerSettings" Target="../printerSettings/printerSettings2720.bin"/><Relationship Id="rId47" Type="http://schemas.openxmlformats.org/officeDocument/2006/relationships/printerSettings" Target="../printerSettings/printerSettings2725.bin"/><Relationship Id="rId50" Type="http://schemas.openxmlformats.org/officeDocument/2006/relationships/printerSettings" Target="../printerSettings/printerSettings2728.bin"/><Relationship Id="rId55" Type="http://schemas.openxmlformats.org/officeDocument/2006/relationships/printerSettings" Target="../printerSettings/printerSettings2733.bin"/><Relationship Id="rId63" Type="http://schemas.openxmlformats.org/officeDocument/2006/relationships/printerSettings" Target="../printerSettings/printerSettings2741.bin"/><Relationship Id="rId68" Type="http://schemas.openxmlformats.org/officeDocument/2006/relationships/printerSettings" Target="../printerSettings/printerSettings2746.bin"/><Relationship Id="rId7" Type="http://schemas.openxmlformats.org/officeDocument/2006/relationships/printerSettings" Target="../printerSettings/printerSettings2685.bin"/><Relationship Id="rId2" Type="http://schemas.openxmlformats.org/officeDocument/2006/relationships/printerSettings" Target="../printerSettings/printerSettings2680.bin"/><Relationship Id="rId16" Type="http://schemas.openxmlformats.org/officeDocument/2006/relationships/printerSettings" Target="../printerSettings/printerSettings2694.bin"/><Relationship Id="rId29" Type="http://schemas.openxmlformats.org/officeDocument/2006/relationships/printerSettings" Target="../printerSettings/printerSettings2707.bin"/><Relationship Id="rId1" Type="http://schemas.openxmlformats.org/officeDocument/2006/relationships/printerSettings" Target="../printerSettings/printerSettings2679.bin"/><Relationship Id="rId6" Type="http://schemas.openxmlformats.org/officeDocument/2006/relationships/printerSettings" Target="../printerSettings/printerSettings2684.bin"/><Relationship Id="rId11" Type="http://schemas.openxmlformats.org/officeDocument/2006/relationships/printerSettings" Target="../printerSettings/printerSettings2689.bin"/><Relationship Id="rId24" Type="http://schemas.openxmlformats.org/officeDocument/2006/relationships/printerSettings" Target="../printerSettings/printerSettings2702.bin"/><Relationship Id="rId32" Type="http://schemas.openxmlformats.org/officeDocument/2006/relationships/printerSettings" Target="../printerSettings/printerSettings2710.bin"/><Relationship Id="rId37" Type="http://schemas.openxmlformats.org/officeDocument/2006/relationships/printerSettings" Target="../printerSettings/printerSettings2715.bin"/><Relationship Id="rId40" Type="http://schemas.openxmlformats.org/officeDocument/2006/relationships/printerSettings" Target="../printerSettings/printerSettings2718.bin"/><Relationship Id="rId45" Type="http://schemas.openxmlformats.org/officeDocument/2006/relationships/printerSettings" Target="../printerSettings/printerSettings2723.bin"/><Relationship Id="rId53" Type="http://schemas.openxmlformats.org/officeDocument/2006/relationships/printerSettings" Target="../printerSettings/printerSettings2731.bin"/><Relationship Id="rId58" Type="http://schemas.openxmlformats.org/officeDocument/2006/relationships/printerSettings" Target="../printerSettings/printerSettings2736.bin"/><Relationship Id="rId66" Type="http://schemas.openxmlformats.org/officeDocument/2006/relationships/printerSettings" Target="../printerSettings/printerSettings2744.bin"/><Relationship Id="rId5" Type="http://schemas.openxmlformats.org/officeDocument/2006/relationships/printerSettings" Target="../printerSettings/printerSettings2683.bin"/><Relationship Id="rId15" Type="http://schemas.openxmlformats.org/officeDocument/2006/relationships/printerSettings" Target="../printerSettings/printerSettings2693.bin"/><Relationship Id="rId23" Type="http://schemas.openxmlformats.org/officeDocument/2006/relationships/printerSettings" Target="../printerSettings/printerSettings2701.bin"/><Relationship Id="rId28" Type="http://schemas.openxmlformats.org/officeDocument/2006/relationships/printerSettings" Target="../printerSettings/printerSettings2706.bin"/><Relationship Id="rId36" Type="http://schemas.openxmlformats.org/officeDocument/2006/relationships/printerSettings" Target="../printerSettings/printerSettings2714.bin"/><Relationship Id="rId49" Type="http://schemas.openxmlformats.org/officeDocument/2006/relationships/printerSettings" Target="../printerSettings/printerSettings2727.bin"/><Relationship Id="rId57" Type="http://schemas.openxmlformats.org/officeDocument/2006/relationships/printerSettings" Target="../printerSettings/printerSettings2735.bin"/><Relationship Id="rId61" Type="http://schemas.openxmlformats.org/officeDocument/2006/relationships/printerSettings" Target="../printerSettings/printerSettings2739.bin"/><Relationship Id="rId10" Type="http://schemas.openxmlformats.org/officeDocument/2006/relationships/printerSettings" Target="../printerSettings/printerSettings2688.bin"/><Relationship Id="rId19" Type="http://schemas.openxmlformats.org/officeDocument/2006/relationships/printerSettings" Target="../printerSettings/printerSettings2697.bin"/><Relationship Id="rId31" Type="http://schemas.openxmlformats.org/officeDocument/2006/relationships/printerSettings" Target="../printerSettings/printerSettings2709.bin"/><Relationship Id="rId44" Type="http://schemas.openxmlformats.org/officeDocument/2006/relationships/printerSettings" Target="../printerSettings/printerSettings2722.bin"/><Relationship Id="rId52" Type="http://schemas.openxmlformats.org/officeDocument/2006/relationships/printerSettings" Target="../printerSettings/printerSettings2730.bin"/><Relationship Id="rId60" Type="http://schemas.openxmlformats.org/officeDocument/2006/relationships/printerSettings" Target="../printerSettings/printerSettings2738.bin"/><Relationship Id="rId65" Type="http://schemas.openxmlformats.org/officeDocument/2006/relationships/printerSettings" Target="../printerSettings/printerSettings2743.bin"/><Relationship Id="rId4" Type="http://schemas.openxmlformats.org/officeDocument/2006/relationships/printerSettings" Target="../printerSettings/printerSettings2682.bin"/><Relationship Id="rId9" Type="http://schemas.openxmlformats.org/officeDocument/2006/relationships/printerSettings" Target="../printerSettings/printerSettings2687.bin"/><Relationship Id="rId14" Type="http://schemas.openxmlformats.org/officeDocument/2006/relationships/printerSettings" Target="../printerSettings/printerSettings2692.bin"/><Relationship Id="rId22" Type="http://schemas.openxmlformats.org/officeDocument/2006/relationships/printerSettings" Target="../printerSettings/printerSettings2700.bin"/><Relationship Id="rId27" Type="http://schemas.openxmlformats.org/officeDocument/2006/relationships/printerSettings" Target="../printerSettings/printerSettings2705.bin"/><Relationship Id="rId30" Type="http://schemas.openxmlformats.org/officeDocument/2006/relationships/printerSettings" Target="../printerSettings/printerSettings2708.bin"/><Relationship Id="rId35" Type="http://schemas.openxmlformats.org/officeDocument/2006/relationships/printerSettings" Target="../printerSettings/printerSettings2713.bin"/><Relationship Id="rId43" Type="http://schemas.openxmlformats.org/officeDocument/2006/relationships/printerSettings" Target="../printerSettings/printerSettings2721.bin"/><Relationship Id="rId48" Type="http://schemas.openxmlformats.org/officeDocument/2006/relationships/printerSettings" Target="../printerSettings/printerSettings2726.bin"/><Relationship Id="rId56" Type="http://schemas.openxmlformats.org/officeDocument/2006/relationships/printerSettings" Target="../printerSettings/printerSettings2734.bin"/><Relationship Id="rId64" Type="http://schemas.openxmlformats.org/officeDocument/2006/relationships/printerSettings" Target="../printerSettings/printerSettings2742.bin"/><Relationship Id="rId69" Type="http://schemas.openxmlformats.org/officeDocument/2006/relationships/drawing" Target="../drawings/drawing93.xml"/><Relationship Id="rId8" Type="http://schemas.openxmlformats.org/officeDocument/2006/relationships/printerSettings" Target="../printerSettings/printerSettings2686.bin"/><Relationship Id="rId51" Type="http://schemas.openxmlformats.org/officeDocument/2006/relationships/printerSettings" Target="../printerSettings/printerSettings2729.bin"/><Relationship Id="rId3" Type="http://schemas.openxmlformats.org/officeDocument/2006/relationships/printerSettings" Target="../printerSettings/printerSettings2681.bin"/><Relationship Id="rId12" Type="http://schemas.openxmlformats.org/officeDocument/2006/relationships/printerSettings" Target="../printerSettings/printerSettings2690.bin"/><Relationship Id="rId17" Type="http://schemas.openxmlformats.org/officeDocument/2006/relationships/printerSettings" Target="../printerSettings/printerSettings2695.bin"/><Relationship Id="rId25" Type="http://schemas.openxmlformats.org/officeDocument/2006/relationships/printerSettings" Target="../printerSettings/printerSettings2703.bin"/><Relationship Id="rId33" Type="http://schemas.openxmlformats.org/officeDocument/2006/relationships/printerSettings" Target="../printerSettings/printerSettings2711.bin"/><Relationship Id="rId38" Type="http://schemas.openxmlformats.org/officeDocument/2006/relationships/printerSettings" Target="../printerSettings/printerSettings2716.bin"/><Relationship Id="rId46" Type="http://schemas.openxmlformats.org/officeDocument/2006/relationships/printerSettings" Target="../printerSettings/printerSettings2724.bin"/><Relationship Id="rId59" Type="http://schemas.openxmlformats.org/officeDocument/2006/relationships/printerSettings" Target="../printerSettings/printerSettings2737.bin"/><Relationship Id="rId67" Type="http://schemas.openxmlformats.org/officeDocument/2006/relationships/printerSettings" Target="../printerSettings/printerSettings2745.bin"/><Relationship Id="rId20" Type="http://schemas.openxmlformats.org/officeDocument/2006/relationships/printerSettings" Target="../printerSettings/printerSettings2698.bin"/><Relationship Id="rId41" Type="http://schemas.openxmlformats.org/officeDocument/2006/relationships/printerSettings" Target="../printerSettings/printerSettings2719.bin"/><Relationship Id="rId54" Type="http://schemas.openxmlformats.org/officeDocument/2006/relationships/printerSettings" Target="../printerSettings/printerSettings2732.bin"/><Relationship Id="rId62" Type="http://schemas.openxmlformats.org/officeDocument/2006/relationships/printerSettings" Target="../printerSettings/printerSettings2740.bin"/></Relationships>
</file>

<file path=xl/worksheets/_rels/sheet46.xml.rels><?xml version="1.0" encoding="UTF-8" standalone="yes"?>
<Relationships xmlns="http://schemas.openxmlformats.org/package/2006/relationships"><Relationship Id="rId13" Type="http://schemas.openxmlformats.org/officeDocument/2006/relationships/printerSettings" Target="../printerSettings/printerSettings2759.bin"/><Relationship Id="rId18" Type="http://schemas.openxmlformats.org/officeDocument/2006/relationships/printerSettings" Target="../printerSettings/printerSettings2764.bin"/><Relationship Id="rId26" Type="http://schemas.openxmlformats.org/officeDocument/2006/relationships/printerSettings" Target="../printerSettings/printerSettings2772.bin"/><Relationship Id="rId39" Type="http://schemas.openxmlformats.org/officeDocument/2006/relationships/printerSettings" Target="../printerSettings/printerSettings2785.bin"/><Relationship Id="rId21" Type="http://schemas.openxmlformats.org/officeDocument/2006/relationships/printerSettings" Target="../printerSettings/printerSettings2767.bin"/><Relationship Id="rId34" Type="http://schemas.openxmlformats.org/officeDocument/2006/relationships/printerSettings" Target="../printerSettings/printerSettings2780.bin"/><Relationship Id="rId42" Type="http://schemas.openxmlformats.org/officeDocument/2006/relationships/printerSettings" Target="../printerSettings/printerSettings2788.bin"/><Relationship Id="rId47" Type="http://schemas.openxmlformats.org/officeDocument/2006/relationships/printerSettings" Target="../printerSettings/printerSettings2793.bin"/><Relationship Id="rId50" Type="http://schemas.openxmlformats.org/officeDocument/2006/relationships/printerSettings" Target="../printerSettings/printerSettings2796.bin"/><Relationship Id="rId55" Type="http://schemas.openxmlformats.org/officeDocument/2006/relationships/printerSettings" Target="../printerSettings/printerSettings2801.bin"/><Relationship Id="rId63" Type="http://schemas.openxmlformats.org/officeDocument/2006/relationships/printerSettings" Target="../printerSettings/printerSettings2809.bin"/><Relationship Id="rId68" Type="http://schemas.openxmlformats.org/officeDocument/2006/relationships/printerSettings" Target="../printerSettings/printerSettings2814.bin"/><Relationship Id="rId7" Type="http://schemas.openxmlformats.org/officeDocument/2006/relationships/printerSettings" Target="../printerSettings/printerSettings2753.bin"/><Relationship Id="rId2" Type="http://schemas.openxmlformats.org/officeDocument/2006/relationships/printerSettings" Target="../printerSettings/printerSettings2748.bin"/><Relationship Id="rId16" Type="http://schemas.openxmlformats.org/officeDocument/2006/relationships/printerSettings" Target="../printerSettings/printerSettings2762.bin"/><Relationship Id="rId29" Type="http://schemas.openxmlformats.org/officeDocument/2006/relationships/printerSettings" Target="../printerSettings/printerSettings2775.bin"/><Relationship Id="rId1" Type="http://schemas.openxmlformats.org/officeDocument/2006/relationships/printerSettings" Target="../printerSettings/printerSettings2747.bin"/><Relationship Id="rId6" Type="http://schemas.openxmlformats.org/officeDocument/2006/relationships/printerSettings" Target="../printerSettings/printerSettings2752.bin"/><Relationship Id="rId11" Type="http://schemas.openxmlformats.org/officeDocument/2006/relationships/printerSettings" Target="../printerSettings/printerSettings2757.bin"/><Relationship Id="rId24" Type="http://schemas.openxmlformats.org/officeDocument/2006/relationships/printerSettings" Target="../printerSettings/printerSettings2770.bin"/><Relationship Id="rId32" Type="http://schemas.openxmlformats.org/officeDocument/2006/relationships/printerSettings" Target="../printerSettings/printerSettings2778.bin"/><Relationship Id="rId37" Type="http://schemas.openxmlformats.org/officeDocument/2006/relationships/printerSettings" Target="../printerSettings/printerSettings2783.bin"/><Relationship Id="rId40" Type="http://schemas.openxmlformats.org/officeDocument/2006/relationships/printerSettings" Target="../printerSettings/printerSettings2786.bin"/><Relationship Id="rId45" Type="http://schemas.openxmlformats.org/officeDocument/2006/relationships/printerSettings" Target="../printerSettings/printerSettings2791.bin"/><Relationship Id="rId53" Type="http://schemas.openxmlformats.org/officeDocument/2006/relationships/printerSettings" Target="../printerSettings/printerSettings2799.bin"/><Relationship Id="rId58" Type="http://schemas.openxmlformats.org/officeDocument/2006/relationships/printerSettings" Target="../printerSettings/printerSettings2804.bin"/><Relationship Id="rId66" Type="http://schemas.openxmlformats.org/officeDocument/2006/relationships/printerSettings" Target="../printerSettings/printerSettings2812.bin"/><Relationship Id="rId5" Type="http://schemas.openxmlformats.org/officeDocument/2006/relationships/printerSettings" Target="../printerSettings/printerSettings2751.bin"/><Relationship Id="rId15" Type="http://schemas.openxmlformats.org/officeDocument/2006/relationships/printerSettings" Target="../printerSettings/printerSettings2761.bin"/><Relationship Id="rId23" Type="http://schemas.openxmlformats.org/officeDocument/2006/relationships/printerSettings" Target="../printerSettings/printerSettings2769.bin"/><Relationship Id="rId28" Type="http://schemas.openxmlformats.org/officeDocument/2006/relationships/printerSettings" Target="../printerSettings/printerSettings2774.bin"/><Relationship Id="rId36" Type="http://schemas.openxmlformats.org/officeDocument/2006/relationships/printerSettings" Target="../printerSettings/printerSettings2782.bin"/><Relationship Id="rId49" Type="http://schemas.openxmlformats.org/officeDocument/2006/relationships/printerSettings" Target="../printerSettings/printerSettings2795.bin"/><Relationship Id="rId57" Type="http://schemas.openxmlformats.org/officeDocument/2006/relationships/printerSettings" Target="../printerSettings/printerSettings2803.bin"/><Relationship Id="rId61" Type="http://schemas.openxmlformats.org/officeDocument/2006/relationships/printerSettings" Target="../printerSettings/printerSettings2807.bin"/><Relationship Id="rId10" Type="http://schemas.openxmlformats.org/officeDocument/2006/relationships/printerSettings" Target="../printerSettings/printerSettings2756.bin"/><Relationship Id="rId19" Type="http://schemas.openxmlformats.org/officeDocument/2006/relationships/printerSettings" Target="../printerSettings/printerSettings2765.bin"/><Relationship Id="rId31" Type="http://schemas.openxmlformats.org/officeDocument/2006/relationships/printerSettings" Target="../printerSettings/printerSettings2777.bin"/><Relationship Id="rId44" Type="http://schemas.openxmlformats.org/officeDocument/2006/relationships/printerSettings" Target="../printerSettings/printerSettings2790.bin"/><Relationship Id="rId52" Type="http://schemas.openxmlformats.org/officeDocument/2006/relationships/printerSettings" Target="../printerSettings/printerSettings2798.bin"/><Relationship Id="rId60" Type="http://schemas.openxmlformats.org/officeDocument/2006/relationships/printerSettings" Target="../printerSettings/printerSettings2806.bin"/><Relationship Id="rId65" Type="http://schemas.openxmlformats.org/officeDocument/2006/relationships/printerSettings" Target="../printerSettings/printerSettings2811.bin"/><Relationship Id="rId4" Type="http://schemas.openxmlformats.org/officeDocument/2006/relationships/printerSettings" Target="../printerSettings/printerSettings2750.bin"/><Relationship Id="rId9" Type="http://schemas.openxmlformats.org/officeDocument/2006/relationships/printerSettings" Target="../printerSettings/printerSettings2755.bin"/><Relationship Id="rId14" Type="http://schemas.openxmlformats.org/officeDocument/2006/relationships/printerSettings" Target="../printerSettings/printerSettings2760.bin"/><Relationship Id="rId22" Type="http://schemas.openxmlformats.org/officeDocument/2006/relationships/printerSettings" Target="../printerSettings/printerSettings2768.bin"/><Relationship Id="rId27" Type="http://schemas.openxmlformats.org/officeDocument/2006/relationships/printerSettings" Target="../printerSettings/printerSettings2773.bin"/><Relationship Id="rId30" Type="http://schemas.openxmlformats.org/officeDocument/2006/relationships/printerSettings" Target="../printerSettings/printerSettings2776.bin"/><Relationship Id="rId35" Type="http://schemas.openxmlformats.org/officeDocument/2006/relationships/printerSettings" Target="../printerSettings/printerSettings2781.bin"/><Relationship Id="rId43" Type="http://schemas.openxmlformats.org/officeDocument/2006/relationships/printerSettings" Target="../printerSettings/printerSettings2789.bin"/><Relationship Id="rId48" Type="http://schemas.openxmlformats.org/officeDocument/2006/relationships/printerSettings" Target="../printerSettings/printerSettings2794.bin"/><Relationship Id="rId56" Type="http://schemas.openxmlformats.org/officeDocument/2006/relationships/printerSettings" Target="../printerSettings/printerSettings2802.bin"/><Relationship Id="rId64" Type="http://schemas.openxmlformats.org/officeDocument/2006/relationships/printerSettings" Target="../printerSettings/printerSettings2810.bin"/><Relationship Id="rId69" Type="http://schemas.openxmlformats.org/officeDocument/2006/relationships/drawing" Target="../drawings/drawing95.xml"/><Relationship Id="rId8" Type="http://schemas.openxmlformats.org/officeDocument/2006/relationships/printerSettings" Target="../printerSettings/printerSettings2754.bin"/><Relationship Id="rId51" Type="http://schemas.openxmlformats.org/officeDocument/2006/relationships/printerSettings" Target="../printerSettings/printerSettings2797.bin"/><Relationship Id="rId3" Type="http://schemas.openxmlformats.org/officeDocument/2006/relationships/printerSettings" Target="../printerSettings/printerSettings2749.bin"/><Relationship Id="rId12" Type="http://schemas.openxmlformats.org/officeDocument/2006/relationships/printerSettings" Target="../printerSettings/printerSettings2758.bin"/><Relationship Id="rId17" Type="http://schemas.openxmlformats.org/officeDocument/2006/relationships/printerSettings" Target="../printerSettings/printerSettings2763.bin"/><Relationship Id="rId25" Type="http://schemas.openxmlformats.org/officeDocument/2006/relationships/printerSettings" Target="../printerSettings/printerSettings2771.bin"/><Relationship Id="rId33" Type="http://schemas.openxmlformats.org/officeDocument/2006/relationships/printerSettings" Target="../printerSettings/printerSettings2779.bin"/><Relationship Id="rId38" Type="http://schemas.openxmlformats.org/officeDocument/2006/relationships/printerSettings" Target="../printerSettings/printerSettings2784.bin"/><Relationship Id="rId46" Type="http://schemas.openxmlformats.org/officeDocument/2006/relationships/printerSettings" Target="../printerSettings/printerSettings2792.bin"/><Relationship Id="rId59" Type="http://schemas.openxmlformats.org/officeDocument/2006/relationships/printerSettings" Target="../printerSettings/printerSettings2805.bin"/><Relationship Id="rId67" Type="http://schemas.openxmlformats.org/officeDocument/2006/relationships/printerSettings" Target="../printerSettings/printerSettings2813.bin"/><Relationship Id="rId20" Type="http://schemas.openxmlformats.org/officeDocument/2006/relationships/printerSettings" Target="../printerSettings/printerSettings2766.bin"/><Relationship Id="rId41" Type="http://schemas.openxmlformats.org/officeDocument/2006/relationships/printerSettings" Target="../printerSettings/printerSettings2787.bin"/><Relationship Id="rId54" Type="http://schemas.openxmlformats.org/officeDocument/2006/relationships/printerSettings" Target="../printerSettings/printerSettings2800.bin"/><Relationship Id="rId62" Type="http://schemas.openxmlformats.org/officeDocument/2006/relationships/printerSettings" Target="../printerSettings/printerSettings2808.bin"/></Relationships>
</file>

<file path=xl/worksheets/_rels/sheet47.xml.rels><?xml version="1.0" encoding="UTF-8" standalone="yes"?>
<Relationships xmlns="http://schemas.openxmlformats.org/package/2006/relationships"><Relationship Id="rId13" Type="http://schemas.openxmlformats.org/officeDocument/2006/relationships/printerSettings" Target="../printerSettings/printerSettings2827.bin"/><Relationship Id="rId18" Type="http://schemas.openxmlformats.org/officeDocument/2006/relationships/printerSettings" Target="../printerSettings/printerSettings2832.bin"/><Relationship Id="rId26" Type="http://schemas.openxmlformats.org/officeDocument/2006/relationships/printerSettings" Target="../printerSettings/printerSettings2840.bin"/><Relationship Id="rId39" Type="http://schemas.openxmlformats.org/officeDocument/2006/relationships/printerSettings" Target="../printerSettings/printerSettings2853.bin"/><Relationship Id="rId21" Type="http://schemas.openxmlformats.org/officeDocument/2006/relationships/printerSettings" Target="../printerSettings/printerSettings2835.bin"/><Relationship Id="rId34" Type="http://schemas.openxmlformats.org/officeDocument/2006/relationships/printerSettings" Target="../printerSettings/printerSettings2848.bin"/><Relationship Id="rId42" Type="http://schemas.openxmlformats.org/officeDocument/2006/relationships/printerSettings" Target="../printerSettings/printerSettings2856.bin"/><Relationship Id="rId47" Type="http://schemas.openxmlformats.org/officeDocument/2006/relationships/printerSettings" Target="../printerSettings/printerSettings2861.bin"/><Relationship Id="rId50" Type="http://schemas.openxmlformats.org/officeDocument/2006/relationships/printerSettings" Target="../printerSettings/printerSettings2864.bin"/><Relationship Id="rId55" Type="http://schemas.openxmlformats.org/officeDocument/2006/relationships/printerSettings" Target="../printerSettings/printerSettings2869.bin"/><Relationship Id="rId63" Type="http://schemas.openxmlformats.org/officeDocument/2006/relationships/printerSettings" Target="../printerSettings/printerSettings2877.bin"/><Relationship Id="rId68" Type="http://schemas.openxmlformats.org/officeDocument/2006/relationships/printerSettings" Target="../printerSettings/printerSettings2882.bin"/><Relationship Id="rId7" Type="http://schemas.openxmlformats.org/officeDocument/2006/relationships/printerSettings" Target="../printerSettings/printerSettings2821.bin"/><Relationship Id="rId2" Type="http://schemas.openxmlformats.org/officeDocument/2006/relationships/printerSettings" Target="../printerSettings/printerSettings2816.bin"/><Relationship Id="rId16" Type="http://schemas.openxmlformats.org/officeDocument/2006/relationships/printerSettings" Target="../printerSettings/printerSettings2830.bin"/><Relationship Id="rId29" Type="http://schemas.openxmlformats.org/officeDocument/2006/relationships/printerSettings" Target="../printerSettings/printerSettings2843.bin"/><Relationship Id="rId1" Type="http://schemas.openxmlformats.org/officeDocument/2006/relationships/printerSettings" Target="../printerSettings/printerSettings2815.bin"/><Relationship Id="rId6" Type="http://schemas.openxmlformats.org/officeDocument/2006/relationships/printerSettings" Target="../printerSettings/printerSettings2820.bin"/><Relationship Id="rId11" Type="http://schemas.openxmlformats.org/officeDocument/2006/relationships/printerSettings" Target="../printerSettings/printerSettings2825.bin"/><Relationship Id="rId24" Type="http://schemas.openxmlformats.org/officeDocument/2006/relationships/printerSettings" Target="../printerSettings/printerSettings2838.bin"/><Relationship Id="rId32" Type="http://schemas.openxmlformats.org/officeDocument/2006/relationships/printerSettings" Target="../printerSettings/printerSettings2846.bin"/><Relationship Id="rId37" Type="http://schemas.openxmlformats.org/officeDocument/2006/relationships/printerSettings" Target="../printerSettings/printerSettings2851.bin"/><Relationship Id="rId40" Type="http://schemas.openxmlformats.org/officeDocument/2006/relationships/printerSettings" Target="../printerSettings/printerSettings2854.bin"/><Relationship Id="rId45" Type="http://schemas.openxmlformats.org/officeDocument/2006/relationships/printerSettings" Target="../printerSettings/printerSettings2859.bin"/><Relationship Id="rId53" Type="http://schemas.openxmlformats.org/officeDocument/2006/relationships/printerSettings" Target="../printerSettings/printerSettings2867.bin"/><Relationship Id="rId58" Type="http://schemas.openxmlformats.org/officeDocument/2006/relationships/printerSettings" Target="../printerSettings/printerSettings2872.bin"/><Relationship Id="rId66" Type="http://schemas.openxmlformats.org/officeDocument/2006/relationships/printerSettings" Target="../printerSettings/printerSettings2880.bin"/><Relationship Id="rId5" Type="http://schemas.openxmlformats.org/officeDocument/2006/relationships/printerSettings" Target="../printerSettings/printerSettings2819.bin"/><Relationship Id="rId15" Type="http://schemas.openxmlformats.org/officeDocument/2006/relationships/printerSettings" Target="../printerSettings/printerSettings2829.bin"/><Relationship Id="rId23" Type="http://schemas.openxmlformats.org/officeDocument/2006/relationships/printerSettings" Target="../printerSettings/printerSettings2837.bin"/><Relationship Id="rId28" Type="http://schemas.openxmlformats.org/officeDocument/2006/relationships/printerSettings" Target="../printerSettings/printerSettings2842.bin"/><Relationship Id="rId36" Type="http://schemas.openxmlformats.org/officeDocument/2006/relationships/printerSettings" Target="../printerSettings/printerSettings2850.bin"/><Relationship Id="rId49" Type="http://schemas.openxmlformats.org/officeDocument/2006/relationships/printerSettings" Target="../printerSettings/printerSettings2863.bin"/><Relationship Id="rId57" Type="http://schemas.openxmlformats.org/officeDocument/2006/relationships/printerSettings" Target="../printerSettings/printerSettings2871.bin"/><Relationship Id="rId61" Type="http://schemas.openxmlformats.org/officeDocument/2006/relationships/printerSettings" Target="../printerSettings/printerSettings2875.bin"/><Relationship Id="rId10" Type="http://schemas.openxmlformats.org/officeDocument/2006/relationships/printerSettings" Target="../printerSettings/printerSettings2824.bin"/><Relationship Id="rId19" Type="http://schemas.openxmlformats.org/officeDocument/2006/relationships/printerSettings" Target="../printerSettings/printerSettings2833.bin"/><Relationship Id="rId31" Type="http://schemas.openxmlformats.org/officeDocument/2006/relationships/printerSettings" Target="../printerSettings/printerSettings2845.bin"/><Relationship Id="rId44" Type="http://schemas.openxmlformats.org/officeDocument/2006/relationships/printerSettings" Target="../printerSettings/printerSettings2858.bin"/><Relationship Id="rId52" Type="http://schemas.openxmlformats.org/officeDocument/2006/relationships/printerSettings" Target="../printerSettings/printerSettings2866.bin"/><Relationship Id="rId60" Type="http://schemas.openxmlformats.org/officeDocument/2006/relationships/printerSettings" Target="../printerSettings/printerSettings2874.bin"/><Relationship Id="rId65" Type="http://schemas.openxmlformats.org/officeDocument/2006/relationships/printerSettings" Target="../printerSettings/printerSettings2879.bin"/><Relationship Id="rId4" Type="http://schemas.openxmlformats.org/officeDocument/2006/relationships/printerSettings" Target="../printerSettings/printerSettings2818.bin"/><Relationship Id="rId9" Type="http://schemas.openxmlformats.org/officeDocument/2006/relationships/printerSettings" Target="../printerSettings/printerSettings2823.bin"/><Relationship Id="rId14" Type="http://schemas.openxmlformats.org/officeDocument/2006/relationships/printerSettings" Target="../printerSettings/printerSettings2828.bin"/><Relationship Id="rId22" Type="http://schemas.openxmlformats.org/officeDocument/2006/relationships/printerSettings" Target="../printerSettings/printerSettings2836.bin"/><Relationship Id="rId27" Type="http://schemas.openxmlformats.org/officeDocument/2006/relationships/printerSettings" Target="../printerSettings/printerSettings2841.bin"/><Relationship Id="rId30" Type="http://schemas.openxmlformats.org/officeDocument/2006/relationships/printerSettings" Target="../printerSettings/printerSettings2844.bin"/><Relationship Id="rId35" Type="http://schemas.openxmlformats.org/officeDocument/2006/relationships/printerSettings" Target="../printerSettings/printerSettings2849.bin"/><Relationship Id="rId43" Type="http://schemas.openxmlformats.org/officeDocument/2006/relationships/printerSettings" Target="../printerSettings/printerSettings2857.bin"/><Relationship Id="rId48" Type="http://schemas.openxmlformats.org/officeDocument/2006/relationships/printerSettings" Target="../printerSettings/printerSettings2862.bin"/><Relationship Id="rId56" Type="http://schemas.openxmlformats.org/officeDocument/2006/relationships/printerSettings" Target="../printerSettings/printerSettings2870.bin"/><Relationship Id="rId64" Type="http://schemas.openxmlformats.org/officeDocument/2006/relationships/printerSettings" Target="../printerSettings/printerSettings2878.bin"/><Relationship Id="rId69" Type="http://schemas.openxmlformats.org/officeDocument/2006/relationships/drawing" Target="../drawings/drawing97.xml"/><Relationship Id="rId8" Type="http://schemas.openxmlformats.org/officeDocument/2006/relationships/printerSettings" Target="../printerSettings/printerSettings2822.bin"/><Relationship Id="rId51" Type="http://schemas.openxmlformats.org/officeDocument/2006/relationships/printerSettings" Target="../printerSettings/printerSettings2865.bin"/><Relationship Id="rId3" Type="http://schemas.openxmlformats.org/officeDocument/2006/relationships/printerSettings" Target="../printerSettings/printerSettings2817.bin"/><Relationship Id="rId12" Type="http://schemas.openxmlformats.org/officeDocument/2006/relationships/printerSettings" Target="../printerSettings/printerSettings2826.bin"/><Relationship Id="rId17" Type="http://schemas.openxmlformats.org/officeDocument/2006/relationships/printerSettings" Target="../printerSettings/printerSettings2831.bin"/><Relationship Id="rId25" Type="http://schemas.openxmlformats.org/officeDocument/2006/relationships/printerSettings" Target="../printerSettings/printerSettings2839.bin"/><Relationship Id="rId33" Type="http://schemas.openxmlformats.org/officeDocument/2006/relationships/printerSettings" Target="../printerSettings/printerSettings2847.bin"/><Relationship Id="rId38" Type="http://schemas.openxmlformats.org/officeDocument/2006/relationships/printerSettings" Target="../printerSettings/printerSettings2852.bin"/><Relationship Id="rId46" Type="http://schemas.openxmlformats.org/officeDocument/2006/relationships/printerSettings" Target="../printerSettings/printerSettings2860.bin"/><Relationship Id="rId59" Type="http://schemas.openxmlformats.org/officeDocument/2006/relationships/printerSettings" Target="../printerSettings/printerSettings2873.bin"/><Relationship Id="rId67" Type="http://schemas.openxmlformats.org/officeDocument/2006/relationships/printerSettings" Target="../printerSettings/printerSettings2881.bin"/><Relationship Id="rId20" Type="http://schemas.openxmlformats.org/officeDocument/2006/relationships/printerSettings" Target="../printerSettings/printerSettings2834.bin"/><Relationship Id="rId41" Type="http://schemas.openxmlformats.org/officeDocument/2006/relationships/printerSettings" Target="../printerSettings/printerSettings2855.bin"/><Relationship Id="rId54" Type="http://schemas.openxmlformats.org/officeDocument/2006/relationships/printerSettings" Target="../printerSettings/printerSettings2868.bin"/><Relationship Id="rId62" Type="http://schemas.openxmlformats.org/officeDocument/2006/relationships/printerSettings" Target="../printerSettings/printerSettings2876.bin"/></Relationships>
</file>

<file path=xl/worksheets/_rels/sheet48.xml.rels><?xml version="1.0" encoding="UTF-8" standalone="yes"?>
<Relationships xmlns="http://schemas.openxmlformats.org/package/2006/relationships"><Relationship Id="rId13" Type="http://schemas.openxmlformats.org/officeDocument/2006/relationships/printerSettings" Target="../printerSettings/printerSettings2895.bin"/><Relationship Id="rId18" Type="http://schemas.openxmlformats.org/officeDocument/2006/relationships/printerSettings" Target="../printerSettings/printerSettings2900.bin"/><Relationship Id="rId26" Type="http://schemas.openxmlformats.org/officeDocument/2006/relationships/printerSettings" Target="../printerSettings/printerSettings2908.bin"/><Relationship Id="rId39" Type="http://schemas.openxmlformats.org/officeDocument/2006/relationships/printerSettings" Target="../printerSettings/printerSettings2921.bin"/><Relationship Id="rId21" Type="http://schemas.openxmlformats.org/officeDocument/2006/relationships/printerSettings" Target="../printerSettings/printerSettings2903.bin"/><Relationship Id="rId34" Type="http://schemas.openxmlformats.org/officeDocument/2006/relationships/printerSettings" Target="../printerSettings/printerSettings2916.bin"/><Relationship Id="rId42" Type="http://schemas.openxmlformats.org/officeDocument/2006/relationships/printerSettings" Target="../printerSettings/printerSettings2924.bin"/><Relationship Id="rId47" Type="http://schemas.openxmlformats.org/officeDocument/2006/relationships/printerSettings" Target="../printerSettings/printerSettings2929.bin"/><Relationship Id="rId50" Type="http://schemas.openxmlformats.org/officeDocument/2006/relationships/printerSettings" Target="../printerSettings/printerSettings2932.bin"/><Relationship Id="rId55" Type="http://schemas.openxmlformats.org/officeDocument/2006/relationships/printerSettings" Target="../printerSettings/printerSettings2937.bin"/><Relationship Id="rId63" Type="http://schemas.openxmlformats.org/officeDocument/2006/relationships/printerSettings" Target="../printerSettings/printerSettings2945.bin"/><Relationship Id="rId68" Type="http://schemas.openxmlformats.org/officeDocument/2006/relationships/printerSettings" Target="../printerSettings/printerSettings2950.bin"/><Relationship Id="rId7" Type="http://schemas.openxmlformats.org/officeDocument/2006/relationships/printerSettings" Target="../printerSettings/printerSettings2889.bin"/><Relationship Id="rId2" Type="http://schemas.openxmlformats.org/officeDocument/2006/relationships/printerSettings" Target="../printerSettings/printerSettings2884.bin"/><Relationship Id="rId16" Type="http://schemas.openxmlformats.org/officeDocument/2006/relationships/printerSettings" Target="../printerSettings/printerSettings2898.bin"/><Relationship Id="rId29" Type="http://schemas.openxmlformats.org/officeDocument/2006/relationships/printerSettings" Target="../printerSettings/printerSettings2911.bin"/><Relationship Id="rId1" Type="http://schemas.openxmlformats.org/officeDocument/2006/relationships/printerSettings" Target="../printerSettings/printerSettings2883.bin"/><Relationship Id="rId6" Type="http://schemas.openxmlformats.org/officeDocument/2006/relationships/printerSettings" Target="../printerSettings/printerSettings2888.bin"/><Relationship Id="rId11" Type="http://schemas.openxmlformats.org/officeDocument/2006/relationships/printerSettings" Target="../printerSettings/printerSettings2893.bin"/><Relationship Id="rId24" Type="http://schemas.openxmlformats.org/officeDocument/2006/relationships/printerSettings" Target="../printerSettings/printerSettings2906.bin"/><Relationship Id="rId32" Type="http://schemas.openxmlformats.org/officeDocument/2006/relationships/printerSettings" Target="../printerSettings/printerSettings2914.bin"/><Relationship Id="rId37" Type="http://schemas.openxmlformats.org/officeDocument/2006/relationships/printerSettings" Target="../printerSettings/printerSettings2919.bin"/><Relationship Id="rId40" Type="http://schemas.openxmlformats.org/officeDocument/2006/relationships/printerSettings" Target="../printerSettings/printerSettings2922.bin"/><Relationship Id="rId45" Type="http://schemas.openxmlformats.org/officeDocument/2006/relationships/printerSettings" Target="../printerSettings/printerSettings2927.bin"/><Relationship Id="rId53" Type="http://schemas.openxmlformats.org/officeDocument/2006/relationships/printerSettings" Target="../printerSettings/printerSettings2935.bin"/><Relationship Id="rId58" Type="http://schemas.openxmlformats.org/officeDocument/2006/relationships/printerSettings" Target="../printerSettings/printerSettings2940.bin"/><Relationship Id="rId66" Type="http://schemas.openxmlformats.org/officeDocument/2006/relationships/printerSettings" Target="../printerSettings/printerSettings2948.bin"/><Relationship Id="rId5" Type="http://schemas.openxmlformats.org/officeDocument/2006/relationships/printerSettings" Target="../printerSettings/printerSettings2887.bin"/><Relationship Id="rId15" Type="http://schemas.openxmlformats.org/officeDocument/2006/relationships/printerSettings" Target="../printerSettings/printerSettings2897.bin"/><Relationship Id="rId23" Type="http://schemas.openxmlformats.org/officeDocument/2006/relationships/printerSettings" Target="../printerSettings/printerSettings2905.bin"/><Relationship Id="rId28" Type="http://schemas.openxmlformats.org/officeDocument/2006/relationships/printerSettings" Target="../printerSettings/printerSettings2910.bin"/><Relationship Id="rId36" Type="http://schemas.openxmlformats.org/officeDocument/2006/relationships/printerSettings" Target="../printerSettings/printerSettings2918.bin"/><Relationship Id="rId49" Type="http://schemas.openxmlformats.org/officeDocument/2006/relationships/printerSettings" Target="../printerSettings/printerSettings2931.bin"/><Relationship Id="rId57" Type="http://schemas.openxmlformats.org/officeDocument/2006/relationships/printerSettings" Target="../printerSettings/printerSettings2939.bin"/><Relationship Id="rId61" Type="http://schemas.openxmlformats.org/officeDocument/2006/relationships/printerSettings" Target="../printerSettings/printerSettings2943.bin"/><Relationship Id="rId10" Type="http://schemas.openxmlformats.org/officeDocument/2006/relationships/printerSettings" Target="../printerSettings/printerSettings2892.bin"/><Relationship Id="rId19" Type="http://schemas.openxmlformats.org/officeDocument/2006/relationships/printerSettings" Target="../printerSettings/printerSettings2901.bin"/><Relationship Id="rId31" Type="http://schemas.openxmlformats.org/officeDocument/2006/relationships/printerSettings" Target="../printerSettings/printerSettings2913.bin"/><Relationship Id="rId44" Type="http://schemas.openxmlformats.org/officeDocument/2006/relationships/printerSettings" Target="../printerSettings/printerSettings2926.bin"/><Relationship Id="rId52" Type="http://schemas.openxmlformats.org/officeDocument/2006/relationships/printerSettings" Target="../printerSettings/printerSettings2934.bin"/><Relationship Id="rId60" Type="http://schemas.openxmlformats.org/officeDocument/2006/relationships/printerSettings" Target="../printerSettings/printerSettings2942.bin"/><Relationship Id="rId65" Type="http://schemas.openxmlformats.org/officeDocument/2006/relationships/printerSettings" Target="../printerSettings/printerSettings2947.bin"/><Relationship Id="rId4" Type="http://schemas.openxmlformats.org/officeDocument/2006/relationships/printerSettings" Target="../printerSettings/printerSettings2886.bin"/><Relationship Id="rId9" Type="http://schemas.openxmlformats.org/officeDocument/2006/relationships/printerSettings" Target="../printerSettings/printerSettings2891.bin"/><Relationship Id="rId14" Type="http://schemas.openxmlformats.org/officeDocument/2006/relationships/printerSettings" Target="../printerSettings/printerSettings2896.bin"/><Relationship Id="rId22" Type="http://schemas.openxmlformats.org/officeDocument/2006/relationships/printerSettings" Target="../printerSettings/printerSettings2904.bin"/><Relationship Id="rId27" Type="http://schemas.openxmlformats.org/officeDocument/2006/relationships/printerSettings" Target="../printerSettings/printerSettings2909.bin"/><Relationship Id="rId30" Type="http://schemas.openxmlformats.org/officeDocument/2006/relationships/printerSettings" Target="../printerSettings/printerSettings2912.bin"/><Relationship Id="rId35" Type="http://schemas.openxmlformats.org/officeDocument/2006/relationships/printerSettings" Target="../printerSettings/printerSettings2917.bin"/><Relationship Id="rId43" Type="http://schemas.openxmlformats.org/officeDocument/2006/relationships/printerSettings" Target="../printerSettings/printerSettings2925.bin"/><Relationship Id="rId48" Type="http://schemas.openxmlformats.org/officeDocument/2006/relationships/printerSettings" Target="../printerSettings/printerSettings2930.bin"/><Relationship Id="rId56" Type="http://schemas.openxmlformats.org/officeDocument/2006/relationships/printerSettings" Target="../printerSettings/printerSettings2938.bin"/><Relationship Id="rId64" Type="http://schemas.openxmlformats.org/officeDocument/2006/relationships/printerSettings" Target="../printerSettings/printerSettings2946.bin"/><Relationship Id="rId69" Type="http://schemas.openxmlformats.org/officeDocument/2006/relationships/drawing" Target="../drawings/drawing99.xml"/><Relationship Id="rId8" Type="http://schemas.openxmlformats.org/officeDocument/2006/relationships/printerSettings" Target="../printerSettings/printerSettings2890.bin"/><Relationship Id="rId51" Type="http://schemas.openxmlformats.org/officeDocument/2006/relationships/printerSettings" Target="../printerSettings/printerSettings2933.bin"/><Relationship Id="rId3" Type="http://schemas.openxmlformats.org/officeDocument/2006/relationships/printerSettings" Target="../printerSettings/printerSettings2885.bin"/><Relationship Id="rId12" Type="http://schemas.openxmlformats.org/officeDocument/2006/relationships/printerSettings" Target="../printerSettings/printerSettings2894.bin"/><Relationship Id="rId17" Type="http://schemas.openxmlformats.org/officeDocument/2006/relationships/printerSettings" Target="../printerSettings/printerSettings2899.bin"/><Relationship Id="rId25" Type="http://schemas.openxmlformats.org/officeDocument/2006/relationships/printerSettings" Target="../printerSettings/printerSettings2907.bin"/><Relationship Id="rId33" Type="http://schemas.openxmlformats.org/officeDocument/2006/relationships/printerSettings" Target="../printerSettings/printerSettings2915.bin"/><Relationship Id="rId38" Type="http://schemas.openxmlformats.org/officeDocument/2006/relationships/printerSettings" Target="../printerSettings/printerSettings2920.bin"/><Relationship Id="rId46" Type="http://schemas.openxmlformats.org/officeDocument/2006/relationships/printerSettings" Target="../printerSettings/printerSettings2928.bin"/><Relationship Id="rId59" Type="http://schemas.openxmlformats.org/officeDocument/2006/relationships/printerSettings" Target="../printerSettings/printerSettings2941.bin"/><Relationship Id="rId67" Type="http://schemas.openxmlformats.org/officeDocument/2006/relationships/printerSettings" Target="../printerSettings/printerSettings2949.bin"/><Relationship Id="rId20" Type="http://schemas.openxmlformats.org/officeDocument/2006/relationships/printerSettings" Target="../printerSettings/printerSettings2902.bin"/><Relationship Id="rId41" Type="http://schemas.openxmlformats.org/officeDocument/2006/relationships/printerSettings" Target="../printerSettings/printerSettings2923.bin"/><Relationship Id="rId54" Type="http://schemas.openxmlformats.org/officeDocument/2006/relationships/printerSettings" Target="../printerSettings/printerSettings2936.bin"/><Relationship Id="rId62" Type="http://schemas.openxmlformats.org/officeDocument/2006/relationships/printerSettings" Target="../printerSettings/printerSettings2944.bin"/></Relationships>
</file>

<file path=xl/worksheets/_rels/sheet49.xml.rels><?xml version="1.0" encoding="UTF-8" standalone="yes"?>
<Relationships xmlns="http://schemas.openxmlformats.org/package/2006/relationships"><Relationship Id="rId13" Type="http://schemas.openxmlformats.org/officeDocument/2006/relationships/printerSettings" Target="../printerSettings/printerSettings2963.bin"/><Relationship Id="rId18" Type="http://schemas.openxmlformats.org/officeDocument/2006/relationships/printerSettings" Target="../printerSettings/printerSettings2968.bin"/><Relationship Id="rId26" Type="http://schemas.openxmlformats.org/officeDocument/2006/relationships/printerSettings" Target="../printerSettings/printerSettings2976.bin"/><Relationship Id="rId39" Type="http://schemas.openxmlformats.org/officeDocument/2006/relationships/printerSettings" Target="../printerSettings/printerSettings2989.bin"/><Relationship Id="rId21" Type="http://schemas.openxmlformats.org/officeDocument/2006/relationships/printerSettings" Target="../printerSettings/printerSettings2971.bin"/><Relationship Id="rId34" Type="http://schemas.openxmlformats.org/officeDocument/2006/relationships/printerSettings" Target="../printerSettings/printerSettings2984.bin"/><Relationship Id="rId42" Type="http://schemas.openxmlformats.org/officeDocument/2006/relationships/printerSettings" Target="../printerSettings/printerSettings2992.bin"/><Relationship Id="rId47" Type="http://schemas.openxmlformats.org/officeDocument/2006/relationships/printerSettings" Target="../printerSettings/printerSettings2997.bin"/><Relationship Id="rId50" Type="http://schemas.openxmlformats.org/officeDocument/2006/relationships/printerSettings" Target="../printerSettings/printerSettings3000.bin"/><Relationship Id="rId55" Type="http://schemas.openxmlformats.org/officeDocument/2006/relationships/printerSettings" Target="../printerSettings/printerSettings3005.bin"/><Relationship Id="rId63" Type="http://schemas.openxmlformats.org/officeDocument/2006/relationships/printerSettings" Target="../printerSettings/printerSettings3013.bin"/><Relationship Id="rId68" Type="http://schemas.openxmlformats.org/officeDocument/2006/relationships/printerSettings" Target="../printerSettings/printerSettings3018.bin"/><Relationship Id="rId7" Type="http://schemas.openxmlformats.org/officeDocument/2006/relationships/printerSettings" Target="../printerSettings/printerSettings2957.bin"/><Relationship Id="rId2" Type="http://schemas.openxmlformats.org/officeDocument/2006/relationships/printerSettings" Target="../printerSettings/printerSettings2952.bin"/><Relationship Id="rId16" Type="http://schemas.openxmlformats.org/officeDocument/2006/relationships/printerSettings" Target="../printerSettings/printerSettings2966.bin"/><Relationship Id="rId29" Type="http://schemas.openxmlformats.org/officeDocument/2006/relationships/printerSettings" Target="../printerSettings/printerSettings2979.bin"/><Relationship Id="rId1" Type="http://schemas.openxmlformats.org/officeDocument/2006/relationships/printerSettings" Target="../printerSettings/printerSettings2951.bin"/><Relationship Id="rId6" Type="http://schemas.openxmlformats.org/officeDocument/2006/relationships/printerSettings" Target="../printerSettings/printerSettings2956.bin"/><Relationship Id="rId11" Type="http://schemas.openxmlformats.org/officeDocument/2006/relationships/printerSettings" Target="../printerSettings/printerSettings2961.bin"/><Relationship Id="rId24" Type="http://schemas.openxmlformats.org/officeDocument/2006/relationships/printerSettings" Target="../printerSettings/printerSettings2974.bin"/><Relationship Id="rId32" Type="http://schemas.openxmlformats.org/officeDocument/2006/relationships/printerSettings" Target="../printerSettings/printerSettings2982.bin"/><Relationship Id="rId37" Type="http://schemas.openxmlformats.org/officeDocument/2006/relationships/printerSettings" Target="../printerSettings/printerSettings2987.bin"/><Relationship Id="rId40" Type="http://schemas.openxmlformats.org/officeDocument/2006/relationships/printerSettings" Target="../printerSettings/printerSettings2990.bin"/><Relationship Id="rId45" Type="http://schemas.openxmlformats.org/officeDocument/2006/relationships/printerSettings" Target="../printerSettings/printerSettings2995.bin"/><Relationship Id="rId53" Type="http://schemas.openxmlformats.org/officeDocument/2006/relationships/printerSettings" Target="../printerSettings/printerSettings3003.bin"/><Relationship Id="rId58" Type="http://schemas.openxmlformats.org/officeDocument/2006/relationships/printerSettings" Target="../printerSettings/printerSettings3008.bin"/><Relationship Id="rId66" Type="http://schemas.openxmlformats.org/officeDocument/2006/relationships/printerSettings" Target="../printerSettings/printerSettings3016.bin"/><Relationship Id="rId5" Type="http://schemas.openxmlformats.org/officeDocument/2006/relationships/printerSettings" Target="../printerSettings/printerSettings2955.bin"/><Relationship Id="rId15" Type="http://schemas.openxmlformats.org/officeDocument/2006/relationships/printerSettings" Target="../printerSettings/printerSettings2965.bin"/><Relationship Id="rId23" Type="http://schemas.openxmlformats.org/officeDocument/2006/relationships/printerSettings" Target="../printerSettings/printerSettings2973.bin"/><Relationship Id="rId28" Type="http://schemas.openxmlformats.org/officeDocument/2006/relationships/printerSettings" Target="../printerSettings/printerSettings2978.bin"/><Relationship Id="rId36" Type="http://schemas.openxmlformats.org/officeDocument/2006/relationships/printerSettings" Target="../printerSettings/printerSettings2986.bin"/><Relationship Id="rId49" Type="http://schemas.openxmlformats.org/officeDocument/2006/relationships/printerSettings" Target="../printerSettings/printerSettings2999.bin"/><Relationship Id="rId57" Type="http://schemas.openxmlformats.org/officeDocument/2006/relationships/printerSettings" Target="../printerSettings/printerSettings3007.bin"/><Relationship Id="rId61" Type="http://schemas.openxmlformats.org/officeDocument/2006/relationships/printerSettings" Target="../printerSettings/printerSettings3011.bin"/><Relationship Id="rId10" Type="http://schemas.openxmlformats.org/officeDocument/2006/relationships/printerSettings" Target="../printerSettings/printerSettings2960.bin"/><Relationship Id="rId19" Type="http://schemas.openxmlformats.org/officeDocument/2006/relationships/printerSettings" Target="../printerSettings/printerSettings2969.bin"/><Relationship Id="rId31" Type="http://schemas.openxmlformats.org/officeDocument/2006/relationships/printerSettings" Target="../printerSettings/printerSettings2981.bin"/><Relationship Id="rId44" Type="http://schemas.openxmlformats.org/officeDocument/2006/relationships/printerSettings" Target="../printerSettings/printerSettings2994.bin"/><Relationship Id="rId52" Type="http://schemas.openxmlformats.org/officeDocument/2006/relationships/printerSettings" Target="../printerSettings/printerSettings3002.bin"/><Relationship Id="rId60" Type="http://schemas.openxmlformats.org/officeDocument/2006/relationships/printerSettings" Target="../printerSettings/printerSettings3010.bin"/><Relationship Id="rId65" Type="http://schemas.openxmlformats.org/officeDocument/2006/relationships/printerSettings" Target="../printerSettings/printerSettings3015.bin"/><Relationship Id="rId4" Type="http://schemas.openxmlformats.org/officeDocument/2006/relationships/printerSettings" Target="../printerSettings/printerSettings2954.bin"/><Relationship Id="rId9" Type="http://schemas.openxmlformats.org/officeDocument/2006/relationships/printerSettings" Target="../printerSettings/printerSettings2959.bin"/><Relationship Id="rId14" Type="http://schemas.openxmlformats.org/officeDocument/2006/relationships/printerSettings" Target="../printerSettings/printerSettings2964.bin"/><Relationship Id="rId22" Type="http://schemas.openxmlformats.org/officeDocument/2006/relationships/printerSettings" Target="../printerSettings/printerSettings2972.bin"/><Relationship Id="rId27" Type="http://schemas.openxmlformats.org/officeDocument/2006/relationships/printerSettings" Target="../printerSettings/printerSettings2977.bin"/><Relationship Id="rId30" Type="http://schemas.openxmlformats.org/officeDocument/2006/relationships/printerSettings" Target="../printerSettings/printerSettings2980.bin"/><Relationship Id="rId35" Type="http://schemas.openxmlformats.org/officeDocument/2006/relationships/printerSettings" Target="../printerSettings/printerSettings2985.bin"/><Relationship Id="rId43" Type="http://schemas.openxmlformats.org/officeDocument/2006/relationships/printerSettings" Target="../printerSettings/printerSettings2993.bin"/><Relationship Id="rId48" Type="http://schemas.openxmlformats.org/officeDocument/2006/relationships/printerSettings" Target="../printerSettings/printerSettings2998.bin"/><Relationship Id="rId56" Type="http://schemas.openxmlformats.org/officeDocument/2006/relationships/printerSettings" Target="../printerSettings/printerSettings3006.bin"/><Relationship Id="rId64" Type="http://schemas.openxmlformats.org/officeDocument/2006/relationships/printerSettings" Target="../printerSettings/printerSettings3014.bin"/><Relationship Id="rId69" Type="http://schemas.openxmlformats.org/officeDocument/2006/relationships/drawing" Target="../drawings/drawing101.xml"/><Relationship Id="rId8" Type="http://schemas.openxmlformats.org/officeDocument/2006/relationships/printerSettings" Target="../printerSettings/printerSettings2958.bin"/><Relationship Id="rId51" Type="http://schemas.openxmlformats.org/officeDocument/2006/relationships/printerSettings" Target="../printerSettings/printerSettings3001.bin"/><Relationship Id="rId3" Type="http://schemas.openxmlformats.org/officeDocument/2006/relationships/printerSettings" Target="../printerSettings/printerSettings2953.bin"/><Relationship Id="rId12" Type="http://schemas.openxmlformats.org/officeDocument/2006/relationships/printerSettings" Target="../printerSettings/printerSettings2962.bin"/><Relationship Id="rId17" Type="http://schemas.openxmlformats.org/officeDocument/2006/relationships/printerSettings" Target="../printerSettings/printerSettings2967.bin"/><Relationship Id="rId25" Type="http://schemas.openxmlformats.org/officeDocument/2006/relationships/printerSettings" Target="../printerSettings/printerSettings2975.bin"/><Relationship Id="rId33" Type="http://schemas.openxmlformats.org/officeDocument/2006/relationships/printerSettings" Target="../printerSettings/printerSettings2983.bin"/><Relationship Id="rId38" Type="http://schemas.openxmlformats.org/officeDocument/2006/relationships/printerSettings" Target="../printerSettings/printerSettings2988.bin"/><Relationship Id="rId46" Type="http://schemas.openxmlformats.org/officeDocument/2006/relationships/printerSettings" Target="../printerSettings/printerSettings2996.bin"/><Relationship Id="rId59" Type="http://schemas.openxmlformats.org/officeDocument/2006/relationships/printerSettings" Target="../printerSettings/printerSettings3009.bin"/><Relationship Id="rId67" Type="http://schemas.openxmlformats.org/officeDocument/2006/relationships/printerSettings" Target="../printerSettings/printerSettings3017.bin"/><Relationship Id="rId20" Type="http://schemas.openxmlformats.org/officeDocument/2006/relationships/printerSettings" Target="../printerSettings/printerSettings2970.bin"/><Relationship Id="rId41" Type="http://schemas.openxmlformats.org/officeDocument/2006/relationships/printerSettings" Target="../printerSettings/printerSettings2991.bin"/><Relationship Id="rId54" Type="http://schemas.openxmlformats.org/officeDocument/2006/relationships/printerSettings" Target="../printerSettings/printerSettings3004.bin"/><Relationship Id="rId62" Type="http://schemas.openxmlformats.org/officeDocument/2006/relationships/printerSettings" Target="../printerSettings/printerSettings3012.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285.bin"/><Relationship Id="rId18" Type="http://schemas.openxmlformats.org/officeDocument/2006/relationships/printerSettings" Target="../printerSettings/printerSettings290.bin"/><Relationship Id="rId26" Type="http://schemas.openxmlformats.org/officeDocument/2006/relationships/printerSettings" Target="../printerSettings/printerSettings298.bin"/><Relationship Id="rId39" Type="http://schemas.openxmlformats.org/officeDocument/2006/relationships/printerSettings" Target="../printerSettings/printerSettings311.bin"/><Relationship Id="rId21" Type="http://schemas.openxmlformats.org/officeDocument/2006/relationships/printerSettings" Target="../printerSettings/printerSettings293.bin"/><Relationship Id="rId34" Type="http://schemas.openxmlformats.org/officeDocument/2006/relationships/printerSettings" Target="../printerSettings/printerSettings306.bin"/><Relationship Id="rId42" Type="http://schemas.openxmlformats.org/officeDocument/2006/relationships/printerSettings" Target="../printerSettings/printerSettings314.bin"/><Relationship Id="rId47" Type="http://schemas.openxmlformats.org/officeDocument/2006/relationships/printerSettings" Target="../printerSettings/printerSettings319.bin"/><Relationship Id="rId50" Type="http://schemas.openxmlformats.org/officeDocument/2006/relationships/printerSettings" Target="../printerSettings/printerSettings322.bin"/><Relationship Id="rId55" Type="http://schemas.openxmlformats.org/officeDocument/2006/relationships/printerSettings" Target="../printerSettings/printerSettings327.bin"/><Relationship Id="rId63" Type="http://schemas.openxmlformats.org/officeDocument/2006/relationships/printerSettings" Target="../printerSettings/printerSettings335.bin"/><Relationship Id="rId68" Type="http://schemas.openxmlformats.org/officeDocument/2006/relationships/printerSettings" Target="../printerSettings/printerSettings340.bin"/><Relationship Id="rId7" Type="http://schemas.openxmlformats.org/officeDocument/2006/relationships/printerSettings" Target="../printerSettings/printerSettings279.bin"/><Relationship Id="rId2" Type="http://schemas.openxmlformats.org/officeDocument/2006/relationships/printerSettings" Target="../printerSettings/printerSettings274.bin"/><Relationship Id="rId16" Type="http://schemas.openxmlformats.org/officeDocument/2006/relationships/printerSettings" Target="../printerSettings/printerSettings288.bin"/><Relationship Id="rId29" Type="http://schemas.openxmlformats.org/officeDocument/2006/relationships/printerSettings" Target="../printerSettings/printerSettings301.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24" Type="http://schemas.openxmlformats.org/officeDocument/2006/relationships/printerSettings" Target="../printerSettings/printerSettings296.bin"/><Relationship Id="rId32" Type="http://schemas.openxmlformats.org/officeDocument/2006/relationships/printerSettings" Target="../printerSettings/printerSettings304.bin"/><Relationship Id="rId37" Type="http://schemas.openxmlformats.org/officeDocument/2006/relationships/printerSettings" Target="../printerSettings/printerSettings309.bin"/><Relationship Id="rId40" Type="http://schemas.openxmlformats.org/officeDocument/2006/relationships/printerSettings" Target="../printerSettings/printerSettings312.bin"/><Relationship Id="rId45" Type="http://schemas.openxmlformats.org/officeDocument/2006/relationships/printerSettings" Target="../printerSettings/printerSettings317.bin"/><Relationship Id="rId53" Type="http://schemas.openxmlformats.org/officeDocument/2006/relationships/printerSettings" Target="../printerSettings/printerSettings325.bin"/><Relationship Id="rId58" Type="http://schemas.openxmlformats.org/officeDocument/2006/relationships/printerSettings" Target="../printerSettings/printerSettings330.bin"/><Relationship Id="rId66" Type="http://schemas.openxmlformats.org/officeDocument/2006/relationships/printerSettings" Target="../printerSettings/printerSettings338.bin"/><Relationship Id="rId5" Type="http://schemas.openxmlformats.org/officeDocument/2006/relationships/printerSettings" Target="../printerSettings/printerSettings277.bin"/><Relationship Id="rId15" Type="http://schemas.openxmlformats.org/officeDocument/2006/relationships/printerSettings" Target="../printerSettings/printerSettings287.bin"/><Relationship Id="rId23" Type="http://schemas.openxmlformats.org/officeDocument/2006/relationships/printerSettings" Target="../printerSettings/printerSettings295.bin"/><Relationship Id="rId28" Type="http://schemas.openxmlformats.org/officeDocument/2006/relationships/printerSettings" Target="../printerSettings/printerSettings300.bin"/><Relationship Id="rId36" Type="http://schemas.openxmlformats.org/officeDocument/2006/relationships/printerSettings" Target="../printerSettings/printerSettings308.bin"/><Relationship Id="rId49" Type="http://schemas.openxmlformats.org/officeDocument/2006/relationships/printerSettings" Target="../printerSettings/printerSettings321.bin"/><Relationship Id="rId57" Type="http://schemas.openxmlformats.org/officeDocument/2006/relationships/printerSettings" Target="../printerSettings/printerSettings329.bin"/><Relationship Id="rId61" Type="http://schemas.openxmlformats.org/officeDocument/2006/relationships/printerSettings" Target="../printerSettings/printerSettings333.bin"/><Relationship Id="rId10" Type="http://schemas.openxmlformats.org/officeDocument/2006/relationships/printerSettings" Target="../printerSettings/printerSettings282.bin"/><Relationship Id="rId19" Type="http://schemas.openxmlformats.org/officeDocument/2006/relationships/printerSettings" Target="../printerSettings/printerSettings291.bin"/><Relationship Id="rId31" Type="http://schemas.openxmlformats.org/officeDocument/2006/relationships/printerSettings" Target="../printerSettings/printerSettings303.bin"/><Relationship Id="rId44" Type="http://schemas.openxmlformats.org/officeDocument/2006/relationships/printerSettings" Target="../printerSettings/printerSettings316.bin"/><Relationship Id="rId52" Type="http://schemas.openxmlformats.org/officeDocument/2006/relationships/printerSettings" Target="../printerSettings/printerSettings324.bin"/><Relationship Id="rId60" Type="http://schemas.openxmlformats.org/officeDocument/2006/relationships/printerSettings" Target="../printerSettings/printerSettings332.bin"/><Relationship Id="rId65" Type="http://schemas.openxmlformats.org/officeDocument/2006/relationships/printerSettings" Target="../printerSettings/printerSettings337.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 Id="rId14" Type="http://schemas.openxmlformats.org/officeDocument/2006/relationships/printerSettings" Target="../printerSettings/printerSettings286.bin"/><Relationship Id="rId22" Type="http://schemas.openxmlformats.org/officeDocument/2006/relationships/printerSettings" Target="../printerSettings/printerSettings294.bin"/><Relationship Id="rId27" Type="http://schemas.openxmlformats.org/officeDocument/2006/relationships/printerSettings" Target="../printerSettings/printerSettings299.bin"/><Relationship Id="rId30" Type="http://schemas.openxmlformats.org/officeDocument/2006/relationships/printerSettings" Target="../printerSettings/printerSettings302.bin"/><Relationship Id="rId35" Type="http://schemas.openxmlformats.org/officeDocument/2006/relationships/printerSettings" Target="../printerSettings/printerSettings307.bin"/><Relationship Id="rId43" Type="http://schemas.openxmlformats.org/officeDocument/2006/relationships/printerSettings" Target="../printerSettings/printerSettings315.bin"/><Relationship Id="rId48" Type="http://schemas.openxmlformats.org/officeDocument/2006/relationships/printerSettings" Target="../printerSettings/printerSettings320.bin"/><Relationship Id="rId56" Type="http://schemas.openxmlformats.org/officeDocument/2006/relationships/printerSettings" Target="../printerSettings/printerSettings328.bin"/><Relationship Id="rId64" Type="http://schemas.openxmlformats.org/officeDocument/2006/relationships/printerSettings" Target="../printerSettings/printerSettings336.bin"/><Relationship Id="rId69" Type="http://schemas.openxmlformats.org/officeDocument/2006/relationships/drawing" Target="../drawings/drawing7.xml"/><Relationship Id="rId8" Type="http://schemas.openxmlformats.org/officeDocument/2006/relationships/printerSettings" Target="../printerSettings/printerSettings280.bin"/><Relationship Id="rId51" Type="http://schemas.openxmlformats.org/officeDocument/2006/relationships/printerSettings" Target="../printerSettings/printerSettings323.bin"/><Relationship Id="rId3" Type="http://schemas.openxmlformats.org/officeDocument/2006/relationships/printerSettings" Target="../printerSettings/printerSettings275.bin"/><Relationship Id="rId12" Type="http://schemas.openxmlformats.org/officeDocument/2006/relationships/printerSettings" Target="../printerSettings/printerSettings284.bin"/><Relationship Id="rId17" Type="http://schemas.openxmlformats.org/officeDocument/2006/relationships/printerSettings" Target="../printerSettings/printerSettings289.bin"/><Relationship Id="rId25" Type="http://schemas.openxmlformats.org/officeDocument/2006/relationships/printerSettings" Target="../printerSettings/printerSettings297.bin"/><Relationship Id="rId33" Type="http://schemas.openxmlformats.org/officeDocument/2006/relationships/printerSettings" Target="../printerSettings/printerSettings305.bin"/><Relationship Id="rId38" Type="http://schemas.openxmlformats.org/officeDocument/2006/relationships/printerSettings" Target="../printerSettings/printerSettings310.bin"/><Relationship Id="rId46" Type="http://schemas.openxmlformats.org/officeDocument/2006/relationships/printerSettings" Target="../printerSettings/printerSettings318.bin"/><Relationship Id="rId59" Type="http://schemas.openxmlformats.org/officeDocument/2006/relationships/printerSettings" Target="../printerSettings/printerSettings331.bin"/><Relationship Id="rId67" Type="http://schemas.openxmlformats.org/officeDocument/2006/relationships/printerSettings" Target="../printerSettings/printerSettings339.bin"/><Relationship Id="rId20" Type="http://schemas.openxmlformats.org/officeDocument/2006/relationships/printerSettings" Target="../printerSettings/printerSettings292.bin"/><Relationship Id="rId41" Type="http://schemas.openxmlformats.org/officeDocument/2006/relationships/printerSettings" Target="../printerSettings/printerSettings313.bin"/><Relationship Id="rId54" Type="http://schemas.openxmlformats.org/officeDocument/2006/relationships/printerSettings" Target="../printerSettings/printerSettings326.bin"/><Relationship Id="rId62" Type="http://schemas.openxmlformats.org/officeDocument/2006/relationships/printerSettings" Target="../printerSettings/printerSettings334.bin"/></Relationships>
</file>

<file path=xl/worksheets/_rels/sheet50.xml.rels><?xml version="1.0" encoding="UTF-8" standalone="yes"?>
<Relationships xmlns="http://schemas.openxmlformats.org/package/2006/relationships"><Relationship Id="rId13" Type="http://schemas.openxmlformats.org/officeDocument/2006/relationships/printerSettings" Target="../printerSettings/printerSettings3031.bin"/><Relationship Id="rId18" Type="http://schemas.openxmlformats.org/officeDocument/2006/relationships/printerSettings" Target="../printerSettings/printerSettings3036.bin"/><Relationship Id="rId26" Type="http://schemas.openxmlformats.org/officeDocument/2006/relationships/printerSettings" Target="../printerSettings/printerSettings3044.bin"/><Relationship Id="rId39" Type="http://schemas.openxmlformats.org/officeDocument/2006/relationships/printerSettings" Target="../printerSettings/printerSettings3057.bin"/><Relationship Id="rId21" Type="http://schemas.openxmlformats.org/officeDocument/2006/relationships/printerSettings" Target="../printerSettings/printerSettings3039.bin"/><Relationship Id="rId34" Type="http://schemas.openxmlformats.org/officeDocument/2006/relationships/printerSettings" Target="../printerSettings/printerSettings3052.bin"/><Relationship Id="rId42" Type="http://schemas.openxmlformats.org/officeDocument/2006/relationships/printerSettings" Target="../printerSettings/printerSettings3060.bin"/><Relationship Id="rId47" Type="http://schemas.openxmlformats.org/officeDocument/2006/relationships/printerSettings" Target="../printerSettings/printerSettings3065.bin"/><Relationship Id="rId50" Type="http://schemas.openxmlformats.org/officeDocument/2006/relationships/printerSettings" Target="../printerSettings/printerSettings3068.bin"/><Relationship Id="rId55" Type="http://schemas.openxmlformats.org/officeDocument/2006/relationships/printerSettings" Target="../printerSettings/printerSettings3073.bin"/><Relationship Id="rId63" Type="http://schemas.openxmlformats.org/officeDocument/2006/relationships/printerSettings" Target="../printerSettings/printerSettings3081.bin"/><Relationship Id="rId68" Type="http://schemas.openxmlformats.org/officeDocument/2006/relationships/printerSettings" Target="../printerSettings/printerSettings3086.bin"/><Relationship Id="rId7" Type="http://schemas.openxmlformats.org/officeDocument/2006/relationships/printerSettings" Target="../printerSettings/printerSettings3025.bin"/><Relationship Id="rId2" Type="http://schemas.openxmlformats.org/officeDocument/2006/relationships/printerSettings" Target="../printerSettings/printerSettings3020.bin"/><Relationship Id="rId16" Type="http://schemas.openxmlformats.org/officeDocument/2006/relationships/printerSettings" Target="../printerSettings/printerSettings3034.bin"/><Relationship Id="rId29" Type="http://schemas.openxmlformats.org/officeDocument/2006/relationships/printerSettings" Target="../printerSettings/printerSettings3047.bin"/><Relationship Id="rId1" Type="http://schemas.openxmlformats.org/officeDocument/2006/relationships/printerSettings" Target="../printerSettings/printerSettings3019.bin"/><Relationship Id="rId6" Type="http://schemas.openxmlformats.org/officeDocument/2006/relationships/printerSettings" Target="../printerSettings/printerSettings3024.bin"/><Relationship Id="rId11" Type="http://schemas.openxmlformats.org/officeDocument/2006/relationships/printerSettings" Target="../printerSettings/printerSettings3029.bin"/><Relationship Id="rId24" Type="http://schemas.openxmlformats.org/officeDocument/2006/relationships/printerSettings" Target="../printerSettings/printerSettings3042.bin"/><Relationship Id="rId32" Type="http://schemas.openxmlformats.org/officeDocument/2006/relationships/printerSettings" Target="../printerSettings/printerSettings3050.bin"/><Relationship Id="rId37" Type="http://schemas.openxmlformats.org/officeDocument/2006/relationships/printerSettings" Target="../printerSettings/printerSettings3055.bin"/><Relationship Id="rId40" Type="http://schemas.openxmlformats.org/officeDocument/2006/relationships/printerSettings" Target="../printerSettings/printerSettings3058.bin"/><Relationship Id="rId45" Type="http://schemas.openxmlformats.org/officeDocument/2006/relationships/printerSettings" Target="../printerSettings/printerSettings3063.bin"/><Relationship Id="rId53" Type="http://schemas.openxmlformats.org/officeDocument/2006/relationships/printerSettings" Target="../printerSettings/printerSettings3071.bin"/><Relationship Id="rId58" Type="http://schemas.openxmlformats.org/officeDocument/2006/relationships/printerSettings" Target="../printerSettings/printerSettings3076.bin"/><Relationship Id="rId66" Type="http://schemas.openxmlformats.org/officeDocument/2006/relationships/printerSettings" Target="../printerSettings/printerSettings3084.bin"/><Relationship Id="rId5" Type="http://schemas.openxmlformats.org/officeDocument/2006/relationships/printerSettings" Target="../printerSettings/printerSettings3023.bin"/><Relationship Id="rId15" Type="http://schemas.openxmlformats.org/officeDocument/2006/relationships/printerSettings" Target="../printerSettings/printerSettings3033.bin"/><Relationship Id="rId23" Type="http://schemas.openxmlformats.org/officeDocument/2006/relationships/printerSettings" Target="../printerSettings/printerSettings3041.bin"/><Relationship Id="rId28" Type="http://schemas.openxmlformats.org/officeDocument/2006/relationships/printerSettings" Target="../printerSettings/printerSettings3046.bin"/><Relationship Id="rId36" Type="http://schemas.openxmlformats.org/officeDocument/2006/relationships/printerSettings" Target="../printerSettings/printerSettings3054.bin"/><Relationship Id="rId49" Type="http://schemas.openxmlformats.org/officeDocument/2006/relationships/printerSettings" Target="../printerSettings/printerSettings3067.bin"/><Relationship Id="rId57" Type="http://schemas.openxmlformats.org/officeDocument/2006/relationships/printerSettings" Target="../printerSettings/printerSettings3075.bin"/><Relationship Id="rId61" Type="http://schemas.openxmlformats.org/officeDocument/2006/relationships/printerSettings" Target="../printerSettings/printerSettings3079.bin"/><Relationship Id="rId10" Type="http://schemas.openxmlformats.org/officeDocument/2006/relationships/printerSettings" Target="../printerSettings/printerSettings3028.bin"/><Relationship Id="rId19" Type="http://schemas.openxmlformats.org/officeDocument/2006/relationships/printerSettings" Target="../printerSettings/printerSettings3037.bin"/><Relationship Id="rId31" Type="http://schemas.openxmlformats.org/officeDocument/2006/relationships/printerSettings" Target="../printerSettings/printerSettings3049.bin"/><Relationship Id="rId44" Type="http://schemas.openxmlformats.org/officeDocument/2006/relationships/printerSettings" Target="../printerSettings/printerSettings3062.bin"/><Relationship Id="rId52" Type="http://schemas.openxmlformats.org/officeDocument/2006/relationships/printerSettings" Target="../printerSettings/printerSettings3070.bin"/><Relationship Id="rId60" Type="http://schemas.openxmlformats.org/officeDocument/2006/relationships/printerSettings" Target="../printerSettings/printerSettings3078.bin"/><Relationship Id="rId65" Type="http://schemas.openxmlformats.org/officeDocument/2006/relationships/printerSettings" Target="../printerSettings/printerSettings3083.bin"/><Relationship Id="rId4" Type="http://schemas.openxmlformats.org/officeDocument/2006/relationships/printerSettings" Target="../printerSettings/printerSettings3022.bin"/><Relationship Id="rId9" Type="http://schemas.openxmlformats.org/officeDocument/2006/relationships/printerSettings" Target="../printerSettings/printerSettings3027.bin"/><Relationship Id="rId14" Type="http://schemas.openxmlformats.org/officeDocument/2006/relationships/printerSettings" Target="../printerSettings/printerSettings3032.bin"/><Relationship Id="rId22" Type="http://schemas.openxmlformats.org/officeDocument/2006/relationships/printerSettings" Target="../printerSettings/printerSettings3040.bin"/><Relationship Id="rId27" Type="http://schemas.openxmlformats.org/officeDocument/2006/relationships/printerSettings" Target="../printerSettings/printerSettings3045.bin"/><Relationship Id="rId30" Type="http://schemas.openxmlformats.org/officeDocument/2006/relationships/printerSettings" Target="../printerSettings/printerSettings3048.bin"/><Relationship Id="rId35" Type="http://schemas.openxmlformats.org/officeDocument/2006/relationships/printerSettings" Target="../printerSettings/printerSettings3053.bin"/><Relationship Id="rId43" Type="http://schemas.openxmlformats.org/officeDocument/2006/relationships/printerSettings" Target="../printerSettings/printerSettings3061.bin"/><Relationship Id="rId48" Type="http://schemas.openxmlformats.org/officeDocument/2006/relationships/printerSettings" Target="../printerSettings/printerSettings3066.bin"/><Relationship Id="rId56" Type="http://schemas.openxmlformats.org/officeDocument/2006/relationships/printerSettings" Target="../printerSettings/printerSettings3074.bin"/><Relationship Id="rId64" Type="http://schemas.openxmlformats.org/officeDocument/2006/relationships/printerSettings" Target="../printerSettings/printerSettings3082.bin"/><Relationship Id="rId69" Type="http://schemas.openxmlformats.org/officeDocument/2006/relationships/drawing" Target="../drawings/drawing102.xml"/><Relationship Id="rId8" Type="http://schemas.openxmlformats.org/officeDocument/2006/relationships/printerSettings" Target="../printerSettings/printerSettings3026.bin"/><Relationship Id="rId51" Type="http://schemas.openxmlformats.org/officeDocument/2006/relationships/printerSettings" Target="../printerSettings/printerSettings3069.bin"/><Relationship Id="rId3" Type="http://schemas.openxmlformats.org/officeDocument/2006/relationships/printerSettings" Target="../printerSettings/printerSettings3021.bin"/><Relationship Id="rId12" Type="http://schemas.openxmlformats.org/officeDocument/2006/relationships/printerSettings" Target="../printerSettings/printerSettings3030.bin"/><Relationship Id="rId17" Type="http://schemas.openxmlformats.org/officeDocument/2006/relationships/printerSettings" Target="../printerSettings/printerSettings3035.bin"/><Relationship Id="rId25" Type="http://schemas.openxmlformats.org/officeDocument/2006/relationships/printerSettings" Target="../printerSettings/printerSettings3043.bin"/><Relationship Id="rId33" Type="http://schemas.openxmlformats.org/officeDocument/2006/relationships/printerSettings" Target="../printerSettings/printerSettings3051.bin"/><Relationship Id="rId38" Type="http://schemas.openxmlformats.org/officeDocument/2006/relationships/printerSettings" Target="../printerSettings/printerSettings3056.bin"/><Relationship Id="rId46" Type="http://schemas.openxmlformats.org/officeDocument/2006/relationships/printerSettings" Target="../printerSettings/printerSettings3064.bin"/><Relationship Id="rId59" Type="http://schemas.openxmlformats.org/officeDocument/2006/relationships/printerSettings" Target="../printerSettings/printerSettings3077.bin"/><Relationship Id="rId67" Type="http://schemas.openxmlformats.org/officeDocument/2006/relationships/printerSettings" Target="../printerSettings/printerSettings3085.bin"/><Relationship Id="rId20" Type="http://schemas.openxmlformats.org/officeDocument/2006/relationships/printerSettings" Target="../printerSettings/printerSettings3038.bin"/><Relationship Id="rId41" Type="http://schemas.openxmlformats.org/officeDocument/2006/relationships/printerSettings" Target="../printerSettings/printerSettings3059.bin"/><Relationship Id="rId54" Type="http://schemas.openxmlformats.org/officeDocument/2006/relationships/printerSettings" Target="../printerSettings/printerSettings3072.bin"/><Relationship Id="rId62" Type="http://schemas.openxmlformats.org/officeDocument/2006/relationships/printerSettings" Target="../printerSettings/printerSettings3080.bin"/></Relationships>
</file>

<file path=xl/worksheets/_rels/sheet51.xml.rels><?xml version="1.0" encoding="UTF-8" standalone="yes"?>
<Relationships xmlns="http://schemas.openxmlformats.org/package/2006/relationships"><Relationship Id="rId13" Type="http://schemas.openxmlformats.org/officeDocument/2006/relationships/printerSettings" Target="../printerSettings/printerSettings3099.bin"/><Relationship Id="rId18" Type="http://schemas.openxmlformats.org/officeDocument/2006/relationships/printerSettings" Target="../printerSettings/printerSettings3104.bin"/><Relationship Id="rId26" Type="http://schemas.openxmlformats.org/officeDocument/2006/relationships/printerSettings" Target="../printerSettings/printerSettings3112.bin"/><Relationship Id="rId39" Type="http://schemas.openxmlformats.org/officeDocument/2006/relationships/printerSettings" Target="../printerSettings/printerSettings3125.bin"/><Relationship Id="rId21" Type="http://schemas.openxmlformats.org/officeDocument/2006/relationships/printerSettings" Target="../printerSettings/printerSettings3107.bin"/><Relationship Id="rId34" Type="http://schemas.openxmlformats.org/officeDocument/2006/relationships/printerSettings" Target="../printerSettings/printerSettings3120.bin"/><Relationship Id="rId42" Type="http://schemas.openxmlformats.org/officeDocument/2006/relationships/printerSettings" Target="../printerSettings/printerSettings3128.bin"/><Relationship Id="rId47" Type="http://schemas.openxmlformats.org/officeDocument/2006/relationships/printerSettings" Target="../printerSettings/printerSettings3133.bin"/><Relationship Id="rId50" Type="http://schemas.openxmlformats.org/officeDocument/2006/relationships/printerSettings" Target="../printerSettings/printerSettings3136.bin"/><Relationship Id="rId55" Type="http://schemas.openxmlformats.org/officeDocument/2006/relationships/printerSettings" Target="../printerSettings/printerSettings3141.bin"/><Relationship Id="rId63" Type="http://schemas.openxmlformats.org/officeDocument/2006/relationships/printerSettings" Target="../printerSettings/printerSettings3149.bin"/><Relationship Id="rId68" Type="http://schemas.openxmlformats.org/officeDocument/2006/relationships/printerSettings" Target="../printerSettings/printerSettings3154.bin"/><Relationship Id="rId7" Type="http://schemas.openxmlformats.org/officeDocument/2006/relationships/printerSettings" Target="../printerSettings/printerSettings3093.bin"/><Relationship Id="rId2" Type="http://schemas.openxmlformats.org/officeDocument/2006/relationships/printerSettings" Target="../printerSettings/printerSettings3088.bin"/><Relationship Id="rId16" Type="http://schemas.openxmlformats.org/officeDocument/2006/relationships/printerSettings" Target="../printerSettings/printerSettings3102.bin"/><Relationship Id="rId29" Type="http://schemas.openxmlformats.org/officeDocument/2006/relationships/printerSettings" Target="../printerSettings/printerSettings3115.bin"/><Relationship Id="rId1" Type="http://schemas.openxmlformats.org/officeDocument/2006/relationships/printerSettings" Target="../printerSettings/printerSettings3087.bin"/><Relationship Id="rId6" Type="http://schemas.openxmlformats.org/officeDocument/2006/relationships/printerSettings" Target="../printerSettings/printerSettings3092.bin"/><Relationship Id="rId11" Type="http://schemas.openxmlformats.org/officeDocument/2006/relationships/printerSettings" Target="../printerSettings/printerSettings3097.bin"/><Relationship Id="rId24" Type="http://schemas.openxmlformats.org/officeDocument/2006/relationships/printerSettings" Target="../printerSettings/printerSettings3110.bin"/><Relationship Id="rId32" Type="http://schemas.openxmlformats.org/officeDocument/2006/relationships/printerSettings" Target="../printerSettings/printerSettings3118.bin"/><Relationship Id="rId37" Type="http://schemas.openxmlformats.org/officeDocument/2006/relationships/printerSettings" Target="../printerSettings/printerSettings3123.bin"/><Relationship Id="rId40" Type="http://schemas.openxmlformats.org/officeDocument/2006/relationships/printerSettings" Target="../printerSettings/printerSettings3126.bin"/><Relationship Id="rId45" Type="http://schemas.openxmlformats.org/officeDocument/2006/relationships/printerSettings" Target="../printerSettings/printerSettings3131.bin"/><Relationship Id="rId53" Type="http://schemas.openxmlformats.org/officeDocument/2006/relationships/printerSettings" Target="../printerSettings/printerSettings3139.bin"/><Relationship Id="rId58" Type="http://schemas.openxmlformats.org/officeDocument/2006/relationships/printerSettings" Target="../printerSettings/printerSettings3144.bin"/><Relationship Id="rId66" Type="http://schemas.openxmlformats.org/officeDocument/2006/relationships/printerSettings" Target="../printerSettings/printerSettings3152.bin"/><Relationship Id="rId5" Type="http://schemas.openxmlformats.org/officeDocument/2006/relationships/printerSettings" Target="../printerSettings/printerSettings3091.bin"/><Relationship Id="rId15" Type="http://schemas.openxmlformats.org/officeDocument/2006/relationships/printerSettings" Target="../printerSettings/printerSettings3101.bin"/><Relationship Id="rId23" Type="http://schemas.openxmlformats.org/officeDocument/2006/relationships/printerSettings" Target="../printerSettings/printerSettings3109.bin"/><Relationship Id="rId28" Type="http://schemas.openxmlformats.org/officeDocument/2006/relationships/printerSettings" Target="../printerSettings/printerSettings3114.bin"/><Relationship Id="rId36" Type="http://schemas.openxmlformats.org/officeDocument/2006/relationships/printerSettings" Target="../printerSettings/printerSettings3122.bin"/><Relationship Id="rId49" Type="http://schemas.openxmlformats.org/officeDocument/2006/relationships/printerSettings" Target="../printerSettings/printerSettings3135.bin"/><Relationship Id="rId57" Type="http://schemas.openxmlformats.org/officeDocument/2006/relationships/printerSettings" Target="../printerSettings/printerSettings3143.bin"/><Relationship Id="rId61" Type="http://schemas.openxmlformats.org/officeDocument/2006/relationships/printerSettings" Target="../printerSettings/printerSettings3147.bin"/><Relationship Id="rId10" Type="http://schemas.openxmlformats.org/officeDocument/2006/relationships/printerSettings" Target="../printerSettings/printerSettings3096.bin"/><Relationship Id="rId19" Type="http://schemas.openxmlformats.org/officeDocument/2006/relationships/printerSettings" Target="../printerSettings/printerSettings3105.bin"/><Relationship Id="rId31" Type="http://schemas.openxmlformats.org/officeDocument/2006/relationships/printerSettings" Target="../printerSettings/printerSettings3117.bin"/><Relationship Id="rId44" Type="http://schemas.openxmlformats.org/officeDocument/2006/relationships/printerSettings" Target="../printerSettings/printerSettings3130.bin"/><Relationship Id="rId52" Type="http://schemas.openxmlformats.org/officeDocument/2006/relationships/printerSettings" Target="../printerSettings/printerSettings3138.bin"/><Relationship Id="rId60" Type="http://schemas.openxmlformats.org/officeDocument/2006/relationships/printerSettings" Target="../printerSettings/printerSettings3146.bin"/><Relationship Id="rId65" Type="http://schemas.openxmlformats.org/officeDocument/2006/relationships/printerSettings" Target="../printerSettings/printerSettings3151.bin"/><Relationship Id="rId4" Type="http://schemas.openxmlformats.org/officeDocument/2006/relationships/printerSettings" Target="../printerSettings/printerSettings3090.bin"/><Relationship Id="rId9" Type="http://schemas.openxmlformats.org/officeDocument/2006/relationships/printerSettings" Target="../printerSettings/printerSettings3095.bin"/><Relationship Id="rId14" Type="http://schemas.openxmlformats.org/officeDocument/2006/relationships/printerSettings" Target="../printerSettings/printerSettings3100.bin"/><Relationship Id="rId22" Type="http://schemas.openxmlformats.org/officeDocument/2006/relationships/printerSettings" Target="../printerSettings/printerSettings3108.bin"/><Relationship Id="rId27" Type="http://schemas.openxmlformats.org/officeDocument/2006/relationships/printerSettings" Target="../printerSettings/printerSettings3113.bin"/><Relationship Id="rId30" Type="http://schemas.openxmlformats.org/officeDocument/2006/relationships/printerSettings" Target="../printerSettings/printerSettings3116.bin"/><Relationship Id="rId35" Type="http://schemas.openxmlformats.org/officeDocument/2006/relationships/printerSettings" Target="../printerSettings/printerSettings3121.bin"/><Relationship Id="rId43" Type="http://schemas.openxmlformats.org/officeDocument/2006/relationships/printerSettings" Target="../printerSettings/printerSettings3129.bin"/><Relationship Id="rId48" Type="http://schemas.openxmlformats.org/officeDocument/2006/relationships/printerSettings" Target="../printerSettings/printerSettings3134.bin"/><Relationship Id="rId56" Type="http://schemas.openxmlformats.org/officeDocument/2006/relationships/printerSettings" Target="../printerSettings/printerSettings3142.bin"/><Relationship Id="rId64" Type="http://schemas.openxmlformats.org/officeDocument/2006/relationships/printerSettings" Target="../printerSettings/printerSettings3150.bin"/><Relationship Id="rId69" Type="http://schemas.openxmlformats.org/officeDocument/2006/relationships/drawing" Target="../drawings/drawing104.xml"/><Relationship Id="rId8" Type="http://schemas.openxmlformats.org/officeDocument/2006/relationships/printerSettings" Target="../printerSettings/printerSettings3094.bin"/><Relationship Id="rId51" Type="http://schemas.openxmlformats.org/officeDocument/2006/relationships/printerSettings" Target="../printerSettings/printerSettings3137.bin"/><Relationship Id="rId3" Type="http://schemas.openxmlformats.org/officeDocument/2006/relationships/printerSettings" Target="../printerSettings/printerSettings3089.bin"/><Relationship Id="rId12" Type="http://schemas.openxmlformats.org/officeDocument/2006/relationships/printerSettings" Target="../printerSettings/printerSettings3098.bin"/><Relationship Id="rId17" Type="http://schemas.openxmlformats.org/officeDocument/2006/relationships/printerSettings" Target="../printerSettings/printerSettings3103.bin"/><Relationship Id="rId25" Type="http://schemas.openxmlformats.org/officeDocument/2006/relationships/printerSettings" Target="../printerSettings/printerSettings3111.bin"/><Relationship Id="rId33" Type="http://schemas.openxmlformats.org/officeDocument/2006/relationships/printerSettings" Target="../printerSettings/printerSettings3119.bin"/><Relationship Id="rId38" Type="http://schemas.openxmlformats.org/officeDocument/2006/relationships/printerSettings" Target="../printerSettings/printerSettings3124.bin"/><Relationship Id="rId46" Type="http://schemas.openxmlformats.org/officeDocument/2006/relationships/printerSettings" Target="../printerSettings/printerSettings3132.bin"/><Relationship Id="rId59" Type="http://schemas.openxmlformats.org/officeDocument/2006/relationships/printerSettings" Target="../printerSettings/printerSettings3145.bin"/><Relationship Id="rId67" Type="http://schemas.openxmlformats.org/officeDocument/2006/relationships/printerSettings" Target="../printerSettings/printerSettings3153.bin"/><Relationship Id="rId20" Type="http://schemas.openxmlformats.org/officeDocument/2006/relationships/printerSettings" Target="../printerSettings/printerSettings3106.bin"/><Relationship Id="rId41" Type="http://schemas.openxmlformats.org/officeDocument/2006/relationships/printerSettings" Target="../printerSettings/printerSettings3127.bin"/><Relationship Id="rId54" Type="http://schemas.openxmlformats.org/officeDocument/2006/relationships/printerSettings" Target="../printerSettings/printerSettings3140.bin"/><Relationship Id="rId62" Type="http://schemas.openxmlformats.org/officeDocument/2006/relationships/printerSettings" Target="../printerSettings/printerSettings3148.bin"/></Relationships>
</file>

<file path=xl/worksheets/_rels/sheet52.xml.rels><?xml version="1.0" encoding="UTF-8" standalone="yes"?>
<Relationships xmlns="http://schemas.openxmlformats.org/package/2006/relationships"><Relationship Id="rId13" Type="http://schemas.openxmlformats.org/officeDocument/2006/relationships/printerSettings" Target="../printerSettings/printerSettings3167.bin"/><Relationship Id="rId18" Type="http://schemas.openxmlformats.org/officeDocument/2006/relationships/printerSettings" Target="../printerSettings/printerSettings3172.bin"/><Relationship Id="rId26" Type="http://schemas.openxmlformats.org/officeDocument/2006/relationships/printerSettings" Target="../printerSettings/printerSettings3180.bin"/><Relationship Id="rId39" Type="http://schemas.openxmlformats.org/officeDocument/2006/relationships/printerSettings" Target="../printerSettings/printerSettings3193.bin"/><Relationship Id="rId21" Type="http://schemas.openxmlformats.org/officeDocument/2006/relationships/printerSettings" Target="../printerSettings/printerSettings3175.bin"/><Relationship Id="rId34" Type="http://schemas.openxmlformats.org/officeDocument/2006/relationships/printerSettings" Target="../printerSettings/printerSettings3188.bin"/><Relationship Id="rId42" Type="http://schemas.openxmlformats.org/officeDocument/2006/relationships/printerSettings" Target="../printerSettings/printerSettings3196.bin"/><Relationship Id="rId47" Type="http://schemas.openxmlformats.org/officeDocument/2006/relationships/printerSettings" Target="../printerSettings/printerSettings3201.bin"/><Relationship Id="rId50" Type="http://schemas.openxmlformats.org/officeDocument/2006/relationships/printerSettings" Target="../printerSettings/printerSettings3204.bin"/><Relationship Id="rId55" Type="http://schemas.openxmlformats.org/officeDocument/2006/relationships/printerSettings" Target="../printerSettings/printerSettings3209.bin"/><Relationship Id="rId63" Type="http://schemas.openxmlformats.org/officeDocument/2006/relationships/printerSettings" Target="../printerSettings/printerSettings3217.bin"/><Relationship Id="rId68" Type="http://schemas.openxmlformats.org/officeDocument/2006/relationships/printerSettings" Target="../printerSettings/printerSettings3222.bin"/><Relationship Id="rId7" Type="http://schemas.openxmlformats.org/officeDocument/2006/relationships/printerSettings" Target="../printerSettings/printerSettings3161.bin"/><Relationship Id="rId2" Type="http://schemas.openxmlformats.org/officeDocument/2006/relationships/printerSettings" Target="../printerSettings/printerSettings3156.bin"/><Relationship Id="rId16" Type="http://schemas.openxmlformats.org/officeDocument/2006/relationships/printerSettings" Target="../printerSettings/printerSettings3170.bin"/><Relationship Id="rId29" Type="http://schemas.openxmlformats.org/officeDocument/2006/relationships/printerSettings" Target="../printerSettings/printerSettings3183.bin"/><Relationship Id="rId1" Type="http://schemas.openxmlformats.org/officeDocument/2006/relationships/printerSettings" Target="../printerSettings/printerSettings3155.bin"/><Relationship Id="rId6" Type="http://schemas.openxmlformats.org/officeDocument/2006/relationships/printerSettings" Target="../printerSettings/printerSettings3160.bin"/><Relationship Id="rId11" Type="http://schemas.openxmlformats.org/officeDocument/2006/relationships/printerSettings" Target="../printerSettings/printerSettings3165.bin"/><Relationship Id="rId24" Type="http://schemas.openxmlformats.org/officeDocument/2006/relationships/printerSettings" Target="../printerSettings/printerSettings3178.bin"/><Relationship Id="rId32" Type="http://schemas.openxmlformats.org/officeDocument/2006/relationships/printerSettings" Target="../printerSettings/printerSettings3186.bin"/><Relationship Id="rId37" Type="http://schemas.openxmlformats.org/officeDocument/2006/relationships/printerSettings" Target="../printerSettings/printerSettings3191.bin"/><Relationship Id="rId40" Type="http://schemas.openxmlformats.org/officeDocument/2006/relationships/printerSettings" Target="../printerSettings/printerSettings3194.bin"/><Relationship Id="rId45" Type="http://schemas.openxmlformats.org/officeDocument/2006/relationships/printerSettings" Target="../printerSettings/printerSettings3199.bin"/><Relationship Id="rId53" Type="http://schemas.openxmlformats.org/officeDocument/2006/relationships/printerSettings" Target="../printerSettings/printerSettings3207.bin"/><Relationship Id="rId58" Type="http://schemas.openxmlformats.org/officeDocument/2006/relationships/printerSettings" Target="../printerSettings/printerSettings3212.bin"/><Relationship Id="rId66" Type="http://schemas.openxmlformats.org/officeDocument/2006/relationships/printerSettings" Target="../printerSettings/printerSettings3220.bin"/><Relationship Id="rId5" Type="http://schemas.openxmlformats.org/officeDocument/2006/relationships/printerSettings" Target="../printerSettings/printerSettings3159.bin"/><Relationship Id="rId15" Type="http://schemas.openxmlformats.org/officeDocument/2006/relationships/printerSettings" Target="../printerSettings/printerSettings3169.bin"/><Relationship Id="rId23" Type="http://schemas.openxmlformats.org/officeDocument/2006/relationships/printerSettings" Target="../printerSettings/printerSettings3177.bin"/><Relationship Id="rId28" Type="http://schemas.openxmlformats.org/officeDocument/2006/relationships/printerSettings" Target="../printerSettings/printerSettings3182.bin"/><Relationship Id="rId36" Type="http://schemas.openxmlformats.org/officeDocument/2006/relationships/printerSettings" Target="../printerSettings/printerSettings3190.bin"/><Relationship Id="rId49" Type="http://schemas.openxmlformats.org/officeDocument/2006/relationships/printerSettings" Target="../printerSettings/printerSettings3203.bin"/><Relationship Id="rId57" Type="http://schemas.openxmlformats.org/officeDocument/2006/relationships/printerSettings" Target="../printerSettings/printerSettings3211.bin"/><Relationship Id="rId61" Type="http://schemas.openxmlformats.org/officeDocument/2006/relationships/printerSettings" Target="../printerSettings/printerSettings3215.bin"/><Relationship Id="rId10" Type="http://schemas.openxmlformats.org/officeDocument/2006/relationships/printerSettings" Target="../printerSettings/printerSettings3164.bin"/><Relationship Id="rId19" Type="http://schemas.openxmlformats.org/officeDocument/2006/relationships/printerSettings" Target="../printerSettings/printerSettings3173.bin"/><Relationship Id="rId31" Type="http://schemas.openxmlformats.org/officeDocument/2006/relationships/printerSettings" Target="../printerSettings/printerSettings3185.bin"/><Relationship Id="rId44" Type="http://schemas.openxmlformats.org/officeDocument/2006/relationships/printerSettings" Target="../printerSettings/printerSettings3198.bin"/><Relationship Id="rId52" Type="http://schemas.openxmlformats.org/officeDocument/2006/relationships/printerSettings" Target="../printerSettings/printerSettings3206.bin"/><Relationship Id="rId60" Type="http://schemas.openxmlformats.org/officeDocument/2006/relationships/printerSettings" Target="../printerSettings/printerSettings3214.bin"/><Relationship Id="rId65" Type="http://schemas.openxmlformats.org/officeDocument/2006/relationships/printerSettings" Target="../printerSettings/printerSettings3219.bin"/><Relationship Id="rId4" Type="http://schemas.openxmlformats.org/officeDocument/2006/relationships/printerSettings" Target="../printerSettings/printerSettings3158.bin"/><Relationship Id="rId9" Type="http://schemas.openxmlformats.org/officeDocument/2006/relationships/printerSettings" Target="../printerSettings/printerSettings3163.bin"/><Relationship Id="rId14" Type="http://schemas.openxmlformats.org/officeDocument/2006/relationships/printerSettings" Target="../printerSettings/printerSettings3168.bin"/><Relationship Id="rId22" Type="http://schemas.openxmlformats.org/officeDocument/2006/relationships/printerSettings" Target="../printerSettings/printerSettings3176.bin"/><Relationship Id="rId27" Type="http://schemas.openxmlformats.org/officeDocument/2006/relationships/printerSettings" Target="../printerSettings/printerSettings3181.bin"/><Relationship Id="rId30" Type="http://schemas.openxmlformats.org/officeDocument/2006/relationships/printerSettings" Target="../printerSettings/printerSettings3184.bin"/><Relationship Id="rId35" Type="http://schemas.openxmlformats.org/officeDocument/2006/relationships/printerSettings" Target="../printerSettings/printerSettings3189.bin"/><Relationship Id="rId43" Type="http://schemas.openxmlformats.org/officeDocument/2006/relationships/printerSettings" Target="../printerSettings/printerSettings3197.bin"/><Relationship Id="rId48" Type="http://schemas.openxmlformats.org/officeDocument/2006/relationships/printerSettings" Target="../printerSettings/printerSettings3202.bin"/><Relationship Id="rId56" Type="http://schemas.openxmlformats.org/officeDocument/2006/relationships/printerSettings" Target="../printerSettings/printerSettings3210.bin"/><Relationship Id="rId64" Type="http://schemas.openxmlformats.org/officeDocument/2006/relationships/printerSettings" Target="../printerSettings/printerSettings3218.bin"/><Relationship Id="rId69" Type="http://schemas.openxmlformats.org/officeDocument/2006/relationships/drawing" Target="../drawings/drawing106.xml"/><Relationship Id="rId8" Type="http://schemas.openxmlformats.org/officeDocument/2006/relationships/printerSettings" Target="../printerSettings/printerSettings3162.bin"/><Relationship Id="rId51" Type="http://schemas.openxmlformats.org/officeDocument/2006/relationships/printerSettings" Target="../printerSettings/printerSettings3205.bin"/><Relationship Id="rId3" Type="http://schemas.openxmlformats.org/officeDocument/2006/relationships/printerSettings" Target="../printerSettings/printerSettings3157.bin"/><Relationship Id="rId12" Type="http://schemas.openxmlformats.org/officeDocument/2006/relationships/printerSettings" Target="../printerSettings/printerSettings3166.bin"/><Relationship Id="rId17" Type="http://schemas.openxmlformats.org/officeDocument/2006/relationships/printerSettings" Target="../printerSettings/printerSettings3171.bin"/><Relationship Id="rId25" Type="http://schemas.openxmlformats.org/officeDocument/2006/relationships/printerSettings" Target="../printerSettings/printerSettings3179.bin"/><Relationship Id="rId33" Type="http://schemas.openxmlformats.org/officeDocument/2006/relationships/printerSettings" Target="../printerSettings/printerSettings3187.bin"/><Relationship Id="rId38" Type="http://schemas.openxmlformats.org/officeDocument/2006/relationships/printerSettings" Target="../printerSettings/printerSettings3192.bin"/><Relationship Id="rId46" Type="http://schemas.openxmlformats.org/officeDocument/2006/relationships/printerSettings" Target="../printerSettings/printerSettings3200.bin"/><Relationship Id="rId59" Type="http://schemas.openxmlformats.org/officeDocument/2006/relationships/printerSettings" Target="../printerSettings/printerSettings3213.bin"/><Relationship Id="rId67" Type="http://schemas.openxmlformats.org/officeDocument/2006/relationships/printerSettings" Target="../printerSettings/printerSettings3221.bin"/><Relationship Id="rId20" Type="http://schemas.openxmlformats.org/officeDocument/2006/relationships/printerSettings" Target="../printerSettings/printerSettings3174.bin"/><Relationship Id="rId41" Type="http://schemas.openxmlformats.org/officeDocument/2006/relationships/printerSettings" Target="../printerSettings/printerSettings3195.bin"/><Relationship Id="rId54" Type="http://schemas.openxmlformats.org/officeDocument/2006/relationships/printerSettings" Target="../printerSettings/printerSettings3208.bin"/><Relationship Id="rId62" Type="http://schemas.openxmlformats.org/officeDocument/2006/relationships/printerSettings" Target="../printerSettings/printerSettings3216.bin"/></Relationships>
</file>

<file path=xl/worksheets/_rels/sheet53.xml.rels><?xml version="1.0" encoding="UTF-8" standalone="yes"?>
<Relationships xmlns="http://schemas.openxmlformats.org/package/2006/relationships"><Relationship Id="rId13" Type="http://schemas.openxmlformats.org/officeDocument/2006/relationships/printerSettings" Target="../printerSettings/printerSettings3235.bin"/><Relationship Id="rId18" Type="http://schemas.openxmlformats.org/officeDocument/2006/relationships/printerSettings" Target="../printerSettings/printerSettings3240.bin"/><Relationship Id="rId26" Type="http://schemas.openxmlformats.org/officeDocument/2006/relationships/printerSettings" Target="../printerSettings/printerSettings3248.bin"/><Relationship Id="rId39" Type="http://schemas.openxmlformats.org/officeDocument/2006/relationships/printerSettings" Target="../printerSettings/printerSettings3261.bin"/><Relationship Id="rId21" Type="http://schemas.openxmlformats.org/officeDocument/2006/relationships/printerSettings" Target="../printerSettings/printerSettings3243.bin"/><Relationship Id="rId34" Type="http://schemas.openxmlformats.org/officeDocument/2006/relationships/printerSettings" Target="../printerSettings/printerSettings3256.bin"/><Relationship Id="rId42" Type="http://schemas.openxmlformats.org/officeDocument/2006/relationships/printerSettings" Target="../printerSettings/printerSettings3264.bin"/><Relationship Id="rId47" Type="http://schemas.openxmlformats.org/officeDocument/2006/relationships/printerSettings" Target="../printerSettings/printerSettings3269.bin"/><Relationship Id="rId50" Type="http://schemas.openxmlformats.org/officeDocument/2006/relationships/printerSettings" Target="../printerSettings/printerSettings3272.bin"/><Relationship Id="rId55" Type="http://schemas.openxmlformats.org/officeDocument/2006/relationships/printerSettings" Target="../printerSettings/printerSettings3277.bin"/><Relationship Id="rId63" Type="http://schemas.openxmlformats.org/officeDocument/2006/relationships/printerSettings" Target="../printerSettings/printerSettings3285.bin"/><Relationship Id="rId68" Type="http://schemas.openxmlformats.org/officeDocument/2006/relationships/printerSettings" Target="../printerSettings/printerSettings3290.bin"/><Relationship Id="rId7" Type="http://schemas.openxmlformats.org/officeDocument/2006/relationships/printerSettings" Target="../printerSettings/printerSettings3229.bin"/><Relationship Id="rId2" Type="http://schemas.openxmlformats.org/officeDocument/2006/relationships/printerSettings" Target="../printerSettings/printerSettings3224.bin"/><Relationship Id="rId16" Type="http://schemas.openxmlformats.org/officeDocument/2006/relationships/printerSettings" Target="../printerSettings/printerSettings3238.bin"/><Relationship Id="rId29" Type="http://schemas.openxmlformats.org/officeDocument/2006/relationships/printerSettings" Target="../printerSettings/printerSettings3251.bin"/><Relationship Id="rId1" Type="http://schemas.openxmlformats.org/officeDocument/2006/relationships/printerSettings" Target="../printerSettings/printerSettings3223.bin"/><Relationship Id="rId6" Type="http://schemas.openxmlformats.org/officeDocument/2006/relationships/printerSettings" Target="../printerSettings/printerSettings3228.bin"/><Relationship Id="rId11" Type="http://schemas.openxmlformats.org/officeDocument/2006/relationships/printerSettings" Target="../printerSettings/printerSettings3233.bin"/><Relationship Id="rId24" Type="http://schemas.openxmlformats.org/officeDocument/2006/relationships/printerSettings" Target="../printerSettings/printerSettings3246.bin"/><Relationship Id="rId32" Type="http://schemas.openxmlformats.org/officeDocument/2006/relationships/printerSettings" Target="../printerSettings/printerSettings3254.bin"/><Relationship Id="rId37" Type="http://schemas.openxmlformats.org/officeDocument/2006/relationships/printerSettings" Target="../printerSettings/printerSettings3259.bin"/><Relationship Id="rId40" Type="http://schemas.openxmlformats.org/officeDocument/2006/relationships/printerSettings" Target="../printerSettings/printerSettings3262.bin"/><Relationship Id="rId45" Type="http://schemas.openxmlformats.org/officeDocument/2006/relationships/printerSettings" Target="../printerSettings/printerSettings3267.bin"/><Relationship Id="rId53" Type="http://schemas.openxmlformats.org/officeDocument/2006/relationships/printerSettings" Target="../printerSettings/printerSettings3275.bin"/><Relationship Id="rId58" Type="http://schemas.openxmlformats.org/officeDocument/2006/relationships/printerSettings" Target="../printerSettings/printerSettings3280.bin"/><Relationship Id="rId66" Type="http://schemas.openxmlformats.org/officeDocument/2006/relationships/printerSettings" Target="../printerSettings/printerSettings3288.bin"/><Relationship Id="rId5" Type="http://schemas.openxmlformats.org/officeDocument/2006/relationships/printerSettings" Target="../printerSettings/printerSettings3227.bin"/><Relationship Id="rId15" Type="http://schemas.openxmlformats.org/officeDocument/2006/relationships/printerSettings" Target="../printerSettings/printerSettings3237.bin"/><Relationship Id="rId23" Type="http://schemas.openxmlformats.org/officeDocument/2006/relationships/printerSettings" Target="../printerSettings/printerSettings3245.bin"/><Relationship Id="rId28" Type="http://schemas.openxmlformats.org/officeDocument/2006/relationships/printerSettings" Target="../printerSettings/printerSettings3250.bin"/><Relationship Id="rId36" Type="http://schemas.openxmlformats.org/officeDocument/2006/relationships/printerSettings" Target="../printerSettings/printerSettings3258.bin"/><Relationship Id="rId49" Type="http://schemas.openxmlformats.org/officeDocument/2006/relationships/printerSettings" Target="../printerSettings/printerSettings3271.bin"/><Relationship Id="rId57" Type="http://schemas.openxmlformats.org/officeDocument/2006/relationships/printerSettings" Target="../printerSettings/printerSettings3279.bin"/><Relationship Id="rId61" Type="http://schemas.openxmlformats.org/officeDocument/2006/relationships/printerSettings" Target="../printerSettings/printerSettings3283.bin"/><Relationship Id="rId10" Type="http://schemas.openxmlformats.org/officeDocument/2006/relationships/printerSettings" Target="../printerSettings/printerSettings3232.bin"/><Relationship Id="rId19" Type="http://schemas.openxmlformats.org/officeDocument/2006/relationships/printerSettings" Target="../printerSettings/printerSettings3241.bin"/><Relationship Id="rId31" Type="http://schemas.openxmlformats.org/officeDocument/2006/relationships/printerSettings" Target="../printerSettings/printerSettings3253.bin"/><Relationship Id="rId44" Type="http://schemas.openxmlformats.org/officeDocument/2006/relationships/printerSettings" Target="../printerSettings/printerSettings3266.bin"/><Relationship Id="rId52" Type="http://schemas.openxmlformats.org/officeDocument/2006/relationships/printerSettings" Target="../printerSettings/printerSettings3274.bin"/><Relationship Id="rId60" Type="http://schemas.openxmlformats.org/officeDocument/2006/relationships/printerSettings" Target="../printerSettings/printerSettings3282.bin"/><Relationship Id="rId65" Type="http://schemas.openxmlformats.org/officeDocument/2006/relationships/printerSettings" Target="../printerSettings/printerSettings3287.bin"/><Relationship Id="rId4" Type="http://schemas.openxmlformats.org/officeDocument/2006/relationships/printerSettings" Target="../printerSettings/printerSettings3226.bin"/><Relationship Id="rId9" Type="http://schemas.openxmlformats.org/officeDocument/2006/relationships/printerSettings" Target="../printerSettings/printerSettings3231.bin"/><Relationship Id="rId14" Type="http://schemas.openxmlformats.org/officeDocument/2006/relationships/printerSettings" Target="../printerSettings/printerSettings3236.bin"/><Relationship Id="rId22" Type="http://schemas.openxmlformats.org/officeDocument/2006/relationships/printerSettings" Target="../printerSettings/printerSettings3244.bin"/><Relationship Id="rId27" Type="http://schemas.openxmlformats.org/officeDocument/2006/relationships/printerSettings" Target="../printerSettings/printerSettings3249.bin"/><Relationship Id="rId30" Type="http://schemas.openxmlformats.org/officeDocument/2006/relationships/printerSettings" Target="../printerSettings/printerSettings3252.bin"/><Relationship Id="rId35" Type="http://schemas.openxmlformats.org/officeDocument/2006/relationships/printerSettings" Target="../printerSettings/printerSettings3257.bin"/><Relationship Id="rId43" Type="http://schemas.openxmlformats.org/officeDocument/2006/relationships/printerSettings" Target="../printerSettings/printerSettings3265.bin"/><Relationship Id="rId48" Type="http://schemas.openxmlformats.org/officeDocument/2006/relationships/printerSettings" Target="../printerSettings/printerSettings3270.bin"/><Relationship Id="rId56" Type="http://schemas.openxmlformats.org/officeDocument/2006/relationships/printerSettings" Target="../printerSettings/printerSettings3278.bin"/><Relationship Id="rId64" Type="http://schemas.openxmlformats.org/officeDocument/2006/relationships/printerSettings" Target="../printerSettings/printerSettings3286.bin"/><Relationship Id="rId69" Type="http://schemas.openxmlformats.org/officeDocument/2006/relationships/drawing" Target="../drawings/drawing107.xml"/><Relationship Id="rId8" Type="http://schemas.openxmlformats.org/officeDocument/2006/relationships/printerSettings" Target="../printerSettings/printerSettings3230.bin"/><Relationship Id="rId51" Type="http://schemas.openxmlformats.org/officeDocument/2006/relationships/printerSettings" Target="../printerSettings/printerSettings3273.bin"/><Relationship Id="rId3" Type="http://schemas.openxmlformats.org/officeDocument/2006/relationships/printerSettings" Target="../printerSettings/printerSettings3225.bin"/><Relationship Id="rId12" Type="http://schemas.openxmlformats.org/officeDocument/2006/relationships/printerSettings" Target="../printerSettings/printerSettings3234.bin"/><Relationship Id="rId17" Type="http://schemas.openxmlformats.org/officeDocument/2006/relationships/printerSettings" Target="../printerSettings/printerSettings3239.bin"/><Relationship Id="rId25" Type="http://schemas.openxmlformats.org/officeDocument/2006/relationships/printerSettings" Target="../printerSettings/printerSettings3247.bin"/><Relationship Id="rId33" Type="http://schemas.openxmlformats.org/officeDocument/2006/relationships/printerSettings" Target="../printerSettings/printerSettings3255.bin"/><Relationship Id="rId38" Type="http://schemas.openxmlformats.org/officeDocument/2006/relationships/printerSettings" Target="../printerSettings/printerSettings3260.bin"/><Relationship Id="rId46" Type="http://schemas.openxmlformats.org/officeDocument/2006/relationships/printerSettings" Target="../printerSettings/printerSettings3268.bin"/><Relationship Id="rId59" Type="http://schemas.openxmlformats.org/officeDocument/2006/relationships/printerSettings" Target="../printerSettings/printerSettings3281.bin"/><Relationship Id="rId67" Type="http://schemas.openxmlformats.org/officeDocument/2006/relationships/printerSettings" Target="../printerSettings/printerSettings3289.bin"/><Relationship Id="rId20" Type="http://schemas.openxmlformats.org/officeDocument/2006/relationships/printerSettings" Target="../printerSettings/printerSettings3242.bin"/><Relationship Id="rId41" Type="http://schemas.openxmlformats.org/officeDocument/2006/relationships/printerSettings" Target="../printerSettings/printerSettings3263.bin"/><Relationship Id="rId54" Type="http://schemas.openxmlformats.org/officeDocument/2006/relationships/printerSettings" Target="../printerSettings/printerSettings3276.bin"/><Relationship Id="rId62" Type="http://schemas.openxmlformats.org/officeDocument/2006/relationships/printerSettings" Target="../printerSettings/printerSettings3284.bin"/></Relationships>
</file>

<file path=xl/worksheets/_rels/sheet54.xml.rels><?xml version="1.0" encoding="UTF-8" standalone="yes"?>
<Relationships xmlns="http://schemas.openxmlformats.org/package/2006/relationships"><Relationship Id="rId13" Type="http://schemas.openxmlformats.org/officeDocument/2006/relationships/printerSettings" Target="../printerSettings/printerSettings3303.bin"/><Relationship Id="rId18" Type="http://schemas.openxmlformats.org/officeDocument/2006/relationships/printerSettings" Target="../printerSettings/printerSettings3308.bin"/><Relationship Id="rId26" Type="http://schemas.openxmlformats.org/officeDocument/2006/relationships/printerSettings" Target="../printerSettings/printerSettings3316.bin"/><Relationship Id="rId39" Type="http://schemas.openxmlformats.org/officeDocument/2006/relationships/printerSettings" Target="../printerSettings/printerSettings3329.bin"/><Relationship Id="rId21" Type="http://schemas.openxmlformats.org/officeDocument/2006/relationships/printerSettings" Target="../printerSettings/printerSettings3311.bin"/><Relationship Id="rId34" Type="http://schemas.openxmlformats.org/officeDocument/2006/relationships/printerSettings" Target="../printerSettings/printerSettings3324.bin"/><Relationship Id="rId42" Type="http://schemas.openxmlformats.org/officeDocument/2006/relationships/printerSettings" Target="../printerSettings/printerSettings3332.bin"/><Relationship Id="rId47" Type="http://schemas.openxmlformats.org/officeDocument/2006/relationships/printerSettings" Target="../printerSettings/printerSettings3337.bin"/><Relationship Id="rId50" Type="http://schemas.openxmlformats.org/officeDocument/2006/relationships/printerSettings" Target="../printerSettings/printerSettings3340.bin"/><Relationship Id="rId55" Type="http://schemas.openxmlformats.org/officeDocument/2006/relationships/printerSettings" Target="../printerSettings/printerSettings3345.bin"/><Relationship Id="rId63" Type="http://schemas.openxmlformats.org/officeDocument/2006/relationships/printerSettings" Target="../printerSettings/printerSettings3353.bin"/><Relationship Id="rId68" Type="http://schemas.openxmlformats.org/officeDocument/2006/relationships/printerSettings" Target="../printerSettings/printerSettings3358.bin"/><Relationship Id="rId7" Type="http://schemas.openxmlformats.org/officeDocument/2006/relationships/printerSettings" Target="../printerSettings/printerSettings3297.bin"/><Relationship Id="rId2" Type="http://schemas.openxmlformats.org/officeDocument/2006/relationships/printerSettings" Target="../printerSettings/printerSettings3292.bin"/><Relationship Id="rId16" Type="http://schemas.openxmlformats.org/officeDocument/2006/relationships/printerSettings" Target="../printerSettings/printerSettings3306.bin"/><Relationship Id="rId29" Type="http://schemas.openxmlformats.org/officeDocument/2006/relationships/printerSettings" Target="../printerSettings/printerSettings3319.bin"/><Relationship Id="rId1" Type="http://schemas.openxmlformats.org/officeDocument/2006/relationships/printerSettings" Target="../printerSettings/printerSettings3291.bin"/><Relationship Id="rId6" Type="http://schemas.openxmlformats.org/officeDocument/2006/relationships/printerSettings" Target="../printerSettings/printerSettings3296.bin"/><Relationship Id="rId11" Type="http://schemas.openxmlformats.org/officeDocument/2006/relationships/printerSettings" Target="../printerSettings/printerSettings3301.bin"/><Relationship Id="rId24" Type="http://schemas.openxmlformats.org/officeDocument/2006/relationships/printerSettings" Target="../printerSettings/printerSettings3314.bin"/><Relationship Id="rId32" Type="http://schemas.openxmlformats.org/officeDocument/2006/relationships/printerSettings" Target="../printerSettings/printerSettings3322.bin"/><Relationship Id="rId37" Type="http://schemas.openxmlformats.org/officeDocument/2006/relationships/printerSettings" Target="../printerSettings/printerSettings3327.bin"/><Relationship Id="rId40" Type="http://schemas.openxmlformats.org/officeDocument/2006/relationships/printerSettings" Target="../printerSettings/printerSettings3330.bin"/><Relationship Id="rId45" Type="http://schemas.openxmlformats.org/officeDocument/2006/relationships/printerSettings" Target="../printerSettings/printerSettings3335.bin"/><Relationship Id="rId53" Type="http://schemas.openxmlformats.org/officeDocument/2006/relationships/printerSettings" Target="../printerSettings/printerSettings3343.bin"/><Relationship Id="rId58" Type="http://schemas.openxmlformats.org/officeDocument/2006/relationships/printerSettings" Target="../printerSettings/printerSettings3348.bin"/><Relationship Id="rId66" Type="http://schemas.openxmlformats.org/officeDocument/2006/relationships/printerSettings" Target="../printerSettings/printerSettings3356.bin"/><Relationship Id="rId5" Type="http://schemas.openxmlformats.org/officeDocument/2006/relationships/printerSettings" Target="../printerSettings/printerSettings3295.bin"/><Relationship Id="rId15" Type="http://schemas.openxmlformats.org/officeDocument/2006/relationships/printerSettings" Target="../printerSettings/printerSettings3305.bin"/><Relationship Id="rId23" Type="http://schemas.openxmlformats.org/officeDocument/2006/relationships/printerSettings" Target="../printerSettings/printerSettings3313.bin"/><Relationship Id="rId28" Type="http://schemas.openxmlformats.org/officeDocument/2006/relationships/printerSettings" Target="../printerSettings/printerSettings3318.bin"/><Relationship Id="rId36" Type="http://schemas.openxmlformats.org/officeDocument/2006/relationships/printerSettings" Target="../printerSettings/printerSettings3326.bin"/><Relationship Id="rId49" Type="http://schemas.openxmlformats.org/officeDocument/2006/relationships/printerSettings" Target="../printerSettings/printerSettings3339.bin"/><Relationship Id="rId57" Type="http://schemas.openxmlformats.org/officeDocument/2006/relationships/printerSettings" Target="../printerSettings/printerSettings3347.bin"/><Relationship Id="rId61" Type="http://schemas.openxmlformats.org/officeDocument/2006/relationships/printerSettings" Target="../printerSettings/printerSettings3351.bin"/><Relationship Id="rId10" Type="http://schemas.openxmlformats.org/officeDocument/2006/relationships/printerSettings" Target="../printerSettings/printerSettings3300.bin"/><Relationship Id="rId19" Type="http://schemas.openxmlformats.org/officeDocument/2006/relationships/printerSettings" Target="../printerSettings/printerSettings3309.bin"/><Relationship Id="rId31" Type="http://schemas.openxmlformats.org/officeDocument/2006/relationships/printerSettings" Target="../printerSettings/printerSettings3321.bin"/><Relationship Id="rId44" Type="http://schemas.openxmlformats.org/officeDocument/2006/relationships/printerSettings" Target="../printerSettings/printerSettings3334.bin"/><Relationship Id="rId52" Type="http://schemas.openxmlformats.org/officeDocument/2006/relationships/printerSettings" Target="../printerSettings/printerSettings3342.bin"/><Relationship Id="rId60" Type="http://schemas.openxmlformats.org/officeDocument/2006/relationships/printerSettings" Target="../printerSettings/printerSettings3350.bin"/><Relationship Id="rId65" Type="http://schemas.openxmlformats.org/officeDocument/2006/relationships/printerSettings" Target="../printerSettings/printerSettings3355.bin"/><Relationship Id="rId4" Type="http://schemas.openxmlformats.org/officeDocument/2006/relationships/printerSettings" Target="../printerSettings/printerSettings3294.bin"/><Relationship Id="rId9" Type="http://schemas.openxmlformats.org/officeDocument/2006/relationships/printerSettings" Target="../printerSettings/printerSettings3299.bin"/><Relationship Id="rId14" Type="http://schemas.openxmlformats.org/officeDocument/2006/relationships/printerSettings" Target="../printerSettings/printerSettings3304.bin"/><Relationship Id="rId22" Type="http://schemas.openxmlformats.org/officeDocument/2006/relationships/printerSettings" Target="../printerSettings/printerSettings3312.bin"/><Relationship Id="rId27" Type="http://schemas.openxmlformats.org/officeDocument/2006/relationships/printerSettings" Target="../printerSettings/printerSettings3317.bin"/><Relationship Id="rId30" Type="http://schemas.openxmlformats.org/officeDocument/2006/relationships/printerSettings" Target="../printerSettings/printerSettings3320.bin"/><Relationship Id="rId35" Type="http://schemas.openxmlformats.org/officeDocument/2006/relationships/printerSettings" Target="../printerSettings/printerSettings3325.bin"/><Relationship Id="rId43" Type="http://schemas.openxmlformats.org/officeDocument/2006/relationships/printerSettings" Target="../printerSettings/printerSettings3333.bin"/><Relationship Id="rId48" Type="http://schemas.openxmlformats.org/officeDocument/2006/relationships/printerSettings" Target="../printerSettings/printerSettings3338.bin"/><Relationship Id="rId56" Type="http://schemas.openxmlformats.org/officeDocument/2006/relationships/printerSettings" Target="../printerSettings/printerSettings3346.bin"/><Relationship Id="rId64" Type="http://schemas.openxmlformats.org/officeDocument/2006/relationships/printerSettings" Target="../printerSettings/printerSettings3354.bin"/><Relationship Id="rId69" Type="http://schemas.openxmlformats.org/officeDocument/2006/relationships/drawing" Target="../drawings/drawing109.xml"/><Relationship Id="rId8" Type="http://schemas.openxmlformats.org/officeDocument/2006/relationships/printerSettings" Target="../printerSettings/printerSettings3298.bin"/><Relationship Id="rId51" Type="http://schemas.openxmlformats.org/officeDocument/2006/relationships/printerSettings" Target="../printerSettings/printerSettings3341.bin"/><Relationship Id="rId3" Type="http://schemas.openxmlformats.org/officeDocument/2006/relationships/printerSettings" Target="../printerSettings/printerSettings3293.bin"/><Relationship Id="rId12" Type="http://schemas.openxmlformats.org/officeDocument/2006/relationships/printerSettings" Target="../printerSettings/printerSettings3302.bin"/><Relationship Id="rId17" Type="http://schemas.openxmlformats.org/officeDocument/2006/relationships/printerSettings" Target="../printerSettings/printerSettings3307.bin"/><Relationship Id="rId25" Type="http://schemas.openxmlformats.org/officeDocument/2006/relationships/printerSettings" Target="../printerSettings/printerSettings3315.bin"/><Relationship Id="rId33" Type="http://schemas.openxmlformats.org/officeDocument/2006/relationships/printerSettings" Target="../printerSettings/printerSettings3323.bin"/><Relationship Id="rId38" Type="http://schemas.openxmlformats.org/officeDocument/2006/relationships/printerSettings" Target="../printerSettings/printerSettings3328.bin"/><Relationship Id="rId46" Type="http://schemas.openxmlformats.org/officeDocument/2006/relationships/printerSettings" Target="../printerSettings/printerSettings3336.bin"/><Relationship Id="rId59" Type="http://schemas.openxmlformats.org/officeDocument/2006/relationships/printerSettings" Target="../printerSettings/printerSettings3349.bin"/><Relationship Id="rId67" Type="http://schemas.openxmlformats.org/officeDocument/2006/relationships/printerSettings" Target="../printerSettings/printerSettings3357.bin"/><Relationship Id="rId20" Type="http://schemas.openxmlformats.org/officeDocument/2006/relationships/printerSettings" Target="../printerSettings/printerSettings3310.bin"/><Relationship Id="rId41" Type="http://schemas.openxmlformats.org/officeDocument/2006/relationships/printerSettings" Target="../printerSettings/printerSettings3331.bin"/><Relationship Id="rId54" Type="http://schemas.openxmlformats.org/officeDocument/2006/relationships/printerSettings" Target="../printerSettings/printerSettings3344.bin"/><Relationship Id="rId62" Type="http://schemas.openxmlformats.org/officeDocument/2006/relationships/printerSettings" Target="../printerSettings/printerSettings3352.bin"/></Relationships>
</file>

<file path=xl/worksheets/_rels/sheet55.xml.rels><?xml version="1.0" encoding="UTF-8" standalone="yes"?>
<Relationships xmlns="http://schemas.openxmlformats.org/package/2006/relationships"><Relationship Id="rId13" Type="http://schemas.openxmlformats.org/officeDocument/2006/relationships/printerSettings" Target="../printerSettings/printerSettings3371.bin"/><Relationship Id="rId18" Type="http://schemas.openxmlformats.org/officeDocument/2006/relationships/printerSettings" Target="../printerSettings/printerSettings3376.bin"/><Relationship Id="rId26" Type="http://schemas.openxmlformats.org/officeDocument/2006/relationships/printerSettings" Target="../printerSettings/printerSettings3384.bin"/><Relationship Id="rId39" Type="http://schemas.openxmlformats.org/officeDocument/2006/relationships/printerSettings" Target="../printerSettings/printerSettings3397.bin"/><Relationship Id="rId21" Type="http://schemas.openxmlformats.org/officeDocument/2006/relationships/printerSettings" Target="../printerSettings/printerSettings3379.bin"/><Relationship Id="rId34" Type="http://schemas.openxmlformats.org/officeDocument/2006/relationships/printerSettings" Target="../printerSettings/printerSettings3392.bin"/><Relationship Id="rId42" Type="http://schemas.openxmlformats.org/officeDocument/2006/relationships/printerSettings" Target="../printerSettings/printerSettings3400.bin"/><Relationship Id="rId47" Type="http://schemas.openxmlformats.org/officeDocument/2006/relationships/printerSettings" Target="../printerSettings/printerSettings3405.bin"/><Relationship Id="rId50" Type="http://schemas.openxmlformats.org/officeDocument/2006/relationships/printerSettings" Target="../printerSettings/printerSettings3408.bin"/><Relationship Id="rId55" Type="http://schemas.openxmlformats.org/officeDocument/2006/relationships/printerSettings" Target="../printerSettings/printerSettings3413.bin"/><Relationship Id="rId63" Type="http://schemas.openxmlformats.org/officeDocument/2006/relationships/printerSettings" Target="../printerSettings/printerSettings3421.bin"/><Relationship Id="rId68" Type="http://schemas.openxmlformats.org/officeDocument/2006/relationships/printerSettings" Target="../printerSettings/printerSettings3426.bin"/><Relationship Id="rId7" Type="http://schemas.openxmlformats.org/officeDocument/2006/relationships/printerSettings" Target="../printerSettings/printerSettings3365.bin"/><Relationship Id="rId2" Type="http://schemas.openxmlformats.org/officeDocument/2006/relationships/printerSettings" Target="../printerSettings/printerSettings3360.bin"/><Relationship Id="rId16" Type="http://schemas.openxmlformats.org/officeDocument/2006/relationships/printerSettings" Target="../printerSettings/printerSettings3374.bin"/><Relationship Id="rId29" Type="http://schemas.openxmlformats.org/officeDocument/2006/relationships/printerSettings" Target="../printerSettings/printerSettings3387.bin"/><Relationship Id="rId1" Type="http://schemas.openxmlformats.org/officeDocument/2006/relationships/printerSettings" Target="../printerSettings/printerSettings3359.bin"/><Relationship Id="rId6" Type="http://schemas.openxmlformats.org/officeDocument/2006/relationships/printerSettings" Target="../printerSettings/printerSettings3364.bin"/><Relationship Id="rId11" Type="http://schemas.openxmlformats.org/officeDocument/2006/relationships/printerSettings" Target="../printerSettings/printerSettings3369.bin"/><Relationship Id="rId24" Type="http://schemas.openxmlformats.org/officeDocument/2006/relationships/printerSettings" Target="../printerSettings/printerSettings3382.bin"/><Relationship Id="rId32" Type="http://schemas.openxmlformats.org/officeDocument/2006/relationships/printerSettings" Target="../printerSettings/printerSettings3390.bin"/><Relationship Id="rId37" Type="http://schemas.openxmlformats.org/officeDocument/2006/relationships/printerSettings" Target="../printerSettings/printerSettings3395.bin"/><Relationship Id="rId40" Type="http://schemas.openxmlformats.org/officeDocument/2006/relationships/printerSettings" Target="../printerSettings/printerSettings3398.bin"/><Relationship Id="rId45" Type="http://schemas.openxmlformats.org/officeDocument/2006/relationships/printerSettings" Target="../printerSettings/printerSettings3403.bin"/><Relationship Id="rId53" Type="http://schemas.openxmlformats.org/officeDocument/2006/relationships/printerSettings" Target="../printerSettings/printerSettings3411.bin"/><Relationship Id="rId58" Type="http://schemas.openxmlformats.org/officeDocument/2006/relationships/printerSettings" Target="../printerSettings/printerSettings3416.bin"/><Relationship Id="rId66" Type="http://schemas.openxmlformats.org/officeDocument/2006/relationships/printerSettings" Target="../printerSettings/printerSettings3424.bin"/><Relationship Id="rId5" Type="http://schemas.openxmlformats.org/officeDocument/2006/relationships/printerSettings" Target="../printerSettings/printerSettings3363.bin"/><Relationship Id="rId15" Type="http://schemas.openxmlformats.org/officeDocument/2006/relationships/printerSettings" Target="../printerSettings/printerSettings3373.bin"/><Relationship Id="rId23" Type="http://schemas.openxmlformats.org/officeDocument/2006/relationships/printerSettings" Target="../printerSettings/printerSettings3381.bin"/><Relationship Id="rId28" Type="http://schemas.openxmlformats.org/officeDocument/2006/relationships/printerSettings" Target="../printerSettings/printerSettings3386.bin"/><Relationship Id="rId36" Type="http://schemas.openxmlformats.org/officeDocument/2006/relationships/printerSettings" Target="../printerSettings/printerSettings3394.bin"/><Relationship Id="rId49" Type="http://schemas.openxmlformats.org/officeDocument/2006/relationships/printerSettings" Target="../printerSettings/printerSettings3407.bin"/><Relationship Id="rId57" Type="http://schemas.openxmlformats.org/officeDocument/2006/relationships/printerSettings" Target="../printerSettings/printerSettings3415.bin"/><Relationship Id="rId61" Type="http://schemas.openxmlformats.org/officeDocument/2006/relationships/printerSettings" Target="../printerSettings/printerSettings3419.bin"/><Relationship Id="rId10" Type="http://schemas.openxmlformats.org/officeDocument/2006/relationships/printerSettings" Target="../printerSettings/printerSettings3368.bin"/><Relationship Id="rId19" Type="http://schemas.openxmlformats.org/officeDocument/2006/relationships/printerSettings" Target="../printerSettings/printerSettings3377.bin"/><Relationship Id="rId31" Type="http://schemas.openxmlformats.org/officeDocument/2006/relationships/printerSettings" Target="../printerSettings/printerSettings3389.bin"/><Relationship Id="rId44" Type="http://schemas.openxmlformats.org/officeDocument/2006/relationships/printerSettings" Target="../printerSettings/printerSettings3402.bin"/><Relationship Id="rId52" Type="http://schemas.openxmlformats.org/officeDocument/2006/relationships/printerSettings" Target="../printerSettings/printerSettings3410.bin"/><Relationship Id="rId60" Type="http://schemas.openxmlformats.org/officeDocument/2006/relationships/printerSettings" Target="../printerSettings/printerSettings3418.bin"/><Relationship Id="rId65" Type="http://schemas.openxmlformats.org/officeDocument/2006/relationships/printerSettings" Target="../printerSettings/printerSettings3423.bin"/><Relationship Id="rId4" Type="http://schemas.openxmlformats.org/officeDocument/2006/relationships/printerSettings" Target="../printerSettings/printerSettings3362.bin"/><Relationship Id="rId9" Type="http://schemas.openxmlformats.org/officeDocument/2006/relationships/printerSettings" Target="../printerSettings/printerSettings3367.bin"/><Relationship Id="rId14" Type="http://schemas.openxmlformats.org/officeDocument/2006/relationships/printerSettings" Target="../printerSettings/printerSettings3372.bin"/><Relationship Id="rId22" Type="http://schemas.openxmlformats.org/officeDocument/2006/relationships/printerSettings" Target="../printerSettings/printerSettings3380.bin"/><Relationship Id="rId27" Type="http://schemas.openxmlformats.org/officeDocument/2006/relationships/printerSettings" Target="../printerSettings/printerSettings3385.bin"/><Relationship Id="rId30" Type="http://schemas.openxmlformats.org/officeDocument/2006/relationships/printerSettings" Target="../printerSettings/printerSettings3388.bin"/><Relationship Id="rId35" Type="http://schemas.openxmlformats.org/officeDocument/2006/relationships/printerSettings" Target="../printerSettings/printerSettings3393.bin"/><Relationship Id="rId43" Type="http://schemas.openxmlformats.org/officeDocument/2006/relationships/printerSettings" Target="../printerSettings/printerSettings3401.bin"/><Relationship Id="rId48" Type="http://schemas.openxmlformats.org/officeDocument/2006/relationships/printerSettings" Target="../printerSettings/printerSettings3406.bin"/><Relationship Id="rId56" Type="http://schemas.openxmlformats.org/officeDocument/2006/relationships/printerSettings" Target="../printerSettings/printerSettings3414.bin"/><Relationship Id="rId64" Type="http://schemas.openxmlformats.org/officeDocument/2006/relationships/printerSettings" Target="../printerSettings/printerSettings3422.bin"/><Relationship Id="rId69" Type="http://schemas.openxmlformats.org/officeDocument/2006/relationships/drawing" Target="../drawings/drawing111.xml"/><Relationship Id="rId8" Type="http://schemas.openxmlformats.org/officeDocument/2006/relationships/printerSettings" Target="../printerSettings/printerSettings3366.bin"/><Relationship Id="rId51" Type="http://schemas.openxmlformats.org/officeDocument/2006/relationships/printerSettings" Target="../printerSettings/printerSettings3409.bin"/><Relationship Id="rId3" Type="http://schemas.openxmlformats.org/officeDocument/2006/relationships/printerSettings" Target="../printerSettings/printerSettings3361.bin"/><Relationship Id="rId12" Type="http://schemas.openxmlformats.org/officeDocument/2006/relationships/printerSettings" Target="../printerSettings/printerSettings3370.bin"/><Relationship Id="rId17" Type="http://schemas.openxmlformats.org/officeDocument/2006/relationships/printerSettings" Target="../printerSettings/printerSettings3375.bin"/><Relationship Id="rId25" Type="http://schemas.openxmlformats.org/officeDocument/2006/relationships/printerSettings" Target="../printerSettings/printerSettings3383.bin"/><Relationship Id="rId33" Type="http://schemas.openxmlformats.org/officeDocument/2006/relationships/printerSettings" Target="../printerSettings/printerSettings3391.bin"/><Relationship Id="rId38" Type="http://schemas.openxmlformats.org/officeDocument/2006/relationships/printerSettings" Target="../printerSettings/printerSettings3396.bin"/><Relationship Id="rId46" Type="http://schemas.openxmlformats.org/officeDocument/2006/relationships/printerSettings" Target="../printerSettings/printerSettings3404.bin"/><Relationship Id="rId59" Type="http://schemas.openxmlformats.org/officeDocument/2006/relationships/printerSettings" Target="../printerSettings/printerSettings3417.bin"/><Relationship Id="rId67" Type="http://schemas.openxmlformats.org/officeDocument/2006/relationships/printerSettings" Target="../printerSettings/printerSettings3425.bin"/><Relationship Id="rId20" Type="http://schemas.openxmlformats.org/officeDocument/2006/relationships/printerSettings" Target="../printerSettings/printerSettings3378.bin"/><Relationship Id="rId41" Type="http://schemas.openxmlformats.org/officeDocument/2006/relationships/printerSettings" Target="../printerSettings/printerSettings3399.bin"/><Relationship Id="rId54" Type="http://schemas.openxmlformats.org/officeDocument/2006/relationships/printerSettings" Target="../printerSettings/printerSettings3412.bin"/><Relationship Id="rId62" Type="http://schemas.openxmlformats.org/officeDocument/2006/relationships/printerSettings" Target="../printerSettings/printerSettings3420.bin"/></Relationships>
</file>

<file path=xl/worksheets/_rels/sheet56.xml.rels><?xml version="1.0" encoding="UTF-8" standalone="yes"?>
<Relationships xmlns="http://schemas.openxmlformats.org/package/2006/relationships"><Relationship Id="rId13" Type="http://schemas.openxmlformats.org/officeDocument/2006/relationships/printerSettings" Target="../printerSettings/printerSettings3439.bin"/><Relationship Id="rId18" Type="http://schemas.openxmlformats.org/officeDocument/2006/relationships/printerSettings" Target="../printerSettings/printerSettings3444.bin"/><Relationship Id="rId26" Type="http://schemas.openxmlformats.org/officeDocument/2006/relationships/printerSettings" Target="../printerSettings/printerSettings3452.bin"/><Relationship Id="rId39" Type="http://schemas.openxmlformats.org/officeDocument/2006/relationships/printerSettings" Target="../printerSettings/printerSettings3465.bin"/><Relationship Id="rId21" Type="http://schemas.openxmlformats.org/officeDocument/2006/relationships/printerSettings" Target="../printerSettings/printerSettings3447.bin"/><Relationship Id="rId34" Type="http://schemas.openxmlformats.org/officeDocument/2006/relationships/printerSettings" Target="../printerSettings/printerSettings3460.bin"/><Relationship Id="rId42" Type="http://schemas.openxmlformats.org/officeDocument/2006/relationships/printerSettings" Target="../printerSettings/printerSettings3468.bin"/><Relationship Id="rId47" Type="http://schemas.openxmlformats.org/officeDocument/2006/relationships/printerSettings" Target="../printerSettings/printerSettings3473.bin"/><Relationship Id="rId50" Type="http://schemas.openxmlformats.org/officeDocument/2006/relationships/printerSettings" Target="../printerSettings/printerSettings3476.bin"/><Relationship Id="rId55" Type="http://schemas.openxmlformats.org/officeDocument/2006/relationships/printerSettings" Target="../printerSettings/printerSettings3481.bin"/><Relationship Id="rId63" Type="http://schemas.openxmlformats.org/officeDocument/2006/relationships/printerSettings" Target="../printerSettings/printerSettings3489.bin"/><Relationship Id="rId68" Type="http://schemas.openxmlformats.org/officeDocument/2006/relationships/printerSettings" Target="../printerSettings/printerSettings3494.bin"/><Relationship Id="rId7" Type="http://schemas.openxmlformats.org/officeDocument/2006/relationships/printerSettings" Target="../printerSettings/printerSettings3433.bin"/><Relationship Id="rId2" Type="http://schemas.openxmlformats.org/officeDocument/2006/relationships/printerSettings" Target="../printerSettings/printerSettings3428.bin"/><Relationship Id="rId16" Type="http://schemas.openxmlformats.org/officeDocument/2006/relationships/printerSettings" Target="../printerSettings/printerSettings3442.bin"/><Relationship Id="rId29" Type="http://schemas.openxmlformats.org/officeDocument/2006/relationships/printerSettings" Target="../printerSettings/printerSettings3455.bin"/><Relationship Id="rId1" Type="http://schemas.openxmlformats.org/officeDocument/2006/relationships/printerSettings" Target="../printerSettings/printerSettings3427.bin"/><Relationship Id="rId6" Type="http://schemas.openxmlformats.org/officeDocument/2006/relationships/printerSettings" Target="../printerSettings/printerSettings3432.bin"/><Relationship Id="rId11" Type="http://schemas.openxmlformats.org/officeDocument/2006/relationships/printerSettings" Target="../printerSettings/printerSettings3437.bin"/><Relationship Id="rId24" Type="http://schemas.openxmlformats.org/officeDocument/2006/relationships/printerSettings" Target="../printerSettings/printerSettings3450.bin"/><Relationship Id="rId32" Type="http://schemas.openxmlformats.org/officeDocument/2006/relationships/printerSettings" Target="../printerSettings/printerSettings3458.bin"/><Relationship Id="rId37" Type="http://schemas.openxmlformats.org/officeDocument/2006/relationships/printerSettings" Target="../printerSettings/printerSettings3463.bin"/><Relationship Id="rId40" Type="http://schemas.openxmlformats.org/officeDocument/2006/relationships/printerSettings" Target="../printerSettings/printerSettings3466.bin"/><Relationship Id="rId45" Type="http://schemas.openxmlformats.org/officeDocument/2006/relationships/printerSettings" Target="../printerSettings/printerSettings3471.bin"/><Relationship Id="rId53" Type="http://schemas.openxmlformats.org/officeDocument/2006/relationships/printerSettings" Target="../printerSettings/printerSettings3479.bin"/><Relationship Id="rId58" Type="http://schemas.openxmlformats.org/officeDocument/2006/relationships/printerSettings" Target="../printerSettings/printerSettings3484.bin"/><Relationship Id="rId66" Type="http://schemas.openxmlformats.org/officeDocument/2006/relationships/printerSettings" Target="../printerSettings/printerSettings3492.bin"/><Relationship Id="rId5" Type="http://schemas.openxmlformats.org/officeDocument/2006/relationships/printerSettings" Target="../printerSettings/printerSettings3431.bin"/><Relationship Id="rId15" Type="http://schemas.openxmlformats.org/officeDocument/2006/relationships/printerSettings" Target="../printerSettings/printerSettings3441.bin"/><Relationship Id="rId23" Type="http://schemas.openxmlformats.org/officeDocument/2006/relationships/printerSettings" Target="../printerSettings/printerSettings3449.bin"/><Relationship Id="rId28" Type="http://schemas.openxmlformats.org/officeDocument/2006/relationships/printerSettings" Target="../printerSettings/printerSettings3454.bin"/><Relationship Id="rId36" Type="http://schemas.openxmlformats.org/officeDocument/2006/relationships/printerSettings" Target="../printerSettings/printerSettings3462.bin"/><Relationship Id="rId49" Type="http://schemas.openxmlformats.org/officeDocument/2006/relationships/printerSettings" Target="../printerSettings/printerSettings3475.bin"/><Relationship Id="rId57" Type="http://schemas.openxmlformats.org/officeDocument/2006/relationships/printerSettings" Target="../printerSettings/printerSettings3483.bin"/><Relationship Id="rId61" Type="http://schemas.openxmlformats.org/officeDocument/2006/relationships/printerSettings" Target="../printerSettings/printerSettings3487.bin"/><Relationship Id="rId10" Type="http://schemas.openxmlformats.org/officeDocument/2006/relationships/printerSettings" Target="../printerSettings/printerSettings3436.bin"/><Relationship Id="rId19" Type="http://schemas.openxmlformats.org/officeDocument/2006/relationships/printerSettings" Target="../printerSettings/printerSettings3445.bin"/><Relationship Id="rId31" Type="http://schemas.openxmlformats.org/officeDocument/2006/relationships/printerSettings" Target="../printerSettings/printerSettings3457.bin"/><Relationship Id="rId44" Type="http://schemas.openxmlformats.org/officeDocument/2006/relationships/printerSettings" Target="../printerSettings/printerSettings3470.bin"/><Relationship Id="rId52" Type="http://schemas.openxmlformats.org/officeDocument/2006/relationships/printerSettings" Target="../printerSettings/printerSettings3478.bin"/><Relationship Id="rId60" Type="http://schemas.openxmlformats.org/officeDocument/2006/relationships/printerSettings" Target="../printerSettings/printerSettings3486.bin"/><Relationship Id="rId65" Type="http://schemas.openxmlformats.org/officeDocument/2006/relationships/printerSettings" Target="../printerSettings/printerSettings3491.bin"/><Relationship Id="rId4" Type="http://schemas.openxmlformats.org/officeDocument/2006/relationships/printerSettings" Target="../printerSettings/printerSettings3430.bin"/><Relationship Id="rId9" Type="http://schemas.openxmlformats.org/officeDocument/2006/relationships/printerSettings" Target="../printerSettings/printerSettings3435.bin"/><Relationship Id="rId14" Type="http://schemas.openxmlformats.org/officeDocument/2006/relationships/printerSettings" Target="../printerSettings/printerSettings3440.bin"/><Relationship Id="rId22" Type="http://schemas.openxmlformats.org/officeDocument/2006/relationships/printerSettings" Target="../printerSettings/printerSettings3448.bin"/><Relationship Id="rId27" Type="http://schemas.openxmlformats.org/officeDocument/2006/relationships/printerSettings" Target="../printerSettings/printerSettings3453.bin"/><Relationship Id="rId30" Type="http://schemas.openxmlformats.org/officeDocument/2006/relationships/printerSettings" Target="../printerSettings/printerSettings3456.bin"/><Relationship Id="rId35" Type="http://schemas.openxmlformats.org/officeDocument/2006/relationships/printerSettings" Target="../printerSettings/printerSettings3461.bin"/><Relationship Id="rId43" Type="http://schemas.openxmlformats.org/officeDocument/2006/relationships/printerSettings" Target="../printerSettings/printerSettings3469.bin"/><Relationship Id="rId48" Type="http://schemas.openxmlformats.org/officeDocument/2006/relationships/printerSettings" Target="../printerSettings/printerSettings3474.bin"/><Relationship Id="rId56" Type="http://schemas.openxmlformats.org/officeDocument/2006/relationships/printerSettings" Target="../printerSettings/printerSettings3482.bin"/><Relationship Id="rId64" Type="http://schemas.openxmlformats.org/officeDocument/2006/relationships/printerSettings" Target="../printerSettings/printerSettings3490.bin"/><Relationship Id="rId69" Type="http://schemas.openxmlformats.org/officeDocument/2006/relationships/drawing" Target="../drawings/drawing113.xml"/><Relationship Id="rId8" Type="http://schemas.openxmlformats.org/officeDocument/2006/relationships/printerSettings" Target="../printerSettings/printerSettings3434.bin"/><Relationship Id="rId51" Type="http://schemas.openxmlformats.org/officeDocument/2006/relationships/printerSettings" Target="../printerSettings/printerSettings3477.bin"/><Relationship Id="rId3" Type="http://schemas.openxmlformats.org/officeDocument/2006/relationships/printerSettings" Target="../printerSettings/printerSettings3429.bin"/><Relationship Id="rId12" Type="http://schemas.openxmlformats.org/officeDocument/2006/relationships/printerSettings" Target="../printerSettings/printerSettings3438.bin"/><Relationship Id="rId17" Type="http://schemas.openxmlformats.org/officeDocument/2006/relationships/printerSettings" Target="../printerSettings/printerSettings3443.bin"/><Relationship Id="rId25" Type="http://schemas.openxmlformats.org/officeDocument/2006/relationships/printerSettings" Target="../printerSettings/printerSettings3451.bin"/><Relationship Id="rId33" Type="http://schemas.openxmlformats.org/officeDocument/2006/relationships/printerSettings" Target="../printerSettings/printerSettings3459.bin"/><Relationship Id="rId38" Type="http://schemas.openxmlformats.org/officeDocument/2006/relationships/printerSettings" Target="../printerSettings/printerSettings3464.bin"/><Relationship Id="rId46" Type="http://schemas.openxmlformats.org/officeDocument/2006/relationships/printerSettings" Target="../printerSettings/printerSettings3472.bin"/><Relationship Id="rId59" Type="http://schemas.openxmlformats.org/officeDocument/2006/relationships/printerSettings" Target="../printerSettings/printerSettings3485.bin"/><Relationship Id="rId67" Type="http://schemas.openxmlformats.org/officeDocument/2006/relationships/printerSettings" Target="../printerSettings/printerSettings3493.bin"/><Relationship Id="rId20" Type="http://schemas.openxmlformats.org/officeDocument/2006/relationships/printerSettings" Target="../printerSettings/printerSettings3446.bin"/><Relationship Id="rId41" Type="http://schemas.openxmlformats.org/officeDocument/2006/relationships/printerSettings" Target="../printerSettings/printerSettings3467.bin"/><Relationship Id="rId54" Type="http://schemas.openxmlformats.org/officeDocument/2006/relationships/printerSettings" Target="../printerSettings/printerSettings3480.bin"/><Relationship Id="rId62" Type="http://schemas.openxmlformats.org/officeDocument/2006/relationships/printerSettings" Target="../printerSettings/printerSettings3488.bin"/></Relationships>
</file>

<file path=xl/worksheets/_rels/sheet57.xml.rels><?xml version="1.0" encoding="UTF-8" standalone="yes"?>
<Relationships xmlns="http://schemas.openxmlformats.org/package/2006/relationships"><Relationship Id="rId13" Type="http://schemas.openxmlformats.org/officeDocument/2006/relationships/printerSettings" Target="../printerSettings/printerSettings3507.bin"/><Relationship Id="rId18" Type="http://schemas.openxmlformats.org/officeDocument/2006/relationships/printerSettings" Target="../printerSettings/printerSettings3512.bin"/><Relationship Id="rId26" Type="http://schemas.openxmlformats.org/officeDocument/2006/relationships/printerSettings" Target="../printerSettings/printerSettings3520.bin"/><Relationship Id="rId39" Type="http://schemas.openxmlformats.org/officeDocument/2006/relationships/printerSettings" Target="../printerSettings/printerSettings3533.bin"/><Relationship Id="rId21" Type="http://schemas.openxmlformats.org/officeDocument/2006/relationships/printerSettings" Target="../printerSettings/printerSettings3515.bin"/><Relationship Id="rId34" Type="http://schemas.openxmlformats.org/officeDocument/2006/relationships/printerSettings" Target="../printerSettings/printerSettings3528.bin"/><Relationship Id="rId42" Type="http://schemas.openxmlformats.org/officeDocument/2006/relationships/printerSettings" Target="../printerSettings/printerSettings3536.bin"/><Relationship Id="rId47" Type="http://schemas.openxmlformats.org/officeDocument/2006/relationships/printerSettings" Target="../printerSettings/printerSettings3541.bin"/><Relationship Id="rId50" Type="http://schemas.openxmlformats.org/officeDocument/2006/relationships/printerSettings" Target="../printerSettings/printerSettings3544.bin"/><Relationship Id="rId55" Type="http://schemas.openxmlformats.org/officeDocument/2006/relationships/printerSettings" Target="../printerSettings/printerSettings3549.bin"/><Relationship Id="rId63" Type="http://schemas.openxmlformats.org/officeDocument/2006/relationships/printerSettings" Target="../printerSettings/printerSettings3557.bin"/><Relationship Id="rId68" Type="http://schemas.openxmlformats.org/officeDocument/2006/relationships/printerSettings" Target="../printerSettings/printerSettings3562.bin"/><Relationship Id="rId7" Type="http://schemas.openxmlformats.org/officeDocument/2006/relationships/printerSettings" Target="../printerSettings/printerSettings3501.bin"/><Relationship Id="rId2" Type="http://schemas.openxmlformats.org/officeDocument/2006/relationships/printerSettings" Target="../printerSettings/printerSettings3496.bin"/><Relationship Id="rId16" Type="http://schemas.openxmlformats.org/officeDocument/2006/relationships/printerSettings" Target="../printerSettings/printerSettings3510.bin"/><Relationship Id="rId29" Type="http://schemas.openxmlformats.org/officeDocument/2006/relationships/printerSettings" Target="../printerSettings/printerSettings3523.bin"/><Relationship Id="rId1" Type="http://schemas.openxmlformats.org/officeDocument/2006/relationships/printerSettings" Target="../printerSettings/printerSettings3495.bin"/><Relationship Id="rId6" Type="http://schemas.openxmlformats.org/officeDocument/2006/relationships/printerSettings" Target="../printerSettings/printerSettings3500.bin"/><Relationship Id="rId11" Type="http://schemas.openxmlformats.org/officeDocument/2006/relationships/printerSettings" Target="../printerSettings/printerSettings3505.bin"/><Relationship Id="rId24" Type="http://schemas.openxmlformats.org/officeDocument/2006/relationships/printerSettings" Target="../printerSettings/printerSettings3518.bin"/><Relationship Id="rId32" Type="http://schemas.openxmlformats.org/officeDocument/2006/relationships/printerSettings" Target="../printerSettings/printerSettings3526.bin"/><Relationship Id="rId37" Type="http://schemas.openxmlformats.org/officeDocument/2006/relationships/printerSettings" Target="../printerSettings/printerSettings3531.bin"/><Relationship Id="rId40" Type="http://schemas.openxmlformats.org/officeDocument/2006/relationships/printerSettings" Target="../printerSettings/printerSettings3534.bin"/><Relationship Id="rId45" Type="http://schemas.openxmlformats.org/officeDocument/2006/relationships/printerSettings" Target="../printerSettings/printerSettings3539.bin"/><Relationship Id="rId53" Type="http://schemas.openxmlformats.org/officeDocument/2006/relationships/printerSettings" Target="../printerSettings/printerSettings3547.bin"/><Relationship Id="rId58" Type="http://schemas.openxmlformats.org/officeDocument/2006/relationships/printerSettings" Target="../printerSettings/printerSettings3552.bin"/><Relationship Id="rId66" Type="http://schemas.openxmlformats.org/officeDocument/2006/relationships/printerSettings" Target="../printerSettings/printerSettings3560.bin"/><Relationship Id="rId5" Type="http://schemas.openxmlformats.org/officeDocument/2006/relationships/printerSettings" Target="../printerSettings/printerSettings3499.bin"/><Relationship Id="rId15" Type="http://schemas.openxmlformats.org/officeDocument/2006/relationships/printerSettings" Target="../printerSettings/printerSettings3509.bin"/><Relationship Id="rId23" Type="http://schemas.openxmlformats.org/officeDocument/2006/relationships/printerSettings" Target="../printerSettings/printerSettings3517.bin"/><Relationship Id="rId28" Type="http://schemas.openxmlformats.org/officeDocument/2006/relationships/printerSettings" Target="../printerSettings/printerSettings3522.bin"/><Relationship Id="rId36" Type="http://schemas.openxmlformats.org/officeDocument/2006/relationships/printerSettings" Target="../printerSettings/printerSettings3530.bin"/><Relationship Id="rId49" Type="http://schemas.openxmlformats.org/officeDocument/2006/relationships/printerSettings" Target="../printerSettings/printerSettings3543.bin"/><Relationship Id="rId57" Type="http://schemas.openxmlformats.org/officeDocument/2006/relationships/printerSettings" Target="../printerSettings/printerSettings3551.bin"/><Relationship Id="rId61" Type="http://schemas.openxmlformats.org/officeDocument/2006/relationships/printerSettings" Target="../printerSettings/printerSettings3555.bin"/><Relationship Id="rId10" Type="http://schemas.openxmlformats.org/officeDocument/2006/relationships/printerSettings" Target="../printerSettings/printerSettings3504.bin"/><Relationship Id="rId19" Type="http://schemas.openxmlformats.org/officeDocument/2006/relationships/printerSettings" Target="../printerSettings/printerSettings3513.bin"/><Relationship Id="rId31" Type="http://schemas.openxmlformats.org/officeDocument/2006/relationships/printerSettings" Target="../printerSettings/printerSettings3525.bin"/><Relationship Id="rId44" Type="http://schemas.openxmlformats.org/officeDocument/2006/relationships/printerSettings" Target="../printerSettings/printerSettings3538.bin"/><Relationship Id="rId52" Type="http://schemas.openxmlformats.org/officeDocument/2006/relationships/printerSettings" Target="../printerSettings/printerSettings3546.bin"/><Relationship Id="rId60" Type="http://schemas.openxmlformats.org/officeDocument/2006/relationships/printerSettings" Target="../printerSettings/printerSettings3554.bin"/><Relationship Id="rId65" Type="http://schemas.openxmlformats.org/officeDocument/2006/relationships/printerSettings" Target="../printerSettings/printerSettings3559.bin"/><Relationship Id="rId4" Type="http://schemas.openxmlformats.org/officeDocument/2006/relationships/printerSettings" Target="../printerSettings/printerSettings3498.bin"/><Relationship Id="rId9" Type="http://schemas.openxmlformats.org/officeDocument/2006/relationships/printerSettings" Target="../printerSettings/printerSettings3503.bin"/><Relationship Id="rId14" Type="http://schemas.openxmlformats.org/officeDocument/2006/relationships/printerSettings" Target="../printerSettings/printerSettings3508.bin"/><Relationship Id="rId22" Type="http://schemas.openxmlformats.org/officeDocument/2006/relationships/printerSettings" Target="../printerSettings/printerSettings3516.bin"/><Relationship Id="rId27" Type="http://schemas.openxmlformats.org/officeDocument/2006/relationships/printerSettings" Target="../printerSettings/printerSettings3521.bin"/><Relationship Id="rId30" Type="http://schemas.openxmlformats.org/officeDocument/2006/relationships/printerSettings" Target="../printerSettings/printerSettings3524.bin"/><Relationship Id="rId35" Type="http://schemas.openxmlformats.org/officeDocument/2006/relationships/printerSettings" Target="../printerSettings/printerSettings3529.bin"/><Relationship Id="rId43" Type="http://schemas.openxmlformats.org/officeDocument/2006/relationships/printerSettings" Target="../printerSettings/printerSettings3537.bin"/><Relationship Id="rId48" Type="http://schemas.openxmlformats.org/officeDocument/2006/relationships/printerSettings" Target="../printerSettings/printerSettings3542.bin"/><Relationship Id="rId56" Type="http://schemas.openxmlformats.org/officeDocument/2006/relationships/printerSettings" Target="../printerSettings/printerSettings3550.bin"/><Relationship Id="rId64" Type="http://schemas.openxmlformats.org/officeDocument/2006/relationships/printerSettings" Target="../printerSettings/printerSettings3558.bin"/><Relationship Id="rId69" Type="http://schemas.openxmlformats.org/officeDocument/2006/relationships/drawing" Target="../drawings/drawing115.xml"/><Relationship Id="rId8" Type="http://schemas.openxmlformats.org/officeDocument/2006/relationships/printerSettings" Target="../printerSettings/printerSettings3502.bin"/><Relationship Id="rId51" Type="http://schemas.openxmlformats.org/officeDocument/2006/relationships/printerSettings" Target="../printerSettings/printerSettings3545.bin"/><Relationship Id="rId3" Type="http://schemas.openxmlformats.org/officeDocument/2006/relationships/printerSettings" Target="../printerSettings/printerSettings3497.bin"/><Relationship Id="rId12" Type="http://schemas.openxmlformats.org/officeDocument/2006/relationships/printerSettings" Target="../printerSettings/printerSettings3506.bin"/><Relationship Id="rId17" Type="http://schemas.openxmlformats.org/officeDocument/2006/relationships/printerSettings" Target="../printerSettings/printerSettings3511.bin"/><Relationship Id="rId25" Type="http://schemas.openxmlformats.org/officeDocument/2006/relationships/printerSettings" Target="../printerSettings/printerSettings3519.bin"/><Relationship Id="rId33" Type="http://schemas.openxmlformats.org/officeDocument/2006/relationships/printerSettings" Target="../printerSettings/printerSettings3527.bin"/><Relationship Id="rId38" Type="http://schemas.openxmlformats.org/officeDocument/2006/relationships/printerSettings" Target="../printerSettings/printerSettings3532.bin"/><Relationship Id="rId46" Type="http://schemas.openxmlformats.org/officeDocument/2006/relationships/printerSettings" Target="../printerSettings/printerSettings3540.bin"/><Relationship Id="rId59" Type="http://schemas.openxmlformats.org/officeDocument/2006/relationships/printerSettings" Target="../printerSettings/printerSettings3553.bin"/><Relationship Id="rId67" Type="http://schemas.openxmlformats.org/officeDocument/2006/relationships/printerSettings" Target="../printerSettings/printerSettings3561.bin"/><Relationship Id="rId20" Type="http://schemas.openxmlformats.org/officeDocument/2006/relationships/printerSettings" Target="../printerSettings/printerSettings3514.bin"/><Relationship Id="rId41" Type="http://schemas.openxmlformats.org/officeDocument/2006/relationships/printerSettings" Target="../printerSettings/printerSettings3535.bin"/><Relationship Id="rId54" Type="http://schemas.openxmlformats.org/officeDocument/2006/relationships/printerSettings" Target="../printerSettings/printerSettings3548.bin"/><Relationship Id="rId62" Type="http://schemas.openxmlformats.org/officeDocument/2006/relationships/printerSettings" Target="../printerSettings/printerSettings3556.bin"/></Relationships>
</file>

<file path=xl/worksheets/_rels/sheet58.xml.rels><?xml version="1.0" encoding="UTF-8" standalone="yes"?>
<Relationships xmlns="http://schemas.openxmlformats.org/package/2006/relationships"><Relationship Id="rId13" Type="http://schemas.openxmlformats.org/officeDocument/2006/relationships/printerSettings" Target="../printerSettings/printerSettings3575.bin"/><Relationship Id="rId18" Type="http://schemas.openxmlformats.org/officeDocument/2006/relationships/printerSettings" Target="../printerSettings/printerSettings3580.bin"/><Relationship Id="rId26" Type="http://schemas.openxmlformats.org/officeDocument/2006/relationships/printerSettings" Target="../printerSettings/printerSettings3588.bin"/><Relationship Id="rId39" Type="http://schemas.openxmlformats.org/officeDocument/2006/relationships/printerSettings" Target="../printerSettings/printerSettings3601.bin"/><Relationship Id="rId21" Type="http://schemas.openxmlformats.org/officeDocument/2006/relationships/printerSettings" Target="../printerSettings/printerSettings3583.bin"/><Relationship Id="rId34" Type="http://schemas.openxmlformats.org/officeDocument/2006/relationships/printerSettings" Target="../printerSettings/printerSettings3596.bin"/><Relationship Id="rId42" Type="http://schemas.openxmlformats.org/officeDocument/2006/relationships/printerSettings" Target="../printerSettings/printerSettings3604.bin"/><Relationship Id="rId47" Type="http://schemas.openxmlformats.org/officeDocument/2006/relationships/printerSettings" Target="../printerSettings/printerSettings3609.bin"/><Relationship Id="rId50" Type="http://schemas.openxmlformats.org/officeDocument/2006/relationships/printerSettings" Target="../printerSettings/printerSettings3612.bin"/><Relationship Id="rId55" Type="http://schemas.openxmlformats.org/officeDocument/2006/relationships/printerSettings" Target="../printerSettings/printerSettings3617.bin"/><Relationship Id="rId7" Type="http://schemas.openxmlformats.org/officeDocument/2006/relationships/printerSettings" Target="../printerSettings/printerSettings3569.bin"/><Relationship Id="rId2" Type="http://schemas.openxmlformats.org/officeDocument/2006/relationships/printerSettings" Target="../printerSettings/printerSettings3564.bin"/><Relationship Id="rId16" Type="http://schemas.openxmlformats.org/officeDocument/2006/relationships/printerSettings" Target="../printerSettings/printerSettings3578.bin"/><Relationship Id="rId20" Type="http://schemas.openxmlformats.org/officeDocument/2006/relationships/printerSettings" Target="../printerSettings/printerSettings3582.bin"/><Relationship Id="rId29" Type="http://schemas.openxmlformats.org/officeDocument/2006/relationships/printerSettings" Target="../printerSettings/printerSettings3591.bin"/><Relationship Id="rId41" Type="http://schemas.openxmlformats.org/officeDocument/2006/relationships/printerSettings" Target="../printerSettings/printerSettings3603.bin"/><Relationship Id="rId54" Type="http://schemas.openxmlformats.org/officeDocument/2006/relationships/printerSettings" Target="../printerSettings/printerSettings3616.bin"/><Relationship Id="rId1" Type="http://schemas.openxmlformats.org/officeDocument/2006/relationships/printerSettings" Target="../printerSettings/printerSettings3563.bin"/><Relationship Id="rId6" Type="http://schemas.openxmlformats.org/officeDocument/2006/relationships/printerSettings" Target="../printerSettings/printerSettings3568.bin"/><Relationship Id="rId11" Type="http://schemas.openxmlformats.org/officeDocument/2006/relationships/printerSettings" Target="../printerSettings/printerSettings3573.bin"/><Relationship Id="rId24" Type="http://schemas.openxmlformats.org/officeDocument/2006/relationships/printerSettings" Target="../printerSettings/printerSettings3586.bin"/><Relationship Id="rId32" Type="http://schemas.openxmlformats.org/officeDocument/2006/relationships/printerSettings" Target="../printerSettings/printerSettings3594.bin"/><Relationship Id="rId37" Type="http://schemas.openxmlformats.org/officeDocument/2006/relationships/printerSettings" Target="../printerSettings/printerSettings3599.bin"/><Relationship Id="rId40" Type="http://schemas.openxmlformats.org/officeDocument/2006/relationships/printerSettings" Target="../printerSettings/printerSettings3602.bin"/><Relationship Id="rId45" Type="http://schemas.openxmlformats.org/officeDocument/2006/relationships/printerSettings" Target="../printerSettings/printerSettings3607.bin"/><Relationship Id="rId53" Type="http://schemas.openxmlformats.org/officeDocument/2006/relationships/printerSettings" Target="../printerSettings/printerSettings3615.bin"/><Relationship Id="rId58" Type="http://schemas.openxmlformats.org/officeDocument/2006/relationships/printerSettings" Target="../printerSettings/printerSettings3620.bin"/><Relationship Id="rId5" Type="http://schemas.openxmlformats.org/officeDocument/2006/relationships/printerSettings" Target="../printerSettings/printerSettings3567.bin"/><Relationship Id="rId15" Type="http://schemas.openxmlformats.org/officeDocument/2006/relationships/printerSettings" Target="../printerSettings/printerSettings3577.bin"/><Relationship Id="rId23" Type="http://schemas.openxmlformats.org/officeDocument/2006/relationships/printerSettings" Target="../printerSettings/printerSettings3585.bin"/><Relationship Id="rId28" Type="http://schemas.openxmlformats.org/officeDocument/2006/relationships/printerSettings" Target="../printerSettings/printerSettings3590.bin"/><Relationship Id="rId36" Type="http://schemas.openxmlformats.org/officeDocument/2006/relationships/printerSettings" Target="../printerSettings/printerSettings3598.bin"/><Relationship Id="rId49" Type="http://schemas.openxmlformats.org/officeDocument/2006/relationships/printerSettings" Target="../printerSettings/printerSettings3611.bin"/><Relationship Id="rId57" Type="http://schemas.openxmlformats.org/officeDocument/2006/relationships/printerSettings" Target="../printerSettings/printerSettings3619.bin"/><Relationship Id="rId61" Type="http://schemas.openxmlformats.org/officeDocument/2006/relationships/drawing" Target="../drawings/drawing116.xml"/><Relationship Id="rId10" Type="http://schemas.openxmlformats.org/officeDocument/2006/relationships/printerSettings" Target="../printerSettings/printerSettings3572.bin"/><Relationship Id="rId19" Type="http://schemas.openxmlformats.org/officeDocument/2006/relationships/printerSettings" Target="../printerSettings/printerSettings3581.bin"/><Relationship Id="rId31" Type="http://schemas.openxmlformats.org/officeDocument/2006/relationships/printerSettings" Target="../printerSettings/printerSettings3593.bin"/><Relationship Id="rId44" Type="http://schemas.openxmlformats.org/officeDocument/2006/relationships/printerSettings" Target="../printerSettings/printerSettings3606.bin"/><Relationship Id="rId52" Type="http://schemas.openxmlformats.org/officeDocument/2006/relationships/printerSettings" Target="../printerSettings/printerSettings3614.bin"/><Relationship Id="rId60" Type="http://schemas.openxmlformats.org/officeDocument/2006/relationships/printerSettings" Target="../printerSettings/printerSettings3622.bin"/><Relationship Id="rId4" Type="http://schemas.openxmlformats.org/officeDocument/2006/relationships/printerSettings" Target="../printerSettings/printerSettings3566.bin"/><Relationship Id="rId9" Type="http://schemas.openxmlformats.org/officeDocument/2006/relationships/printerSettings" Target="../printerSettings/printerSettings3571.bin"/><Relationship Id="rId14" Type="http://schemas.openxmlformats.org/officeDocument/2006/relationships/printerSettings" Target="../printerSettings/printerSettings3576.bin"/><Relationship Id="rId22" Type="http://schemas.openxmlformats.org/officeDocument/2006/relationships/printerSettings" Target="../printerSettings/printerSettings3584.bin"/><Relationship Id="rId27" Type="http://schemas.openxmlformats.org/officeDocument/2006/relationships/printerSettings" Target="../printerSettings/printerSettings3589.bin"/><Relationship Id="rId30" Type="http://schemas.openxmlformats.org/officeDocument/2006/relationships/printerSettings" Target="../printerSettings/printerSettings3592.bin"/><Relationship Id="rId35" Type="http://schemas.openxmlformats.org/officeDocument/2006/relationships/printerSettings" Target="../printerSettings/printerSettings3597.bin"/><Relationship Id="rId43" Type="http://schemas.openxmlformats.org/officeDocument/2006/relationships/printerSettings" Target="../printerSettings/printerSettings3605.bin"/><Relationship Id="rId48" Type="http://schemas.openxmlformats.org/officeDocument/2006/relationships/printerSettings" Target="../printerSettings/printerSettings3610.bin"/><Relationship Id="rId56" Type="http://schemas.openxmlformats.org/officeDocument/2006/relationships/printerSettings" Target="../printerSettings/printerSettings3618.bin"/><Relationship Id="rId8" Type="http://schemas.openxmlformats.org/officeDocument/2006/relationships/printerSettings" Target="../printerSettings/printerSettings3570.bin"/><Relationship Id="rId51" Type="http://schemas.openxmlformats.org/officeDocument/2006/relationships/printerSettings" Target="../printerSettings/printerSettings3613.bin"/><Relationship Id="rId3" Type="http://schemas.openxmlformats.org/officeDocument/2006/relationships/printerSettings" Target="../printerSettings/printerSettings3565.bin"/><Relationship Id="rId12" Type="http://schemas.openxmlformats.org/officeDocument/2006/relationships/printerSettings" Target="../printerSettings/printerSettings3574.bin"/><Relationship Id="rId17" Type="http://schemas.openxmlformats.org/officeDocument/2006/relationships/printerSettings" Target="../printerSettings/printerSettings3579.bin"/><Relationship Id="rId25" Type="http://schemas.openxmlformats.org/officeDocument/2006/relationships/printerSettings" Target="../printerSettings/printerSettings3587.bin"/><Relationship Id="rId33" Type="http://schemas.openxmlformats.org/officeDocument/2006/relationships/printerSettings" Target="../printerSettings/printerSettings3595.bin"/><Relationship Id="rId38" Type="http://schemas.openxmlformats.org/officeDocument/2006/relationships/printerSettings" Target="../printerSettings/printerSettings3600.bin"/><Relationship Id="rId46" Type="http://schemas.openxmlformats.org/officeDocument/2006/relationships/printerSettings" Target="../printerSettings/printerSettings3608.bin"/><Relationship Id="rId59" Type="http://schemas.openxmlformats.org/officeDocument/2006/relationships/printerSettings" Target="../printerSettings/printerSettings3621.bin"/></Relationships>
</file>

<file path=xl/worksheets/_rels/sheet59.xml.rels><?xml version="1.0" encoding="UTF-8" standalone="yes"?>
<Relationships xmlns="http://schemas.openxmlformats.org/package/2006/relationships"><Relationship Id="rId13" Type="http://schemas.openxmlformats.org/officeDocument/2006/relationships/printerSettings" Target="../printerSettings/printerSettings3635.bin"/><Relationship Id="rId18" Type="http://schemas.openxmlformats.org/officeDocument/2006/relationships/printerSettings" Target="../printerSettings/printerSettings3640.bin"/><Relationship Id="rId26" Type="http://schemas.openxmlformats.org/officeDocument/2006/relationships/printerSettings" Target="../printerSettings/printerSettings3648.bin"/><Relationship Id="rId39" Type="http://schemas.openxmlformats.org/officeDocument/2006/relationships/printerSettings" Target="../printerSettings/printerSettings3661.bin"/><Relationship Id="rId21" Type="http://schemas.openxmlformats.org/officeDocument/2006/relationships/printerSettings" Target="../printerSettings/printerSettings3643.bin"/><Relationship Id="rId34" Type="http://schemas.openxmlformats.org/officeDocument/2006/relationships/printerSettings" Target="../printerSettings/printerSettings3656.bin"/><Relationship Id="rId42" Type="http://schemas.openxmlformats.org/officeDocument/2006/relationships/printerSettings" Target="../printerSettings/printerSettings3664.bin"/><Relationship Id="rId47" Type="http://schemas.openxmlformats.org/officeDocument/2006/relationships/printerSettings" Target="../printerSettings/printerSettings3669.bin"/><Relationship Id="rId50" Type="http://schemas.openxmlformats.org/officeDocument/2006/relationships/printerSettings" Target="../printerSettings/printerSettings3672.bin"/><Relationship Id="rId55" Type="http://schemas.openxmlformats.org/officeDocument/2006/relationships/printerSettings" Target="../printerSettings/printerSettings3677.bin"/><Relationship Id="rId7" Type="http://schemas.openxmlformats.org/officeDocument/2006/relationships/printerSettings" Target="../printerSettings/printerSettings3629.bin"/><Relationship Id="rId2" Type="http://schemas.openxmlformats.org/officeDocument/2006/relationships/printerSettings" Target="../printerSettings/printerSettings3624.bin"/><Relationship Id="rId16" Type="http://schemas.openxmlformats.org/officeDocument/2006/relationships/printerSettings" Target="../printerSettings/printerSettings3638.bin"/><Relationship Id="rId20" Type="http://schemas.openxmlformats.org/officeDocument/2006/relationships/printerSettings" Target="../printerSettings/printerSettings3642.bin"/><Relationship Id="rId29" Type="http://schemas.openxmlformats.org/officeDocument/2006/relationships/printerSettings" Target="../printerSettings/printerSettings3651.bin"/><Relationship Id="rId41" Type="http://schemas.openxmlformats.org/officeDocument/2006/relationships/printerSettings" Target="../printerSettings/printerSettings3663.bin"/><Relationship Id="rId54" Type="http://schemas.openxmlformats.org/officeDocument/2006/relationships/printerSettings" Target="../printerSettings/printerSettings3676.bin"/><Relationship Id="rId1" Type="http://schemas.openxmlformats.org/officeDocument/2006/relationships/printerSettings" Target="../printerSettings/printerSettings3623.bin"/><Relationship Id="rId6" Type="http://schemas.openxmlformats.org/officeDocument/2006/relationships/printerSettings" Target="../printerSettings/printerSettings3628.bin"/><Relationship Id="rId11" Type="http://schemas.openxmlformats.org/officeDocument/2006/relationships/printerSettings" Target="../printerSettings/printerSettings3633.bin"/><Relationship Id="rId24" Type="http://schemas.openxmlformats.org/officeDocument/2006/relationships/printerSettings" Target="../printerSettings/printerSettings3646.bin"/><Relationship Id="rId32" Type="http://schemas.openxmlformats.org/officeDocument/2006/relationships/printerSettings" Target="../printerSettings/printerSettings3654.bin"/><Relationship Id="rId37" Type="http://schemas.openxmlformats.org/officeDocument/2006/relationships/printerSettings" Target="../printerSettings/printerSettings3659.bin"/><Relationship Id="rId40" Type="http://schemas.openxmlformats.org/officeDocument/2006/relationships/printerSettings" Target="../printerSettings/printerSettings3662.bin"/><Relationship Id="rId45" Type="http://schemas.openxmlformats.org/officeDocument/2006/relationships/printerSettings" Target="../printerSettings/printerSettings3667.bin"/><Relationship Id="rId53" Type="http://schemas.openxmlformats.org/officeDocument/2006/relationships/printerSettings" Target="../printerSettings/printerSettings3675.bin"/><Relationship Id="rId58" Type="http://schemas.openxmlformats.org/officeDocument/2006/relationships/printerSettings" Target="../printerSettings/printerSettings3680.bin"/><Relationship Id="rId5" Type="http://schemas.openxmlformats.org/officeDocument/2006/relationships/printerSettings" Target="../printerSettings/printerSettings3627.bin"/><Relationship Id="rId15" Type="http://schemas.openxmlformats.org/officeDocument/2006/relationships/printerSettings" Target="../printerSettings/printerSettings3637.bin"/><Relationship Id="rId23" Type="http://schemas.openxmlformats.org/officeDocument/2006/relationships/printerSettings" Target="../printerSettings/printerSettings3645.bin"/><Relationship Id="rId28" Type="http://schemas.openxmlformats.org/officeDocument/2006/relationships/printerSettings" Target="../printerSettings/printerSettings3650.bin"/><Relationship Id="rId36" Type="http://schemas.openxmlformats.org/officeDocument/2006/relationships/printerSettings" Target="../printerSettings/printerSettings3658.bin"/><Relationship Id="rId49" Type="http://schemas.openxmlformats.org/officeDocument/2006/relationships/printerSettings" Target="../printerSettings/printerSettings3671.bin"/><Relationship Id="rId57" Type="http://schemas.openxmlformats.org/officeDocument/2006/relationships/printerSettings" Target="../printerSettings/printerSettings3679.bin"/><Relationship Id="rId61" Type="http://schemas.openxmlformats.org/officeDocument/2006/relationships/drawing" Target="../drawings/drawing117.xml"/><Relationship Id="rId10" Type="http://schemas.openxmlformats.org/officeDocument/2006/relationships/printerSettings" Target="../printerSettings/printerSettings3632.bin"/><Relationship Id="rId19" Type="http://schemas.openxmlformats.org/officeDocument/2006/relationships/printerSettings" Target="../printerSettings/printerSettings3641.bin"/><Relationship Id="rId31" Type="http://schemas.openxmlformats.org/officeDocument/2006/relationships/printerSettings" Target="../printerSettings/printerSettings3653.bin"/><Relationship Id="rId44" Type="http://schemas.openxmlformats.org/officeDocument/2006/relationships/printerSettings" Target="../printerSettings/printerSettings3666.bin"/><Relationship Id="rId52" Type="http://schemas.openxmlformats.org/officeDocument/2006/relationships/printerSettings" Target="../printerSettings/printerSettings3674.bin"/><Relationship Id="rId60" Type="http://schemas.openxmlformats.org/officeDocument/2006/relationships/printerSettings" Target="../printerSettings/printerSettings3682.bin"/><Relationship Id="rId4" Type="http://schemas.openxmlformats.org/officeDocument/2006/relationships/printerSettings" Target="../printerSettings/printerSettings3626.bin"/><Relationship Id="rId9" Type="http://schemas.openxmlformats.org/officeDocument/2006/relationships/printerSettings" Target="../printerSettings/printerSettings3631.bin"/><Relationship Id="rId14" Type="http://schemas.openxmlformats.org/officeDocument/2006/relationships/printerSettings" Target="../printerSettings/printerSettings3636.bin"/><Relationship Id="rId22" Type="http://schemas.openxmlformats.org/officeDocument/2006/relationships/printerSettings" Target="../printerSettings/printerSettings3644.bin"/><Relationship Id="rId27" Type="http://schemas.openxmlformats.org/officeDocument/2006/relationships/printerSettings" Target="../printerSettings/printerSettings3649.bin"/><Relationship Id="rId30" Type="http://schemas.openxmlformats.org/officeDocument/2006/relationships/printerSettings" Target="../printerSettings/printerSettings3652.bin"/><Relationship Id="rId35" Type="http://schemas.openxmlformats.org/officeDocument/2006/relationships/printerSettings" Target="../printerSettings/printerSettings3657.bin"/><Relationship Id="rId43" Type="http://schemas.openxmlformats.org/officeDocument/2006/relationships/printerSettings" Target="../printerSettings/printerSettings3665.bin"/><Relationship Id="rId48" Type="http://schemas.openxmlformats.org/officeDocument/2006/relationships/printerSettings" Target="../printerSettings/printerSettings3670.bin"/><Relationship Id="rId56" Type="http://schemas.openxmlformats.org/officeDocument/2006/relationships/printerSettings" Target="../printerSettings/printerSettings3678.bin"/><Relationship Id="rId8" Type="http://schemas.openxmlformats.org/officeDocument/2006/relationships/printerSettings" Target="../printerSettings/printerSettings3630.bin"/><Relationship Id="rId51" Type="http://schemas.openxmlformats.org/officeDocument/2006/relationships/printerSettings" Target="../printerSettings/printerSettings3673.bin"/><Relationship Id="rId3" Type="http://schemas.openxmlformats.org/officeDocument/2006/relationships/printerSettings" Target="../printerSettings/printerSettings3625.bin"/><Relationship Id="rId12" Type="http://schemas.openxmlformats.org/officeDocument/2006/relationships/printerSettings" Target="../printerSettings/printerSettings3634.bin"/><Relationship Id="rId17" Type="http://schemas.openxmlformats.org/officeDocument/2006/relationships/printerSettings" Target="../printerSettings/printerSettings3639.bin"/><Relationship Id="rId25" Type="http://schemas.openxmlformats.org/officeDocument/2006/relationships/printerSettings" Target="../printerSettings/printerSettings3647.bin"/><Relationship Id="rId33" Type="http://schemas.openxmlformats.org/officeDocument/2006/relationships/printerSettings" Target="../printerSettings/printerSettings3655.bin"/><Relationship Id="rId38" Type="http://schemas.openxmlformats.org/officeDocument/2006/relationships/printerSettings" Target="../printerSettings/printerSettings3660.bin"/><Relationship Id="rId46" Type="http://schemas.openxmlformats.org/officeDocument/2006/relationships/printerSettings" Target="../printerSettings/printerSettings3668.bin"/><Relationship Id="rId59" Type="http://schemas.openxmlformats.org/officeDocument/2006/relationships/printerSettings" Target="../printerSettings/printerSettings368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1.bin"/></Relationships>
</file>

<file path=xl/worksheets/_rels/sheet60.xml.rels><?xml version="1.0" encoding="UTF-8" standalone="yes"?>
<Relationships xmlns="http://schemas.openxmlformats.org/package/2006/relationships"><Relationship Id="rId13" Type="http://schemas.openxmlformats.org/officeDocument/2006/relationships/printerSettings" Target="../printerSettings/printerSettings3695.bin"/><Relationship Id="rId18" Type="http://schemas.openxmlformats.org/officeDocument/2006/relationships/printerSettings" Target="../printerSettings/printerSettings3700.bin"/><Relationship Id="rId26" Type="http://schemas.openxmlformats.org/officeDocument/2006/relationships/printerSettings" Target="../printerSettings/printerSettings3708.bin"/><Relationship Id="rId39" Type="http://schemas.openxmlformats.org/officeDocument/2006/relationships/printerSettings" Target="../printerSettings/printerSettings3721.bin"/><Relationship Id="rId21" Type="http://schemas.openxmlformats.org/officeDocument/2006/relationships/printerSettings" Target="../printerSettings/printerSettings3703.bin"/><Relationship Id="rId34" Type="http://schemas.openxmlformats.org/officeDocument/2006/relationships/printerSettings" Target="../printerSettings/printerSettings3716.bin"/><Relationship Id="rId42" Type="http://schemas.openxmlformats.org/officeDocument/2006/relationships/printerSettings" Target="../printerSettings/printerSettings3724.bin"/><Relationship Id="rId47" Type="http://schemas.openxmlformats.org/officeDocument/2006/relationships/printerSettings" Target="../printerSettings/printerSettings3729.bin"/><Relationship Id="rId50" Type="http://schemas.openxmlformats.org/officeDocument/2006/relationships/printerSettings" Target="../printerSettings/printerSettings3732.bin"/><Relationship Id="rId55" Type="http://schemas.openxmlformats.org/officeDocument/2006/relationships/printerSettings" Target="../printerSettings/printerSettings3737.bin"/><Relationship Id="rId7" Type="http://schemas.openxmlformats.org/officeDocument/2006/relationships/printerSettings" Target="../printerSettings/printerSettings3689.bin"/><Relationship Id="rId2" Type="http://schemas.openxmlformats.org/officeDocument/2006/relationships/printerSettings" Target="../printerSettings/printerSettings3684.bin"/><Relationship Id="rId16" Type="http://schemas.openxmlformats.org/officeDocument/2006/relationships/printerSettings" Target="../printerSettings/printerSettings3698.bin"/><Relationship Id="rId20" Type="http://schemas.openxmlformats.org/officeDocument/2006/relationships/printerSettings" Target="../printerSettings/printerSettings3702.bin"/><Relationship Id="rId29" Type="http://schemas.openxmlformats.org/officeDocument/2006/relationships/printerSettings" Target="../printerSettings/printerSettings3711.bin"/><Relationship Id="rId41" Type="http://schemas.openxmlformats.org/officeDocument/2006/relationships/printerSettings" Target="../printerSettings/printerSettings3723.bin"/><Relationship Id="rId54" Type="http://schemas.openxmlformats.org/officeDocument/2006/relationships/printerSettings" Target="../printerSettings/printerSettings3736.bin"/><Relationship Id="rId1" Type="http://schemas.openxmlformats.org/officeDocument/2006/relationships/printerSettings" Target="../printerSettings/printerSettings3683.bin"/><Relationship Id="rId6" Type="http://schemas.openxmlformats.org/officeDocument/2006/relationships/printerSettings" Target="../printerSettings/printerSettings3688.bin"/><Relationship Id="rId11" Type="http://schemas.openxmlformats.org/officeDocument/2006/relationships/printerSettings" Target="../printerSettings/printerSettings3693.bin"/><Relationship Id="rId24" Type="http://schemas.openxmlformats.org/officeDocument/2006/relationships/printerSettings" Target="../printerSettings/printerSettings3706.bin"/><Relationship Id="rId32" Type="http://schemas.openxmlformats.org/officeDocument/2006/relationships/printerSettings" Target="../printerSettings/printerSettings3714.bin"/><Relationship Id="rId37" Type="http://schemas.openxmlformats.org/officeDocument/2006/relationships/printerSettings" Target="../printerSettings/printerSettings3719.bin"/><Relationship Id="rId40" Type="http://schemas.openxmlformats.org/officeDocument/2006/relationships/printerSettings" Target="../printerSettings/printerSettings3722.bin"/><Relationship Id="rId45" Type="http://schemas.openxmlformats.org/officeDocument/2006/relationships/printerSettings" Target="../printerSettings/printerSettings3727.bin"/><Relationship Id="rId53" Type="http://schemas.openxmlformats.org/officeDocument/2006/relationships/printerSettings" Target="../printerSettings/printerSettings3735.bin"/><Relationship Id="rId58" Type="http://schemas.openxmlformats.org/officeDocument/2006/relationships/printerSettings" Target="../printerSettings/printerSettings3740.bin"/><Relationship Id="rId5" Type="http://schemas.openxmlformats.org/officeDocument/2006/relationships/printerSettings" Target="../printerSettings/printerSettings3687.bin"/><Relationship Id="rId15" Type="http://schemas.openxmlformats.org/officeDocument/2006/relationships/printerSettings" Target="../printerSettings/printerSettings3697.bin"/><Relationship Id="rId23" Type="http://schemas.openxmlformats.org/officeDocument/2006/relationships/printerSettings" Target="../printerSettings/printerSettings3705.bin"/><Relationship Id="rId28" Type="http://schemas.openxmlformats.org/officeDocument/2006/relationships/printerSettings" Target="../printerSettings/printerSettings3710.bin"/><Relationship Id="rId36" Type="http://schemas.openxmlformats.org/officeDocument/2006/relationships/printerSettings" Target="../printerSettings/printerSettings3718.bin"/><Relationship Id="rId49" Type="http://schemas.openxmlformats.org/officeDocument/2006/relationships/printerSettings" Target="../printerSettings/printerSettings3731.bin"/><Relationship Id="rId57" Type="http://schemas.openxmlformats.org/officeDocument/2006/relationships/printerSettings" Target="../printerSettings/printerSettings3739.bin"/><Relationship Id="rId61" Type="http://schemas.openxmlformats.org/officeDocument/2006/relationships/drawing" Target="../drawings/drawing119.xml"/><Relationship Id="rId10" Type="http://schemas.openxmlformats.org/officeDocument/2006/relationships/printerSettings" Target="../printerSettings/printerSettings3692.bin"/><Relationship Id="rId19" Type="http://schemas.openxmlformats.org/officeDocument/2006/relationships/printerSettings" Target="../printerSettings/printerSettings3701.bin"/><Relationship Id="rId31" Type="http://schemas.openxmlformats.org/officeDocument/2006/relationships/printerSettings" Target="../printerSettings/printerSettings3713.bin"/><Relationship Id="rId44" Type="http://schemas.openxmlformats.org/officeDocument/2006/relationships/printerSettings" Target="../printerSettings/printerSettings3726.bin"/><Relationship Id="rId52" Type="http://schemas.openxmlformats.org/officeDocument/2006/relationships/printerSettings" Target="../printerSettings/printerSettings3734.bin"/><Relationship Id="rId60" Type="http://schemas.openxmlformats.org/officeDocument/2006/relationships/printerSettings" Target="../printerSettings/printerSettings3742.bin"/><Relationship Id="rId4" Type="http://schemas.openxmlformats.org/officeDocument/2006/relationships/printerSettings" Target="../printerSettings/printerSettings3686.bin"/><Relationship Id="rId9" Type="http://schemas.openxmlformats.org/officeDocument/2006/relationships/printerSettings" Target="../printerSettings/printerSettings3691.bin"/><Relationship Id="rId14" Type="http://schemas.openxmlformats.org/officeDocument/2006/relationships/printerSettings" Target="../printerSettings/printerSettings3696.bin"/><Relationship Id="rId22" Type="http://schemas.openxmlformats.org/officeDocument/2006/relationships/printerSettings" Target="../printerSettings/printerSettings3704.bin"/><Relationship Id="rId27" Type="http://schemas.openxmlformats.org/officeDocument/2006/relationships/printerSettings" Target="../printerSettings/printerSettings3709.bin"/><Relationship Id="rId30" Type="http://schemas.openxmlformats.org/officeDocument/2006/relationships/printerSettings" Target="../printerSettings/printerSettings3712.bin"/><Relationship Id="rId35" Type="http://schemas.openxmlformats.org/officeDocument/2006/relationships/printerSettings" Target="../printerSettings/printerSettings3717.bin"/><Relationship Id="rId43" Type="http://schemas.openxmlformats.org/officeDocument/2006/relationships/printerSettings" Target="../printerSettings/printerSettings3725.bin"/><Relationship Id="rId48" Type="http://schemas.openxmlformats.org/officeDocument/2006/relationships/printerSettings" Target="../printerSettings/printerSettings3730.bin"/><Relationship Id="rId56" Type="http://schemas.openxmlformats.org/officeDocument/2006/relationships/printerSettings" Target="../printerSettings/printerSettings3738.bin"/><Relationship Id="rId8" Type="http://schemas.openxmlformats.org/officeDocument/2006/relationships/printerSettings" Target="../printerSettings/printerSettings3690.bin"/><Relationship Id="rId51" Type="http://schemas.openxmlformats.org/officeDocument/2006/relationships/printerSettings" Target="../printerSettings/printerSettings3733.bin"/><Relationship Id="rId3" Type="http://schemas.openxmlformats.org/officeDocument/2006/relationships/printerSettings" Target="../printerSettings/printerSettings3685.bin"/><Relationship Id="rId12" Type="http://schemas.openxmlformats.org/officeDocument/2006/relationships/printerSettings" Target="../printerSettings/printerSettings3694.bin"/><Relationship Id="rId17" Type="http://schemas.openxmlformats.org/officeDocument/2006/relationships/printerSettings" Target="../printerSettings/printerSettings3699.bin"/><Relationship Id="rId25" Type="http://schemas.openxmlformats.org/officeDocument/2006/relationships/printerSettings" Target="../printerSettings/printerSettings3707.bin"/><Relationship Id="rId33" Type="http://schemas.openxmlformats.org/officeDocument/2006/relationships/printerSettings" Target="../printerSettings/printerSettings3715.bin"/><Relationship Id="rId38" Type="http://schemas.openxmlformats.org/officeDocument/2006/relationships/printerSettings" Target="../printerSettings/printerSettings3720.bin"/><Relationship Id="rId46" Type="http://schemas.openxmlformats.org/officeDocument/2006/relationships/printerSettings" Target="../printerSettings/printerSettings3728.bin"/><Relationship Id="rId59" Type="http://schemas.openxmlformats.org/officeDocument/2006/relationships/printerSettings" Target="../printerSettings/printerSettings3741.bin"/></Relationships>
</file>

<file path=xl/worksheets/_rels/sheet61.xml.rels><?xml version="1.0" encoding="UTF-8" standalone="yes"?>
<Relationships xmlns="http://schemas.openxmlformats.org/package/2006/relationships"><Relationship Id="rId13" Type="http://schemas.openxmlformats.org/officeDocument/2006/relationships/printerSettings" Target="../printerSettings/printerSettings3755.bin"/><Relationship Id="rId18" Type="http://schemas.openxmlformats.org/officeDocument/2006/relationships/printerSettings" Target="../printerSettings/printerSettings3760.bin"/><Relationship Id="rId26" Type="http://schemas.openxmlformats.org/officeDocument/2006/relationships/printerSettings" Target="../printerSettings/printerSettings3768.bin"/><Relationship Id="rId39" Type="http://schemas.openxmlformats.org/officeDocument/2006/relationships/printerSettings" Target="../printerSettings/printerSettings3781.bin"/><Relationship Id="rId21" Type="http://schemas.openxmlformats.org/officeDocument/2006/relationships/printerSettings" Target="../printerSettings/printerSettings3763.bin"/><Relationship Id="rId34" Type="http://schemas.openxmlformats.org/officeDocument/2006/relationships/printerSettings" Target="../printerSettings/printerSettings3776.bin"/><Relationship Id="rId42" Type="http://schemas.openxmlformats.org/officeDocument/2006/relationships/printerSettings" Target="../printerSettings/printerSettings3784.bin"/><Relationship Id="rId47" Type="http://schemas.openxmlformats.org/officeDocument/2006/relationships/printerSettings" Target="../printerSettings/printerSettings3789.bin"/><Relationship Id="rId50" Type="http://schemas.openxmlformats.org/officeDocument/2006/relationships/printerSettings" Target="../printerSettings/printerSettings3792.bin"/><Relationship Id="rId55" Type="http://schemas.openxmlformats.org/officeDocument/2006/relationships/printerSettings" Target="../printerSettings/printerSettings3797.bin"/><Relationship Id="rId7" Type="http://schemas.openxmlformats.org/officeDocument/2006/relationships/printerSettings" Target="../printerSettings/printerSettings3749.bin"/><Relationship Id="rId2" Type="http://schemas.openxmlformats.org/officeDocument/2006/relationships/printerSettings" Target="../printerSettings/printerSettings3744.bin"/><Relationship Id="rId16" Type="http://schemas.openxmlformats.org/officeDocument/2006/relationships/printerSettings" Target="../printerSettings/printerSettings3758.bin"/><Relationship Id="rId20" Type="http://schemas.openxmlformats.org/officeDocument/2006/relationships/printerSettings" Target="../printerSettings/printerSettings3762.bin"/><Relationship Id="rId29" Type="http://schemas.openxmlformats.org/officeDocument/2006/relationships/printerSettings" Target="../printerSettings/printerSettings3771.bin"/><Relationship Id="rId41" Type="http://schemas.openxmlformats.org/officeDocument/2006/relationships/printerSettings" Target="../printerSettings/printerSettings3783.bin"/><Relationship Id="rId54" Type="http://schemas.openxmlformats.org/officeDocument/2006/relationships/printerSettings" Target="../printerSettings/printerSettings3796.bin"/><Relationship Id="rId1" Type="http://schemas.openxmlformats.org/officeDocument/2006/relationships/printerSettings" Target="../printerSettings/printerSettings3743.bin"/><Relationship Id="rId6" Type="http://schemas.openxmlformats.org/officeDocument/2006/relationships/printerSettings" Target="../printerSettings/printerSettings3748.bin"/><Relationship Id="rId11" Type="http://schemas.openxmlformats.org/officeDocument/2006/relationships/printerSettings" Target="../printerSettings/printerSettings3753.bin"/><Relationship Id="rId24" Type="http://schemas.openxmlformats.org/officeDocument/2006/relationships/printerSettings" Target="../printerSettings/printerSettings3766.bin"/><Relationship Id="rId32" Type="http://schemas.openxmlformats.org/officeDocument/2006/relationships/printerSettings" Target="../printerSettings/printerSettings3774.bin"/><Relationship Id="rId37" Type="http://schemas.openxmlformats.org/officeDocument/2006/relationships/printerSettings" Target="../printerSettings/printerSettings3779.bin"/><Relationship Id="rId40" Type="http://schemas.openxmlformats.org/officeDocument/2006/relationships/printerSettings" Target="../printerSettings/printerSettings3782.bin"/><Relationship Id="rId45" Type="http://schemas.openxmlformats.org/officeDocument/2006/relationships/printerSettings" Target="../printerSettings/printerSettings3787.bin"/><Relationship Id="rId53" Type="http://schemas.openxmlformats.org/officeDocument/2006/relationships/printerSettings" Target="../printerSettings/printerSettings3795.bin"/><Relationship Id="rId58" Type="http://schemas.openxmlformats.org/officeDocument/2006/relationships/printerSettings" Target="../printerSettings/printerSettings3800.bin"/><Relationship Id="rId5" Type="http://schemas.openxmlformats.org/officeDocument/2006/relationships/printerSettings" Target="../printerSettings/printerSettings3747.bin"/><Relationship Id="rId15" Type="http://schemas.openxmlformats.org/officeDocument/2006/relationships/printerSettings" Target="../printerSettings/printerSettings3757.bin"/><Relationship Id="rId23" Type="http://schemas.openxmlformats.org/officeDocument/2006/relationships/printerSettings" Target="../printerSettings/printerSettings3765.bin"/><Relationship Id="rId28" Type="http://schemas.openxmlformats.org/officeDocument/2006/relationships/printerSettings" Target="../printerSettings/printerSettings3770.bin"/><Relationship Id="rId36" Type="http://schemas.openxmlformats.org/officeDocument/2006/relationships/printerSettings" Target="../printerSettings/printerSettings3778.bin"/><Relationship Id="rId49" Type="http://schemas.openxmlformats.org/officeDocument/2006/relationships/printerSettings" Target="../printerSettings/printerSettings3791.bin"/><Relationship Id="rId57" Type="http://schemas.openxmlformats.org/officeDocument/2006/relationships/printerSettings" Target="../printerSettings/printerSettings3799.bin"/><Relationship Id="rId61" Type="http://schemas.openxmlformats.org/officeDocument/2006/relationships/drawing" Target="../drawings/drawing120.xml"/><Relationship Id="rId10" Type="http://schemas.openxmlformats.org/officeDocument/2006/relationships/printerSettings" Target="../printerSettings/printerSettings3752.bin"/><Relationship Id="rId19" Type="http://schemas.openxmlformats.org/officeDocument/2006/relationships/printerSettings" Target="../printerSettings/printerSettings3761.bin"/><Relationship Id="rId31" Type="http://schemas.openxmlformats.org/officeDocument/2006/relationships/printerSettings" Target="../printerSettings/printerSettings3773.bin"/><Relationship Id="rId44" Type="http://schemas.openxmlformats.org/officeDocument/2006/relationships/printerSettings" Target="../printerSettings/printerSettings3786.bin"/><Relationship Id="rId52" Type="http://schemas.openxmlformats.org/officeDocument/2006/relationships/printerSettings" Target="../printerSettings/printerSettings3794.bin"/><Relationship Id="rId60" Type="http://schemas.openxmlformats.org/officeDocument/2006/relationships/printerSettings" Target="../printerSettings/printerSettings3802.bin"/><Relationship Id="rId4" Type="http://schemas.openxmlformats.org/officeDocument/2006/relationships/printerSettings" Target="../printerSettings/printerSettings3746.bin"/><Relationship Id="rId9" Type="http://schemas.openxmlformats.org/officeDocument/2006/relationships/printerSettings" Target="../printerSettings/printerSettings3751.bin"/><Relationship Id="rId14" Type="http://schemas.openxmlformats.org/officeDocument/2006/relationships/printerSettings" Target="../printerSettings/printerSettings3756.bin"/><Relationship Id="rId22" Type="http://schemas.openxmlformats.org/officeDocument/2006/relationships/printerSettings" Target="../printerSettings/printerSettings3764.bin"/><Relationship Id="rId27" Type="http://schemas.openxmlformats.org/officeDocument/2006/relationships/printerSettings" Target="../printerSettings/printerSettings3769.bin"/><Relationship Id="rId30" Type="http://schemas.openxmlformats.org/officeDocument/2006/relationships/printerSettings" Target="../printerSettings/printerSettings3772.bin"/><Relationship Id="rId35" Type="http://schemas.openxmlformats.org/officeDocument/2006/relationships/printerSettings" Target="../printerSettings/printerSettings3777.bin"/><Relationship Id="rId43" Type="http://schemas.openxmlformats.org/officeDocument/2006/relationships/printerSettings" Target="../printerSettings/printerSettings3785.bin"/><Relationship Id="rId48" Type="http://schemas.openxmlformats.org/officeDocument/2006/relationships/printerSettings" Target="../printerSettings/printerSettings3790.bin"/><Relationship Id="rId56" Type="http://schemas.openxmlformats.org/officeDocument/2006/relationships/printerSettings" Target="../printerSettings/printerSettings3798.bin"/><Relationship Id="rId8" Type="http://schemas.openxmlformats.org/officeDocument/2006/relationships/printerSettings" Target="../printerSettings/printerSettings3750.bin"/><Relationship Id="rId51" Type="http://schemas.openxmlformats.org/officeDocument/2006/relationships/printerSettings" Target="../printerSettings/printerSettings3793.bin"/><Relationship Id="rId3" Type="http://schemas.openxmlformats.org/officeDocument/2006/relationships/printerSettings" Target="../printerSettings/printerSettings3745.bin"/><Relationship Id="rId12" Type="http://schemas.openxmlformats.org/officeDocument/2006/relationships/printerSettings" Target="../printerSettings/printerSettings3754.bin"/><Relationship Id="rId17" Type="http://schemas.openxmlformats.org/officeDocument/2006/relationships/printerSettings" Target="../printerSettings/printerSettings3759.bin"/><Relationship Id="rId25" Type="http://schemas.openxmlformats.org/officeDocument/2006/relationships/printerSettings" Target="../printerSettings/printerSettings3767.bin"/><Relationship Id="rId33" Type="http://schemas.openxmlformats.org/officeDocument/2006/relationships/printerSettings" Target="../printerSettings/printerSettings3775.bin"/><Relationship Id="rId38" Type="http://schemas.openxmlformats.org/officeDocument/2006/relationships/printerSettings" Target="../printerSettings/printerSettings3780.bin"/><Relationship Id="rId46" Type="http://schemas.openxmlformats.org/officeDocument/2006/relationships/printerSettings" Target="../printerSettings/printerSettings3788.bin"/><Relationship Id="rId59" Type="http://schemas.openxmlformats.org/officeDocument/2006/relationships/printerSettings" Target="../printerSettings/printerSettings3801.bin"/></Relationships>
</file>

<file path=xl/worksheets/_rels/sheet62.xml.rels><?xml version="1.0" encoding="UTF-8" standalone="yes"?>
<Relationships xmlns="http://schemas.openxmlformats.org/package/2006/relationships"><Relationship Id="rId13" Type="http://schemas.openxmlformats.org/officeDocument/2006/relationships/printerSettings" Target="../printerSettings/printerSettings3815.bin"/><Relationship Id="rId18" Type="http://schemas.openxmlformats.org/officeDocument/2006/relationships/printerSettings" Target="../printerSettings/printerSettings3820.bin"/><Relationship Id="rId26" Type="http://schemas.openxmlformats.org/officeDocument/2006/relationships/printerSettings" Target="../printerSettings/printerSettings3828.bin"/><Relationship Id="rId39" Type="http://schemas.openxmlformats.org/officeDocument/2006/relationships/printerSettings" Target="../printerSettings/printerSettings3841.bin"/><Relationship Id="rId21" Type="http://schemas.openxmlformats.org/officeDocument/2006/relationships/printerSettings" Target="../printerSettings/printerSettings3823.bin"/><Relationship Id="rId34" Type="http://schemas.openxmlformats.org/officeDocument/2006/relationships/printerSettings" Target="../printerSettings/printerSettings3836.bin"/><Relationship Id="rId42" Type="http://schemas.openxmlformats.org/officeDocument/2006/relationships/printerSettings" Target="../printerSettings/printerSettings3844.bin"/><Relationship Id="rId47" Type="http://schemas.openxmlformats.org/officeDocument/2006/relationships/printerSettings" Target="../printerSettings/printerSettings3849.bin"/><Relationship Id="rId50" Type="http://schemas.openxmlformats.org/officeDocument/2006/relationships/printerSettings" Target="../printerSettings/printerSettings3852.bin"/><Relationship Id="rId55" Type="http://schemas.openxmlformats.org/officeDocument/2006/relationships/printerSettings" Target="../printerSettings/printerSettings3857.bin"/><Relationship Id="rId7" Type="http://schemas.openxmlformats.org/officeDocument/2006/relationships/printerSettings" Target="../printerSettings/printerSettings3809.bin"/><Relationship Id="rId2" Type="http://schemas.openxmlformats.org/officeDocument/2006/relationships/printerSettings" Target="../printerSettings/printerSettings3804.bin"/><Relationship Id="rId16" Type="http://schemas.openxmlformats.org/officeDocument/2006/relationships/printerSettings" Target="../printerSettings/printerSettings3818.bin"/><Relationship Id="rId20" Type="http://schemas.openxmlformats.org/officeDocument/2006/relationships/printerSettings" Target="../printerSettings/printerSettings3822.bin"/><Relationship Id="rId29" Type="http://schemas.openxmlformats.org/officeDocument/2006/relationships/printerSettings" Target="../printerSettings/printerSettings3831.bin"/><Relationship Id="rId41" Type="http://schemas.openxmlformats.org/officeDocument/2006/relationships/printerSettings" Target="../printerSettings/printerSettings3843.bin"/><Relationship Id="rId54" Type="http://schemas.openxmlformats.org/officeDocument/2006/relationships/printerSettings" Target="../printerSettings/printerSettings3856.bin"/><Relationship Id="rId1" Type="http://schemas.openxmlformats.org/officeDocument/2006/relationships/printerSettings" Target="../printerSettings/printerSettings3803.bin"/><Relationship Id="rId6" Type="http://schemas.openxmlformats.org/officeDocument/2006/relationships/printerSettings" Target="../printerSettings/printerSettings3808.bin"/><Relationship Id="rId11" Type="http://schemas.openxmlformats.org/officeDocument/2006/relationships/printerSettings" Target="../printerSettings/printerSettings3813.bin"/><Relationship Id="rId24" Type="http://schemas.openxmlformats.org/officeDocument/2006/relationships/printerSettings" Target="../printerSettings/printerSettings3826.bin"/><Relationship Id="rId32" Type="http://schemas.openxmlformats.org/officeDocument/2006/relationships/printerSettings" Target="../printerSettings/printerSettings3834.bin"/><Relationship Id="rId37" Type="http://schemas.openxmlformats.org/officeDocument/2006/relationships/printerSettings" Target="../printerSettings/printerSettings3839.bin"/><Relationship Id="rId40" Type="http://schemas.openxmlformats.org/officeDocument/2006/relationships/printerSettings" Target="../printerSettings/printerSettings3842.bin"/><Relationship Id="rId45" Type="http://schemas.openxmlformats.org/officeDocument/2006/relationships/printerSettings" Target="../printerSettings/printerSettings3847.bin"/><Relationship Id="rId53" Type="http://schemas.openxmlformats.org/officeDocument/2006/relationships/printerSettings" Target="../printerSettings/printerSettings3855.bin"/><Relationship Id="rId58" Type="http://schemas.openxmlformats.org/officeDocument/2006/relationships/printerSettings" Target="../printerSettings/printerSettings3860.bin"/><Relationship Id="rId5" Type="http://schemas.openxmlformats.org/officeDocument/2006/relationships/printerSettings" Target="../printerSettings/printerSettings3807.bin"/><Relationship Id="rId15" Type="http://schemas.openxmlformats.org/officeDocument/2006/relationships/printerSettings" Target="../printerSettings/printerSettings3817.bin"/><Relationship Id="rId23" Type="http://schemas.openxmlformats.org/officeDocument/2006/relationships/printerSettings" Target="../printerSettings/printerSettings3825.bin"/><Relationship Id="rId28" Type="http://schemas.openxmlformats.org/officeDocument/2006/relationships/printerSettings" Target="../printerSettings/printerSettings3830.bin"/><Relationship Id="rId36" Type="http://schemas.openxmlformats.org/officeDocument/2006/relationships/printerSettings" Target="../printerSettings/printerSettings3838.bin"/><Relationship Id="rId49" Type="http://schemas.openxmlformats.org/officeDocument/2006/relationships/printerSettings" Target="../printerSettings/printerSettings3851.bin"/><Relationship Id="rId57" Type="http://schemas.openxmlformats.org/officeDocument/2006/relationships/printerSettings" Target="../printerSettings/printerSettings3859.bin"/><Relationship Id="rId61" Type="http://schemas.openxmlformats.org/officeDocument/2006/relationships/drawing" Target="../drawings/drawing122.xml"/><Relationship Id="rId10" Type="http://schemas.openxmlformats.org/officeDocument/2006/relationships/printerSettings" Target="../printerSettings/printerSettings3812.bin"/><Relationship Id="rId19" Type="http://schemas.openxmlformats.org/officeDocument/2006/relationships/printerSettings" Target="../printerSettings/printerSettings3821.bin"/><Relationship Id="rId31" Type="http://schemas.openxmlformats.org/officeDocument/2006/relationships/printerSettings" Target="../printerSettings/printerSettings3833.bin"/><Relationship Id="rId44" Type="http://schemas.openxmlformats.org/officeDocument/2006/relationships/printerSettings" Target="../printerSettings/printerSettings3846.bin"/><Relationship Id="rId52" Type="http://schemas.openxmlformats.org/officeDocument/2006/relationships/printerSettings" Target="../printerSettings/printerSettings3854.bin"/><Relationship Id="rId60" Type="http://schemas.openxmlformats.org/officeDocument/2006/relationships/printerSettings" Target="../printerSettings/printerSettings3862.bin"/><Relationship Id="rId4" Type="http://schemas.openxmlformats.org/officeDocument/2006/relationships/printerSettings" Target="../printerSettings/printerSettings3806.bin"/><Relationship Id="rId9" Type="http://schemas.openxmlformats.org/officeDocument/2006/relationships/printerSettings" Target="../printerSettings/printerSettings3811.bin"/><Relationship Id="rId14" Type="http://schemas.openxmlformats.org/officeDocument/2006/relationships/printerSettings" Target="../printerSettings/printerSettings3816.bin"/><Relationship Id="rId22" Type="http://schemas.openxmlformats.org/officeDocument/2006/relationships/printerSettings" Target="../printerSettings/printerSettings3824.bin"/><Relationship Id="rId27" Type="http://schemas.openxmlformats.org/officeDocument/2006/relationships/printerSettings" Target="../printerSettings/printerSettings3829.bin"/><Relationship Id="rId30" Type="http://schemas.openxmlformats.org/officeDocument/2006/relationships/printerSettings" Target="../printerSettings/printerSettings3832.bin"/><Relationship Id="rId35" Type="http://schemas.openxmlformats.org/officeDocument/2006/relationships/printerSettings" Target="../printerSettings/printerSettings3837.bin"/><Relationship Id="rId43" Type="http://schemas.openxmlformats.org/officeDocument/2006/relationships/printerSettings" Target="../printerSettings/printerSettings3845.bin"/><Relationship Id="rId48" Type="http://schemas.openxmlformats.org/officeDocument/2006/relationships/printerSettings" Target="../printerSettings/printerSettings3850.bin"/><Relationship Id="rId56" Type="http://schemas.openxmlformats.org/officeDocument/2006/relationships/printerSettings" Target="../printerSettings/printerSettings3858.bin"/><Relationship Id="rId8" Type="http://schemas.openxmlformats.org/officeDocument/2006/relationships/printerSettings" Target="../printerSettings/printerSettings3810.bin"/><Relationship Id="rId51" Type="http://schemas.openxmlformats.org/officeDocument/2006/relationships/printerSettings" Target="../printerSettings/printerSettings3853.bin"/><Relationship Id="rId3" Type="http://schemas.openxmlformats.org/officeDocument/2006/relationships/printerSettings" Target="../printerSettings/printerSettings3805.bin"/><Relationship Id="rId12" Type="http://schemas.openxmlformats.org/officeDocument/2006/relationships/printerSettings" Target="../printerSettings/printerSettings3814.bin"/><Relationship Id="rId17" Type="http://schemas.openxmlformats.org/officeDocument/2006/relationships/printerSettings" Target="../printerSettings/printerSettings3819.bin"/><Relationship Id="rId25" Type="http://schemas.openxmlformats.org/officeDocument/2006/relationships/printerSettings" Target="../printerSettings/printerSettings3827.bin"/><Relationship Id="rId33" Type="http://schemas.openxmlformats.org/officeDocument/2006/relationships/printerSettings" Target="../printerSettings/printerSettings3835.bin"/><Relationship Id="rId38" Type="http://schemas.openxmlformats.org/officeDocument/2006/relationships/printerSettings" Target="../printerSettings/printerSettings3840.bin"/><Relationship Id="rId46" Type="http://schemas.openxmlformats.org/officeDocument/2006/relationships/printerSettings" Target="../printerSettings/printerSettings3848.bin"/><Relationship Id="rId59" Type="http://schemas.openxmlformats.org/officeDocument/2006/relationships/printerSettings" Target="../printerSettings/printerSettings3861.bin"/></Relationships>
</file>

<file path=xl/worksheets/_rels/sheet63.xml.rels><?xml version="1.0" encoding="UTF-8" standalone="yes"?>
<Relationships xmlns="http://schemas.openxmlformats.org/package/2006/relationships"><Relationship Id="rId13" Type="http://schemas.openxmlformats.org/officeDocument/2006/relationships/printerSettings" Target="../printerSettings/printerSettings3875.bin"/><Relationship Id="rId18" Type="http://schemas.openxmlformats.org/officeDocument/2006/relationships/printerSettings" Target="../printerSettings/printerSettings3880.bin"/><Relationship Id="rId26" Type="http://schemas.openxmlformats.org/officeDocument/2006/relationships/printerSettings" Target="../printerSettings/printerSettings3888.bin"/><Relationship Id="rId39" Type="http://schemas.openxmlformats.org/officeDocument/2006/relationships/printerSettings" Target="../printerSettings/printerSettings3901.bin"/><Relationship Id="rId21" Type="http://schemas.openxmlformats.org/officeDocument/2006/relationships/printerSettings" Target="../printerSettings/printerSettings3883.bin"/><Relationship Id="rId34" Type="http://schemas.openxmlformats.org/officeDocument/2006/relationships/printerSettings" Target="../printerSettings/printerSettings3896.bin"/><Relationship Id="rId42" Type="http://schemas.openxmlformats.org/officeDocument/2006/relationships/printerSettings" Target="../printerSettings/printerSettings3904.bin"/><Relationship Id="rId47" Type="http://schemas.openxmlformats.org/officeDocument/2006/relationships/printerSettings" Target="../printerSettings/printerSettings3909.bin"/><Relationship Id="rId50" Type="http://schemas.openxmlformats.org/officeDocument/2006/relationships/printerSettings" Target="../printerSettings/printerSettings3912.bin"/><Relationship Id="rId55" Type="http://schemas.openxmlformats.org/officeDocument/2006/relationships/printerSettings" Target="../printerSettings/printerSettings3917.bin"/><Relationship Id="rId7" Type="http://schemas.openxmlformats.org/officeDocument/2006/relationships/printerSettings" Target="../printerSettings/printerSettings3869.bin"/><Relationship Id="rId2" Type="http://schemas.openxmlformats.org/officeDocument/2006/relationships/printerSettings" Target="../printerSettings/printerSettings3864.bin"/><Relationship Id="rId16" Type="http://schemas.openxmlformats.org/officeDocument/2006/relationships/printerSettings" Target="../printerSettings/printerSettings3878.bin"/><Relationship Id="rId20" Type="http://schemas.openxmlformats.org/officeDocument/2006/relationships/printerSettings" Target="../printerSettings/printerSettings3882.bin"/><Relationship Id="rId29" Type="http://schemas.openxmlformats.org/officeDocument/2006/relationships/printerSettings" Target="../printerSettings/printerSettings3891.bin"/><Relationship Id="rId41" Type="http://schemas.openxmlformats.org/officeDocument/2006/relationships/printerSettings" Target="../printerSettings/printerSettings3903.bin"/><Relationship Id="rId54" Type="http://schemas.openxmlformats.org/officeDocument/2006/relationships/printerSettings" Target="../printerSettings/printerSettings3916.bin"/><Relationship Id="rId1" Type="http://schemas.openxmlformats.org/officeDocument/2006/relationships/printerSettings" Target="../printerSettings/printerSettings3863.bin"/><Relationship Id="rId6" Type="http://schemas.openxmlformats.org/officeDocument/2006/relationships/printerSettings" Target="../printerSettings/printerSettings3868.bin"/><Relationship Id="rId11" Type="http://schemas.openxmlformats.org/officeDocument/2006/relationships/printerSettings" Target="../printerSettings/printerSettings3873.bin"/><Relationship Id="rId24" Type="http://schemas.openxmlformats.org/officeDocument/2006/relationships/printerSettings" Target="../printerSettings/printerSettings3886.bin"/><Relationship Id="rId32" Type="http://schemas.openxmlformats.org/officeDocument/2006/relationships/printerSettings" Target="../printerSettings/printerSettings3894.bin"/><Relationship Id="rId37" Type="http://schemas.openxmlformats.org/officeDocument/2006/relationships/printerSettings" Target="../printerSettings/printerSettings3899.bin"/><Relationship Id="rId40" Type="http://schemas.openxmlformats.org/officeDocument/2006/relationships/printerSettings" Target="../printerSettings/printerSettings3902.bin"/><Relationship Id="rId45" Type="http://schemas.openxmlformats.org/officeDocument/2006/relationships/printerSettings" Target="../printerSettings/printerSettings3907.bin"/><Relationship Id="rId53" Type="http://schemas.openxmlformats.org/officeDocument/2006/relationships/printerSettings" Target="../printerSettings/printerSettings3915.bin"/><Relationship Id="rId58" Type="http://schemas.openxmlformats.org/officeDocument/2006/relationships/printerSettings" Target="../printerSettings/printerSettings3920.bin"/><Relationship Id="rId5" Type="http://schemas.openxmlformats.org/officeDocument/2006/relationships/printerSettings" Target="../printerSettings/printerSettings3867.bin"/><Relationship Id="rId15" Type="http://schemas.openxmlformats.org/officeDocument/2006/relationships/printerSettings" Target="../printerSettings/printerSettings3877.bin"/><Relationship Id="rId23" Type="http://schemas.openxmlformats.org/officeDocument/2006/relationships/printerSettings" Target="../printerSettings/printerSettings3885.bin"/><Relationship Id="rId28" Type="http://schemas.openxmlformats.org/officeDocument/2006/relationships/printerSettings" Target="../printerSettings/printerSettings3890.bin"/><Relationship Id="rId36" Type="http://schemas.openxmlformats.org/officeDocument/2006/relationships/printerSettings" Target="../printerSettings/printerSettings3898.bin"/><Relationship Id="rId49" Type="http://schemas.openxmlformats.org/officeDocument/2006/relationships/printerSettings" Target="../printerSettings/printerSettings3911.bin"/><Relationship Id="rId57" Type="http://schemas.openxmlformats.org/officeDocument/2006/relationships/printerSettings" Target="../printerSettings/printerSettings3919.bin"/><Relationship Id="rId61" Type="http://schemas.openxmlformats.org/officeDocument/2006/relationships/drawing" Target="../drawings/drawing124.xml"/><Relationship Id="rId10" Type="http://schemas.openxmlformats.org/officeDocument/2006/relationships/printerSettings" Target="../printerSettings/printerSettings3872.bin"/><Relationship Id="rId19" Type="http://schemas.openxmlformats.org/officeDocument/2006/relationships/printerSettings" Target="../printerSettings/printerSettings3881.bin"/><Relationship Id="rId31" Type="http://schemas.openxmlformats.org/officeDocument/2006/relationships/printerSettings" Target="../printerSettings/printerSettings3893.bin"/><Relationship Id="rId44" Type="http://schemas.openxmlformats.org/officeDocument/2006/relationships/printerSettings" Target="../printerSettings/printerSettings3906.bin"/><Relationship Id="rId52" Type="http://schemas.openxmlformats.org/officeDocument/2006/relationships/printerSettings" Target="../printerSettings/printerSettings3914.bin"/><Relationship Id="rId60" Type="http://schemas.openxmlformats.org/officeDocument/2006/relationships/printerSettings" Target="../printerSettings/printerSettings3922.bin"/><Relationship Id="rId4" Type="http://schemas.openxmlformats.org/officeDocument/2006/relationships/printerSettings" Target="../printerSettings/printerSettings3866.bin"/><Relationship Id="rId9" Type="http://schemas.openxmlformats.org/officeDocument/2006/relationships/printerSettings" Target="../printerSettings/printerSettings3871.bin"/><Relationship Id="rId14" Type="http://schemas.openxmlformats.org/officeDocument/2006/relationships/printerSettings" Target="../printerSettings/printerSettings3876.bin"/><Relationship Id="rId22" Type="http://schemas.openxmlformats.org/officeDocument/2006/relationships/printerSettings" Target="../printerSettings/printerSettings3884.bin"/><Relationship Id="rId27" Type="http://schemas.openxmlformats.org/officeDocument/2006/relationships/printerSettings" Target="../printerSettings/printerSettings3889.bin"/><Relationship Id="rId30" Type="http://schemas.openxmlformats.org/officeDocument/2006/relationships/printerSettings" Target="../printerSettings/printerSettings3892.bin"/><Relationship Id="rId35" Type="http://schemas.openxmlformats.org/officeDocument/2006/relationships/printerSettings" Target="../printerSettings/printerSettings3897.bin"/><Relationship Id="rId43" Type="http://schemas.openxmlformats.org/officeDocument/2006/relationships/printerSettings" Target="../printerSettings/printerSettings3905.bin"/><Relationship Id="rId48" Type="http://schemas.openxmlformats.org/officeDocument/2006/relationships/printerSettings" Target="../printerSettings/printerSettings3910.bin"/><Relationship Id="rId56" Type="http://schemas.openxmlformats.org/officeDocument/2006/relationships/printerSettings" Target="../printerSettings/printerSettings3918.bin"/><Relationship Id="rId8" Type="http://schemas.openxmlformats.org/officeDocument/2006/relationships/printerSettings" Target="../printerSettings/printerSettings3870.bin"/><Relationship Id="rId51" Type="http://schemas.openxmlformats.org/officeDocument/2006/relationships/printerSettings" Target="../printerSettings/printerSettings3913.bin"/><Relationship Id="rId3" Type="http://schemas.openxmlformats.org/officeDocument/2006/relationships/printerSettings" Target="../printerSettings/printerSettings3865.bin"/><Relationship Id="rId12" Type="http://schemas.openxmlformats.org/officeDocument/2006/relationships/printerSettings" Target="../printerSettings/printerSettings3874.bin"/><Relationship Id="rId17" Type="http://schemas.openxmlformats.org/officeDocument/2006/relationships/printerSettings" Target="../printerSettings/printerSettings3879.bin"/><Relationship Id="rId25" Type="http://schemas.openxmlformats.org/officeDocument/2006/relationships/printerSettings" Target="../printerSettings/printerSettings3887.bin"/><Relationship Id="rId33" Type="http://schemas.openxmlformats.org/officeDocument/2006/relationships/printerSettings" Target="../printerSettings/printerSettings3895.bin"/><Relationship Id="rId38" Type="http://schemas.openxmlformats.org/officeDocument/2006/relationships/printerSettings" Target="../printerSettings/printerSettings3900.bin"/><Relationship Id="rId46" Type="http://schemas.openxmlformats.org/officeDocument/2006/relationships/printerSettings" Target="../printerSettings/printerSettings3908.bin"/><Relationship Id="rId59" Type="http://schemas.openxmlformats.org/officeDocument/2006/relationships/printerSettings" Target="../printerSettings/printerSettings3921.bin"/></Relationships>
</file>

<file path=xl/worksheets/_rels/sheet64.xml.rels><?xml version="1.0" encoding="UTF-8" standalone="yes"?>
<Relationships xmlns="http://schemas.openxmlformats.org/package/2006/relationships"><Relationship Id="rId13" Type="http://schemas.openxmlformats.org/officeDocument/2006/relationships/printerSettings" Target="../printerSettings/printerSettings3935.bin"/><Relationship Id="rId18" Type="http://schemas.openxmlformats.org/officeDocument/2006/relationships/printerSettings" Target="../printerSettings/printerSettings3940.bin"/><Relationship Id="rId26" Type="http://schemas.openxmlformats.org/officeDocument/2006/relationships/printerSettings" Target="../printerSettings/printerSettings3948.bin"/><Relationship Id="rId39" Type="http://schemas.openxmlformats.org/officeDocument/2006/relationships/printerSettings" Target="../printerSettings/printerSettings3961.bin"/><Relationship Id="rId21" Type="http://schemas.openxmlformats.org/officeDocument/2006/relationships/printerSettings" Target="../printerSettings/printerSettings3943.bin"/><Relationship Id="rId34" Type="http://schemas.openxmlformats.org/officeDocument/2006/relationships/printerSettings" Target="../printerSettings/printerSettings3956.bin"/><Relationship Id="rId42" Type="http://schemas.openxmlformats.org/officeDocument/2006/relationships/printerSettings" Target="../printerSettings/printerSettings3964.bin"/><Relationship Id="rId47" Type="http://schemas.openxmlformats.org/officeDocument/2006/relationships/printerSettings" Target="../printerSettings/printerSettings3969.bin"/><Relationship Id="rId50" Type="http://schemas.openxmlformats.org/officeDocument/2006/relationships/printerSettings" Target="../printerSettings/printerSettings3972.bin"/><Relationship Id="rId55" Type="http://schemas.openxmlformats.org/officeDocument/2006/relationships/printerSettings" Target="../printerSettings/printerSettings3977.bin"/><Relationship Id="rId7" Type="http://schemas.openxmlformats.org/officeDocument/2006/relationships/printerSettings" Target="../printerSettings/printerSettings3929.bin"/><Relationship Id="rId2" Type="http://schemas.openxmlformats.org/officeDocument/2006/relationships/printerSettings" Target="../printerSettings/printerSettings3924.bin"/><Relationship Id="rId16" Type="http://schemas.openxmlformats.org/officeDocument/2006/relationships/printerSettings" Target="../printerSettings/printerSettings3938.bin"/><Relationship Id="rId20" Type="http://schemas.openxmlformats.org/officeDocument/2006/relationships/printerSettings" Target="../printerSettings/printerSettings3942.bin"/><Relationship Id="rId29" Type="http://schemas.openxmlformats.org/officeDocument/2006/relationships/printerSettings" Target="../printerSettings/printerSettings3951.bin"/><Relationship Id="rId41" Type="http://schemas.openxmlformats.org/officeDocument/2006/relationships/printerSettings" Target="../printerSettings/printerSettings3963.bin"/><Relationship Id="rId54" Type="http://schemas.openxmlformats.org/officeDocument/2006/relationships/printerSettings" Target="../printerSettings/printerSettings3976.bin"/><Relationship Id="rId1" Type="http://schemas.openxmlformats.org/officeDocument/2006/relationships/printerSettings" Target="../printerSettings/printerSettings3923.bin"/><Relationship Id="rId6" Type="http://schemas.openxmlformats.org/officeDocument/2006/relationships/printerSettings" Target="../printerSettings/printerSettings3928.bin"/><Relationship Id="rId11" Type="http://schemas.openxmlformats.org/officeDocument/2006/relationships/printerSettings" Target="../printerSettings/printerSettings3933.bin"/><Relationship Id="rId24" Type="http://schemas.openxmlformats.org/officeDocument/2006/relationships/printerSettings" Target="../printerSettings/printerSettings3946.bin"/><Relationship Id="rId32" Type="http://schemas.openxmlformats.org/officeDocument/2006/relationships/printerSettings" Target="../printerSettings/printerSettings3954.bin"/><Relationship Id="rId37" Type="http://schemas.openxmlformats.org/officeDocument/2006/relationships/printerSettings" Target="../printerSettings/printerSettings3959.bin"/><Relationship Id="rId40" Type="http://schemas.openxmlformats.org/officeDocument/2006/relationships/printerSettings" Target="../printerSettings/printerSettings3962.bin"/><Relationship Id="rId45" Type="http://schemas.openxmlformats.org/officeDocument/2006/relationships/printerSettings" Target="../printerSettings/printerSettings3967.bin"/><Relationship Id="rId53" Type="http://schemas.openxmlformats.org/officeDocument/2006/relationships/printerSettings" Target="../printerSettings/printerSettings3975.bin"/><Relationship Id="rId58" Type="http://schemas.openxmlformats.org/officeDocument/2006/relationships/printerSettings" Target="../printerSettings/printerSettings3980.bin"/><Relationship Id="rId5" Type="http://schemas.openxmlformats.org/officeDocument/2006/relationships/printerSettings" Target="../printerSettings/printerSettings3927.bin"/><Relationship Id="rId15" Type="http://schemas.openxmlformats.org/officeDocument/2006/relationships/printerSettings" Target="../printerSettings/printerSettings3937.bin"/><Relationship Id="rId23" Type="http://schemas.openxmlformats.org/officeDocument/2006/relationships/printerSettings" Target="../printerSettings/printerSettings3945.bin"/><Relationship Id="rId28" Type="http://schemas.openxmlformats.org/officeDocument/2006/relationships/printerSettings" Target="../printerSettings/printerSettings3950.bin"/><Relationship Id="rId36" Type="http://schemas.openxmlformats.org/officeDocument/2006/relationships/printerSettings" Target="../printerSettings/printerSettings3958.bin"/><Relationship Id="rId49" Type="http://schemas.openxmlformats.org/officeDocument/2006/relationships/printerSettings" Target="../printerSettings/printerSettings3971.bin"/><Relationship Id="rId57" Type="http://schemas.openxmlformats.org/officeDocument/2006/relationships/printerSettings" Target="../printerSettings/printerSettings3979.bin"/><Relationship Id="rId61" Type="http://schemas.openxmlformats.org/officeDocument/2006/relationships/drawing" Target="../drawings/drawing125.xml"/><Relationship Id="rId10" Type="http://schemas.openxmlformats.org/officeDocument/2006/relationships/printerSettings" Target="../printerSettings/printerSettings3932.bin"/><Relationship Id="rId19" Type="http://schemas.openxmlformats.org/officeDocument/2006/relationships/printerSettings" Target="../printerSettings/printerSettings3941.bin"/><Relationship Id="rId31" Type="http://schemas.openxmlformats.org/officeDocument/2006/relationships/printerSettings" Target="../printerSettings/printerSettings3953.bin"/><Relationship Id="rId44" Type="http://schemas.openxmlformats.org/officeDocument/2006/relationships/printerSettings" Target="../printerSettings/printerSettings3966.bin"/><Relationship Id="rId52" Type="http://schemas.openxmlformats.org/officeDocument/2006/relationships/printerSettings" Target="../printerSettings/printerSettings3974.bin"/><Relationship Id="rId60" Type="http://schemas.openxmlformats.org/officeDocument/2006/relationships/printerSettings" Target="../printerSettings/printerSettings3982.bin"/><Relationship Id="rId4" Type="http://schemas.openxmlformats.org/officeDocument/2006/relationships/printerSettings" Target="../printerSettings/printerSettings3926.bin"/><Relationship Id="rId9" Type="http://schemas.openxmlformats.org/officeDocument/2006/relationships/printerSettings" Target="../printerSettings/printerSettings3931.bin"/><Relationship Id="rId14" Type="http://schemas.openxmlformats.org/officeDocument/2006/relationships/printerSettings" Target="../printerSettings/printerSettings3936.bin"/><Relationship Id="rId22" Type="http://schemas.openxmlformats.org/officeDocument/2006/relationships/printerSettings" Target="../printerSettings/printerSettings3944.bin"/><Relationship Id="rId27" Type="http://schemas.openxmlformats.org/officeDocument/2006/relationships/printerSettings" Target="../printerSettings/printerSettings3949.bin"/><Relationship Id="rId30" Type="http://schemas.openxmlformats.org/officeDocument/2006/relationships/printerSettings" Target="../printerSettings/printerSettings3952.bin"/><Relationship Id="rId35" Type="http://schemas.openxmlformats.org/officeDocument/2006/relationships/printerSettings" Target="../printerSettings/printerSettings3957.bin"/><Relationship Id="rId43" Type="http://schemas.openxmlformats.org/officeDocument/2006/relationships/printerSettings" Target="../printerSettings/printerSettings3965.bin"/><Relationship Id="rId48" Type="http://schemas.openxmlformats.org/officeDocument/2006/relationships/printerSettings" Target="../printerSettings/printerSettings3970.bin"/><Relationship Id="rId56" Type="http://schemas.openxmlformats.org/officeDocument/2006/relationships/printerSettings" Target="../printerSettings/printerSettings3978.bin"/><Relationship Id="rId8" Type="http://schemas.openxmlformats.org/officeDocument/2006/relationships/printerSettings" Target="../printerSettings/printerSettings3930.bin"/><Relationship Id="rId51" Type="http://schemas.openxmlformats.org/officeDocument/2006/relationships/printerSettings" Target="../printerSettings/printerSettings3973.bin"/><Relationship Id="rId3" Type="http://schemas.openxmlformats.org/officeDocument/2006/relationships/printerSettings" Target="../printerSettings/printerSettings3925.bin"/><Relationship Id="rId12" Type="http://schemas.openxmlformats.org/officeDocument/2006/relationships/printerSettings" Target="../printerSettings/printerSettings3934.bin"/><Relationship Id="rId17" Type="http://schemas.openxmlformats.org/officeDocument/2006/relationships/printerSettings" Target="../printerSettings/printerSettings3939.bin"/><Relationship Id="rId25" Type="http://schemas.openxmlformats.org/officeDocument/2006/relationships/printerSettings" Target="../printerSettings/printerSettings3947.bin"/><Relationship Id="rId33" Type="http://schemas.openxmlformats.org/officeDocument/2006/relationships/printerSettings" Target="../printerSettings/printerSettings3955.bin"/><Relationship Id="rId38" Type="http://schemas.openxmlformats.org/officeDocument/2006/relationships/printerSettings" Target="../printerSettings/printerSettings3960.bin"/><Relationship Id="rId46" Type="http://schemas.openxmlformats.org/officeDocument/2006/relationships/printerSettings" Target="../printerSettings/printerSettings3968.bin"/><Relationship Id="rId59" Type="http://schemas.openxmlformats.org/officeDocument/2006/relationships/printerSettings" Target="../printerSettings/printerSettings3981.bin"/></Relationships>
</file>

<file path=xl/worksheets/_rels/sheet65.xml.rels><?xml version="1.0" encoding="UTF-8" standalone="yes"?>
<Relationships xmlns="http://schemas.openxmlformats.org/package/2006/relationships"><Relationship Id="rId13" Type="http://schemas.openxmlformats.org/officeDocument/2006/relationships/printerSettings" Target="../printerSettings/printerSettings3995.bin"/><Relationship Id="rId18" Type="http://schemas.openxmlformats.org/officeDocument/2006/relationships/printerSettings" Target="../printerSettings/printerSettings4000.bin"/><Relationship Id="rId26" Type="http://schemas.openxmlformats.org/officeDocument/2006/relationships/printerSettings" Target="../printerSettings/printerSettings4008.bin"/><Relationship Id="rId39" Type="http://schemas.openxmlformats.org/officeDocument/2006/relationships/printerSettings" Target="../printerSettings/printerSettings4021.bin"/><Relationship Id="rId21" Type="http://schemas.openxmlformats.org/officeDocument/2006/relationships/printerSettings" Target="../printerSettings/printerSettings4003.bin"/><Relationship Id="rId34" Type="http://schemas.openxmlformats.org/officeDocument/2006/relationships/printerSettings" Target="../printerSettings/printerSettings4016.bin"/><Relationship Id="rId42" Type="http://schemas.openxmlformats.org/officeDocument/2006/relationships/printerSettings" Target="../printerSettings/printerSettings4024.bin"/><Relationship Id="rId47" Type="http://schemas.openxmlformats.org/officeDocument/2006/relationships/printerSettings" Target="../printerSettings/printerSettings4029.bin"/><Relationship Id="rId50" Type="http://schemas.openxmlformats.org/officeDocument/2006/relationships/printerSettings" Target="../printerSettings/printerSettings4032.bin"/><Relationship Id="rId55" Type="http://schemas.openxmlformats.org/officeDocument/2006/relationships/printerSettings" Target="../printerSettings/printerSettings4037.bin"/><Relationship Id="rId7" Type="http://schemas.openxmlformats.org/officeDocument/2006/relationships/printerSettings" Target="../printerSettings/printerSettings3989.bin"/><Relationship Id="rId2" Type="http://schemas.openxmlformats.org/officeDocument/2006/relationships/printerSettings" Target="../printerSettings/printerSettings3984.bin"/><Relationship Id="rId16" Type="http://schemas.openxmlformats.org/officeDocument/2006/relationships/printerSettings" Target="../printerSettings/printerSettings3998.bin"/><Relationship Id="rId20" Type="http://schemas.openxmlformats.org/officeDocument/2006/relationships/printerSettings" Target="../printerSettings/printerSettings4002.bin"/><Relationship Id="rId29" Type="http://schemas.openxmlformats.org/officeDocument/2006/relationships/printerSettings" Target="../printerSettings/printerSettings4011.bin"/><Relationship Id="rId41" Type="http://schemas.openxmlformats.org/officeDocument/2006/relationships/printerSettings" Target="../printerSettings/printerSettings4023.bin"/><Relationship Id="rId54" Type="http://schemas.openxmlformats.org/officeDocument/2006/relationships/printerSettings" Target="../printerSettings/printerSettings4036.bin"/><Relationship Id="rId1" Type="http://schemas.openxmlformats.org/officeDocument/2006/relationships/printerSettings" Target="../printerSettings/printerSettings3983.bin"/><Relationship Id="rId6" Type="http://schemas.openxmlformats.org/officeDocument/2006/relationships/printerSettings" Target="../printerSettings/printerSettings3988.bin"/><Relationship Id="rId11" Type="http://schemas.openxmlformats.org/officeDocument/2006/relationships/printerSettings" Target="../printerSettings/printerSettings3993.bin"/><Relationship Id="rId24" Type="http://schemas.openxmlformats.org/officeDocument/2006/relationships/printerSettings" Target="../printerSettings/printerSettings4006.bin"/><Relationship Id="rId32" Type="http://schemas.openxmlformats.org/officeDocument/2006/relationships/printerSettings" Target="../printerSettings/printerSettings4014.bin"/><Relationship Id="rId37" Type="http://schemas.openxmlformats.org/officeDocument/2006/relationships/printerSettings" Target="../printerSettings/printerSettings4019.bin"/><Relationship Id="rId40" Type="http://schemas.openxmlformats.org/officeDocument/2006/relationships/printerSettings" Target="../printerSettings/printerSettings4022.bin"/><Relationship Id="rId45" Type="http://schemas.openxmlformats.org/officeDocument/2006/relationships/printerSettings" Target="../printerSettings/printerSettings4027.bin"/><Relationship Id="rId53" Type="http://schemas.openxmlformats.org/officeDocument/2006/relationships/printerSettings" Target="../printerSettings/printerSettings4035.bin"/><Relationship Id="rId58" Type="http://schemas.openxmlformats.org/officeDocument/2006/relationships/printerSettings" Target="../printerSettings/printerSettings4040.bin"/><Relationship Id="rId5" Type="http://schemas.openxmlformats.org/officeDocument/2006/relationships/printerSettings" Target="../printerSettings/printerSettings3987.bin"/><Relationship Id="rId15" Type="http://schemas.openxmlformats.org/officeDocument/2006/relationships/printerSettings" Target="../printerSettings/printerSettings3997.bin"/><Relationship Id="rId23" Type="http://schemas.openxmlformats.org/officeDocument/2006/relationships/printerSettings" Target="../printerSettings/printerSettings4005.bin"/><Relationship Id="rId28" Type="http://schemas.openxmlformats.org/officeDocument/2006/relationships/printerSettings" Target="../printerSettings/printerSettings4010.bin"/><Relationship Id="rId36" Type="http://schemas.openxmlformats.org/officeDocument/2006/relationships/printerSettings" Target="../printerSettings/printerSettings4018.bin"/><Relationship Id="rId49" Type="http://schemas.openxmlformats.org/officeDocument/2006/relationships/printerSettings" Target="../printerSettings/printerSettings4031.bin"/><Relationship Id="rId57" Type="http://schemas.openxmlformats.org/officeDocument/2006/relationships/printerSettings" Target="../printerSettings/printerSettings4039.bin"/><Relationship Id="rId61" Type="http://schemas.openxmlformats.org/officeDocument/2006/relationships/drawing" Target="../drawings/drawing127.xml"/><Relationship Id="rId10" Type="http://schemas.openxmlformats.org/officeDocument/2006/relationships/printerSettings" Target="../printerSettings/printerSettings3992.bin"/><Relationship Id="rId19" Type="http://schemas.openxmlformats.org/officeDocument/2006/relationships/printerSettings" Target="../printerSettings/printerSettings4001.bin"/><Relationship Id="rId31" Type="http://schemas.openxmlformats.org/officeDocument/2006/relationships/printerSettings" Target="../printerSettings/printerSettings4013.bin"/><Relationship Id="rId44" Type="http://schemas.openxmlformats.org/officeDocument/2006/relationships/printerSettings" Target="../printerSettings/printerSettings4026.bin"/><Relationship Id="rId52" Type="http://schemas.openxmlformats.org/officeDocument/2006/relationships/printerSettings" Target="../printerSettings/printerSettings4034.bin"/><Relationship Id="rId60" Type="http://schemas.openxmlformats.org/officeDocument/2006/relationships/printerSettings" Target="../printerSettings/printerSettings4042.bin"/><Relationship Id="rId4" Type="http://schemas.openxmlformats.org/officeDocument/2006/relationships/printerSettings" Target="../printerSettings/printerSettings3986.bin"/><Relationship Id="rId9" Type="http://schemas.openxmlformats.org/officeDocument/2006/relationships/printerSettings" Target="../printerSettings/printerSettings3991.bin"/><Relationship Id="rId14" Type="http://schemas.openxmlformats.org/officeDocument/2006/relationships/printerSettings" Target="../printerSettings/printerSettings3996.bin"/><Relationship Id="rId22" Type="http://schemas.openxmlformats.org/officeDocument/2006/relationships/printerSettings" Target="../printerSettings/printerSettings4004.bin"/><Relationship Id="rId27" Type="http://schemas.openxmlformats.org/officeDocument/2006/relationships/printerSettings" Target="../printerSettings/printerSettings4009.bin"/><Relationship Id="rId30" Type="http://schemas.openxmlformats.org/officeDocument/2006/relationships/printerSettings" Target="../printerSettings/printerSettings4012.bin"/><Relationship Id="rId35" Type="http://schemas.openxmlformats.org/officeDocument/2006/relationships/printerSettings" Target="../printerSettings/printerSettings4017.bin"/><Relationship Id="rId43" Type="http://schemas.openxmlformats.org/officeDocument/2006/relationships/printerSettings" Target="../printerSettings/printerSettings4025.bin"/><Relationship Id="rId48" Type="http://schemas.openxmlformats.org/officeDocument/2006/relationships/printerSettings" Target="../printerSettings/printerSettings4030.bin"/><Relationship Id="rId56" Type="http://schemas.openxmlformats.org/officeDocument/2006/relationships/printerSettings" Target="../printerSettings/printerSettings4038.bin"/><Relationship Id="rId8" Type="http://schemas.openxmlformats.org/officeDocument/2006/relationships/printerSettings" Target="../printerSettings/printerSettings3990.bin"/><Relationship Id="rId51" Type="http://schemas.openxmlformats.org/officeDocument/2006/relationships/printerSettings" Target="../printerSettings/printerSettings4033.bin"/><Relationship Id="rId3" Type="http://schemas.openxmlformats.org/officeDocument/2006/relationships/printerSettings" Target="../printerSettings/printerSettings3985.bin"/><Relationship Id="rId12" Type="http://schemas.openxmlformats.org/officeDocument/2006/relationships/printerSettings" Target="../printerSettings/printerSettings3994.bin"/><Relationship Id="rId17" Type="http://schemas.openxmlformats.org/officeDocument/2006/relationships/printerSettings" Target="../printerSettings/printerSettings3999.bin"/><Relationship Id="rId25" Type="http://schemas.openxmlformats.org/officeDocument/2006/relationships/printerSettings" Target="../printerSettings/printerSettings4007.bin"/><Relationship Id="rId33" Type="http://schemas.openxmlformats.org/officeDocument/2006/relationships/printerSettings" Target="../printerSettings/printerSettings4015.bin"/><Relationship Id="rId38" Type="http://schemas.openxmlformats.org/officeDocument/2006/relationships/printerSettings" Target="../printerSettings/printerSettings4020.bin"/><Relationship Id="rId46" Type="http://schemas.openxmlformats.org/officeDocument/2006/relationships/printerSettings" Target="../printerSettings/printerSettings4028.bin"/><Relationship Id="rId59" Type="http://schemas.openxmlformats.org/officeDocument/2006/relationships/printerSettings" Target="../printerSettings/printerSettings4041.bin"/></Relationships>
</file>

<file path=xl/worksheets/_rels/sheet66.xml.rels><?xml version="1.0" encoding="UTF-8" standalone="yes"?>
<Relationships xmlns="http://schemas.openxmlformats.org/package/2006/relationships"><Relationship Id="rId13" Type="http://schemas.openxmlformats.org/officeDocument/2006/relationships/printerSettings" Target="../printerSettings/printerSettings4055.bin"/><Relationship Id="rId18" Type="http://schemas.openxmlformats.org/officeDocument/2006/relationships/printerSettings" Target="../printerSettings/printerSettings4060.bin"/><Relationship Id="rId26" Type="http://schemas.openxmlformats.org/officeDocument/2006/relationships/printerSettings" Target="../printerSettings/printerSettings4068.bin"/><Relationship Id="rId39" Type="http://schemas.openxmlformats.org/officeDocument/2006/relationships/printerSettings" Target="../printerSettings/printerSettings4081.bin"/><Relationship Id="rId21" Type="http://schemas.openxmlformats.org/officeDocument/2006/relationships/printerSettings" Target="../printerSettings/printerSettings4063.bin"/><Relationship Id="rId34" Type="http://schemas.openxmlformats.org/officeDocument/2006/relationships/printerSettings" Target="../printerSettings/printerSettings4076.bin"/><Relationship Id="rId42" Type="http://schemas.openxmlformats.org/officeDocument/2006/relationships/printerSettings" Target="../printerSettings/printerSettings4084.bin"/><Relationship Id="rId47" Type="http://schemas.openxmlformats.org/officeDocument/2006/relationships/printerSettings" Target="../printerSettings/printerSettings4089.bin"/><Relationship Id="rId50" Type="http://schemas.openxmlformats.org/officeDocument/2006/relationships/printerSettings" Target="../printerSettings/printerSettings4092.bin"/><Relationship Id="rId55" Type="http://schemas.openxmlformats.org/officeDocument/2006/relationships/printerSettings" Target="../printerSettings/printerSettings4097.bin"/><Relationship Id="rId7" Type="http://schemas.openxmlformats.org/officeDocument/2006/relationships/printerSettings" Target="../printerSettings/printerSettings4049.bin"/><Relationship Id="rId2" Type="http://schemas.openxmlformats.org/officeDocument/2006/relationships/printerSettings" Target="../printerSettings/printerSettings4044.bin"/><Relationship Id="rId16" Type="http://schemas.openxmlformats.org/officeDocument/2006/relationships/printerSettings" Target="../printerSettings/printerSettings4058.bin"/><Relationship Id="rId20" Type="http://schemas.openxmlformats.org/officeDocument/2006/relationships/printerSettings" Target="../printerSettings/printerSettings4062.bin"/><Relationship Id="rId29" Type="http://schemas.openxmlformats.org/officeDocument/2006/relationships/printerSettings" Target="../printerSettings/printerSettings4071.bin"/><Relationship Id="rId41" Type="http://schemas.openxmlformats.org/officeDocument/2006/relationships/printerSettings" Target="../printerSettings/printerSettings4083.bin"/><Relationship Id="rId54" Type="http://schemas.openxmlformats.org/officeDocument/2006/relationships/printerSettings" Target="../printerSettings/printerSettings4096.bin"/><Relationship Id="rId1" Type="http://schemas.openxmlformats.org/officeDocument/2006/relationships/printerSettings" Target="../printerSettings/printerSettings4043.bin"/><Relationship Id="rId6" Type="http://schemas.openxmlformats.org/officeDocument/2006/relationships/printerSettings" Target="../printerSettings/printerSettings4048.bin"/><Relationship Id="rId11" Type="http://schemas.openxmlformats.org/officeDocument/2006/relationships/printerSettings" Target="../printerSettings/printerSettings4053.bin"/><Relationship Id="rId24" Type="http://schemas.openxmlformats.org/officeDocument/2006/relationships/printerSettings" Target="../printerSettings/printerSettings4066.bin"/><Relationship Id="rId32" Type="http://schemas.openxmlformats.org/officeDocument/2006/relationships/printerSettings" Target="../printerSettings/printerSettings4074.bin"/><Relationship Id="rId37" Type="http://schemas.openxmlformats.org/officeDocument/2006/relationships/printerSettings" Target="../printerSettings/printerSettings4079.bin"/><Relationship Id="rId40" Type="http://schemas.openxmlformats.org/officeDocument/2006/relationships/printerSettings" Target="../printerSettings/printerSettings4082.bin"/><Relationship Id="rId45" Type="http://schemas.openxmlformats.org/officeDocument/2006/relationships/printerSettings" Target="../printerSettings/printerSettings4087.bin"/><Relationship Id="rId53" Type="http://schemas.openxmlformats.org/officeDocument/2006/relationships/printerSettings" Target="../printerSettings/printerSettings4095.bin"/><Relationship Id="rId58" Type="http://schemas.openxmlformats.org/officeDocument/2006/relationships/printerSettings" Target="../printerSettings/printerSettings4100.bin"/><Relationship Id="rId5" Type="http://schemas.openxmlformats.org/officeDocument/2006/relationships/printerSettings" Target="../printerSettings/printerSettings4047.bin"/><Relationship Id="rId15" Type="http://schemas.openxmlformats.org/officeDocument/2006/relationships/printerSettings" Target="../printerSettings/printerSettings4057.bin"/><Relationship Id="rId23" Type="http://schemas.openxmlformats.org/officeDocument/2006/relationships/printerSettings" Target="../printerSettings/printerSettings4065.bin"/><Relationship Id="rId28" Type="http://schemas.openxmlformats.org/officeDocument/2006/relationships/printerSettings" Target="../printerSettings/printerSettings4070.bin"/><Relationship Id="rId36" Type="http://schemas.openxmlformats.org/officeDocument/2006/relationships/printerSettings" Target="../printerSettings/printerSettings4078.bin"/><Relationship Id="rId49" Type="http://schemas.openxmlformats.org/officeDocument/2006/relationships/printerSettings" Target="../printerSettings/printerSettings4091.bin"/><Relationship Id="rId57" Type="http://schemas.openxmlformats.org/officeDocument/2006/relationships/printerSettings" Target="../printerSettings/printerSettings4099.bin"/><Relationship Id="rId61" Type="http://schemas.openxmlformats.org/officeDocument/2006/relationships/drawing" Target="../drawings/drawing128.xml"/><Relationship Id="rId10" Type="http://schemas.openxmlformats.org/officeDocument/2006/relationships/printerSettings" Target="../printerSettings/printerSettings4052.bin"/><Relationship Id="rId19" Type="http://schemas.openxmlformats.org/officeDocument/2006/relationships/printerSettings" Target="../printerSettings/printerSettings4061.bin"/><Relationship Id="rId31" Type="http://schemas.openxmlformats.org/officeDocument/2006/relationships/printerSettings" Target="../printerSettings/printerSettings4073.bin"/><Relationship Id="rId44" Type="http://schemas.openxmlformats.org/officeDocument/2006/relationships/printerSettings" Target="../printerSettings/printerSettings4086.bin"/><Relationship Id="rId52" Type="http://schemas.openxmlformats.org/officeDocument/2006/relationships/printerSettings" Target="../printerSettings/printerSettings4094.bin"/><Relationship Id="rId60" Type="http://schemas.openxmlformats.org/officeDocument/2006/relationships/printerSettings" Target="../printerSettings/printerSettings4102.bin"/><Relationship Id="rId4" Type="http://schemas.openxmlformats.org/officeDocument/2006/relationships/printerSettings" Target="../printerSettings/printerSettings4046.bin"/><Relationship Id="rId9" Type="http://schemas.openxmlformats.org/officeDocument/2006/relationships/printerSettings" Target="../printerSettings/printerSettings4051.bin"/><Relationship Id="rId14" Type="http://schemas.openxmlformats.org/officeDocument/2006/relationships/printerSettings" Target="../printerSettings/printerSettings4056.bin"/><Relationship Id="rId22" Type="http://schemas.openxmlformats.org/officeDocument/2006/relationships/printerSettings" Target="../printerSettings/printerSettings4064.bin"/><Relationship Id="rId27" Type="http://schemas.openxmlformats.org/officeDocument/2006/relationships/printerSettings" Target="../printerSettings/printerSettings4069.bin"/><Relationship Id="rId30" Type="http://schemas.openxmlformats.org/officeDocument/2006/relationships/printerSettings" Target="../printerSettings/printerSettings4072.bin"/><Relationship Id="rId35" Type="http://schemas.openxmlformats.org/officeDocument/2006/relationships/printerSettings" Target="../printerSettings/printerSettings4077.bin"/><Relationship Id="rId43" Type="http://schemas.openxmlformats.org/officeDocument/2006/relationships/printerSettings" Target="../printerSettings/printerSettings4085.bin"/><Relationship Id="rId48" Type="http://schemas.openxmlformats.org/officeDocument/2006/relationships/printerSettings" Target="../printerSettings/printerSettings4090.bin"/><Relationship Id="rId56" Type="http://schemas.openxmlformats.org/officeDocument/2006/relationships/printerSettings" Target="../printerSettings/printerSettings4098.bin"/><Relationship Id="rId8" Type="http://schemas.openxmlformats.org/officeDocument/2006/relationships/printerSettings" Target="../printerSettings/printerSettings4050.bin"/><Relationship Id="rId51" Type="http://schemas.openxmlformats.org/officeDocument/2006/relationships/printerSettings" Target="../printerSettings/printerSettings4093.bin"/><Relationship Id="rId3" Type="http://schemas.openxmlformats.org/officeDocument/2006/relationships/printerSettings" Target="../printerSettings/printerSettings4045.bin"/><Relationship Id="rId12" Type="http://schemas.openxmlformats.org/officeDocument/2006/relationships/printerSettings" Target="../printerSettings/printerSettings4054.bin"/><Relationship Id="rId17" Type="http://schemas.openxmlformats.org/officeDocument/2006/relationships/printerSettings" Target="../printerSettings/printerSettings4059.bin"/><Relationship Id="rId25" Type="http://schemas.openxmlformats.org/officeDocument/2006/relationships/printerSettings" Target="../printerSettings/printerSettings4067.bin"/><Relationship Id="rId33" Type="http://schemas.openxmlformats.org/officeDocument/2006/relationships/printerSettings" Target="../printerSettings/printerSettings4075.bin"/><Relationship Id="rId38" Type="http://schemas.openxmlformats.org/officeDocument/2006/relationships/printerSettings" Target="../printerSettings/printerSettings4080.bin"/><Relationship Id="rId46" Type="http://schemas.openxmlformats.org/officeDocument/2006/relationships/printerSettings" Target="../printerSettings/printerSettings4088.bin"/><Relationship Id="rId59" Type="http://schemas.openxmlformats.org/officeDocument/2006/relationships/printerSettings" Target="../printerSettings/printerSettings4101.bin"/></Relationships>
</file>

<file path=xl/worksheets/_rels/sheet67.xml.rels><?xml version="1.0" encoding="UTF-8" standalone="yes"?>
<Relationships xmlns="http://schemas.openxmlformats.org/package/2006/relationships"><Relationship Id="rId13" Type="http://schemas.openxmlformats.org/officeDocument/2006/relationships/printerSettings" Target="../printerSettings/printerSettings4115.bin"/><Relationship Id="rId18" Type="http://schemas.openxmlformats.org/officeDocument/2006/relationships/printerSettings" Target="../printerSettings/printerSettings4120.bin"/><Relationship Id="rId26" Type="http://schemas.openxmlformats.org/officeDocument/2006/relationships/printerSettings" Target="../printerSettings/printerSettings4128.bin"/><Relationship Id="rId39" Type="http://schemas.openxmlformats.org/officeDocument/2006/relationships/printerSettings" Target="../printerSettings/printerSettings4141.bin"/><Relationship Id="rId21" Type="http://schemas.openxmlformats.org/officeDocument/2006/relationships/printerSettings" Target="../printerSettings/printerSettings4123.bin"/><Relationship Id="rId34" Type="http://schemas.openxmlformats.org/officeDocument/2006/relationships/printerSettings" Target="../printerSettings/printerSettings4136.bin"/><Relationship Id="rId42" Type="http://schemas.openxmlformats.org/officeDocument/2006/relationships/printerSettings" Target="../printerSettings/printerSettings4144.bin"/><Relationship Id="rId47" Type="http://schemas.openxmlformats.org/officeDocument/2006/relationships/printerSettings" Target="../printerSettings/printerSettings4149.bin"/><Relationship Id="rId50" Type="http://schemas.openxmlformats.org/officeDocument/2006/relationships/printerSettings" Target="../printerSettings/printerSettings4152.bin"/><Relationship Id="rId55" Type="http://schemas.openxmlformats.org/officeDocument/2006/relationships/printerSettings" Target="../printerSettings/printerSettings4157.bin"/><Relationship Id="rId7" Type="http://schemas.openxmlformats.org/officeDocument/2006/relationships/printerSettings" Target="../printerSettings/printerSettings4109.bin"/><Relationship Id="rId2" Type="http://schemas.openxmlformats.org/officeDocument/2006/relationships/printerSettings" Target="../printerSettings/printerSettings4104.bin"/><Relationship Id="rId16" Type="http://schemas.openxmlformats.org/officeDocument/2006/relationships/printerSettings" Target="../printerSettings/printerSettings4118.bin"/><Relationship Id="rId20" Type="http://schemas.openxmlformats.org/officeDocument/2006/relationships/printerSettings" Target="../printerSettings/printerSettings4122.bin"/><Relationship Id="rId29" Type="http://schemas.openxmlformats.org/officeDocument/2006/relationships/printerSettings" Target="../printerSettings/printerSettings4131.bin"/><Relationship Id="rId41" Type="http://schemas.openxmlformats.org/officeDocument/2006/relationships/printerSettings" Target="../printerSettings/printerSettings4143.bin"/><Relationship Id="rId54" Type="http://schemas.openxmlformats.org/officeDocument/2006/relationships/printerSettings" Target="../printerSettings/printerSettings4156.bin"/><Relationship Id="rId1" Type="http://schemas.openxmlformats.org/officeDocument/2006/relationships/printerSettings" Target="../printerSettings/printerSettings4103.bin"/><Relationship Id="rId6" Type="http://schemas.openxmlformats.org/officeDocument/2006/relationships/printerSettings" Target="../printerSettings/printerSettings4108.bin"/><Relationship Id="rId11" Type="http://schemas.openxmlformats.org/officeDocument/2006/relationships/printerSettings" Target="../printerSettings/printerSettings4113.bin"/><Relationship Id="rId24" Type="http://schemas.openxmlformats.org/officeDocument/2006/relationships/printerSettings" Target="../printerSettings/printerSettings4126.bin"/><Relationship Id="rId32" Type="http://schemas.openxmlformats.org/officeDocument/2006/relationships/printerSettings" Target="../printerSettings/printerSettings4134.bin"/><Relationship Id="rId37" Type="http://schemas.openxmlformats.org/officeDocument/2006/relationships/printerSettings" Target="../printerSettings/printerSettings4139.bin"/><Relationship Id="rId40" Type="http://schemas.openxmlformats.org/officeDocument/2006/relationships/printerSettings" Target="../printerSettings/printerSettings4142.bin"/><Relationship Id="rId45" Type="http://schemas.openxmlformats.org/officeDocument/2006/relationships/printerSettings" Target="../printerSettings/printerSettings4147.bin"/><Relationship Id="rId53" Type="http://schemas.openxmlformats.org/officeDocument/2006/relationships/printerSettings" Target="../printerSettings/printerSettings4155.bin"/><Relationship Id="rId58" Type="http://schemas.openxmlformats.org/officeDocument/2006/relationships/printerSettings" Target="../printerSettings/printerSettings4160.bin"/><Relationship Id="rId5" Type="http://schemas.openxmlformats.org/officeDocument/2006/relationships/printerSettings" Target="../printerSettings/printerSettings4107.bin"/><Relationship Id="rId15" Type="http://schemas.openxmlformats.org/officeDocument/2006/relationships/printerSettings" Target="../printerSettings/printerSettings4117.bin"/><Relationship Id="rId23" Type="http://schemas.openxmlformats.org/officeDocument/2006/relationships/printerSettings" Target="../printerSettings/printerSettings4125.bin"/><Relationship Id="rId28" Type="http://schemas.openxmlformats.org/officeDocument/2006/relationships/printerSettings" Target="../printerSettings/printerSettings4130.bin"/><Relationship Id="rId36" Type="http://schemas.openxmlformats.org/officeDocument/2006/relationships/printerSettings" Target="../printerSettings/printerSettings4138.bin"/><Relationship Id="rId49" Type="http://schemas.openxmlformats.org/officeDocument/2006/relationships/printerSettings" Target="../printerSettings/printerSettings4151.bin"/><Relationship Id="rId57" Type="http://schemas.openxmlformats.org/officeDocument/2006/relationships/printerSettings" Target="../printerSettings/printerSettings4159.bin"/><Relationship Id="rId61" Type="http://schemas.openxmlformats.org/officeDocument/2006/relationships/drawing" Target="../drawings/drawing129.xml"/><Relationship Id="rId10" Type="http://schemas.openxmlformats.org/officeDocument/2006/relationships/printerSettings" Target="../printerSettings/printerSettings4112.bin"/><Relationship Id="rId19" Type="http://schemas.openxmlformats.org/officeDocument/2006/relationships/printerSettings" Target="../printerSettings/printerSettings4121.bin"/><Relationship Id="rId31" Type="http://schemas.openxmlformats.org/officeDocument/2006/relationships/printerSettings" Target="../printerSettings/printerSettings4133.bin"/><Relationship Id="rId44" Type="http://schemas.openxmlformats.org/officeDocument/2006/relationships/printerSettings" Target="../printerSettings/printerSettings4146.bin"/><Relationship Id="rId52" Type="http://schemas.openxmlformats.org/officeDocument/2006/relationships/printerSettings" Target="../printerSettings/printerSettings4154.bin"/><Relationship Id="rId60" Type="http://schemas.openxmlformats.org/officeDocument/2006/relationships/printerSettings" Target="../printerSettings/printerSettings4162.bin"/><Relationship Id="rId4" Type="http://schemas.openxmlformats.org/officeDocument/2006/relationships/printerSettings" Target="../printerSettings/printerSettings4106.bin"/><Relationship Id="rId9" Type="http://schemas.openxmlformats.org/officeDocument/2006/relationships/printerSettings" Target="../printerSettings/printerSettings4111.bin"/><Relationship Id="rId14" Type="http://schemas.openxmlformats.org/officeDocument/2006/relationships/printerSettings" Target="../printerSettings/printerSettings4116.bin"/><Relationship Id="rId22" Type="http://schemas.openxmlformats.org/officeDocument/2006/relationships/printerSettings" Target="../printerSettings/printerSettings4124.bin"/><Relationship Id="rId27" Type="http://schemas.openxmlformats.org/officeDocument/2006/relationships/printerSettings" Target="../printerSettings/printerSettings4129.bin"/><Relationship Id="rId30" Type="http://schemas.openxmlformats.org/officeDocument/2006/relationships/printerSettings" Target="../printerSettings/printerSettings4132.bin"/><Relationship Id="rId35" Type="http://schemas.openxmlformats.org/officeDocument/2006/relationships/printerSettings" Target="../printerSettings/printerSettings4137.bin"/><Relationship Id="rId43" Type="http://schemas.openxmlformats.org/officeDocument/2006/relationships/printerSettings" Target="../printerSettings/printerSettings4145.bin"/><Relationship Id="rId48" Type="http://schemas.openxmlformats.org/officeDocument/2006/relationships/printerSettings" Target="../printerSettings/printerSettings4150.bin"/><Relationship Id="rId56" Type="http://schemas.openxmlformats.org/officeDocument/2006/relationships/printerSettings" Target="../printerSettings/printerSettings4158.bin"/><Relationship Id="rId8" Type="http://schemas.openxmlformats.org/officeDocument/2006/relationships/printerSettings" Target="../printerSettings/printerSettings4110.bin"/><Relationship Id="rId51" Type="http://schemas.openxmlformats.org/officeDocument/2006/relationships/printerSettings" Target="../printerSettings/printerSettings4153.bin"/><Relationship Id="rId3" Type="http://schemas.openxmlformats.org/officeDocument/2006/relationships/printerSettings" Target="../printerSettings/printerSettings4105.bin"/><Relationship Id="rId12" Type="http://schemas.openxmlformats.org/officeDocument/2006/relationships/printerSettings" Target="../printerSettings/printerSettings4114.bin"/><Relationship Id="rId17" Type="http://schemas.openxmlformats.org/officeDocument/2006/relationships/printerSettings" Target="../printerSettings/printerSettings4119.bin"/><Relationship Id="rId25" Type="http://schemas.openxmlformats.org/officeDocument/2006/relationships/printerSettings" Target="../printerSettings/printerSettings4127.bin"/><Relationship Id="rId33" Type="http://schemas.openxmlformats.org/officeDocument/2006/relationships/printerSettings" Target="../printerSettings/printerSettings4135.bin"/><Relationship Id="rId38" Type="http://schemas.openxmlformats.org/officeDocument/2006/relationships/printerSettings" Target="../printerSettings/printerSettings4140.bin"/><Relationship Id="rId46" Type="http://schemas.openxmlformats.org/officeDocument/2006/relationships/printerSettings" Target="../printerSettings/printerSettings4148.bin"/><Relationship Id="rId59" Type="http://schemas.openxmlformats.org/officeDocument/2006/relationships/printerSettings" Target="../printerSettings/printerSettings4161.bin"/></Relationships>
</file>

<file path=xl/worksheets/_rels/sheet68.xml.rels><?xml version="1.0" encoding="UTF-8" standalone="yes"?>
<Relationships xmlns="http://schemas.openxmlformats.org/package/2006/relationships"><Relationship Id="rId13" Type="http://schemas.openxmlformats.org/officeDocument/2006/relationships/printerSettings" Target="../printerSettings/printerSettings4175.bin"/><Relationship Id="rId18" Type="http://schemas.openxmlformats.org/officeDocument/2006/relationships/printerSettings" Target="../printerSettings/printerSettings4180.bin"/><Relationship Id="rId26" Type="http://schemas.openxmlformats.org/officeDocument/2006/relationships/printerSettings" Target="../printerSettings/printerSettings4188.bin"/><Relationship Id="rId39" Type="http://schemas.openxmlformats.org/officeDocument/2006/relationships/printerSettings" Target="../printerSettings/printerSettings4201.bin"/><Relationship Id="rId21" Type="http://schemas.openxmlformats.org/officeDocument/2006/relationships/printerSettings" Target="../printerSettings/printerSettings4183.bin"/><Relationship Id="rId34" Type="http://schemas.openxmlformats.org/officeDocument/2006/relationships/printerSettings" Target="../printerSettings/printerSettings4196.bin"/><Relationship Id="rId42" Type="http://schemas.openxmlformats.org/officeDocument/2006/relationships/printerSettings" Target="../printerSettings/printerSettings4204.bin"/><Relationship Id="rId47" Type="http://schemas.openxmlformats.org/officeDocument/2006/relationships/printerSettings" Target="../printerSettings/printerSettings4209.bin"/><Relationship Id="rId50" Type="http://schemas.openxmlformats.org/officeDocument/2006/relationships/printerSettings" Target="../printerSettings/printerSettings4212.bin"/><Relationship Id="rId55" Type="http://schemas.openxmlformats.org/officeDocument/2006/relationships/printerSettings" Target="../printerSettings/printerSettings4217.bin"/><Relationship Id="rId7" Type="http://schemas.openxmlformats.org/officeDocument/2006/relationships/printerSettings" Target="../printerSettings/printerSettings4169.bin"/><Relationship Id="rId2" Type="http://schemas.openxmlformats.org/officeDocument/2006/relationships/printerSettings" Target="../printerSettings/printerSettings4164.bin"/><Relationship Id="rId16" Type="http://schemas.openxmlformats.org/officeDocument/2006/relationships/printerSettings" Target="../printerSettings/printerSettings4178.bin"/><Relationship Id="rId20" Type="http://schemas.openxmlformats.org/officeDocument/2006/relationships/printerSettings" Target="../printerSettings/printerSettings4182.bin"/><Relationship Id="rId29" Type="http://schemas.openxmlformats.org/officeDocument/2006/relationships/printerSettings" Target="../printerSettings/printerSettings4191.bin"/><Relationship Id="rId41" Type="http://schemas.openxmlformats.org/officeDocument/2006/relationships/printerSettings" Target="../printerSettings/printerSettings4203.bin"/><Relationship Id="rId54" Type="http://schemas.openxmlformats.org/officeDocument/2006/relationships/printerSettings" Target="../printerSettings/printerSettings4216.bin"/><Relationship Id="rId1" Type="http://schemas.openxmlformats.org/officeDocument/2006/relationships/printerSettings" Target="../printerSettings/printerSettings4163.bin"/><Relationship Id="rId6" Type="http://schemas.openxmlformats.org/officeDocument/2006/relationships/printerSettings" Target="../printerSettings/printerSettings4168.bin"/><Relationship Id="rId11" Type="http://schemas.openxmlformats.org/officeDocument/2006/relationships/printerSettings" Target="../printerSettings/printerSettings4173.bin"/><Relationship Id="rId24" Type="http://schemas.openxmlformats.org/officeDocument/2006/relationships/printerSettings" Target="../printerSettings/printerSettings4186.bin"/><Relationship Id="rId32" Type="http://schemas.openxmlformats.org/officeDocument/2006/relationships/printerSettings" Target="../printerSettings/printerSettings4194.bin"/><Relationship Id="rId37" Type="http://schemas.openxmlformats.org/officeDocument/2006/relationships/printerSettings" Target="../printerSettings/printerSettings4199.bin"/><Relationship Id="rId40" Type="http://schemas.openxmlformats.org/officeDocument/2006/relationships/printerSettings" Target="../printerSettings/printerSettings4202.bin"/><Relationship Id="rId45" Type="http://schemas.openxmlformats.org/officeDocument/2006/relationships/printerSettings" Target="../printerSettings/printerSettings4207.bin"/><Relationship Id="rId53" Type="http://schemas.openxmlformats.org/officeDocument/2006/relationships/printerSettings" Target="../printerSettings/printerSettings4215.bin"/><Relationship Id="rId58" Type="http://schemas.openxmlformats.org/officeDocument/2006/relationships/printerSettings" Target="../printerSettings/printerSettings4220.bin"/><Relationship Id="rId5" Type="http://schemas.openxmlformats.org/officeDocument/2006/relationships/printerSettings" Target="../printerSettings/printerSettings4167.bin"/><Relationship Id="rId15" Type="http://schemas.openxmlformats.org/officeDocument/2006/relationships/printerSettings" Target="../printerSettings/printerSettings4177.bin"/><Relationship Id="rId23" Type="http://schemas.openxmlformats.org/officeDocument/2006/relationships/printerSettings" Target="../printerSettings/printerSettings4185.bin"/><Relationship Id="rId28" Type="http://schemas.openxmlformats.org/officeDocument/2006/relationships/printerSettings" Target="../printerSettings/printerSettings4190.bin"/><Relationship Id="rId36" Type="http://schemas.openxmlformats.org/officeDocument/2006/relationships/printerSettings" Target="../printerSettings/printerSettings4198.bin"/><Relationship Id="rId49" Type="http://schemas.openxmlformats.org/officeDocument/2006/relationships/printerSettings" Target="../printerSettings/printerSettings4211.bin"/><Relationship Id="rId57" Type="http://schemas.openxmlformats.org/officeDocument/2006/relationships/printerSettings" Target="../printerSettings/printerSettings4219.bin"/><Relationship Id="rId61" Type="http://schemas.openxmlformats.org/officeDocument/2006/relationships/drawing" Target="../drawings/drawing131.xml"/><Relationship Id="rId10" Type="http://schemas.openxmlformats.org/officeDocument/2006/relationships/printerSettings" Target="../printerSettings/printerSettings4172.bin"/><Relationship Id="rId19" Type="http://schemas.openxmlformats.org/officeDocument/2006/relationships/printerSettings" Target="../printerSettings/printerSettings4181.bin"/><Relationship Id="rId31" Type="http://schemas.openxmlformats.org/officeDocument/2006/relationships/printerSettings" Target="../printerSettings/printerSettings4193.bin"/><Relationship Id="rId44" Type="http://schemas.openxmlformats.org/officeDocument/2006/relationships/printerSettings" Target="../printerSettings/printerSettings4206.bin"/><Relationship Id="rId52" Type="http://schemas.openxmlformats.org/officeDocument/2006/relationships/printerSettings" Target="../printerSettings/printerSettings4214.bin"/><Relationship Id="rId60" Type="http://schemas.openxmlformats.org/officeDocument/2006/relationships/printerSettings" Target="../printerSettings/printerSettings4222.bin"/><Relationship Id="rId4" Type="http://schemas.openxmlformats.org/officeDocument/2006/relationships/printerSettings" Target="../printerSettings/printerSettings4166.bin"/><Relationship Id="rId9" Type="http://schemas.openxmlformats.org/officeDocument/2006/relationships/printerSettings" Target="../printerSettings/printerSettings4171.bin"/><Relationship Id="rId14" Type="http://schemas.openxmlformats.org/officeDocument/2006/relationships/printerSettings" Target="../printerSettings/printerSettings4176.bin"/><Relationship Id="rId22" Type="http://schemas.openxmlformats.org/officeDocument/2006/relationships/printerSettings" Target="../printerSettings/printerSettings4184.bin"/><Relationship Id="rId27" Type="http://schemas.openxmlformats.org/officeDocument/2006/relationships/printerSettings" Target="../printerSettings/printerSettings4189.bin"/><Relationship Id="rId30" Type="http://schemas.openxmlformats.org/officeDocument/2006/relationships/printerSettings" Target="../printerSettings/printerSettings4192.bin"/><Relationship Id="rId35" Type="http://schemas.openxmlformats.org/officeDocument/2006/relationships/printerSettings" Target="../printerSettings/printerSettings4197.bin"/><Relationship Id="rId43" Type="http://schemas.openxmlformats.org/officeDocument/2006/relationships/printerSettings" Target="../printerSettings/printerSettings4205.bin"/><Relationship Id="rId48" Type="http://schemas.openxmlformats.org/officeDocument/2006/relationships/printerSettings" Target="../printerSettings/printerSettings4210.bin"/><Relationship Id="rId56" Type="http://schemas.openxmlformats.org/officeDocument/2006/relationships/printerSettings" Target="../printerSettings/printerSettings4218.bin"/><Relationship Id="rId8" Type="http://schemas.openxmlformats.org/officeDocument/2006/relationships/printerSettings" Target="../printerSettings/printerSettings4170.bin"/><Relationship Id="rId51" Type="http://schemas.openxmlformats.org/officeDocument/2006/relationships/printerSettings" Target="../printerSettings/printerSettings4213.bin"/><Relationship Id="rId3" Type="http://schemas.openxmlformats.org/officeDocument/2006/relationships/printerSettings" Target="../printerSettings/printerSettings4165.bin"/><Relationship Id="rId12" Type="http://schemas.openxmlformats.org/officeDocument/2006/relationships/printerSettings" Target="../printerSettings/printerSettings4174.bin"/><Relationship Id="rId17" Type="http://schemas.openxmlformats.org/officeDocument/2006/relationships/printerSettings" Target="../printerSettings/printerSettings4179.bin"/><Relationship Id="rId25" Type="http://schemas.openxmlformats.org/officeDocument/2006/relationships/printerSettings" Target="../printerSettings/printerSettings4187.bin"/><Relationship Id="rId33" Type="http://schemas.openxmlformats.org/officeDocument/2006/relationships/printerSettings" Target="../printerSettings/printerSettings4195.bin"/><Relationship Id="rId38" Type="http://schemas.openxmlformats.org/officeDocument/2006/relationships/printerSettings" Target="../printerSettings/printerSettings4200.bin"/><Relationship Id="rId46" Type="http://schemas.openxmlformats.org/officeDocument/2006/relationships/printerSettings" Target="../printerSettings/printerSettings4208.bin"/><Relationship Id="rId59" Type="http://schemas.openxmlformats.org/officeDocument/2006/relationships/printerSettings" Target="../printerSettings/printerSettings4221.bin"/></Relationships>
</file>

<file path=xl/worksheets/_rels/sheet69.xml.rels><?xml version="1.0" encoding="UTF-8" standalone="yes"?>
<Relationships xmlns="http://schemas.openxmlformats.org/package/2006/relationships"><Relationship Id="rId13" Type="http://schemas.openxmlformats.org/officeDocument/2006/relationships/printerSettings" Target="../printerSettings/printerSettings4235.bin"/><Relationship Id="rId18" Type="http://schemas.openxmlformats.org/officeDocument/2006/relationships/printerSettings" Target="../printerSettings/printerSettings4240.bin"/><Relationship Id="rId26" Type="http://schemas.openxmlformats.org/officeDocument/2006/relationships/printerSettings" Target="../printerSettings/printerSettings4248.bin"/><Relationship Id="rId39" Type="http://schemas.openxmlformats.org/officeDocument/2006/relationships/printerSettings" Target="../printerSettings/printerSettings4261.bin"/><Relationship Id="rId21" Type="http://schemas.openxmlformats.org/officeDocument/2006/relationships/printerSettings" Target="../printerSettings/printerSettings4243.bin"/><Relationship Id="rId34" Type="http://schemas.openxmlformats.org/officeDocument/2006/relationships/printerSettings" Target="../printerSettings/printerSettings4256.bin"/><Relationship Id="rId42" Type="http://schemas.openxmlformats.org/officeDocument/2006/relationships/printerSettings" Target="../printerSettings/printerSettings4264.bin"/><Relationship Id="rId47" Type="http://schemas.openxmlformats.org/officeDocument/2006/relationships/printerSettings" Target="../printerSettings/printerSettings4269.bin"/><Relationship Id="rId50" Type="http://schemas.openxmlformats.org/officeDocument/2006/relationships/printerSettings" Target="../printerSettings/printerSettings4272.bin"/><Relationship Id="rId55" Type="http://schemas.openxmlformats.org/officeDocument/2006/relationships/printerSettings" Target="../printerSettings/printerSettings4277.bin"/><Relationship Id="rId7" Type="http://schemas.openxmlformats.org/officeDocument/2006/relationships/printerSettings" Target="../printerSettings/printerSettings4229.bin"/><Relationship Id="rId2" Type="http://schemas.openxmlformats.org/officeDocument/2006/relationships/printerSettings" Target="../printerSettings/printerSettings4224.bin"/><Relationship Id="rId16" Type="http://schemas.openxmlformats.org/officeDocument/2006/relationships/printerSettings" Target="../printerSettings/printerSettings4238.bin"/><Relationship Id="rId20" Type="http://schemas.openxmlformats.org/officeDocument/2006/relationships/printerSettings" Target="../printerSettings/printerSettings4242.bin"/><Relationship Id="rId29" Type="http://schemas.openxmlformats.org/officeDocument/2006/relationships/printerSettings" Target="../printerSettings/printerSettings4251.bin"/><Relationship Id="rId41" Type="http://schemas.openxmlformats.org/officeDocument/2006/relationships/printerSettings" Target="../printerSettings/printerSettings4263.bin"/><Relationship Id="rId54" Type="http://schemas.openxmlformats.org/officeDocument/2006/relationships/printerSettings" Target="../printerSettings/printerSettings4276.bin"/><Relationship Id="rId1" Type="http://schemas.openxmlformats.org/officeDocument/2006/relationships/printerSettings" Target="../printerSettings/printerSettings4223.bin"/><Relationship Id="rId6" Type="http://schemas.openxmlformats.org/officeDocument/2006/relationships/printerSettings" Target="../printerSettings/printerSettings4228.bin"/><Relationship Id="rId11" Type="http://schemas.openxmlformats.org/officeDocument/2006/relationships/printerSettings" Target="../printerSettings/printerSettings4233.bin"/><Relationship Id="rId24" Type="http://schemas.openxmlformats.org/officeDocument/2006/relationships/printerSettings" Target="../printerSettings/printerSettings4246.bin"/><Relationship Id="rId32" Type="http://schemas.openxmlformats.org/officeDocument/2006/relationships/printerSettings" Target="../printerSettings/printerSettings4254.bin"/><Relationship Id="rId37" Type="http://schemas.openxmlformats.org/officeDocument/2006/relationships/printerSettings" Target="../printerSettings/printerSettings4259.bin"/><Relationship Id="rId40" Type="http://schemas.openxmlformats.org/officeDocument/2006/relationships/printerSettings" Target="../printerSettings/printerSettings4262.bin"/><Relationship Id="rId45" Type="http://schemas.openxmlformats.org/officeDocument/2006/relationships/printerSettings" Target="../printerSettings/printerSettings4267.bin"/><Relationship Id="rId53" Type="http://schemas.openxmlformats.org/officeDocument/2006/relationships/printerSettings" Target="../printerSettings/printerSettings4275.bin"/><Relationship Id="rId58" Type="http://schemas.openxmlformats.org/officeDocument/2006/relationships/printerSettings" Target="../printerSettings/printerSettings4280.bin"/><Relationship Id="rId5" Type="http://schemas.openxmlformats.org/officeDocument/2006/relationships/printerSettings" Target="../printerSettings/printerSettings4227.bin"/><Relationship Id="rId15" Type="http://schemas.openxmlformats.org/officeDocument/2006/relationships/printerSettings" Target="../printerSettings/printerSettings4237.bin"/><Relationship Id="rId23" Type="http://schemas.openxmlformats.org/officeDocument/2006/relationships/printerSettings" Target="../printerSettings/printerSettings4245.bin"/><Relationship Id="rId28" Type="http://schemas.openxmlformats.org/officeDocument/2006/relationships/printerSettings" Target="../printerSettings/printerSettings4250.bin"/><Relationship Id="rId36" Type="http://schemas.openxmlformats.org/officeDocument/2006/relationships/printerSettings" Target="../printerSettings/printerSettings4258.bin"/><Relationship Id="rId49" Type="http://schemas.openxmlformats.org/officeDocument/2006/relationships/printerSettings" Target="../printerSettings/printerSettings4271.bin"/><Relationship Id="rId57" Type="http://schemas.openxmlformats.org/officeDocument/2006/relationships/printerSettings" Target="../printerSettings/printerSettings4279.bin"/><Relationship Id="rId61" Type="http://schemas.openxmlformats.org/officeDocument/2006/relationships/drawing" Target="../drawings/drawing133.xml"/><Relationship Id="rId10" Type="http://schemas.openxmlformats.org/officeDocument/2006/relationships/printerSettings" Target="../printerSettings/printerSettings4232.bin"/><Relationship Id="rId19" Type="http://schemas.openxmlformats.org/officeDocument/2006/relationships/printerSettings" Target="../printerSettings/printerSettings4241.bin"/><Relationship Id="rId31" Type="http://schemas.openxmlformats.org/officeDocument/2006/relationships/printerSettings" Target="../printerSettings/printerSettings4253.bin"/><Relationship Id="rId44" Type="http://schemas.openxmlformats.org/officeDocument/2006/relationships/printerSettings" Target="../printerSettings/printerSettings4266.bin"/><Relationship Id="rId52" Type="http://schemas.openxmlformats.org/officeDocument/2006/relationships/printerSettings" Target="../printerSettings/printerSettings4274.bin"/><Relationship Id="rId60" Type="http://schemas.openxmlformats.org/officeDocument/2006/relationships/printerSettings" Target="../printerSettings/printerSettings4282.bin"/><Relationship Id="rId4" Type="http://schemas.openxmlformats.org/officeDocument/2006/relationships/printerSettings" Target="../printerSettings/printerSettings4226.bin"/><Relationship Id="rId9" Type="http://schemas.openxmlformats.org/officeDocument/2006/relationships/printerSettings" Target="../printerSettings/printerSettings4231.bin"/><Relationship Id="rId14" Type="http://schemas.openxmlformats.org/officeDocument/2006/relationships/printerSettings" Target="../printerSettings/printerSettings4236.bin"/><Relationship Id="rId22" Type="http://schemas.openxmlformats.org/officeDocument/2006/relationships/printerSettings" Target="../printerSettings/printerSettings4244.bin"/><Relationship Id="rId27" Type="http://schemas.openxmlformats.org/officeDocument/2006/relationships/printerSettings" Target="../printerSettings/printerSettings4249.bin"/><Relationship Id="rId30" Type="http://schemas.openxmlformats.org/officeDocument/2006/relationships/printerSettings" Target="../printerSettings/printerSettings4252.bin"/><Relationship Id="rId35" Type="http://schemas.openxmlformats.org/officeDocument/2006/relationships/printerSettings" Target="../printerSettings/printerSettings4257.bin"/><Relationship Id="rId43" Type="http://schemas.openxmlformats.org/officeDocument/2006/relationships/printerSettings" Target="../printerSettings/printerSettings4265.bin"/><Relationship Id="rId48" Type="http://schemas.openxmlformats.org/officeDocument/2006/relationships/printerSettings" Target="../printerSettings/printerSettings4270.bin"/><Relationship Id="rId56" Type="http://schemas.openxmlformats.org/officeDocument/2006/relationships/printerSettings" Target="../printerSettings/printerSettings4278.bin"/><Relationship Id="rId8" Type="http://schemas.openxmlformats.org/officeDocument/2006/relationships/printerSettings" Target="../printerSettings/printerSettings4230.bin"/><Relationship Id="rId51" Type="http://schemas.openxmlformats.org/officeDocument/2006/relationships/printerSettings" Target="../printerSettings/printerSettings4273.bin"/><Relationship Id="rId3" Type="http://schemas.openxmlformats.org/officeDocument/2006/relationships/printerSettings" Target="../printerSettings/printerSettings4225.bin"/><Relationship Id="rId12" Type="http://schemas.openxmlformats.org/officeDocument/2006/relationships/printerSettings" Target="../printerSettings/printerSettings4234.bin"/><Relationship Id="rId17" Type="http://schemas.openxmlformats.org/officeDocument/2006/relationships/printerSettings" Target="../printerSettings/printerSettings4239.bin"/><Relationship Id="rId25" Type="http://schemas.openxmlformats.org/officeDocument/2006/relationships/printerSettings" Target="../printerSettings/printerSettings4247.bin"/><Relationship Id="rId33" Type="http://schemas.openxmlformats.org/officeDocument/2006/relationships/printerSettings" Target="../printerSettings/printerSettings4255.bin"/><Relationship Id="rId38" Type="http://schemas.openxmlformats.org/officeDocument/2006/relationships/printerSettings" Target="../printerSettings/printerSettings4260.bin"/><Relationship Id="rId46" Type="http://schemas.openxmlformats.org/officeDocument/2006/relationships/printerSettings" Target="../printerSettings/printerSettings4268.bin"/><Relationship Id="rId59" Type="http://schemas.openxmlformats.org/officeDocument/2006/relationships/printerSettings" Target="../printerSettings/printerSettings4281.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354.bin"/><Relationship Id="rId18" Type="http://schemas.openxmlformats.org/officeDocument/2006/relationships/printerSettings" Target="../printerSettings/printerSettings359.bin"/><Relationship Id="rId26" Type="http://schemas.openxmlformats.org/officeDocument/2006/relationships/printerSettings" Target="../printerSettings/printerSettings367.bin"/><Relationship Id="rId39" Type="http://schemas.openxmlformats.org/officeDocument/2006/relationships/printerSettings" Target="../printerSettings/printerSettings380.bin"/><Relationship Id="rId21" Type="http://schemas.openxmlformats.org/officeDocument/2006/relationships/printerSettings" Target="../printerSettings/printerSettings362.bin"/><Relationship Id="rId34" Type="http://schemas.openxmlformats.org/officeDocument/2006/relationships/printerSettings" Target="../printerSettings/printerSettings375.bin"/><Relationship Id="rId42" Type="http://schemas.openxmlformats.org/officeDocument/2006/relationships/printerSettings" Target="../printerSettings/printerSettings383.bin"/><Relationship Id="rId47" Type="http://schemas.openxmlformats.org/officeDocument/2006/relationships/printerSettings" Target="../printerSettings/printerSettings388.bin"/><Relationship Id="rId50" Type="http://schemas.openxmlformats.org/officeDocument/2006/relationships/printerSettings" Target="../printerSettings/printerSettings391.bin"/><Relationship Id="rId55" Type="http://schemas.openxmlformats.org/officeDocument/2006/relationships/printerSettings" Target="../printerSettings/printerSettings396.bin"/><Relationship Id="rId63" Type="http://schemas.openxmlformats.org/officeDocument/2006/relationships/printerSettings" Target="../printerSettings/printerSettings404.bin"/><Relationship Id="rId68" Type="http://schemas.openxmlformats.org/officeDocument/2006/relationships/printerSettings" Target="../printerSettings/printerSettings409.bin"/><Relationship Id="rId7" Type="http://schemas.openxmlformats.org/officeDocument/2006/relationships/printerSettings" Target="../printerSettings/printerSettings348.bin"/><Relationship Id="rId2" Type="http://schemas.openxmlformats.org/officeDocument/2006/relationships/printerSettings" Target="../printerSettings/printerSettings343.bin"/><Relationship Id="rId16" Type="http://schemas.openxmlformats.org/officeDocument/2006/relationships/printerSettings" Target="../printerSettings/printerSettings357.bin"/><Relationship Id="rId29" Type="http://schemas.openxmlformats.org/officeDocument/2006/relationships/printerSettings" Target="../printerSettings/printerSettings370.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printerSettings" Target="../printerSettings/printerSettings352.bin"/><Relationship Id="rId24" Type="http://schemas.openxmlformats.org/officeDocument/2006/relationships/printerSettings" Target="../printerSettings/printerSettings365.bin"/><Relationship Id="rId32" Type="http://schemas.openxmlformats.org/officeDocument/2006/relationships/printerSettings" Target="../printerSettings/printerSettings373.bin"/><Relationship Id="rId37" Type="http://schemas.openxmlformats.org/officeDocument/2006/relationships/printerSettings" Target="../printerSettings/printerSettings378.bin"/><Relationship Id="rId40" Type="http://schemas.openxmlformats.org/officeDocument/2006/relationships/printerSettings" Target="../printerSettings/printerSettings381.bin"/><Relationship Id="rId45" Type="http://schemas.openxmlformats.org/officeDocument/2006/relationships/printerSettings" Target="../printerSettings/printerSettings386.bin"/><Relationship Id="rId53" Type="http://schemas.openxmlformats.org/officeDocument/2006/relationships/printerSettings" Target="../printerSettings/printerSettings394.bin"/><Relationship Id="rId58" Type="http://schemas.openxmlformats.org/officeDocument/2006/relationships/printerSettings" Target="../printerSettings/printerSettings399.bin"/><Relationship Id="rId66" Type="http://schemas.openxmlformats.org/officeDocument/2006/relationships/printerSettings" Target="../printerSettings/printerSettings407.bin"/><Relationship Id="rId5" Type="http://schemas.openxmlformats.org/officeDocument/2006/relationships/printerSettings" Target="../printerSettings/printerSettings346.bin"/><Relationship Id="rId15" Type="http://schemas.openxmlformats.org/officeDocument/2006/relationships/printerSettings" Target="../printerSettings/printerSettings356.bin"/><Relationship Id="rId23" Type="http://schemas.openxmlformats.org/officeDocument/2006/relationships/printerSettings" Target="../printerSettings/printerSettings364.bin"/><Relationship Id="rId28" Type="http://schemas.openxmlformats.org/officeDocument/2006/relationships/printerSettings" Target="../printerSettings/printerSettings369.bin"/><Relationship Id="rId36" Type="http://schemas.openxmlformats.org/officeDocument/2006/relationships/printerSettings" Target="../printerSettings/printerSettings377.bin"/><Relationship Id="rId49" Type="http://schemas.openxmlformats.org/officeDocument/2006/relationships/printerSettings" Target="../printerSettings/printerSettings390.bin"/><Relationship Id="rId57" Type="http://schemas.openxmlformats.org/officeDocument/2006/relationships/printerSettings" Target="../printerSettings/printerSettings398.bin"/><Relationship Id="rId61" Type="http://schemas.openxmlformats.org/officeDocument/2006/relationships/printerSettings" Target="../printerSettings/printerSettings402.bin"/><Relationship Id="rId10" Type="http://schemas.openxmlformats.org/officeDocument/2006/relationships/printerSettings" Target="../printerSettings/printerSettings351.bin"/><Relationship Id="rId19" Type="http://schemas.openxmlformats.org/officeDocument/2006/relationships/printerSettings" Target="../printerSettings/printerSettings360.bin"/><Relationship Id="rId31" Type="http://schemas.openxmlformats.org/officeDocument/2006/relationships/printerSettings" Target="../printerSettings/printerSettings372.bin"/><Relationship Id="rId44" Type="http://schemas.openxmlformats.org/officeDocument/2006/relationships/printerSettings" Target="../printerSettings/printerSettings385.bin"/><Relationship Id="rId52" Type="http://schemas.openxmlformats.org/officeDocument/2006/relationships/printerSettings" Target="../printerSettings/printerSettings393.bin"/><Relationship Id="rId60" Type="http://schemas.openxmlformats.org/officeDocument/2006/relationships/printerSettings" Target="../printerSettings/printerSettings401.bin"/><Relationship Id="rId65" Type="http://schemas.openxmlformats.org/officeDocument/2006/relationships/printerSettings" Target="../printerSettings/printerSettings406.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 Id="rId14" Type="http://schemas.openxmlformats.org/officeDocument/2006/relationships/printerSettings" Target="../printerSettings/printerSettings355.bin"/><Relationship Id="rId22" Type="http://schemas.openxmlformats.org/officeDocument/2006/relationships/printerSettings" Target="../printerSettings/printerSettings363.bin"/><Relationship Id="rId27" Type="http://schemas.openxmlformats.org/officeDocument/2006/relationships/printerSettings" Target="../printerSettings/printerSettings368.bin"/><Relationship Id="rId30" Type="http://schemas.openxmlformats.org/officeDocument/2006/relationships/printerSettings" Target="../printerSettings/printerSettings371.bin"/><Relationship Id="rId35" Type="http://schemas.openxmlformats.org/officeDocument/2006/relationships/printerSettings" Target="../printerSettings/printerSettings376.bin"/><Relationship Id="rId43" Type="http://schemas.openxmlformats.org/officeDocument/2006/relationships/printerSettings" Target="../printerSettings/printerSettings384.bin"/><Relationship Id="rId48" Type="http://schemas.openxmlformats.org/officeDocument/2006/relationships/printerSettings" Target="../printerSettings/printerSettings389.bin"/><Relationship Id="rId56" Type="http://schemas.openxmlformats.org/officeDocument/2006/relationships/printerSettings" Target="../printerSettings/printerSettings397.bin"/><Relationship Id="rId64" Type="http://schemas.openxmlformats.org/officeDocument/2006/relationships/printerSettings" Target="../printerSettings/printerSettings405.bin"/><Relationship Id="rId69" Type="http://schemas.openxmlformats.org/officeDocument/2006/relationships/drawing" Target="../drawings/drawing16.xml"/><Relationship Id="rId8" Type="http://schemas.openxmlformats.org/officeDocument/2006/relationships/printerSettings" Target="../printerSettings/printerSettings349.bin"/><Relationship Id="rId51" Type="http://schemas.openxmlformats.org/officeDocument/2006/relationships/printerSettings" Target="../printerSettings/printerSettings392.bin"/><Relationship Id="rId3" Type="http://schemas.openxmlformats.org/officeDocument/2006/relationships/printerSettings" Target="../printerSettings/printerSettings344.bin"/><Relationship Id="rId12" Type="http://schemas.openxmlformats.org/officeDocument/2006/relationships/printerSettings" Target="../printerSettings/printerSettings353.bin"/><Relationship Id="rId17" Type="http://schemas.openxmlformats.org/officeDocument/2006/relationships/printerSettings" Target="../printerSettings/printerSettings358.bin"/><Relationship Id="rId25" Type="http://schemas.openxmlformats.org/officeDocument/2006/relationships/printerSettings" Target="../printerSettings/printerSettings366.bin"/><Relationship Id="rId33" Type="http://schemas.openxmlformats.org/officeDocument/2006/relationships/printerSettings" Target="../printerSettings/printerSettings374.bin"/><Relationship Id="rId38" Type="http://schemas.openxmlformats.org/officeDocument/2006/relationships/printerSettings" Target="../printerSettings/printerSettings379.bin"/><Relationship Id="rId46" Type="http://schemas.openxmlformats.org/officeDocument/2006/relationships/printerSettings" Target="../printerSettings/printerSettings387.bin"/><Relationship Id="rId59" Type="http://schemas.openxmlformats.org/officeDocument/2006/relationships/printerSettings" Target="../printerSettings/printerSettings400.bin"/><Relationship Id="rId67" Type="http://schemas.openxmlformats.org/officeDocument/2006/relationships/printerSettings" Target="../printerSettings/printerSettings408.bin"/><Relationship Id="rId20" Type="http://schemas.openxmlformats.org/officeDocument/2006/relationships/printerSettings" Target="../printerSettings/printerSettings361.bin"/><Relationship Id="rId41" Type="http://schemas.openxmlformats.org/officeDocument/2006/relationships/printerSettings" Target="../printerSettings/printerSettings382.bin"/><Relationship Id="rId54" Type="http://schemas.openxmlformats.org/officeDocument/2006/relationships/printerSettings" Target="../printerSettings/printerSettings395.bin"/><Relationship Id="rId62" Type="http://schemas.openxmlformats.org/officeDocument/2006/relationships/printerSettings" Target="../printerSettings/printerSettings403.bin"/></Relationships>
</file>

<file path=xl/worksheets/_rels/sheet70.xml.rels><?xml version="1.0" encoding="UTF-8" standalone="yes"?>
<Relationships xmlns="http://schemas.openxmlformats.org/package/2006/relationships"><Relationship Id="rId13" Type="http://schemas.openxmlformats.org/officeDocument/2006/relationships/printerSettings" Target="../printerSettings/printerSettings4295.bin"/><Relationship Id="rId18" Type="http://schemas.openxmlformats.org/officeDocument/2006/relationships/printerSettings" Target="../printerSettings/printerSettings4300.bin"/><Relationship Id="rId26" Type="http://schemas.openxmlformats.org/officeDocument/2006/relationships/printerSettings" Target="../printerSettings/printerSettings4308.bin"/><Relationship Id="rId39" Type="http://schemas.openxmlformats.org/officeDocument/2006/relationships/printerSettings" Target="../printerSettings/printerSettings4321.bin"/><Relationship Id="rId21" Type="http://schemas.openxmlformats.org/officeDocument/2006/relationships/printerSettings" Target="../printerSettings/printerSettings4303.bin"/><Relationship Id="rId34" Type="http://schemas.openxmlformats.org/officeDocument/2006/relationships/printerSettings" Target="../printerSettings/printerSettings4316.bin"/><Relationship Id="rId42" Type="http://schemas.openxmlformats.org/officeDocument/2006/relationships/printerSettings" Target="../printerSettings/printerSettings4324.bin"/><Relationship Id="rId47" Type="http://schemas.openxmlformats.org/officeDocument/2006/relationships/printerSettings" Target="../printerSettings/printerSettings4329.bin"/><Relationship Id="rId50" Type="http://schemas.openxmlformats.org/officeDocument/2006/relationships/printerSettings" Target="../printerSettings/printerSettings4332.bin"/><Relationship Id="rId55" Type="http://schemas.openxmlformats.org/officeDocument/2006/relationships/printerSettings" Target="../printerSettings/printerSettings4337.bin"/><Relationship Id="rId7" Type="http://schemas.openxmlformats.org/officeDocument/2006/relationships/printerSettings" Target="../printerSettings/printerSettings4289.bin"/><Relationship Id="rId2" Type="http://schemas.openxmlformats.org/officeDocument/2006/relationships/printerSettings" Target="../printerSettings/printerSettings4284.bin"/><Relationship Id="rId16" Type="http://schemas.openxmlformats.org/officeDocument/2006/relationships/printerSettings" Target="../printerSettings/printerSettings4298.bin"/><Relationship Id="rId20" Type="http://schemas.openxmlformats.org/officeDocument/2006/relationships/printerSettings" Target="../printerSettings/printerSettings4302.bin"/><Relationship Id="rId29" Type="http://schemas.openxmlformats.org/officeDocument/2006/relationships/printerSettings" Target="../printerSettings/printerSettings4311.bin"/><Relationship Id="rId41" Type="http://schemas.openxmlformats.org/officeDocument/2006/relationships/printerSettings" Target="../printerSettings/printerSettings4323.bin"/><Relationship Id="rId54" Type="http://schemas.openxmlformats.org/officeDocument/2006/relationships/printerSettings" Target="../printerSettings/printerSettings4336.bin"/><Relationship Id="rId1" Type="http://schemas.openxmlformats.org/officeDocument/2006/relationships/printerSettings" Target="../printerSettings/printerSettings4283.bin"/><Relationship Id="rId6" Type="http://schemas.openxmlformats.org/officeDocument/2006/relationships/printerSettings" Target="../printerSettings/printerSettings4288.bin"/><Relationship Id="rId11" Type="http://schemas.openxmlformats.org/officeDocument/2006/relationships/printerSettings" Target="../printerSettings/printerSettings4293.bin"/><Relationship Id="rId24" Type="http://schemas.openxmlformats.org/officeDocument/2006/relationships/printerSettings" Target="../printerSettings/printerSettings4306.bin"/><Relationship Id="rId32" Type="http://schemas.openxmlformats.org/officeDocument/2006/relationships/printerSettings" Target="../printerSettings/printerSettings4314.bin"/><Relationship Id="rId37" Type="http://schemas.openxmlformats.org/officeDocument/2006/relationships/printerSettings" Target="../printerSettings/printerSettings4319.bin"/><Relationship Id="rId40" Type="http://schemas.openxmlformats.org/officeDocument/2006/relationships/printerSettings" Target="../printerSettings/printerSettings4322.bin"/><Relationship Id="rId45" Type="http://schemas.openxmlformats.org/officeDocument/2006/relationships/printerSettings" Target="../printerSettings/printerSettings4327.bin"/><Relationship Id="rId53" Type="http://schemas.openxmlformats.org/officeDocument/2006/relationships/printerSettings" Target="../printerSettings/printerSettings4335.bin"/><Relationship Id="rId58" Type="http://schemas.openxmlformats.org/officeDocument/2006/relationships/printerSettings" Target="../printerSettings/printerSettings4340.bin"/><Relationship Id="rId5" Type="http://schemas.openxmlformats.org/officeDocument/2006/relationships/printerSettings" Target="../printerSettings/printerSettings4287.bin"/><Relationship Id="rId15" Type="http://schemas.openxmlformats.org/officeDocument/2006/relationships/printerSettings" Target="../printerSettings/printerSettings4297.bin"/><Relationship Id="rId23" Type="http://schemas.openxmlformats.org/officeDocument/2006/relationships/printerSettings" Target="../printerSettings/printerSettings4305.bin"/><Relationship Id="rId28" Type="http://schemas.openxmlformats.org/officeDocument/2006/relationships/printerSettings" Target="../printerSettings/printerSettings4310.bin"/><Relationship Id="rId36" Type="http://schemas.openxmlformats.org/officeDocument/2006/relationships/printerSettings" Target="../printerSettings/printerSettings4318.bin"/><Relationship Id="rId49" Type="http://schemas.openxmlformats.org/officeDocument/2006/relationships/printerSettings" Target="../printerSettings/printerSettings4331.bin"/><Relationship Id="rId57" Type="http://schemas.openxmlformats.org/officeDocument/2006/relationships/printerSettings" Target="../printerSettings/printerSettings4339.bin"/><Relationship Id="rId61" Type="http://schemas.openxmlformats.org/officeDocument/2006/relationships/drawing" Target="../drawings/drawing135.xml"/><Relationship Id="rId10" Type="http://schemas.openxmlformats.org/officeDocument/2006/relationships/printerSettings" Target="../printerSettings/printerSettings4292.bin"/><Relationship Id="rId19" Type="http://schemas.openxmlformats.org/officeDocument/2006/relationships/printerSettings" Target="../printerSettings/printerSettings4301.bin"/><Relationship Id="rId31" Type="http://schemas.openxmlformats.org/officeDocument/2006/relationships/printerSettings" Target="../printerSettings/printerSettings4313.bin"/><Relationship Id="rId44" Type="http://schemas.openxmlformats.org/officeDocument/2006/relationships/printerSettings" Target="../printerSettings/printerSettings4326.bin"/><Relationship Id="rId52" Type="http://schemas.openxmlformats.org/officeDocument/2006/relationships/printerSettings" Target="../printerSettings/printerSettings4334.bin"/><Relationship Id="rId60" Type="http://schemas.openxmlformats.org/officeDocument/2006/relationships/printerSettings" Target="../printerSettings/printerSettings4342.bin"/><Relationship Id="rId4" Type="http://schemas.openxmlformats.org/officeDocument/2006/relationships/printerSettings" Target="../printerSettings/printerSettings4286.bin"/><Relationship Id="rId9" Type="http://schemas.openxmlformats.org/officeDocument/2006/relationships/printerSettings" Target="../printerSettings/printerSettings4291.bin"/><Relationship Id="rId14" Type="http://schemas.openxmlformats.org/officeDocument/2006/relationships/printerSettings" Target="../printerSettings/printerSettings4296.bin"/><Relationship Id="rId22" Type="http://schemas.openxmlformats.org/officeDocument/2006/relationships/printerSettings" Target="../printerSettings/printerSettings4304.bin"/><Relationship Id="rId27" Type="http://schemas.openxmlformats.org/officeDocument/2006/relationships/printerSettings" Target="../printerSettings/printerSettings4309.bin"/><Relationship Id="rId30" Type="http://schemas.openxmlformats.org/officeDocument/2006/relationships/printerSettings" Target="../printerSettings/printerSettings4312.bin"/><Relationship Id="rId35" Type="http://schemas.openxmlformats.org/officeDocument/2006/relationships/printerSettings" Target="../printerSettings/printerSettings4317.bin"/><Relationship Id="rId43" Type="http://schemas.openxmlformats.org/officeDocument/2006/relationships/printerSettings" Target="../printerSettings/printerSettings4325.bin"/><Relationship Id="rId48" Type="http://schemas.openxmlformats.org/officeDocument/2006/relationships/printerSettings" Target="../printerSettings/printerSettings4330.bin"/><Relationship Id="rId56" Type="http://schemas.openxmlformats.org/officeDocument/2006/relationships/printerSettings" Target="../printerSettings/printerSettings4338.bin"/><Relationship Id="rId8" Type="http://schemas.openxmlformats.org/officeDocument/2006/relationships/printerSettings" Target="../printerSettings/printerSettings4290.bin"/><Relationship Id="rId51" Type="http://schemas.openxmlformats.org/officeDocument/2006/relationships/printerSettings" Target="../printerSettings/printerSettings4333.bin"/><Relationship Id="rId3" Type="http://schemas.openxmlformats.org/officeDocument/2006/relationships/printerSettings" Target="../printerSettings/printerSettings4285.bin"/><Relationship Id="rId12" Type="http://schemas.openxmlformats.org/officeDocument/2006/relationships/printerSettings" Target="../printerSettings/printerSettings4294.bin"/><Relationship Id="rId17" Type="http://schemas.openxmlformats.org/officeDocument/2006/relationships/printerSettings" Target="../printerSettings/printerSettings4299.bin"/><Relationship Id="rId25" Type="http://schemas.openxmlformats.org/officeDocument/2006/relationships/printerSettings" Target="../printerSettings/printerSettings4307.bin"/><Relationship Id="rId33" Type="http://schemas.openxmlformats.org/officeDocument/2006/relationships/printerSettings" Target="../printerSettings/printerSettings4315.bin"/><Relationship Id="rId38" Type="http://schemas.openxmlformats.org/officeDocument/2006/relationships/printerSettings" Target="../printerSettings/printerSettings4320.bin"/><Relationship Id="rId46" Type="http://schemas.openxmlformats.org/officeDocument/2006/relationships/printerSettings" Target="../printerSettings/printerSettings4328.bin"/><Relationship Id="rId59" Type="http://schemas.openxmlformats.org/officeDocument/2006/relationships/printerSettings" Target="../printerSettings/printerSettings4341.bin"/></Relationships>
</file>

<file path=xl/worksheets/_rels/sheet71.xml.rels><?xml version="1.0" encoding="UTF-8" standalone="yes"?>
<Relationships xmlns="http://schemas.openxmlformats.org/package/2006/relationships"><Relationship Id="rId13" Type="http://schemas.openxmlformats.org/officeDocument/2006/relationships/printerSettings" Target="../printerSettings/printerSettings4355.bin"/><Relationship Id="rId18" Type="http://schemas.openxmlformats.org/officeDocument/2006/relationships/printerSettings" Target="../printerSettings/printerSettings4360.bin"/><Relationship Id="rId26" Type="http://schemas.openxmlformats.org/officeDocument/2006/relationships/printerSettings" Target="../printerSettings/printerSettings4368.bin"/><Relationship Id="rId39" Type="http://schemas.openxmlformats.org/officeDocument/2006/relationships/printerSettings" Target="../printerSettings/printerSettings4381.bin"/><Relationship Id="rId21" Type="http://schemas.openxmlformats.org/officeDocument/2006/relationships/printerSettings" Target="../printerSettings/printerSettings4363.bin"/><Relationship Id="rId34" Type="http://schemas.openxmlformats.org/officeDocument/2006/relationships/printerSettings" Target="../printerSettings/printerSettings4376.bin"/><Relationship Id="rId42" Type="http://schemas.openxmlformats.org/officeDocument/2006/relationships/printerSettings" Target="../printerSettings/printerSettings4384.bin"/><Relationship Id="rId47" Type="http://schemas.openxmlformats.org/officeDocument/2006/relationships/printerSettings" Target="../printerSettings/printerSettings4389.bin"/><Relationship Id="rId50" Type="http://schemas.openxmlformats.org/officeDocument/2006/relationships/printerSettings" Target="../printerSettings/printerSettings4392.bin"/><Relationship Id="rId55" Type="http://schemas.openxmlformats.org/officeDocument/2006/relationships/printerSettings" Target="../printerSettings/printerSettings4397.bin"/><Relationship Id="rId7" Type="http://schemas.openxmlformats.org/officeDocument/2006/relationships/printerSettings" Target="../printerSettings/printerSettings4349.bin"/><Relationship Id="rId2" Type="http://schemas.openxmlformats.org/officeDocument/2006/relationships/printerSettings" Target="../printerSettings/printerSettings4344.bin"/><Relationship Id="rId16" Type="http://schemas.openxmlformats.org/officeDocument/2006/relationships/printerSettings" Target="../printerSettings/printerSettings4358.bin"/><Relationship Id="rId20" Type="http://schemas.openxmlformats.org/officeDocument/2006/relationships/printerSettings" Target="../printerSettings/printerSettings4362.bin"/><Relationship Id="rId29" Type="http://schemas.openxmlformats.org/officeDocument/2006/relationships/printerSettings" Target="../printerSettings/printerSettings4371.bin"/><Relationship Id="rId41" Type="http://schemas.openxmlformats.org/officeDocument/2006/relationships/printerSettings" Target="../printerSettings/printerSettings4383.bin"/><Relationship Id="rId54" Type="http://schemas.openxmlformats.org/officeDocument/2006/relationships/printerSettings" Target="../printerSettings/printerSettings4396.bin"/><Relationship Id="rId1" Type="http://schemas.openxmlformats.org/officeDocument/2006/relationships/printerSettings" Target="../printerSettings/printerSettings4343.bin"/><Relationship Id="rId6" Type="http://schemas.openxmlformats.org/officeDocument/2006/relationships/printerSettings" Target="../printerSettings/printerSettings4348.bin"/><Relationship Id="rId11" Type="http://schemas.openxmlformats.org/officeDocument/2006/relationships/printerSettings" Target="../printerSettings/printerSettings4353.bin"/><Relationship Id="rId24" Type="http://schemas.openxmlformats.org/officeDocument/2006/relationships/printerSettings" Target="../printerSettings/printerSettings4366.bin"/><Relationship Id="rId32" Type="http://schemas.openxmlformats.org/officeDocument/2006/relationships/printerSettings" Target="../printerSettings/printerSettings4374.bin"/><Relationship Id="rId37" Type="http://schemas.openxmlformats.org/officeDocument/2006/relationships/printerSettings" Target="../printerSettings/printerSettings4379.bin"/><Relationship Id="rId40" Type="http://schemas.openxmlformats.org/officeDocument/2006/relationships/printerSettings" Target="../printerSettings/printerSettings4382.bin"/><Relationship Id="rId45" Type="http://schemas.openxmlformats.org/officeDocument/2006/relationships/printerSettings" Target="../printerSettings/printerSettings4387.bin"/><Relationship Id="rId53" Type="http://schemas.openxmlformats.org/officeDocument/2006/relationships/printerSettings" Target="../printerSettings/printerSettings4395.bin"/><Relationship Id="rId58" Type="http://schemas.openxmlformats.org/officeDocument/2006/relationships/printerSettings" Target="../printerSettings/printerSettings4400.bin"/><Relationship Id="rId5" Type="http://schemas.openxmlformats.org/officeDocument/2006/relationships/printerSettings" Target="../printerSettings/printerSettings4347.bin"/><Relationship Id="rId15" Type="http://schemas.openxmlformats.org/officeDocument/2006/relationships/printerSettings" Target="../printerSettings/printerSettings4357.bin"/><Relationship Id="rId23" Type="http://schemas.openxmlformats.org/officeDocument/2006/relationships/printerSettings" Target="../printerSettings/printerSettings4365.bin"/><Relationship Id="rId28" Type="http://schemas.openxmlformats.org/officeDocument/2006/relationships/printerSettings" Target="../printerSettings/printerSettings4370.bin"/><Relationship Id="rId36" Type="http://schemas.openxmlformats.org/officeDocument/2006/relationships/printerSettings" Target="../printerSettings/printerSettings4378.bin"/><Relationship Id="rId49" Type="http://schemas.openxmlformats.org/officeDocument/2006/relationships/printerSettings" Target="../printerSettings/printerSettings4391.bin"/><Relationship Id="rId57" Type="http://schemas.openxmlformats.org/officeDocument/2006/relationships/printerSettings" Target="../printerSettings/printerSettings4399.bin"/><Relationship Id="rId61" Type="http://schemas.openxmlformats.org/officeDocument/2006/relationships/drawing" Target="../drawings/drawing137.xml"/><Relationship Id="rId10" Type="http://schemas.openxmlformats.org/officeDocument/2006/relationships/printerSettings" Target="../printerSettings/printerSettings4352.bin"/><Relationship Id="rId19" Type="http://schemas.openxmlformats.org/officeDocument/2006/relationships/printerSettings" Target="../printerSettings/printerSettings4361.bin"/><Relationship Id="rId31" Type="http://schemas.openxmlformats.org/officeDocument/2006/relationships/printerSettings" Target="../printerSettings/printerSettings4373.bin"/><Relationship Id="rId44" Type="http://schemas.openxmlformats.org/officeDocument/2006/relationships/printerSettings" Target="../printerSettings/printerSettings4386.bin"/><Relationship Id="rId52" Type="http://schemas.openxmlformats.org/officeDocument/2006/relationships/printerSettings" Target="../printerSettings/printerSettings4394.bin"/><Relationship Id="rId60" Type="http://schemas.openxmlformats.org/officeDocument/2006/relationships/printerSettings" Target="../printerSettings/printerSettings4402.bin"/><Relationship Id="rId4" Type="http://schemas.openxmlformats.org/officeDocument/2006/relationships/printerSettings" Target="../printerSettings/printerSettings4346.bin"/><Relationship Id="rId9" Type="http://schemas.openxmlformats.org/officeDocument/2006/relationships/printerSettings" Target="../printerSettings/printerSettings4351.bin"/><Relationship Id="rId14" Type="http://schemas.openxmlformats.org/officeDocument/2006/relationships/printerSettings" Target="../printerSettings/printerSettings4356.bin"/><Relationship Id="rId22" Type="http://schemas.openxmlformats.org/officeDocument/2006/relationships/printerSettings" Target="../printerSettings/printerSettings4364.bin"/><Relationship Id="rId27" Type="http://schemas.openxmlformats.org/officeDocument/2006/relationships/printerSettings" Target="../printerSettings/printerSettings4369.bin"/><Relationship Id="rId30" Type="http://schemas.openxmlformats.org/officeDocument/2006/relationships/printerSettings" Target="../printerSettings/printerSettings4372.bin"/><Relationship Id="rId35" Type="http://schemas.openxmlformats.org/officeDocument/2006/relationships/printerSettings" Target="../printerSettings/printerSettings4377.bin"/><Relationship Id="rId43" Type="http://schemas.openxmlformats.org/officeDocument/2006/relationships/printerSettings" Target="../printerSettings/printerSettings4385.bin"/><Relationship Id="rId48" Type="http://schemas.openxmlformats.org/officeDocument/2006/relationships/printerSettings" Target="../printerSettings/printerSettings4390.bin"/><Relationship Id="rId56" Type="http://schemas.openxmlformats.org/officeDocument/2006/relationships/printerSettings" Target="../printerSettings/printerSettings4398.bin"/><Relationship Id="rId8" Type="http://schemas.openxmlformats.org/officeDocument/2006/relationships/printerSettings" Target="../printerSettings/printerSettings4350.bin"/><Relationship Id="rId51" Type="http://schemas.openxmlformats.org/officeDocument/2006/relationships/printerSettings" Target="../printerSettings/printerSettings4393.bin"/><Relationship Id="rId3" Type="http://schemas.openxmlformats.org/officeDocument/2006/relationships/printerSettings" Target="../printerSettings/printerSettings4345.bin"/><Relationship Id="rId12" Type="http://schemas.openxmlformats.org/officeDocument/2006/relationships/printerSettings" Target="../printerSettings/printerSettings4354.bin"/><Relationship Id="rId17" Type="http://schemas.openxmlformats.org/officeDocument/2006/relationships/printerSettings" Target="../printerSettings/printerSettings4359.bin"/><Relationship Id="rId25" Type="http://schemas.openxmlformats.org/officeDocument/2006/relationships/printerSettings" Target="../printerSettings/printerSettings4367.bin"/><Relationship Id="rId33" Type="http://schemas.openxmlformats.org/officeDocument/2006/relationships/printerSettings" Target="../printerSettings/printerSettings4375.bin"/><Relationship Id="rId38" Type="http://schemas.openxmlformats.org/officeDocument/2006/relationships/printerSettings" Target="../printerSettings/printerSettings4380.bin"/><Relationship Id="rId46" Type="http://schemas.openxmlformats.org/officeDocument/2006/relationships/printerSettings" Target="../printerSettings/printerSettings4388.bin"/><Relationship Id="rId59" Type="http://schemas.openxmlformats.org/officeDocument/2006/relationships/printerSettings" Target="../printerSettings/printerSettings440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4405.bin"/><Relationship Id="rId2" Type="http://schemas.openxmlformats.org/officeDocument/2006/relationships/printerSettings" Target="../printerSettings/printerSettings4404.bin"/><Relationship Id="rId1" Type="http://schemas.openxmlformats.org/officeDocument/2006/relationships/printerSettings" Target="../printerSettings/printerSettings4403.bin"/><Relationship Id="rId5" Type="http://schemas.openxmlformats.org/officeDocument/2006/relationships/drawing" Target="../drawings/drawing140.xml"/><Relationship Id="rId4" Type="http://schemas.openxmlformats.org/officeDocument/2006/relationships/printerSettings" Target="../printerSettings/printerSettings4406.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4409.bin"/><Relationship Id="rId2" Type="http://schemas.openxmlformats.org/officeDocument/2006/relationships/printerSettings" Target="../printerSettings/printerSettings4408.bin"/><Relationship Id="rId1" Type="http://schemas.openxmlformats.org/officeDocument/2006/relationships/printerSettings" Target="../printerSettings/printerSettings4407.bin"/><Relationship Id="rId5" Type="http://schemas.openxmlformats.org/officeDocument/2006/relationships/drawing" Target="../drawings/drawing141.xml"/><Relationship Id="rId4" Type="http://schemas.openxmlformats.org/officeDocument/2006/relationships/printerSettings" Target="../printerSettings/printerSettings441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4413.bin"/><Relationship Id="rId2" Type="http://schemas.openxmlformats.org/officeDocument/2006/relationships/printerSettings" Target="../printerSettings/printerSettings4412.bin"/><Relationship Id="rId1" Type="http://schemas.openxmlformats.org/officeDocument/2006/relationships/printerSettings" Target="../printerSettings/printerSettings4411.bin"/><Relationship Id="rId5" Type="http://schemas.openxmlformats.org/officeDocument/2006/relationships/drawing" Target="../drawings/drawing142.xml"/><Relationship Id="rId4" Type="http://schemas.openxmlformats.org/officeDocument/2006/relationships/printerSettings" Target="../printerSettings/printerSettings4414.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417.bin"/><Relationship Id="rId2" Type="http://schemas.openxmlformats.org/officeDocument/2006/relationships/printerSettings" Target="../printerSettings/printerSettings4416.bin"/><Relationship Id="rId1" Type="http://schemas.openxmlformats.org/officeDocument/2006/relationships/printerSettings" Target="../printerSettings/printerSettings4415.bin"/><Relationship Id="rId5" Type="http://schemas.openxmlformats.org/officeDocument/2006/relationships/drawing" Target="../drawings/drawing143.xml"/><Relationship Id="rId4" Type="http://schemas.openxmlformats.org/officeDocument/2006/relationships/printerSettings" Target="../printerSettings/printerSettings4418.bin"/></Relationships>
</file>

<file path=xl/worksheets/_rels/sheet76.xml.rels><?xml version="1.0" encoding="UTF-8" standalone="yes"?>
<Relationships xmlns="http://schemas.openxmlformats.org/package/2006/relationships"><Relationship Id="rId13" Type="http://schemas.openxmlformats.org/officeDocument/2006/relationships/printerSettings" Target="../printerSettings/printerSettings4431.bin"/><Relationship Id="rId18" Type="http://schemas.openxmlformats.org/officeDocument/2006/relationships/printerSettings" Target="../printerSettings/printerSettings4436.bin"/><Relationship Id="rId26" Type="http://schemas.openxmlformats.org/officeDocument/2006/relationships/printerSettings" Target="../printerSettings/printerSettings4444.bin"/><Relationship Id="rId39" Type="http://schemas.openxmlformats.org/officeDocument/2006/relationships/printerSettings" Target="../printerSettings/printerSettings4457.bin"/><Relationship Id="rId21" Type="http://schemas.openxmlformats.org/officeDocument/2006/relationships/printerSettings" Target="../printerSettings/printerSettings4439.bin"/><Relationship Id="rId34" Type="http://schemas.openxmlformats.org/officeDocument/2006/relationships/printerSettings" Target="../printerSettings/printerSettings4452.bin"/><Relationship Id="rId42" Type="http://schemas.openxmlformats.org/officeDocument/2006/relationships/printerSettings" Target="../printerSettings/printerSettings4460.bin"/><Relationship Id="rId47" Type="http://schemas.openxmlformats.org/officeDocument/2006/relationships/printerSettings" Target="../printerSettings/printerSettings4465.bin"/><Relationship Id="rId50" Type="http://schemas.openxmlformats.org/officeDocument/2006/relationships/printerSettings" Target="../printerSettings/printerSettings4468.bin"/><Relationship Id="rId55" Type="http://schemas.openxmlformats.org/officeDocument/2006/relationships/printerSettings" Target="../printerSettings/printerSettings4473.bin"/><Relationship Id="rId7" Type="http://schemas.openxmlformats.org/officeDocument/2006/relationships/printerSettings" Target="../printerSettings/printerSettings4425.bin"/><Relationship Id="rId2" Type="http://schemas.openxmlformats.org/officeDocument/2006/relationships/printerSettings" Target="../printerSettings/printerSettings4420.bin"/><Relationship Id="rId16" Type="http://schemas.openxmlformats.org/officeDocument/2006/relationships/printerSettings" Target="../printerSettings/printerSettings4434.bin"/><Relationship Id="rId20" Type="http://schemas.openxmlformats.org/officeDocument/2006/relationships/printerSettings" Target="../printerSettings/printerSettings4438.bin"/><Relationship Id="rId29" Type="http://schemas.openxmlformats.org/officeDocument/2006/relationships/printerSettings" Target="../printerSettings/printerSettings4447.bin"/><Relationship Id="rId41" Type="http://schemas.openxmlformats.org/officeDocument/2006/relationships/printerSettings" Target="../printerSettings/printerSettings4459.bin"/><Relationship Id="rId54" Type="http://schemas.openxmlformats.org/officeDocument/2006/relationships/printerSettings" Target="../printerSettings/printerSettings4472.bin"/><Relationship Id="rId1" Type="http://schemas.openxmlformats.org/officeDocument/2006/relationships/printerSettings" Target="../printerSettings/printerSettings4419.bin"/><Relationship Id="rId6" Type="http://schemas.openxmlformats.org/officeDocument/2006/relationships/printerSettings" Target="../printerSettings/printerSettings4424.bin"/><Relationship Id="rId11" Type="http://schemas.openxmlformats.org/officeDocument/2006/relationships/printerSettings" Target="../printerSettings/printerSettings4429.bin"/><Relationship Id="rId24" Type="http://schemas.openxmlformats.org/officeDocument/2006/relationships/printerSettings" Target="../printerSettings/printerSettings4442.bin"/><Relationship Id="rId32" Type="http://schemas.openxmlformats.org/officeDocument/2006/relationships/printerSettings" Target="../printerSettings/printerSettings4450.bin"/><Relationship Id="rId37" Type="http://schemas.openxmlformats.org/officeDocument/2006/relationships/printerSettings" Target="../printerSettings/printerSettings4455.bin"/><Relationship Id="rId40" Type="http://schemas.openxmlformats.org/officeDocument/2006/relationships/printerSettings" Target="../printerSettings/printerSettings4458.bin"/><Relationship Id="rId45" Type="http://schemas.openxmlformats.org/officeDocument/2006/relationships/printerSettings" Target="../printerSettings/printerSettings4463.bin"/><Relationship Id="rId53" Type="http://schemas.openxmlformats.org/officeDocument/2006/relationships/printerSettings" Target="../printerSettings/printerSettings4471.bin"/><Relationship Id="rId58" Type="http://schemas.openxmlformats.org/officeDocument/2006/relationships/printerSettings" Target="../printerSettings/printerSettings4476.bin"/><Relationship Id="rId5" Type="http://schemas.openxmlformats.org/officeDocument/2006/relationships/printerSettings" Target="../printerSettings/printerSettings4423.bin"/><Relationship Id="rId15" Type="http://schemas.openxmlformats.org/officeDocument/2006/relationships/printerSettings" Target="../printerSettings/printerSettings4433.bin"/><Relationship Id="rId23" Type="http://schemas.openxmlformats.org/officeDocument/2006/relationships/printerSettings" Target="../printerSettings/printerSettings4441.bin"/><Relationship Id="rId28" Type="http://schemas.openxmlformats.org/officeDocument/2006/relationships/printerSettings" Target="../printerSettings/printerSettings4446.bin"/><Relationship Id="rId36" Type="http://schemas.openxmlformats.org/officeDocument/2006/relationships/printerSettings" Target="../printerSettings/printerSettings4454.bin"/><Relationship Id="rId49" Type="http://schemas.openxmlformats.org/officeDocument/2006/relationships/printerSettings" Target="../printerSettings/printerSettings4467.bin"/><Relationship Id="rId57" Type="http://schemas.openxmlformats.org/officeDocument/2006/relationships/printerSettings" Target="../printerSettings/printerSettings4475.bin"/><Relationship Id="rId61" Type="http://schemas.openxmlformats.org/officeDocument/2006/relationships/drawing" Target="../drawings/drawing144.xml"/><Relationship Id="rId10" Type="http://schemas.openxmlformats.org/officeDocument/2006/relationships/printerSettings" Target="../printerSettings/printerSettings4428.bin"/><Relationship Id="rId19" Type="http://schemas.openxmlformats.org/officeDocument/2006/relationships/printerSettings" Target="../printerSettings/printerSettings4437.bin"/><Relationship Id="rId31" Type="http://schemas.openxmlformats.org/officeDocument/2006/relationships/printerSettings" Target="../printerSettings/printerSettings4449.bin"/><Relationship Id="rId44" Type="http://schemas.openxmlformats.org/officeDocument/2006/relationships/printerSettings" Target="../printerSettings/printerSettings4462.bin"/><Relationship Id="rId52" Type="http://schemas.openxmlformats.org/officeDocument/2006/relationships/printerSettings" Target="../printerSettings/printerSettings4470.bin"/><Relationship Id="rId60" Type="http://schemas.openxmlformats.org/officeDocument/2006/relationships/printerSettings" Target="../printerSettings/printerSettings4478.bin"/><Relationship Id="rId4" Type="http://schemas.openxmlformats.org/officeDocument/2006/relationships/printerSettings" Target="../printerSettings/printerSettings4422.bin"/><Relationship Id="rId9" Type="http://schemas.openxmlformats.org/officeDocument/2006/relationships/printerSettings" Target="../printerSettings/printerSettings4427.bin"/><Relationship Id="rId14" Type="http://schemas.openxmlformats.org/officeDocument/2006/relationships/printerSettings" Target="../printerSettings/printerSettings4432.bin"/><Relationship Id="rId22" Type="http://schemas.openxmlformats.org/officeDocument/2006/relationships/printerSettings" Target="../printerSettings/printerSettings4440.bin"/><Relationship Id="rId27" Type="http://schemas.openxmlformats.org/officeDocument/2006/relationships/printerSettings" Target="../printerSettings/printerSettings4445.bin"/><Relationship Id="rId30" Type="http://schemas.openxmlformats.org/officeDocument/2006/relationships/printerSettings" Target="../printerSettings/printerSettings4448.bin"/><Relationship Id="rId35" Type="http://schemas.openxmlformats.org/officeDocument/2006/relationships/printerSettings" Target="../printerSettings/printerSettings4453.bin"/><Relationship Id="rId43" Type="http://schemas.openxmlformats.org/officeDocument/2006/relationships/printerSettings" Target="../printerSettings/printerSettings4461.bin"/><Relationship Id="rId48" Type="http://schemas.openxmlformats.org/officeDocument/2006/relationships/printerSettings" Target="../printerSettings/printerSettings4466.bin"/><Relationship Id="rId56" Type="http://schemas.openxmlformats.org/officeDocument/2006/relationships/printerSettings" Target="../printerSettings/printerSettings4474.bin"/><Relationship Id="rId8" Type="http://schemas.openxmlformats.org/officeDocument/2006/relationships/printerSettings" Target="../printerSettings/printerSettings4426.bin"/><Relationship Id="rId51" Type="http://schemas.openxmlformats.org/officeDocument/2006/relationships/printerSettings" Target="../printerSettings/printerSettings4469.bin"/><Relationship Id="rId3" Type="http://schemas.openxmlformats.org/officeDocument/2006/relationships/printerSettings" Target="../printerSettings/printerSettings4421.bin"/><Relationship Id="rId12" Type="http://schemas.openxmlformats.org/officeDocument/2006/relationships/printerSettings" Target="../printerSettings/printerSettings4430.bin"/><Relationship Id="rId17" Type="http://schemas.openxmlformats.org/officeDocument/2006/relationships/printerSettings" Target="../printerSettings/printerSettings4435.bin"/><Relationship Id="rId25" Type="http://schemas.openxmlformats.org/officeDocument/2006/relationships/printerSettings" Target="../printerSettings/printerSettings4443.bin"/><Relationship Id="rId33" Type="http://schemas.openxmlformats.org/officeDocument/2006/relationships/printerSettings" Target="../printerSettings/printerSettings4451.bin"/><Relationship Id="rId38" Type="http://schemas.openxmlformats.org/officeDocument/2006/relationships/printerSettings" Target="../printerSettings/printerSettings4456.bin"/><Relationship Id="rId46" Type="http://schemas.openxmlformats.org/officeDocument/2006/relationships/printerSettings" Target="../printerSettings/printerSettings4464.bin"/><Relationship Id="rId59" Type="http://schemas.openxmlformats.org/officeDocument/2006/relationships/printerSettings" Target="../printerSettings/printerSettings4477.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4481.bin"/><Relationship Id="rId2" Type="http://schemas.openxmlformats.org/officeDocument/2006/relationships/printerSettings" Target="../printerSettings/printerSettings4480.bin"/><Relationship Id="rId1" Type="http://schemas.openxmlformats.org/officeDocument/2006/relationships/printerSettings" Target="../printerSettings/printerSettings4479.bin"/><Relationship Id="rId5" Type="http://schemas.openxmlformats.org/officeDocument/2006/relationships/drawing" Target="../drawings/drawing145.xml"/><Relationship Id="rId4" Type="http://schemas.openxmlformats.org/officeDocument/2006/relationships/printerSettings" Target="../printerSettings/printerSettings4482.bin"/></Relationships>
</file>

<file path=xl/worksheets/_rels/sheet78.xml.rels><?xml version="1.0" encoding="UTF-8" standalone="yes"?>
<Relationships xmlns="http://schemas.openxmlformats.org/package/2006/relationships"><Relationship Id="rId13" Type="http://schemas.openxmlformats.org/officeDocument/2006/relationships/printerSettings" Target="../printerSettings/printerSettings4495.bin"/><Relationship Id="rId18" Type="http://schemas.openxmlformats.org/officeDocument/2006/relationships/printerSettings" Target="../printerSettings/printerSettings4500.bin"/><Relationship Id="rId26" Type="http://schemas.openxmlformats.org/officeDocument/2006/relationships/printerSettings" Target="../printerSettings/printerSettings4508.bin"/><Relationship Id="rId39" Type="http://schemas.openxmlformats.org/officeDocument/2006/relationships/printerSettings" Target="../printerSettings/printerSettings4521.bin"/><Relationship Id="rId21" Type="http://schemas.openxmlformats.org/officeDocument/2006/relationships/printerSettings" Target="../printerSettings/printerSettings4503.bin"/><Relationship Id="rId34" Type="http://schemas.openxmlformats.org/officeDocument/2006/relationships/printerSettings" Target="../printerSettings/printerSettings4516.bin"/><Relationship Id="rId42" Type="http://schemas.openxmlformats.org/officeDocument/2006/relationships/printerSettings" Target="../printerSettings/printerSettings4524.bin"/><Relationship Id="rId47" Type="http://schemas.openxmlformats.org/officeDocument/2006/relationships/printerSettings" Target="../printerSettings/printerSettings4529.bin"/><Relationship Id="rId50" Type="http://schemas.openxmlformats.org/officeDocument/2006/relationships/printerSettings" Target="../printerSettings/printerSettings4532.bin"/><Relationship Id="rId55" Type="http://schemas.openxmlformats.org/officeDocument/2006/relationships/printerSettings" Target="../printerSettings/printerSettings4537.bin"/><Relationship Id="rId7" Type="http://schemas.openxmlformats.org/officeDocument/2006/relationships/printerSettings" Target="../printerSettings/printerSettings4489.bin"/><Relationship Id="rId2" Type="http://schemas.openxmlformats.org/officeDocument/2006/relationships/printerSettings" Target="../printerSettings/printerSettings4484.bin"/><Relationship Id="rId16" Type="http://schemas.openxmlformats.org/officeDocument/2006/relationships/printerSettings" Target="../printerSettings/printerSettings4498.bin"/><Relationship Id="rId20" Type="http://schemas.openxmlformats.org/officeDocument/2006/relationships/printerSettings" Target="../printerSettings/printerSettings4502.bin"/><Relationship Id="rId29" Type="http://schemas.openxmlformats.org/officeDocument/2006/relationships/printerSettings" Target="../printerSettings/printerSettings4511.bin"/><Relationship Id="rId41" Type="http://schemas.openxmlformats.org/officeDocument/2006/relationships/printerSettings" Target="../printerSettings/printerSettings4523.bin"/><Relationship Id="rId54" Type="http://schemas.openxmlformats.org/officeDocument/2006/relationships/printerSettings" Target="../printerSettings/printerSettings4536.bin"/><Relationship Id="rId1" Type="http://schemas.openxmlformats.org/officeDocument/2006/relationships/printerSettings" Target="../printerSettings/printerSettings4483.bin"/><Relationship Id="rId6" Type="http://schemas.openxmlformats.org/officeDocument/2006/relationships/printerSettings" Target="../printerSettings/printerSettings4488.bin"/><Relationship Id="rId11" Type="http://schemas.openxmlformats.org/officeDocument/2006/relationships/printerSettings" Target="../printerSettings/printerSettings4493.bin"/><Relationship Id="rId24" Type="http://schemas.openxmlformats.org/officeDocument/2006/relationships/printerSettings" Target="../printerSettings/printerSettings4506.bin"/><Relationship Id="rId32" Type="http://schemas.openxmlformats.org/officeDocument/2006/relationships/printerSettings" Target="../printerSettings/printerSettings4514.bin"/><Relationship Id="rId37" Type="http://schemas.openxmlformats.org/officeDocument/2006/relationships/printerSettings" Target="../printerSettings/printerSettings4519.bin"/><Relationship Id="rId40" Type="http://schemas.openxmlformats.org/officeDocument/2006/relationships/printerSettings" Target="../printerSettings/printerSettings4522.bin"/><Relationship Id="rId45" Type="http://schemas.openxmlformats.org/officeDocument/2006/relationships/printerSettings" Target="../printerSettings/printerSettings4527.bin"/><Relationship Id="rId53" Type="http://schemas.openxmlformats.org/officeDocument/2006/relationships/printerSettings" Target="../printerSettings/printerSettings4535.bin"/><Relationship Id="rId58" Type="http://schemas.openxmlformats.org/officeDocument/2006/relationships/printerSettings" Target="../printerSettings/printerSettings4540.bin"/><Relationship Id="rId5" Type="http://schemas.openxmlformats.org/officeDocument/2006/relationships/printerSettings" Target="../printerSettings/printerSettings4487.bin"/><Relationship Id="rId15" Type="http://schemas.openxmlformats.org/officeDocument/2006/relationships/printerSettings" Target="../printerSettings/printerSettings4497.bin"/><Relationship Id="rId23" Type="http://schemas.openxmlformats.org/officeDocument/2006/relationships/printerSettings" Target="../printerSettings/printerSettings4505.bin"/><Relationship Id="rId28" Type="http://schemas.openxmlformats.org/officeDocument/2006/relationships/printerSettings" Target="../printerSettings/printerSettings4510.bin"/><Relationship Id="rId36" Type="http://schemas.openxmlformats.org/officeDocument/2006/relationships/printerSettings" Target="../printerSettings/printerSettings4518.bin"/><Relationship Id="rId49" Type="http://schemas.openxmlformats.org/officeDocument/2006/relationships/printerSettings" Target="../printerSettings/printerSettings4531.bin"/><Relationship Id="rId57" Type="http://schemas.openxmlformats.org/officeDocument/2006/relationships/printerSettings" Target="../printerSettings/printerSettings4539.bin"/><Relationship Id="rId61" Type="http://schemas.openxmlformats.org/officeDocument/2006/relationships/drawing" Target="../drawings/drawing146.xml"/><Relationship Id="rId10" Type="http://schemas.openxmlformats.org/officeDocument/2006/relationships/printerSettings" Target="../printerSettings/printerSettings4492.bin"/><Relationship Id="rId19" Type="http://schemas.openxmlformats.org/officeDocument/2006/relationships/printerSettings" Target="../printerSettings/printerSettings4501.bin"/><Relationship Id="rId31" Type="http://schemas.openxmlformats.org/officeDocument/2006/relationships/printerSettings" Target="../printerSettings/printerSettings4513.bin"/><Relationship Id="rId44" Type="http://schemas.openxmlformats.org/officeDocument/2006/relationships/printerSettings" Target="../printerSettings/printerSettings4526.bin"/><Relationship Id="rId52" Type="http://schemas.openxmlformats.org/officeDocument/2006/relationships/printerSettings" Target="../printerSettings/printerSettings4534.bin"/><Relationship Id="rId60" Type="http://schemas.openxmlformats.org/officeDocument/2006/relationships/printerSettings" Target="../printerSettings/printerSettings4542.bin"/><Relationship Id="rId4" Type="http://schemas.openxmlformats.org/officeDocument/2006/relationships/printerSettings" Target="../printerSettings/printerSettings4486.bin"/><Relationship Id="rId9" Type="http://schemas.openxmlformats.org/officeDocument/2006/relationships/printerSettings" Target="../printerSettings/printerSettings4491.bin"/><Relationship Id="rId14" Type="http://schemas.openxmlformats.org/officeDocument/2006/relationships/printerSettings" Target="../printerSettings/printerSettings4496.bin"/><Relationship Id="rId22" Type="http://schemas.openxmlformats.org/officeDocument/2006/relationships/printerSettings" Target="../printerSettings/printerSettings4504.bin"/><Relationship Id="rId27" Type="http://schemas.openxmlformats.org/officeDocument/2006/relationships/printerSettings" Target="../printerSettings/printerSettings4509.bin"/><Relationship Id="rId30" Type="http://schemas.openxmlformats.org/officeDocument/2006/relationships/printerSettings" Target="../printerSettings/printerSettings4512.bin"/><Relationship Id="rId35" Type="http://schemas.openxmlformats.org/officeDocument/2006/relationships/printerSettings" Target="../printerSettings/printerSettings4517.bin"/><Relationship Id="rId43" Type="http://schemas.openxmlformats.org/officeDocument/2006/relationships/printerSettings" Target="../printerSettings/printerSettings4525.bin"/><Relationship Id="rId48" Type="http://schemas.openxmlformats.org/officeDocument/2006/relationships/printerSettings" Target="../printerSettings/printerSettings4530.bin"/><Relationship Id="rId56" Type="http://schemas.openxmlformats.org/officeDocument/2006/relationships/printerSettings" Target="../printerSettings/printerSettings4538.bin"/><Relationship Id="rId8" Type="http://schemas.openxmlformats.org/officeDocument/2006/relationships/printerSettings" Target="../printerSettings/printerSettings4490.bin"/><Relationship Id="rId51" Type="http://schemas.openxmlformats.org/officeDocument/2006/relationships/printerSettings" Target="../printerSettings/printerSettings4533.bin"/><Relationship Id="rId3" Type="http://schemas.openxmlformats.org/officeDocument/2006/relationships/printerSettings" Target="../printerSettings/printerSettings4485.bin"/><Relationship Id="rId12" Type="http://schemas.openxmlformats.org/officeDocument/2006/relationships/printerSettings" Target="../printerSettings/printerSettings4494.bin"/><Relationship Id="rId17" Type="http://schemas.openxmlformats.org/officeDocument/2006/relationships/printerSettings" Target="../printerSettings/printerSettings4499.bin"/><Relationship Id="rId25" Type="http://schemas.openxmlformats.org/officeDocument/2006/relationships/printerSettings" Target="../printerSettings/printerSettings4507.bin"/><Relationship Id="rId33" Type="http://schemas.openxmlformats.org/officeDocument/2006/relationships/printerSettings" Target="../printerSettings/printerSettings4515.bin"/><Relationship Id="rId38" Type="http://schemas.openxmlformats.org/officeDocument/2006/relationships/printerSettings" Target="../printerSettings/printerSettings4520.bin"/><Relationship Id="rId46" Type="http://schemas.openxmlformats.org/officeDocument/2006/relationships/printerSettings" Target="../printerSettings/printerSettings4528.bin"/><Relationship Id="rId59" Type="http://schemas.openxmlformats.org/officeDocument/2006/relationships/printerSettings" Target="../printerSettings/printerSettings4541.bin"/></Relationships>
</file>

<file path=xl/worksheets/_rels/sheet79.xml.rels><?xml version="1.0" encoding="UTF-8" standalone="yes"?>
<Relationships xmlns="http://schemas.openxmlformats.org/package/2006/relationships"><Relationship Id="rId13" Type="http://schemas.openxmlformats.org/officeDocument/2006/relationships/printerSettings" Target="../printerSettings/printerSettings4555.bin"/><Relationship Id="rId18" Type="http://schemas.openxmlformats.org/officeDocument/2006/relationships/printerSettings" Target="../printerSettings/printerSettings4560.bin"/><Relationship Id="rId26" Type="http://schemas.openxmlformats.org/officeDocument/2006/relationships/printerSettings" Target="../printerSettings/printerSettings4568.bin"/><Relationship Id="rId39" Type="http://schemas.openxmlformats.org/officeDocument/2006/relationships/printerSettings" Target="../printerSettings/printerSettings4581.bin"/><Relationship Id="rId21" Type="http://schemas.openxmlformats.org/officeDocument/2006/relationships/printerSettings" Target="../printerSettings/printerSettings4563.bin"/><Relationship Id="rId34" Type="http://schemas.openxmlformats.org/officeDocument/2006/relationships/printerSettings" Target="../printerSettings/printerSettings4576.bin"/><Relationship Id="rId42" Type="http://schemas.openxmlformats.org/officeDocument/2006/relationships/printerSettings" Target="../printerSettings/printerSettings4584.bin"/><Relationship Id="rId47" Type="http://schemas.openxmlformats.org/officeDocument/2006/relationships/printerSettings" Target="../printerSettings/printerSettings4589.bin"/><Relationship Id="rId50" Type="http://schemas.openxmlformats.org/officeDocument/2006/relationships/printerSettings" Target="../printerSettings/printerSettings4592.bin"/><Relationship Id="rId55" Type="http://schemas.openxmlformats.org/officeDocument/2006/relationships/printerSettings" Target="../printerSettings/printerSettings4597.bin"/><Relationship Id="rId7" Type="http://schemas.openxmlformats.org/officeDocument/2006/relationships/printerSettings" Target="../printerSettings/printerSettings4549.bin"/><Relationship Id="rId2" Type="http://schemas.openxmlformats.org/officeDocument/2006/relationships/printerSettings" Target="../printerSettings/printerSettings4544.bin"/><Relationship Id="rId16" Type="http://schemas.openxmlformats.org/officeDocument/2006/relationships/printerSettings" Target="../printerSettings/printerSettings4558.bin"/><Relationship Id="rId20" Type="http://schemas.openxmlformats.org/officeDocument/2006/relationships/printerSettings" Target="../printerSettings/printerSettings4562.bin"/><Relationship Id="rId29" Type="http://schemas.openxmlformats.org/officeDocument/2006/relationships/printerSettings" Target="../printerSettings/printerSettings4571.bin"/><Relationship Id="rId41" Type="http://schemas.openxmlformats.org/officeDocument/2006/relationships/printerSettings" Target="../printerSettings/printerSettings4583.bin"/><Relationship Id="rId54" Type="http://schemas.openxmlformats.org/officeDocument/2006/relationships/printerSettings" Target="../printerSettings/printerSettings4596.bin"/><Relationship Id="rId1" Type="http://schemas.openxmlformats.org/officeDocument/2006/relationships/printerSettings" Target="../printerSettings/printerSettings4543.bin"/><Relationship Id="rId6" Type="http://schemas.openxmlformats.org/officeDocument/2006/relationships/printerSettings" Target="../printerSettings/printerSettings4548.bin"/><Relationship Id="rId11" Type="http://schemas.openxmlformats.org/officeDocument/2006/relationships/printerSettings" Target="../printerSettings/printerSettings4553.bin"/><Relationship Id="rId24" Type="http://schemas.openxmlformats.org/officeDocument/2006/relationships/printerSettings" Target="../printerSettings/printerSettings4566.bin"/><Relationship Id="rId32" Type="http://schemas.openxmlformats.org/officeDocument/2006/relationships/printerSettings" Target="../printerSettings/printerSettings4574.bin"/><Relationship Id="rId37" Type="http://schemas.openxmlformats.org/officeDocument/2006/relationships/printerSettings" Target="../printerSettings/printerSettings4579.bin"/><Relationship Id="rId40" Type="http://schemas.openxmlformats.org/officeDocument/2006/relationships/printerSettings" Target="../printerSettings/printerSettings4582.bin"/><Relationship Id="rId45" Type="http://schemas.openxmlformats.org/officeDocument/2006/relationships/printerSettings" Target="../printerSettings/printerSettings4587.bin"/><Relationship Id="rId53" Type="http://schemas.openxmlformats.org/officeDocument/2006/relationships/printerSettings" Target="../printerSettings/printerSettings4595.bin"/><Relationship Id="rId58" Type="http://schemas.openxmlformats.org/officeDocument/2006/relationships/printerSettings" Target="../printerSettings/printerSettings4600.bin"/><Relationship Id="rId5" Type="http://schemas.openxmlformats.org/officeDocument/2006/relationships/printerSettings" Target="../printerSettings/printerSettings4547.bin"/><Relationship Id="rId15" Type="http://schemas.openxmlformats.org/officeDocument/2006/relationships/printerSettings" Target="../printerSettings/printerSettings4557.bin"/><Relationship Id="rId23" Type="http://schemas.openxmlformats.org/officeDocument/2006/relationships/printerSettings" Target="../printerSettings/printerSettings4565.bin"/><Relationship Id="rId28" Type="http://schemas.openxmlformats.org/officeDocument/2006/relationships/printerSettings" Target="../printerSettings/printerSettings4570.bin"/><Relationship Id="rId36" Type="http://schemas.openxmlformats.org/officeDocument/2006/relationships/printerSettings" Target="../printerSettings/printerSettings4578.bin"/><Relationship Id="rId49" Type="http://schemas.openxmlformats.org/officeDocument/2006/relationships/printerSettings" Target="../printerSettings/printerSettings4591.bin"/><Relationship Id="rId57" Type="http://schemas.openxmlformats.org/officeDocument/2006/relationships/printerSettings" Target="../printerSettings/printerSettings4599.bin"/><Relationship Id="rId61" Type="http://schemas.openxmlformats.org/officeDocument/2006/relationships/drawing" Target="../drawings/drawing147.xml"/><Relationship Id="rId10" Type="http://schemas.openxmlformats.org/officeDocument/2006/relationships/printerSettings" Target="../printerSettings/printerSettings4552.bin"/><Relationship Id="rId19" Type="http://schemas.openxmlformats.org/officeDocument/2006/relationships/printerSettings" Target="../printerSettings/printerSettings4561.bin"/><Relationship Id="rId31" Type="http://schemas.openxmlformats.org/officeDocument/2006/relationships/printerSettings" Target="../printerSettings/printerSettings4573.bin"/><Relationship Id="rId44" Type="http://schemas.openxmlformats.org/officeDocument/2006/relationships/printerSettings" Target="../printerSettings/printerSettings4586.bin"/><Relationship Id="rId52" Type="http://schemas.openxmlformats.org/officeDocument/2006/relationships/printerSettings" Target="../printerSettings/printerSettings4594.bin"/><Relationship Id="rId60" Type="http://schemas.openxmlformats.org/officeDocument/2006/relationships/printerSettings" Target="../printerSettings/printerSettings4602.bin"/><Relationship Id="rId4" Type="http://schemas.openxmlformats.org/officeDocument/2006/relationships/printerSettings" Target="../printerSettings/printerSettings4546.bin"/><Relationship Id="rId9" Type="http://schemas.openxmlformats.org/officeDocument/2006/relationships/printerSettings" Target="../printerSettings/printerSettings4551.bin"/><Relationship Id="rId14" Type="http://schemas.openxmlformats.org/officeDocument/2006/relationships/printerSettings" Target="../printerSettings/printerSettings4556.bin"/><Relationship Id="rId22" Type="http://schemas.openxmlformats.org/officeDocument/2006/relationships/printerSettings" Target="../printerSettings/printerSettings4564.bin"/><Relationship Id="rId27" Type="http://schemas.openxmlformats.org/officeDocument/2006/relationships/printerSettings" Target="../printerSettings/printerSettings4569.bin"/><Relationship Id="rId30" Type="http://schemas.openxmlformats.org/officeDocument/2006/relationships/printerSettings" Target="../printerSettings/printerSettings4572.bin"/><Relationship Id="rId35" Type="http://schemas.openxmlformats.org/officeDocument/2006/relationships/printerSettings" Target="../printerSettings/printerSettings4577.bin"/><Relationship Id="rId43" Type="http://schemas.openxmlformats.org/officeDocument/2006/relationships/printerSettings" Target="../printerSettings/printerSettings4585.bin"/><Relationship Id="rId48" Type="http://schemas.openxmlformats.org/officeDocument/2006/relationships/printerSettings" Target="../printerSettings/printerSettings4590.bin"/><Relationship Id="rId56" Type="http://schemas.openxmlformats.org/officeDocument/2006/relationships/printerSettings" Target="../printerSettings/printerSettings4598.bin"/><Relationship Id="rId8" Type="http://schemas.openxmlformats.org/officeDocument/2006/relationships/printerSettings" Target="../printerSettings/printerSettings4550.bin"/><Relationship Id="rId51" Type="http://schemas.openxmlformats.org/officeDocument/2006/relationships/printerSettings" Target="../printerSettings/printerSettings4593.bin"/><Relationship Id="rId3" Type="http://schemas.openxmlformats.org/officeDocument/2006/relationships/printerSettings" Target="../printerSettings/printerSettings4545.bin"/><Relationship Id="rId12" Type="http://schemas.openxmlformats.org/officeDocument/2006/relationships/printerSettings" Target="../printerSettings/printerSettings4554.bin"/><Relationship Id="rId17" Type="http://schemas.openxmlformats.org/officeDocument/2006/relationships/printerSettings" Target="../printerSettings/printerSettings4559.bin"/><Relationship Id="rId25" Type="http://schemas.openxmlformats.org/officeDocument/2006/relationships/printerSettings" Target="../printerSettings/printerSettings4567.bin"/><Relationship Id="rId33" Type="http://schemas.openxmlformats.org/officeDocument/2006/relationships/printerSettings" Target="../printerSettings/printerSettings4575.bin"/><Relationship Id="rId38" Type="http://schemas.openxmlformats.org/officeDocument/2006/relationships/printerSettings" Target="../printerSettings/printerSettings4580.bin"/><Relationship Id="rId46" Type="http://schemas.openxmlformats.org/officeDocument/2006/relationships/printerSettings" Target="../printerSettings/printerSettings4588.bin"/><Relationship Id="rId59" Type="http://schemas.openxmlformats.org/officeDocument/2006/relationships/printerSettings" Target="../printerSettings/printerSettings4601.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26" Type="http://schemas.openxmlformats.org/officeDocument/2006/relationships/printerSettings" Target="../printerSettings/printerSettings435.bin"/><Relationship Id="rId39" Type="http://schemas.openxmlformats.org/officeDocument/2006/relationships/printerSettings" Target="../printerSettings/printerSettings448.bin"/><Relationship Id="rId21" Type="http://schemas.openxmlformats.org/officeDocument/2006/relationships/printerSettings" Target="../printerSettings/printerSettings430.bin"/><Relationship Id="rId34" Type="http://schemas.openxmlformats.org/officeDocument/2006/relationships/printerSettings" Target="../printerSettings/printerSettings443.bin"/><Relationship Id="rId42" Type="http://schemas.openxmlformats.org/officeDocument/2006/relationships/printerSettings" Target="../printerSettings/printerSettings451.bin"/><Relationship Id="rId47" Type="http://schemas.openxmlformats.org/officeDocument/2006/relationships/printerSettings" Target="../printerSettings/printerSettings456.bin"/><Relationship Id="rId50" Type="http://schemas.openxmlformats.org/officeDocument/2006/relationships/printerSettings" Target="../printerSettings/printerSettings459.bin"/><Relationship Id="rId55" Type="http://schemas.openxmlformats.org/officeDocument/2006/relationships/printerSettings" Target="../printerSettings/printerSettings464.bin"/><Relationship Id="rId7" Type="http://schemas.openxmlformats.org/officeDocument/2006/relationships/printerSettings" Target="../printerSettings/printerSettings41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29" Type="http://schemas.openxmlformats.org/officeDocument/2006/relationships/printerSettings" Target="../printerSettings/printerSettings438.bin"/><Relationship Id="rId41" Type="http://schemas.openxmlformats.org/officeDocument/2006/relationships/printerSettings" Target="../printerSettings/printerSettings450.bin"/><Relationship Id="rId54" Type="http://schemas.openxmlformats.org/officeDocument/2006/relationships/printerSettings" Target="../printerSettings/printerSettings463.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24" Type="http://schemas.openxmlformats.org/officeDocument/2006/relationships/printerSettings" Target="../printerSettings/printerSettings433.bin"/><Relationship Id="rId32" Type="http://schemas.openxmlformats.org/officeDocument/2006/relationships/printerSettings" Target="../printerSettings/printerSettings441.bin"/><Relationship Id="rId37" Type="http://schemas.openxmlformats.org/officeDocument/2006/relationships/printerSettings" Target="../printerSettings/printerSettings446.bin"/><Relationship Id="rId40" Type="http://schemas.openxmlformats.org/officeDocument/2006/relationships/printerSettings" Target="../printerSettings/printerSettings449.bin"/><Relationship Id="rId45" Type="http://schemas.openxmlformats.org/officeDocument/2006/relationships/printerSettings" Target="../printerSettings/printerSettings454.bin"/><Relationship Id="rId53" Type="http://schemas.openxmlformats.org/officeDocument/2006/relationships/printerSettings" Target="../printerSettings/printerSettings462.bin"/><Relationship Id="rId58" Type="http://schemas.openxmlformats.org/officeDocument/2006/relationships/printerSettings" Target="../printerSettings/printerSettings467.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23" Type="http://schemas.openxmlformats.org/officeDocument/2006/relationships/printerSettings" Target="../printerSettings/printerSettings432.bin"/><Relationship Id="rId28" Type="http://schemas.openxmlformats.org/officeDocument/2006/relationships/printerSettings" Target="../printerSettings/printerSettings437.bin"/><Relationship Id="rId36" Type="http://schemas.openxmlformats.org/officeDocument/2006/relationships/printerSettings" Target="../printerSettings/printerSettings445.bin"/><Relationship Id="rId49" Type="http://schemas.openxmlformats.org/officeDocument/2006/relationships/printerSettings" Target="../printerSettings/printerSettings458.bin"/><Relationship Id="rId57" Type="http://schemas.openxmlformats.org/officeDocument/2006/relationships/printerSettings" Target="../printerSettings/printerSettings466.bin"/><Relationship Id="rId61" Type="http://schemas.openxmlformats.org/officeDocument/2006/relationships/drawing" Target="../drawings/drawing19.xml"/><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31" Type="http://schemas.openxmlformats.org/officeDocument/2006/relationships/printerSettings" Target="../printerSettings/printerSettings440.bin"/><Relationship Id="rId44" Type="http://schemas.openxmlformats.org/officeDocument/2006/relationships/printerSettings" Target="../printerSettings/printerSettings453.bin"/><Relationship Id="rId52" Type="http://schemas.openxmlformats.org/officeDocument/2006/relationships/printerSettings" Target="../printerSettings/printerSettings461.bin"/><Relationship Id="rId60" Type="http://schemas.openxmlformats.org/officeDocument/2006/relationships/printerSettings" Target="../printerSettings/printerSettings469.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printerSettings" Target="../printerSettings/printerSettings431.bin"/><Relationship Id="rId27" Type="http://schemas.openxmlformats.org/officeDocument/2006/relationships/printerSettings" Target="../printerSettings/printerSettings436.bin"/><Relationship Id="rId30" Type="http://schemas.openxmlformats.org/officeDocument/2006/relationships/printerSettings" Target="../printerSettings/printerSettings439.bin"/><Relationship Id="rId35" Type="http://schemas.openxmlformats.org/officeDocument/2006/relationships/printerSettings" Target="../printerSettings/printerSettings444.bin"/><Relationship Id="rId43" Type="http://schemas.openxmlformats.org/officeDocument/2006/relationships/printerSettings" Target="../printerSettings/printerSettings452.bin"/><Relationship Id="rId48" Type="http://schemas.openxmlformats.org/officeDocument/2006/relationships/printerSettings" Target="../printerSettings/printerSettings457.bin"/><Relationship Id="rId56" Type="http://schemas.openxmlformats.org/officeDocument/2006/relationships/printerSettings" Target="../printerSettings/printerSettings465.bin"/><Relationship Id="rId8" Type="http://schemas.openxmlformats.org/officeDocument/2006/relationships/printerSettings" Target="../printerSettings/printerSettings417.bin"/><Relationship Id="rId51" Type="http://schemas.openxmlformats.org/officeDocument/2006/relationships/printerSettings" Target="../printerSettings/printerSettings460.bin"/><Relationship Id="rId3" Type="http://schemas.openxmlformats.org/officeDocument/2006/relationships/printerSettings" Target="../printerSettings/printerSettings412.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5" Type="http://schemas.openxmlformats.org/officeDocument/2006/relationships/printerSettings" Target="../printerSettings/printerSettings434.bin"/><Relationship Id="rId33" Type="http://schemas.openxmlformats.org/officeDocument/2006/relationships/printerSettings" Target="../printerSettings/printerSettings442.bin"/><Relationship Id="rId38" Type="http://schemas.openxmlformats.org/officeDocument/2006/relationships/printerSettings" Target="../printerSettings/printerSettings447.bin"/><Relationship Id="rId46" Type="http://schemas.openxmlformats.org/officeDocument/2006/relationships/printerSettings" Target="../printerSettings/printerSettings455.bin"/><Relationship Id="rId59" Type="http://schemas.openxmlformats.org/officeDocument/2006/relationships/printerSettings" Target="../printerSettings/printerSettings468.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4605.bin"/><Relationship Id="rId2" Type="http://schemas.openxmlformats.org/officeDocument/2006/relationships/printerSettings" Target="../printerSettings/printerSettings4604.bin"/><Relationship Id="rId1" Type="http://schemas.openxmlformats.org/officeDocument/2006/relationships/printerSettings" Target="../printerSettings/printerSettings4603.bin"/><Relationship Id="rId5" Type="http://schemas.openxmlformats.org/officeDocument/2006/relationships/drawing" Target="../drawings/drawing149.xml"/><Relationship Id="rId4" Type="http://schemas.openxmlformats.org/officeDocument/2006/relationships/printerSettings" Target="../printerSettings/printerSettings4606.bin"/></Relationships>
</file>

<file path=xl/worksheets/_rels/sheet81.xml.rels><?xml version="1.0" encoding="UTF-8" standalone="yes"?>
<Relationships xmlns="http://schemas.openxmlformats.org/package/2006/relationships"><Relationship Id="rId13" Type="http://schemas.openxmlformats.org/officeDocument/2006/relationships/printerSettings" Target="../printerSettings/printerSettings4619.bin"/><Relationship Id="rId18" Type="http://schemas.openxmlformats.org/officeDocument/2006/relationships/printerSettings" Target="../printerSettings/printerSettings4624.bin"/><Relationship Id="rId26" Type="http://schemas.openxmlformats.org/officeDocument/2006/relationships/printerSettings" Target="../printerSettings/printerSettings4632.bin"/><Relationship Id="rId39" Type="http://schemas.openxmlformats.org/officeDocument/2006/relationships/printerSettings" Target="../printerSettings/printerSettings4645.bin"/><Relationship Id="rId21" Type="http://schemas.openxmlformats.org/officeDocument/2006/relationships/printerSettings" Target="../printerSettings/printerSettings4627.bin"/><Relationship Id="rId34" Type="http://schemas.openxmlformats.org/officeDocument/2006/relationships/printerSettings" Target="../printerSettings/printerSettings4640.bin"/><Relationship Id="rId42" Type="http://schemas.openxmlformats.org/officeDocument/2006/relationships/printerSettings" Target="../printerSettings/printerSettings4648.bin"/><Relationship Id="rId47" Type="http://schemas.openxmlformats.org/officeDocument/2006/relationships/printerSettings" Target="../printerSettings/printerSettings4653.bin"/><Relationship Id="rId50" Type="http://schemas.openxmlformats.org/officeDocument/2006/relationships/printerSettings" Target="../printerSettings/printerSettings4656.bin"/><Relationship Id="rId55" Type="http://schemas.openxmlformats.org/officeDocument/2006/relationships/printerSettings" Target="../printerSettings/printerSettings4661.bin"/><Relationship Id="rId7" Type="http://schemas.openxmlformats.org/officeDocument/2006/relationships/printerSettings" Target="../printerSettings/printerSettings4613.bin"/><Relationship Id="rId2" Type="http://schemas.openxmlformats.org/officeDocument/2006/relationships/printerSettings" Target="../printerSettings/printerSettings4608.bin"/><Relationship Id="rId16" Type="http://schemas.openxmlformats.org/officeDocument/2006/relationships/printerSettings" Target="../printerSettings/printerSettings4622.bin"/><Relationship Id="rId20" Type="http://schemas.openxmlformats.org/officeDocument/2006/relationships/printerSettings" Target="../printerSettings/printerSettings4626.bin"/><Relationship Id="rId29" Type="http://schemas.openxmlformats.org/officeDocument/2006/relationships/printerSettings" Target="../printerSettings/printerSettings4635.bin"/><Relationship Id="rId41" Type="http://schemas.openxmlformats.org/officeDocument/2006/relationships/printerSettings" Target="../printerSettings/printerSettings4647.bin"/><Relationship Id="rId54" Type="http://schemas.openxmlformats.org/officeDocument/2006/relationships/printerSettings" Target="../printerSettings/printerSettings4660.bin"/><Relationship Id="rId1" Type="http://schemas.openxmlformats.org/officeDocument/2006/relationships/printerSettings" Target="../printerSettings/printerSettings4607.bin"/><Relationship Id="rId6" Type="http://schemas.openxmlformats.org/officeDocument/2006/relationships/printerSettings" Target="../printerSettings/printerSettings4612.bin"/><Relationship Id="rId11" Type="http://schemas.openxmlformats.org/officeDocument/2006/relationships/printerSettings" Target="../printerSettings/printerSettings4617.bin"/><Relationship Id="rId24" Type="http://schemas.openxmlformats.org/officeDocument/2006/relationships/printerSettings" Target="../printerSettings/printerSettings4630.bin"/><Relationship Id="rId32" Type="http://schemas.openxmlformats.org/officeDocument/2006/relationships/printerSettings" Target="../printerSettings/printerSettings4638.bin"/><Relationship Id="rId37" Type="http://schemas.openxmlformats.org/officeDocument/2006/relationships/printerSettings" Target="../printerSettings/printerSettings4643.bin"/><Relationship Id="rId40" Type="http://schemas.openxmlformats.org/officeDocument/2006/relationships/printerSettings" Target="../printerSettings/printerSettings4646.bin"/><Relationship Id="rId45" Type="http://schemas.openxmlformats.org/officeDocument/2006/relationships/printerSettings" Target="../printerSettings/printerSettings4651.bin"/><Relationship Id="rId53" Type="http://schemas.openxmlformats.org/officeDocument/2006/relationships/printerSettings" Target="../printerSettings/printerSettings4659.bin"/><Relationship Id="rId58" Type="http://schemas.openxmlformats.org/officeDocument/2006/relationships/printerSettings" Target="../printerSettings/printerSettings4664.bin"/><Relationship Id="rId5" Type="http://schemas.openxmlformats.org/officeDocument/2006/relationships/printerSettings" Target="../printerSettings/printerSettings4611.bin"/><Relationship Id="rId15" Type="http://schemas.openxmlformats.org/officeDocument/2006/relationships/printerSettings" Target="../printerSettings/printerSettings4621.bin"/><Relationship Id="rId23" Type="http://schemas.openxmlformats.org/officeDocument/2006/relationships/printerSettings" Target="../printerSettings/printerSettings4629.bin"/><Relationship Id="rId28" Type="http://schemas.openxmlformats.org/officeDocument/2006/relationships/printerSettings" Target="../printerSettings/printerSettings4634.bin"/><Relationship Id="rId36" Type="http://schemas.openxmlformats.org/officeDocument/2006/relationships/printerSettings" Target="../printerSettings/printerSettings4642.bin"/><Relationship Id="rId49" Type="http://schemas.openxmlformats.org/officeDocument/2006/relationships/printerSettings" Target="../printerSettings/printerSettings4655.bin"/><Relationship Id="rId57" Type="http://schemas.openxmlformats.org/officeDocument/2006/relationships/printerSettings" Target="../printerSettings/printerSettings4663.bin"/><Relationship Id="rId61" Type="http://schemas.openxmlformats.org/officeDocument/2006/relationships/drawing" Target="../drawings/drawing150.xml"/><Relationship Id="rId10" Type="http://schemas.openxmlformats.org/officeDocument/2006/relationships/printerSettings" Target="../printerSettings/printerSettings4616.bin"/><Relationship Id="rId19" Type="http://schemas.openxmlformats.org/officeDocument/2006/relationships/printerSettings" Target="../printerSettings/printerSettings4625.bin"/><Relationship Id="rId31" Type="http://schemas.openxmlformats.org/officeDocument/2006/relationships/printerSettings" Target="../printerSettings/printerSettings4637.bin"/><Relationship Id="rId44" Type="http://schemas.openxmlformats.org/officeDocument/2006/relationships/printerSettings" Target="../printerSettings/printerSettings4650.bin"/><Relationship Id="rId52" Type="http://schemas.openxmlformats.org/officeDocument/2006/relationships/printerSettings" Target="../printerSettings/printerSettings4658.bin"/><Relationship Id="rId60" Type="http://schemas.openxmlformats.org/officeDocument/2006/relationships/printerSettings" Target="../printerSettings/printerSettings4666.bin"/><Relationship Id="rId4" Type="http://schemas.openxmlformats.org/officeDocument/2006/relationships/printerSettings" Target="../printerSettings/printerSettings4610.bin"/><Relationship Id="rId9" Type="http://schemas.openxmlformats.org/officeDocument/2006/relationships/printerSettings" Target="../printerSettings/printerSettings4615.bin"/><Relationship Id="rId14" Type="http://schemas.openxmlformats.org/officeDocument/2006/relationships/printerSettings" Target="../printerSettings/printerSettings4620.bin"/><Relationship Id="rId22" Type="http://schemas.openxmlformats.org/officeDocument/2006/relationships/printerSettings" Target="../printerSettings/printerSettings4628.bin"/><Relationship Id="rId27" Type="http://schemas.openxmlformats.org/officeDocument/2006/relationships/printerSettings" Target="../printerSettings/printerSettings4633.bin"/><Relationship Id="rId30" Type="http://schemas.openxmlformats.org/officeDocument/2006/relationships/printerSettings" Target="../printerSettings/printerSettings4636.bin"/><Relationship Id="rId35" Type="http://schemas.openxmlformats.org/officeDocument/2006/relationships/printerSettings" Target="../printerSettings/printerSettings4641.bin"/><Relationship Id="rId43" Type="http://schemas.openxmlformats.org/officeDocument/2006/relationships/printerSettings" Target="../printerSettings/printerSettings4649.bin"/><Relationship Id="rId48" Type="http://schemas.openxmlformats.org/officeDocument/2006/relationships/printerSettings" Target="../printerSettings/printerSettings4654.bin"/><Relationship Id="rId56" Type="http://schemas.openxmlformats.org/officeDocument/2006/relationships/printerSettings" Target="../printerSettings/printerSettings4662.bin"/><Relationship Id="rId8" Type="http://schemas.openxmlformats.org/officeDocument/2006/relationships/printerSettings" Target="../printerSettings/printerSettings4614.bin"/><Relationship Id="rId51" Type="http://schemas.openxmlformats.org/officeDocument/2006/relationships/printerSettings" Target="../printerSettings/printerSettings4657.bin"/><Relationship Id="rId3" Type="http://schemas.openxmlformats.org/officeDocument/2006/relationships/printerSettings" Target="../printerSettings/printerSettings4609.bin"/><Relationship Id="rId12" Type="http://schemas.openxmlformats.org/officeDocument/2006/relationships/printerSettings" Target="../printerSettings/printerSettings4618.bin"/><Relationship Id="rId17" Type="http://schemas.openxmlformats.org/officeDocument/2006/relationships/printerSettings" Target="../printerSettings/printerSettings4623.bin"/><Relationship Id="rId25" Type="http://schemas.openxmlformats.org/officeDocument/2006/relationships/printerSettings" Target="../printerSettings/printerSettings4631.bin"/><Relationship Id="rId33" Type="http://schemas.openxmlformats.org/officeDocument/2006/relationships/printerSettings" Target="../printerSettings/printerSettings4639.bin"/><Relationship Id="rId38" Type="http://schemas.openxmlformats.org/officeDocument/2006/relationships/printerSettings" Target="../printerSettings/printerSettings4644.bin"/><Relationship Id="rId46" Type="http://schemas.openxmlformats.org/officeDocument/2006/relationships/printerSettings" Target="../printerSettings/printerSettings4652.bin"/><Relationship Id="rId59" Type="http://schemas.openxmlformats.org/officeDocument/2006/relationships/printerSettings" Target="../printerSettings/printerSettings4665.bin"/></Relationships>
</file>

<file path=xl/worksheets/_rels/sheet82.xml.rels><?xml version="1.0" encoding="UTF-8" standalone="yes"?>
<Relationships xmlns="http://schemas.openxmlformats.org/package/2006/relationships"><Relationship Id="rId13" Type="http://schemas.openxmlformats.org/officeDocument/2006/relationships/printerSettings" Target="../printerSettings/printerSettings4679.bin"/><Relationship Id="rId18" Type="http://schemas.openxmlformats.org/officeDocument/2006/relationships/printerSettings" Target="../printerSettings/printerSettings4684.bin"/><Relationship Id="rId26" Type="http://schemas.openxmlformats.org/officeDocument/2006/relationships/printerSettings" Target="../printerSettings/printerSettings4692.bin"/><Relationship Id="rId39" Type="http://schemas.openxmlformats.org/officeDocument/2006/relationships/printerSettings" Target="../printerSettings/printerSettings4705.bin"/><Relationship Id="rId21" Type="http://schemas.openxmlformats.org/officeDocument/2006/relationships/printerSettings" Target="../printerSettings/printerSettings4687.bin"/><Relationship Id="rId34" Type="http://schemas.openxmlformats.org/officeDocument/2006/relationships/printerSettings" Target="../printerSettings/printerSettings4700.bin"/><Relationship Id="rId42" Type="http://schemas.openxmlformats.org/officeDocument/2006/relationships/printerSettings" Target="../printerSettings/printerSettings4708.bin"/><Relationship Id="rId47" Type="http://schemas.openxmlformats.org/officeDocument/2006/relationships/printerSettings" Target="../printerSettings/printerSettings4713.bin"/><Relationship Id="rId50" Type="http://schemas.openxmlformats.org/officeDocument/2006/relationships/printerSettings" Target="../printerSettings/printerSettings4716.bin"/><Relationship Id="rId55" Type="http://schemas.openxmlformats.org/officeDocument/2006/relationships/printerSettings" Target="../printerSettings/printerSettings4721.bin"/><Relationship Id="rId7" Type="http://schemas.openxmlformats.org/officeDocument/2006/relationships/printerSettings" Target="../printerSettings/printerSettings4673.bin"/><Relationship Id="rId2" Type="http://schemas.openxmlformats.org/officeDocument/2006/relationships/printerSettings" Target="../printerSettings/printerSettings4668.bin"/><Relationship Id="rId16" Type="http://schemas.openxmlformats.org/officeDocument/2006/relationships/printerSettings" Target="../printerSettings/printerSettings4682.bin"/><Relationship Id="rId20" Type="http://schemas.openxmlformats.org/officeDocument/2006/relationships/printerSettings" Target="../printerSettings/printerSettings4686.bin"/><Relationship Id="rId29" Type="http://schemas.openxmlformats.org/officeDocument/2006/relationships/printerSettings" Target="../printerSettings/printerSettings4695.bin"/><Relationship Id="rId41" Type="http://schemas.openxmlformats.org/officeDocument/2006/relationships/printerSettings" Target="../printerSettings/printerSettings4707.bin"/><Relationship Id="rId54" Type="http://schemas.openxmlformats.org/officeDocument/2006/relationships/printerSettings" Target="../printerSettings/printerSettings4720.bin"/><Relationship Id="rId1" Type="http://schemas.openxmlformats.org/officeDocument/2006/relationships/printerSettings" Target="../printerSettings/printerSettings4667.bin"/><Relationship Id="rId6" Type="http://schemas.openxmlformats.org/officeDocument/2006/relationships/printerSettings" Target="../printerSettings/printerSettings4672.bin"/><Relationship Id="rId11" Type="http://schemas.openxmlformats.org/officeDocument/2006/relationships/printerSettings" Target="../printerSettings/printerSettings4677.bin"/><Relationship Id="rId24" Type="http://schemas.openxmlformats.org/officeDocument/2006/relationships/printerSettings" Target="../printerSettings/printerSettings4690.bin"/><Relationship Id="rId32" Type="http://schemas.openxmlformats.org/officeDocument/2006/relationships/printerSettings" Target="../printerSettings/printerSettings4698.bin"/><Relationship Id="rId37" Type="http://schemas.openxmlformats.org/officeDocument/2006/relationships/printerSettings" Target="../printerSettings/printerSettings4703.bin"/><Relationship Id="rId40" Type="http://schemas.openxmlformats.org/officeDocument/2006/relationships/printerSettings" Target="../printerSettings/printerSettings4706.bin"/><Relationship Id="rId45" Type="http://schemas.openxmlformats.org/officeDocument/2006/relationships/printerSettings" Target="../printerSettings/printerSettings4711.bin"/><Relationship Id="rId53" Type="http://schemas.openxmlformats.org/officeDocument/2006/relationships/printerSettings" Target="../printerSettings/printerSettings4719.bin"/><Relationship Id="rId58" Type="http://schemas.openxmlformats.org/officeDocument/2006/relationships/printerSettings" Target="../printerSettings/printerSettings4724.bin"/><Relationship Id="rId5" Type="http://schemas.openxmlformats.org/officeDocument/2006/relationships/printerSettings" Target="../printerSettings/printerSettings4671.bin"/><Relationship Id="rId15" Type="http://schemas.openxmlformats.org/officeDocument/2006/relationships/printerSettings" Target="../printerSettings/printerSettings4681.bin"/><Relationship Id="rId23" Type="http://schemas.openxmlformats.org/officeDocument/2006/relationships/printerSettings" Target="../printerSettings/printerSettings4689.bin"/><Relationship Id="rId28" Type="http://schemas.openxmlformats.org/officeDocument/2006/relationships/printerSettings" Target="../printerSettings/printerSettings4694.bin"/><Relationship Id="rId36" Type="http://schemas.openxmlformats.org/officeDocument/2006/relationships/printerSettings" Target="../printerSettings/printerSettings4702.bin"/><Relationship Id="rId49" Type="http://schemas.openxmlformats.org/officeDocument/2006/relationships/printerSettings" Target="../printerSettings/printerSettings4715.bin"/><Relationship Id="rId57" Type="http://schemas.openxmlformats.org/officeDocument/2006/relationships/printerSettings" Target="../printerSettings/printerSettings4723.bin"/><Relationship Id="rId61" Type="http://schemas.openxmlformats.org/officeDocument/2006/relationships/drawing" Target="../drawings/drawing151.xml"/><Relationship Id="rId10" Type="http://schemas.openxmlformats.org/officeDocument/2006/relationships/printerSettings" Target="../printerSettings/printerSettings4676.bin"/><Relationship Id="rId19" Type="http://schemas.openxmlformats.org/officeDocument/2006/relationships/printerSettings" Target="../printerSettings/printerSettings4685.bin"/><Relationship Id="rId31" Type="http://schemas.openxmlformats.org/officeDocument/2006/relationships/printerSettings" Target="../printerSettings/printerSettings4697.bin"/><Relationship Id="rId44" Type="http://schemas.openxmlformats.org/officeDocument/2006/relationships/printerSettings" Target="../printerSettings/printerSettings4710.bin"/><Relationship Id="rId52" Type="http://schemas.openxmlformats.org/officeDocument/2006/relationships/printerSettings" Target="../printerSettings/printerSettings4718.bin"/><Relationship Id="rId60" Type="http://schemas.openxmlformats.org/officeDocument/2006/relationships/printerSettings" Target="../printerSettings/printerSettings4726.bin"/><Relationship Id="rId4" Type="http://schemas.openxmlformats.org/officeDocument/2006/relationships/printerSettings" Target="../printerSettings/printerSettings4670.bin"/><Relationship Id="rId9" Type="http://schemas.openxmlformats.org/officeDocument/2006/relationships/printerSettings" Target="../printerSettings/printerSettings4675.bin"/><Relationship Id="rId14" Type="http://schemas.openxmlformats.org/officeDocument/2006/relationships/printerSettings" Target="../printerSettings/printerSettings4680.bin"/><Relationship Id="rId22" Type="http://schemas.openxmlformats.org/officeDocument/2006/relationships/printerSettings" Target="../printerSettings/printerSettings4688.bin"/><Relationship Id="rId27" Type="http://schemas.openxmlformats.org/officeDocument/2006/relationships/printerSettings" Target="../printerSettings/printerSettings4693.bin"/><Relationship Id="rId30" Type="http://schemas.openxmlformats.org/officeDocument/2006/relationships/printerSettings" Target="../printerSettings/printerSettings4696.bin"/><Relationship Id="rId35" Type="http://schemas.openxmlformats.org/officeDocument/2006/relationships/printerSettings" Target="../printerSettings/printerSettings4701.bin"/><Relationship Id="rId43" Type="http://schemas.openxmlformats.org/officeDocument/2006/relationships/printerSettings" Target="../printerSettings/printerSettings4709.bin"/><Relationship Id="rId48" Type="http://schemas.openxmlformats.org/officeDocument/2006/relationships/printerSettings" Target="../printerSettings/printerSettings4714.bin"/><Relationship Id="rId56" Type="http://schemas.openxmlformats.org/officeDocument/2006/relationships/printerSettings" Target="../printerSettings/printerSettings4722.bin"/><Relationship Id="rId8" Type="http://schemas.openxmlformats.org/officeDocument/2006/relationships/printerSettings" Target="../printerSettings/printerSettings4674.bin"/><Relationship Id="rId51" Type="http://schemas.openxmlformats.org/officeDocument/2006/relationships/printerSettings" Target="../printerSettings/printerSettings4717.bin"/><Relationship Id="rId3" Type="http://schemas.openxmlformats.org/officeDocument/2006/relationships/printerSettings" Target="../printerSettings/printerSettings4669.bin"/><Relationship Id="rId12" Type="http://schemas.openxmlformats.org/officeDocument/2006/relationships/printerSettings" Target="../printerSettings/printerSettings4678.bin"/><Relationship Id="rId17" Type="http://schemas.openxmlformats.org/officeDocument/2006/relationships/printerSettings" Target="../printerSettings/printerSettings4683.bin"/><Relationship Id="rId25" Type="http://schemas.openxmlformats.org/officeDocument/2006/relationships/printerSettings" Target="../printerSettings/printerSettings4691.bin"/><Relationship Id="rId33" Type="http://schemas.openxmlformats.org/officeDocument/2006/relationships/printerSettings" Target="../printerSettings/printerSettings4699.bin"/><Relationship Id="rId38" Type="http://schemas.openxmlformats.org/officeDocument/2006/relationships/printerSettings" Target="../printerSettings/printerSettings4704.bin"/><Relationship Id="rId46" Type="http://schemas.openxmlformats.org/officeDocument/2006/relationships/printerSettings" Target="../printerSettings/printerSettings4712.bin"/><Relationship Id="rId59" Type="http://schemas.openxmlformats.org/officeDocument/2006/relationships/printerSettings" Target="../printerSettings/printerSettings4725.bin"/></Relationships>
</file>

<file path=xl/worksheets/_rels/sheet83.xml.rels><?xml version="1.0" encoding="UTF-8" standalone="yes"?>
<Relationships xmlns="http://schemas.openxmlformats.org/package/2006/relationships"><Relationship Id="rId13" Type="http://schemas.openxmlformats.org/officeDocument/2006/relationships/printerSettings" Target="../printerSettings/printerSettings4739.bin"/><Relationship Id="rId18" Type="http://schemas.openxmlformats.org/officeDocument/2006/relationships/printerSettings" Target="../printerSettings/printerSettings4744.bin"/><Relationship Id="rId26" Type="http://schemas.openxmlformats.org/officeDocument/2006/relationships/printerSettings" Target="../printerSettings/printerSettings4752.bin"/><Relationship Id="rId39" Type="http://schemas.openxmlformats.org/officeDocument/2006/relationships/printerSettings" Target="../printerSettings/printerSettings4765.bin"/><Relationship Id="rId21" Type="http://schemas.openxmlformats.org/officeDocument/2006/relationships/printerSettings" Target="../printerSettings/printerSettings4747.bin"/><Relationship Id="rId34" Type="http://schemas.openxmlformats.org/officeDocument/2006/relationships/printerSettings" Target="../printerSettings/printerSettings4760.bin"/><Relationship Id="rId42" Type="http://schemas.openxmlformats.org/officeDocument/2006/relationships/printerSettings" Target="../printerSettings/printerSettings4768.bin"/><Relationship Id="rId47" Type="http://schemas.openxmlformats.org/officeDocument/2006/relationships/printerSettings" Target="../printerSettings/printerSettings4773.bin"/><Relationship Id="rId50" Type="http://schemas.openxmlformats.org/officeDocument/2006/relationships/printerSettings" Target="../printerSettings/printerSettings4776.bin"/><Relationship Id="rId55" Type="http://schemas.openxmlformats.org/officeDocument/2006/relationships/printerSettings" Target="../printerSettings/printerSettings4781.bin"/><Relationship Id="rId7" Type="http://schemas.openxmlformats.org/officeDocument/2006/relationships/printerSettings" Target="../printerSettings/printerSettings4733.bin"/><Relationship Id="rId2" Type="http://schemas.openxmlformats.org/officeDocument/2006/relationships/printerSettings" Target="../printerSettings/printerSettings4728.bin"/><Relationship Id="rId16" Type="http://schemas.openxmlformats.org/officeDocument/2006/relationships/printerSettings" Target="../printerSettings/printerSettings4742.bin"/><Relationship Id="rId20" Type="http://schemas.openxmlformats.org/officeDocument/2006/relationships/printerSettings" Target="../printerSettings/printerSettings4746.bin"/><Relationship Id="rId29" Type="http://schemas.openxmlformats.org/officeDocument/2006/relationships/printerSettings" Target="../printerSettings/printerSettings4755.bin"/><Relationship Id="rId41" Type="http://schemas.openxmlformats.org/officeDocument/2006/relationships/printerSettings" Target="../printerSettings/printerSettings4767.bin"/><Relationship Id="rId54" Type="http://schemas.openxmlformats.org/officeDocument/2006/relationships/printerSettings" Target="../printerSettings/printerSettings4780.bin"/><Relationship Id="rId1" Type="http://schemas.openxmlformats.org/officeDocument/2006/relationships/printerSettings" Target="../printerSettings/printerSettings4727.bin"/><Relationship Id="rId6" Type="http://schemas.openxmlformats.org/officeDocument/2006/relationships/printerSettings" Target="../printerSettings/printerSettings4732.bin"/><Relationship Id="rId11" Type="http://schemas.openxmlformats.org/officeDocument/2006/relationships/printerSettings" Target="../printerSettings/printerSettings4737.bin"/><Relationship Id="rId24" Type="http://schemas.openxmlformats.org/officeDocument/2006/relationships/printerSettings" Target="../printerSettings/printerSettings4750.bin"/><Relationship Id="rId32" Type="http://schemas.openxmlformats.org/officeDocument/2006/relationships/printerSettings" Target="../printerSettings/printerSettings4758.bin"/><Relationship Id="rId37" Type="http://schemas.openxmlformats.org/officeDocument/2006/relationships/printerSettings" Target="../printerSettings/printerSettings4763.bin"/><Relationship Id="rId40" Type="http://schemas.openxmlformats.org/officeDocument/2006/relationships/printerSettings" Target="../printerSettings/printerSettings4766.bin"/><Relationship Id="rId45" Type="http://schemas.openxmlformats.org/officeDocument/2006/relationships/printerSettings" Target="../printerSettings/printerSettings4771.bin"/><Relationship Id="rId53" Type="http://schemas.openxmlformats.org/officeDocument/2006/relationships/printerSettings" Target="../printerSettings/printerSettings4779.bin"/><Relationship Id="rId58" Type="http://schemas.openxmlformats.org/officeDocument/2006/relationships/printerSettings" Target="../printerSettings/printerSettings4784.bin"/><Relationship Id="rId5" Type="http://schemas.openxmlformats.org/officeDocument/2006/relationships/printerSettings" Target="../printerSettings/printerSettings4731.bin"/><Relationship Id="rId15" Type="http://schemas.openxmlformats.org/officeDocument/2006/relationships/printerSettings" Target="../printerSettings/printerSettings4741.bin"/><Relationship Id="rId23" Type="http://schemas.openxmlformats.org/officeDocument/2006/relationships/printerSettings" Target="../printerSettings/printerSettings4749.bin"/><Relationship Id="rId28" Type="http://schemas.openxmlformats.org/officeDocument/2006/relationships/printerSettings" Target="../printerSettings/printerSettings4754.bin"/><Relationship Id="rId36" Type="http://schemas.openxmlformats.org/officeDocument/2006/relationships/printerSettings" Target="../printerSettings/printerSettings4762.bin"/><Relationship Id="rId49" Type="http://schemas.openxmlformats.org/officeDocument/2006/relationships/printerSettings" Target="../printerSettings/printerSettings4775.bin"/><Relationship Id="rId57" Type="http://schemas.openxmlformats.org/officeDocument/2006/relationships/printerSettings" Target="../printerSettings/printerSettings4783.bin"/><Relationship Id="rId61" Type="http://schemas.openxmlformats.org/officeDocument/2006/relationships/drawing" Target="../drawings/drawing152.xml"/><Relationship Id="rId10" Type="http://schemas.openxmlformats.org/officeDocument/2006/relationships/printerSettings" Target="../printerSettings/printerSettings4736.bin"/><Relationship Id="rId19" Type="http://schemas.openxmlformats.org/officeDocument/2006/relationships/printerSettings" Target="../printerSettings/printerSettings4745.bin"/><Relationship Id="rId31" Type="http://schemas.openxmlformats.org/officeDocument/2006/relationships/printerSettings" Target="../printerSettings/printerSettings4757.bin"/><Relationship Id="rId44" Type="http://schemas.openxmlformats.org/officeDocument/2006/relationships/printerSettings" Target="../printerSettings/printerSettings4770.bin"/><Relationship Id="rId52" Type="http://schemas.openxmlformats.org/officeDocument/2006/relationships/printerSettings" Target="../printerSettings/printerSettings4778.bin"/><Relationship Id="rId60" Type="http://schemas.openxmlformats.org/officeDocument/2006/relationships/printerSettings" Target="../printerSettings/printerSettings4786.bin"/><Relationship Id="rId4" Type="http://schemas.openxmlformats.org/officeDocument/2006/relationships/printerSettings" Target="../printerSettings/printerSettings4730.bin"/><Relationship Id="rId9" Type="http://schemas.openxmlformats.org/officeDocument/2006/relationships/printerSettings" Target="../printerSettings/printerSettings4735.bin"/><Relationship Id="rId14" Type="http://schemas.openxmlformats.org/officeDocument/2006/relationships/printerSettings" Target="../printerSettings/printerSettings4740.bin"/><Relationship Id="rId22" Type="http://schemas.openxmlformats.org/officeDocument/2006/relationships/printerSettings" Target="../printerSettings/printerSettings4748.bin"/><Relationship Id="rId27" Type="http://schemas.openxmlformats.org/officeDocument/2006/relationships/printerSettings" Target="../printerSettings/printerSettings4753.bin"/><Relationship Id="rId30" Type="http://schemas.openxmlformats.org/officeDocument/2006/relationships/printerSettings" Target="../printerSettings/printerSettings4756.bin"/><Relationship Id="rId35" Type="http://schemas.openxmlformats.org/officeDocument/2006/relationships/printerSettings" Target="../printerSettings/printerSettings4761.bin"/><Relationship Id="rId43" Type="http://schemas.openxmlformats.org/officeDocument/2006/relationships/printerSettings" Target="../printerSettings/printerSettings4769.bin"/><Relationship Id="rId48" Type="http://schemas.openxmlformats.org/officeDocument/2006/relationships/printerSettings" Target="../printerSettings/printerSettings4774.bin"/><Relationship Id="rId56" Type="http://schemas.openxmlformats.org/officeDocument/2006/relationships/printerSettings" Target="../printerSettings/printerSettings4782.bin"/><Relationship Id="rId8" Type="http://schemas.openxmlformats.org/officeDocument/2006/relationships/printerSettings" Target="../printerSettings/printerSettings4734.bin"/><Relationship Id="rId51" Type="http://schemas.openxmlformats.org/officeDocument/2006/relationships/printerSettings" Target="../printerSettings/printerSettings4777.bin"/><Relationship Id="rId3" Type="http://schemas.openxmlformats.org/officeDocument/2006/relationships/printerSettings" Target="../printerSettings/printerSettings4729.bin"/><Relationship Id="rId12" Type="http://schemas.openxmlformats.org/officeDocument/2006/relationships/printerSettings" Target="../printerSettings/printerSettings4738.bin"/><Relationship Id="rId17" Type="http://schemas.openxmlformats.org/officeDocument/2006/relationships/printerSettings" Target="../printerSettings/printerSettings4743.bin"/><Relationship Id="rId25" Type="http://schemas.openxmlformats.org/officeDocument/2006/relationships/printerSettings" Target="../printerSettings/printerSettings4751.bin"/><Relationship Id="rId33" Type="http://schemas.openxmlformats.org/officeDocument/2006/relationships/printerSettings" Target="../printerSettings/printerSettings4759.bin"/><Relationship Id="rId38" Type="http://schemas.openxmlformats.org/officeDocument/2006/relationships/printerSettings" Target="../printerSettings/printerSettings4764.bin"/><Relationship Id="rId46" Type="http://schemas.openxmlformats.org/officeDocument/2006/relationships/printerSettings" Target="../printerSettings/printerSettings4772.bin"/><Relationship Id="rId59" Type="http://schemas.openxmlformats.org/officeDocument/2006/relationships/printerSettings" Target="../printerSettings/printerSettings4785.bin"/></Relationships>
</file>

<file path=xl/worksheets/_rels/sheet84.xml.rels><?xml version="1.0" encoding="UTF-8" standalone="yes"?>
<Relationships xmlns="http://schemas.openxmlformats.org/package/2006/relationships"><Relationship Id="rId13" Type="http://schemas.openxmlformats.org/officeDocument/2006/relationships/printerSettings" Target="../printerSettings/printerSettings4799.bin"/><Relationship Id="rId18" Type="http://schemas.openxmlformats.org/officeDocument/2006/relationships/printerSettings" Target="../printerSettings/printerSettings4804.bin"/><Relationship Id="rId26" Type="http://schemas.openxmlformats.org/officeDocument/2006/relationships/printerSettings" Target="../printerSettings/printerSettings4812.bin"/><Relationship Id="rId39" Type="http://schemas.openxmlformats.org/officeDocument/2006/relationships/printerSettings" Target="../printerSettings/printerSettings4825.bin"/><Relationship Id="rId21" Type="http://schemas.openxmlformats.org/officeDocument/2006/relationships/printerSettings" Target="../printerSettings/printerSettings4807.bin"/><Relationship Id="rId34" Type="http://schemas.openxmlformats.org/officeDocument/2006/relationships/printerSettings" Target="../printerSettings/printerSettings4820.bin"/><Relationship Id="rId42" Type="http://schemas.openxmlformats.org/officeDocument/2006/relationships/printerSettings" Target="../printerSettings/printerSettings4828.bin"/><Relationship Id="rId47" Type="http://schemas.openxmlformats.org/officeDocument/2006/relationships/printerSettings" Target="../printerSettings/printerSettings4833.bin"/><Relationship Id="rId50" Type="http://schemas.openxmlformats.org/officeDocument/2006/relationships/printerSettings" Target="../printerSettings/printerSettings4836.bin"/><Relationship Id="rId55" Type="http://schemas.openxmlformats.org/officeDocument/2006/relationships/printerSettings" Target="../printerSettings/printerSettings4841.bin"/><Relationship Id="rId7" Type="http://schemas.openxmlformats.org/officeDocument/2006/relationships/printerSettings" Target="../printerSettings/printerSettings4793.bin"/><Relationship Id="rId2" Type="http://schemas.openxmlformats.org/officeDocument/2006/relationships/printerSettings" Target="../printerSettings/printerSettings4788.bin"/><Relationship Id="rId16" Type="http://schemas.openxmlformats.org/officeDocument/2006/relationships/printerSettings" Target="../printerSettings/printerSettings4802.bin"/><Relationship Id="rId20" Type="http://schemas.openxmlformats.org/officeDocument/2006/relationships/printerSettings" Target="../printerSettings/printerSettings4806.bin"/><Relationship Id="rId29" Type="http://schemas.openxmlformats.org/officeDocument/2006/relationships/printerSettings" Target="../printerSettings/printerSettings4815.bin"/><Relationship Id="rId41" Type="http://schemas.openxmlformats.org/officeDocument/2006/relationships/printerSettings" Target="../printerSettings/printerSettings4827.bin"/><Relationship Id="rId54" Type="http://schemas.openxmlformats.org/officeDocument/2006/relationships/printerSettings" Target="../printerSettings/printerSettings4840.bin"/><Relationship Id="rId1" Type="http://schemas.openxmlformats.org/officeDocument/2006/relationships/printerSettings" Target="../printerSettings/printerSettings4787.bin"/><Relationship Id="rId6" Type="http://schemas.openxmlformats.org/officeDocument/2006/relationships/printerSettings" Target="../printerSettings/printerSettings4792.bin"/><Relationship Id="rId11" Type="http://schemas.openxmlformats.org/officeDocument/2006/relationships/printerSettings" Target="../printerSettings/printerSettings4797.bin"/><Relationship Id="rId24" Type="http://schemas.openxmlformats.org/officeDocument/2006/relationships/printerSettings" Target="../printerSettings/printerSettings4810.bin"/><Relationship Id="rId32" Type="http://schemas.openxmlformats.org/officeDocument/2006/relationships/printerSettings" Target="../printerSettings/printerSettings4818.bin"/><Relationship Id="rId37" Type="http://schemas.openxmlformats.org/officeDocument/2006/relationships/printerSettings" Target="../printerSettings/printerSettings4823.bin"/><Relationship Id="rId40" Type="http://schemas.openxmlformats.org/officeDocument/2006/relationships/printerSettings" Target="../printerSettings/printerSettings4826.bin"/><Relationship Id="rId45" Type="http://schemas.openxmlformats.org/officeDocument/2006/relationships/printerSettings" Target="../printerSettings/printerSettings4831.bin"/><Relationship Id="rId53" Type="http://schemas.openxmlformats.org/officeDocument/2006/relationships/printerSettings" Target="../printerSettings/printerSettings4839.bin"/><Relationship Id="rId58" Type="http://schemas.openxmlformats.org/officeDocument/2006/relationships/printerSettings" Target="../printerSettings/printerSettings4844.bin"/><Relationship Id="rId5" Type="http://schemas.openxmlformats.org/officeDocument/2006/relationships/printerSettings" Target="../printerSettings/printerSettings4791.bin"/><Relationship Id="rId15" Type="http://schemas.openxmlformats.org/officeDocument/2006/relationships/printerSettings" Target="../printerSettings/printerSettings4801.bin"/><Relationship Id="rId23" Type="http://schemas.openxmlformats.org/officeDocument/2006/relationships/printerSettings" Target="../printerSettings/printerSettings4809.bin"/><Relationship Id="rId28" Type="http://schemas.openxmlformats.org/officeDocument/2006/relationships/printerSettings" Target="../printerSettings/printerSettings4814.bin"/><Relationship Id="rId36" Type="http://schemas.openxmlformats.org/officeDocument/2006/relationships/printerSettings" Target="../printerSettings/printerSettings4822.bin"/><Relationship Id="rId49" Type="http://schemas.openxmlformats.org/officeDocument/2006/relationships/printerSettings" Target="../printerSettings/printerSettings4835.bin"/><Relationship Id="rId57" Type="http://schemas.openxmlformats.org/officeDocument/2006/relationships/printerSettings" Target="../printerSettings/printerSettings4843.bin"/><Relationship Id="rId61" Type="http://schemas.openxmlformats.org/officeDocument/2006/relationships/drawing" Target="../drawings/drawing154.xml"/><Relationship Id="rId10" Type="http://schemas.openxmlformats.org/officeDocument/2006/relationships/printerSettings" Target="../printerSettings/printerSettings4796.bin"/><Relationship Id="rId19" Type="http://schemas.openxmlformats.org/officeDocument/2006/relationships/printerSettings" Target="../printerSettings/printerSettings4805.bin"/><Relationship Id="rId31" Type="http://schemas.openxmlformats.org/officeDocument/2006/relationships/printerSettings" Target="../printerSettings/printerSettings4817.bin"/><Relationship Id="rId44" Type="http://schemas.openxmlformats.org/officeDocument/2006/relationships/printerSettings" Target="../printerSettings/printerSettings4830.bin"/><Relationship Id="rId52" Type="http://schemas.openxmlformats.org/officeDocument/2006/relationships/printerSettings" Target="../printerSettings/printerSettings4838.bin"/><Relationship Id="rId60" Type="http://schemas.openxmlformats.org/officeDocument/2006/relationships/printerSettings" Target="../printerSettings/printerSettings4846.bin"/><Relationship Id="rId4" Type="http://schemas.openxmlformats.org/officeDocument/2006/relationships/printerSettings" Target="../printerSettings/printerSettings4790.bin"/><Relationship Id="rId9" Type="http://schemas.openxmlformats.org/officeDocument/2006/relationships/printerSettings" Target="../printerSettings/printerSettings4795.bin"/><Relationship Id="rId14" Type="http://schemas.openxmlformats.org/officeDocument/2006/relationships/printerSettings" Target="../printerSettings/printerSettings4800.bin"/><Relationship Id="rId22" Type="http://schemas.openxmlformats.org/officeDocument/2006/relationships/printerSettings" Target="../printerSettings/printerSettings4808.bin"/><Relationship Id="rId27" Type="http://schemas.openxmlformats.org/officeDocument/2006/relationships/printerSettings" Target="../printerSettings/printerSettings4813.bin"/><Relationship Id="rId30" Type="http://schemas.openxmlformats.org/officeDocument/2006/relationships/printerSettings" Target="../printerSettings/printerSettings4816.bin"/><Relationship Id="rId35" Type="http://schemas.openxmlformats.org/officeDocument/2006/relationships/printerSettings" Target="../printerSettings/printerSettings4821.bin"/><Relationship Id="rId43" Type="http://schemas.openxmlformats.org/officeDocument/2006/relationships/printerSettings" Target="../printerSettings/printerSettings4829.bin"/><Relationship Id="rId48" Type="http://schemas.openxmlformats.org/officeDocument/2006/relationships/printerSettings" Target="../printerSettings/printerSettings4834.bin"/><Relationship Id="rId56" Type="http://schemas.openxmlformats.org/officeDocument/2006/relationships/printerSettings" Target="../printerSettings/printerSettings4842.bin"/><Relationship Id="rId8" Type="http://schemas.openxmlformats.org/officeDocument/2006/relationships/printerSettings" Target="../printerSettings/printerSettings4794.bin"/><Relationship Id="rId51" Type="http://schemas.openxmlformats.org/officeDocument/2006/relationships/printerSettings" Target="../printerSettings/printerSettings4837.bin"/><Relationship Id="rId3" Type="http://schemas.openxmlformats.org/officeDocument/2006/relationships/printerSettings" Target="../printerSettings/printerSettings4789.bin"/><Relationship Id="rId12" Type="http://schemas.openxmlformats.org/officeDocument/2006/relationships/printerSettings" Target="../printerSettings/printerSettings4798.bin"/><Relationship Id="rId17" Type="http://schemas.openxmlformats.org/officeDocument/2006/relationships/printerSettings" Target="../printerSettings/printerSettings4803.bin"/><Relationship Id="rId25" Type="http://schemas.openxmlformats.org/officeDocument/2006/relationships/printerSettings" Target="../printerSettings/printerSettings4811.bin"/><Relationship Id="rId33" Type="http://schemas.openxmlformats.org/officeDocument/2006/relationships/printerSettings" Target="../printerSettings/printerSettings4819.bin"/><Relationship Id="rId38" Type="http://schemas.openxmlformats.org/officeDocument/2006/relationships/printerSettings" Target="../printerSettings/printerSettings4824.bin"/><Relationship Id="rId46" Type="http://schemas.openxmlformats.org/officeDocument/2006/relationships/printerSettings" Target="../printerSettings/printerSettings4832.bin"/><Relationship Id="rId59" Type="http://schemas.openxmlformats.org/officeDocument/2006/relationships/printerSettings" Target="../printerSettings/printerSettings4845.bin"/></Relationships>
</file>

<file path=xl/worksheets/_rels/sheet85.xml.rels><?xml version="1.0" encoding="UTF-8" standalone="yes"?>
<Relationships xmlns="http://schemas.openxmlformats.org/package/2006/relationships"><Relationship Id="rId13" Type="http://schemas.openxmlformats.org/officeDocument/2006/relationships/printerSettings" Target="../printerSettings/printerSettings4859.bin"/><Relationship Id="rId18" Type="http://schemas.openxmlformats.org/officeDocument/2006/relationships/printerSettings" Target="../printerSettings/printerSettings4864.bin"/><Relationship Id="rId26" Type="http://schemas.openxmlformats.org/officeDocument/2006/relationships/printerSettings" Target="../printerSettings/printerSettings4872.bin"/><Relationship Id="rId39" Type="http://schemas.openxmlformats.org/officeDocument/2006/relationships/printerSettings" Target="../printerSettings/printerSettings4885.bin"/><Relationship Id="rId21" Type="http://schemas.openxmlformats.org/officeDocument/2006/relationships/printerSettings" Target="../printerSettings/printerSettings4867.bin"/><Relationship Id="rId34" Type="http://schemas.openxmlformats.org/officeDocument/2006/relationships/printerSettings" Target="../printerSettings/printerSettings4880.bin"/><Relationship Id="rId42" Type="http://schemas.openxmlformats.org/officeDocument/2006/relationships/printerSettings" Target="../printerSettings/printerSettings4888.bin"/><Relationship Id="rId47" Type="http://schemas.openxmlformats.org/officeDocument/2006/relationships/printerSettings" Target="../printerSettings/printerSettings4893.bin"/><Relationship Id="rId50" Type="http://schemas.openxmlformats.org/officeDocument/2006/relationships/printerSettings" Target="../printerSettings/printerSettings4896.bin"/><Relationship Id="rId55" Type="http://schemas.openxmlformats.org/officeDocument/2006/relationships/printerSettings" Target="../printerSettings/printerSettings4901.bin"/><Relationship Id="rId7" Type="http://schemas.openxmlformats.org/officeDocument/2006/relationships/printerSettings" Target="../printerSettings/printerSettings4853.bin"/><Relationship Id="rId2" Type="http://schemas.openxmlformats.org/officeDocument/2006/relationships/printerSettings" Target="../printerSettings/printerSettings4848.bin"/><Relationship Id="rId16" Type="http://schemas.openxmlformats.org/officeDocument/2006/relationships/printerSettings" Target="../printerSettings/printerSettings4862.bin"/><Relationship Id="rId20" Type="http://schemas.openxmlformats.org/officeDocument/2006/relationships/printerSettings" Target="../printerSettings/printerSettings4866.bin"/><Relationship Id="rId29" Type="http://schemas.openxmlformats.org/officeDocument/2006/relationships/printerSettings" Target="../printerSettings/printerSettings4875.bin"/><Relationship Id="rId41" Type="http://schemas.openxmlformats.org/officeDocument/2006/relationships/printerSettings" Target="../printerSettings/printerSettings4887.bin"/><Relationship Id="rId54" Type="http://schemas.openxmlformats.org/officeDocument/2006/relationships/printerSettings" Target="../printerSettings/printerSettings4900.bin"/><Relationship Id="rId1" Type="http://schemas.openxmlformats.org/officeDocument/2006/relationships/printerSettings" Target="../printerSettings/printerSettings4847.bin"/><Relationship Id="rId6" Type="http://schemas.openxmlformats.org/officeDocument/2006/relationships/printerSettings" Target="../printerSettings/printerSettings4852.bin"/><Relationship Id="rId11" Type="http://schemas.openxmlformats.org/officeDocument/2006/relationships/printerSettings" Target="../printerSettings/printerSettings4857.bin"/><Relationship Id="rId24" Type="http://schemas.openxmlformats.org/officeDocument/2006/relationships/printerSettings" Target="../printerSettings/printerSettings4870.bin"/><Relationship Id="rId32" Type="http://schemas.openxmlformats.org/officeDocument/2006/relationships/printerSettings" Target="../printerSettings/printerSettings4878.bin"/><Relationship Id="rId37" Type="http://schemas.openxmlformats.org/officeDocument/2006/relationships/printerSettings" Target="../printerSettings/printerSettings4883.bin"/><Relationship Id="rId40" Type="http://schemas.openxmlformats.org/officeDocument/2006/relationships/printerSettings" Target="../printerSettings/printerSettings4886.bin"/><Relationship Id="rId45" Type="http://schemas.openxmlformats.org/officeDocument/2006/relationships/printerSettings" Target="../printerSettings/printerSettings4891.bin"/><Relationship Id="rId53" Type="http://schemas.openxmlformats.org/officeDocument/2006/relationships/printerSettings" Target="../printerSettings/printerSettings4899.bin"/><Relationship Id="rId58" Type="http://schemas.openxmlformats.org/officeDocument/2006/relationships/printerSettings" Target="../printerSettings/printerSettings4904.bin"/><Relationship Id="rId5" Type="http://schemas.openxmlformats.org/officeDocument/2006/relationships/printerSettings" Target="../printerSettings/printerSettings4851.bin"/><Relationship Id="rId15" Type="http://schemas.openxmlformats.org/officeDocument/2006/relationships/printerSettings" Target="../printerSettings/printerSettings4861.bin"/><Relationship Id="rId23" Type="http://schemas.openxmlformats.org/officeDocument/2006/relationships/printerSettings" Target="../printerSettings/printerSettings4869.bin"/><Relationship Id="rId28" Type="http://schemas.openxmlformats.org/officeDocument/2006/relationships/printerSettings" Target="../printerSettings/printerSettings4874.bin"/><Relationship Id="rId36" Type="http://schemas.openxmlformats.org/officeDocument/2006/relationships/printerSettings" Target="../printerSettings/printerSettings4882.bin"/><Relationship Id="rId49" Type="http://schemas.openxmlformats.org/officeDocument/2006/relationships/printerSettings" Target="../printerSettings/printerSettings4895.bin"/><Relationship Id="rId57" Type="http://schemas.openxmlformats.org/officeDocument/2006/relationships/printerSettings" Target="../printerSettings/printerSettings4903.bin"/><Relationship Id="rId61" Type="http://schemas.openxmlformats.org/officeDocument/2006/relationships/drawing" Target="../drawings/drawing156.xml"/><Relationship Id="rId10" Type="http://schemas.openxmlformats.org/officeDocument/2006/relationships/printerSettings" Target="../printerSettings/printerSettings4856.bin"/><Relationship Id="rId19" Type="http://schemas.openxmlformats.org/officeDocument/2006/relationships/printerSettings" Target="../printerSettings/printerSettings4865.bin"/><Relationship Id="rId31" Type="http://schemas.openxmlformats.org/officeDocument/2006/relationships/printerSettings" Target="../printerSettings/printerSettings4877.bin"/><Relationship Id="rId44" Type="http://schemas.openxmlformats.org/officeDocument/2006/relationships/printerSettings" Target="../printerSettings/printerSettings4890.bin"/><Relationship Id="rId52" Type="http://schemas.openxmlformats.org/officeDocument/2006/relationships/printerSettings" Target="../printerSettings/printerSettings4898.bin"/><Relationship Id="rId60" Type="http://schemas.openxmlformats.org/officeDocument/2006/relationships/printerSettings" Target="../printerSettings/printerSettings4906.bin"/><Relationship Id="rId4" Type="http://schemas.openxmlformats.org/officeDocument/2006/relationships/printerSettings" Target="../printerSettings/printerSettings4850.bin"/><Relationship Id="rId9" Type="http://schemas.openxmlformats.org/officeDocument/2006/relationships/printerSettings" Target="../printerSettings/printerSettings4855.bin"/><Relationship Id="rId14" Type="http://schemas.openxmlformats.org/officeDocument/2006/relationships/printerSettings" Target="../printerSettings/printerSettings4860.bin"/><Relationship Id="rId22" Type="http://schemas.openxmlformats.org/officeDocument/2006/relationships/printerSettings" Target="../printerSettings/printerSettings4868.bin"/><Relationship Id="rId27" Type="http://schemas.openxmlformats.org/officeDocument/2006/relationships/printerSettings" Target="../printerSettings/printerSettings4873.bin"/><Relationship Id="rId30" Type="http://schemas.openxmlformats.org/officeDocument/2006/relationships/printerSettings" Target="../printerSettings/printerSettings4876.bin"/><Relationship Id="rId35" Type="http://schemas.openxmlformats.org/officeDocument/2006/relationships/printerSettings" Target="../printerSettings/printerSettings4881.bin"/><Relationship Id="rId43" Type="http://schemas.openxmlformats.org/officeDocument/2006/relationships/printerSettings" Target="../printerSettings/printerSettings4889.bin"/><Relationship Id="rId48" Type="http://schemas.openxmlformats.org/officeDocument/2006/relationships/printerSettings" Target="../printerSettings/printerSettings4894.bin"/><Relationship Id="rId56" Type="http://schemas.openxmlformats.org/officeDocument/2006/relationships/printerSettings" Target="../printerSettings/printerSettings4902.bin"/><Relationship Id="rId8" Type="http://schemas.openxmlformats.org/officeDocument/2006/relationships/printerSettings" Target="../printerSettings/printerSettings4854.bin"/><Relationship Id="rId51" Type="http://schemas.openxmlformats.org/officeDocument/2006/relationships/printerSettings" Target="../printerSettings/printerSettings4897.bin"/><Relationship Id="rId3" Type="http://schemas.openxmlformats.org/officeDocument/2006/relationships/printerSettings" Target="../printerSettings/printerSettings4849.bin"/><Relationship Id="rId12" Type="http://schemas.openxmlformats.org/officeDocument/2006/relationships/printerSettings" Target="../printerSettings/printerSettings4858.bin"/><Relationship Id="rId17" Type="http://schemas.openxmlformats.org/officeDocument/2006/relationships/printerSettings" Target="../printerSettings/printerSettings4863.bin"/><Relationship Id="rId25" Type="http://schemas.openxmlformats.org/officeDocument/2006/relationships/printerSettings" Target="../printerSettings/printerSettings4871.bin"/><Relationship Id="rId33" Type="http://schemas.openxmlformats.org/officeDocument/2006/relationships/printerSettings" Target="../printerSettings/printerSettings4879.bin"/><Relationship Id="rId38" Type="http://schemas.openxmlformats.org/officeDocument/2006/relationships/printerSettings" Target="../printerSettings/printerSettings4884.bin"/><Relationship Id="rId46" Type="http://schemas.openxmlformats.org/officeDocument/2006/relationships/printerSettings" Target="../printerSettings/printerSettings4892.bin"/><Relationship Id="rId59" Type="http://schemas.openxmlformats.org/officeDocument/2006/relationships/printerSettings" Target="../printerSettings/printerSettings4905.bin"/></Relationships>
</file>

<file path=xl/worksheets/_rels/sheet86.xml.rels><?xml version="1.0" encoding="UTF-8" standalone="yes"?>
<Relationships xmlns="http://schemas.openxmlformats.org/package/2006/relationships"><Relationship Id="rId13" Type="http://schemas.openxmlformats.org/officeDocument/2006/relationships/printerSettings" Target="../printerSettings/printerSettings4919.bin"/><Relationship Id="rId18" Type="http://schemas.openxmlformats.org/officeDocument/2006/relationships/printerSettings" Target="../printerSettings/printerSettings4924.bin"/><Relationship Id="rId26" Type="http://schemas.openxmlformats.org/officeDocument/2006/relationships/printerSettings" Target="../printerSettings/printerSettings4932.bin"/><Relationship Id="rId39" Type="http://schemas.openxmlformats.org/officeDocument/2006/relationships/printerSettings" Target="../printerSettings/printerSettings4945.bin"/><Relationship Id="rId21" Type="http://schemas.openxmlformats.org/officeDocument/2006/relationships/printerSettings" Target="../printerSettings/printerSettings4927.bin"/><Relationship Id="rId34" Type="http://schemas.openxmlformats.org/officeDocument/2006/relationships/printerSettings" Target="../printerSettings/printerSettings4940.bin"/><Relationship Id="rId42" Type="http://schemas.openxmlformats.org/officeDocument/2006/relationships/printerSettings" Target="../printerSettings/printerSettings4948.bin"/><Relationship Id="rId47" Type="http://schemas.openxmlformats.org/officeDocument/2006/relationships/printerSettings" Target="../printerSettings/printerSettings4953.bin"/><Relationship Id="rId50" Type="http://schemas.openxmlformats.org/officeDocument/2006/relationships/printerSettings" Target="../printerSettings/printerSettings4956.bin"/><Relationship Id="rId55" Type="http://schemas.openxmlformats.org/officeDocument/2006/relationships/printerSettings" Target="../printerSettings/printerSettings4961.bin"/><Relationship Id="rId7" Type="http://schemas.openxmlformats.org/officeDocument/2006/relationships/printerSettings" Target="../printerSettings/printerSettings4913.bin"/><Relationship Id="rId2" Type="http://schemas.openxmlformats.org/officeDocument/2006/relationships/printerSettings" Target="../printerSettings/printerSettings4908.bin"/><Relationship Id="rId16" Type="http://schemas.openxmlformats.org/officeDocument/2006/relationships/printerSettings" Target="../printerSettings/printerSettings4922.bin"/><Relationship Id="rId20" Type="http://schemas.openxmlformats.org/officeDocument/2006/relationships/printerSettings" Target="../printerSettings/printerSettings4926.bin"/><Relationship Id="rId29" Type="http://schemas.openxmlformats.org/officeDocument/2006/relationships/printerSettings" Target="../printerSettings/printerSettings4935.bin"/><Relationship Id="rId41" Type="http://schemas.openxmlformats.org/officeDocument/2006/relationships/printerSettings" Target="../printerSettings/printerSettings4947.bin"/><Relationship Id="rId54" Type="http://schemas.openxmlformats.org/officeDocument/2006/relationships/printerSettings" Target="../printerSettings/printerSettings4960.bin"/><Relationship Id="rId1" Type="http://schemas.openxmlformats.org/officeDocument/2006/relationships/printerSettings" Target="../printerSettings/printerSettings4907.bin"/><Relationship Id="rId6" Type="http://schemas.openxmlformats.org/officeDocument/2006/relationships/printerSettings" Target="../printerSettings/printerSettings4912.bin"/><Relationship Id="rId11" Type="http://schemas.openxmlformats.org/officeDocument/2006/relationships/printerSettings" Target="../printerSettings/printerSettings4917.bin"/><Relationship Id="rId24" Type="http://schemas.openxmlformats.org/officeDocument/2006/relationships/printerSettings" Target="../printerSettings/printerSettings4930.bin"/><Relationship Id="rId32" Type="http://schemas.openxmlformats.org/officeDocument/2006/relationships/printerSettings" Target="../printerSettings/printerSettings4938.bin"/><Relationship Id="rId37" Type="http://schemas.openxmlformats.org/officeDocument/2006/relationships/printerSettings" Target="../printerSettings/printerSettings4943.bin"/><Relationship Id="rId40" Type="http://schemas.openxmlformats.org/officeDocument/2006/relationships/printerSettings" Target="../printerSettings/printerSettings4946.bin"/><Relationship Id="rId45" Type="http://schemas.openxmlformats.org/officeDocument/2006/relationships/printerSettings" Target="../printerSettings/printerSettings4951.bin"/><Relationship Id="rId53" Type="http://schemas.openxmlformats.org/officeDocument/2006/relationships/printerSettings" Target="../printerSettings/printerSettings4959.bin"/><Relationship Id="rId58" Type="http://schemas.openxmlformats.org/officeDocument/2006/relationships/printerSettings" Target="../printerSettings/printerSettings4964.bin"/><Relationship Id="rId5" Type="http://schemas.openxmlformats.org/officeDocument/2006/relationships/printerSettings" Target="../printerSettings/printerSettings4911.bin"/><Relationship Id="rId15" Type="http://schemas.openxmlformats.org/officeDocument/2006/relationships/printerSettings" Target="../printerSettings/printerSettings4921.bin"/><Relationship Id="rId23" Type="http://schemas.openxmlformats.org/officeDocument/2006/relationships/printerSettings" Target="../printerSettings/printerSettings4929.bin"/><Relationship Id="rId28" Type="http://schemas.openxmlformats.org/officeDocument/2006/relationships/printerSettings" Target="../printerSettings/printerSettings4934.bin"/><Relationship Id="rId36" Type="http://schemas.openxmlformats.org/officeDocument/2006/relationships/printerSettings" Target="../printerSettings/printerSettings4942.bin"/><Relationship Id="rId49" Type="http://schemas.openxmlformats.org/officeDocument/2006/relationships/printerSettings" Target="../printerSettings/printerSettings4955.bin"/><Relationship Id="rId57" Type="http://schemas.openxmlformats.org/officeDocument/2006/relationships/printerSettings" Target="../printerSettings/printerSettings4963.bin"/><Relationship Id="rId61" Type="http://schemas.openxmlformats.org/officeDocument/2006/relationships/drawing" Target="../drawings/drawing158.xml"/><Relationship Id="rId10" Type="http://schemas.openxmlformats.org/officeDocument/2006/relationships/printerSettings" Target="../printerSettings/printerSettings4916.bin"/><Relationship Id="rId19" Type="http://schemas.openxmlformats.org/officeDocument/2006/relationships/printerSettings" Target="../printerSettings/printerSettings4925.bin"/><Relationship Id="rId31" Type="http://schemas.openxmlformats.org/officeDocument/2006/relationships/printerSettings" Target="../printerSettings/printerSettings4937.bin"/><Relationship Id="rId44" Type="http://schemas.openxmlformats.org/officeDocument/2006/relationships/printerSettings" Target="../printerSettings/printerSettings4950.bin"/><Relationship Id="rId52" Type="http://schemas.openxmlformats.org/officeDocument/2006/relationships/printerSettings" Target="../printerSettings/printerSettings4958.bin"/><Relationship Id="rId60" Type="http://schemas.openxmlformats.org/officeDocument/2006/relationships/printerSettings" Target="../printerSettings/printerSettings4966.bin"/><Relationship Id="rId4" Type="http://schemas.openxmlformats.org/officeDocument/2006/relationships/printerSettings" Target="../printerSettings/printerSettings4910.bin"/><Relationship Id="rId9" Type="http://schemas.openxmlformats.org/officeDocument/2006/relationships/printerSettings" Target="../printerSettings/printerSettings4915.bin"/><Relationship Id="rId14" Type="http://schemas.openxmlformats.org/officeDocument/2006/relationships/printerSettings" Target="../printerSettings/printerSettings4920.bin"/><Relationship Id="rId22" Type="http://schemas.openxmlformats.org/officeDocument/2006/relationships/printerSettings" Target="../printerSettings/printerSettings4928.bin"/><Relationship Id="rId27" Type="http://schemas.openxmlformats.org/officeDocument/2006/relationships/printerSettings" Target="../printerSettings/printerSettings4933.bin"/><Relationship Id="rId30" Type="http://schemas.openxmlformats.org/officeDocument/2006/relationships/printerSettings" Target="../printerSettings/printerSettings4936.bin"/><Relationship Id="rId35" Type="http://schemas.openxmlformats.org/officeDocument/2006/relationships/printerSettings" Target="../printerSettings/printerSettings4941.bin"/><Relationship Id="rId43" Type="http://schemas.openxmlformats.org/officeDocument/2006/relationships/printerSettings" Target="../printerSettings/printerSettings4949.bin"/><Relationship Id="rId48" Type="http://schemas.openxmlformats.org/officeDocument/2006/relationships/printerSettings" Target="../printerSettings/printerSettings4954.bin"/><Relationship Id="rId56" Type="http://schemas.openxmlformats.org/officeDocument/2006/relationships/printerSettings" Target="../printerSettings/printerSettings4962.bin"/><Relationship Id="rId8" Type="http://schemas.openxmlformats.org/officeDocument/2006/relationships/printerSettings" Target="../printerSettings/printerSettings4914.bin"/><Relationship Id="rId51" Type="http://schemas.openxmlformats.org/officeDocument/2006/relationships/printerSettings" Target="../printerSettings/printerSettings4957.bin"/><Relationship Id="rId3" Type="http://schemas.openxmlformats.org/officeDocument/2006/relationships/printerSettings" Target="../printerSettings/printerSettings4909.bin"/><Relationship Id="rId12" Type="http://schemas.openxmlformats.org/officeDocument/2006/relationships/printerSettings" Target="../printerSettings/printerSettings4918.bin"/><Relationship Id="rId17" Type="http://schemas.openxmlformats.org/officeDocument/2006/relationships/printerSettings" Target="../printerSettings/printerSettings4923.bin"/><Relationship Id="rId25" Type="http://schemas.openxmlformats.org/officeDocument/2006/relationships/printerSettings" Target="../printerSettings/printerSettings4931.bin"/><Relationship Id="rId33" Type="http://schemas.openxmlformats.org/officeDocument/2006/relationships/printerSettings" Target="../printerSettings/printerSettings4939.bin"/><Relationship Id="rId38" Type="http://schemas.openxmlformats.org/officeDocument/2006/relationships/printerSettings" Target="../printerSettings/printerSettings4944.bin"/><Relationship Id="rId46" Type="http://schemas.openxmlformats.org/officeDocument/2006/relationships/printerSettings" Target="../printerSettings/printerSettings4952.bin"/><Relationship Id="rId59" Type="http://schemas.openxmlformats.org/officeDocument/2006/relationships/printerSettings" Target="../printerSettings/printerSettings4965.bin"/></Relationships>
</file>

<file path=xl/worksheets/_rels/sheet87.xml.rels><?xml version="1.0" encoding="UTF-8" standalone="yes"?>
<Relationships xmlns="http://schemas.openxmlformats.org/package/2006/relationships"><Relationship Id="rId13" Type="http://schemas.openxmlformats.org/officeDocument/2006/relationships/printerSettings" Target="../printerSettings/printerSettings4979.bin"/><Relationship Id="rId18" Type="http://schemas.openxmlformats.org/officeDocument/2006/relationships/printerSettings" Target="../printerSettings/printerSettings4984.bin"/><Relationship Id="rId26" Type="http://schemas.openxmlformats.org/officeDocument/2006/relationships/printerSettings" Target="../printerSettings/printerSettings4992.bin"/><Relationship Id="rId39" Type="http://schemas.openxmlformats.org/officeDocument/2006/relationships/printerSettings" Target="../printerSettings/printerSettings5005.bin"/><Relationship Id="rId21" Type="http://schemas.openxmlformats.org/officeDocument/2006/relationships/printerSettings" Target="../printerSettings/printerSettings4987.bin"/><Relationship Id="rId34" Type="http://schemas.openxmlformats.org/officeDocument/2006/relationships/printerSettings" Target="../printerSettings/printerSettings5000.bin"/><Relationship Id="rId42" Type="http://schemas.openxmlformats.org/officeDocument/2006/relationships/printerSettings" Target="../printerSettings/printerSettings5008.bin"/><Relationship Id="rId47" Type="http://schemas.openxmlformats.org/officeDocument/2006/relationships/printerSettings" Target="../printerSettings/printerSettings5013.bin"/><Relationship Id="rId50" Type="http://schemas.openxmlformats.org/officeDocument/2006/relationships/printerSettings" Target="../printerSettings/printerSettings5016.bin"/><Relationship Id="rId55" Type="http://schemas.openxmlformats.org/officeDocument/2006/relationships/printerSettings" Target="../printerSettings/printerSettings5021.bin"/><Relationship Id="rId7" Type="http://schemas.openxmlformats.org/officeDocument/2006/relationships/printerSettings" Target="../printerSettings/printerSettings4973.bin"/><Relationship Id="rId2" Type="http://schemas.openxmlformats.org/officeDocument/2006/relationships/printerSettings" Target="../printerSettings/printerSettings4968.bin"/><Relationship Id="rId16" Type="http://schemas.openxmlformats.org/officeDocument/2006/relationships/printerSettings" Target="../printerSettings/printerSettings4982.bin"/><Relationship Id="rId20" Type="http://schemas.openxmlformats.org/officeDocument/2006/relationships/printerSettings" Target="../printerSettings/printerSettings4986.bin"/><Relationship Id="rId29" Type="http://schemas.openxmlformats.org/officeDocument/2006/relationships/printerSettings" Target="../printerSettings/printerSettings4995.bin"/><Relationship Id="rId41" Type="http://schemas.openxmlformats.org/officeDocument/2006/relationships/printerSettings" Target="../printerSettings/printerSettings5007.bin"/><Relationship Id="rId54" Type="http://schemas.openxmlformats.org/officeDocument/2006/relationships/printerSettings" Target="../printerSettings/printerSettings5020.bin"/><Relationship Id="rId1" Type="http://schemas.openxmlformats.org/officeDocument/2006/relationships/printerSettings" Target="../printerSettings/printerSettings4967.bin"/><Relationship Id="rId6" Type="http://schemas.openxmlformats.org/officeDocument/2006/relationships/printerSettings" Target="../printerSettings/printerSettings4972.bin"/><Relationship Id="rId11" Type="http://schemas.openxmlformats.org/officeDocument/2006/relationships/printerSettings" Target="../printerSettings/printerSettings4977.bin"/><Relationship Id="rId24" Type="http://schemas.openxmlformats.org/officeDocument/2006/relationships/printerSettings" Target="../printerSettings/printerSettings4990.bin"/><Relationship Id="rId32" Type="http://schemas.openxmlformats.org/officeDocument/2006/relationships/printerSettings" Target="../printerSettings/printerSettings4998.bin"/><Relationship Id="rId37" Type="http://schemas.openxmlformats.org/officeDocument/2006/relationships/printerSettings" Target="../printerSettings/printerSettings5003.bin"/><Relationship Id="rId40" Type="http://schemas.openxmlformats.org/officeDocument/2006/relationships/printerSettings" Target="../printerSettings/printerSettings5006.bin"/><Relationship Id="rId45" Type="http://schemas.openxmlformats.org/officeDocument/2006/relationships/printerSettings" Target="../printerSettings/printerSettings5011.bin"/><Relationship Id="rId53" Type="http://schemas.openxmlformats.org/officeDocument/2006/relationships/printerSettings" Target="../printerSettings/printerSettings5019.bin"/><Relationship Id="rId58" Type="http://schemas.openxmlformats.org/officeDocument/2006/relationships/printerSettings" Target="../printerSettings/printerSettings5024.bin"/><Relationship Id="rId5" Type="http://schemas.openxmlformats.org/officeDocument/2006/relationships/printerSettings" Target="../printerSettings/printerSettings4971.bin"/><Relationship Id="rId15" Type="http://schemas.openxmlformats.org/officeDocument/2006/relationships/printerSettings" Target="../printerSettings/printerSettings4981.bin"/><Relationship Id="rId23" Type="http://schemas.openxmlformats.org/officeDocument/2006/relationships/printerSettings" Target="../printerSettings/printerSettings4989.bin"/><Relationship Id="rId28" Type="http://schemas.openxmlformats.org/officeDocument/2006/relationships/printerSettings" Target="../printerSettings/printerSettings4994.bin"/><Relationship Id="rId36" Type="http://schemas.openxmlformats.org/officeDocument/2006/relationships/printerSettings" Target="../printerSettings/printerSettings5002.bin"/><Relationship Id="rId49" Type="http://schemas.openxmlformats.org/officeDocument/2006/relationships/printerSettings" Target="../printerSettings/printerSettings5015.bin"/><Relationship Id="rId57" Type="http://schemas.openxmlformats.org/officeDocument/2006/relationships/printerSettings" Target="../printerSettings/printerSettings5023.bin"/><Relationship Id="rId61" Type="http://schemas.openxmlformats.org/officeDocument/2006/relationships/drawing" Target="../drawings/drawing159.xml"/><Relationship Id="rId10" Type="http://schemas.openxmlformats.org/officeDocument/2006/relationships/printerSettings" Target="../printerSettings/printerSettings4976.bin"/><Relationship Id="rId19" Type="http://schemas.openxmlformats.org/officeDocument/2006/relationships/printerSettings" Target="../printerSettings/printerSettings4985.bin"/><Relationship Id="rId31" Type="http://schemas.openxmlformats.org/officeDocument/2006/relationships/printerSettings" Target="../printerSettings/printerSettings4997.bin"/><Relationship Id="rId44" Type="http://schemas.openxmlformats.org/officeDocument/2006/relationships/printerSettings" Target="../printerSettings/printerSettings5010.bin"/><Relationship Id="rId52" Type="http://schemas.openxmlformats.org/officeDocument/2006/relationships/printerSettings" Target="../printerSettings/printerSettings5018.bin"/><Relationship Id="rId60" Type="http://schemas.openxmlformats.org/officeDocument/2006/relationships/printerSettings" Target="../printerSettings/printerSettings5026.bin"/><Relationship Id="rId4" Type="http://schemas.openxmlformats.org/officeDocument/2006/relationships/printerSettings" Target="../printerSettings/printerSettings4970.bin"/><Relationship Id="rId9" Type="http://schemas.openxmlformats.org/officeDocument/2006/relationships/printerSettings" Target="../printerSettings/printerSettings4975.bin"/><Relationship Id="rId14" Type="http://schemas.openxmlformats.org/officeDocument/2006/relationships/printerSettings" Target="../printerSettings/printerSettings4980.bin"/><Relationship Id="rId22" Type="http://schemas.openxmlformats.org/officeDocument/2006/relationships/printerSettings" Target="../printerSettings/printerSettings4988.bin"/><Relationship Id="rId27" Type="http://schemas.openxmlformats.org/officeDocument/2006/relationships/printerSettings" Target="../printerSettings/printerSettings4993.bin"/><Relationship Id="rId30" Type="http://schemas.openxmlformats.org/officeDocument/2006/relationships/printerSettings" Target="../printerSettings/printerSettings4996.bin"/><Relationship Id="rId35" Type="http://schemas.openxmlformats.org/officeDocument/2006/relationships/printerSettings" Target="../printerSettings/printerSettings5001.bin"/><Relationship Id="rId43" Type="http://schemas.openxmlformats.org/officeDocument/2006/relationships/printerSettings" Target="../printerSettings/printerSettings5009.bin"/><Relationship Id="rId48" Type="http://schemas.openxmlformats.org/officeDocument/2006/relationships/printerSettings" Target="../printerSettings/printerSettings5014.bin"/><Relationship Id="rId56" Type="http://schemas.openxmlformats.org/officeDocument/2006/relationships/printerSettings" Target="../printerSettings/printerSettings5022.bin"/><Relationship Id="rId8" Type="http://schemas.openxmlformats.org/officeDocument/2006/relationships/printerSettings" Target="../printerSettings/printerSettings4974.bin"/><Relationship Id="rId51" Type="http://schemas.openxmlformats.org/officeDocument/2006/relationships/printerSettings" Target="../printerSettings/printerSettings5017.bin"/><Relationship Id="rId3" Type="http://schemas.openxmlformats.org/officeDocument/2006/relationships/printerSettings" Target="../printerSettings/printerSettings4969.bin"/><Relationship Id="rId12" Type="http://schemas.openxmlformats.org/officeDocument/2006/relationships/printerSettings" Target="../printerSettings/printerSettings4978.bin"/><Relationship Id="rId17" Type="http://schemas.openxmlformats.org/officeDocument/2006/relationships/printerSettings" Target="../printerSettings/printerSettings4983.bin"/><Relationship Id="rId25" Type="http://schemas.openxmlformats.org/officeDocument/2006/relationships/printerSettings" Target="../printerSettings/printerSettings4991.bin"/><Relationship Id="rId33" Type="http://schemas.openxmlformats.org/officeDocument/2006/relationships/printerSettings" Target="../printerSettings/printerSettings4999.bin"/><Relationship Id="rId38" Type="http://schemas.openxmlformats.org/officeDocument/2006/relationships/printerSettings" Target="../printerSettings/printerSettings5004.bin"/><Relationship Id="rId46" Type="http://schemas.openxmlformats.org/officeDocument/2006/relationships/printerSettings" Target="../printerSettings/printerSettings5012.bin"/><Relationship Id="rId59" Type="http://schemas.openxmlformats.org/officeDocument/2006/relationships/printerSettings" Target="../printerSettings/printerSettings5025.bin"/></Relationships>
</file>

<file path=xl/worksheets/_rels/sheet88.xml.rels><?xml version="1.0" encoding="UTF-8" standalone="yes"?>
<Relationships xmlns="http://schemas.openxmlformats.org/package/2006/relationships"><Relationship Id="rId13" Type="http://schemas.openxmlformats.org/officeDocument/2006/relationships/printerSettings" Target="../printerSettings/printerSettings5039.bin"/><Relationship Id="rId18" Type="http://schemas.openxmlformats.org/officeDocument/2006/relationships/printerSettings" Target="../printerSettings/printerSettings5044.bin"/><Relationship Id="rId26" Type="http://schemas.openxmlformats.org/officeDocument/2006/relationships/printerSettings" Target="../printerSettings/printerSettings5052.bin"/><Relationship Id="rId39" Type="http://schemas.openxmlformats.org/officeDocument/2006/relationships/printerSettings" Target="../printerSettings/printerSettings5065.bin"/><Relationship Id="rId21" Type="http://schemas.openxmlformats.org/officeDocument/2006/relationships/printerSettings" Target="../printerSettings/printerSettings5047.bin"/><Relationship Id="rId34" Type="http://schemas.openxmlformats.org/officeDocument/2006/relationships/printerSettings" Target="../printerSettings/printerSettings5060.bin"/><Relationship Id="rId42" Type="http://schemas.openxmlformats.org/officeDocument/2006/relationships/printerSettings" Target="../printerSettings/printerSettings5068.bin"/><Relationship Id="rId47" Type="http://schemas.openxmlformats.org/officeDocument/2006/relationships/printerSettings" Target="../printerSettings/printerSettings5073.bin"/><Relationship Id="rId50" Type="http://schemas.openxmlformats.org/officeDocument/2006/relationships/printerSettings" Target="../printerSettings/printerSettings5076.bin"/><Relationship Id="rId55" Type="http://schemas.openxmlformats.org/officeDocument/2006/relationships/printerSettings" Target="../printerSettings/printerSettings5081.bin"/><Relationship Id="rId7" Type="http://schemas.openxmlformats.org/officeDocument/2006/relationships/printerSettings" Target="../printerSettings/printerSettings5033.bin"/><Relationship Id="rId2" Type="http://schemas.openxmlformats.org/officeDocument/2006/relationships/printerSettings" Target="../printerSettings/printerSettings5028.bin"/><Relationship Id="rId16" Type="http://schemas.openxmlformats.org/officeDocument/2006/relationships/printerSettings" Target="../printerSettings/printerSettings5042.bin"/><Relationship Id="rId20" Type="http://schemas.openxmlformats.org/officeDocument/2006/relationships/printerSettings" Target="../printerSettings/printerSettings5046.bin"/><Relationship Id="rId29" Type="http://schemas.openxmlformats.org/officeDocument/2006/relationships/printerSettings" Target="../printerSettings/printerSettings5055.bin"/><Relationship Id="rId41" Type="http://schemas.openxmlformats.org/officeDocument/2006/relationships/printerSettings" Target="../printerSettings/printerSettings5067.bin"/><Relationship Id="rId54" Type="http://schemas.openxmlformats.org/officeDocument/2006/relationships/printerSettings" Target="../printerSettings/printerSettings5080.bin"/><Relationship Id="rId1" Type="http://schemas.openxmlformats.org/officeDocument/2006/relationships/printerSettings" Target="../printerSettings/printerSettings5027.bin"/><Relationship Id="rId6" Type="http://schemas.openxmlformats.org/officeDocument/2006/relationships/printerSettings" Target="../printerSettings/printerSettings5032.bin"/><Relationship Id="rId11" Type="http://schemas.openxmlformats.org/officeDocument/2006/relationships/printerSettings" Target="../printerSettings/printerSettings5037.bin"/><Relationship Id="rId24" Type="http://schemas.openxmlformats.org/officeDocument/2006/relationships/printerSettings" Target="../printerSettings/printerSettings5050.bin"/><Relationship Id="rId32" Type="http://schemas.openxmlformats.org/officeDocument/2006/relationships/printerSettings" Target="../printerSettings/printerSettings5058.bin"/><Relationship Id="rId37" Type="http://schemas.openxmlformats.org/officeDocument/2006/relationships/printerSettings" Target="../printerSettings/printerSettings5063.bin"/><Relationship Id="rId40" Type="http://schemas.openxmlformats.org/officeDocument/2006/relationships/printerSettings" Target="../printerSettings/printerSettings5066.bin"/><Relationship Id="rId45" Type="http://schemas.openxmlformats.org/officeDocument/2006/relationships/printerSettings" Target="../printerSettings/printerSettings5071.bin"/><Relationship Id="rId53" Type="http://schemas.openxmlformats.org/officeDocument/2006/relationships/printerSettings" Target="../printerSettings/printerSettings5079.bin"/><Relationship Id="rId58" Type="http://schemas.openxmlformats.org/officeDocument/2006/relationships/printerSettings" Target="../printerSettings/printerSettings5084.bin"/><Relationship Id="rId5" Type="http://schemas.openxmlformats.org/officeDocument/2006/relationships/printerSettings" Target="../printerSettings/printerSettings5031.bin"/><Relationship Id="rId15" Type="http://schemas.openxmlformats.org/officeDocument/2006/relationships/printerSettings" Target="../printerSettings/printerSettings5041.bin"/><Relationship Id="rId23" Type="http://schemas.openxmlformats.org/officeDocument/2006/relationships/printerSettings" Target="../printerSettings/printerSettings5049.bin"/><Relationship Id="rId28" Type="http://schemas.openxmlformats.org/officeDocument/2006/relationships/printerSettings" Target="../printerSettings/printerSettings5054.bin"/><Relationship Id="rId36" Type="http://schemas.openxmlformats.org/officeDocument/2006/relationships/printerSettings" Target="../printerSettings/printerSettings5062.bin"/><Relationship Id="rId49" Type="http://schemas.openxmlformats.org/officeDocument/2006/relationships/printerSettings" Target="../printerSettings/printerSettings5075.bin"/><Relationship Id="rId57" Type="http://schemas.openxmlformats.org/officeDocument/2006/relationships/printerSettings" Target="../printerSettings/printerSettings5083.bin"/><Relationship Id="rId61" Type="http://schemas.openxmlformats.org/officeDocument/2006/relationships/drawing" Target="../drawings/drawing161.xml"/><Relationship Id="rId10" Type="http://schemas.openxmlformats.org/officeDocument/2006/relationships/printerSettings" Target="../printerSettings/printerSettings5036.bin"/><Relationship Id="rId19" Type="http://schemas.openxmlformats.org/officeDocument/2006/relationships/printerSettings" Target="../printerSettings/printerSettings5045.bin"/><Relationship Id="rId31" Type="http://schemas.openxmlformats.org/officeDocument/2006/relationships/printerSettings" Target="../printerSettings/printerSettings5057.bin"/><Relationship Id="rId44" Type="http://schemas.openxmlformats.org/officeDocument/2006/relationships/printerSettings" Target="../printerSettings/printerSettings5070.bin"/><Relationship Id="rId52" Type="http://schemas.openxmlformats.org/officeDocument/2006/relationships/printerSettings" Target="../printerSettings/printerSettings5078.bin"/><Relationship Id="rId60" Type="http://schemas.openxmlformats.org/officeDocument/2006/relationships/printerSettings" Target="../printerSettings/printerSettings5086.bin"/><Relationship Id="rId4" Type="http://schemas.openxmlformats.org/officeDocument/2006/relationships/printerSettings" Target="../printerSettings/printerSettings5030.bin"/><Relationship Id="rId9" Type="http://schemas.openxmlformats.org/officeDocument/2006/relationships/printerSettings" Target="../printerSettings/printerSettings5035.bin"/><Relationship Id="rId14" Type="http://schemas.openxmlformats.org/officeDocument/2006/relationships/printerSettings" Target="../printerSettings/printerSettings5040.bin"/><Relationship Id="rId22" Type="http://schemas.openxmlformats.org/officeDocument/2006/relationships/printerSettings" Target="../printerSettings/printerSettings5048.bin"/><Relationship Id="rId27" Type="http://schemas.openxmlformats.org/officeDocument/2006/relationships/printerSettings" Target="../printerSettings/printerSettings5053.bin"/><Relationship Id="rId30" Type="http://schemas.openxmlformats.org/officeDocument/2006/relationships/printerSettings" Target="../printerSettings/printerSettings5056.bin"/><Relationship Id="rId35" Type="http://schemas.openxmlformats.org/officeDocument/2006/relationships/printerSettings" Target="../printerSettings/printerSettings5061.bin"/><Relationship Id="rId43" Type="http://schemas.openxmlformats.org/officeDocument/2006/relationships/printerSettings" Target="../printerSettings/printerSettings5069.bin"/><Relationship Id="rId48" Type="http://schemas.openxmlformats.org/officeDocument/2006/relationships/printerSettings" Target="../printerSettings/printerSettings5074.bin"/><Relationship Id="rId56" Type="http://schemas.openxmlformats.org/officeDocument/2006/relationships/printerSettings" Target="../printerSettings/printerSettings5082.bin"/><Relationship Id="rId8" Type="http://schemas.openxmlformats.org/officeDocument/2006/relationships/printerSettings" Target="../printerSettings/printerSettings5034.bin"/><Relationship Id="rId51" Type="http://schemas.openxmlformats.org/officeDocument/2006/relationships/printerSettings" Target="../printerSettings/printerSettings5077.bin"/><Relationship Id="rId3" Type="http://schemas.openxmlformats.org/officeDocument/2006/relationships/printerSettings" Target="../printerSettings/printerSettings5029.bin"/><Relationship Id="rId12" Type="http://schemas.openxmlformats.org/officeDocument/2006/relationships/printerSettings" Target="../printerSettings/printerSettings5038.bin"/><Relationship Id="rId17" Type="http://schemas.openxmlformats.org/officeDocument/2006/relationships/printerSettings" Target="../printerSettings/printerSettings5043.bin"/><Relationship Id="rId25" Type="http://schemas.openxmlformats.org/officeDocument/2006/relationships/printerSettings" Target="../printerSettings/printerSettings5051.bin"/><Relationship Id="rId33" Type="http://schemas.openxmlformats.org/officeDocument/2006/relationships/printerSettings" Target="../printerSettings/printerSettings5059.bin"/><Relationship Id="rId38" Type="http://schemas.openxmlformats.org/officeDocument/2006/relationships/printerSettings" Target="../printerSettings/printerSettings5064.bin"/><Relationship Id="rId46" Type="http://schemas.openxmlformats.org/officeDocument/2006/relationships/printerSettings" Target="../printerSettings/printerSettings5072.bin"/><Relationship Id="rId59" Type="http://schemas.openxmlformats.org/officeDocument/2006/relationships/printerSettings" Target="../printerSettings/printerSettings5085.bin"/></Relationships>
</file>

<file path=xl/worksheets/_rels/sheet89.xml.rels><?xml version="1.0" encoding="UTF-8" standalone="yes"?>
<Relationships xmlns="http://schemas.openxmlformats.org/package/2006/relationships"><Relationship Id="rId13" Type="http://schemas.openxmlformats.org/officeDocument/2006/relationships/printerSettings" Target="../printerSettings/printerSettings5099.bin"/><Relationship Id="rId18" Type="http://schemas.openxmlformats.org/officeDocument/2006/relationships/printerSettings" Target="../printerSettings/printerSettings5104.bin"/><Relationship Id="rId26" Type="http://schemas.openxmlformats.org/officeDocument/2006/relationships/printerSettings" Target="../printerSettings/printerSettings5112.bin"/><Relationship Id="rId39" Type="http://schemas.openxmlformats.org/officeDocument/2006/relationships/printerSettings" Target="../printerSettings/printerSettings5125.bin"/><Relationship Id="rId21" Type="http://schemas.openxmlformats.org/officeDocument/2006/relationships/printerSettings" Target="../printerSettings/printerSettings5107.bin"/><Relationship Id="rId34" Type="http://schemas.openxmlformats.org/officeDocument/2006/relationships/printerSettings" Target="../printerSettings/printerSettings5120.bin"/><Relationship Id="rId42" Type="http://schemas.openxmlformats.org/officeDocument/2006/relationships/printerSettings" Target="../printerSettings/printerSettings5128.bin"/><Relationship Id="rId47" Type="http://schemas.openxmlformats.org/officeDocument/2006/relationships/printerSettings" Target="../printerSettings/printerSettings5133.bin"/><Relationship Id="rId50" Type="http://schemas.openxmlformats.org/officeDocument/2006/relationships/printerSettings" Target="../printerSettings/printerSettings5136.bin"/><Relationship Id="rId55" Type="http://schemas.openxmlformats.org/officeDocument/2006/relationships/printerSettings" Target="../printerSettings/printerSettings5141.bin"/><Relationship Id="rId7" Type="http://schemas.openxmlformats.org/officeDocument/2006/relationships/printerSettings" Target="../printerSettings/printerSettings5093.bin"/><Relationship Id="rId2" Type="http://schemas.openxmlformats.org/officeDocument/2006/relationships/printerSettings" Target="../printerSettings/printerSettings5088.bin"/><Relationship Id="rId16" Type="http://schemas.openxmlformats.org/officeDocument/2006/relationships/printerSettings" Target="../printerSettings/printerSettings5102.bin"/><Relationship Id="rId20" Type="http://schemas.openxmlformats.org/officeDocument/2006/relationships/printerSettings" Target="../printerSettings/printerSettings5106.bin"/><Relationship Id="rId29" Type="http://schemas.openxmlformats.org/officeDocument/2006/relationships/printerSettings" Target="../printerSettings/printerSettings5115.bin"/><Relationship Id="rId41" Type="http://schemas.openxmlformats.org/officeDocument/2006/relationships/printerSettings" Target="../printerSettings/printerSettings5127.bin"/><Relationship Id="rId54" Type="http://schemas.openxmlformats.org/officeDocument/2006/relationships/printerSettings" Target="../printerSettings/printerSettings5140.bin"/><Relationship Id="rId1" Type="http://schemas.openxmlformats.org/officeDocument/2006/relationships/printerSettings" Target="../printerSettings/printerSettings5087.bin"/><Relationship Id="rId6" Type="http://schemas.openxmlformats.org/officeDocument/2006/relationships/printerSettings" Target="../printerSettings/printerSettings5092.bin"/><Relationship Id="rId11" Type="http://schemas.openxmlformats.org/officeDocument/2006/relationships/printerSettings" Target="../printerSettings/printerSettings5097.bin"/><Relationship Id="rId24" Type="http://schemas.openxmlformats.org/officeDocument/2006/relationships/printerSettings" Target="../printerSettings/printerSettings5110.bin"/><Relationship Id="rId32" Type="http://schemas.openxmlformats.org/officeDocument/2006/relationships/printerSettings" Target="../printerSettings/printerSettings5118.bin"/><Relationship Id="rId37" Type="http://schemas.openxmlformats.org/officeDocument/2006/relationships/printerSettings" Target="../printerSettings/printerSettings5123.bin"/><Relationship Id="rId40" Type="http://schemas.openxmlformats.org/officeDocument/2006/relationships/printerSettings" Target="../printerSettings/printerSettings5126.bin"/><Relationship Id="rId45" Type="http://schemas.openxmlformats.org/officeDocument/2006/relationships/printerSettings" Target="../printerSettings/printerSettings5131.bin"/><Relationship Id="rId53" Type="http://schemas.openxmlformats.org/officeDocument/2006/relationships/printerSettings" Target="../printerSettings/printerSettings5139.bin"/><Relationship Id="rId58" Type="http://schemas.openxmlformats.org/officeDocument/2006/relationships/printerSettings" Target="../printerSettings/printerSettings5144.bin"/><Relationship Id="rId5" Type="http://schemas.openxmlformats.org/officeDocument/2006/relationships/printerSettings" Target="../printerSettings/printerSettings5091.bin"/><Relationship Id="rId15" Type="http://schemas.openxmlformats.org/officeDocument/2006/relationships/printerSettings" Target="../printerSettings/printerSettings5101.bin"/><Relationship Id="rId23" Type="http://schemas.openxmlformats.org/officeDocument/2006/relationships/printerSettings" Target="../printerSettings/printerSettings5109.bin"/><Relationship Id="rId28" Type="http://schemas.openxmlformats.org/officeDocument/2006/relationships/printerSettings" Target="../printerSettings/printerSettings5114.bin"/><Relationship Id="rId36" Type="http://schemas.openxmlformats.org/officeDocument/2006/relationships/printerSettings" Target="../printerSettings/printerSettings5122.bin"/><Relationship Id="rId49" Type="http://schemas.openxmlformats.org/officeDocument/2006/relationships/printerSettings" Target="../printerSettings/printerSettings5135.bin"/><Relationship Id="rId57" Type="http://schemas.openxmlformats.org/officeDocument/2006/relationships/printerSettings" Target="../printerSettings/printerSettings5143.bin"/><Relationship Id="rId61" Type="http://schemas.openxmlformats.org/officeDocument/2006/relationships/drawing" Target="../drawings/drawing162.xml"/><Relationship Id="rId10" Type="http://schemas.openxmlformats.org/officeDocument/2006/relationships/printerSettings" Target="../printerSettings/printerSettings5096.bin"/><Relationship Id="rId19" Type="http://schemas.openxmlformats.org/officeDocument/2006/relationships/printerSettings" Target="../printerSettings/printerSettings5105.bin"/><Relationship Id="rId31" Type="http://schemas.openxmlformats.org/officeDocument/2006/relationships/printerSettings" Target="../printerSettings/printerSettings5117.bin"/><Relationship Id="rId44" Type="http://schemas.openxmlformats.org/officeDocument/2006/relationships/printerSettings" Target="../printerSettings/printerSettings5130.bin"/><Relationship Id="rId52" Type="http://schemas.openxmlformats.org/officeDocument/2006/relationships/printerSettings" Target="../printerSettings/printerSettings5138.bin"/><Relationship Id="rId60" Type="http://schemas.openxmlformats.org/officeDocument/2006/relationships/printerSettings" Target="../printerSettings/printerSettings5146.bin"/><Relationship Id="rId4" Type="http://schemas.openxmlformats.org/officeDocument/2006/relationships/printerSettings" Target="../printerSettings/printerSettings5090.bin"/><Relationship Id="rId9" Type="http://schemas.openxmlformats.org/officeDocument/2006/relationships/printerSettings" Target="../printerSettings/printerSettings5095.bin"/><Relationship Id="rId14" Type="http://schemas.openxmlformats.org/officeDocument/2006/relationships/printerSettings" Target="../printerSettings/printerSettings5100.bin"/><Relationship Id="rId22" Type="http://schemas.openxmlformats.org/officeDocument/2006/relationships/printerSettings" Target="../printerSettings/printerSettings5108.bin"/><Relationship Id="rId27" Type="http://schemas.openxmlformats.org/officeDocument/2006/relationships/printerSettings" Target="../printerSettings/printerSettings5113.bin"/><Relationship Id="rId30" Type="http://schemas.openxmlformats.org/officeDocument/2006/relationships/printerSettings" Target="../printerSettings/printerSettings5116.bin"/><Relationship Id="rId35" Type="http://schemas.openxmlformats.org/officeDocument/2006/relationships/printerSettings" Target="../printerSettings/printerSettings5121.bin"/><Relationship Id="rId43" Type="http://schemas.openxmlformats.org/officeDocument/2006/relationships/printerSettings" Target="../printerSettings/printerSettings5129.bin"/><Relationship Id="rId48" Type="http://schemas.openxmlformats.org/officeDocument/2006/relationships/printerSettings" Target="../printerSettings/printerSettings5134.bin"/><Relationship Id="rId56" Type="http://schemas.openxmlformats.org/officeDocument/2006/relationships/printerSettings" Target="../printerSettings/printerSettings5142.bin"/><Relationship Id="rId8" Type="http://schemas.openxmlformats.org/officeDocument/2006/relationships/printerSettings" Target="../printerSettings/printerSettings5094.bin"/><Relationship Id="rId51" Type="http://schemas.openxmlformats.org/officeDocument/2006/relationships/printerSettings" Target="../printerSettings/printerSettings5137.bin"/><Relationship Id="rId3" Type="http://schemas.openxmlformats.org/officeDocument/2006/relationships/printerSettings" Target="../printerSettings/printerSettings5089.bin"/><Relationship Id="rId12" Type="http://schemas.openxmlformats.org/officeDocument/2006/relationships/printerSettings" Target="../printerSettings/printerSettings5098.bin"/><Relationship Id="rId17" Type="http://schemas.openxmlformats.org/officeDocument/2006/relationships/printerSettings" Target="../printerSettings/printerSettings5103.bin"/><Relationship Id="rId25" Type="http://schemas.openxmlformats.org/officeDocument/2006/relationships/printerSettings" Target="../printerSettings/printerSettings5111.bin"/><Relationship Id="rId33" Type="http://schemas.openxmlformats.org/officeDocument/2006/relationships/printerSettings" Target="../printerSettings/printerSettings5119.bin"/><Relationship Id="rId38" Type="http://schemas.openxmlformats.org/officeDocument/2006/relationships/printerSettings" Target="../printerSettings/printerSettings5124.bin"/><Relationship Id="rId46" Type="http://schemas.openxmlformats.org/officeDocument/2006/relationships/printerSettings" Target="../printerSettings/printerSettings5132.bin"/><Relationship Id="rId59" Type="http://schemas.openxmlformats.org/officeDocument/2006/relationships/printerSettings" Target="../printerSettings/printerSettings514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482.bin"/><Relationship Id="rId18" Type="http://schemas.openxmlformats.org/officeDocument/2006/relationships/printerSettings" Target="../printerSettings/printerSettings487.bin"/><Relationship Id="rId26" Type="http://schemas.openxmlformats.org/officeDocument/2006/relationships/printerSettings" Target="../printerSettings/printerSettings495.bin"/><Relationship Id="rId39" Type="http://schemas.openxmlformats.org/officeDocument/2006/relationships/printerSettings" Target="../printerSettings/printerSettings508.bin"/><Relationship Id="rId21" Type="http://schemas.openxmlformats.org/officeDocument/2006/relationships/printerSettings" Target="../printerSettings/printerSettings490.bin"/><Relationship Id="rId34" Type="http://schemas.openxmlformats.org/officeDocument/2006/relationships/printerSettings" Target="../printerSettings/printerSettings503.bin"/><Relationship Id="rId42" Type="http://schemas.openxmlformats.org/officeDocument/2006/relationships/printerSettings" Target="../printerSettings/printerSettings511.bin"/><Relationship Id="rId47" Type="http://schemas.openxmlformats.org/officeDocument/2006/relationships/printerSettings" Target="../printerSettings/printerSettings516.bin"/><Relationship Id="rId50" Type="http://schemas.openxmlformats.org/officeDocument/2006/relationships/printerSettings" Target="../printerSettings/printerSettings519.bin"/><Relationship Id="rId55" Type="http://schemas.openxmlformats.org/officeDocument/2006/relationships/printerSettings" Target="../printerSettings/printerSettings524.bin"/><Relationship Id="rId63" Type="http://schemas.openxmlformats.org/officeDocument/2006/relationships/printerSettings" Target="../printerSettings/printerSettings532.bin"/><Relationship Id="rId68" Type="http://schemas.openxmlformats.org/officeDocument/2006/relationships/printerSettings" Target="../printerSettings/printerSettings537.bin"/><Relationship Id="rId7" Type="http://schemas.openxmlformats.org/officeDocument/2006/relationships/printerSettings" Target="../printerSettings/printerSettings476.bin"/><Relationship Id="rId2" Type="http://schemas.openxmlformats.org/officeDocument/2006/relationships/printerSettings" Target="../printerSettings/printerSettings471.bin"/><Relationship Id="rId16" Type="http://schemas.openxmlformats.org/officeDocument/2006/relationships/printerSettings" Target="../printerSettings/printerSettings485.bin"/><Relationship Id="rId29" Type="http://schemas.openxmlformats.org/officeDocument/2006/relationships/printerSettings" Target="../printerSettings/printerSettings498.bin"/><Relationship Id="rId1" Type="http://schemas.openxmlformats.org/officeDocument/2006/relationships/printerSettings" Target="../printerSettings/printerSettings470.bin"/><Relationship Id="rId6" Type="http://schemas.openxmlformats.org/officeDocument/2006/relationships/printerSettings" Target="../printerSettings/printerSettings475.bin"/><Relationship Id="rId11" Type="http://schemas.openxmlformats.org/officeDocument/2006/relationships/printerSettings" Target="../printerSettings/printerSettings480.bin"/><Relationship Id="rId24" Type="http://schemas.openxmlformats.org/officeDocument/2006/relationships/printerSettings" Target="../printerSettings/printerSettings493.bin"/><Relationship Id="rId32" Type="http://schemas.openxmlformats.org/officeDocument/2006/relationships/printerSettings" Target="../printerSettings/printerSettings501.bin"/><Relationship Id="rId37" Type="http://schemas.openxmlformats.org/officeDocument/2006/relationships/printerSettings" Target="../printerSettings/printerSettings506.bin"/><Relationship Id="rId40" Type="http://schemas.openxmlformats.org/officeDocument/2006/relationships/printerSettings" Target="../printerSettings/printerSettings509.bin"/><Relationship Id="rId45" Type="http://schemas.openxmlformats.org/officeDocument/2006/relationships/printerSettings" Target="../printerSettings/printerSettings514.bin"/><Relationship Id="rId53" Type="http://schemas.openxmlformats.org/officeDocument/2006/relationships/printerSettings" Target="../printerSettings/printerSettings522.bin"/><Relationship Id="rId58" Type="http://schemas.openxmlformats.org/officeDocument/2006/relationships/printerSettings" Target="../printerSettings/printerSettings527.bin"/><Relationship Id="rId66" Type="http://schemas.openxmlformats.org/officeDocument/2006/relationships/printerSettings" Target="../printerSettings/printerSettings535.bin"/><Relationship Id="rId5" Type="http://schemas.openxmlformats.org/officeDocument/2006/relationships/printerSettings" Target="../printerSettings/printerSettings474.bin"/><Relationship Id="rId15" Type="http://schemas.openxmlformats.org/officeDocument/2006/relationships/printerSettings" Target="../printerSettings/printerSettings484.bin"/><Relationship Id="rId23" Type="http://schemas.openxmlformats.org/officeDocument/2006/relationships/printerSettings" Target="../printerSettings/printerSettings492.bin"/><Relationship Id="rId28" Type="http://schemas.openxmlformats.org/officeDocument/2006/relationships/printerSettings" Target="../printerSettings/printerSettings497.bin"/><Relationship Id="rId36" Type="http://schemas.openxmlformats.org/officeDocument/2006/relationships/printerSettings" Target="../printerSettings/printerSettings505.bin"/><Relationship Id="rId49" Type="http://schemas.openxmlformats.org/officeDocument/2006/relationships/printerSettings" Target="../printerSettings/printerSettings518.bin"/><Relationship Id="rId57" Type="http://schemas.openxmlformats.org/officeDocument/2006/relationships/printerSettings" Target="../printerSettings/printerSettings526.bin"/><Relationship Id="rId61" Type="http://schemas.openxmlformats.org/officeDocument/2006/relationships/printerSettings" Target="../printerSettings/printerSettings530.bin"/><Relationship Id="rId10" Type="http://schemas.openxmlformats.org/officeDocument/2006/relationships/printerSettings" Target="../printerSettings/printerSettings479.bin"/><Relationship Id="rId19" Type="http://schemas.openxmlformats.org/officeDocument/2006/relationships/printerSettings" Target="../printerSettings/printerSettings488.bin"/><Relationship Id="rId31" Type="http://schemas.openxmlformats.org/officeDocument/2006/relationships/printerSettings" Target="../printerSettings/printerSettings500.bin"/><Relationship Id="rId44" Type="http://schemas.openxmlformats.org/officeDocument/2006/relationships/printerSettings" Target="../printerSettings/printerSettings513.bin"/><Relationship Id="rId52" Type="http://schemas.openxmlformats.org/officeDocument/2006/relationships/printerSettings" Target="../printerSettings/printerSettings521.bin"/><Relationship Id="rId60" Type="http://schemas.openxmlformats.org/officeDocument/2006/relationships/printerSettings" Target="../printerSettings/printerSettings529.bin"/><Relationship Id="rId65" Type="http://schemas.openxmlformats.org/officeDocument/2006/relationships/printerSettings" Target="../printerSettings/printerSettings534.bin"/><Relationship Id="rId4" Type="http://schemas.openxmlformats.org/officeDocument/2006/relationships/printerSettings" Target="../printerSettings/printerSettings473.bin"/><Relationship Id="rId9" Type="http://schemas.openxmlformats.org/officeDocument/2006/relationships/printerSettings" Target="../printerSettings/printerSettings478.bin"/><Relationship Id="rId14" Type="http://schemas.openxmlformats.org/officeDocument/2006/relationships/printerSettings" Target="../printerSettings/printerSettings483.bin"/><Relationship Id="rId22" Type="http://schemas.openxmlformats.org/officeDocument/2006/relationships/printerSettings" Target="../printerSettings/printerSettings491.bin"/><Relationship Id="rId27" Type="http://schemas.openxmlformats.org/officeDocument/2006/relationships/printerSettings" Target="../printerSettings/printerSettings496.bin"/><Relationship Id="rId30" Type="http://schemas.openxmlformats.org/officeDocument/2006/relationships/printerSettings" Target="../printerSettings/printerSettings499.bin"/><Relationship Id="rId35" Type="http://schemas.openxmlformats.org/officeDocument/2006/relationships/printerSettings" Target="../printerSettings/printerSettings504.bin"/><Relationship Id="rId43" Type="http://schemas.openxmlformats.org/officeDocument/2006/relationships/printerSettings" Target="../printerSettings/printerSettings512.bin"/><Relationship Id="rId48" Type="http://schemas.openxmlformats.org/officeDocument/2006/relationships/printerSettings" Target="../printerSettings/printerSettings517.bin"/><Relationship Id="rId56" Type="http://schemas.openxmlformats.org/officeDocument/2006/relationships/printerSettings" Target="../printerSettings/printerSettings525.bin"/><Relationship Id="rId64" Type="http://schemas.openxmlformats.org/officeDocument/2006/relationships/printerSettings" Target="../printerSettings/printerSettings533.bin"/><Relationship Id="rId69" Type="http://schemas.openxmlformats.org/officeDocument/2006/relationships/drawing" Target="../drawings/drawing22.xml"/><Relationship Id="rId8" Type="http://schemas.openxmlformats.org/officeDocument/2006/relationships/printerSettings" Target="../printerSettings/printerSettings477.bin"/><Relationship Id="rId51" Type="http://schemas.openxmlformats.org/officeDocument/2006/relationships/printerSettings" Target="../printerSettings/printerSettings520.bin"/><Relationship Id="rId3" Type="http://schemas.openxmlformats.org/officeDocument/2006/relationships/printerSettings" Target="../printerSettings/printerSettings472.bin"/><Relationship Id="rId12" Type="http://schemas.openxmlformats.org/officeDocument/2006/relationships/printerSettings" Target="../printerSettings/printerSettings481.bin"/><Relationship Id="rId17" Type="http://schemas.openxmlformats.org/officeDocument/2006/relationships/printerSettings" Target="../printerSettings/printerSettings486.bin"/><Relationship Id="rId25" Type="http://schemas.openxmlformats.org/officeDocument/2006/relationships/printerSettings" Target="../printerSettings/printerSettings494.bin"/><Relationship Id="rId33" Type="http://schemas.openxmlformats.org/officeDocument/2006/relationships/printerSettings" Target="../printerSettings/printerSettings502.bin"/><Relationship Id="rId38" Type="http://schemas.openxmlformats.org/officeDocument/2006/relationships/printerSettings" Target="../printerSettings/printerSettings507.bin"/><Relationship Id="rId46" Type="http://schemas.openxmlformats.org/officeDocument/2006/relationships/printerSettings" Target="../printerSettings/printerSettings515.bin"/><Relationship Id="rId59" Type="http://schemas.openxmlformats.org/officeDocument/2006/relationships/printerSettings" Target="../printerSettings/printerSettings528.bin"/><Relationship Id="rId67" Type="http://schemas.openxmlformats.org/officeDocument/2006/relationships/printerSettings" Target="../printerSettings/printerSettings536.bin"/><Relationship Id="rId20" Type="http://schemas.openxmlformats.org/officeDocument/2006/relationships/printerSettings" Target="../printerSettings/printerSettings489.bin"/><Relationship Id="rId41" Type="http://schemas.openxmlformats.org/officeDocument/2006/relationships/printerSettings" Target="../printerSettings/printerSettings510.bin"/><Relationship Id="rId54" Type="http://schemas.openxmlformats.org/officeDocument/2006/relationships/printerSettings" Target="../printerSettings/printerSettings523.bin"/><Relationship Id="rId62" Type="http://schemas.openxmlformats.org/officeDocument/2006/relationships/printerSettings" Target="../printerSettings/printerSettings531.bin"/></Relationships>
</file>

<file path=xl/worksheets/_rels/sheet90.xml.rels><?xml version="1.0" encoding="UTF-8" standalone="yes"?>
<Relationships xmlns="http://schemas.openxmlformats.org/package/2006/relationships"><Relationship Id="rId13" Type="http://schemas.openxmlformats.org/officeDocument/2006/relationships/printerSettings" Target="../printerSettings/printerSettings5159.bin"/><Relationship Id="rId18" Type="http://schemas.openxmlformats.org/officeDocument/2006/relationships/printerSettings" Target="../printerSettings/printerSettings5164.bin"/><Relationship Id="rId26" Type="http://schemas.openxmlformats.org/officeDocument/2006/relationships/printerSettings" Target="../printerSettings/printerSettings5172.bin"/><Relationship Id="rId39" Type="http://schemas.openxmlformats.org/officeDocument/2006/relationships/printerSettings" Target="../printerSettings/printerSettings5185.bin"/><Relationship Id="rId21" Type="http://schemas.openxmlformats.org/officeDocument/2006/relationships/printerSettings" Target="../printerSettings/printerSettings5167.bin"/><Relationship Id="rId34" Type="http://schemas.openxmlformats.org/officeDocument/2006/relationships/printerSettings" Target="../printerSettings/printerSettings5180.bin"/><Relationship Id="rId42" Type="http://schemas.openxmlformats.org/officeDocument/2006/relationships/printerSettings" Target="../printerSettings/printerSettings5188.bin"/><Relationship Id="rId47" Type="http://schemas.openxmlformats.org/officeDocument/2006/relationships/printerSettings" Target="../printerSettings/printerSettings5193.bin"/><Relationship Id="rId50" Type="http://schemas.openxmlformats.org/officeDocument/2006/relationships/printerSettings" Target="../printerSettings/printerSettings5196.bin"/><Relationship Id="rId55" Type="http://schemas.openxmlformats.org/officeDocument/2006/relationships/printerSettings" Target="../printerSettings/printerSettings5201.bin"/><Relationship Id="rId7" Type="http://schemas.openxmlformats.org/officeDocument/2006/relationships/printerSettings" Target="../printerSettings/printerSettings5153.bin"/><Relationship Id="rId2" Type="http://schemas.openxmlformats.org/officeDocument/2006/relationships/printerSettings" Target="../printerSettings/printerSettings5148.bin"/><Relationship Id="rId16" Type="http://schemas.openxmlformats.org/officeDocument/2006/relationships/printerSettings" Target="../printerSettings/printerSettings5162.bin"/><Relationship Id="rId20" Type="http://schemas.openxmlformats.org/officeDocument/2006/relationships/printerSettings" Target="../printerSettings/printerSettings5166.bin"/><Relationship Id="rId29" Type="http://schemas.openxmlformats.org/officeDocument/2006/relationships/printerSettings" Target="../printerSettings/printerSettings5175.bin"/><Relationship Id="rId41" Type="http://schemas.openxmlformats.org/officeDocument/2006/relationships/printerSettings" Target="../printerSettings/printerSettings5187.bin"/><Relationship Id="rId54" Type="http://schemas.openxmlformats.org/officeDocument/2006/relationships/printerSettings" Target="../printerSettings/printerSettings5200.bin"/><Relationship Id="rId1" Type="http://schemas.openxmlformats.org/officeDocument/2006/relationships/printerSettings" Target="../printerSettings/printerSettings5147.bin"/><Relationship Id="rId6" Type="http://schemas.openxmlformats.org/officeDocument/2006/relationships/printerSettings" Target="../printerSettings/printerSettings5152.bin"/><Relationship Id="rId11" Type="http://schemas.openxmlformats.org/officeDocument/2006/relationships/printerSettings" Target="../printerSettings/printerSettings5157.bin"/><Relationship Id="rId24" Type="http://schemas.openxmlformats.org/officeDocument/2006/relationships/printerSettings" Target="../printerSettings/printerSettings5170.bin"/><Relationship Id="rId32" Type="http://schemas.openxmlformats.org/officeDocument/2006/relationships/printerSettings" Target="../printerSettings/printerSettings5178.bin"/><Relationship Id="rId37" Type="http://schemas.openxmlformats.org/officeDocument/2006/relationships/printerSettings" Target="../printerSettings/printerSettings5183.bin"/><Relationship Id="rId40" Type="http://schemas.openxmlformats.org/officeDocument/2006/relationships/printerSettings" Target="../printerSettings/printerSettings5186.bin"/><Relationship Id="rId45" Type="http://schemas.openxmlformats.org/officeDocument/2006/relationships/printerSettings" Target="../printerSettings/printerSettings5191.bin"/><Relationship Id="rId53" Type="http://schemas.openxmlformats.org/officeDocument/2006/relationships/printerSettings" Target="../printerSettings/printerSettings5199.bin"/><Relationship Id="rId58" Type="http://schemas.openxmlformats.org/officeDocument/2006/relationships/printerSettings" Target="../printerSettings/printerSettings5204.bin"/><Relationship Id="rId5" Type="http://schemas.openxmlformats.org/officeDocument/2006/relationships/printerSettings" Target="../printerSettings/printerSettings5151.bin"/><Relationship Id="rId15" Type="http://schemas.openxmlformats.org/officeDocument/2006/relationships/printerSettings" Target="../printerSettings/printerSettings5161.bin"/><Relationship Id="rId23" Type="http://schemas.openxmlformats.org/officeDocument/2006/relationships/printerSettings" Target="../printerSettings/printerSettings5169.bin"/><Relationship Id="rId28" Type="http://schemas.openxmlformats.org/officeDocument/2006/relationships/printerSettings" Target="../printerSettings/printerSettings5174.bin"/><Relationship Id="rId36" Type="http://schemas.openxmlformats.org/officeDocument/2006/relationships/printerSettings" Target="../printerSettings/printerSettings5182.bin"/><Relationship Id="rId49" Type="http://schemas.openxmlformats.org/officeDocument/2006/relationships/printerSettings" Target="../printerSettings/printerSettings5195.bin"/><Relationship Id="rId57" Type="http://schemas.openxmlformats.org/officeDocument/2006/relationships/printerSettings" Target="../printerSettings/printerSettings5203.bin"/><Relationship Id="rId61" Type="http://schemas.openxmlformats.org/officeDocument/2006/relationships/drawing" Target="../drawings/drawing164.xml"/><Relationship Id="rId10" Type="http://schemas.openxmlformats.org/officeDocument/2006/relationships/printerSettings" Target="../printerSettings/printerSettings5156.bin"/><Relationship Id="rId19" Type="http://schemas.openxmlformats.org/officeDocument/2006/relationships/printerSettings" Target="../printerSettings/printerSettings5165.bin"/><Relationship Id="rId31" Type="http://schemas.openxmlformats.org/officeDocument/2006/relationships/printerSettings" Target="../printerSettings/printerSettings5177.bin"/><Relationship Id="rId44" Type="http://schemas.openxmlformats.org/officeDocument/2006/relationships/printerSettings" Target="../printerSettings/printerSettings5190.bin"/><Relationship Id="rId52" Type="http://schemas.openxmlformats.org/officeDocument/2006/relationships/printerSettings" Target="../printerSettings/printerSettings5198.bin"/><Relationship Id="rId60" Type="http://schemas.openxmlformats.org/officeDocument/2006/relationships/printerSettings" Target="../printerSettings/printerSettings5206.bin"/><Relationship Id="rId4" Type="http://schemas.openxmlformats.org/officeDocument/2006/relationships/printerSettings" Target="../printerSettings/printerSettings5150.bin"/><Relationship Id="rId9" Type="http://schemas.openxmlformats.org/officeDocument/2006/relationships/printerSettings" Target="../printerSettings/printerSettings5155.bin"/><Relationship Id="rId14" Type="http://schemas.openxmlformats.org/officeDocument/2006/relationships/printerSettings" Target="../printerSettings/printerSettings5160.bin"/><Relationship Id="rId22" Type="http://schemas.openxmlformats.org/officeDocument/2006/relationships/printerSettings" Target="../printerSettings/printerSettings5168.bin"/><Relationship Id="rId27" Type="http://schemas.openxmlformats.org/officeDocument/2006/relationships/printerSettings" Target="../printerSettings/printerSettings5173.bin"/><Relationship Id="rId30" Type="http://schemas.openxmlformats.org/officeDocument/2006/relationships/printerSettings" Target="../printerSettings/printerSettings5176.bin"/><Relationship Id="rId35" Type="http://schemas.openxmlformats.org/officeDocument/2006/relationships/printerSettings" Target="../printerSettings/printerSettings5181.bin"/><Relationship Id="rId43" Type="http://schemas.openxmlformats.org/officeDocument/2006/relationships/printerSettings" Target="../printerSettings/printerSettings5189.bin"/><Relationship Id="rId48" Type="http://schemas.openxmlformats.org/officeDocument/2006/relationships/printerSettings" Target="../printerSettings/printerSettings5194.bin"/><Relationship Id="rId56" Type="http://schemas.openxmlformats.org/officeDocument/2006/relationships/printerSettings" Target="../printerSettings/printerSettings5202.bin"/><Relationship Id="rId8" Type="http://schemas.openxmlformats.org/officeDocument/2006/relationships/printerSettings" Target="../printerSettings/printerSettings5154.bin"/><Relationship Id="rId51" Type="http://schemas.openxmlformats.org/officeDocument/2006/relationships/printerSettings" Target="../printerSettings/printerSettings5197.bin"/><Relationship Id="rId3" Type="http://schemas.openxmlformats.org/officeDocument/2006/relationships/printerSettings" Target="../printerSettings/printerSettings5149.bin"/><Relationship Id="rId12" Type="http://schemas.openxmlformats.org/officeDocument/2006/relationships/printerSettings" Target="../printerSettings/printerSettings5158.bin"/><Relationship Id="rId17" Type="http://schemas.openxmlformats.org/officeDocument/2006/relationships/printerSettings" Target="../printerSettings/printerSettings5163.bin"/><Relationship Id="rId25" Type="http://schemas.openxmlformats.org/officeDocument/2006/relationships/printerSettings" Target="../printerSettings/printerSettings5171.bin"/><Relationship Id="rId33" Type="http://schemas.openxmlformats.org/officeDocument/2006/relationships/printerSettings" Target="../printerSettings/printerSettings5179.bin"/><Relationship Id="rId38" Type="http://schemas.openxmlformats.org/officeDocument/2006/relationships/printerSettings" Target="../printerSettings/printerSettings5184.bin"/><Relationship Id="rId46" Type="http://schemas.openxmlformats.org/officeDocument/2006/relationships/printerSettings" Target="../printerSettings/printerSettings5192.bin"/><Relationship Id="rId59" Type="http://schemas.openxmlformats.org/officeDocument/2006/relationships/printerSettings" Target="../printerSettings/printerSettings5205.bin"/></Relationships>
</file>

<file path=xl/worksheets/_rels/sheet91.xml.rels><?xml version="1.0" encoding="UTF-8" standalone="yes"?>
<Relationships xmlns="http://schemas.openxmlformats.org/package/2006/relationships"><Relationship Id="rId13" Type="http://schemas.openxmlformats.org/officeDocument/2006/relationships/printerSettings" Target="../printerSettings/printerSettings5219.bin"/><Relationship Id="rId18" Type="http://schemas.openxmlformats.org/officeDocument/2006/relationships/printerSettings" Target="../printerSettings/printerSettings5224.bin"/><Relationship Id="rId26" Type="http://schemas.openxmlformats.org/officeDocument/2006/relationships/printerSettings" Target="../printerSettings/printerSettings5232.bin"/><Relationship Id="rId39" Type="http://schemas.openxmlformats.org/officeDocument/2006/relationships/printerSettings" Target="../printerSettings/printerSettings5245.bin"/><Relationship Id="rId21" Type="http://schemas.openxmlformats.org/officeDocument/2006/relationships/printerSettings" Target="../printerSettings/printerSettings5227.bin"/><Relationship Id="rId34" Type="http://schemas.openxmlformats.org/officeDocument/2006/relationships/printerSettings" Target="../printerSettings/printerSettings5240.bin"/><Relationship Id="rId42" Type="http://schemas.openxmlformats.org/officeDocument/2006/relationships/printerSettings" Target="../printerSettings/printerSettings5248.bin"/><Relationship Id="rId47" Type="http://schemas.openxmlformats.org/officeDocument/2006/relationships/printerSettings" Target="../printerSettings/printerSettings5253.bin"/><Relationship Id="rId50" Type="http://schemas.openxmlformats.org/officeDocument/2006/relationships/printerSettings" Target="../printerSettings/printerSettings5256.bin"/><Relationship Id="rId55" Type="http://schemas.openxmlformats.org/officeDocument/2006/relationships/printerSettings" Target="../printerSettings/printerSettings5261.bin"/><Relationship Id="rId7" Type="http://schemas.openxmlformats.org/officeDocument/2006/relationships/printerSettings" Target="../printerSettings/printerSettings5213.bin"/><Relationship Id="rId2" Type="http://schemas.openxmlformats.org/officeDocument/2006/relationships/printerSettings" Target="../printerSettings/printerSettings5208.bin"/><Relationship Id="rId16" Type="http://schemas.openxmlformats.org/officeDocument/2006/relationships/printerSettings" Target="../printerSettings/printerSettings5222.bin"/><Relationship Id="rId20" Type="http://schemas.openxmlformats.org/officeDocument/2006/relationships/printerSettings" Target="../printerSettings/printerSettings5226.bin"/><Relationship Id="rId29" Type="http://schemas.openxmlformats.org/officeDocument/2006/relationships/printerSettings" Target="../printerSettings/printerSettings5235.bin"/><Relationship Id="rId41" Type="http://schemas.openxmlformats.org/officeDocument/2006/relationships/printerSettings" Target="../printerSettings/printerSettings5247.bin"/><Relationship Id="rId54" Type="http://schemas.openxmlformats.org/officeDocument/2006/relationships/printerSettings" Target="../printerSettings/printerSettings5260.bin"/><Relationship Id="rId1" Type="http://schemas.openxmlformats.org/officeDocument/2006/relationships/printerSettings" Target="../printerSettings/printerSettings5207.bin"/><Relationship Id="rId6" Type="http://schemas.openxmlformats.org/officeDocument/2006/relationships/printerSettings" Target="../printerSettings/printerSettings5212.bin"/><Relationship Id="rId11" Type="http://schemas.openxmlformats.org/officeDocument/2006/relationships/printerSettings" Target="../printerSettings/printerSettings5217.bin"/><Relationship Id="rId24" Type="http://schemas.openxmlformats.org/officeDocument/2006/relationships/printerSettings" Target="../printerSettings/printerSettings5230.bin"/><Relationship Id="rId32" Type="http://schemas.openxmlformats.org/officeDocument/2006/relationships/printerSettings" Target="../printerSettings/printerSettings5238.bin"/><Relationship Id="rId37" Type="http://schemas.openxmlformats.org/officeDocument/2006/relationships/printerSettings" Target="../printerSettings/printerSettings5243.bin"/><Relationship Id="rId40" Type="http://schemas.openxmlformats.org/officeDocument/2006/relationships/printerSettings" Target="../printerSettings/printerSettings5246.bin"/><Relationship Id="rId45" Type="http://schemas.openxmlformats.org/officeDocument/2006/relationships/printerSettings" Target="../printerSettings/printerSettings5251.bin"/><Relationship Id="rId53" Type="http://schemas.openxmlformats.org/officeDocument/2006/relationships/printerSettings" Target="../printerSettings/printerSettings5259.bin"/><Relationship Id="rId58" Type="http://schemas.openxmlformats.org/officeDocument/2006/relationships/printerSettings" Target="../printerSettings/printerSettings5264.bin"/><Relationship Id="rId5" Type="http://schemas.openxmlformats.org/officeDocument/2006/relationships/printerSettings" Target="../printerSettings/printerSettings5211.bin"/><Relationship Id="rId15" Type="http://schemas.openxmlformats.org/officeDocument/2006/relationships/printerSettings" Target="../printerSettings/printerSettings5221.bin"/><Relationship Id="rId23" Type="http://schemas.openxmlformats.org/officeDocument/2006/relationships/printerSettings" Target="../printerSettings/printerSettings5229.bin"/><Relationship Id="rId28" Type="http://schemas.openxmlformats.org/officeDocument/2006/relationships/printerSettings" Target="../printerSettings/printerSettings5234.bin"/><Relationship Id="rId36" Type="http://schemas.openxmlformats.org/officeDocument/2006/relationships/printerSettings" Target="../printerSettings/printerSettings5242.bin"/><Relationship Id="rId49" Type="http://schemas.openxmlformats.org/officeDocument/2006/relationships/printerSettings" Target="../printerSettings/printerSettings5255.bin"/><Relationship Id="rId57" Type="http://schemas.openxmlformats.org/officeDocument/2006/relationships/printerSettings" Target="../printerSettings/printerSettings5263.bin"/><Relationship Id="rId61" Type="http://schemas.openxmlformats.org/officeDocument/2006/relationships/drawing" Target="../drawings/drawing166.xml"/><Relationship Id="rId10" Type="http://schemas.openxmlformats.org/officeDocument/2006/relationships/printerSettings" Target="../printerSettings/printerSettings5216.bin"/><Relationship Id="rId19" Type="http://schemas.openxmlformats.org/officeDocument/2006/relationships/printerSettings" Target="../printerSettings/printerSettings5225.bin"/><Relationship Id="rId31" Type="http://schemas.openxmlformats.org/officeDocument/2006/relationships/printerSettings" Target="../printerSettings/printerSettings5237.bin"/><Relationship Id="rId44" Type="http://schemas.openxmlformats.org/officeDocument/2006/relationships/printerSettings" Target="../printerSettings/printerSettings5250.bin"/><Relationship Id="rId52" Type="http://schemas.openxmlformats.org/officeDocument/2006/relationships/printerSettings" Target="../printerSettings/printerSettings5258.bin"/><Relationship Id="rId60" Type="http://schemas.openxmlformats.org/officeDocument/2006/relationships/printerSettings" Target="../printerSettings/printerSettings5266.bin"/><Relationship Id="rId4" Type="http://schemas.openxmlformats.org/officeDocument/2006/relationships/printerSettings" Target="../printerSettings/printerSettings5210.bin"/><Relationship Id="rId9" Type="http://schemas.openxmlformats.org/officeDocument/2006/relationships/printerSettings" Target="../printerSettings/printerSettings5215.bin"/><Relationship Id="rId14" Type="http://schemas.openxmlformats.org/officeDocument/2006/relationships/printerSettings" Target="../printerSettings/printerSettings5220.bin"/><Relationship Id="rId22" Type="http://schemas.openxmlformats.org/officeDocument/2006/relationships/printerSettings" Target="../printerSettings/printerSettings5228.bin"/><Relationship Id="rId27" Type="http://schemas.openxmlformats.org/officeDocument/2006/relationships/printerSettings" Target="../printerSettings/printerSettings5233.bin"/><Relationship Id="rId30" Type="http://schemas.openxmlformats.org/officeDocument/2006/relationships/printerSettings" Target="../printerSettings/printerSettings5236.bin"/><Relationship Id="rId35" Type="http://schemas.openxmlformats.org/officeDocument/2006/relationships/printerSettings" Target="../printerSettings/printerSettings5241.bin"/><Relationship Id="rId43" Type="http://schemas.openxmlformats.org/officeDocument/2006/relationships/printerSettings" Target="../printerSettings/printerSettings5249.bin"/><Relationship Id="rId48" Type="http://schemas.openxmlformats.org/officeDocument/2006/relationships/printerSettings" Target="../printerSettings/printerSettings5254.bin"/><Relationship Id="rId56" Type="http://schemas.openxmlformats.org/officeDocument/2006/relationships/printerSettings" Target="../printerSettings/printerSettings5262.bin"/><Relationship Id="rId8" Type="http://schemas.openxmlformats.org/officeDocument/2006/relationships/printerSettings" Target="../printerSettings/printerSettings5214.bin"/><Relationship Id="rId51" Type="http://schemas.openxmlformats.org/officeDocument/2006/relationships/printerSettings" Target="../printerSettings/printerSettings5257.bin"/><Relationship Id="rId3" Type="http://schemas.openxmlformats.org/officeDocument/2006/relationships/printerSettings" Target="../printerSettings/printerSettings5209.bin"/><Relationship Id="rId12" Type="http://schemas.openxmlformats.org/officeDocument/2006/relationships/printerSettings" Target="../printerSettings/printerSettings5218.bin"/><Relationship Id="rId17" Type="http://schemas.openxmlformats.org/officeDocument/2006/relationships/printerSettings" Target="../printerSettings/printerSettings5223.bin"/><Relationship Id="rId25" Type="http://schemas.openxmlformats.org/officeDocument/2006/relationships/printerSettings" Target="../printerSettings/printerSettings5231.bin"/><Relationship Id="rId33" Type="http://schemas.openxmlformats.org/officeDocument/2006/relationships/printerSettings" Target="../printerSettings/printerSettings5239.bin"/><Relationship Id="rId38" Type="http://schemas.openxmlformats.org/officeDocument/2006/relationships/printerSettings" Target="../printerSettings/printerSettings5244.bin"/><Relationship Id="rId46" Type="http://schemas.openxmlformats.org/officeDocument/2006/relationships/printerSettings" Target="../printerSettings/printerSettings5252.bin"/><Relationship Id="rId59" Type="http://schemas.openxmlformats.org/officeDocument/2006/relationships/printerSettings" Target="../printerSettings/printerSettings5265.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5269.bin"/><Relationship Id="rId7" Type="http://schemas.openxmlformats.org/officeDocument/2006/relationships/comments" Target="../comments1.xml"/><Relationship Id="rId2" Type="http://schemas.openxmlformats.org/officeDocument/2006/relationships/printerSettings" Target="../printerSettings/printerSettings5268.bin"/><Relationship Id="rId1" Type="http://schemas.openxmlformats.org/officeDocument/2006/relationships/printerSettings" Target="../printerSettings/printerSettings5267.bin"/><Relationship Id="rId6" Type="http://schemas.openxmlformats.org/officeDocument/2006/relationships/vmlDrawing" Target="../drawings/vmlDrawing1.vml"/><Relationship Id="rId5" Type="http://schemas.openxmlformats.org/officeDocument/2006/relationships/drawing" Target="../drawings/drawing167.xml"/><Relationship Id="rId4" Type="http://schemas.openxmlformats.org/officeDocument/2006/relationships/printerSettings" Target="../printerSettings/printerSettings5270.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5273.bin"/><Relationship Id="rId2" Type="http://schemas.openxmlformats.org/officeDocument/2006/relationships/printerSettings" Target="../printerSettings/printerSettings5272.bin"/><Relationship Id="rId1" Type="http://schemas.openxmlformats.org/officeDocument/2006/relationships/printerSettings" Target="../printerSettings/printerSettings5271.bin"/><Relationship Id="rId5" Type="http://schemas.openxmlformats.org/officeDocument/2006/relationships/drawing" Target="../drawings/drawing169.xml"/><Relationship Id="rId4" Type="http://schemas.openxmlformats.org/officeDocument/2006/relationships/printerSettings" Target="../printerSettings/printerSettings5274.bin"/></Relationships>
</file>

<file path=xl/worksheets/_rels/sheet94.xml.rels><?xml version="1.0" encoding="UTF-8" standalone="yes"?>
<Relationships xmlns="http://schemas.openxmlformats.org/package/2006/relationships"><Relationship Id="rId8" Type="http://schemas.openxmlformats.org/officeDocument/2006/relationships/printerSettings" Target="../printerSettings/printerSettings5282.bin"/><Relationship Id="rId13" Type="http://schemas.openxmlformats.org/officeDocument/2006/relationships/printerSettings" Target="../printerSettings/printerSettings5287.bin"/><Relationship Id="rId18" Type="http://schemas.openxmlformats.org/officeDocument/2006/relationships/printerSettings" Target="../printerSettings/printerSettings5292.bin"/><Relationship Id="rId26" Type="http://schemas.openxmlformats.org/officeDocument/2006/relationships/printerSettings" Target="../printerSettings/printerSettings5300.bin"/><Relationship Id="rId3" Type="http://schemas.openxmlformats.org/officeDocument/2006/relationships/printerSettings" Target="../printerSettings/printerSettings5277.bin"/><Relationship Id="rId21" Type="http://schemas.openxmlformats.org/officeDocument/2006/relationships/printerSettings" Target="../printerSettings/printerSettings5295.bin"/><Relationship Id="rId7" Type="http://schemas.openxmlformats.org/officeDocument/2006/relationships/printerSettings" Target="../printerSettings/printerSettings5281.bin"/><Relationship Id="rId12" Type="http://schemas.openxmlformats.org/officeDocument/2006/relationships/printerSettings" Target="../printerSettings/printerSettings5286.bin"/><Relationship Id="rId17" Type="http://schemas.openxmlformats.org/officeDocument/2006/relationships/printerSettings" Target="../printerSettings/printerSettings5291.bin"/><Relationship Id="rId25" Type="http://schemas.openxmlformats.org/officeDocument/2006/relationships/printerSettings" Target="../printerSettings/printerSettings5299.bin"/><Relationship Id="rId2" Type="http://schemas.openxmlformats.org/officeDocument/2006/relationships/printerSettings" Target="../printerSettings/printerSettings5276.bin"/><Relationship Id="rId16" Type="http://schemas.openxmlformats.org/officeDocument/2006/relationships/printerSettings" Target="../printerSettings/printerSettings5290.bin"/><Relationship Id="rId20" Type="http://schemas.openxmlformats.org/officeDocument/2006/relationships/printerSettings" Target="../printerSettings/printerSettings5294.bin"/><Relationship Id="rId29" Type="http://schemas.openxmlformats.org/officeDocument/2006/relationships/printerSettings" Target="../printerSettings/printerSettings5303.bin"/><Relationship Id="rId1" Type="http://schemas.openxmlformats.org/officeDocument/2006/relationships/printerSettings" Target="../printerSettings/printerSettings5275.bin"/><Relationship Id="rId6" Type="http://schemas.openxmlformats.org/officeDocument/2006/relationships/printerSettings" Target="../printerSettings/printerSettings5280.bin"/><Relationship Id="rId11" Type="http://schemas.openxmlformats.org/officeDocument/2006/relationships/printerSettings" Target="../printerSettings/printerSettings5285.bin"/><Relationship Id="rId24" Type="http://schemas.openxmlformats.org/officeDocument/2006/relationships/printerSettings" Target="../printerSettings/printerSettings5298.bin"/><Relationship Id="rId32" Type="http://schemas.openxmlformats.org/officeDocument/2006/relationships/drawing" Target="../drawings/drawing171.xml"/><Relationship Id="rId5" Type="http://schemas.openxmlformats.org/officeDocument/2006/relationships/printerSettings" Target="../printerSettings/printerSettings5279.bin"/><Relationship Id="rId15" Type="http://schemas.openxmlformats.org/officeDocument/2006/relationships/printerSettings" Target="../printerSettings/printerSettings5289.bin"/><Relationship Id="rId23" Type="http://schemas.openxmlformats.org/officeDocument/2006/relationships/printerSettings" Target="../printerSettings/printerSettings5297.bin"/><Relationship Id="rId28" Type="http://schemas.openxmlformats.org/officeDocument/2006/relationships/printerSettings" Target="../printerSettings/printerSettings5302.bin"/><Relationship Id="rId10" Type="http://schemas.openxmlformats.org/officeDocument/2006/relationships/printerSettings" Target="../printerSettings/printerSettings5284.bin"/><Relationship Id="rId19" Type="http://schemas.openxmlformats.org/officeDocument/2006/relationships/printerSettings" Target="../printerSettings/printerSettings5293.bin"/><Relationship Id="rId31" Type="http://schemas.openxmlformats.org/officeDocument/2006/relationships/printerSettings" Target="../printerSettings/printerSettings5305.bin"/><Relationship Id="rId4" Type="http://schemas.openxmlformats.org/officeDocument/2006/relationships/printerSettings" Target="../printerSettings/printerSettings5278.bin"/><Relationship Id="rId9" Type="http://schemas.openxmlformats.org/officeDocument/2006/relationships/printerSettings" Target="../printerSettings/printerSettings5283.bin"/><Relationship Id="rId14" Type="http://schemas.openxmlformats.org/officeDocument/2006/relationships/printerSettings" Target="../printerSettings/printerSettings5288.bin"/><Relationship Id="rId22" Type="http://schemas.openxmlformats.org/officeDocument/2006/relationships/printerSettings" Target="../printerSettings/printerSettings5296.bin"/><Relationship Id="rId27" Type="http://schemas.openxmlformats.org/officeDocument/2006/relationships/printerSettings" Target="../printerSettings/printerSettings5301.bin"/><Relationship Id="rId30" Type="http://schemas.openxmlformats.org/officeDocument/2006/relationships/printerSettings" Target="../printerSettings/printerSettings5304.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5308.bin"/><Relationship Id="rId2" Type="http://schemas.openxmlformats.org/officeDocument/2006/relationships/printerSettings" Target="../printerSettings/printerSettings5307.bin"/><Relationship Id="rId1" Type="http://schemas.openxmlformats.org/officeDocument/2006/relationships/printerSettings" Target="../printerSettings/printerSettings5306.bin"/><Relationship Id="rId4" Type="http://schemas.openxmlformats.org/officeDocument/2006/relationships/printerSettings" Target="../printerSettings/printerSettings5309.bin"/></Relationships>
</file>

<file path=xl/worksheets/_rels/sheet96.xml.rels><?xml version="1.0" encoding="UTF-8" standalone="yes"?>
<Relationships xmlns="http://schemas.openxmlformats.org/package/2006/relationships"><Relationship Id="rId8" Type="http://schemas.openxmlformats.org/officeDocument/2006/relationships/printerSettings" Target="../printerSettings/printerSettings5317.bin"/><Relationship Id="rId13" Type="http://schemas.openxmlformats.org/officeDocument/2006/relationships/printerSettings" Target="../printerSettings/printerSettings5322.bin"/><Relationship Id="rId18" Type="http://schemas.openxmlformats.org/officeDocument/2006/relationships/printerSettings" Target="../printerSettings/printerSettings5327.bin"/><Relationship Id="rId26" Type="http://schemas.openxmlformats.org/officeDocument/2006/relationships/printerSettings" Target="../printerSettings/printerSettings5335.bin"/><Relationship Id="rId39" Type="http://schemas.openxmlformats.org/officeDocument/2006/relationships/printerSettings" Target="../printerSettings/printerSettings5348.bin"/><Relationship Id="rId3" Type="http://schemas.openxmlformats.org/officeDocument/2006/relationships/printerSettings" Target="../printerSettings/printerSettings5312.bin"/><Relationship Id="rId21" Type="http://schemas.openxmlformats.org/officeDocument/2006/relationships/printerSettings" Target="../printerSettings/printerSettings5330.bin"/><Relationship Id="rId34" Type="http://schemas.openxmlformats.org/officeDocument/2006/relationships/printerSettings" Target="../printerSettings/printerSettings5343.bin"/><Relationship Id="rId7" Type="http://schemas.openxmlformats.org/officeDocument/2006/relationships/printerSettings" Target="../printerSettings/printerSettings5316.bin"/><Relationship Id="rId12" Type="http://schemas.openxmlformats.org/officeDocument/2006/relationships/printerSettings" Target="../printerSettings/printerSettings5321.bin"/><Relationship Id="rId17" Type="http://schemas.openxmlformats.org/officeDocument/2006/relationships/printerSettings" Target="../printerSettings/printerSettings5326.bin"/><Relationship Id="rId25" Type="http://schemas.openxmlformats.org/officeDocument/2006/relationships/printerSettings" Target="../printerSettings/printerSettings5334.bin"/><Relationship Id="rId33" Type="http://schemas.openxmlformats.org/officeDocument/2006/relationships/printerSettings" Target="../printerSettings/printerSettings5342.bin"/><Relationship Id="rId38" Type="http://schemas.openxmlformats.org/officeDocument/2006/relationships/printerSettings" Target="../printerSettings/printerSettings5347.bin"/><Relationship Id="rId2" Type="http://schemas.openxmlformats.org/officeDocument/2006/relationships/printerSettings" Target="../printerSettings/printerSettings5311.bin"/><Relationship Id="rId16" Type="http://schemas.openxmlformats.org/officeDocument/2006/relationships/printerSettings" Target="../printerSettings/printerSettings5325.bin"/><Relationship Id="rId20" Type="http://schemas.openxmlformats.org/officeDocument/2006/relationships/printerSettings" Target="../printerSettings/printerSettings5329.bin"/><Relationship Id="rId29" Type="http://schemas.openxmlformats.org/officeDocument/2006/relationships/printerSettings" Target="../printerSettings/printerSettings5338.bin"/><Relationship Id="rId1" Type="http://schemas.openxmlformats.org/officeDocument/2006/relationships/printerSettings" Target="../printerSettings/printerSettings5310.bin"/><Relationship Id="rId6" Type="http://schemas.openxmlformats.org/officeDocument/2006/relationships/printerSettings" Target="../printerSettings/printerSettings5315.bin"/><Relationship Id="rId11" Type="http://schemas.openxmlformats.org/officeDocument/2006/relationships/printerSettings" Target="../printerSettings/printerSettings5320.bin"/><Relationship Id="rId24" Type="http://schemas.openxmlformats.org/officeDocument/2006/relationships/printerSettings" Target="../printerSettings/printerSettings5333.bin"/><Relationship Id="rId32" Type="http://schemas.openxmlformats.org/officeDocument/2006/relationships/printerSettings" Target="../printerSettings/printerSettings5341.bin"/><Relationship Id="rId37" Type="http://schemas.openxmlformats.org/officeDocument/2006/relationships/printerSettings" Target="../printerSettings/printerSettings5346.bin"/><Relationship Id="rId40" Type="http://schemas.openxmlformats.org/officeDocument/2006/relationships/printerSettings" Target="../printerSettings/printerSettings5349.bin"/><Relationship Id="rId5" Type="http://schemas.openxmlformats.org/officeDocument/2006/relationships/printerSettings" Target="../printerSettings/printerSettings5314.bin"/><Relationship Id="rId15" Type="http://schemas.openxmlformats.org/officeDocument/2006/relationships/printerSettings" Target="../printerSettings/printerSettings5324.bin"/><Relationship Id="rId23" Type="http://schemas.openxmlformats.org/officeDocument/2006/relationships/printerSettings" Target="../printerSettings/printerSettings5332.bin"/><Relationship Id="rId28" Type="http://schemas.openxmlformats.org/officeDocument/2006/relationships/printerSettings" Target="../printerSettings/printerSettings5337.bin"/><Relationship Id="rId36" Type="http://schemas.openxmlformats.org/officeDocument/2006/relationships/printerSettings" Target="../printerSettings/printerSettings5345.bin"/><Relationship Id="rId10" Type="http://schemas.openxmlformats.org/officeDocument/2006/relationships/printerSettings" Target="../printerSettings/printerSettings5319.bin"/><Relationship Id="rId19" Type="http://schemas.openxmlformats.org/officeDocument/2006/relationships/printerSettings" Target="../printerSettings/printerSettings5328.bin"/><Relationship Id="rId31" Type="http://schemas.openxmlformats.org/officeDocument/2006/relationships/printerSettings" Target="../printerSettings/printerSettings5340.bin"/><Relationship Id="rId4" Type="http://schemas.openxmlformats.org/officeDocument/2006/relationships/printerSettings" Target="../printerSettings/printerSettings5313.bin"/><Relationship Id="rId9" Type="http://schemas.openxmlformats.org/officeDocument/2006/relationships/printerSettings" Target="../printerSettings/printerSettings5318.bin"/><Relationship Id="rId14" Type="http://schemas.openxmlformats.org/officeDocument/2006/relationships/printerSettings" Target="../printerSettings/printerSettings5323.bin"/><Relationship Id="rId22" Type="http://schemas.openxmlformats.org/officeDocument/2006/relationships/printerSettings" Target="../printerSettings/printerSettings5331.bin"/><Relationship Id="rId27" Type="http://schemas.openxmlformats.org/officeDocument/2006/relationships/printerSettings" Target="../printerSettings/printerSettings5336.bin"/><Relationship Id="rId30" Type="http://schemas.openxmlformats.org/officeDocument/2006/relationships/printerSettings" Target="../printerSettings/printerSettings5339.bin"/><Relationship Id="rId35" Type="http://schemas.openxmlformats.org/officeDocument/2006/relationships/printerSettings" Target="../printerSettings/printerSettings5344.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5352.bin"/><Relationship Id="rId2" Type="http://schemas.openxmlformats.org/officeDocument/2006/relationships/printerSettings" Target="../printerSettings/printerSettings5351.bin"/><Relationship Id="rId1" Type="http://schemas.openxmlformats.org/officeDocument/2006/relationships/printerSettings" Target="../printerSettings/printerSettings5350.bin"/><Relationship Id="rId5" Type="http://schemas.openxmlformats.org/officeDocument/2006/relationships/drawing" Target="../drawings/drawing173.xml"/><Relationship Id="rId4" Type="http://schemas.openxmlformats.org/officeDocument/2006/relationships/printerSettings" Target="../printerSettings/printerSettings5353.bin"/></Relationships>
</file>

<file path=xl/worksheets/_rels/sheet98.xml.rels><?xml version="1.0" encoding="UTF-8" standalone="yes"?>
<Relationships xmlns="http://schemas.openxmlformats.org/package/2006/relationships"><Relationship Id="rId13" Type="http://schemas.openxmlformats.org/officeDocument/2006/relationships/printerSettings" Target="../printerSettings/printerSettings5366.bin"/><Relationship Id="rId18" Type="http://schemas.openxmlformats.org/officeDocument/2006/relationships/printerSettings" Target="../printerSettings/printerSettings5371.bin"/><Relationship Id="rId26" Type="http://schemas.openxmlformats.org/officeDocument/2006/relationships/printerSettings" Target="../printerSettings/printerSettings5379.bin"/><Relationship Id="rId39" Type="http://schemas.openxmlformats.org/officeDocument/2006/relationships/printerSettings" Target="../printerSettings/printerSettings5392.bin"/><Relationship Id="rId21" Type="http://schemas.openxmlformats.org/officeDocument/2006/relationships/printerSettings" Target="../printerSettings/printerSettings5374.bin"/><Relationship Id="rId34" Type="http://schemas.openxmlformats.org/officeDocument/2006/relationships/printerSettings" Target="../printerSettings/printerSettings5387.bin"/><Relationship Id="rId42" Type="http://schemas.openxmlformats.org/officeDocument/2006/relationships/printerSettings" Target="../printerSettings/printerSettings5395.bin"/><Relationship Id="rId47" Type="http://schemas.openxmlformats.org/officeDocument/2006/relationships/printerSettings" Target="../printerSettings/printerSettings5400.bin"/><Relationship Id="rId50" Type="http://schemas.openxmlformats.org/officeDocument/2006/relationships/printerSettings" Target="../printerSettings/printerSettings5403.bin"/><Relationship Id="rId55" Type="http://schemas.openxmlformats.org/officeDocument/2006/relationships/printerSettings" Target="../printerSettings/printerSettings5408.bin"/><Relationship Id="rId7" Type="http://schemas.openxmlformats.org/officeDocument/2006/relationships/printerSettings" Target="../printerSettings/printerSettings5360.bin"/><Relationship Id="rId2" Type="http://schemas.openxmlformats.org/officeDocument/2006/relationships/printerSettings" Target="../printerSettings/printerSettings5355.bin"/><Relationship Id="rId16" Type="http://schemas.openxmlformats.org/officeDocument/2006/relationships/printerSettings" Target="../printerSettings/printerSettings5369.bin"/><Relationship Id="rId20" Type="http://schemas.openxmlformats.org/officeDocument/2006/relationships/printerSettings" Target="../printerSettings/printerSettings5373.bin"/><Relationship Id="rId29" Type="http://schemas.openxmlformats.org/officeDocument/2006/relationships/printerSettings" Target="../printerSettings/printerSettings5382.bin"/><Relationship Id="rId41" Type="http://schemas.openxmlformats.org/officeDocument/2006/relationships/printerSettings" Target="../printerSettings/printerSettings5394.bin"/><Relationship Id="rId54" Type="http://schemas.openxmlformats.org/officeDocument/2006/relationships/printerSettings" Target="../printerSettings/printerSettings5407.bin"/><Relationship Id="rId1" Type="http://schemas.openxmlformats.org/officeDocument/2006/relationships/printerSettings" Target="../printerSettings/printerSettings5354.bin"/><Relationship Id="rId6" Type="http://schemas.openxmlformats.org/officeDocument/2006/relationships/printerSettings" Target="../printerSettings/printerSettings5359.bin"/><Relationship Id="rId11" Type="http://schemas.openxmlformats.org/officeDocument/2006/relationships/printerSettings" Target="../printerSettings/printerSettings5364.bin"/><Relationship Id="rId24" Type="http://schemas.openxmlformats.org/officeDocument/2006/relationships/printerSettings" Target="../printerSettings/printerSettings5377.bin"/><Relationship Id="rId32" Type="http://schemas.openxmlformats.org/officeDocument/2006/relationships/printerSettings" Target="../printerSettings/printerSettings5385.bin"/><Relationship Id="rId37" Type="http://schemas.openxmlformats.org/officeDocument/2006/relationships/printerSettings" Target="../printerSettings/printerSettings5390.bin"/><Relationship Id="rId40" Type="http://schemas.openxmlformats.org/officeDocument/2006/relationships/printerSettings" Target="../printerSettings/printerSettings5393.bin"/><Relationship Id="rId45" Type="http://schemas.openxmlformats.org/officeDocument/2006/relationships/printerSettings" Target="../printerSettings/printerSettings5398.bin"/><Relationship Id="rId53" Type="http://schemas.openxmlformats.org/officeDocument/2006/relationships/printerSettings" Target="../printerSettings/printerSettings5406.bin"/><Relationship Id="rId58" Type="http://schemas.openxmlformats.org/officeDocument/2006/relationships/printerSettings" Target="../printerSettings/printerSettings5411.bin"/><Relationship Id="rId5" Type="http://schemas.openxmlformats.org/officeDocument/2006/relationships/printerSettings" Target="../printerSettings/printerSettings5358.bin"/><Relationship Id="rId15" Type="http://schemas.openxmlformats.org/officeDocument/2006/relationships/printerSettings" Target="../printerSettings/printerSettings5368.bin"/><Relationship Id="rId23" Type="http://schemas.openxmlformats.org/officeDocument/2006/relationships/printerSettings" Target="../printerSettings/printerSettings5376.bin"/><Relationship Id="rId28" Type="http://schemas.openxmlformats.org/officeDocument/2006/relationships/printerSettings" Target="../printerSettings/printerSettings5381.bin"/><Relationship Id="rId36" Type="http://schemas.openxmlformats.org/officeDocument/2006/relationships/printerSettings" Target="../printerSettings/printerSettings5389.bin"/><Relationship Id="rId49" Type="http://schemas.openxmlformats.org/officeDocument/2006/relationships/printerSettings" Target="../printerSettings/printerSettings5402.bin"/><Relationship Id="rId57" Type="http://schemas.openxmlformats.org/officeDocument/2006/relationships/printerSettings" Target="../printerSettings/printerSettings5410.bin"/><Relationship Id="rId61" Type="http://schemas.openxmlformats.org/officeDocument/2006/relationships/drawing" Target="../drawings/drawing175.xml"/><Relationship Id="rId10" Type="http://schemas.openxmlformats.org/officeDocument/2006/relationships/printerSettings" Target="../printerSettings/printerSettings5363.bin"/><Relationship Id="rId19" Type="http://schemas.openxmlformats.org/officeDocument/2006/relationships/printerSettings" Target="../printerSettings/printerSettings5372.bin"/><Relationship Id="rId31" Type="http://schemas.openxmlformats.org/officeDocument/2006/relationships/printerSettings" Target="../printerSettings/printerSettings5384.bin"/><Relationship Id="rId44" Type="http://schemas.openxmlformats.org/officeDocument/2006/relationships/printerSettings" Target="../printerSettings/printerSettings5397.bin"/><Relationship Id="rId52" Type="http://schemas.openxmlformats.org/officeDocument/2006/relationships/printerSettings" Target="../printerSettings/printerSettings5405.bin"/><Relationship Id="rId60" Type="http://schemas.openxmlformats.org/officeDocument/2006/relationships/printerSettings" Target="../printerSettings/printerSettings5413.bin"/><Relationship Id="rId4" Type="http://schemas.openxmlformats.org/officeDocument/2006/relationships/printerSettings" Target="../printerSettings/printerSettings5357.bin"/><Relationship Id="rId9" Type="http://schemas.openxmlformats.org/officeDocument/2006/relationships/printerSettings" Target="../printerSettings/printerSettings5362.bin"/><Relationship Id="rId14" Type="http://schemas.openxmlformats.org/officeDocument/2006/relationships/printerSettings" Target="../printerSettings/printerSettings5367.bin"/><Relationship Id="rId22" Type="http://schemas.openxmlformats.org/officeDocument/2006/relationships/printerSettings" Target="../printerSettings/printerSettings5375.bin"/><Relationship Id="rId27" Type="http://schemas.openxmlformats.org/officeDocument/2006/relationships/printerSettings" Target="../printerSettings/printerSettings5380.bin"/><Relationship Id="rId30" Type="http://schemas.openxmlformats.org/officeDocument/2006/relationships/printerSettings" Target="../printerSettings/printerSettings5383.bin"/><Relationship Id="rId35" Type="http://schemas.openxmlformats.org/officeDocument/2006/relationships/printerSettings" Target="../printerSettings/printerSettings5388.bin"/><Relationship Id="rId43" Type="http://schemas.openxmlformats.org/officeDocument/2006/relationships/printerSettings" Target="../printerSettings/printerSettings5396.bin"/><Relationship Id="rId48" Type="http://schemas.openxmlformats.org/officeDocument/2006/relationships/printerSettings" Target="../printerSettings/printerSettings5401.bin"/><Relationship Id="rId56" Type="http://schemas.openxmlformats.org/officeDocument/2006/relationships/printerSettings" Target="../printerSettings/printerSettings5409.bin"/><Relationship Id="rId8" Type="http://schemas.openxmlformats.org/officeDocument/2006/relationships/printerSettings" Target="../printerSettings/printerSettings5361.bin"/><Relationship Id="rId51" Type="http://schemas.openxmlformats.org/officeDocument/2006/relationships/printerSettings" Target="../printerSettings/printerSettings5404.bin"/><Relationship Id="rId3" Type="http://schemas.openxmlformats.org/officeDocument/2006/relationships/printerSettings" Target="../printerSettings/printerSettings5356.bin"/><Relationship Id="rId12" Type="http://schemas.openxmlformats.org/officeDocument/2006/relationships/printerSettings" Target="../printerSettings/printerSettings5365.bin"/><Relationship Id="rId17" Type="http://schemas.openxmlformats.org/officeDocument/2006/relationships/printerSettings" Target="../printerSettings/printerSettings5370.bin"/><Relationship Id="rId25" Type="http://schemas.openxmlformats.org/officeDocument/2006/relationships/printerSettings" Target="../printerSettings/printerSettings5378.bin"/><Relationship Id="rId33" Type="http://schemas.openxmlformats.org/officeDocument/2006/relationships/printerSettings" Target="../printerSettings/printerSettings5386.bin"/><Relationship Id="rId38" Type="http://schemas.openxmlformats.org/officeDocument/2006/relationships/printerSettings" Target="../printerSettings/printerSettings5391.bin"/><Relationship Id="rId46" Type="http://schemas.openxmlformats.org/officeDocument/2006/relationships/printerSettings" Target="../printerSettings/printerSettings5399.bin"/><Relationship Id="rId59" Type="http://schemas.openxmlformats.org/officeDocument/2006/relationships/printerSettings" Target="../printerSettings/printerSettings5412.bin"/></Relationships>
</file>

<file path=xl/worksheets/_rels/sheet99.xml.rels><?xml version="1.0" encoding="UTF-8" standalone="yes"?>
<Relationships xmlns="http://schemas.openxmlformats.org/package/2006/relationships"><Relationship Id="rId13" Type="http://schemas.openxmlformats.org/officeDocument/2006/relationships/printerSettings" Target="../printerSettings/printerSettings5426.bin"/><Relationship Id="rId18" Type="http://schemas.openxmlformats.org/officeDocument/2006/relationships/printerSettings" Target="../printerSettings/printerSettings5431.bin"/><Relationship Id="rId26" Type="http://schemas.openxmlformats.org/officeDocument/2006/relationships/printerSettings" Target="../printerSettings/printerSettings5439.bin"/><Relationship Id="rId39" Type="http://schemas.openxmlformats.org/officeDocument/2006/relationships/printerSettings" Target="../printerSettings/printerSettings5452.bin"/><Relationship Id="rId21" Type="http://schemas.openxmlformats.org/officeDocument/2006/relationships/printerSettings" Target="../printerSettings/printerSettings5434.bin"/><Relationship Id="rId34" Type="http://schemas.openxmlformats.org/officeDocument/2006/relationships/printerSettings" Target="../printerSettings/printerSettings5447.bin"/><Relationship Id="rId42" Type="http://schemas.openxmlformats.org/officeDocument/2006/relationships/printerSettings" Target="../printerSettings/printerSettings5455.bin"/><Relationship Id="rId47" Type="http://schemas.openxmlformats.org/officeDocument/2006/relationships/printerSettings" Target="../printerSettings/printerSettings5460.bin"/><Relationship Id="rId50" Type="http://schemas.openxmlformats.org/officeDocument/2006/relationships/printerSettings" Target="../printerSettings/printerSettings5463.bin"/><Relationship Id="rId55" Type="http://schemas.openxmlformats.org/officeDocument/2006/relationships/printerSettings" Target="../printerSettings/printerSettings5468.bin"/><Relationship Id="rId7" Type="http://schemas.openxmlformats.org/officeDocument/2006/relationships/printerSettings" Target="../printerSettings/printerSettings5420.bin"/><Relationship Id="rId2" Type="http://schemas.openxmlformats.org/officeDocument/2006/relationships/printerSettings" Target="../printerSettings/printerSettings5415.bin"/><Relationship Id="rId16" Type="http://schemas.openxmlformats.org/officeDocument/2006/relationships/printerSettings" Target="../printerSettings/printerSettings5429.bin"/><Relationship Id="rId20" Type="http://schemas.openxmlformats.org/officeDocument/2006/relationships/printerSettings" Target="../printerSettings/printerSettings5433.bin"/><Relationship Id="rId29" Type="http://schemas.openxmlformats.org/officeDocument/2006/relationships/printerSettings" Target="../printerSettings/printerSettings5442.bin"/><Relationship Id="rId41" Type="http://schemas.openxmlformats.org/officeDocument/2006/relationships/printerSettings" Target="../printerSettings/printerSettings5454.bin"/><Relationship Id="rId54" Type="http://schemas.openxmlformats.org/officeDocument/2006/relationships/printerSettings" Target="../printerSettings/printerSettings5467.bin"/><Relationship Id="rId1" Type="http://schemas.openxmlformats.org/officeDocument/2006/relationships/printerSettings" Target="../printerSettings/printerSettings5414.bin"/><Relationship Id="rId6" Type="http://schemas.openxmlformats.org/officeDocument/2006/relationships/printerSettings" Target="../printerSettings/printerSettings5419.bin"/><Relationship Id="rId11" Type="http://schemas.openxmlformats.org/officeDocument/2006/relationships/printerSettings" Target="../printerSettings/printerSettings5424.bin"/><Relationship Id="rId24" Type="http://schemas.openxmlformats.org/officeDocument/2006/relationships/printerSettings" Target="../printerSettings/printerSettings5437.bin"/><Relationship Id="rId32" Type="http://schemas.openxmlformats.org/officeDocument/2006/relationships/printerSettings" Target="../printerSettings/printerSettings5445.bin"/><Relationship Id="rId37" Type="http://schemas.openxmlformats.org/officeDocument/2006/relationships/printerSettings" Target="../printerSettings/printerSettings5450.bin"/><Relationship Id="rId40" Type="http://schemas.openxmlformats.org/officeDocument/2006/relationships/printerSettings" Target="../printerSettings/printerSettings5453.bin"/><Relationship Id="rId45" Type="http://schemas.openxmlformats.org/officeDocument/2006/relationships/printerSettings" Target="../printerSettings/printerSettings5458.bin"/><Relationship Id="rId53" Type="http://schemas.openxmlformats.org/officeDocument/2006/relationships/printerSettings" Target="../printerSettings/printerSettings5466.bin"/><Relationship Id="rId58" Type="http://schemas.openxmlformats.org/officeDocument/2006/relationships/printerSettings" Target="../printerSettings/printerSettings5471.bin"/><Relationship Id="rId5" Type="http://schemas.openxmlformats.org/officeDocument/2006/relationships/printerSettings" Target="../printerSettings/printerSettings5418.bin"/><Relationship Id="rId15" Type="http://schemas.openxmlformats.org/officeDocument/2006/relationships/printerSettings" Target="../printerSettings/printerSettings5428.bin"/><Relationship Id="rId23" Type="http://schemas.openxmlformats.org/officeDocument/2006/relationships/printerSettings" Target="../printerSettings/printerSettings5436.bin"/><Relationship Id="rId28" Type="http://schemas.openxmlformats.org/officeDocument/2006/relationships/printerSettings" Target="../printerSettings/printerSettings5441.bin"/><Relationship Id="rId36" Type="http://schemas.openxmlformats.org/officeDocument/2006/relationships/printerSettings" Target="../printerSettings/printerSettings5449.bin"/><Relationship Id="rId49" Type="http://schemas.openxmlformats.org/officeDocument/2006/relationships/printerSettings" Target="../printerSettings/printerSettings5462.bin"/><Relationship Id="rId57" Type="http://schemas.openxmlformats.org/officeDocument/2006/relationships/printerSettings" Target="../printerSettings/printerSettings5470.bin"/><Relationship Id="rId61" Type="http://schemas.openxmlformats.org/officeDocument/2006/relationships/drawing" Target="../drawings/drawing177.xml"/><Relationship Id="rId10" Type="http://schemas.openxmlformats.org/officeDocument/2006/relationships/printerSettings" Target="../printerSettings/printerSettings5423.bin"/><Relationship Id="rId19" Type="http://schemas.openxmlformats.org/officeDocument/2006/relationships/printerSettings" Target="../printerSettings/printerSettings5432.bin"/><Relationship Id="rId31" Type="http://schemas.openxmlformats.org/officeDocument/2006/relationships/printerSettings" Target="../printerSettings/printerSettings5444.bin"/><Relationship Id="rId44" Type="http://schemas.openxmlformats.org/officeDocument/2006/relationships/printerSettings" Target="../printerSettings/printerSettings5457.bin"/><Relationship Id="rId52" Type="http://schemas.openxmlformats.org/officeDocument/2006/relationships/printerSettings" Target="../printerSettings/printerSettings5465.bin"/><Relationship Id="rId60" Type="http://schemas.openxmlformats.org/officeDocument/2006/relationships/printerSettings" Target="../printerSettings/printerSettings5473.bin"/><Relationship Id="rId4" Type="http://schemas.openxmlformats.org/officeDocument/2006/relationships/printerSettings" Target="../printerSettings/printerSettings5417.bin"/><Relationship Id="rId9" Type="http://schemas.openxmlformats.org/officeDocument/2006/relationships/printerSettings" Target="../printerSettings/printerSettings5422.bin"/><Relationship Id="rId14" Type="http://schemas.openxmlformats.org/officeDocument/2006/relationships/printerSettings" Target="../printerSettings/printerSettings5427.bin"/><Relationship Id="rId22" Type="http://schemas.openxmlformats.org/officeDocument/2006/relationships/printerSettings" Target="../printerSettings/printerSettings5435.bin"/><Relationship Id="rId27" Type="http://schemas.openxmlformats.org/officeDocument/2006/relationships/printerSettings" Target="../printerSettings/printerSettings5440.bin"/><Relationship Id="rId30" Type="http://schemas.openxmlformats.org/officeDocument/2006/relationships/printerSettings" Target="../printerSettings/printerSettings5443.bin"/><Relationship Id="rId35" Type="http://schemas.openxmlformats.org/officeDocument/2006/relationships/printerSettings" Target="../printerSettings/printerSettings5448.bin"/><Relationship Id="rId43" Type="http://schemas.openxmlformats.org/officeDocument/2006/relationships/printerSettings" Target="../printerSettings/printerSettings5456.bin"/><Relationship Id="rId48" Type="http://schemas.openxmlformats.org/officeDocument/2006/relationships/printerSettings" Target="../printerSettings/printerSettings5461.bin"/><Relationship Id="rId56" Type="http://schemas.openxmlformats.org/officeDocument/2006/relationships/printerSettings" Target="../printerSettings/printerSettings5469.bin"/><Relationship Id="rId8" Type="http://schemas.openxmlformats.org/officeDocument/2006/relationships/printerSettings" Target="../printerSettings/printerSettings5421.bin"/><Relationship Id="rId51" Type="http://schemas.openxmlformats.org/officeDocument/2006/relationships/printerSettings" Target="../printerSettings/printerSettings5464.bin"/><Relationship Id="rId3" Type="http://schemas.openxmlformats.org/officeDocument/2006/relationships/printerSettings" Target="../printerSettings/printerSettings5416.bin"/><Relationship Id="rId12" Type="http://schemas.openxmlformats.org/officeDocument/2006/relationships/printerSettings" Target="../printerSettings/printerSettings5425.bin"/><Relationship Id="rId17" Type="http://schemas.openxmlformats.org/officeDocument/2006/relationships/printerSettings" Target="../printerSettings/printerSettings5430.bin"/><Relationship Id="rId25" Type="http://schemas.openxmlformats.org/officeDocument/2006/relationships/printerSettings" Target="../printerSettings/printerSettings5438.bin"/><Relationship Id="rId33" Type="http://schemas.openxmlformats.org/officeDocument/2006/relationships/printerSettings" Target="../printerSettings/printerSettings5446.bin"/><Relationship Id="rId38" Type="http://schemas.openxmlformats.org/officeDocument/2006/relationships/printerSettings" Target="../printerSettings/printerSettings5451.bin"/><Relationship Id="rId46" Type="http://schemas.openxmlformats.org/officeDocument/2006/relationships/printerSettings" Target="../printerSettings/printerSettings5459.bin"/><Relationship Id="rId59" Type="http://schemas.openxmlformats.org/officeDocument/2006/relationships/printerSettings" Target="../printerSettings/printerSettings547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215"/>
  <sheetViews>
    <sheetView tabSelected="1" zoomScale="85" zoomScaleNormal="85" workbookViewId="0"/>
  </sheetViews>
  <sheetFormatPr defaultColWidth="9" defaultRowHeight="13.5"/>
  <cols>
    <col min="1" max="16384" width="9" style="76"/>
  </cols>
  <sheetData>
    <row r="1" spans="1:2">
      <c r="A1" s="76" t="s">
        <v>55</v>
      </c>
      <c r="B1" s="76" t="s">
        <v>584</v>
      </c>
    </row>
    <row r="3" spans="1:2">
      <c r="A3" s="76">
        <v>1</v>
      </c>
      <c r="B3" s="76" t="s">
        <v>42</v>
      </c>
    </row>
    <row r="5" spans="1:2">
      <c r="A5" s="190" t="s">
        <v>69</v>
      </c>
      <c r="B5" s="191" t="s">
        <v>66</v>
      </c>
    </row>
    <row r="6" spans="1:2">
      <c r="A6" s="190" t="s">
        <v>70</v>
      </c>
      <c r="B6" s="191" t="s">
        <v>56</v>
      </c>
    </row>
    <row r="7" spans="1:2">
      <c r="A7" s="190" t="s">
        <v>71</v>
      </c>
      <c r="B7" s="191" t="s">
        <v>803</v>
      </c>
    </row>
    <row r="8" spans="1:2">
      <c r="A8" s="124" t="s">
        <v>1680</v>
      </c>
      <c r="B8" s="125" t="s">
        <v>384</v>
      </c>
    </row>
    <row r="9" spans="1:2">
      <c r="A9" s="124" t="s">
        <v>1703</v>
      </c>
      <c r="B9" s="125" t="s">
        <v>794</v>
      </c>
    </row>
    <row r="10" spans="1:2">
      <c r="A10" s="124" t="s">
        <v>1704</v>
      </c>
      <c r="B10" s="125" t="s">
        <v>59</v>
      </c>
    </row>
    <row r="11" spans="1:2">
      <c r="A11" s="124" t="s">
        <v>1705</v>
      </c>
      <c r="B11" s="125" t="s">
        <v>67</v>
      </c>
    </row>
    <row r="12" spans="1:2">
      <c r="A12" s="124" t="s">
        <v>1706</v>
      </c>
      <c r="B12" s="125" t="s">
        <v>57</v>
      </c>
    </row>
    <row r="13" spans="1:2">
      <c r="A13" s="124" t="s">
        <v>1707</v>
      </c>
      <c r="B13" s="125" t="s">
        <v>60</v>
      </c>
    </row>
    <row r="14" spans="1:2">
      <c r="A14" s="124" t="s">
        <v>385</v>
      </c>
      <c r="B14" s="125" t="s">
        <v>58</v>
      </c>
    </row>
    <row r="15" spans="1:2">
      <c r="A15" s="124" t="s">
        <v>386</v>
      </c>
      <c r="B15" s="125" t="s">
        <v>61</v>
      </c>
    </row>
    <row r="16" spans="1:2">
      <c r="A16" s="124" t="s">
        <v>387</v>
      </c>
      <c r="B16" s="125" t="s">
        <v>62</v>
      </c>
    </row>
    <row r="17" spans="1:3">
      <c r="A17" s="124" t="s">
        <v>388</v>
      </c>
      <c r="B17" s="125" t="s">
        <v>389</v>
      </c>
    </row>
    <row r="18" spans="1:3">
      <c r="A18" s="124" t="s">
        <v>1711</v>
      </c>
      <c r="B18" s="822" t="s">
        <v>1712</v>
      </c>
    </row>
    <row r="19" spans="1:3">
      <c r="A19" s="124" t="s">
        <v>1709</v>
      </c>
      <c r="B19" s="125" t="s">
        <v>797</v>
      </c>
    </row>
    <row r="20" spans="1:3">
      <c r="A20" s="124" t="s">
        <v>1710</v>
      </c>
      <c r="B20" s="125" t="s">
        <v>395</v>
      </c>
    </row>
    <row r="21" spans="1:3">
      <c r="A21" s="124" t="s">
        <v>1708</v>
      </c>
      <c r="B21" s="125" t="s">
        <v>390</v>
      </c>
    </row>
    <row r="22" spans="1:3">
      <c r="A22" s="124" t="s">
        <v>795</v>
      </c>
      <c r="B22" s="125" t="s">
        <v>391</v>
      </c>
    </row>
    <row r="23" spans="1:3">
      <c r="A23" s="192"/>
    </row>
    <row r="24" spans="1:3">
      <c r="A24" s="76">
        <v>2</v>
      </c>
      <c r="B24" s="76" t="s">
        <v>438</v>
      </c>
    </row>
    <row r="26" spans="1:3">
      <c r="A26" s="190" t="s">
        <v>439</v>
      </c>
      <c r="B26" s="191" t="s">
        <v>440</v>
      </c>
    </row>
    <row r="27" spans="1:3">
      <c r="A27" s="193" t="s">
        <v>1713</v>
      </c>
      <c r="B27" s="191" t="s">
        <v>1714</v>
      </c>
    </row>
    <row r="28" spans="1:3">
      <c r="A28" s="124" t="s">
        <v>1715</v>
      </c>
      <c r="B28" s="125" t="s">
        <v>441</v>
      </c>
    </row>
    <row r="29" spans="1:3">
      <c r="A29" s="124" t="s">
        <v>1717</v>
      </c>
      <c r="B29" s="125" t="s">
        <v>1716</v>
      </c>
      <c r="C29" s="125"/>
    </row>
    <row r="30" spans="1:3">
      <c r="A30" s="124" t="s">
        <v>786</v>
      </c>
      <c r="B30" s="125" t="s">
        <v>1718</v>
      </c>
    </row>
    <row r="31" spans="1:3">
      <c r="A31" s="124" t="s">
        <v>788</v>
      </c>
      <c r="B31" s="125" t="s">
        <v>787</v>
      </c>
    </row>
    <row r="32" spans="1:3">
      <c r="A32" s="124" t="s">
        <v>1719</v>
      </c>
      <c r="B32" s="125" t="s">
        <v>442</v>
      </c>
    </row>
    <row r="33" spans="1:2">
      <c r="A33" s="124" t="s">
        <v>1720</v>
      </c>
      <c r="B33" s="125" t="s">
        <v>1721</v>
      </c>
    </row>
    <row r="35" spans="1:2">
      <c r="A35" s="76">
        <v>3</v>
      </c>
      <c r="B35" s="76" t="s">
        <v>443</v>
      </c>
    </row>
    <row r="37" spans="1:2">
      <c r="A37" s="190" t="s">
        <v>444</v>
      </c>
      <c r="B37" s="191" t="s">
        <v>445</v>
      </c>
    </row>
    <row r="38" spans="1:2">
      <c r="A38" s="190" t="s">
        <v>446</v>
      </c>
      <c r="B38" s="191" t="s">
        <v>447</v>
      </c>
    </row>
    <row r="39" spans="1:2">
      <c r="A39" s="190" t="s">
        <v>448</v>
      </c>
      <c r="B39" s="191" t="s">
        <v>449</v>
      </c>
    </row>
    <row r="40" spans="1:2">
      <c r="A40" s="190" t="s">
        <v>450</v>
      </c>
      <c r="B40" s="191" t="s">
        <v>602</v>
      </c>
    </row>
    <row r="41" spans="1:2">
      <c r="A41" s="190" t="s">
        <v>451</v>
      </c>
      <c r="B41" s="191" t="s">
        <v>452</v>
      </c>
    </row>
    <row r="42" spans="1:2">
      <c r="A42" s="190" t="s">
        <v>453</v>
      </c>
      <c r="B42" s="191" t="s">
        <v>603</v>
      </c>
    </row>
    <row r="43" spans="1:2">
      <c r="A43" s="190" t="s">
        <v>454</v>
      </c>
      <c r="B43" s="191" t="s">
        <v>798</v>
      </c>
    </row>
    <row r="45" spans="1:2">
      <c r="A45" s="76">
        <v>4</v>
      </c>
      <c r="B45" s="76" t="s">
        <v>472</v>
      </c>
    </row>
    <row r="47" spans="1:2">
      <c r="A47" s="190" t="s">
        <v>473</v>
      </c>
      <c r="B47" s="191" t="s">
        <v>474</v>
      </c>
    </row>
    <row r="48" spans="1:2">
      <c r="A48" s="190" t="s">
        <v>475</v>
      </c>
      <c r="B48" s="191" t="s">
        <v>476</v>
      </c>
    </row>
    <row r="49" spans="1:2">
      <c r="A49" s="190" t="s">
        <v>477</v>
      </c>
      <c r="B49" s="191" t="s">
        <v>478</v>
      </c>
    </row>
    <row r="50" spans="1:2">
      <c r="A50" s="190" t="s">
        <v>479</v>
      </c>
      <c r="B50" s="191" t="s">
        <v>604</v>
      </c>
    </row>
    <row r="51" spans="1:2">
      <c r="A51" s="190" t="s">
        <v>480</v>
      </c>
      <c r="B51" s="191" t="s">
        <v>481</v>
      </c>
    </row>
    <row r="52" spans="1:2">
      <c r="A52" s="190" t="s">
        <v>482</v>
      </c>
      <c r="B52" s="191" t="s">
        <v>801</v>
      </c>
    </row>
    <row r="54" spans="1:2">
      <c r="A54" s="194">
        <v>5</v>
      </c>
      <c r="B54" s="194" t="s">
        <v>513</v>
      </c>
    </row>
    <row r="55" spans="1:2">
      <c r="A55" s="194"/>
      <c r="B55" s="194"/>
    </row>
    <row r="56" spans="1:2">
      <c r="A56" s="190" t="s">
        <v>514</v>
      </c>
      <c r="B56" s="191" t="s">
        <v>515</v>
      </c>
    </row>
    <row r="57" spans="1:2">
      <c r="A57" s="190" t="s">
        <v>516</v>
      </c>
      <c r="B57" s="191" t="s">
        <v>517</v>
      </c>
    </row>
    <row r="58" spans="1:2">
      <c r="A58" s="190" t="s">
        <v>518</v>
      </c>
      <c r="B58" s="191" t="s">
        <v>519</v>
      </c>
    </row>
    <row r="59" spans="1:2">
      <c r="A59" s="190" t="s">
        <v>520</v>
      </c>
      <c r="B59" s="191" t="s">
        <v>521</v>
      </c>
    </row>
    <row r="60" spans="1:2">
      <c r="A60" s="190" t="s">
        <v>522</v>
      </c>
      <c r="B60" s="191" t="s">
        <v>799</v>
      </c>
    </row>
    <row r="61" spans="1:2">
      <c r="A61" s="190" t="s">
        <v>523</v>
      </c>
      <c r="B61" s="191" t="s">
        <v>524</v>
      </c>
    </row>
    <row r="62" spans="1:2">
      <c r="A62" s="190" t="s">
        <v>525</v>
      </c>
      <c r="B62" s="195" t="s">
        <v>526</v>
      </c>
    </row>
    <row r="63" spans="1:2">
      <c r="A63" s="190" t="s">
        <v>527</v>
      </c>
      <c r="B63" s="195" t="s">
        <v>605</v>
      </c>
    </row>
    <row r="64" spans="1:2">
      <c r="A64" s="190" t="s">
        <v>528</v>
      </c>
      <c r="B64" s="195" t="s">
        <v>601</v>
      </c>
    </row>
    <row r="65" spans="1:3">
      <c r="A65" s="124" t="s">
        <v>808</v>
      </c>
      <c r="B65" s="263" t="s">
        <v>2059</v>
      </c>
    </row>
    <row r="66" spans="1:3">
      <c r="A66" s="124" t="s">
        <v>1733</v>
      </c>
      <c r="B66" s="263" t="s">
        <v>1649</v>
      </c>
    </row>
    <row r="68" spans="1:3">
      <c r="A68" s="76">
        <v>6</v>
      </c>
      <c r="B68" s="76" t="s">
        <v>905</v>
      </c>
    </row>
    <row r="70" spans="1:3">
      <c r="A70" s="190" t="s">
        <v>904</v>
      </c>
      <c r="B70" s="191" t="s">
        <v>903</v>
      </c>
    </row>
    <row r="71" spans="1:3">
      <c r="A71" s="190" t="s">
        <v>902</v>
      </c>
      <c r="B71" s="191" t="s">
        <v>901</v>
      </c>
    </row>
    <row r="72" spans="1:3">
      <c r="A72" s="124" t="s">
        <v>900</v>
      </c>
      <c r="B72" s="125" t="s">
        <v>899</v>
      </c>
      <c r="C72" s="125"/>
    </row>
    <row r="73" spans="1:3">
      <c r="A73" s="124" t="s">
        <v>898</v>
      </c>
      <c r="B73" s="125" t="s">
        <v>897</v>
      </c>
    </row>
    <row r="75" spans="1:3">
      <c r="A75" s="20">
        <v>7</v>
      </c>
      <c r="B75" s="20" t="s">
        <v>896</v>
      </c>
    </row>
    <row r="76" spans="1:3">
      <c r="A76" s="20"/>
      <c r="B76" s="20"/>
    </row>
    <row r="77" spans="1:3">
      <c r="A77" s="358" t="s">
        <v>895</v>
      </c>
      <c r="B77" s="357" t="s">
        <v>894</v>
      </c>
    </row>
    <row r="78" spans="1:3">
      <c r="A78" s="358" t="s">
        <v>893</v>
      </c>
      <c r="B78" s="357" t="s">
        <v>892</v>
      </c>
    </row>
    <row r="79" spans="1:3">
      <c r="A79" s="358" t="s">
        <v>891</v>
      </c>
      <c r="B79" s="357" t="s">
        <v>890</v>
      </c>
    </row>
    <row r="80" spans="1:3">
      <c r="A80" s="358" t="s">
        <v>889</v>
      </c>
      <c r="B80" s="357" t="s">
        <v>888</v>
      </c>
    </row>
    <row r="81" spans="1:2">
      <c r="A81" s="124" t="s">
        <v>887</v>
      </c>
      <c r="B81" s="356" t="s">
        <v>886</v>
      </c>
    </row>
    <row r="82" spans="1:2">
      <c r="A82" s="124" t="s">
        <v>885</v>
      </c>
      <c r="B82" s="355" t="s">
        <v>884</v>
      </c>
    </row>
    <row r="84" spans="1:2">
      <c r="A84" s="76">
        <v>8</v>
      </c>
      <c r="B84" s="76" t="s">
        <v>883</v>
      </c>
    </row>
    <row r="86" spans="1:2">
      <c r="A86" s="190" t="s">
        <v>882</v>
      </c>
      <c r="B86" s="191" t="s">
        <v>881</v>
      </c>
    </row>
    <row r="87" spans="1:2">
      <c r="A87" s="190" t="s">
        <v>880</v>
      </c>
      <c r="B87" s="191" t="s">
        <v>879</v>
      </c>
    </row>
    <row r="88" spans="1:2">
      <c r="A88" s="124" t="s">
        <v>878</v>
      </c>
      <c r="B88" s="125" t="s">
        <v>1734</v>
      </c>
    </row>
    <row r="89" spans="1:2">
      <c r="A89" s="300" t="s">
        <v>877</v>
      </c>
      <c r="B89" s="125" t="s">
        <v>876</v>
      </c>
    </row>
    <row r="90" spans="1:2">
      <c r="A90" s="300" t="s">
        <v>875</v>
      </c>
      <c r="B90" s="125" t="s">
        <v>874</v>
      </c>
    </row>
    <row r="91" spans="1:2">
      <c r="A91" s="300" t="s">
        <v>873</v>
      </c>
      <c r="B91" s="125" t="s">
        <v>872</v>
      </c>
    </row>
    <row r="92" spans="1:2">
      <c r="A92" s="300" t="s">
        <v>871</v>
      </c>
      <c r="B92" s="125" t="s">
        <v>870</v>
      </c>
    </row>
    <row r="93" spans="1:2">
      <c r="A93" s="300" t="s">
        <v>869</v>
      </c>
      <c r="B93" s="125" t="s">
        <v>868</v>
      </c>
    </row>
    <row r="94" spans="1:2">
      <c r="A94" s="354" t="s">
        <v>867</v>
      </c>
      <c r="B94" s="125" t="s">
        <v>866</v>
      </c>
    </row>
    <row r="95" spans="1:2">
      <c r="A95" s="300" t="s">
        <v>865</v>
      </c>
      <c r="B95" s="125" t="s">
        <v>864</v>
      </c>
    </row>
    <row r="96" spans="1:2">
      <c r="A96" s="300" t="s">
        <v>863</v>
      </c>
      <c r="B96" s="125" t="s">
        <v>862</v>
      </c>
    </row>
    <row r="97" spans="1:2">
      <c r="A97" s="300" t="s">
        <v>861</v>
      </c>
      <c r="B97" s="125" t="s">
        <v>860</v>
      </c>
    </row>
    <row r="98" spans="1:2">
      <c r="A98" s="300" t="s">
        <v>859</v>
      </c>
      <c r="B98" s="125" t="s">
        <v>858</v>
      </c>
    </row>
    <row r="99" spans="1:2">
      <c r="A99" s="300" t="s">
        <v>857</v>
      </c>
      <c r="B99" s="125" t="s">
        <v>856</v>
      </c>
    </row>
    <row r="100" spans="1:2">
      <c r="A100" s="190"/>
    </row>
    <row r="101" spans="1:2">
      <c r="A101" s="209">
        <v>9</v>
      </c>
      <c r="B101" s="209" t="s">
        <v>855</v>
      </c>
    </row>
    <row r="102" spans="1:2">
      <c r="A102" s="209"/>
      <c r="B102" s="209"/>
    </row>
    <row r="103" spans="1:2">
      <c r="A103" s="124" t="s">
        <v>854</v>
      </c>
      <c r="B103" s="125" t="s">
        <v>853</v>
      </c>
    </row>
    <row r="104" spans="1:2">
      <c r="A104" s="124" t="s">
        <v>852</v>
      </c>
      <c r="B104" s="125" t="s">
        <v>851</v>
      </c>
    </row>
    <row r="105" spans="1:2">
      <c r="A105" s="124" t="s">
        <v>850</v>
      </c>
      <c r="B105" s="125" t="s">
        <v>849</v>
      </c>
    </row>
    <row r="106" spans="1:2">
      <c r="A106" s="124" t="s">
        <v>848</v>
      </c>
      <c r="B106" s="125" t="s">
        <v>847</v>
      </c>
    </row>
    <row r="107" spans="1:2">
      <c r="A107" s="124" t="s">
        <v>846</v>
      </c>
      <c r="B107" s="125" t="s">
        <v>845</v>
      </c>
    </row>
    <row r="108" spans="1:2">
      <c r="A108" s="124" t="s">
        <v>844</v>
      </c>
      <c r="B108" s="125" t="s">
        <v>843</v>
      </c>
    </row>
    <row r="110" spans="1:2">
      <c r="A110" s="209">
        <v>10</v>
      </c>
      <c r="B110" s="209" t="s">
        <v>842</v>
      </c>
    </row>
    <row r="111" spans="1:2">
      <c r="A111" s="209"/>
      <c r="B111" s="209"/>
    </row>
    <row r="112" spans="1:2">
      <c r="A112" s="124" t="s">
        <v>841</v>
      </c>
      <c r="B112" s="125" t="s">
        <v>840</v>
      </c>
    </row>
    <row r="113" spans="1:2">
      <c r="A113" s="124" t="s">
        <v>839</v>
      </c>
      <c r="B113" s="125" t="s">
        <v>838</v>
      </c>
    </row>
    <row r="114" spans="1:2">
      <c r="A114" s="124" t="s">
        <v>837</v>
      </c>
      <c r="B114" s="125" t="s">
        <v>836</v>
      </c>
    </row>
    <row r="115" spans="1:2">
      <c r="A115" s="124" t="s">
        <v>835</v>
      </c>
      <c r="B115" s="125" t="s">
        <v>834</v>
      </c>
    </row>
    <row r="116" spans="1:2">
      <c r="A116" s="124" t="s">
        <v>833</v>
      </c>
      <c r="B116" s="125" t="s">
        <v>831</v>
      </c>
    </row>
    <row r="117" spans="1:2">
      <c r="A117" s="124" t="s">
        <v>832</v>
      </c>
      <c r="B117" s="125" t="s">
        <v>830</v>
      </c>
    </row>
    <row r="119" spans="1:2">
      <c r="A119" s="209">
        <v>11</v>
      </c>
      <c r="B119" s="209" t="s">
        <v>829</v>
      </c>
    </row>
    <row r="120" spans="1:2">
      <c r="A120" s="209"/>
      <c r="B120" s="209"/>
    </row>
    <row r="121" spans="1:2">
      <c r="A121" s="124" t="s">
        <v>1959</v>
      </c>
      <c r="B121" s="125" t="s">
        <v>1957</v>
      </c>
    </row>
    <row r="122" spans="1:2">
      <c r="A122" s="124" t="s">
        <v>1960</v>
      </c>
      <c r="B122" s="125" t="s">
        <v>1958</v>
      </c>
    </row>
    <row r="123" spans="1:2">
      <c r="A123" s="124" t="s">
        <v>827</v>
      </c>
      <c r="B123" s="125" t="s">
        <v>828</v>
      </c>
    </row>
    <row r="124" spans="1:2">
      <c r="A124" s="124" t="s">
        <v>825</v>
      </c>
      <c r="B124" s="125" t="s">
        <v>826</v>
      </c>
    </row>
    <row r="125" spans="1:2">
      <c r="A125" s="124" t="s">
        <v>1961</v>
      </c>
      <c r="B125" s="125" t="s">
        <v>824</v>
      </c>
    </row>
    <row r="126" spans="1:2">
      <c r="A126" s="209"/>
      <c r="B126" s="209"/>
    </row>
    <row r="127" spans="1:2">
      <c r="A127" s="209">
        <v>12</v>
      </c>
      <c r="B127" s="209" t="s">
        <v>823</v>
      </c>
    </row>
    <row r="128" spans="1:2">
      <c r="A128" s="209"/>
      <c r="B128" s="209"/>
    </row>
    <row r="129" spans="1:2">
      <c r="A129" s="124" t="s">
        <v>822</v>
      </c>
      <c r="B129" s="125" t="s">
        <v>821</v>
      </c>
    </row>
    <row r="130" spans="1:2">
      <c r="A130" s="124" t="s">
        <v>820</v>
      </c>
      <c r="B130" s="125" t="s">
        <v>819</v>
      </c>
    </row>
    <row r="131" spans="1:2">
      <c r="A131" s="124" t="s">
        <v>818</v>
      </c>
      <c r="B131" s="125" t="s">
        <v>817</v>
      </c>
    </row>
    <row r="132" spans="1:2">
      <c r="A132" s="124" t="s">
        <v>816</v>
      </c>
      <c r="B132" s="125" t="s">
        <v>815</v>
      </c>
    </row>
    <row r="133" spans="1:2">
      <c r="A133" s="124" t="s">
        <v>814</v>
      </c>
      <c r="B133" s="125" t="s">
        <v>813</v>
      </c>
    </row>
    <row r="134" spans="1:2">
      <c r="A134" s="124" t="s">
        <v>812</v>
      </c>
      <c r="B134" s="125" t="s">
        <v>811</v>
      </c>
    </row>
    <row r="135" spans="1:2">
      <c r="A135" s="124" t="s">
        <v>810</v>
      </c>
      <c r="B135" s="125" t="s">
        <v>809</v>
      </c>
    </row>
    <row r="137" spans="1:2">
      <c r="A137" s="209">
        <v>13</v>
      </c>
      <c r="B137" s="209" t="s">
        <v>1363</v>
      </c>
    </row>
    <row r="138" spans="1:2">
      <c r="A138" s="209"/>
      <c r="B138" s="209"/>
    </row>
    <row r="139" spans="1:2">
      <c r="A139" s="124" t="s">
        <v>1362</v>
      </c>
      <c r="B139" s="125" t="s">
        <v>1361</v>
      </c>
    </row>
    <row r="140" spans="1:2">
      <c r="A140" s="124" t="s">
        <v>1360</v>
      </c>
      <c r="B140" s="125" t="s">
        <v>1359</v>
      </c>
    </row>
    <row r="142" spans="1:2">
      <c r="A142" s="209">
        <v>14</v>
      </c>
      <c r="B142" s="209" t="s">
        <v>1358</v>
      </c>
    </row>
    <row r="143" spans="1:2">
      <c r="A143" s="124" t="s">
        <v>1357</v>
      </c>
      <c r="B143" s="125" t="s">
        <v>1356</v>
      </c>
    </row>
    <row r="144" spans="1:2">
      <c r="A144" s="124" t="s">
        <v>1355</v>
      </c>
      <c r="B144" s="125" t="s">
        <v>1354</v>
      </c>
    </row>
    <row r="145" spans="1:2">
      <c r="A145" s="124"/>
      <c r="B145" s="125"/>
    </row>
    <row r="146" spans="1:2">
      <c r="A146" s="209">
        <v>15</v>
      </c>
      <c r="B146" s="209" t="s">
        <v>1353</v>
      </c>
    </row>
    <row r="147" spans="1:2">
      <c r="A147" s="209"/>
      <c r="B147" s="209"/>
    </row>
    <row r="148" spans="1:2">
      <c r="A148" s="124" t="s">
        <v>1352</v>
      </c>
      <c r="B148" s="125" t="s">
        <v>1351</v>
      </c>
    </row>
    <row r="149" spans="1:2">
      <c r="A149" s="124" t="s">
        <v>1350</v>
      </c>
      <c r="B149" s="125" t="s">
        <v>1349</v>
      </c>
    </row>
    <row r="150" spans="1:2">
      <c r="A150" s="124" t="s">
        <v>1348</v>
      </c>
      <c r="B150" s="125" t="s">
        <v>1347</v>
      </c>
    </row>
    <row r="151" spans="1:2">
      <c r="A151" s="124" t="s">
        <v>1346</v>
      </c>
      <c r="B151" s="356" t="s">
        <v>1345</v>
      </c>
    </row>
    <row r="152" spans="1:2">
      <c r="A152" s="124" t="s">
        <v>1344</v>
      </c>
      <c r="B152" s="125" t="s">
        <v>1971</v>
      </c>
    </row>
    <row r="153" spans="1:2">
      <c r="A153" s="124" t="s">
        <v>1962</v>
      </c>
      <c r="B153" s="125" t="s">
        <v>1620</v>
      </c>
    </row>
    <row r="154" spans="1:2">
      <c r="A154" s="124" t="s">
        <v>1970</v>
      </c>
      <c r="B154" s="125" t="s">
        <v>1343</v>
      </c>
    </row>
    <row r="155" spans="1:2">
      <c r="A155" s="124" t="s">
        <v>1969</v>
      </c>
      <c r="B155" s="125" t="s">
        <v>1342</v>
      </c>
    </row>
    <row r="156" spans="1:2">
      <c r="A156" s="124" t="s">
        <v>1968</v>
      </c>
      <c r="B156" s="125" t="s">
        <v>1341</v>
      </c>
    </row>
    <row r="157" spans="1:2">
      <c r="A157" s="124" t="s">
        <v>1967</v>
      </c>
      <c r="B157" s="125" t="s">
        <v>1340</v>
      </c>
    </row>
    <row r="158" spans="1:2">
      <c r="A158" s="124" t="s">
        <v>1966</v>
      </c>
      <c r="B158" s="263" t="s">
        <v>1339</v>
      </c>
    </row>
    <row r="159" spans="1:2">
      <c r="A159" s="124" t="s">
        <v>1965</v>
      </c>
      <c r="B159" s="125" t="s">
        <v>1338</v>
      </c>
    </row>
    <row r="160" spans="1:2">
      <c r="A160" s="124" t="s">
        <v>1964</v>
      </c>
      <c r="B160" s="125" t="s">
        <v>1337</v>
      </c>
    </row>
    <row r="161" spans="1:2">
      <c r="A161" s="124" t="s">
        <v>1963</v>
      </c>
      <c r="B161" s="125" t="s">
        <v>1336</v>
      </c>
    </row>
    <row r="163" spans="1:2">
      <c r="A163" s="209">
        <v>16</v>
      </c>
      <c r="B163" s="209" t="s">
        <v>1335</v>
      </c>
    </row>
    <row r="164" spans="1:2">
      <c r="A164" s="209"/>
      <c r="B164" s="209"/>
    </row>
    <row r="165" spans="1:2">
      <c r="A165" s="124" t="s">
        <v>1334</v>
      </c>
      <c r="B165" s="125" t="s">
        <v>1333</v>
      </c>
    </row>
    <row r="166" spans="1:2">
      <c r="A166" s="124" t="s">
        <v>1332</v>
      </c>
      <c r="B166" s="125" t="s">
        <v>1331</v>
      </c>
    </row>
    <row r="167" spans="1:2">
      <c r="A167" s="124" t="s">
        <v>1330</v>
      </c>
      <c r="B167" s="125" t="s">
        <v>1329</v>
      </c>
    </row>
    <row r="168" spans="1:2">
      <c r="A168" s="124" t="s">
        <v>1328</v>
      </c>
      <c r="B168" s="125" t="s">
        <v>1327</v>
      </c>
    </row>
    <row r="169" spans="1:2">
      <c r="A169" s="124" t="s">
        <v>1326</v>
      </c>
      <c r="B169" s="125" t="s">
        <v>1325</v>
      </c>
    </row>
    <row r="171" spans="1:2">
      <c r="A171" s="209">
        <v>17</v>
      </c>
      <c r="B171" s="209" t="s">
        <v>1324</v>
      </c>
    </row>
    <row r="172" spans="1:2">
      <c r="A172" s="209"/>
      <c r="B172" s="209"/>
    </row>
    <row r="173" spans="1:2">
      <c r="A173" s="124" t="s">
        <v>1323</v>
      </c>
      <c r="B173" s="125" t="s">
        <v>1322</v>
      </c>
    </row>
    <row r="174" spans="1:2">
      <c r="A174" s="124" t="s">
        <v>1972</v>
      </c>
      <c r="B174" s="125" t="s">
        <v>1635</v>
      </c>
    </row>
    <row r="175" spans="1:2">
      <c r="A175" s="124" t="s">
        <v>1973</v>
      </c>
      <c r="B175" s="125" t="s">
        <v>1636</v>
      </c>
    </row>
    <row r="176" spans="1:2">
      <c r="A176" s="124" t="s">
        <v>1319</v>
      </c>
      <c r="B176" s="125" t="s">
        <v>1974</v>
      </c>
    </row>
    <row r="177" spans="1:2">
      <c r="A177" s="124" t="s">
        <v>1317</v>
      </c>
      <c r="B177" s="125" t="s">
        <v>1975</v>
      </c>
    </row>
    <row r="178" spans="1:2">
      <c r="A178" s="124" t="s">
        <v>1315</v>
      </c>
      <c r="B178" s="125" t="s">
        <v>1976</v>
      </c>
    </row>
    <row r="179" spans="1:2">
      <c r="A179" s="124" t="s">
        <v>1977</v>
      </c>
      <c r="B179" s="125" t="s">
        <v>1321</v>
      </c>
    </row>
    <row r="180" spans="1:2">
      <c r="A180" s="124" t="s">
        <v>1978</v>
      </c>
      <c r="B180" s="125" t="s">
        <v>1320</v>
      </c>
    </row>
    <row r="181" spans="1:2">
      <c r="A181" s="124" t="s">
        <v>1979</v>
      </c>
      <c r="B181" s="125" t="s">
        <v>1318</v>
      </c>
    </row>
    <row r="182" spans="1:2">
      <c r="A182" s="124" t="s">
        <v>1980</v>
      </c>
      <c r="B182" s="125" t="s">
        <v>1316</v>
      </c>
    </row>
    <row r="183" spans="1:2">
      <c r="A183" s="124" t="s">
        <v>1981</v>
      </c>
      <c r="B183" s="125" t="s">
        <v>1982</v>
      </c>
    </row>
    <row r="184" spans="1:2">
      <c r="A184" s="124" t="s">
        <v>1983</v>
      </c>
      <c r="B184" s="125" t="s">
        <v>1314</v>
      </c>
    </row>
    <row r="185" spans="1:2">
      <c r="A185" s="124" t="s">
        <v>1984</v>
      </c>
      <c r="B185" s="125" t="s">
        <v>1313</v>
      </c>
    </row>
    <row r="186" spans="1:2">
      <c r="A186" s="124" t="s">
        <v>1985</v>
      </c>
      <c r="B186" s="125" t="s">
        <v>1312</v>
      </c>
    </row>
    <row r="188" spans="1:2">
      <c r="A188" s="209">
        <v>18</v>
      </c>
      <c r="B188" s="209" t="s">
        <v>1311</v>
      </c>
    </row>
    <row r="189" spans="1:2">
      <c r="A189" s="209"/>
      <c r="B189" s="209"/>
    </row>
    <row r="190" spans="1:2">
      <c r="A190" s="124" t="s">
        <v>1310</v>
      </c>
      <c r="B190" s="125" t="s">
        <v>1309</v>
      </c>
    </row>
    <row r="191" spans="1:2">
      <c r="A191" s="124" t="s">
        <v>1308</v>
      </c>
      <c r="B191" s="125" t="s">
        <v>1307</v>
      </c>
    </row>
    <row r="192" spans="1:2">
      <c r="A192" s="354" t="s">
        <v>1306</v>
      </c>
      <c r="B192" s="125" t="s">
        <v>1305</v>
      </c>
    </row>
    <row r="193" spans="1:2">
      <c r="A193" s="300" t="s">
        <v>1304</v>
      </c>
      <c r="B193" s="125" t="s">
        <v>1303</v>
      </c>
    </row>
    <row r="194" spans="1:2">
      <c r="A194" s="209"/>
      <c r="B194" s="209"/>
    </row>
    <row r="195" spans="1:2">
      <c r="A195" s="209">
        <v>19</v>
      </c>
      <c r="B195" s="209" t="s">
        <v>1302</v>
      </c>
    </row>
    <row r="196" spans="1:2">
      <c r="A196" s="209"/>
      <c r="B196" s="209"/>
    </row>
    <row r="197" spans="1:2">
      <c r="A197" s="124" t="s">
        <v>1301</v>
      </c>
      <c r="B197" s="125" t="s">
        <v>1300</v>
      </c>
    </row>
    <row r="198" spans="1:2">
      <c r="A198" s="124" t="s">
        <v>1299</v>
      </c>
      <c r="B198" s="125" t="s">
        <v>1298</v>
      </c>
    </row>
    <row r="200" spans="1:2">
      <c r="A200" s="209">
        <v>20</v>
      </c>
      <c r="B200" s="209" t="s">
        <v>1297</v>
      </c>
    </row>
    <row r="201" spans="1:2">
      <c r="A201" s="209"/>
      <c r="B201" s="209"/>
    </row>
    <row r="202" spans="1:2">
      <c r="A202" s="124" t="s">
        <v>1296</v>
      </c>
      <c r="B202" s="125" t="s">
        <v>1295</v>
      </c>
    </row>
    <row r="203" spans="1:2">
      <c r="A203" s="124" t="s">
        <v>1294</v>
      </c>
      <c r="B203" s="125" t="s">
        <v>1293</v>
      </c>
    </row>
    <row r="204" spans="1:2">
      <c r="A204" s="124" t="s">
        <v>1292</v>
      </c>
      <c r="B204" s="125" t="s">
        <v>1291</v>
      </c>
    </row>
    <row r="206" spans="1:2">
      <c r="A206" s="209">
        <v>21</v>
      </c>
      <c r="B206" s="209" t="s">
        <v>1290</v>
      </c>
    </row>
    <row r="207" spans="1:2">
      <c r="A207" s="209"/>
      <c r="B207" s="209"/>
    </row>
    <row r="208" spans="1:2">
      <c r="A208" s="124" t="s">
        <v>1289</v>
      </c>
      <c r="B208" s="125" t="s">
        <v>1288</v>
      </c>
    </row>
    <row r="209" spans="1:2">
      <c r="A209" s="124" t="s">
        <v>1287</v>
      </c>
      <c r="B209" s="125" t="s">
        <v>1286</v>
      </c>
    </row>
    <row r="210" spans="1:2">
      <c r="A210" s="124" t="s">
        <v>1285</v>
      </c>
      <c r="B210" s="125" t="s">
        <v>1284</v>
      </c>
    </row>
    <row r="211" spans="1:2">
      <c r="A211" s="124" t="s">
        <v>1283</v>
      </c>
      <c r="B211" s="125" t="s">
        <v>1282</v>
      </c>
    </row>
    <row r="212" spans="1:2">
      <c r="A212" s="124" t="s">
        <v>1281</v>
      </c>
      <c r="B212" s="125" t="s">
        <v>1280</v>
      </c>
    </row>
    <row r="213" spans="1:2">
      <c r="A213" s="124" t="s">
        <v>1279</v>
      </c>
      <c r="B213" s="125" t="s">
        <v>1278</v>
      </c>
    </row>
    <row r="215" spans="1:2">
      <c r="A215" s="300" t="s">
        <v>2031</v>
      </c>
      <c r="B215" s="125" t="s">
        <v>2032</v>
      </c>
    </row>
  </sheetData>
  <customSheetViews>
    <customSheetView guid="{7638DF67-4320-4B2E-8CED-F30400A22A6F}" scale="85">
      <selection activeCell="B32" sqref="B32"/>
      <pageMargins left="0.7" right="0.7" top="0.75" bottom="0.75" header="0.3" footer="0.3"/>
      <pageSetup paperSize="9" orientation="portrait" horizontalDpi="300" verticalDpi="300" r:id="rId1"/>
    </customSheetView>
    <customSheetView guid="{033C36F7-E1E4-46BF-954B-BBA7310CE75C}" scale="85" topLeftCell="A133">
      <selection activeCell="B152" sqref="B152"/>
      <pageMargins left="0.7" right="0.7" top="0.75" bottom="0.75" header="0.3" footer="0.3"/>
      <pageSetup paperSize="9" orientation="portrait" horizontalDpi="300" verticalDpi="300" r:id="rId2"/>
    </customSheetView>
    <customSheetView guid="{36472B0F-2A8F-4437-8A5B-DB8B4B6E968E}" scale="85" topLeftCell="A49">
      <selection activeCell="B81" sqref="B81"/>
      <pageMargins left="0.7" right="0.7" top="0.75" bottom="0.75" header="0.3" footer="0.3"/>
      <pageSetup paperSize="9" orientation="portrait" horizontalDpi="300" verticalDpi="300" r:id="rId3"/>
    </customSheetView>
    <customSheetView guid="{2D0A6E8D-0408-4801-8FAA-C5FD88FF0EC2}" scale="85">
      <selection activeCell="B32" sqref="B32"/>
      <pageMargins left="0.7" right="0.7" top="0.75" bottom="0.75" header="0.3" footer="0.3"/>
      <pageSetup paperSize="9" orientation="portrait" horizontalDpi="300" verticalDpi="300" r:id="rId4"/>
    </customSheetView>
    <customSheetView guid="{CCAE2F8D-A096-471A-A5DB-761473E75C80}" scale="85" topLeftCell="A4">
      <selection activeCell="A159" sqref="A159"/>
      <pageMargins left="0.7" right="0.7" top="0.75" bottom="0.75" header="0.3" footer="0.3"/>
      <pageSetup paperSize="9" orientation="portrait" horizontalDpi="300" verticalDpi="300" r:id="rId5"/>
    </customSheetView>
    <customSheetView guid="{A70FDA42-82B2-4F14-8984-2E2044C05861}" scale="85" topLeftCell="B115">
      <selection activeCell="A159" sqref="A159"/>
      <pageMargins left="0.7" right="0.7" top="0.75" bottom="0.75" header="0.3" footer="0.3"/>
      <pageSetup paperSize="9" orientation="portrait" horizontalDpi="300" verticalDpi="300" r:id="rId6"/>
    </customSheetView>
    <customSheetView guid="{F8F8F397-D6A3-4BD0-9E53-3D39483D1CBF}" scale="85" topLeftCell="A4">
      <pageMargins left="0.7" right="0.7" top="0.75" bottom="0.75" header="0.3" footer="0.3"/>
      <pageSetup paperSize="9" orientation="portrait" horizontalDpi="300" verticalDpi="300" r:id="rId7"/>
    </customSheetView>
    <customSheetView guid="{D673FFEC-E07D-49B9-A0FC-BCF5FDFD2C67}" scale="85" topLeftCell="A88">
      <selection activeCell="B129" sqref="B129"/>
      <pageMargins left="0.7" right="0.7" top="0.75" bottom="0.75" header="0.3" footer="0.3"/>
      <pageSetup paperSize="9" orientation="portrait" horizontalDpi="300" verticalDpi="300" r:id="rId8"/>
    </customSheetView>
    <customSheetView guid="{EE98275F-E3BA-4A7E-BE2A-0F7F35847352}" scale="85" topLeftCell="A49">
      <selection activeCell="B81" sqref="B81"/>
      <pageMargins left="0.7" right="0.7" top="0.75" bottom="0.75" header="0.3" footer="0.3"/>
      <pageSetup paperSize="9" orientation="portrait" horizontalDpi="300" verticalDpi="300" r:id="rId9"/>
    </customSheetView>
    <customSheetView guid="{97E03D02-D480-4666-A6E1-59D4144B3FD9}" scale="85" topLeftCell="A133">
      <selection activeCell="B152" sqref="B152"/>
      <pageMargins left="0.7" right="0.7" top="0.75" bottom="0.75" header="0.3" footer="0.3"/>
      <pageSetup paperSize="9" orientation="portrait" horizontalDpi="300" verticalDpi="300" r:id="rId10"/>
    </customSheetView>
    <customSheetView guid="{9A3FFD83-48B2-47DA-8A5E-53892F5AF928}" scale="85" topLeftCell="A160">
      <selection activeCell="B185" sqref="B185"/>
      <pageMargins left="0.7" right="0.7" top="0.75" bottom="0.75" header="0.3" footer="0.3"/>
      <pageSetup paperSize="9" orientation="portrait" horizontalDpi="300" verticalDpi="300" r:id="rId11"/>
    </customSheetView>
    <customSheetView guid="{717D5D0E-03BD-42FE-B02F-A9FF9CADF1A5}" scale="85">
      <selection activeCell="B32" sqref="B32"/>
      <pageMargins left="0.7" right="0.7" top="0.75" bottom="0.75" header="0.3" footer="0.3"/>
      <pageSetup paperSize="9" orientation="portrait" horizontalDpi="300" verticalDpi="300" r:id="rId12"/>
    </customSheetView>
    <customSheetView guid="{30A2590E-B68F-488E-B4E2-55E3D8A53AAC}" scale="85" topLeftCell="A82">
      <selection activeCell="A120" sqref="A120"/>
      <pageMargins left="0.7" right="0.7" top="0.75" bottom="0.75" header="0.3" footer="0.3"/>
      <pageSetup paperSize="9" orientation="portrait" horizontalDpi="300" verticalDpi="300" r:id="rId13"/>
    </customSheetView>
    <customSheetView guid="{031DD57E-C293-423A-8DF7-B2FDC9241663}" scale="85" topLeftCell="A133">
      <selection activeCell="B147" sqref="B147"/>
      <pageMargins left="0.7" right="0.7" top="0.75" bottom="0.75" header="0.3" footer="0.3"/>
      <pageSetup paperSize="9" orientation="portrait" horizontalDpi="300" verticalDpi="300" r:id="rId14"/>
    </customSheetView>
    <customSheetView guid="{F9B3178F-FE3C-420E-BE2A-18A94A5552B8}" scale="85" topLeftCell="A49">
      <selection activeCell="B79" sqref="B79"/>
      <pageMargins left="0.7" right="0.7" top="0.75" bottom="0.75" header="0.3" footer="0.3"/>
      <pageSetup paperSize="9" orientation="portrait" horizontalDpi="300" verticalDpi="300" r:id="rId15"/>
    </customSheetView>
    <customSheetView guid="{F314B098-4B95-4B92-8423-CB04A69922DF}" scale="85" topLeftCell="A85">
      <selection activeCell="B91" sqref="B91"/>
      <pageMargins left="0.7" right="0.7" top="0.75" bottom="0.75" header="0.3" footer="0.3"/>
      <pageSetup paperSize="9" orientation="portrait" horizontalDpi="300" verticalDpi="300" r:id="rId16"/>
    </customSheetView>
    <customSheetView guid="{BBA60712-7519-46EB-A3CF-B043CF2D8D90}" scale="85" topLeftCell="A133">
      <selection activeCell="B152" sqref="B152"/>
      <pageMargins left="0.7" right="0.7" top="0.75" bottom="0.75" header="0.3" footer="0.3"/>
      <pageSetup paperSize="9" orientation="portrait" horizontalDpi="300" verticalDpi="300" r:id="rId17"/>
    </customSheetView>
    <customSheetView guid="{FAEA9D20-506D-4159-8291-B8ED06C29A08}" scale="85" topLeftCell="A133">
      <selection activeCell="B147" sqref="B147"/>
      <pageMargins left="0.7" right="0.7" top="0.75" bottom="0.75" header="0.3" footer="0.3"/>
      <pageSetup paperSize="9" orientation="portrait" horizontalDpi="300" verticalDpi="300" r:id="rId18"/>
    </customSheetView>
    <customSheetView guid="{499C3B7B-ECFB-4FFB-BA0B-0B7B9DCC326F}" scale="85" topLeftCell="A82">
      <selection activeCell="A120" sqref="A120"/>
      <pageMargins left="0.7" right="0.7" top="0.75" bottom="0.75" header="0.3" footer="0.3"/>
      <pageSetup paperSize="9" orientation="portrait" horizontalDpi="300" verticalDpi="300" r:id="rId19"/>
    </customSheetView>
    <customSheetView guid="{582EB886-5348-41F7-B6C3-7D5782D3ACD9}" scale="85" topLeftCell="A133">
      <selection activeCell="B147" sqref="B147"/>
      <pageMargins left="0.7" right="0.7" top="0.75" bottom="0.75" header="0.3" footer="0.3"/>
      <pageSetup paperSize="9" orientation="portrait" horizontalDpi="300" verticalDpi="300" r:id="rId20"/>
    </customSheetView>
    <customSheetView guid="{67A28A89-E198-4A6E-809F-7C1EE1D592B0}" scale="85" topLeftCell="A49">
      <selection activeCell="B79" sqref="B79"/>
      <pageMargins left="0.7" right="0.7" top="0.75" bottom="0.75" header="0.3" footer="0.3"/>
      <pageSetup paperSize="9" orientation="portrait" horizontalDpi="300" verticalDpi="300" r:id="rId21"/>
    </customSheetView>
    <customSheetView guid="{CED0B8D9-B004-48AD-A858-70C151F3F6A0}" scale="85" topLeftCell="A133">
      <selection activeCell="B147" sqref="B147"/>
      <pageMargins left="0.7" right="0.7" top="0.75" bottom="0.75" header="0.3" footer="0.3"/>
      <pageSetup paperSize="9" orientation="portrait" horizontalDpi="300" verticalDpi="300" r:id="rId22"/>
    </customSheetView>
    <customSheetView guid="{76A99285-706C-47CC-88FC-63EDE717FCB7}" scale="85" topLeftCell="A133">
      <selection activeCell="B147" sqref="B147"/>
      <pageMargins left="0.7" right="0.7" top="0.75" bottom="0.75" header="0.3" footer="0.3"/>
      <pageSetup paperSize="9" orientation="portrait" horizontalDpi="300" verticalDpi="300" r:id="rId23"/>
    </customSheetView>
    <customSheetView guid="{00865AC3-5823-4499-87D6-A32864153DFC}" scale="85" topLeftCell="A133">
      <selection activeCell="B147" sqref="B147"/>
      <pageMargins left="0.7" right="0.7" top="0.75" bottom="0.75" header="0.3" footer="0.3"/>
      <pageSetup paperSize="9" orientation="portrait" horizontalDpi="300" verticalDpi="300" r:id="rId24"/>
    </customSheetView>
    <customSheetView guid="{4C996794-21C9-40EE-B88C-250D84FCBF6D}" topLeftCell="A31">
      <selection activeCell="B59" sqref="B59"/>
      <pageMargins left="0.7" right="0.7" top="0.75" bottom="0.75" header="0.3" footer="0.3"/>
      <pageSetup paperSize="9" orientation="portrait" horizontalDpi="300" verticalDpi="300" r:id="rId25"/>
    </customSheetView>
    <customSheetView guid="{730C8BCB-35C7-41C2-8A28-9035E6835433}">
      <selection activeCell="A18" sqref="A18"/>
      <pageMargins left="0.7" right="0.7" top="0.75" bottom="0.75" header="0.3" footer="0.3"/>
      <pageSetup paperSize="9" orientation="portrait" horizontalDpi="300" verticalDpi="300" r:id="rId26"/>
    </customSheetView>
    <customSheetView guid="{53F629EA-943E-4BA6-8572-8C25DF74046C}" topLeftCell="A31">
      <selection activeCell="B59" sqref="B59"/>
      <pageMargins left="0.7" right="0.7" top="0.75" bottom="0.75" header="0.3" footer="0.3"/>
      <pageSetup paperSize="9" orientation="portrait" horizontalDpi="300" verticalDpi="300" r:id="rId27"/>
    </customSheetView>
    <customSheetView guid="{607BA1E7-39D6-42C5-94A0-79958193A92D}" topLeftCell="A31">
      <selection activeCell="B59" sqref="B59"/>
      <pageMargins left="0.7" right="0.7" top="0.75" bottom="0.75" header="0.3" footer="0.3"/>
      <pageSetup paperSize="9" orientation="portrait" horizontalDpi="300" verticalDpi="300" r:id="rId28"/>
    </customSheetView>
    <customSheetView guid="{8EB6928C-5D8E-417C-8B5C-C28F488EA60F}" topLeftCell="A22">
      <selection activeCell="A58" sqref="A58"/>
      <pageMargins left="0.7" right="0.7" top="0.75" bottom="0.75" header="0.3" footer="0.3"/>
      <pageSetup paperSize="9" orientation="portrait" horizontalDpi="300" verticalDpi="300" r:id="rId29"/>
    </customSheetView>
    <customSheetView guid="{7633100C-5BBA-4367-90F6-351983AFCCA3}">
      <selection activeCell="G9" sqref="G9"/>
      <pageMargins left="0.7" right="0.7" top="0.75" bottom="0.75" header="0.3" footer="0.3"/>
      <pageSetup paperSize="9" orientation="portrait" horizontalDpi="300" verticalDpi="300" r:id="rId30"/>
    </customSheetView>
    <customSheetView guid="{A7A8BE2C-D7F6-43E2-B07A-EC84F7EA809C}">
      <pageMargins left="0.7" right="0.7" top="0.75" bottom="0.75" header="0.3" footer="0.3"/>
      <pageSetup paperSize="9" orientation="portrait" horizontalDpi="300" verticalDpi="300" r:id="rId31"/>
    </customSheetView>
    <customSheetView guid="{B08340CC-2F8B-4F4E-9370-E7DB80052212}" topLeftCell="A40">
      <pageMargins left="0.7" right="0.7" top="0.75" bottom="0.75" header="0.3" footer="0.3"/>
      <pageSetup paperSize="9" orientation="portrait" horizontalDpi="300" verticalDpi="300" r:id="rId32"/>
    </customSheetView>
    <customSheetView guid="{441DB8A6-A33C-419D-875A-3F2FFBE6E0E8}" scale="85">
      <pageMargins left="0.7" right="0.7" top="0.75" bottom="0.75" header="0.3" footer="0.3"/>
      <pageSetup paperSize="9" orientation="portrait" horizontalDpi="300" verticalDpi="300" r:id="rId33"/>
    </customSheetView>
    <customSheetView guid="{2BC28E4B-9C81-4843-8B55-63150A8DD92B}" scale="85" topLeftCell="A172">
      <selection activeCell="B197" sqref="B197"/>
      <pageMargins left="0.7" right="0.7" top="0.75" bottom="0.75" header="0.3" footer="0.3"/>
      <pageSetup paperSize="9" orientation="portrait" horizontalDpi="300" verticalDpi="300" r:id="rId34"/>
    </customSheetView>
    <customSheetView guid="{CEC8D9A4-667A-441A-B348-38BA69B851DA}" scale="85" topLeftCell="A133">
      <selection activeCell="B147" sqref="B147"/>
      <pageMargins left="0.7" right="0.7" top="0.75" bottom="0.75" header="0.3" footer="0.3"/>
      <pageSetup paperSize="9" orientation="portrait" horizontalDpi="300" verticalDpi="300" r:id="rId35"/>
    </customSheetView>
    <customSheetView guid="{84F041DC-148A-40FE-A6D1-68C2D054DF55}" scale="85" topLeftCell="A133">
      <selection activeCell="B147" sqref="B147"/>
      <pageMargins left="0.7" right="0.7" top="0.75" bottom="0.75" header="0.3" footer="0.3"/>
      <pageSetup paperSize="9" orientation="portrait" horizontalDpi="300" verticalDpi="300" r:id="rId36"/>
    </customSheetView>
    <customSheetView guid="{EA8DD5C4-37CD-4D83-93C6-8AAE3FA22626}" scale="85" topLeftCell="A85">
      <selection activeCell="B101" sqref="B101"/>
      <pageMargins left="0.7" right="0.7" top="0.75" bottom="0.75" header="0.3" footer="0.3"/>
      <pageSetup paperSize="9" orientation="portrait" horizontalDpi="300" verticalDpi="300" r:id="rId37"/>
    </customSheetView>
    <customSheetView guid="{EB719729-E4E7-4A6B-A0F2-B45634A8A39C}" scale="85" topLeftCell="A85">
      <selection activeCell="B91" sqref="B91"/>
      <pageMargins left="0.7" right="0.7" top="0.75" bottom="0.75" header="0.3" footer="0.3"/>
      <pageSetup paperSize="9" orientation="portrait" horizontalDpi="300" verticalDpi="300" r:id="rId38"/>
    </customSheetView>
    <customSheetView guid="{3BCE3315-BEC0-4AD9-A818-0BC0D795FE7B}" scale="85" topLeftCell="A133">
      <selection activeCell="B147" sqref="B147"/>
      <pageMargins left="0.7" right="0.7" top="0.75" bottom="0.75" header="0.3" footer="0.3"/>
      <pageSetup paperSize="9" orientation="portrait" horizontalDpi="300" verticalDpi="300" r:id="rId39"/>
    </customSheetView>
    <customSheetView guid="{D5E8139D-26D3-42E5-96BB-6121322C48CB}" scale="85" topLeftCell="A49">
      <selection activeCell="B79" sqref="B79"/>
      <pageMargins left="0.7" right="0.7" top="0.75" bottom="0.75" header="0.3" footer="0.3"/>
      <pageSetup paperSize="9" orientation="portrait" horizontalDpi="300" verticalDpi="300" r:id="rId40"/>
    </customSheetView>
    <customSheetView guid="{A7A537DD-3639-4028-8374-24EF93F7F50D}" scale="85" topLeftCell="A49">
      <selection activeCell="B79" sqref="B79"/>
      <pageMargins left="0.7" right="0.7" top="0.75" bottom="0.75" header="0.3" footer="0.3"/>
      <pageSetup paperSize="9" orientation="portrait" horizontalDpi="300" verticalDpi="300" r:id="rId41"/>
    </customSheetView>
    <customSheetView guid="{0B51740E-E870-447D-82CF-F9426A0FDB8A}" scale="85" topLeftCell="A133">
      <selection activeCell="B147" sqref="B147"/>
      <pageMargins left="0.7" right="0.7" top="0.75" bottom="0.75" header="0.3" footer="0.3"/>
      <pageSetup paperSize="9" orientation="portrait" horizontalDpi="300" verticalDpi="300" r:id="rId42"/>
    </customSheetView>
    <customSheetView guid="{B25978DA-B72A-4DF3-B7F6-0B7323E18582}" scale="85" topLeftCell="A133">
      <selection activeCell="B152" sqref="B152"/>
      <pageMargins left="0.7" right="0.7" top="0.75" bottom="0.75" header="0.3" footer="0.3"/>
      <pageSetup paperSize="9" orientation="portrait" horizontalDpi="300" verticalDpi="300" r:id="rId43"/>
    </customSheetView>
    <customSheetView guid="{1FD8CC80-ABBD-4004-965D-7C3A94C6060A}" scale="85" topLeftCell="A49">
      <selection activeCell="B79" sqref="B79"/>
      <pageMargins left="0.7" right="0.7" top="0.75" bottom="0.75" header="0.3" footer="0.3"/>
      <pageSetup paperSize="9" orientation="portrait" horizontalDpi="300" verticalDpi="300" r:id="rId44"/>
    </customSheetView>
    <customSheetView guid="{4B3B3520-A8B7-4246-A658-5E3046C11156}" scale="85" topLeftCell="A82">
      <selection activeCell="A120" sqref="A120"/>
      <pageMargins left="0.7" right="0.7" top="0.75" bottom="0.75" header="0.3" footer="0.3"/>
      <pageSetup paperSize="9" orientation="portrait" horizontalDpi="300" verticalDpi="300" r:id="rId45"/>
    </customSheetView>
    <customSheetView guid="{8AC86257-3275-45B0-9EB5-FCC978284538}" scale="85" topLeftCell="A179">
      <selection activeCell="A215" sqref="A215"/>
      <pageMargins left="0.7" right="0.7" top="0.75" bottom="0.75" header="0.3" footer="0.3"/>
      <pageSetup paperSize="9" orientation="portrait" horizontalDpi="300" verticalDpi="300" r:id="rId46"/>
    </customSheetView>
    <customSheetView guid="{E45D6C9F-29CA-4814-BB11-FCF7794E8FD9}" scale="85" topLeftCell="A25">
      <selection activeCell="B61" sqref="B61"/>
      <pageMargins left="0.7" right="0.7" top="0.75" bottom="0.75" header="0.3" footer="0.3"/>
      <pageSetup paperSize="9" orientation="portrait" horizontalDpi="300" verticalDpi="300" r:id="rId47"/>
    </customSheetView>
    <customSheetView guid="{8B4E2514-D1F2-4DC0-817C-9C588D7DCCCB}" scale="85" topLeftCell="A49">
      <selection activeCell="B81" sqref="B81"/>
      <pageMargins left="0.7" right="0.7" top="0.75" bottom="0.75" header="0.3" footer="0.3"/>
      <pageSetup paperSize="9" orientation="portrait" horizontalDpi="300" verticalDpi="300" r:id="rId48"/>
    </customSheetView>
    <customSheetView guid="{C0326AA0-4A84-4874-8CF5-FBF582EDE8E4}" scale="85" topLeftCell="A133">
      <selection activeCell="B147" sqref="B147"/>
      <pageMargins left="0.7" right="0.7" top="0.75" bottom="0.75" header="0.3" footer="0.3"/>
      <pageSetup paperSize="9" orientation="portrait" horizontalDpi="300" verticalDpi="300" r:id="rId49"/>
    </customSheetView>
    <customSheetView guid="{59B93C71-A242-4D48-B468-4BF3F954629F}" scale="85" topLeftCell="A61">
      <selection activeCell="B76" sqref="B76"/>
      <pageMargins left="0.7" right="0.7" top="0.75" bottom="0.75" header="0.3" footer="0.3"/>
      <pageSetup paperSize="9" orientation="portrait" horizontalDpi="300" verticalDpi="300" r:id="rId50"/>
    </customSheetView>
    <customSheetView guid="{1E58E4D1-4C75-4B8C-BEB1-17A46DD86746}" scale="85" topLeftCell="A148">
      <selection activeCell="A173" sqref="A173"/>
      <pageMargins left="0.7" right="0.7" top="0.75" bottom="0.75" header="0.3" footer="0.3"/>
      <pageSetup paperSize="9" orientation="portrait" horizontalDpi="300" verticalDpi="300" r:id="rId51"/>
    </customSheetView>
    <customSheetView guid="{D71B0015-E1E5-4683-BC96-4B8372B0A92C}" scale="85" topLeftCell="A148">
      <selection activeCell="A173" sqref="A173"/>
      <pageMargins left="0.7" right="0.7" top="0.75" bottom="0.75" header="0.3" footer="0.3"/>
      <pageSetup paperSize="9" orientation="portrait" horizontalDpi="300" verticalDpi="300" r:id="rId52"/>
    </customSheetView>
    <customSheetView guid="{7A9295A9-5D4A-4252-8AE5-EAA229FB3161}" scale="85" topLeftCell="A148">
      <selection activeCell="A173" sqref="A173"/>
      <pageMargins left="0.7" right="0.7" top="0.75" bottom="0.75" header="0.3" footer="0.3"/>
      <pageSetup paperSize="9" orientation="portrait" horizontalDpi="300" verticalDpi="300" r:id="rId53"/>
    </customSheetView>
    <customSheetView guid="{034C4040-D496-4677-9760-C8AFC8A3816C}" scale="85" topLeftCell="B115">
      <selection activeCell="A159" sqref="A159"/>
      <pageMargins left="0.7" right="0.7" top="0.75" bottom="0.75" header="0.3" footer="0.3"/>
      <pageSetup paperSize="9" orientation="portrait" horizontalDpi="300" verticalDpi="300" r:id="rId54"/>
    </customSheetView>
    <customSheetView guid="{430D13A4-4EC3-4F3B-94F5-67B604D20D98}" scale="85" topLeftCell="A133">
      <selection activeCell="B147" sqref="B147"/>
      <pageMargins left="0.7" right="0.7" top="0.75" bottom="0.75" header="0.3" footer="0.3"/>
      <pageSetup paperSize="9" orientation="portrait" horizontalDpi="300" verticalDpi="300" r:id="rId55"/>
    </customSheetView>
    <customSheetView guid="{337CCED3-5E6B-4E3D-BC98-489707EF974E}" scale="85" topLeftCell="A49">
      <selection activeCell="B79" sqref="B79"/>
      <pageMargins left="0.7" right="0.7" top="0.75" bottom="0.75" header="0.3" footer="0.3"/>
      <pageSetup paperSize="9" orientation="portrait" horizontalDpi="300" verticalDpi="300" r:id="rId56"/>
    </customSheetView>
    <customSheetView guid="{0EDD8A79-DA95-4C03-AB90-8EF8BEF7366A}" scale="85">
      <selection activeCell="B32" sqref="B32"/>
      <pageMargins left="0.7" right="0.7" top="0.75" bottom="0.75" header="0.3" footer="0.3"/>
      <pageSetup paperSize="9" orientation="portrait" horizontalDpi="300" verticalDpi="300" r:id="rId57"/>
    </customSheetView>
    <customSheetView guid="{214495F1-9B71-47E5-887D-A07A1A95C8B8}" scale="85">
      <selection activeCell="B32" sqref="B32"/>
      <pageMargins left="0.7" right="0.7" top="0.75" bottom="0.75" header="0.3" footer="0.3"/>
      <pageSetup paperSize="9" orientation="portrait" horizontalDpi="300" verticalDpi="300" r:id="rId58"/>
    </customSheetView>
    <customSheetView guid="{CD8CBEF9-02F2-47BF-8155-972E366007BB}" scale="85" topLeftCell="A49">
      <selection activeCell="B79" sqref="B79"/>
      <pageMargins left="0.7" right="0.7" top="0.75" bottom="0.75" header="0.3" footer="0.3"/>
      <pageSetup paperSize="9" orientation="portrait" horizontalDpi="300" verticalDpi="300" r:id="rId59"/>
    </customSheetView>
    <customSheetView guid="{BD61EDB6-A93F-4890-AEDE-32E26E64EB3F}" scale="85" topLeftCell="A148">
      <selection activeCell="A173" sqref="A173"/>
      <pageMargins left="0.7" right="0.7" top="0.75" bottom="0.75" header="0.3" footer="0.3"/>
      <pageSetup paperSize="9" orientation="portrait" horizontalDpi="300" verticalDpi="300" r:id="rId60"/>
    </customSheetView>
    <customSheetView guid="{2551149C-B400-4FF7-9C66-7D38AF192CD3}" scale="85">
      <selection activeCell="B32" sqref="B32"/>
      <pageMargins left="0.7" right="0.7" top="0.75" bottom="0.75" header="0.3" footer="0.3"/>
      <pageSetup paperSize="9" orientation="portrait" horizontalDpi="300" verticalDpi="300" r:id="rId61"/>
    </customSheetView>
    <customSheetView guid="{F0A88F7F-B050-44D2-9557-2B68B424EAF3}" scale="85" topLeftCell="A109">
      <selection activeCell="A130" sqref="A130"/>
      <pageMargins left="0.7" right="0.7" top="0.75" bottom="0.75" header="0.3" footer="0.3"/>
      <pageSetup paperSize="9" orientation="portrait" horizontalDpi="300" verticalDpi="300" r:id="rId62"/>
    </customSheetView>
    <customSheetView guid="{2868789A-41EF-4245-B3C9-D4B5F666F8F4}" scale="85" topLeftCell="A133">
      <selection activeCell="B147" sqref="B147"/>
      <pageMargins left="0.7" right="0.7" top="0.75" bottom="0.75" header="0.3" footer="0.3"/>
      <pageSetup paperSize="9" orientation="portrait" horizontalDpi="300" verticalDpi="300" r:id="rId63"/>
    </customSheetView>
    <customSheetView guid="{D4061CCF-D275-4D76-9A0F-61EA73C6A533}" scale="85" topLeftCell="A148">
      <selection activeCell="A173" sqref="A173"/>
      <pageMargins left="0.7" right="0.7" top="0.75" bottom="0.75" header="0.3" footer="0.3"/>
      <pageSetup paperSize="9" orientation="portrait" horizontalDpi="300" verticalDpi="300" r:id="rId64"/>
    </customSheetView>
    <customSheetView guid="{EDD10121-F027-40CB-A383-1ABBBA7824D4}" scale="85" topLeftCell="A133">
      <selection activeCell="B152" sqref="B152"/>
      <pageMargins left="0.7" right="0.7" top="0.75" bottom="0.75" header="0.3" footer="0.3"/>
      <pageSetup paperSize="9" orientation="portrait" horizontalDpi="300" verticalDpi="300" r:id="rId65"/>
    </customSheetView>
    <customSheetView guid="{D6BD57F8-F6EE-4534-8181-C57064A1B98C}" scale="85">
      <selection activeCell="B32" sqref="B32"/>
      <pageMargins left="0.7" right="0.7" top="0.75" bottom="0.75" header="0.3" footer="0.3"/>
      <pageSetup paperSize="9" orientation="portrait" horizontalDpi="300" verticalDpi="300" r:id="rId66"/>
    </customSheetView>
    <customSheetView guid="{277459B4-A39D-41CB-B2BE-AB6578293E76}" scale="85">
      <selection activeCell="B32" sqref="B32"/>
      <pageMargins left="0.7" right="0.7" top="0.75" bottom="0.75" header="0.3" footer="0.3"/>
      <pageSetup paperSize="9" orientation="portrait" horizontalDpi="300" verticalDpi="300" r:id="rId67"/>
    </customSheetView>
  </customSheetViews>
  <phoneticPr fontId="7"/>
  <hyperlinks>
    <hyperlink ref="A5" location="'1-1'!A1" display="1-1"/>
    <hyperlink ref="A6" location="'1-2'!A1" display="1-2"/>
    <hyperlink ref="A7" location="'1-3'!A1" display="1-3"/>
    <hyperlink ref="A8" location="'1-4'!A1" display="1-4"/>
    <hyperlink ref="A5:B5" location="'1-1'!A1" display="1-1"/>
    <hyperlink ref="A6:B6" location="'1-2'!A1" display="1-2"/>
    <hyperlink ref="A7:B7" location="'1-3'!A1" display="1-3"/>
    <hyperlink ref="A8:B8" location="'1-5'!A1" display="1-5"/>
    <hyperlink ref="A10:B10" location="'1-7'!A1" display="1-7"/>
    <hyperlink ref="A11:B11" location="'1-8'!A1" display="1-8"/>
    <hyperlink ref="A12:B12" location="'1-9'!A1" display="1-9"/>
    <hyperlink ref="A13:B13" location="'1-10'!A1" display="1-10"/>
    <hyperlink ref="A15:B15" location="'1-11'!A1" display="1-11"/>
    <hyperlink ref="A16:B16" location="'1-12'!A1" display="1-12"/>
    <hyperlink ref="A17:B17" location="'1-13'!A1" display="1-13"/>
    <hyperlink ref="A37:B37" location="'3-1'!A1" display="3-1"/>
    <hyperlink ref="A38:B38" location="'3-2'!A1" display="3-2"/>
    <hyperlink ref="A39:B39" location="'3-3'!A1" display="3-3"/>
    <hyperlink ref="A40:B40" location="'3-4'!A1" display="3-4"/>
    <hyperlink ref="A41:B41" location="'3-5'!A1" display="3-5"/>
    <hyperlink ref="A42:B42" location="'3-6'!A1" display="3-6"/>
    <hyperlink ref="A43:B43" location="'3-7'!A1" display="3-7"/>
    <hyperlink ref="A47:B47" location="'4-1'!A1" display="4-1"/>
    <hyperlink ref="A48:B48" location="'4-2'!A1" display="4-2"/>
    <hyperlink ref="A49:B49" location="'4-3'!A1" display="4-3"/>
    <hyperlink ref="A50:B50" location="'4-4'!A1" display="4-4"/>
    <hyperlink ref="A51:B51" location="'4-5'!A1" display="4-5"/>
    <hyperlink ref="A52:B52" location="'4-6'!A1" display="4-6"/>
    <hyperlink ref="A56:B56" location="'5-1'!A1" display="5-1"/>
    <hyperlink ref="A57:B57" location="'5-2'!A1" display="5-2"/>
    <hyperlink ref="A58:B58" location="'5-3'!A1" display="5-3"/>
    <hyperlink ref="A59:B59" location="'5-4'!A1" display="5-4"/>
    <hyperlink ref="A60:B60" location="'5-5'!A1" display="5-5"/>
    <hyperlink ref="A61:B61" location="'5-6'!A1" display="5-6"/>
    <hyperlink ref="A62:B62" location="'5-7'!A1" display="5-7"/>
    <hyperlink ref="A63:B63" location="'5-8'!A1" display="5-8"/>
    <hyperlink ref="A64:B64" location="'5-9'!A1" display="5-9"/>
    <hyperlink ref="A65" location="'5-10'!A1" display="5-10"/>
    <hyperlink ref="B65" location="'5-10'!A1" display="郡山市の主食用米作付面積と生産数量（面積）目標達成率の推移"/>
    <hyperlink ref="B19" location="'1-15'!A1" display="戦後の婚姻件数と離婚件数推移"/>
    <hyperlink ref="B20" location="'1-16'!A1" display="選挙人名簿登録者数"/>
    <hyperlink ref="B21" location="'1-17'!A1" display="高齢者（65歳以上）数と高齢化の状況"/>
    <hyperlink ref="B22" location="'1-18'!A1" display="高齢者（65歳以上）のいる世帯の状況"/>
    <hyperlink ref="B9" location="'1-5'!A1" display="地区別人口・世帯数割合"/>
    <hyperlink ref="B14" location="'1-10'!A1" display="外国人住民登録者数"/>
    <hyperlink ref="B15" location="'1-11'!A1" display="家族類型別世帯数"/>
    <hyperlink ref="B16" location="'1-12'!A1" display="母子・父子世帯数"/>
    <hyperlink ref="B17" location="'1-13'!A1" display="乳幼児数・婚姻届出数・出生率の推移"/>
    <hyperlink ref="A70:B70" location="'6-1'!A1" display="6-1"/>
    <hyperlink ref="A71:B71" location="'6-2'!A1" display="6-2"/>
    <hyperlink ref="A72:B72" location="'6-4'!A1" display="6-4"/>
    <hyperlink ref="A73:B73" location="'6-4'!A1" display="6-4"/>
    <hyperlink ref="A77:B77" location="'7-1'!A1" display="7-1"/>
    <hyperlink ref="A78:B78" location="'7-2'!A1" display="7-2"/>
    <hyperlink ref="A79:B79" location="'7-3'!A1" display="7-3"/>
    <hyperlink ref="A80:B80" location="'7-4'!A1" display="7-4"/>
    <hyperlink ref="A81:B81" location="'7-5.6'!A1" display="7-5"/>
    <hyperlink ref="A82:B82" location="'7-5.6'!A1" display="7-6"/>
    <hyperlink ref="A86:B86" location="'8-1'!A1" display="8-1"/>
    <hyperlink ref="A87:B87" location="'8-2'!A1" display="8-2"/>
    <hyperlink ref="A89:B89" location="'8-3'!A1" display="8-3"/>
    <hyperlink ref="A90:B90" location="'8-4'!A1" display="8-4"/>
    <hyperlink ref="A92:B92" location="'8-6'!A1" display="8-6"/>
    <hyperlink ref="A96:B96" location="'8-9'!A1" display="8-9"/>
    <hyperlink ref="A98:B98" location="'8-11'!A1" display="8-11"/>
    <hyperlink ref="A99:B99" location="'8-12'!A1" display="8-12"/>
    <hyperlink ref="A103:B103" location="'9-1'!A1" display="9-1"/>
    <hyperlink ref="A104:B104" location="'9-2'!A1" display="9-2"/>
    <hyperlink ref="A105:B105" location="'9-3'!A1" display="9-3"/>
    <hyperlink ref="A112:B112" location="'10-1'!A1" display="10-1"/>
    <hyperlink ref="A113:B113" location="'10-2'!A1" display="10-2"/>
    <hyperlink ref="A114:B114" location="'10-3'!A1" display="10-3"/>
    <hyperlink ref="A115:B115" location="'10-4'!A1" display="10-4"/>
    <hyperlink ref="A116" location="'10-5'!A1" display="10-5"/>
    <hyperlink ref="A117:B117" location="'10-6'!A1" display="10-6"/>
    <hyperlink ref="A123:B123" location="'11-1'!A1" display="11-1"/>
    <hyperlink ref="A124:B124" location="'11-2'!A1" display="11-2"/>
    <hyperlink ref="A125:B125" location="'11-3'!A1" display="11-3"/>
    <hyperlink ref="A129:B129" location="'12-1'!A1" display="12-1"/>
    <hyperlink ref="A130:B130" location="'12-2'!A1" display="12-2"/>
    <hyperlink ref="A131:B131" location="'12-3'!A1" display="12-3"/>
    <hyperlink ref="A132:B132" location="'12-4'!A1" display="12-4"/>
    <hyperlink ref="A133:B133" location="'12-5'!A1" display="12-5"/>
    <hyperlink ref="A134:B134" location="'12-6'!A1" display="12-6"/>
    <hyperlink ref="A135:B135" location="'12-7'!A1" display="12-7"/>
    <hyperlink ref="A72:C72" location="'6-3'!A1" display="6-3"/>
    <hyperlink ref="A96" location="'8-11'!A1" display="8-11"/>
    <hyperlink ref="A92" location="'8-7'!A1" display="8-7"/>
    <hyperlink ref="A90" location="'8-5'!A1" display="8-5"/>
    <hyperlink ref="A97:B97" location="'8-10'!A1" display="8-10"/>
    <hyperlink ref="A81" location="'7-5'!A1" display="7-5"/>
    <hyperlink ref="B81" location="'7-5'!A1" display="郡山市における所得階層別市県民税納税義務者数とローレンツ曲線"/>
    <hyperlink ref="A82" location="'7-6'!A1" display="7-6"/>
    <hyperlink ref="B82" location="'7-6'!A1" display="年度別納税義務者数とジニ係数の推移"/>
    <hyperlink ref="B94" location="'8-9'!A1" display="郡山市の高齢者支援及び教育・子育て支援施策に係る予算の推移"/>
    <hyperlink ref="A106:B106" location="'14-1'!A1" display="14-1"/>
    <hyperlink ref="A107:B107" location="'14-2'!A1" display="14-2"/>
    <hyperlink ref="A108:B108" location="'14-3'!A1" display="14-3"/>
    <hyperlink ref="A106" location="'9-4'!A1" display="9-4"/>
    <hyperlink ref="B106" location="'9-4'!A1" display="郡山駅利用者数"/>
    <hyperlink ref="A107" location="'9-5'!A1" display="9-5"/>
    <hyperlink ref="B107" location="'9-5'!A1" display="バス利用者数と営業キロ数"/>
    <hyperlink ref="A108" location="'9-6'!A1" display="9-6"/>
    <hyperlink ref="B108" location="'9-6'!A1" display="インターチェンジ交通量"/>
    <hyperlink ref="A88" location="'8-3'!A1" display="8-3"/>
    <hyperlink ref="A91" location="'8-6'!A1" display="8-6"/>
    <hyperlink ref="A95" location="'8-10'!A1" display="8-10"/>
    <hyperlink ref="A98" location="'8-13'!A1" display="8-13"/>
    <hyperlink ref="A97" location="'8-12'!A1" display="8-12"/>
    <hyperlink ref="A99" location="'8-14'!A1" display="8-14"/>
    <hyperlink ref="B88" location="'8-3'!A1" display="令和４年度一般会計歳入歳出予算内訳"/>
    <hyperlink ref="A89" location="'8-4'!A1" display="8-4"/>
    <hyperlink ref="B89" location="'8-4'!A1" display="経常収支比率"/>
    <hyperlink ref="B90" location="'8-5'!A1" display="実質公債費比率"/>
    <hyperlink ref="B91" location="'8-6'!A1" display="将来負担比率"/>
    <hyperlink ref="B92" location="'8-7'!A1" display="人口1人あたり人件費物件費等の決算額"/>
    <hyperlink ref="B93" location="'8-8'!A1" display="ラスパイレス指数"/>
    <hyperlink ref="B95" location="'8-10'!A1" display="公債費（普通会計）"/>
    <hyperlink ref="B96" location="'8-11'!A1" display="財政調整基金・減債基金の年度末現在高"/>
    <hyperlink ref="B97" location="'8-12'!A1" display="地方交付税"/>
    <hyperlink ref="B98" location="'8-13'!A1" display="市有地の売却実績及び固定資産税等課税実績"/>
    <hyperlink ref="B99" location="'8-14'!A1" display="公共施設分類別保有割合"/>
    <hyperlink ref="A94" location="'8-9'!A1" display="8-9"/>
    <hyperlink ref="A93" location="'8-8'!A1" display="8-8"/>
    <hyperlink ref="A139:B139" location="'13-1'!A1" display="13-1"/>
    <hyperlink ref="A140:B140" location="'13-2'!A1" display="13-2"/>
    <hyperlink ref="A148:B148" location="'15-1'!A1" display="15-1"/>
    <hyperlink ref="A149:B149" location="'15-2'!A1" display="15-2"/>
    <hyperlink ref="A150:B150" location="'15-3'!A1" display="15-3"/>
    <hyperlink ref="A151:B151" location="'15-4'!A1" display="15-4"/>
    <hyperlink ref="A152:B152" location="'15-5'!A1" display="15-5"/>
    <hyperlink ref="A154:B154" location="'15-6'!A1" display="15-6"/>
    <hyperlink ref="A155:B155" location="'15-7'!A1" display="15-7"/>
    <hyperlink ref="A156:B156" location="'15-8'!A1" display="15-8"/>
    <hyperlink ref="A159:B159" location="'15-9'!A1" display="15-9"/>
    <hyperlink ref="A160:B160" location="'15-10'!A1" display="15-10"/>
    <hyperlink ref="A161:B161" location="'15-11'!A1" display="15-11"/>
    <hyperlink ref="A165:B165" location="'16-1'!A1" display="16-1"/>
    <hyperlink ref="A166:B166" location="'16-2'!A1" display="16-2"/>
    <hyperlink ref="A167:B167" location="'16-3'!A1" display="16-3"/>
    <hyperlink ref="A168:B168" location="'16-4'!A1" display="16-4"/>
    <hyperlink ref="A169:B169" location="'16-5'!A1" display="16-5"/>
    <hyperlink ref="A173:B173" location="'17-1'!A1" display="17-1"/>
    <hyperlink ref="A179:B179" location="'17-2'!A1" display="17-2"/>
    <hyperlink ref="A180:B180" location="'17-3'!A1" display="17-3"/>
    <hyperlink ref="A181:B181" location="'17-4'!A1" display="17-4"/>
    <hyperlink ref="A182:B182" location="'17-5'!A1" display="17-5"/>
    <hyperlink ref="A184:B184" location="'17-6'!A1" display="17-6"/>
    <hyperlink ref="A185:B185" location="'17-7'!A1" display="17-7"/>
    <hyperlink ref="A186:B186" location="'17-8'!A1" display="17-8"/>
    <hyperlink ref="A190:B190" location="'18-1'!A1" display="18-1"/>
    <hyperlink ref="A191:B191" location="'18-2'!A1" display="18-2"/>
    <hyperlink ref="A197:B197" location="'19-1'!A1" display="19-1"/>
    <hyperlink ref="A198:B198" location="'19-2'!A1" display="19-2"/>
    <hyperlink ref="A202:B202" location="'20-1'!A1" display="20-1"/>
    <hyperlink ref="A203:B203" location="'20-2'!A1" display="20-2"/>
    <hyperlink ref="A204:B204" location="'20-3'!A1" display="20-3"/>
    <hyperlink ref="A208:B208" location="'21-1'!A1" display="21-1"/>
    <hyperlink ref="A209:B209" location="'21-2'!A1" display="21-2"/>
    <hyperlink ref="A210:B210" location="'21-3'!A1" display="21-3"/>
    <hyperlink ref="A211:B211" location="'21-4'!A1" display="21-4"/>
    <hyperlink ref="A212:B212" location="'21-5'!A1" display="21-5"/>
    <hyperlink ref="A213:B213" location="'21-6'!A1" display="21-6"/>
    <hyperlink ref="A143:B143" location="'9-4'!A1" display="9-4"/>
    <hyperlink ref="A144:B144" location="'9-5'!A1" display="9-5"/>
    <hyperlink ref="A143" location="'14-1'!A1" display="14-1"/>
    <hyperlink ref="B143" location="'14-1'!A1" display="火災発生件数"/>
    <hyperlink ref="A144" location="'14-2'!A1" display="14-2"/>
    <hyperlink ref="B144" location="'14-2'!A1" display="救急出動件数"/>
    <hyperlink ref="A192" location="'18-3'!A1" display="18-3"/>
    <hyperlink ref="B192" location="'18-3'!A1" display="市公式LINEの登録状況"/>
    <hyperlink ref="A193" location="'18-4'!A1" display="18-4"/>
    <hyperlink ref="B193" location="'18-4'!A1" display="小・中学校における教育用コンピュータ設置状況"/>
    <hyperlink ref="A157:A158" location="'15-8'!A1" display="15-8"/>
    <hyperlink ref="A157" location="'15-10'!A1" display="15-10"/>
    <hyperlink ref="A158" location="'15-11'!A1" display="15-11"/>
    <hyperlink ref="A159" location="'15-12'!A1" display="15-12"/>
    <hyperlink ref="A160" location="'15-13'!A1" display="15-13"/>
    <hyperlink ref="A161" location="'15-14'!A1" display="15-14"/>
    <hyperlink ref="B158" location="'15-11'!A1" display="認知症高齢者位置情報探索機器（ＧＰＳ）登録者数、認知症高齢者身元確認ＱＲコード登録者数、認知症高齢者ＳＯＳ見守りネットワーク登録者数"/>
    <hyperlink ref="B157" location="'15-10'!A1" display="認知症高齢者数の推移（日常生活自立度Ⅱ以上）"/>
    <hyperlink ref="B159" location="'15-12'!A1" display="障がい者手帳所持者数"/>
    <hyperlink ref="B160" location="'15-13'!A1" display="国民健康保険給付費総額と被保険者数"/>
    <hyperlink ref="B161" location="'15-14'!A1" display="自殺死亡率の推移"/>
    <hyperlink ref="B150" location="'15-3'!A1" display="子育て支援施設利用状況"/>
    <hyperlink ref="A153" location="'15-6'!A1" display="15-6"/>
    <hyperlink ref="B153" location="'15-6'!A1" display="周産期・新生児・乳児・幼児死亡率の推移"/>
    <hyperlink ref="A174" location="'17-2'!A1" display="17-2"/>
    <hyperlink ref="A175" location="'17-3'!A1" display="17-3"/>
    <hyperlink ref="B174" location="'17-2'!A1" display="市立小学校教員数及び教員男女比率"/>
    <hyperlink ref="B175" location="'17-3'!A1" display="市立中学校教員数及び教員男女比率"/>
    <hyperlink ref="A66" location="'5-11'!A1" display="5-〇"/>
    <hyperlink ref="B66" location="'5-11'!A1" display="郡山市総合地方卸売市場取扱高実績"/>
    <hyperlink ref="A9" location="'1-5'!A1" display="1-5"/>
    <hyperlink ref="A11" location="'1-7'!A1" display="1-7"/>
    <hyperlink ref="A13" location="'1-9'!A1" display="1-9"/>
    <hyperlink ref="A15" location="'1-11'!A1" display="1-11"/>
    <hyperlink ref="A17" location="'1-13'!A1" display="1-13"/>
    <hyperlink ref="A20" location="'1-16'!A1" display="1-16"/>
    <hyperlink ref="A10" location="'1-6'!A1" display="1-6"/>
    <hyperlink ref="A12" location="'1-8'!A1" display="1-8"/>
    <hyperlink ref="A14" location="'1-10'!A1" display="1-10"/>
    <hyperlink ref="A16" location="'1-12'!A1" display="1-12"/>
    <hyperlink ref="A19" location="'1-15'!A1" display="1-15"/>
    <hyperlink ref="A22" location="'1-18'!A1" display="1-18"/>
    <hyperlink ref="A21" location="'1-17'!A1" display="1-17"/>
    <hyperlink ref="B8" location="'1-4'!A1" display="人口動態（自然動態・社会動態）"/>
    <hyperlink ref="B10" location="'1-6'!A1" display="転入・転出の状況"/>
    <hyperlink ref="B11" location="'1-7'!A1" display="通勤・通学の流動状況"/>
    <hyperlink ref="B12" location="'1-8'!A1" display="昼夜間人口"/>
    <hyperlink ref="B13" location="'1-9'!A1" display="人口集中地区人口"/>
    <hyperlink ref="A18" location="'1-14'!A1" display="1-14"/>
    <hyperlink ref="B18" location="'1-14'!A1" display="【全国】出生率と賃上げの推移"/>
    <hyperlink ref="A26" location="'2-1'!A1" display="2-1"/>
    <hyperlink ref="A27" location="'2-2'!A1" display="2-2"/>
    <hyperlink ref="A26:B26" location="'2-1'!A1" display="2-1"/>
    <hyperlink ref="A30:B30" location="'2-5'!A1" display="2-5"/>
    <hyperlink ref="A32:B32" location="'2-7'!A1" display="2-7"/>
    <hyperlink ref="A27:B27" location="'2-2'!A1" display="2-2"/>
    <hyperlink ref="A31" location="'2-5'!A1" display="2-5"/>
    <hyperlink ref="B31" location="'2-5'!A1" display="従業者１人当たり付加価値額（労働生産性）"/>
    <hyperlink ref="A32" location="'2-7'!A1" display="2-7"/>
    <hyperlink ref="A31:B31" location="'2-6'!A1" display="2-6"/>
    <hyperlink ref="A33:B33" location="'2-8'!A1" display="2-8"/>
    <hyperlink ref="B28" location="'2-3'!A1" display="産業別就業者数"/>
    <hyperlink ref="B29" location="'2-4'!A1" display="【福島市・いわき市比較】現住人口と法人数の比較"/>
    <hyperlink ref="A28" location="'2-3'!A1" display="2-3"/>
    <hyperlink ref="A29" location="'2-4'!A1" display="2-4"/>
    <hyperlink ref="A33" location="'2-8'!A1" display="2-8"/>
    <hyperlink ref="B33" location="'2-8'!A1" display="創業支援件数と創業者数"/>
    <hyperlink ref="B116" location="'10-5'!A1" display="猪苗代湖（湖南）の水質の経年変化"/>
    <hyperlink ref="A117" location="'10-6'!A1" display="10-6"/>
    <hyperlink ref="B117" location="'10-6'!A1" display="気象概況（降水量・気温）"/>
    <hyperlink ref="A121:B121" location="'10-5'!A1" display="10-5"/>
    <hyperlink ref="A121" location="'11-1①'!A1" display="11-1①"/>
    <hyperlink ref="B121" location="'11-1①'!A1" display="市内の河川一覧（一級河川、準用河川）"/>
    <hyperlink ref="A122:B122" location="'10-5'!A1" display="10-5"/>
    <hyperlink ref="A122" location="'11-1②'!A1" display="11-1②"/>
    <hyperlink ref="B122" location="'11-1②'!A1" display="市内の河川一覧（普通河川）"/>
    <hyperlink ref="A123" location="'11-2'!A1" display="11-2"/>
    <hyperlink ref="B123" location="'11-2'!A1" display="市道の舗装率と改良率"/>
    <hyperlink ref="A124" location="'11-3'!A1" display="11-3"/>
    <hyperlink ref="B124" location="'11-3'!A1" display="建築基準法　建築確認申請件数"/>
    <hyperlink ref="A125" location="'11-4'!A1" display="11-4"/>
    <hyperlink ref="B125" location="'11-4'!A1" display="新設住宅着工戸数（１新設住宅当たり延床面積）・公共賃貸住宅戸数"/>
    <hyperlink ref="A154" location="'15-7'!A1" display="15-7"/>
    <hyperlink ref="B154" location="'15-7'!A1" display="生活保護費総額・受給世帯数"/>
    <hyperlink ref="A155" location="'15-8'!A1" display="15-8"/>
    <hyperlink ref="B155" location="'15-8'!A1" display="生活保護年齢別受給者数"/>
    <hyperlink ref="A156" location="'15-9'!A1" display="15-9"/>
    <hyperlink ref="B156" location="'15-9'!A1" display="介護保険給付費と要介護（要支援）認定者数"/>
    <hyperlink ref="A176" location="'17-4'!A1" display="17-4"/>
    <hyperlink ref="A177" location="'17-5'!A1" display="17-5"/>
    <hyperlink ref="A178" location="'17-6'!A1" display="17-6"/>
    <hyperlink ref="A183" location="'17-11'!A1" display="17-11"/>
    <hyperlink ref="B176" location="'17-4'!A1" display="市立学校における特別支援学級及び通級指導教室の児童生徒数と学級数"/>
    <hyperlink ref="B177" location="'17-5'!A1" display="市立学校における不登校児童生徒及びいじめ認知件数（千人あたり）"/>
    <hyperlink ref="B178" location="'17-6'!A1" display="【全国・福島県比較】市立学校における教育の情報化の実態"/>
    <hyperlink ref="A179" location="'17-7'!A1" display="17-7"/>
    <hyperlink ref="B179" location="'17-7'!A1" display="高等学校の生徒数と学級数"/>
    <hyperlink ref="A180" location="'17-8'!A1" display="17-8"/>
    <hyperlink ref="B180" location="'17-8'!A1" display="高等学校卒業者の進路状況と進学率"/>
    <hyperlink ref="A181" location="'17-9'!A1" display="17-9"/>
    <hyperlink ref="B181" location="'17-9'!A1" display="公立図書館の蔵書数と貸出冊数"/>
    <hyperlink ref="A182" location="'17-10'!A1" display="17-10"/>
    <hyperlink ref="B182" location="'17-10'!A1" display="公民館の利用者数と利用件数"/>
    <hyperlink ref="B183" location="'17-11'!A1" display="公民館定期講座別実施割合及び延べ参加者数"/>
    <hyperlink ref="A184" location="'17-12'!A1" display="17-12"/>
    <hyperlink ref="B184" location="'17-12'!A1" display="美術館の来館者数"/>
    <hyperlink ref="A185" location="'17-13'!A1" display="17-13"/>
    <hyperlink ref="B185" location="'17-13'!A1" display="ふれあい科学館の来館者数"/>
    <hyperlink ref="A186" location="'17-14'!A1" display="17-14"/>
    <hyperlink ref="B186" location="'17-14'!A1" display="指定・登録文化財の内訳"/>
    <hyperlink ref="A215" location="ランキング１位!A1" display="〇"/>
    <hyperlink ref="B215" location="ランキング１位!A1" display="ランキング１位リスト"/>
  </hyperlinks>
  <pageMargins left="0.7" right="0.7" top="0.75" bottom="0.75" header="0.3" footer="0.3"/>
  <pageSetup paperSize="9" orientation="portrait" horizontalDpi="300" verticalDpi="300" r:id="rId68"/>
  <ignoredErrors>
    <ignoredError sqref="A187:A213 A139:A152 A162:A173"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
  <sheetViews>
    <sheetView showGridLines="0" view="pageBreakPreview" topLeftCell="H1" zoomScaleNormal="100" zoomScaleSheetLayoutView="100" workbookViewId="0">
      <selection activeCell="W19" sqref="W19"/>
    </sheetView>
  </sheetViews>
  <sheetFormatPr defaultRowHeight="13.5"/>
  <cols>
    <col min="1" max="1" width="21.375" customWidth="1"/>
    <col min="2" max="8" width="10.375" customWidth="1"/>
    <col min="9" max="9" width="4" customWidth="1"/>
    <col min="10" max="10" width="5.875" customWidth="1"/>
    <col min="19" max="19" width="9.25" bestFit="1" customWidth="1"/>
    <col min="22" max="22" width="13.125" customWidth="1"/>
    <col min="23" max="23" width="13.875" customWidth="1"/>
    <col min="24" max="24" width="6.875" customWidth="1"/>
  </cols>
  <sheetData>
    <row r="2" spans="1:11" ht="20.25" customHeight="1">
      <c r="A2" t="s">
        <v>48</v>
      </c>
      <c r="H2" s="75" t="s">
        <v>361</v>
      </c>
      <c r="K2" t="s">
        <v>48</v>
      </c>
    </row>
    <row r="3" spans="1:11" ht="22.5" customHeight="1">
      <c r="A3" s="48" t="s">
        <v>331</v>
      </c>
      <c r="B3" s="50" t="s">
        <v>19</v>
      </c>
      <c r="C3" s="50">
        <v>1990</v>
      </c>
      <c r="D3" s="50">
        <v>1995</v>
      </c>
      <c r="E3" s="50">
        <v>2000</v>
      </c>
      <c r="F3" s="50">
        <v>2005</v>
      </c>
      <c r="G3" s="50">
        <v>2010</v>
      </c>
      <c r="H3" s="50">
        <v>2015</v>
      </c>
    </row>
    <row r="4" spans="1:11" ht="22.5" customHeight="1">
      <c r="A4" s="48" t="s">
        <v>332</v>
      </c>
      <c r="B4" s="28" t="s">
        <v>117</v>
      </c>
      <c r="C4" s="28" t="s">
        <v>118</v>
      </c>
      <c r="D4" s="28" t="s">
        <v>119</v>
      </c>
      <c r="E4" s="28" t="s">
        <v>120</v>
      </c>
      <c r="F4" s="28" t="s">
        <v>121</v>
      </c>
      <c r="G4" s="28" t="s">
        <v>106</v>
      </c>
      <c r="H4" s="28" t="s">
        <v>111</v>
      </c>
    </row>
    <row r="5" spans="1:11" ht="22.5" customHeight="1">
      <c r="A5" s="48" t="s">
        <v>73</v>
      </c>
      <c r="B5" s="49">
        <v>186005</v>
      </c>
      <c r="C5" s="49">
        <v>204727</v>
      </c>
      <c r="D5" s="49">
        <v>216943</v>
      </c>
      <c r="E5" s="49">
        <v>225148</v>
      </c>
      <c r="F5" s="49">
        <v>230863</v>
      </c>
      <c r="G5" s="49">
        <v>239496</v>
      </c>
      <c r="H5" s="49">
        <v>240314</v>
      </c>
    </row>
    <row r="6" spans="1:11" ht="22.5" customHeight="1">
      <c r="A6" s="48" t="s">
        <v>74</v>
      </c>
      <c r="B6" s="48">
        <v>61.7</v>
      </c>
      <c r="C6" s="48">
        <v>65.099999999999994</v>
      </c>
      <c r="D6" s="48">
        <v>66.400000000000006</v>
      </c>
      <c r="E6" s="48">
        <v>67.2</v>
      </c>
      <c r="F6" s="48">
        <v>68.099999999999994</v>
      </c>
      <c r="G6" s="48">
        <v>70.7</v>
      </c>
      <c r="H6" s="48">
        <v>71.599999999999994</v>
      </c>
    </row>
  </sheetData>
  <customSheetViews>
    <customSheetView guid="{7638DF67-4320-4B2E-8CED-F30400A22A6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7"/>
      <headerFooter>
        <oddFooter>&amp;C- &amp;P -</oddFooter>
      </headerFooter>
    </customSheetView>
  </customSheetViews>
  <phoneticPr fontId="7"/>
  <pageMargins left="0.25" right="0.25" top="0.75" bottom="0.75" header="0.3" footer="0.3"/>
  <pageSetup paperSize="9" orientation="portrait" horizontalDpi="300" verticalDpi="300" r:id="rId68"/>
  <headerFooter>
    <oddFooter>&amp;C- &amp;P -</oddFooter>
  </headerFooter>
  <colBreaks count="1" manualBreakCount="1">
    <brk id="9" max="21" man="1"/>
  </colBreaks>
  <drawing r:id="rId69"/>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49"/>
  <sheetViews>
    <sheetView showGridLines="0" zoomScaleNormal="100" zoomScaleSheetLayoutView="100" workbookViewId="0">
      <selection activeCell="B23" sqref="B23"/>
    </sheetView>
  </sheetViews>
  <sheetFormatPr defaultColWidth="9" defaultRowHeight="13.5"/>
  <cols>
    <col min="1" max="1" width="25" style="209" customWidth="1"/>
    <col min="2" max="2" width="12.375" style="209" customWidth="1"/>
    <col min="3" max="3" width="10.625" style="209" bestFit="1" customWidth="1"/>
    <col min="4" max="5" width="5.12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14">
      <c r="C1" s="271" t="s">
        <v>399</v>
      </c>
    </row>
    <row r="2" spans="1:14">
      <c r="A2" s="209" t="s">
        <v>1245</v>
      </c>
    </row>
    <row r="3" spans="1:14">
      <c r="A3" s="905"/>
      <c r="B3" s="1112" t="s">
        <v>2099</v>
      </c>
      <c r="F3" s="209" t="s">
        <v>1244</v>
      </c>
    </row>
    <row r="4" spans="1:14" ht="21" customHeight="1">
      <c r="A4" s="918" t="s">
        <v>717</v>
      </c>
      <c r="B4" s="918" t="s">
        <v>1239</v>
      </c>
    </row>
    <row r="5" spans="1:14" ht="21" customHeight="1">
      <c r="A5" s="1177" t="s">
        <v>1243</v>
      </c>
      <c r="B5" s="1178">
        <v>27023.5</v>
      </c>
    </row>
    <row r="6" spans="1:14" ht="21" customHeight="1">
      <c r="A6" s="1177" t="s">
        <v>1242</v>
      </c>
      <c r="B6" s="1178">
        <v>6886.3</v>
      </c>
    </row>
    <row r="7" spans="1:14" ht="21" customHeight="1">
      <c r="A7" s="1177" t="s">
        <v>1241</v>
      </c>
      <c r="B7" s="1178">
        <v>20137.2</v>
      </c>
    </row>
    <row r="8" spans="1:14" ht="21" customHeight="1">
      <c r="A8" s="918" t="s">
        <v>1240</v>
      </c>
      <c r="B8" s="918" t="s">
        <v>1239</v>
      </c>
    </row>
    <row r="9" spans="1:14" ht="21" customHeight="1">
      <c r="A9" s="1179" t="s">
        <v>1238</v>
      </c>
      <c r="B9" s="546">
        <v>812.6</v>
      </c>
    </row>
    <row r="10" spans="1:14" ht="21" customHeight="1">
      <c r="A10" s="1179" t="s">
        <v>1237</v>
      </c>
      <c r="B10" s="546">
        <v>1305.7</v>
      </c>
      <c r="M10" s="19"/>
      <c r="N10" s="19"/>
    </row>
    <row r="11" spans="1:14" ht="21" customHeight="1">
      <c r="A11" s="1179" t="s">
        <v>1236</v>
      </c>
      <c r="B11" s="546">
        <v>246.5</v>
      </c>
    </row>
    <row r="12" spans="1:14" ht="21" customHeight="1">
      <c r="A12" s="1179" t="s">
        <v>1235</v>
      </c>
      <c r="B12" s="546">
        <v>1553.6</v>
      </c>
    </row>
    <row r="13" spans="1:14" ht="21" customHeight="1">
      <c r="A13" s="1179" t="s">
        <v>1234</v>
      </c>
      <c r="B13" s="546">
        <v>434.5</v>
      </c>
    </row>
    <row r="14" spans="1:14" ht="21" customHeight="1">
      <c r="A14" s="1179" t="s">
        <v>1233</v>
      </c>
      <c r="B14" s="546">
        <v>337.6</v>
      </c>
    </row>
    <row r="15" spans="1:14" ht="21" customHeight="1">
      <c r="A15" s="1179" t="s">
        <v>1232</v>
      </c>
      <c r="B15" s="546">
        <v>270.5</v>
      </c>
    </row>
    <row r="16" spans="1:14" ht="21" customHeight="1">
      <c r="A16" s="1179" t="s">
        <v>1231</v>
      </c>
      <c r="B16" s="546">
        <v>582</v>
      </c>
    </row>
    <row r="17" spans="1:14" ht="21" customHeight="1">
      <c r="A17" s="1179" t="s">
        <v>1230</v>
      </c>
      <c r="B17" s="546">
        <v>582.6</v>
      </c>
    </row>
    <row r="18" spans="1:14" ht="21" customHeight="1">
      <c r="A18" s="1179" t="s">
        <v>1229</v>
      </c>
      <c r="B18" s="546">
        <v>760.7</v>
      </c>
    </row>
    <row r="21" spans="1:14">
      <c r="A21" s="566"/>
    </row>
    <row r="29" spans="1:14">
      <c r="F29" s="1409" t="s">
        <v>1228</v>
      </c>
      <c r="G29" s="1410"/>
      <c r="H29" s="1410" t="s">
        <v>1227</v>
      </c>
      <c r="I29" s="1410"/>
      <c r="J29" s="1410"/>
      <c r="K29" s="1410"/>
      <c r="L29" s="1410"/>
      <c r="M29" s="1410"/>
      <c r="N29" s="1411"/>
    </row>
    <row r="30" spans="1:14">
      <c r="F30" s="1412" t="s">
        <v>1226</v>
      </c>
      <c r="G30" s="1413"/>
      <c r="H30" s="1389" t="s">
        <v>1225</v>
      </c>
      <c r="I30" s="1389"/>
      <c r="J30" s="1389"/>
      <c r="K30" s="1389"/>
      <c r="L30" s="1389"/>
      <c r="M30" s="1389"/>
      <c r="N30" s="1390"/>
    </row>
    <row r="31" spans="1:14">
      <c r="F31" s="1412"/>
      <c r="G31" s="1413"/>
      <c r="H31" s="1389"/>
      <c r="I31" s="1389"/>
      <c r="J31" s="1389"/>
      <c r="K31" s="1389"/>
      <c r="L31" s="1389"/>
      <c r="M31" s="1389"/>
      <c r="N31" s="1390"/>
    </row>
    <row r="32" spans="1:14">
      <c r="F32" s="1414" t="s">
        <v>1224</v>
      </c>
      <c r="G32" s="1415"/>
      <c r="H32" s="1389" t="s">
        <v>1223</v>
      </c>
      <c r="I32" s="1389"/>
      <c r="J32" s="1389"/>
      <c r="K32" s="1389"/>
      <c r="L32" s="1389"/>
      <c r="M32" s="1389"/>
      <c r="N32" s="1390"/>
    </row>
    <row r="33" spans="6:14" ht="13.5" customHeight="1">
      <c r="F33" s="1414"/>
      <c r="G33" s="1415"/>
      <c r="H33" s="1389"/>
      <c r="I33" s="1389"/>
      <c r="J33" s="1389"/>
      <c r="K33" s="1389"/>
      <c r="L33" s="1389"/>
      <c r="M33" s="1389"/>
      <c r="N33" s="1390"/>
    </row>
    <row r="34" spans="6:14">
      <c r="F34" s="1403" t="s">
        <v>1222</v>
      </c>
      <c r="G34" s="1404"/>
      <c r="H34" s="1389" t="s">
        <v>1221</v>
      </c>
      <c r="I34" s="1389"/>
      <c r="J34" s="1389"/>
      <c r="K34" s="1389"/>
      <c r="L34" s="1389"/>
      <c r="M34" s="1389"/>
      <c r="N34" s="1390"/>
    </row>
    <row r="35" spans="6:14">
      <c r="F35" s="1403"/>
      <c r="G35" s="1404"/>
      <c r="H35" s="1389"/>
      <c r="I35" s="1389"/>
      <c r="J35" s="1389"/>
      <c r="K35" s="1389"/>
      <c r="L35" s="1389"/>
      <c r="M35" s="1389"/>
      <c r="N35" s="1390"/>
    </row>
    <row r="36" spans="6:14">
      <c r="F36" s="1405" t="s">
        <v>1220</v>
      </c>
      <c r="G36" s="1406"/>
      <c r="H36" s="1389" t="s">
        <v>1219</v>
      </c>
      <c r="I36" s="1389"/>
      <c r="J36" s="1389"/>
      <c r="K36" s="1389"/>
      <c r="L36" s="1389"/>
      <c r="M36" s="1389"/>
      <c r="N36" s="1390"/>
    </row>
    <row r="37" spans="6:14">
      <c r="F37" s="1405"/>
      <c r="G37" s="1406"/>
      <c r="H37" s="1389"/>
      <c r="I37" s="1389"/>
      <c r="J37" s="1389"/>
      <c r="K37" s="1389"/>
      <c r="L37" s="1389"/>
      <c r="M37" s="1389"/>
      <c r="N37" s="1390"/>
    </row>
    <row r="38" spans="6:14">
      <c r="F38" s="1407" t="s">
        <v>1218</v>
      </c>
      <c r="G38" s="1408"/>
      <c r="H38" s="1389" t="s">
        <v>1217</v>
      </c>
      <c r="I38" s="1389"/>
      <c r="J38" s="1389"/>
      <c r="K38" s="1389"/>
      <c r="L38" s="1389"/>
      <c r="M38" s="1389"/>
      <c r="N38" s="1390"/>
    </row>
    <row r="39" spans="6:14">
      <c r="F39" s="1407"/>
      <c r="G39" s="1408"/>
      <c r="H39" s="1389"/>
      <c r="I39" s="1389"/>
      <c r="J39" s="1389"/>
      <c r="K39" s="1389"/>
      <c r="L39" s="1389"/>
      <c r="M39" s="1389"/>
      <c r="N39" s="1390"/>
    </row>
    <row r="40" spans="6:14">
      <c r="F40" s="1397" t="s">
        <v>1216</v>
      </c>
      <c r="G40" s="1398"/>
      <c r="H40" s="1389" t="s">
        <v>1215</v>
      </c>
      <c r="I40" s="1389"/>
      <c r="J40" s="1389"/>
      <c r="K40" s="1389"/>
      <c r="L40" s="1389"/>
      <c r="M40" s="1389"/>
      <c r="N40" s="1390"/>
    </row>
    <row r="41" spans="6:14">
      <c r="F41" s="1397"/>
      <c r="G41" s="1398"/>
      <c r="H41" s="1389"/>
      <c r="I41" s="1389"/>
      <c r="J41" s="1389"/>
      <c r="K41" s="1389"/>
      <c r="L41" s="1389"/>
      <c r="M41" s="1389"/>
      <c r="N41" s="1390"/>
    </row>
    <row r="42" spans="6:14">
      <c r="F42" s="1399" t="s">
        <v>1214</v>
      </c>
      <c r="G42" s="1400"/>
      <c r="H42" s="1389" t="s">
        <v>1213</v>
      </c>
      <c r="I42" s="1389"/>
      <c r="J42" s="1389"/>
      <c r="K42" s="1389"/>
      <c r="L42" s="1389"/>
      <c r="M42" s="1389"/>
      <c r="N42" s="1390"/>
    </row>
    <row r="43" spans="6:14">
      <c r="F43" s="1399"/>
      <c r="G43" s="1400"/>
      <c r="H43" s="1389"/>
      <c r="I43" s="1389"/>
      <c r="J43" s="1389"/>
      <c r="K43" s="1389"/>
      <c r="L43" s="1389"/>
      <c r="M43" s="1389"/>
      <c r="N43" s="1390"/>
    </row>
    <row r="44" spans="6:14">
      <c r="F44" s="1401" t="s">
        <v>1212</v>
      </c>
      <c r="G44" s="1402"/>
      <c r="H44" s="1389" t="s">
        <v>1211</v>
      </c>
      <c r="I44" s="1389"/>
      <c r="J44" s="1389"/>
      <c r="K44" s="1389"/>
      <c r="L44" s="1389"/>
      <c r="M44" s="1389"/>
      <c r="N44" s="1390"/>
    </row>
    <row r="45" spans="6:14">
      <c r="F45" s="1401"/>
      <c r="G45" s="1402"/>
      <c r="H45" s="1389"/>
      <c r="I45" s="1389"/>
      <c r="J45" s="1389"/>
      <c r="K45" s="1389"/>
      <c r="L45" s="1389"/>
      <c r="M45" s="1389"/>
      <c r="N45" s="1390"/>
    </row>
    <row r="46" spans="6:14">
      <c r="F46" s="1387" t="s">
        <v>1210</v>
      </c>
      <c r="G46" s="1388"/>
      <c r="H46" s="1389" t="s">
        <v>1209</v>
      </c>
      <c r="I46" s="1389"/>
      <c r="J46" s="1389"/>
      <c r="K46" s="1389"/>
      <c r="L46" s="1389"/>
      <c r="M46" s="1389"/>
      <c r="N46" s="1390"/>
    </row>
    <row r="47" spans="6:14">
      <c r="F47" s="1387"/>
      <c r="G47" s="1388"/>
      <c r="H47" s="1389"/>
      <c r="I47" s="1389"/>
      <c r="J47" s="1389"/>
      <c r="K47" s="1389"/>
      <c r="L47" s="1389"/>
      <c r="M47" s="1389"/>
      <c r="N47" s="1390"/>
    </row>
    <row r="48" spans="6:14">
      <c r="F48" s="1391" t="s">
        <v>1208</v>
      </c>
      <c r="G48" s="1392"/>
      <c r="H48" s="1389" t="s">
        <v>1207</v>
      </c>
      <c r="I48" s="1389"/>
      <c r="J48" s="1389"/>
      <c r="K48" s="1389"/>
      <c r="L48" s="1389"/>
      <c r="M48" s="1389"/>
      <c r="N48" s="1390"/>
    </row>
    <row r="49" spans="6:14">
      <c r="F49" s="1393"/>
      <c r="G49" s="1394"/>
      <c r="H49" s="1395"/>
      <c r="I49" s="1395"/>
      <c r="J49" s="1395"/>
      <c r="K49" s="1395"/>
      <c r="L49" s="1395"/>
      <c r="M49" s="1395"/>
      <c r="N49" s="1396"/>
    </row>
  </sheetData>
  <customSheetViews>
    <customSheetView guid="{7638DF67-4320-4B2E-8CED-F30400A22A6F}" showGridLines="0" printArea="1">
      <selection activeCell="B6" sqref="B6"/>
      <colBreaks count="1" manualBreakCount="1">
        <brk id="3" max="53" man="1"/>
      </colBreaks>
      <pageMargins left="0.25" right="0.25" top="0.75" bottom="0.75" header="0.3" footer="0.3"/>
      <pageSetup paperSize="9" scale="93" orientation="portrait" horizontalDpi="300" verticalDpi="300" r:id="rId1"/>
      <headerFooter>
        <oddFooter>&amp;C- &amp;P -</oddFooter>
      </headerFooter>
    </customSheetView>
    <customSheetView guid="{033C36F7-E1E4-46BF-954B-BBA7310CE75C}" showGridLines="0">
      <selection activeCell="B6" sqref="B6"/>
      <colBreaks count="1" manualBreakCount="1">
        <brk id="3" max="53" man="1"/>
      </colBreaks>
      <pageMargins left="0.25" right="0.25" top="0.75" bottom="0.75" header="0.3" footer="0.3"/>
      <pageSetup paperSize="9" scale="93" orientation="portrait" horizontalDpi="300" verticalDpi="300" r:id="rId2"/>
      <headerFooter>
        <oddFooter>&amp;C- &amp;P -</oddFooter>
      </headerFooter>
    </customSheetView>
    <customSheetView guid="{36472B0F-2A8F-4437-8A5B-DB8B4B6E968E}" showGridLines="0" printArea="1">
      <selection activeCell="B6" sqref="B6"/>
      <colBreaks count="1" manualBreakCount="1">
        <brk id="3" max="53" man="1"/>
      </colBreaks>
      <pageMargins left="0.25" right="0.25" top="0.75" bottom="0.75" header="0.3" footer="0.3"/>
      <pageSetup paperSize="9" scale="93" orientation="portrait" horizontalDpi="300" verticalDpi="300" r:id="rId3"/>
      <headerFooter>
        <oddFooter>&amp;C- &amp;P -</oddFooter>
      </headerFooter>
    </customSheetView>
    <customSheetView guid="{2D0A6E8D-0408-4801-8FAA-C5FD88FF0EC2}" showGridLines="0">
      <selection activeCell="B6" sqref="B6"/>
      <colBreaks count="1" manualBreakCount="1">
        <brk id="3" max="53" man="1"/>
      </colBreaks>
      <pageMargins left="0.25" right="0.25" top="0.75" bottom="0.75" header="0.3" footer="0.3"/>
      <pageSetup paperSize="9" scale="93" orientation="portrait" horizontalDpi="300" verticalDpi="300" r:id="rId4"/>
      <headerFooter>
        <oddFooter>&amp;C- &amp;P -</oddFooter>
      </headerFooter>
    </customSheetView>
    <customSheetView guid="{CCAE2F8D-A096-471A-A5DB-761473E75C80}" showGridLines="0" printArea="1">
      <selection activeCell="B6" sqref="B6"/>
      <colBreaks count="1" manualBreakCount="1">
        <brk id="3" max="53" man="1"/>
      </colBreaks>
      <pageMargins left="0.25" right="0.25" top="0.75" bottom="0.75" header="0.3" footer="0.3"/>
      <pageSetup paperSize="9" scale="93" orientation="portrait" horizontalDpi="300" verticalDpi="300" r:id="rId5"/>
      <headerFooter>
        <oddFooter>&amp;C- &amp;P -</oddFooter>
      </headerFooter>
    </customSheetView>
    <customSheetView guid="{A70FDA42-82B2-4F14-8984-2E2044C05861}" showGridLines="0">
      <selection activeCell="B6" sqref="B6"/>
      <colBreaks count="1" manualBreakCount="1">
        <brk id="3" max="53" man="1"/>
      </colBreaks>
      <pageMargins left="0.25" right="0.25" top="0.75" bottom="0.75" header="0.3" footer="0.3"/>
      <pageSetup paperSize="9" scale="93" orientation="portrait" horizontalDpi="300" verticalDpi="300" r:id="rId6"/>
      <headerFooter>
        <oddFooter>&amp;C- &amp;P -</oddFooter>
      </headerFooter>
    </customSheetView>
    <customSheetView guid="{F8F8F397-D6A3-4BD0-9E53-3D39483D1CBF}" showGridLines="0">
      <selection activeCell="B6" sqref="B6"/>
      <colBreaks count="1" manualBreakCount="1">
        <brk id="3" max="53" man="1"/>
      </colBreaks>
      <pageMargins left="0.25" right="0.25" top="0.75" bottom="0.75" header="0.3" footer="0.3"/>
      <pageSetup paperSize="9" scale="93" orientation="portrait" horizontalDpi="300" verticalDpi="300" r:id="rId7"/>
      <headerFooter>
        <oddFooter>&amp;C- &amp;P -</oddFooter>
      </headerFooter>
    </customSheetView>
    <customSheetView guid="{D673FFEC-E07D-49B9-A0FC-BCF5FDFD2C67}" showGridLines="0">
      <colBreaks count="1" manualBreakCount="1">
        <brk id="3" max="53" man="1"/>
      </colBreaks>
      <pageMargins left="0.25" right="0.25" top="0.75" bottom="0.75" header="0.3" footer="0.3"/>
      <pageSetup paperSize="9" scale="93" orientation="portrait" horizontalDpi="300" verticalDpi="300" r:id="rId8"/>
      <headerFooter>
        <oddFooter>&amp;C- &amp;P -</oddFooter>
      </headerFooter>
    </customSheetView>
    <customSheetView guid="{EE98275F-E3BA-4A7E-BE2A-0F7F35847352}" showGridLines="0" printArea="1">
      <selection activeCell="B6" sqref="B6"/>
      <colBreaks count="1" manualBreakCount="1">
        <brk id="3" max="53" man="1"/>
      </colBreaks>
      <pageMargins left="0.25" right="0.25" top="0.75" bottom="0.75" header="0.3" footer="0.3"/>
      <pageSetup paperSize="9" scale="93" orientation="portrait" horizontalDpi="300" verticalDpi="300" r:id="rId9"/>
      <headerFooter>
        <oddFooter>&amp;C- &amp;P -</oddFooter>
      </headerFooter>
    </customSheetView>
    <customSheetView guid="{97E03D02-D480-4666-A6E1-59D4144B3FD9}" showGridLines="0" printArea="1">
      <selection activeCell="B6" sqref="B6"/>
      <colBreaks count="1" manualBreakCount="1">
        <brk id="3" max="53" man="1"/>
      </colBreaks>
      <pageMargins left="0.25" right="0.25" top="0.75" bottom="0.75" header="0.3" footer="0.3"/>
      <pageSetup paperSize="9" scale="93" orientation="portrait" horizontalDpi="300" verticalDpi="300" r:id="rId10"/>
      <headerFooter>
        <oddFooter>&amp;C- &amp;P -</oddFooter>
      </headerFooter>
    </customSheetView>
    <customSheetView guid="{9A3FFD83-48B2-47DA-8A5E-53892F5AF928}" showGridLines="0" printArea="1">
      <selection activeCell="P9" sqref="P9"/>
      <colBreaks count="1" manualBreakCount="1">
        <brk id="3" max="53" man="1"/>
      </colBreaks>
      <pageMargins left="0.25" right="0.25" top="0.75" bottom="0.75" header="0.3" footer="0.3"/>
      <pageSetup paperSize="9" scale="93" orientation="portrait" horizontalDpi="300" verticalDpi="300" r:id="rId11"/>
      <headerFooter>
        <oddFooter>&amp;C- &amp;P -</oddFooter>
      </headerFooter>
    </customSheetView>
    <customSheetView guid="{717D5D0E-03BD-42FE-B02F-A9FF9CADF1A5}" showGridLines="0">
      <selection activeCell="B6" sqref="B6"/>
      <colBreaks count="1" manualBreakCount="1">
        <brk id="3" max="53" man="1"/>
      </colBreaks>
      <pageMargins left="0.25" right="0.25" top="0.75" bottom="0.75" header="0.3" footer="0.3"/>
      <pageSetup paperSize="9" scale="93" orientation="portrait" horizontalDpi="300" verticalDpi="300" r:id="rId12"/>
      <headerFooter>
        <oddFooter>&amp;C- &amp;P -</oddFooter>
      </headerFooter>
    </customSheetView>
    <customSheetView guid="{30A2590E-B68F-488E-B4E2-55E3D8A53AAC}" showGridLines="0">
      <selection activeCell="B6" sqref="B6"/>
      <colBreaks count="1" manualBreakCount="1">
        <brk id="3" max="53" man="1"/>
      </colBreaks>
      <pageMargins left="0.25" right="0.25" top="0.75" bottom="0.75" header="0.3" footer="0.3"/>
      <pageSetup paperSize="9" scale="93" orientation="portrait" horizontalDpi="300" verticalDpi="300" r:id="rId13"/>
      <headerFooter>
        <oddFooter>&amp;C- &amp;P -</oddFooter>
      </headerFooter>
    </customSheetView>
    <customSheetView guid="{031DD57E-C293-423A-8DF7-B2FDC9241663}" showGridLines="0">
      <selection activeCell="B6" sqref="B6"/>
      <colBreaks count="1" manualBreakCount="1">
        <brk id="3" max="53" man="1"/>
      </colBreaks>
      <pageMargins left="0.25" right="0.25" top="0.75" bottom="0.75" header="0.3" footer="0.3"/>
      <pageSetup paperSize="9" scale="93" orientation="portrait" horizontalDpi="300" verticalDpi="300" r:id="rId14"/>
      <headerFooter>
        <oddFooter>&amp;C- &amp;P -</oddFooter>
      </headerFooter>
    </customSheetView>
    <customSheetView guid="{F9B3178F-FE3C-420E-BE2A-18A94A5552B8}" showGridLines="0">
      <selection activeCell="B6" sqref="B6"/>
      <colBreaks count="1" manualBreakCount="1">
        <brk id="3" max="53" man="1"/>
      </colBreaks>
      <pageMargins left="0.25" right="0.25" top="0.75" bottom="0.75" header="0.3" footer="0.3"/>
      <pageSetup paperSize="9" scale="93" orientation="portrait" horizontalDpi="300" verticalDpi="300" r:id="rId15"/>
      <headerFooter>
        <oddFooter>&amp;C- &amp;P -</oddFooter>
      </headerFooter>
    </customSheetView>
    <customSheetView guid="{F314B098-4B95-4B92-8423-CB04A69922DF}" showGridLines="0" printArea="1">
      <selection activeCell="B6" sqref="B6"/>
      <colBreaks count="1" manualBreakCount="1">
        <brk id="3" max="53" man="1"/>
      </colBreaks>
      <pageMargins left="0.25" right="0.25" top="0.75" bottom="0.75" header="0.3" footer="0.3"/>
      <pageSetup paperSize="9" scale="93" orientation="portrait" horizontalDpi="300" verticalDpi="300" r:id="rId16"/>
      <headerFooter>
        <oddFooter>&amp;C- &amp;P -</oddFooter>
      </headerFooter>
    </customSheetView>
    <customSheetView guid="{BBA60712-7519-46EB-A3CF-B043CF2D8D90}" showGridLines="0" printArea="1">
      <selection activeCell="B6" sqref="B6"/>
      <colBreaks count="1" manualBreakCount="1">
        <brk id="3" max="53" man="1"/>
      </colBreaks>
      <pageMargins left="0.25" right="0.25" top="0.75" bottom="0.75" header="0.3" footer="0.3"/>
      <pageSetup paperSize="9" scale="93" orientation="portrait" horizontalDpi="300" verticalDpi="300" r:id="rId17"/>
      <headerFooter>
        <oddFooter>&amp;C- &amp;P -</oddFooter>
      </headerFooter>
    </customSheetView>
    <customSheetView guid="{FAEA9D20-506D-4159-8291-B8ED06C29A08}" showGridLines="0">
      <selection activeCell="B6" sqref="B6"/>
      <colBreaks count="1" manualBreakCount="1">
        <brk id="3" max="53" man="1"/>
      </colBreaks>
      <pageMargins left="0.25" right="0.25" top="0.75" bottom="0.75" header="0.3" footer="0.3"/>
      <pageSetup paperSize="9" scale="93" orientation="portrait" horizontalDpi="300" verticalDpi="300" r:id="rId18"/>
      <headerFooter>
        <oddFooter>&amp;C- &amp;P -</oddFooter>
      </headerFooter>
    </customSheetView>
    <customSheetView guid="{499C3B7B-ECFB-4FFB-BA0B-0B7B9DCC326F}" showGridLines="0" printArea="1">
      <selection activeCell="B6" sqref="B6"/>
      <colBreaks count="1" manualBreakCount="1">
        <brk id="3" max="53" man="1"/>
      </colBreaks>
      <pageMargins left="0.25" right="0.25" top="0.75" bottom="0.75" header="0.3" footer="0.3"/>
      <pageSetup paperSize="9" scale="93" orientation="portrait" horizontalDpi="300" verticalDpi="300" r:id="rId19"/>
      <headerFooter>
        <oddFooter>&amp;C- &amp;P -</oddFooter>
      </headerFooter>
    </customSheetView>
    <customSheetView guid="{582EB886-5348-41F7-B6C3-7D5782D3ACD9}" showGridLines="0">
      <selection activeCell="B6" sqref="B6"/>
      <colBreaks count="1" manualBreakCount="1">
        <brk id="3" max="53" man="1"/>
      </colBreaks>
      <pageMargins left="0.25" right="0.25" top="0.75" bottom="0.75" header="0.3" footer="0.3"/>
      <pageSetup paperSize="9" scale="93" orientation="portrait" horizontalDpi="300" verticalDpi="300" r:id="rId20"/>
      <headerFooter>
        <oddFooter>&amp;C- &amp;P -</oddFooter>
      </headerFooter>
    </customSheetView>
    <customSheetView guid="{67A28A89-E198-4A6E-809F-7C1EE1D592B0}" showGridLines="0" printArea="1">
      <selection activeCell="B6" sqref="B6"/>
      <colBreaks count="1" manualBreakCount="1">
        <brk id="3" max="53" man="1"/>
      </colBreaks>
      <pageMargins left="0.25" right="0.25" top="0.75" bottom="0.75" header="0.3" footer="0.3"/>
      <pageSetup paperSize="9" scale="93" orientation="portrait" horizontalDpi="300" verticalDpi="300" r:id="rId21"/>
      <headerFooter>
        <oddFooter>&amp;C- &amp;P -</oddFooter>
      </headerFooter>
    </customSheetView>
    <customSheetView guid="{CED0B8D9-B004-48AD-A858-70C151F3F6A0}" showGridLines="0">
      <selection activeCell="B6" sqref="B6"/>
      <colBreaks count="1" manualBreakCount="1">
        <brk id="3" max="53" man="1"/>
      </colBreaks>
      <pageMargins left="0.25" right="0.25" top="0.75" bottom="0.75" header="0.3" footer="0.3"/>
      <pageSetup paperSize="9" scale="93" orientation="portrait" horizontalDpi="300" verticalDpi="300" r:id="rId22"/>
      <headerFooter>
        <oddFooter>&amp;C- &amp;P -</oddFooter>
      </headerFooter>
    </customSheetView>
    <customSheetView guid="{76A99285-706C-47CC-88FC-63EDE717FCB7}" showGridLines="0">
      <selection activeCell="B6" sqref="B6"/>
      <colBreaks count="1" manualBreakCount="1">
        <brk id="3" max="53" man="1"/>
      </colBreaks>
      <pageMargins left="0.25" right="0.25" top="0.75" bottom="0.75" header="0.3" footer="0.3"/>
      <pageSetup paperSize="9" scale="93" orientation="portrait" horizontalDpi="300" verticalDpi="300" r:id="rId23"/>
      <headerFooter>
        <oddFooter>&amp;C- &amp;P -</oddFooter>
      </headerFooter>
    </customSheetView>
    <customSheetView guid="{00865AC3-5823-4499-87D6-A32864153DFC}" showGridLines="0">
      <selection activeCell="B6" sqref="B6"/>
      <colBreaks count="1" manualBreakCount="1">
        <brk id="3" max="53" man="1"/>
      </colBreaks>
      <pageMargins left="0.25" right="0.25" top="0.75" bottom="0.75" header="0.3" footer="0.3"/>
      <pageSetup paperSize="9" scale="93" orientation="portrait" horizontalDpi="300" verticalDpi="300" r:id="rId24"/>
      <headerFooter>
        <oddFooter>&amp;C- &amp;P -</oddFooter>
      </headerFooter>
    </customSheetView>
    <customSheetView guid="{441DB8A6-A33C-419D-875A-3F2FFBE6E0E8}" showGridLines="0">
      <colBreaks count="1" manualBreakCount="1">
        <brk id="3" max="53" man="1"/>
      </colBreaks>
      <pageMargins left="0.25" right="0.25" top="0.75" bottom="0.75" header="0.3" footer="0.3"/>
      <pageSetup paperSize="9" scale="93" orientation="portrait" horizontalDpi="300" verticalDpi="300" r:id="rId25"/>
      <headerFooter>
        <oddFooter>&amp;C- &amp;P -</oddFooter>
      </headerFooter>
    </customSheetView>
    <customSheetView guid="{2BC28E4B-9C81-4843-8B55-63150A8DD92B}" showGridLines="0">
      <colBreaks count="1" manualBreakCount="1">
        <brk id="3" max="53" man="1"/>
      </colBreaks>
      <pageMargins left="0.25" right="0.25" top="0.75" bottom="0.75" header="0.3" footer="0.3"/>
      <pageSetup paperSize="9" scale="93" orientation="portrait" horizontalDpi="300" verticalDpi="300" r:id="rId26"/>
      <headerFooter>
        <oddFooter>&amp;C- &amp;P -</oddFooter>
      </headerFooter>
    </customSheetView>
    <customSheetView guid="{CEC8D9A4-667A-441A-B348-38BA69B851DA}" showGridLines="0">
      <selection activeCell="B6" sqref="B6"/>
      <colBreaks count="1" manualBreakCount="1">
        <brk id="3" max="53" man="1"/>
      </colBreaks>
      <pageMargins left="0.25" right="0.25" top="0.75" bottom="0.75" header="0.3" footer="0.3"/>
      <pageSetup paperSize="9" scale="93" orientation="portrait" horizontalDpi="300" verticalDpi="300" r:id="rId27"/>
      <headerFooter>
        <oddFooter>&amp;C- &amp;P -</oddFooter>
      </headerFooter>
    </customSheetView>
    <customSheetView guid="{84F041DC-148A-40FE-A6D1-68C2D054DF55}" showGridLines="0">
      <selection activeCell="B6" sqref="B6"/>
      <colBreaks count="1" manualBreakCount="1">
        <brk id="3" max="53" man="1"/>
      </colBreaks>
      <pageMargins left="0.25" right="0.25" top="0.75" bottom="0.75" header="0.3" footer="0.3"/>
      <pageSetup paperSize="9" scale="93" orientation="portrait" horizontalDpi="300" verticalDpi="300" r:id="rId28"/>
      <headerFooter>
        <oddFooter>&amp;C- &amp;P -</oddFooter>
      </headerFooter>
    </customSheetView>
    <customSheetView guid="{EA8DD5C4-37CD-4D83-93C6-8AAE3FA22626}" showGridLines="0">
      <selection activeCell="B6" sqref="B6"/>
      <colBreaks count="1" manualBreakCount="1">
        <brk id="3" max="53" man="1"/>
      </colBreaks>
      <pageMargins left="0.25" right="0.25" top="0.75" bottom="0.75" header="0.3" footer="0.3"/>
      <pageSetup paperSize="9" scale="93" orientation="portrait" horizontalDpi="300" verticalDpi="300" r:id="rId29"/>
      <headerFooter>
        <oddFooter>&amp;C- &amp;P -</oddFooter>
      </headerFooter>
    </customSheetView>
    <customSheetView guid="{EB719729-E4E7-4A6B-A0F2-B45634A8A39C}" showGridLines="0">
      <selection activeCell="B6" sqref="B6"/>
      <colBreaks count="1" manualBreakCount="1">
        <brk id="3" max="53" man="1"/>
      </colBreaks>
      <pageMargins left="0.25" right="0.25" top="0.75" bottom="0.75" header="0.3" footer="0.3"/>
      <pageSetup paperSize="9" scale="93" orientation="portrait" horizontalDpi="300" verticalDpi="300" r:id="rId30"/>
      <headerFooter>
        <oddFooter>&amp;C- &amp;P -</oddFooter>
      </headerFooter>
    </customSheetView>
    <customSheetView guid="{3BCE3315-BEC0-4AD9-A818-0BC0D795FE7B}" showGridLines="0" printArea="1">
      <selection activeCell="B6" sqref="B6"/>
      <colBreaks count="1" manualBreakCount="1">
        <brk id="3" max="53" man="1"/>
      </colBreaks>
      <pageMargins left="0.25" right="0.25" top="0.75" bottom="0.75" header="0.3" footer="0.3"/>
      <pageSetup paperSize="9" scale="93" orientation="portrait" horizontalDpi="300" verticalDpi="300" r:id="rId31"/>
      <headerFooter>
        <oddFooter>&amp;C- &amp;P -</oddFooter>
      </headerFooter>
    </customSheetView>
    <customSheetView guid="{D5E8139D-26D3-42E5-96BB-6121322C48CB}" showGridLines="0">
      <selection activeCell="B6" sqref="B6"/>
      <colBreaks count="1" manualBreakCount="1">
        <brk id="3" max="53" man="1"/>
      </colBreaks>
      <pageMargins left="0.25" right="0.25" top="0.75" bottom="0.75" header="0.3" footer="0.3"/>
      <pageSetup paperSize="9" scale="93" orientation="portrait" horizontalDpi="300" verticalDpi="300" r:id="rId32"/>
      <headerFooter>
        <oddFooter>&amp;C- &amp;P -</oddFooter>
      </headerFooter>
    </customSheetView>
    <customSheetView guid="{A7A537DD-3639-4028-8374-24EF93F7F50D}" showGridLines="0" printArea="1">
      <selection activeCell="B6" sqref="B6"/>
      <colBreaks count="1" manualBreakCount="1">
        <brk id="3" max="53" man="1"/>
      </colBreaks>
      <pageMargins left="0.25" right="0.25" top="0.75" bottom="0.75" header="0.3" footer="0.3"/>
      <pageSetup paperSize="9" scale="93" orientation="portrait" horizontalDpi="300" verticalDpi="300" r:id="rId33"/>
      <headerFooter>
        <oddFooter>&amp;C- &amp;P -</oddFooter>
      </headerFooter>
    </customSheetView>
    <customSheetView guid="{0B51740E-E870-447D-82CF-F9426A0FDB8A}" showGridLines="0">
      <selection activeCell="B6" sqref="B6"/>
      <colBreaks count="1" manualBreakCount="1">
        <brk id="3" max="53" man="1"/>
      </colBreaks>
      <pageMargins left="0.25" right="0.25" top="0.75" bottom="0.75" header="0.3" footer="0.3"/>
      <pageSetup paperSize="9" scale="93" orientation="portrait" horizontalDpi="300" verticalDpi="300" r:id="rId34"/>
      <headerFooter>
        <oddFooter>&amp;C- &amp;P -</oddFooter>
      </headerFooter>
    </customSheetView>
    <customSheetView guid="{B25978DA-B72A-4DF3-B7F6-0B7323E18582}" showGridLines="0">
      <selection activeCell="B6" sqref="B6"/>
      <colBreaks count="1" manualBreakCount="1">
        <brk id="3" max="53" man="1"/>
      </colBreaks>
      <pageMargins left="0.25" right="0.25" top="0.75" bottom="0.75" header="0.3" footer="0.3"/>
      <pageSetup paperSize="9" scale="93" orientation="portrait" horizontalDpi="300" verticalDpi="300" r:id="rId35"/>
      <headerFooter>
        <oddFooter>&amp;C- &amp;P -</oddFooter>
      </headerFooter>
    </customSheetView>
    <customSheetView guid="{1FD8CC80-ABBD-4004-965D-7C3A94C6060A}" showGridLines="0" printArea="1">
      <selection activeCell="B6" sqref="B6"/>
      <colBreaks count="1" manualBreakCount="1">
        <brk id="3" max="53" man="1"/>
      </colBreaks>
      <pageMargins left="0.25" right="0.25" top="0.75" bottom="0.75" header="0.3" footer="0.3"/>
      <pageSetup paperSize="9" scale="93" orientation="portrait" horizontalDpi="300" verticalDpi="300" r:id="rId36"/>
      <headerFooter>
        <oddFooter>&amp;C- &amp;P -</oddFooter>
      </headerFooter>
    </customSheetView>
    <customSheetView guid="{4B3B3520-A8B7-4246-A658-5E3046C11156}" showGridLines="0" printArea="1">
      <selection activeCell="B6" sqref="B6"/>
      <colBreaks count="1" manualBreakCount="1">
        <brk id="3" max="53" man="1"/>
      </colBreaks>
      <pageMargins left="0.25" right="0.25" top="0.75" bottom="0.75" header="0.3" footer="0.3"/>
      <pageSetup paperSize="9" scale="93" orientation="portrait" horizontalDpi="300" verticalDpi="300" r:id="rId37"/>
      <headerFooter>
        <oddFooter>&amp;C- &amp;P -</oddFooter>
      </headerFooter>
    </customSheetView>
    <customSheetView guid="{8AC86257-3275-45B0-9EB5-FCC978284538}" showGridLines="0">
      <selection activeCell="B6" sqref="B6"/>
      <colBreaks count="1" manualBreakCount="1">
        <brk id="3" max="53" man="1"/>
      </colBreaks>
      <pageMargins left="0.25" right="0.25" top="0.75" bottom="0.75" header="0.3" footer="0.3"/>
      <pageSetup paperSize="9" scale="93" orientation="portrait" horizontalDpi="300" verticalDpi="300" r:id="rId38"/>
      <headerFooter>
        <oddFooter>&amp;C- &amp;P -</oddFooter>
      </headerFooter>
    </customSheetView>
    <customSheetView guid="{E45D6C9F-29CA-4814-BB11-FCF7794E8FD9}" showGridLines="0" printArea="1">
      <selection activeCell="B6" sqref="B6"/>
      <colBreaks count="1" manualBreakCount="1">
        <brk id="3" max="53" man="1"/>
      </colBreaks>
      <pageMargins left="0.25" right="0.25" top="0.75" bottom="0.75" header="0.3" footer="0.3"/>
      <pageSetup paperSize="9" scale="93" orientation="portrait" horizontalDpi="300" verticalDpi="300" r:id="rId39"/>
      <headerFooter>
        <oddFooter>&amp;C- &amp;P -</oddFooter>
      </headerFooter>
    </customSheetView>
    <customSheetView guid="{8B4E2514-D1F2-4DC0-817C-9C588D7DCCCB}" showGridLines="0" printArea="1">
      <selection activeCell="B6" sqref="B6"/>
      <colBreaks count="1" manualBreakCount="1">
        <brk id="3" max="53" man="1"/>
      </colBreaks>
      <pageMargins left="0.25" right="0.25" top="0.75" bottom="0.75" header="0.3" footer="0.3"/>
      <pageSetup paperSize="9" scale="93" orientation="portrait" horizontalDpi="300" verticalDpi="300" r:id="rId40"/>
      <headerFooter>
        <oddFooter>&amp;C- &amp;P -</oddFooter>
      </headerFooter>
    </customSheetView>
    <customSheetView guid="{C0326AA0-4A84-4874-8CF5-FBF582EDE8E4}" showGridLines="0" printArea="1">
      <selection activeCell="B6" sqref="B6"/>
      <colBreaks count="1" manualBreakCount="1">
        <brk id="3" max="53" man="1"/>
      </colBreaks>
      <pageMargins left="0.25" right="0.25" top="0.75" bottom="0.75" header="0.3" footer="0.3"/>
      <pageSetup paperSize="9" scale="93" orientation="portrait" horizontalDpi="300" verticalDpi="300" r:id="rId41"/>
      <headerFooter>
        <oddFooter>&amp;C- &amp;P -</oddFooter>
      </headerFooter>
    </customSheetView>
    <customSheetView guid="{59B93C71-A242-4D48-B468-4BF3F954629F}" showGridLines="0" printArea="1">
      <selection activeCell="B6" sqref="B6"/>
      <colBreaks count="1" manualBreakCount="1">
        <brk id="3" max="53" man="1"/>
      </colBreaks>
      <pageMargins left="0.25" right="0.25" top="0.75" bottom="0.75" header="0.3" footer="0.3"/>
      <pageSetup paperSize="9" scale="93" orientation="portrait" horizontalDpi="300" verticalDpi="300" r:id="rId42"/>
      <headerFooter>
        <oddFooter>&amp;C- &amp;P -</oddFooter>
      </headerFooter>
    </customSheetView>
    <customSheetView guid="{1E58E4D1-4C75-4B8C-BEB1-17A46DD86746}" showGridLines="0">
      <selection activeCell="B6" sqref="B6"/>
      <colBreaks count="1" manualBreakCount="1">
        <brk id="3" max="53" man="1"/>
      </colBreaks>
      <pageMargins left="0.25" right="0.25" top="0.75" bottom="0.75" header="0.3" footer="0.3"/>
      <pageSetup paperSize="9" scale="93" orientation="portrait" horizontalDpi="300" verticalDpi="300" r:id="rId43"/>
      <headerFooter>
        <oddFooter>&amp;C- &amp;P -</oddFooter>
      </headerFooter>
    </customSheetView>
    <customSheetView guid="{D71B0015-E1E5-4683-BC96-4B8372B0A92C}" showGridLines="0" printArea="1">
      <selection activeCell="B6" sqref="B6"/>
      <colBreaks count="1" manualBreakCount="1">
        <brk id="3" max="53" man="1"/>
      </colBreaks>
      <pageMargins left="0.25" right="0.25" top="0.75" bottom="0.75" header="0.3" footer="0.3"/>
      <pageSetup paperSize="9" scale="93" orientation="portrait" horizontalDpi="300" verticalDpi="300" r:id="rId44"/>
      <headerFooter>
        <oddFooter>&amp;C- &amp;P -</oddFooter>
      </headerFooter>
    </customSheetView>
    <customSheetView guid="{7A9295A9-5D4A-4252-8AE5-EAA229FB3161}" showGridLines="0" printArea="1">
      <selection activeCell="B6" sqref="B6"/>
      <colBreaks count="1" manualBreakCount="1">
        <brk id="3" max="53" man="1"/>
      </colBreaks>
      <pageMargins left="0.25" right="0.25" top="0.75" bottom="0.75" header="0.3" footer="0.3"/>
      <pageSetup paperSize="9" scale="93" orientation="portrait" horizontalDpi="300" verticalDpi="300" r:id="rId45"/>
      <headerFooter>
        <oddFooter>&amp;C- &amp;P -</oddFooter>
      </headerFooter>
    </customSheetView>
    <customSheetView guid="{034C4040-D496-4677-9760-C8AFC8A3816C}" showGridLines="0">
      <selection activeCell="B6" sqref="B6"/>
      <colBreaks count="1" manualBreakCount="1">
        <brk id="3" max="53" man="1"/>
      </colBreaks>
      <pageMargins left="0.25" right="0.25" top="0.75" bottom="0.75" header="0.3" footer="0.3"/>
      <pageSetup paperSize="9" scale="93" orientation="portrait" horizontalDpi="300" verticalDpi="300" r:id="rId46"/>
      <headerFooter>
        <oddFooter>&amp;C- &amp;P -</oddFooter>
      </headerFooter>
    </customSheetView>
    <customSheetView guid="{430D13A4-4EC3-4F3B-94F5-67B604D20D98}" showGridLines="0" printArea="1">
      <selection activeCell="B6" sqref="B6"/>
      <colBreaks count="1" manualBreakCount="1">
        <brk id="3" max="53" man="1"/>
      </colBreaks>
      <pageMargins left="0.25" right="0.25" top="0.75" bottom="0.75" header="0.3" footer="0.3"/>
      <pageSetup paperSize="9" scale="93" orientation="portrait" horizontalDpi="300" verticalDpi="300" r:id="rId47"/>
      <headerFooter>
        <oddFooter>&amp;C- &amp;P -</oddFooter>
      </headerFooter>
    </customSheetView>
    <customSheetView guid="{337CCED3-5E6B-4E3D-BC98-489707EF974E}" showGridLines="0" printArea="1">
      <selection activeCell="B6" sqref="B6"/>
      <colBreaks count="1" manualBreakCount="1">
        <brk id="3" max="53" man="1"/>
      </colBreaks>
      <pageMargins left="0.25" right="0.25" top="0.75" bottom="0.75" header="0.3" footer="0.3"/>
      <pageSetup paperSize="9" scale="93" orientation="portrait" horizontalDpi="300" verticalDpi="300" r:id="rId48"/>
      <headerFooter>
        <oddFooter>&amp;C- &amp;P -</oddFooter>
      </headerFooter>
    </customSheetView>
    <customSheetView guid="{0EDD8A79-DA95-4C03-AB90-8EF8BEF7366A}" showGridLines="0">
      <selection activeCell="B6" sqref="B6"/>
      <colBreaks count="1" manualBreakCount="1">
        <brk id="3" max="53" man="1"/>
      </colBreaks>
      <pageMargins left="0.25" right="0.25" top="0.75" bottom="0.75" header="0.3" footer="0.3"/>
      <pageSetup paperSize="9" scale="93" orientation="portrait" horizontalDpi="300" verticalDpi="300" r:id="rId49"/>
      <headerFooter>
        <oddFooter>&amp;C- &amp;P -</oddFooter>
      </headerFooter>
    </customSheetView>
    <customSheetView guid="{214495F1-9B71-47E5-887D-A07A1A95C8B8}" showGridLines="0">
      <selection activeCell="B6" sqref="B6"/>
      <colBreaks count="1" manualBreakCount="1">
        <brk id="3" max="53" man="1"/>
      </colBreaks>
      <pageMargins left="0.25" right="0.25" top="0.75" bottom="0.75" header="0.3" footer="0.3"/>
      <pageSetup paperSize="9" scale="93" orientation="portrait" horizontalDpi="300" verticalDpi="300" r:id="rId50"/>
      <headerFooter>
        <oddFooter>&amp;C- &amp;P -</oddFooter>
      </headerFooter>
    </customSheetView>
    <customSheetView guid="{CD8CBEF9-02F2-47BF-8155-972E366007BB}" showGridLines="0" printArea="1">
      <selection activeCell="B6" sqref="B6"/>
      <colBreaks count="1" manualBreakCount="1">
        <brk id="3" max="53" man="1"/>
      </colBreaks>
      <pageMargins left="0.25" right="0.25" top="0.75" bottom="0.75" header="0.3" footer="0.3"/>
      <pageSetup paperSize="9" scale="93" orientation="portrait" horizontalDpi="300" verticalDpi="300" r:id="rId51"/>
      <headerFooter>
        <oddFooter>&amp;C- &amp;P -</oddFooter>
      </headerFooter>
    </customSheetView>
    <customSheetView guid="{BD61EDB6-A93F-4890-AEDE-32E26E64EB3F}" showGridLines="0" printArea="1">
      <selection activeCell="B6" sqref="B6"/>
      <colBreaks count="1" manualBreakCount="1">
        <brk id="3" max="53" man="1"/>
      </colBreaks>
      <pageMargins left="0.25" right="0.25" top="0.75" bottom="0.75" header="0.3" footer="0.3"/>
      <pageSetup paperSize="9" scale="93" orientation="portrait" horizontalDpi="300" verticalDpi="300" r:id="rId52"/>
      <headerFooter>
        <oddFooter>&amp;C- &amp;P -</oddFooter>
      </headerFooter>
    </customSheetView>
    <customSheetView guid="{2551149C-B400-4FF7-9C66-7D38AF192CD3}" showGridLines="0">
      <selection activeCell="B6" sqref="B6"/>
      <colBreaks count="1" manualBreakCount="1">
        <brk id="3" max="53" man="1"/>
      </colBreaks>
      <pageMargins left="0.25" right="0.25" top="0.75" bottom="0.75" header="0.3" footer="0.3"/>
      <pageSetup paperSize="9" scale="93" orientation="portrait" horizontalDpi="300" verticalDpi="300" r:id="rId53"/>
      <headerFooter>
        <oddFooter>&amp;C- &amp;P -</oddFooter>
      </headerFooter>
    </customSheetView>
    <customSheetView guid="{F0A88F7F-B050-44D2-9557-2B68B424EAF3}" showGridLines="0">
      <selection activeCell="B6" sqref="B6"/>
      <colBreaks count="1" manualBreakCount="1">
        <brk id="3" max="53" man="1"/>
      </colBreaks>
      <pageMargins left="0.25" right="0.25" top="0.75" bottom="0.75" header="0.3" footer="0.3"/>
      <pageSetup paperSize="9" scale="93" orientation="portrait" horizontalDpi="300" verticalDpi="300" r:id="rId54"/>
      <headerFooter>
        <oddFooter>&amp;C- &amp;P -</oddFooter>
      </headerFooter>
    </customSheetView>
    <customSheetView guid="{2868789A-41EF-4245-B3C9-D4B5F666F8F4}" showGridLines="0" printArea="1">
      <selection activeCell="B6" sqref="B6"/>
      <colBreaks count="1" manualBreakCount="1">
        <brk id="3" max="53" man="1"/>
      </colBreaks>
      <pageMargins left="0.25" right="0.25" top="0.75" bottom="0.75" header="0.3" footer="0.3"/>
      <pageSetup paperSize="9" scale="93" orientation="portrait" horizontalDpi="300" verticalDpi="300" r:id="rId55"/>
      <headerFooter>
        <oddFooter>&amp;C- &amp;P -</oddFooter>
      </headerFooter>
    </customSheetView>
    <customSheetView guid="{D4061CCF-D275-4D76-9A0F-61EA73C6A533}" showGridLines="0" printArea="1">
      <selection activeCell="B6" sqref="B6"/>
      <colBreaks count="1" manualBreakCount="1">
        <brk id="3" max="53" man="1"/>
      </colBreaks>
      <pageMargins left="0.25" right="0.25" top="0.75" bottom="0.75" header="0.3" footer="0.3"/>
      <pageSetup paperSize="9" scale="93" orientation="portrait" horizontalDpi="300" verticalDpi="300" r:id="rId56"/>
      <headerFooter>
        <oddFooter>&amp;C- &amp;P -</oddFooter>
      </headerFooter>
    </customSheetView>
    <customSheetView guid="{EDD10121-F027-40CB-A383-1ABBBA7824D4}" showGridLines="0" printArea="1">
      <selection activeCell="B6" sqref="B6"/>
      <colBreaks count="1" manualBreakCount="1">
        <brk id="3" max="53" man="1"/>
      </colBreaks>
      <pageMargins left="0.25" right="0.25" top="0.75" bottom="0.75" header="0.3" footer="0.3"/>
      <pageSetup paperSize="9" scale="93" orientation="portrait" horizontalDpi="300" verticalDpi="300" r:id="rId57"/>
      <headerFooter>
        <oddFooter>&amp;C- &amp;P -</oddFooter>
      </headerFooter>
    </customSheetView>
    <customSheetView guid="{D6BD57F8-F6EE-4534-8181-C57064A1B98C}" showGridLines="0">
      <selection activeCell="A3" sqref="A3:B18"/>
      <colBreaks count="1" manualBreakCount="1">
        <brk id="3" max="53" man="1"/>
      </colBreaks>
      <pageMargins left="0.25" right="0.25" top="0.75" bottom="0.75" header="0.3" footer="0.3"/>
      <pageSetup paperSize="9" scale="93" orientation="portrait" horizontalDpi="300" verticalDpi="300" r:id="rId58"/>
      <headerFooter>
        <oddFooter>&amp;C- &amp;P -</oddFooter>
      </headerFooter>
    </customSheetView>
    <customSheetView guid="{277459B4-A39D-41CB-B2BE-AB6578293E76}" showGridLines="0" printArea="1">
      <selection activeCell="A3" sqref="A3:B18"/>
      <colBreaks count="1" manualBreakCount="1">
        <brk id="3" max="53" man="1"/>
      </colBreaks>
      <pageMargins left="0.25" right="0.25" top="0.75" bottom="0.75" header="0.3" footer="0.3"/>
      <pageSetup paperSize="9" scale="93" orientation="portrait" horizontalDpi="300" verticalDpi="300" r:id="rId59"/>
      <headerFooter>
        <oddFooter>&amp;C- &amp;P -</oddFooter>
      </headerFooter>
    </customSheetView>
  </customSheetViews>
  <mergeCells count="22">
    <mergeCell ref="F29:G29"/>
    <mergeCell ref="H29:N29"/>
    <mergeCell ref="F30:G31"/>
    <mergeCell ref="H30:N31"/>
    <mergeCell ref="F32:G33"/>
    <mergeCell ref="H32:N33"/>
    <mergeCell ref="F34:G35"/>
    <mergeCell ref="H34:N35"/>
    <mergeCell ref="F36:G37"/>
    <mergeCell ref="H36:N37"/>
    <mergeCell ref="F38:G39"/>
    <mergeCell ref="H38:N39"/>
    <mergeCell ref="F46:G47"/>
    <mergeCell ref="H46:N47"/>
    <mergeCell ref="F48:G49"/>
    <mergeCell ref="H48:N49"/>
    <mergeCell ref="F40:G41"/>
    <mergeCell ref="H40:N41"/>
    <mergeCell ref="F42:G43"/>
    <mergeCell ref="H42:N43"/>
    <mergeCell ref="F44:G45"/>
    <mergeCell ref="H44:N45"/>
  </mergeCells>
  <phoneticPr fontId="7"/>
  <hyperlinks>
    <hyperlink ref="C1" location="目次!A1" display="目次へ戻る"/>
  </hyperlinks>
  <pageMargins left="0.25" right="0.25" top="0.75" bottom="0.75" header="0.3" footer="0.3"/>
  <pageSetup paperSize="9" scale="93" orientation="portrait" horizontalDpi="300" verticalDpi="300" r:id="rId60"/>
  <headerFooter>
    <oddFooter>&amp;C- &amp;P -</oddFooter>
  </headerFooter>
  <colBreaks count="1" manualBreakCount="1">
    <brk id="3" max="53" man="1"/>
  </colBreaks>
  <drawing r:id="rId6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32"/>
  <sheetViews>
    <sheetView showGridLines="0" zoomScale="70" zoomScaleNormal="70" zoomScaleSheetLayoutView="100" workbookViewId="0">
      <selection activeCell="A18" sqref="A18"/>
    </sheetView>
  </sheetViews>
  <sheetFormatPr defaultColWidth="9" defaultRowHeight="13.5"/>
  <cols>
    <col min="1" max="2" width="9" style="209"/>
    <col min="3" max="3" width="9" style="213"/>
    <col min="4" max="4" width="9" style="209" customWidth="1"/>
    <col min="5" max="5" width="9" style="213" customWidth="1"/>
    <col min="6" max="6" width="9" style="209" customWidth="1"/>
    <col min="7" max="7" width="9" style="213" customWidth="1"/>
    <col min="8" max="8" width="9" style="209" customWidth="1"/>
    <col min="9" max="9" width="9" style="213" customWidth="1"/>
    <col min="10" max="10" width="9" style="209" customWidth="1"/>
    <col min="11" max="11" width="9" style="213" customWidth="1"/>
    <col min="12" max="12" width="9" style="209" customWidth="1"/>
    <col min="13" max="13" width="9" style="213" customWidth="1"/>
    <col min="14" max="14" width="9" style="209"/>
    <col min="15" max="15" width="9" style="213"/>
    <col min="16" max="16" width="9" style="209" customWidth="1"/>
    <col min="17" max="17" width="9" style="213" customWidth="1"/>
    <col min="18" max="18" width="10.375" style="209" customWidth="1"/>
    <col min="19" max="26" width="9" style="209"/>
    <col min="27" max="27" width="9.25" style="209" bestFit="1" customWidth="1"/>
    <col min="28" max="29" width="9" style="209"/>
    <col min="30" max="30" width="13.125" style="209" customWidth="1"/>
    <col min="31" max="31" width="13.875" style="209" customWidth="1"/>
    <col min="32" max="32" width="6.875" style="209" customWidth="1"/>
    <col min="33" max="16384" width="9" style="209"/>
  </cols>
  <sheetData>
    <row r="1" spans="1:19">
      <c r="R1" s="271" t="s">
        <v>399</v>
      </c>
    </row>
    <row r="2" spans="1:19">
      <c r="A2" s="76" t="s">
        <v>1255</v>
      </c>
      <c r="B2" s="76"/>
      <c r="C2" s="197"/>
      <c r="D2" s="76"/>
      <c r="E2" s="197"/>
      <c r="F2" s="76"/>
      <c r="G2" s="197"/>
      <c r="H2" s="76"/>
      <c r="I2" s="197"/>
      <c r="J2" s="76"/>
      <c r="K2" s="197"/>
      <c r="L2" s="76"/>
      <c r="M2" s="197"/>
      <c r="N2" s="76"/>
      <c r="O2" s="197"/>
      <c r="P2" s="76"/>
      <c r="Q2" s="197"/>
      <c r="S2" s="209" t="s">
        <v>1255</v>
      </c>
    </row>
    <row r="3" spans="1:19">
      <c r="A3" s="76"/>
      <c r="B3" s="76"/>
      <c r="C3" s="197"/>
      <c r="D3" s="76"/>
      <c r="E3" s="197"/>
      <c r="F3" s="76"/>
      <c r="G3" s="197"/>
      <c r="H3" s="76"/>
      <c r="I3" s="197"/>
      <c r="J3" s="76"/>
      <c r="K3" s="197"/>
      <c r="L3" s="76"/>
      <c r="M3" s="197"/>
      <c r="N3" s="76"/>
      <c r="O3" s="197"/>
      <c r="P3" s="76"/>
      <c r="Q3" s="577" t="s">
        <v>1254</v>
      </c>
      <c r="R3" s="211"/>
    </row>
    <row r="4" spans="1:19" ht="16.5" customHeight="1">
      <c r="A4" s="574" t="s">
        <v>83</v>
      </c>
      <c r="B4" s="574" t="s">
        <v>332</v>
      </c>
      <c r="C4" s="576" t="s">
        <v>1253</v>
      </c>
      <c r="D4" s="574" t="s">
        <v>1246</v>
      </c>
      <c r="E4" s="576" t="s">
        <v>1252</v>
      </c>
      <c r="F4" s="574" t="s">
        <v>1246</v>
      </c>
      <c r="G4" s="576" t="s">
        <v>1251</v>
      </c>
      <c r="H4" s="574" t="s">
        <v>1246</v>
      </c>
      <c r="I4" s="576" t="s">
        <v>1250</v>
      </c>
      <c r="J4" s="574" t="s">
        <v>1246</v>
      </c>
      <c r="K4" s="576" t="s">
        <v>1249</v>
      </c>
      <c r="L4" s="574" t="s">
        <v>1246</v>
      </c>
      <c r="M4" s="576" t="s">
        <v>1248</v>
      </c>
      <c r="N4" s="574" t="s">
        <v>1246</v>
      </c>
      <c r="O4" s="576" t="s">
        <v>1247</v>
      </c>
      <c r="P4" s="574" t="s">
        <v>1246</v>
      </c>
      <c r="Q4" s="576" t="s">
        <v>8</v>
      </c>
      <c r="R4" s="158"/>
    </row>
    <row r="5" spans="1:19" ht="22.5" customHeight="1">
      <c r="A5" s="574">
        <v>2010</v>
      </c>
      <c r="B5" s="574" t="s">
        <v>106</v>
      </c>
      <c r="C5" s="571">
        <v>5697</v>
      </c>
      <c r="D5" s="573">
        <v>7.5251631310596254</v>
      </c>
      <c r="E5" s="568">
        <v>10487</v>
      </c>
      <c r="F5" s="567">
        <v>13.852270625842072</v>
      </c>
      <c r="G5" s="568">
        <v>5258</v>
      </c>
      <c r="H5" s="567">
        <v>6.9452883523102527</v>
      </c>
      <c r="I5" s="568">
        <v>31671</v>
      </c>
      <c r="J5" s="567">
        <v>41.834200723852803</v>
      </c>
      <c r="K5" s="568">
        <v>4791</v>
      </c>
      <c r="L5" s="567">
        <v>6.32842839405067</v>
      </c>
      <c r="M5" s="568">
        <v>1239</v>
      </c>
      <c r="N5" s="567">
        <v>1.6365941933268169</v>
      </c>
      <c r="O5" s="568">
        <v>16563</v>
      </c>
      <c r="P5" s="567">
        <v>21.878054579557762</v>
      </c>
      <c r="Q5" s="568">
        <v>75706</v>
      </c>
    </row>
    <row r="6" spans="1:19" ht="22.5" customHeight="1">
      <c r="A6" s="574">
        <v>2011</v>
      </c>
      <c r="B6" s="574" t="s">
        <v>107</v>
      </c>
      <c r="C6" s="571">
        <v>5710</v>
      </c>
      <c r="D6" s="573">
        <v>7.5423348215465094</v>
      </c>
      <c r="E6" s="568">
        <v>10637</v>
      </c>
      <c r="F6" s="567">
        <v>14.050405516075342</v>
      </c>
      <c r="G6" s="568">
        <v>5353</v>
      </c>
      <c r="H6" s="567">
        <v>7.0707737827913242</v>
      </c>
      <c r="I6" s="568">
        <v>31681</v>
      </c>
      <c r="J6" s="567">
        <v>41.847409716535019</v>
      </c>
      <c r="K6" s="568">
        <v>4786</v>
      </c>
      <c r="L6" s="567">
        <v>6.3218238977095611</v>
      </c>
      <c r="M6" s="568">
        <v>1336</v>
      </c>
      <c r="N6" s="567">
        <v>1.7647214223443322</v>
      </c>
      <c r="O6" s="568">
        <v>16203</v>
      </c>
      <c r="P6" s="567">
        <v>21.402530842997912</v>
      </c>
      <c r="Q6" s="568">
        <v>75706</v>
      </c>
    </row>
    <row r="7" spans="1:19" ht="22.5" customHeight="1">
      <c r="A7" s="574">
        <v>2012</v>
      </c>
      <c r="B7" s="574" t="s">
        <v>108</v>
      </c>
      <c r="C7" s="571">
        <v>5719</v>
      </c>
      <c r="D7" s="573">
        <v>7.5542229149605049</v>
      </c>
      <c r="E7" s="568">
        <v>10625</v>
      </c>
      <c r="F7" s="567">
        <v>14.034554724856681</v>
      </c>
      <c r="G7" s="568">
        <v>5338</v>
      </c>
      <c r="H7" s="567">
        <v>7.0509602937679965</v>
      </c>
      <c r="I7" s="568">
        <v>31674</v>
      </c>
      <c r="J7" s="567">
        <v>41.838163421657462</v>
      </c>
      <c r="K7" s="568">
        <v>4776</v>
      </c>
      <c r="L7" s="567">
        <v>6.3086149050273432</v>
      </c>
      <c r="M7" s="568">
        <v>1344</v>
      </c>
      <c r="N7" s="567">
        <v>1.7752886164901065</v>
      </c>
      <c r="O7" s="568">
        <v>16230</v>
      </c>
      <c r="P7" s="567">
        <v>21.4381951232399</v>
      </c>
      <c r="Q7" s="568">
        <v>75706</v>
      </c>
    </row>
    <row r="8" spans="1:19" ht="22.5" customHeight="1">
      <c r="A8" s="574">
        <v>2013</v>
      </c>
      <c r="B8" s="574" t="s">
        <v>109</v>
      </c>
      <c r="C8" s="571">
        <v>5737</v>
      </c>
      <c r="D8" s="573">
        <v>7.5779991017884978</v>
      </c>
      <c r="E8" s="568">
        <v>10610</v>
      </c>
      <c r="F8" s="567">
        <v>14.014741235833355</v>
      </c>
      <c r="G8" s="568">
        <v>5323</v>
      </c>
      <c r="H8" s="567">
        <v>7.0311468047446706</v>
      </c>
      <c r="I8" s="568">
        <v>31647</v>
      </c>
      <c r="J8" s="567">
        <v>41.802499141415481</v>
      </c>
      <c r="K8" s="568">
        <v>4763</v>
      </c>
      <c r="L8" s="567">
        <v>6.2914432145404593</v>
      </c>
      <c r="M8" s="568">
        <v>1364</v>
      </c>
      <c r="N8" s="567">
        <v>1.8017066018545427</v>
      </c>
      <c r="O8" s="568">
        <v>16262</v>
      </c>
      <c r="P8" s="567">
        <v>21.480463899823</v>
      </c>
      <c r="Q8" s="568">
        <v>75706</v>
      </c>
    </row>
    <row r="9" spans="1:19" ht="22.5" customHeight="1">
      <c r="A9" s="574">
        <v>2014</v>
      </c>
      <c r="B9" s="574" t="s">
        <v>110</v>
      </c>
      <c r="C9" s="571">
        <v>5768</v>
      </c>
      <c r="D9" s="573">
        <v>7.6189469791033737</v>
      </c>
      <c r="E9" s="568">
        <v>10606</v>
      </c>
      <c r="F9" s="567">
        <v>14.009457638760466</v>
      </c>
      <c r="G9" s="568">
        <v>5301</v>
      </c>
      <c r="H9" s="567">
        <v>7.0020870208437902</v>
      </c>
      <c r="I9" s="568">
        <v>31641</v>
      </c>
      <c r="J9" s="567">
        <v>41.794573745806147</v>
      </c>
      <c r="K9" s="568">
        <v>4736</v>
      </c>
      <c r="L9" s="567">
        <v>6.25577893429847</v>
      </c>
      <c r="M9" s="568">
        <v>1376</v>
      </c>
      <c r="N9" s="567">
        <v>1.8175573930732043</v>
      </c>
      <c r="O9" s="568">
        <v>16278</v>
      </c>
      <c r="P9" s="567">
        <v>21.501598288114547</v>
      </c>
      <c r="Q9" s="568">
        <v>75706</v>
      </c>
    </row>
    <row r="10" spans="1:19" ht="22.5" customHeight="1">
      <c r="A10" s="574">
        <v>2015</v>
      </c>
      <c r="B10" s="574" t="s">
        <v>111</v>
      </c>
      <c r="C10" s="571">
        <v>5801</v>
      </c>
      <c r="D10" s="573">
        <v>7.6611199154780776</v>
      </c>
      <c r="E10" s="568">
        <v>10589</v>
      </c>
      <c r="F10" s="567">
        <v>13.984416270470154</v>
      </c>
      <c r="G10" s="568">
        <v>5264</v>
      </c>
      <c r="H10" s="567">
        <v>6.9519281563655566</v>
      </c>
      <c r="I10" s="568">
        <v>31645</v>
      </c>
      <c r="J10" s="567">
        <v>41.792128895932386</v>
      </c>
      <c r="K10" s="568">
        <v>4737</v>
      </c>
      <c r="L10" s="567">
        <v>6.2559429477020601</v>
      </c>
      <c r="M10" s="568">
        <v>1394</v>
      </c>
      <c r="N10" s="567">
        <v>1.8409931325937667</v>
      </c>
      <c r="O10" s="568">
        <v>16290</v>
      </c>
      <c r="P10" s="567">
        <v>21.513470681458003</v>
      </c>
      <c r="Q10" s="568">
        <v>75720</v>
      </c>
    </row>
    <row r="11" spans="1:19" ht="22.5" customHeight="1">
      <c r="A11" s="574">
        <v>2016</v>
      </c>
      <c r="B11" s="574" t="s">
        <v>112</v>
      </c>
      <c r="C11" s="571">
        <v>5833</v>
      </c>
      <c r="D11" s="573">
        <v>7.7033808769149505</v>
      </c>
      <c r="E11" s="568">
        <v>10572</v>
      </c>
      <c r="F11" s="567">
        <v>13.961965134706814</v>
      </c>
      <c r="G11" s="568">
        <v>5249</v>
      </c>
      <c r="H11" s="567">
        <v>6.9321183306920231</v>
      </c>
      <c r="I11" s="568">
        <v>31634</v>
      </c>
      <c r="J11" s="567">
        <v>41.777601690438459</v>
      </c>
      <c r="K11" s="568">
        <v>4731</v>
      </c>
      <c r="L11" s="567">
        <v>6.2480190174326466</v>
      </c>
      <c r="M11" s="568">
        <v>1415</v>
      </c>
      <c r="N11" s="567">
        <v>1.8687268885367141</v>
      </c>
      <c r="O11" s="568">
        <v>16286</v>
      </c>
      <c r="P11" s="567">
        <v>21.508188061278393</v>
      </c>
      <c r="Q11" s="568">
        <v>75720</v>
      </c>
    </row>
    <row r="12" spans="1:19" ht="22.5" customHeight="1">
      <c r="A12" s="575">
        <v>2017</v>
      </c>
      <c r="B12" s="574" t="s">
        <v>113</v>
      </c>
      <c r="C12" s="569">
        <v>5868</v>
      </c>
      <c r="D12" s="573">
        <v>7.7496038034865293</v>
      </c>
      <c r="E12" s="569">
        <v>10550</v>
      </c>
      <c r="F12" s="567">
        <v>13.932910723718964</v>
      </c>
      <c r="G12" s="569">
        <v>5210</v>
      </c>
      <c r="H12" s="567">
        <v>6.8806127839408342</v>
      </c>
      <c r="I12" s="569">
        <v>31623</v>
      </c>
      <c r="J12" s="567">
        <v>41.763074484944532</v>
      </c>
      <c r="K12" s="569">
        <v>4716</v>
      </c>
      <c r="L12" s="567">
        <v>6.2282091917591123</v>
      </c>
      <c r="M12" s="569">
        <v>1450</v>
      </c>
      <c r="N12" s="567">
        <v>1.9149498151082938</v>
      </c>
      <c r="O12" s="569">
        <v>16303</v>
      </c>
      <c r="P12" s="567">
        <v>21.530639197041733</v>
      </c>
      <c r="Q12" s="569">
        <v>75720</v>
      </c>
    </row>
    <row r="13" spans="1:19" ht="22.5" customHeight="1">
      <c r="A13" s="574">
        <v>2018</v>
      </c>
      <c r="B13" s="574" t="s">
        <v>114</v>
      </c>
      <c r="C13" s="571">
        <v>5911</v>
      </c>
      <c r="D13" s="573">
        <v>7.8063919704173275</v>
      </c>
      <c r="E13" s="568">
        <v>10537</v>
      </c>
      <c r="F13" s="567">
        <v>13.915742208135235</v>
      </c>
      <c r="G13" s="568">
        <v>5172</v>
      </c>
      <c r="H13" s="567">
        <v>6.8304278922345487</v>
      </c>
      <c r="I13" s="568">
        <v>31674</v>
      </c>
      <c r="J13" s="567">
        <v>41.830427892234553</v>
      </c>
      <c r="K13" s="568">
        <v>4674</v>
      </c>
      <c r="L13" s="567">
        <v>6.1727416798732175</v>
      </c>
      <c r="M13" s="568">
        <v>1484</v>
      </c>
      <c r="N13" s="567">
        <v>1.9598520866349709</v>
      </c>
      <c r="O13" s="568">
        <v>16268</v>
      </c>
      <c r="P13" s="567">
        <v>21.484416270470152</v>
      </c>
      <c r="Q13" s="571">
        <v>75720</v>
      </c>
    </row>
    <row r="14" spans="1:19" ht="22.5" customHeight="1">
      <c r="A14" s="574">
        <v>2019</v>
      </c>
      <c r="B14" s="574" t="s">
        <v>341</v>
      </c>
      <c r="C14" s="571">
        <v>5956</v>
      </c>
      <c r="D14" s="573">
        <v>7.8658214474379289</v>
      </c>
      <c r="E14" s="568">
        <v>10514</v>
      </c>
      <c r="F14" s="567">
        <v>13.885367142102483</v>
      </c>
      <c r="G14" s="568">
        <v>5151</v>
      </c>
      <c r="H14" s="567">
        <v>6.8026941362916009</v>
      </c>
      <c r="I14" s="568">
        <v>31637</v>
      </c>
      <c r="J14" s="567">
        <v>41.781563655573159</v>
      </c>
      <c r="K14" s="568">
        <v>4669</v>
      </c>
      <c r="L14" s="567">
        <v>6.1661384046487058</v>
      </c>
      <c r="M14" s="568">
        <v>1528</v>
      </c>
      <c r="N14" s="567">
        <v>2.0179609086106711</v>
      </c>
      <c r="O14" s="572">
        <v>16265</v>
      </c>
      <c r="P14" s="567">
        <v>21.480454305335446</v>
      </c>
      <c r="Q14" s="571">
        <v>75720</v>
      </c>
    </row>
    <row r="15" spans="1:19" ht="22.5" customHeight="1">
      <c r="A15" s="575">
        <v>2020</v>
      </c>
      <c r="B15" s="574" t="s">
        <v>116</v>
      </c>
      <c r="C15" s="572">
        <v>5971</v>
      </c>
      <c r="D15" s="573">
        <v>7.8856312731114642</v>
      </c>
      <c r="E15" s="572">
        <v>10512</v>
      </c>
      <c r="F15" s="567">
        <v>13.88272583201268</v>
      </c>
      <c r="G15" s="572">
        <v>5123</v>
      </c>
      <c r="H15" s="567">
        <v>6.7657157950343372</v>
      </c>
      <c r="I15" s="572">
        <v>31629</v>
      </c>
      <c r="J15" s="567">
        <v>41.770998415213946</v>
      </c>
      <c r="K15" s="572">
        <v>4668</v>
      </c>
      <c r="L15" s="567">
        <v>6.1648177496038032</v>
      </c>
      <c r="M15" s="572">
        <v>1547</v>
      </c>
      <c r="N15" s="567">
        <v>2.0430533544638143</v>
      </c>
      <c r="O15" s="572">
        <v>16270</v>
      </c>
      <c r="P15" s="567">
        <v>21.487057580559956</v>
      </c>
      <c r="Q15" s="571">
        <v>75720</v>
      </c>
    </row>
    <row r="16" spans="1:19" ht="22.5" customHeight="1">
      <c r="A16" s="575">
        <v>2021</v>
      </c>
      <c r="B16" s="574" t="s">
        <v>366</v>
      </c>
      <c r="C16" s="572">
        <v>5992</v>
      </c>
      <c r="D16" s="573">
        <v>7.913365029054412</v>
      </c>
      <c r="E16" s="568">
        <v>10516</v>
      </c>
      <c r="F16" s="567">
        <v>13.888008452192301</v>
      </c>
      <c r="G16" s="568">
        <v>5071</v>
      </c>
      <c r="H16" s="567">
        <v>6.6970417326994189</v>
      </c>
      <c r="I16" s="568">
        <v>31620</v>
      </c>
      <c r="J16" s="567">
        <v>41.759112519809825</v>
      </c>
      <c r="K16" s="569">
        <v>4669</v>
      </c>
      <c r="L16" s="567">
        <v>6.1661384046487058</v>
      </c>
      <c r="M16" s="568">
        <v>1581</v>
      </c>
      <c r="N16" s="567">
        <v>2.0879556259904914</v>
      </c>
      <c r="O16" s="572">
        <v>16271</v>
      </c>
      <c r="P16" s="567">
        <v>21.488378235604898</v>
      </c>
      <c r="Q16" s="571">
        <v>75720</v>
      </c>
    </row>
    <row r="17" spans="1:17" ht="22.5" customHeight="1">
      <c r="A17" s="1180">
        <v>2022</v>
      </c>
      <c r="B17" s="570" t="s">
        <v>367</v>
      </c>
      <c r="C17" s="1181">
        <v>6013</v>
      </c>
      <c r="D17" s="1182">
        <v>7.9</v>
      </c>
      <c r="E17" s="568">
        <v>10525</v>
      </c>
      <c r="F17" s="567">
        <v>13.9</v>
      </c>
      <c r="G17" s="568">
        <v>4981</v>
      </c>
      <c r="H17" s="567">
        <v>6.6</v>
      </c>
      <c r="I17" s="568">
        <v>31676</v>
      </c>
      <c r="J17" s="567">
        <v>41.8</v>
      </c>
      <c r="K17" s="569">
        <v>4682</v>
      </c>
      <c r="L17" s="567">
        <v>6.2</v>
      </c>
      <c r="M17" s="568">
        <v>1603</v>
      </c>
      <c r="N17" s="567">
        <v>2.1</v>
      </c>
      <c r="O17" s="1181">
        <v>16240</v>
      </c>
      <c r="P17" s="567">
        <v>21.4</v>
      </c>
      <c r="Q17" s="1183">
        <v>75720</v>
      </c>
    </row>
    <row r="18" spans="1:17" ht="22.5" customHeight="1">
      <c r="A18" s="1180">
        <v>2023</v>
      </c>
      <c r="B18" s="570" t="s">
        <v>368</v>
      </c>
      <c r="C18" s="1181">
        <v>6030</v>
      </c>
      <c r="D18" s="1182">
        <v>8</v>
      </c>
      <c r="E18" s="568">
        <v>10539</v>
      </c>
      <c r="F18" s="567">
        <v>13.9</v>
      </c>
      <c r="G18" s="568">
        <v>4960</v>
      </c>
      <c r="H18" s="567">
        <v>6.6</v>
      </c>
      <c r="I18" s="568">
        <v>31580</v>
      </c>
      <c r="J18" s="567">
        <v>41.7</v>
      </c>
      <c r="K18" s="569">
        <v>4652</v>
      </c>
      <c r="L18" s="567">
        <v>6.1</v>
      </c>
      <c r="M18" s="568">
        <v>1733</v>
      </c>
      <c r="N18" s="567">
        <v>2.2999999999999998</v>
      </c>
      <c r="O18" s="1181">
        <v>16226</v>
      </c>
      <c r="P18" s="567">
        <v>21.4</v>
      </c>
      <c r="Q18" s="1183">
        <v>75720</v>
      </c>
    </row>
    <row r="19" spans="1:17" ht="22.5" customHeight="1">
      <c r="A19" s="1180">
        <v>2024</v>
      </c>
      <c r="B19" s="570" t="s">
        <v>2074</v>
      </c>
      <c r="C19" s="1181">
        <v>6037</v>
      </c>
      <c r="D19" s="1182">
        <v>8</v>
      </c>
      <c r="E19" s="568">
        <v>10560</v>
      </c>
      <c r="F19" s="567">
        <v>13.9</v>
      </c>
      <c r="G19" s="568">
        <v>4895</v>
      </c>
      <c r="H19" s="567">
        <v>6.5</v>
      </c>
      <c r="I19" s="568">
        <v>31593</v>
      </c>
      <c r="J19" s="567">
        <v>41.7</v>
      </c>
      <c r="K19" s="569">
        <v>4668</v>
      </c>
      <c r="L19" s="567">
        <v>6.2</v>
      </c>
      <c r="M19" s="568">
        <v>1768</v>
      </c>
      <c r="N19" s="567">
        <v>2.2999999999999998</v>
      </c>
      <c r="O19" s="1181">
        <v>16199</v>
      </c>
      <c r="P19" s="567">
        <v>21.4</v>
      </c>
      <c r="Q19" s="1183">
        <v>75720</v>
      </c>
    </row>
    <row r="20" spans="1:17">
      <c r="E20" s="209"/>
      <c r="G20" s="209"/>
      <c r="I20" s="209"/>
      <c r="K20" s="209"/>
      <c r="M20" s="209"/>
      <c r="O20" s="209"/>
    </row>
    <row r="22" spans="1:17" ht="22.5" customHeight="1"/>
    <row r="23" spans="1:17" ht="22.5" customHeight="1"/>
    <row r="24" spans="1:17" ht="22.5" customHeight="1"/>
    <row r="25" spans="1:17" ht="22.5" customHeight="1"/>
    <row r="26" spans="1:17" ht="22.5" customHeight="1"/>
    <row r="27" spans="1:17" ht="22.5" customHeight="1"/>
    <row r="28" spans="1:17" ht="22.5" customHeight="1"/>
    <row r="29" spans="1:17" ht="22.5" customHeight="1"/>
    <row r="30" spans="1:17" ht="22.5" customHeight="1"/>
    <row r="31" spans="1:17" ht="22.5" customHeight="1"/>
    <row r="32" spans="1:17" ht="22.5" customHeight="1"/>
  </sheetData>
  <customSheetViews>
    <customSheetView guid="{7638DF67-4320-4B2E-8CED-F30400A22A6F}"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
      <headerFooter>
        <oddFooter>&amp;C- &amp;P -</oddFooter>
      </headerFooter>
    </customSheetView>
    <customSheetView guid="{033C36F7-E1E4-46BF-954B-BBA7310CE75C}" scale="85" showGridLines="0">
      <selection activeCell="A18" sqref="A18"/>
      <colBreaks count="1" manualBreakCount="1">
        <brk id="18" max="22" man="1"/>
      </colBreaks>
      <pageMargins left="0.25" right="0.25" top="0.75" bottom="0.75" header="0.3" footer="0.3"/>
      <pageSetup paperSize="9" scale="62" orientation="portrait" horizontalDpi="300" verticalDpi="300" r:id="rId2"/>
      <headerFooter>
        <oddFooter>&amp;C- &amp;P -</oddFooter>
      </headerFooter>
    </customSheetView>
    <customSheetView guid="{36472B0F-2A8F-4437-8A5B-DB8B4B6E968E}" scale="85" showGridLines="0" printArea="1">
      <selection activeCell="V21" sqref="V21"/>
      <colBreaks count="1" manualBreakCount="1">
        <brk id="18" max="22" man="1"/>
      </colBreaks>
      <pageMargins left="0.25" right="0.25" top="0.75" bottom="0.75" header="0.3" footer="0.3"/>
      <pageSetup paperSize="9" scale="62" orientation="portrait" horizontalDpi="300" verticalDpi="300" r:id="rId3"/>
      <headerFooter>
        <oddFooter>&amp;C- &amp;P -</oddFooter>
      </headerFooter>
    </customSheetView>
    <customSheetView guid="{2D0A6E8D-0408-4801-8FAA-C5FD88FF0EC2}" scale="85" showGridLines="0">
      <selection activeCell="A18" sqref="A18"/>
      <colBreaks count="1" manualBreakCount="1">
        <brk id="18" max="22" man="1"/>
      </colBreaks>
      <pageMargins left="0.25" right="0.25" top="0.75" bottom="0.75" header="0.3" footer="0.3"/>
      <pageSetup paperSize="9" scale="62" orientation="portrait" horizontalDpi="300" verticalDpi="300" r:id="rId4"/>
      <headerFooter>
        <oddFooter>&amp;C- &amp;P -</oddFooter>
      </headerFooter>
    </customSheetView>
    <customSheetView guid="{CCAE2F8D-A096-471A-A5DB-761473E75C80}"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5"/>
      <headerFooter>
        <oddFooter>&amp;C- &amp;P -</oddFooter>
      </headerFooter>
    </customSheetView>
    <customSheetView guid="{A70FDA42-82B2-4F14-8984-2E2044C05861}" scale="80" showGridLines="0" fitToPage="1">
      <selection activeCell="P23" sqref="P23"/>
      <colBreaks count="1" manualBreakCount="1">
        <brk id="18" max="22" man="1"/>
      </colBreaks>
      <pageMargins left="0.25" right="0.25" top="0.75" bottom="0.75" header="0.3" footer="0.3"/>
      <pageSetup paperSize="9" scale="89" orientation="landscape" horizontalDpi="300" verticalDpi="300" r:id="rId6"/>
      <headerFooter>
        <oddFooter>&amp;C- &amp;P -</oddFooter>
      </headerFooter>
    </customSheetView>
    <customSheetView guid="{F8F8F397-D6A3-4BD0-9E53-3D39483D1CBF}" scale="85" showGridLines="0">
      <selection activeCell="A18" sqref="A18"/>
      <colBreaks count="1" manualBreakCount="1">
        <brk id="18" max="22" man="1"/>
      </colBreaks>
      <pageMargins left="0.25" right="0.25" top="0.75" bottom="0.75" header="0.3" footer="0.3"/>
      <pageSetup paperSize="9" scale="62" orientation="portrait" horizontalDpi="300" verticalDpi="300" r:id="rId7"/>
      <headerFooter>
        <oddFooter>&amp;C- &amp;P -</oddFooter>
      </headerFooter>
    </customSheetView>
    <customSheetView guid="{D673FFEC-E07D-49B9-A0FC-BCF5FDFD2C67}" scale="85" showGridLines="0">
      <selection activeCell="V21" sqref="V21"/>
      <colBreaks count="1" manualBreakCount="1">
        <brk id="18" max="22" man="1"/>
      </colBreaks>
      <pageMargins left="0.25" right="0.25" top="0.75" bottom="0.75" header="0.3" footer="0.3"/>
      <pageSetup paperSize="9" scale="62" orientation="portrait" horizontalDpi="300" verticalDpi="300" r:id="rId8"/>
      <headerFooter>
        <oddFooter>&amp;C- &amp;P -</oddFooter>
      </headerFooter>
    </customSheetView>
    <customSheetView guid="{EE98275F-E3BA-4A7E-BE2A-0F7F35847352}" scale="85" showGridLines="0" printArea="1">
      <selection activeCell="V21" sqref="V21"/>
      <colBreaks count="1" manualBreakCount="1">
        <brk id="18" max="22" man="1"/>
      </colBreaks>
      <pageMargins left="0.25" right="0.25" top="0.75" bottom="0.75" header="0.3" footer="0.3"/>
      <pageSetup paperSize="9" scale="62" orientation="portrait" horizontalDpi="300" verticalDpi="300" r:id="rId9"/>
      <headerFooter>
        <oddFooter>&amp;C- &amp;P -</oddFooter>
      </headerFooter>
    </customSheetView>
    <customSheetView guid="{97E03D02-D480-4666-A6E1-59D4144B3FD9}"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0"/>
      <headerFooter>
        <oddFooter>&amp;C- &amp;P -</oddFooter>
      </headerFooter>
    </customSheetView>
    <customSheetView guid="{9A3FFD83-48B2-47DA-8A5E-53892F5AF928}"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1"/>
      <headerFooter>
        <oddFooter>&amp;C- &amp;P -</oddFooter>
      </headerFooter>
    </customSheetView>
    <customSheetView guid="{717D5D0E-03BD-42FE-B02F-A9FF9CADF1A5}" scale="85" showGridLines="0">
      <selection activeCell="A18" sqref="A18"/>
      <colBreaks count="1" manualBreakCount="1">
        <brk id="18" max="22" man="1"/>
      </colBreaks>
      <pageMargins left="0.25" right="0.25" top="0.75" bottom="0.75" header="0.3" footer="0.3"/>
      <pageSetup paperSize="9" scale="62" orientation="portrait" horizontalDpi="300" verticalDpi="300" r:id="rId12"/>
      <headerFooter>
        <oddFooter>&amp;C- &amp;P -</oddFooter>
      </headerFooter>
    </customSheetView>
    <customSheetView guid="{30A2590E-B68F-488E-B4E2-55E3D8A53AAC}" scale="85" showGridLines="0">
      <colBreaks count="1" manualBreakCount="1">
        <brk id="18" max="22" man="1"/>
      </colBreaks>
      <pageMargins left="0.25" right="0.25" top="0.75" bottom="0.75" header="0.3" footer="0.3"/>
      <pageSetup paperSize="9" scale="62" orientation="portrait" horizontalDpi="300" verticalDpi="300" r:id="rId13"/>
      <headerFooter>
        <oddFooter>&amp;C- &amp;P -</oddFooter>
      </headerFooter>
    </customSheetView>
    <customSheetView guid="{031DD57E-C293-423A-8DF7-B2FDC9241663}" scale="85" showGridLines="0">
      <colBreaks count="1" manualBreakCount="1">
        <brk id="18" max="22" man="1"/>
      </colBreaks>
      <pageMargins left="0.25" right="0.25" top="0.75" bottom="0.75" header="0.3" footer="0.3"/>
      <pageSetup paperSize="9" scale="62" orientation="portrait" horizontalDpi="300" verticalDpi="300" r:id="rId14"/>
      <headerFooter>
        <oddFooter>&amp;C- &amp;P -</oddFooter>
      </headerFooter>
    </customSheetView>
    <customSheetView guid="{F9B3178F-FE3C-420E-BE2A-18A94A5552B8}" scale="85" showGridLines="0">
      <colBreaks count="1" manualBreakCount="1">
        <brk id="18" max="22" man="1"/>
      </colBreaks>
      <pageMargins left="0.25" right="0.25" top="0.75" bottom="0.75" header="0.3" footer="0.3"/>
      <pageSetup paperSize="9" scale="62" orientation="portrait" horizontalDpi="300" verticalDpi="300" r:id="rId15"/>
      <headerFooter>
        <oddFooter>&amp;C- &amp;P -</oddFooter>
      </headerFooter>
    </customSheetView>
    <customSheetView guid="{F314B098-4B95-4B92-8423-CB04A69922DF}"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6"/>
      <headerFooter>
        <oddFooter>&amp;C- &amp;P -</oddFooter>
      </headerFooter>
    </customSheetView>
    <customSheetView guid="{BBA60712-7519-46EB-A3CF-B043CF2D8D90}"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7"/>
      <headerFooter>
        <oddFooter>&amp;C- &amp;P -</oddFooter>
      </headerFooter>
    </customSheetView>
    <customSheetView guid="{FAEA9D20-506D-4159-8291-B8ED06C29A08}" scale="85" showGridLines="0">
      <selection activeCell="A18" sqref="A18"/>
      <colBreaks count="1" manualBreakCount="1">
        <brk id="18" max="22" man="1"/>
      </colBreaks>
      <pageMargins left="0.25" right="0.25" top="0.75" bottom="0.75" header="0.3" footer="0.3"/>
      <pageSetup paperSize="9" scale="62" orientation="portrait" horizontalDpi="300" verticalDpi="300" r:id="rId18"/>
      <headerFooter>
        <oddFooter>&amp;C- &amp;P -</oddFooter>
      </headerFooter>
    </customSheetView>
    <customSheetView guid="{499C3B7B-ECFB-4FFB-BA0B-0B7B9DCC326F}"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9"/>
      <headerFooter>
        <oddFooter>&amp;C- &amp;P -</oddFooter>
      </headerFooter>
    </customSheetView>
    <customSheetView guid="{582EB886-5348-41F7-B6C3-7D5782D3ACD9}" scale="85" showGridLines="0">
      <selection activeCell="A18" sqref="A18"/>
      <colBreaks count="1" manualBreakCount="1">
        <brk id="18" max="22" man="1"/>
      </colBreaks>
      <pageMargins left="0.25" right="0.25" top="0.75" bottom="0.75" header="0.3" footer="0.3"/>
      <pageSetup paperSize="9" scale="62" orientation="portrait" horizontalDpi="300" verticalDpi="300" r:id="rId20"/>
      <headerFooter>
        <oddFooter>&amp;C- &amp;P -</oddFooter>
      </headerFooter>
    </customSheetView>
    <customSheetView guid="{67A28A89-E198-4A6E-809F-7C1EE1D592B0}"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21"/>
      <headerFooter>
        <oddFooter>&amp;C- &amp;P -</oddFooter>
      </headerFooter>
    </customSheetView>
    <customSheetView guid="{CED0B8D9-B004-48AD-A858-70C151F3F6A0}" scale="85" showGridLines="0">
      <colBreaks count="1" manualBreakCount="1">
        <brk id="18" max="22" man="1"/>
      </colBreaks>
      <pageMargins left="0.25" right="0.25" top="0.75" bottom="0.75" header="0.3" footer="0.3"/>
      <pageSetup paperSize="9" scale="62" orientation="portrait" horizontalDpi="300" verticalDpi="300" r:id="rId22"/>
      <headerFooter>
        <oddFooter>&amp;C- &amp;P -</oddFooter>
      </headerFooter>
    </customSheetView>
    <customSheetView guid="{76A99285-706C-47CC-88FC-63EDE717FCB7}" scale="85" showGridLines="0">
      <colBreaks count="1" manualBreakCount="1">
        <brk id="18" max="22" man="1"/>
      </colBreaks>
      <pageMargins left="0.25" right="0.25" top="0.75" bottom="0.75" header="0.3" footer="0.3"/>
      <pageSetup paperSize="9" scale="62" orientation="portrait" horizontalDpi="300" verticalDpi="300" r:id="rId23"/>
      <headerFooter>
        <oddFooter>&amp;C- &amp;P -</oddFooter>
      </headerFooter>
    </customSheetView>
    <customSheetView guid="{00865AC3-5823-4499-87D6-A32864153DFC}" scale="85" showGridLines="0">
      <colBreaks count="1" manualBreakCount="1">
        <brk id="18" max="22" man="1"/>
      </colBreaks>
      <pageMargins left="0.25" right="0.25" top="0.75" bottom="0.75" header="0.3" footer="0.3"/>
      <pageSetup paperSize="9" scale="62" orientation="portrait" horizontalDpi="300" verticalDpi="300" r:id="rId24"/>
      <headerFooter>
        <oddFooter>&amp;C- &amp;P -</oddFooter>
      </headerFooter>
    </customSheetView>
    <customSheetView guid="{441DB8A6-A33C-419D-875A-3F2FFBE6E0E8}" scale="85" showGridLines="0">
      <colBreaks count="1" manualBreakCount="1">
        <brk id="18" max="22" man="1"/>
      </colBreaks>
      <pageMargins left="0.25" right="0.25" top="0.75" bottom="0.75" header="0.3" footer="0.3"/>
      <pageSetup paperSize="9" scale="62" orientation="portrait" horizontalDpi="300" verticalDpi="300" r:id="rId25"/>
      <headerFooter>
        <oddFooter>&amp;C- &amp;P -</oddFooter>
      </headerFooter>
    </customSheetView>
    <customSheetView guid="{2BC28E4B-9C81-4843-8B55-63150A8DD92B}" scale="85" showGridLines="0">
      <colBreaks count="1" manualBreakCount="1">
        <brk id="18" max="22" man="1"/>
      </colBreaks>
      <pageMargins left="0.25" right="0.25" top="0.75" bottom="0.75" header="0.3" footer="0.3"/>
      <pageSetup paperSize="9" scale="62" orientation="portrait" horizontalDpi="300" verticalDpi="300" r:id="rId26"/>
      <headerFooter>
        <oddFooter>&amp;C- &amp;P -</oddFooter>
      </headerFooter>
    </customSheetView>
    <customSheetView guid="{CEC8D9A4-667A-441A-B348-38BA69B851DA}" scale="85" showGridLines="0">
      <colBreaks count="1" manualBreakCount="1">
        <brk id="18" max="22" man="1"/>
      </colBreaks>
      <pageMargins left="0.25" right="0.25" top="0.75" bottom="0.75" header="0.3" footer="0.3"/>
      <pageSetup paperSize="9" scale="62" orientation="portrait" horizontalDpi="300" verticalDpi="300" r:id="rId27"/>
      <headerFooter>
        <oddFooter>&amp;C- &amp;P -</oddFooter>
      </headerFooter>
    </customSheetView>
    <customSheetView guid="{84F041DC-148A-40FE-A6D1-68C2D054DF55}" scale="85" showGridLines="0">
      <colBreaks count="1" manualBreakCount="1">
        <brk id="18" max="22" man="1"/>
      </colBreaks>
      <pageMargins left="0.25" right="0.25" top="0.75" bottom="0.75" header="0.3" footer="0.3"/>
      <pageSetup paperSize="9" scale="62" orientation="portrait" horizontalDpi="300" verticalDpi="300" r:id="rId28"/>
      <headerFooter>
        <oddFooter>&amp;C- &amp;P -</oddFooter>
      </headerFooter>
    </customSheetView>
    <customSheetView guid="{EA8DD5C4-37CD-4D83-93C6-8AAE3FA22626}" scale="85" showGridLines="0">
      <colBreaks count="1" manualBreakCount="1">
        <brk id="18" max="22" man="1"/>
      </colBreaks>
      <pageMargins left="0.25" right="0.25" top="0.75" bottom="0.75" header="0.3" footer="0.3"/>
      <pageSetup paperSize="9" scale="62" orientation="portrait" horizontalDpi="300" verticalDpi="300" r:id="rId29"/>
      <headerFooter>
        <oddFooter>&amp;C- &amp;P -</oddFooter>
      </headerFooter>
    </customSheetView>
    <customSheetView guid="{EB719729-E4E7-4A6B-A0F2-B45634A8A39C}" scale="85" showGridLines="0">
      <colBreaks count="1" manualBreakCount="1">
        <brk id="18" max="22" man="1"/>
      </colBreaks>
      <pageMargins left="0.25" right="0.25" top="0.75" bottom="0.75" header="0.3" footer="0.3"/>
      <pageSetup paperSize="9" scale="62" orientation="portrait" horizontalDpi="300" verticalDpi="300" r:id="rId30"/>
      <headerFooter>
        <oddFooter>&amp;C- &amp;P -</oddFooter>
      </headerFooter>
    </customSheetView>
    <customSheetView guid="{3BCE3315-BEC0-4AD9-A818-0BC0D795FE7B}" scale="85" showGridLines="0" printArea="1">
      <colBreaks count="1" manualBreakCount="1">
        <brk id="18" max="22" man="1"/>
      </colBreaks>
      <pageMargins left="0.25" right="0.25" top="0.75" bottom="0.75" header="0.3" footer="0.3"/>
      <pageSetup paperSize="9" scale="62" orientation="portrait" horizontalDpi="300" verticalDpi="300" r:id="rId31"/>
      <headerFooter>
        <oddFooter>&amp;C- &amp;P -</oddFooter>
      </headerFooter>
    </customSheetView>
    <customSheetView guid="{D5E8139D-26D3-42E5-96BB-6121322C48CB}" scale="85" showGridLines="0">
      <colBreaks count="1" manualBreakCount="1">
        <brk id="18" max="22" man="1"/>
      </colBreaks>
      <pageMargins left="0.25" right="0.25" top="0.75" bottom="0.75" header="0.3" footer="0.3"/>
      <pageSetup paperSize="9" scale="62" orientation="portrait" horizontalDpi="300" verticalDpi="300" r:id="rId32"/>
      <headerFooter>
        <oddFooter>&amp;C- &amp;P -</oddFooter>
      </headerFooter>
    </customSheetView>
    <customSheetView guid="{A7A537DD-3639-4028-8374-24EF93F7F50D}"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33"/>
      <headerFooter>
        <oddFooter>&amp;C- &amp;P -</oddFooter>
      </headerFooter>
    </customSheetView>
    <customSheetView guid="{0B51740E-E870-447D-82CF-F9426A0FDB8A}" scale="85" showGridLines="0">
      <selection activeCell="A18" sqref="A18"/>
      <colBreaks count="1" manualBreakCount="1">
        <brk id="18" max="22" man="1"/>
      </colBreaks>
      <pageMargins left="0.25" right="0.25" top="0.75" bottom="0.75" header="0.3" footer="0.3"/>
      <pageSetup paperSize="9" scale="62" orientation="portrait" horizontalDpi="300" verticalDpi="300" r:id="rId34"/>
      <headerFooter>
        <oddFooter>&amp;C- &amp;P -</oddFooter>
      </headerFooter>
    </customSheetView>
    <customSheetView guid="{B25978DA-B72A-4DF3-B7F6-0B7323E18582}" scale="85" showGridLines="0">
      <selection activeCell="A18" sqref="A18"/>
      <colBreaks count="1" manualBreakCount="1">
        <brk id="18" max="22" man="1"/>
      </colBreaks>
      <pageMargins left="0.25" right="0.25" top="0.75" bottom="0.75" header="0.3" footer="0.3"/>
      <pageSetup paperSize="9" scale="62" orientation="portrait" horizontalDpi="300" verticalDpi="300" r:id="rId35"/>
      <headerFooter>
        <oddFooter>&amp;C- &amp;P -</oddFooter>
      </headerFooter>
    </customSheetView>
    <customSheetView guid="{1FD8CC80-ABBD-4004-965D-7C3A94C6060A}" scale="85" showGridLines="0" printArea="1">
      <colBreaks count="1" manualBreakCount="1">
        <brk id="18" max="22" man="1"/>
      </colBreaks>
      <pageMargins left="0.25" right="0.25" top="0.75" bottom="0.75" header="0.3" footer="0.3"/>
      <pageSetup paperSize="9" scale="62" orientation="portrait" horizontalDpi="300" verticalDpi="300" r:id="rId36"/>
      <headerFooter>
        <oddFooter>&amp;C- &amp;P -</oddFooter>
      </headerFooter>
    </customSheetView>
    <customSheetView guid="{4B3B3520-A8B7-4246-A658-5E3046C11156}" scale="85" showGridLines="0" printArea="1">
      <colBreaks count="1" manualBreakCount="1">
        <brk id="18" max="22" man="1"/>
      </colBreaks>
      <pageMargins left="0.25" right="0.25" top="0.75" bottom="0.75" header="0.3" footer="0.3"/>
      <pageSetup paperSize="9" scale="62" orientation="portrait" horizontalDpi="300" verticalDpi="300" r:id="rId37"/>
      <headerFooter>
        <oddFooter>&amp;C- &amp;P -</oddFooter>
      </headerFooter>
    </customSheetView>
    <customSheetView guid="{8AC86257-3275-45B0-9EB5-FCC978284538}" scale="85" showGridLines="0">
      <selection activeCell="A18" sqref="A18"/>
      <colBreaks count="1" manualBreakCount="1">
        <brk id="18" max="22" man="1"/>
      </colBreaks>
      <pageMargins left="0.25" right="0.25" top="0.75" bottom="0.75" header="0.3" footer="0.3"/>
      <pageSetup paperSize="9" scale="62" orientation="portrait" horizontalDpi="300" verticalDpi="300" r:id="rId38"/>
      <headerFooter>
        <oddFooter>&amp;C- &amp;P -</oddFooter>
      </headerFooter>
    </customSheetView>
    <customSheetView guid="{E45D6C9F-29CA-4814-BB11-FCF7794E8FD9}"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39"/>
      <headerFooter>
        <oddFooter>&amp;C- &amp;P -</oddFooter>
      </headerFooter>
    </customSheetView>
    <customSheetView guid="{8B4E2514-D1F2-4DC0-817C-9C588D7DCCCB}" scale="85" showGridLines="0" printArea="1">
      <selection activeCell="V21" sqref="V21"/>
      <colBreaks count="1" manualBreakCount="1">
        <brk id="18" max="22" man="1"/>
      </colBreaks>
      <pageMargins left="0.25" right="0.25" top="0.75" bottom="0.75" header="0.3" footer="0.3"/>
      <pageSetup paperSize="9" scale="62" orientation="portrait" horizontalDpi="300" verticalDpi="300" r:id="rId40"/>
      <headerFooter>
        <oddFooter>&amp;C- &amp;P -</oddFooter>
      </headerFooter>
    </customSheetView>
    <customSheetView guid="{C0326AA0-4A84-4874-8CF5-FBF582EDE8E4}" scale="85" showGridLines="0" printArea="1">
      <selection activeCell="V21" sqref="V21"/>
      <colBreaks count="1" manualBreakCount="1">
        <brk id="18" max="22" man="1"/>
      </colBreaks>
      <pageMargins left="0.25" right="0.25" top="0.75" bottom="0.75" header="0.3" footer="0.3"/>
      <pageSetup paperSize="9" scale="62" orientation="portrait" horizontalDpi="300" verticalDpi="300" r:id="rId41"/>
      <headerFooter>
        <oddFooter>&amp;C- &amp;P -</oddFooter>
      </headerFooter>
    </customSheetView>
    <customSheetView guid="{59B93C71-A242-4D48-B468-4BF3F954629F}"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42"/>
      <headerFooter>
        <oddFooter>&amp;C- &amp;P -</oddFooter>
      </headerFooter>
    </customSheetView>
    <customSheetView guid="{1E58E4D1-4C75-4B8C-BEB1-17A46DD86746}" scale="85" showGridLines="0">
      <selection activeCell="A18" sqref="A18"/>
      <colBreaks count="1" manualBreakCount="1">
        <brk id="18" max="22" man="1"/>
      </colBreaks>
      <pageMargins left="0.25" right="0.25" top="0.75" bottom="0.75" header="0.3" footer="0.3"/>
      <pageSetup paperSize="9" scale="62" orientation="portrait" horizontalDpi="300" verticalDpi="300" r:id="rId43"/>
      <headerFooter>
        <oddFooter>&amp;C- &amp;P -</oddFooter>
      </headerFooter>
    </customSheetView>
    <customSheetView guid="{D71B0015-E1E5-4683-BC96-4B8372B0A92C}" scale="80" showGridLines="0" fitToPage="1" printArea="1">
      <selection activeCell="P23" sqref="P23"/>
      <colBreaks count="1" manualBreakCount="1">
        <brk id="18" max="22" man="1"/>
      </colBreaks>
      <pageMargins left="0.25" right="0.25" top="0.75" bottom="0.75" header="0.3" footer="0.3"/>
      <pageSetup paperSize="9" scale="89" orientation="landscape" horizontalDpi="300" verticalDpi="300" r:id="rId44"/>
      <headerFooter>
        <oddFooter>&amp;C- &amp;P -</oddFooter>
      </headerFooter>
    </customSheetView>
    <customSheetView guid="{7A9295A9-5D4A-4252-8AE5-EAA229FB3161}" scale="80" showGridLines="0" fitToPage="1" printArea="1">
      <selection activeCell="P23" sqref="P23"/>
      <colBreaks count="1" manualBreakCount="1">
        <brk id="18" max="22" man="1"/>
      </colBreaks>
      <pageMargins left="0.25" right="0.25" top="0.75" bottom="0.75" header="0.3" footer="0.3"/>
      <pageSetup paperSize="9" scale="89" orientation="landscape" horizontalDpi="300" verticalDpi="300" r:id="rId45"/>
      <headerFooter>
        <oddFooter>&amp;C- &amp;P -</oddFooter>
      </headerFooter>
    </customSheetView>
    <customSheetView guid="{034C4040-D496-4677-9760-C8AFC8A3816C}" scale="80" showGridLines="0" fitToPage="1">
      <selection activeCell="P23" sqref="P23"/>
      <colBreaks count="1" manualBreakCount="1">
        <brk id="18" max="22" man="1"/>
      </colBreaks>
      <pageMargins left="0.25" right="0.25" top="0.75" bottom="0.75" header="0.3" footer="0.3"/>
      <pageSetup paperSize="9" scale="89" orientation="landscape" horizontalDpi="300" verticalDpi="300" r:id="rId46"/>
      <headerFooter>
        <oddFooter>&amp;C- &amp;P -</oddFooter>
      </headerFooter>
    </customSheetView>
    <customSheetView guid="{430D13A4-4EC3-4F3B-94F5-67B604D20D98}"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47"/>
      <headerFooter>
        <oddFooter>&amp;C- &amp;P -</oddFooter>
      </headerFooter>
    </customSheetView>
    <customSheetView guid="{337CCED3-5E6B-4E3D-BC98-489707EF974E}"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48"/>
      <headerFooter>
        <oddFooter>&amp;C- &amp;P -</oddFooter>
      </headerFooter>
    </customSheetView>
    <customSheetView guid="{0EDD8A79-DA95-4C03-AB90-8EF8BEF7366A}" scale="85" showGridLines="0">
      <selection activeCell="A18" sqref="A18"/>
      <colBreaks count="1" manualBreakCount="1">
        <brk id="18" max="22" man="1"/>
      </colBreaks>
      <pageMargins left="0.25" right="0.25" top="0.75" bottom="0.75" header="0.3" footer="0.3"/>
      <pageSetup paperSize="9" scale="62" orientation="portrait" horizontalDpi="300" verticalDpi="300" r:id="rId49"/>
      <headerFooter>
        <oddFooter>&amp;C- &amp;P -</oddFooter>
      </headerFooter>
    </customSheetView>
    <customSheetView guid="{214495F1-9B71-47E5-887D-A07A1A95C8B8}" scale="85" showGridLines="0">
      <selection activeCell="A18" sqref="A18"/>
      <colBreaks count="1" manualBreakCount="1">
        <brk id="18" max="22" man="1"/>
      </colBreaks>
      <pageMargins left="0.25" right="0.25" top="0.75" bottom="0.75" header="0.3" footer="0.3"/>
      <pageSetup paperSize="9" scale="62" orientation="portrait" horizontalDpi="300" verticalDpi="300" r:id="rId50"/>
      <headerFooter>
        <oddFooter>&amp;C- &amp;P -</oddFooter>
      </headerFooter>
    </customSheetView>
    <customSheetView guid="{CD8CBEF9-02F2-47BF-8155-972E366007BB}"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51"/>
      <headerFooter>
        <oddFooter>&amp;C- &amp;P -</oddFooter>
      </headerFooter>
    </customSheetView>
    <customSheetView guid="{BD61EDB6-A93F-4890-AEDE-32E26E64EB3F}" scale="80" showGridLines="0" fitToPage="1" printArea="1">
      <selection activeCell="P23" sqref="P23"/>
      <colBreaks count="1" manualBreakCount="1">
        <brk id="18" max="22" man="1"/>
      </colBreaks>
      <pageMargins left="0.25" right="0.25" top="0.75" bottom="0.75" header="0.3" footer="0.3"/>
      <pageSetup paperSize="9" scale="89" orientation="landscape" horizontalDpi="300" verticalDpi="300" r:id="rId52"/>
      <headerFooter>
        <oddFooter>&amp;C- &amp;P -</oddFooter>
      </headerFooter>
    </customSheetView>
    <customSheetView guid="{2551149C-B400-4FF7-9C66-7D38AF192CD3}" scale="85" showGridLines="0">
      <selection activeCell="A18" sqref="A18"/>
      <colBreaks count="1" manualBreakCount="1">
        <brk id="18" max="22" man="1"/>
      </colBreaks>
      <pageMargins left="0.25" right="0.25" top="0.75" bottom="0.75" header="0.3" footer="0.3"/>
      <pageSetup paperSize="9" scale="62" orientation="portrait" horizontalDpi="300" verticalDpi="300" r:id="rId53"/>
      <headerFooter>
        <oddFooter>&amp;C- &amp;P -</oddFooter>
      </headerFooter>
    </customSheetView>
    <customSheetView guid="{F0A88F7F-B050-44D2-9557-2B68B424EAF3}" scale="80" showGridLines="0" fitToPage="1">
      <selection activeCell="R20" sqref="R20"/>
      <colBreaks count="1" manualBreakCount="1">
        <brk id="18" max="22" man="1"/>
      </colBreaks>
      <pageMargins left="0.25" right="0.25" top="0.75" bottom="0.75" header="0.3" footer="0.3"/>
      <pageSetup paperSize="9" scale="50" orientation="landscape" horizontalDpi="300" verticalDpi="300" r:id="rId54"/>
      <headerFooter>
        <oddFooter>&amp;C- &amp;P -</oddFooter>
      </headerFooter>
    </customSheetView>
    <customSheetView guid="{2868789A-41EF-4245-B3C9-D4B5F666F8F4}"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55"/>
      <headerFooter>
        <oddFooter>&amp;C- &amp;P -</oddFooter>
      </headerFooter>
    </customSheetView>
    <customSheetView guid="{D4061CCF-D275-4D76-9A0F-61EA73C6A533}" scale="80" showGridLines="0" fitToPage="1" printArea="1">
      <selection activeCell="P23" sqref="P23"/>
      <colBreaks count="1" manualBreakCount="1">
        <brk id="18" max="22" man="1"/>
      </colBreaks>
      <pageMargins left="0.25" right="0.25" top="0.75" bottom="0.75" header="0.3" footer="0.3"/>
      <pageSetup paperSize="9" scale="89" orientation="landscape" horizontalDpi="300" verticalDpi="300" r:id="rId56"/>
      <headerFooter>
        <oddFooter>&amp;C- &amp;P -</oddFooter>
      </headerFooter>
    </customSheetView>
    <customSheetView guid="{EDD10121-F027-40CB-A383-1ABBBA7824D4}"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57"/>
      <headerFooter>
        <oddFooter>&amp;C- &amp;P -</oddFooter>
      </headerFooter>
    </customSheetView>
    <customSheetView guid="{D6BD57F8-F6EE-4534-8181-C57064A1B98C}" scale="115" showGridLines="0" topLeftCell="N1">
      <selection activeCell="D18" sqref="D18"/>
      <colBreaks count="1" manualBreakCount="1">
        <brk id="18" max="22" man="1"/>
      </colBreaks>
      <pageMargins left="0.25" right="0.25" top="0.75" bottom="0.75" header="0.3" footer="0.3"/>
      <pageSetup paperSize="9" scale="62" orientation="portrait" horizontalDpi="300" verticalDpi="300" r:id="rId58"/>
      <headerFooter>
        <oddFooter>&amp;C- &amp;P -</oddFooter>
      </headerFooter>
    </customSheetView>
    <customSheetView guid="{277459B4-A39D-41CB-B2BE-AB6578293E76}" scale="115" showGridLines="0" printArea="1" topLeftCell="N1">
      <selection activeCell="D18" sqref="D18"/>
      <colBreaks count="1" manualBreakCount="1">
        <brk id="18" max="22" man="1"/>
      </colBreaks>
      <pageMargins left="0.25" right="0.25" top="0.75" bottom="0.75" header="0.3" footer="0.3"/>
      <pageSetup paperSize="9" scale="62" orientation="portrait" horizontalDpi="300" verticalDpi="300" r:id="rId59"/>
      <headerFooter>
        <oddFooter>&amp;C- &amp;P -</oddFooter>
      </headerFooter>
    </customSheetView>
  </customSheetViews>
  <phoneticPr fontId="7"/>
  <hyperlinks>
    <hyperlink ref="R1" location="目次!A1" display="目次へ戻る"/>
  </hyperlinks>
  <pageMargins left="0.25" right="0.25" top="0.75" bottom="0.75" header="0.3" footer="0.3"/>
  <pageSetup paperSize="9" scale="62" orientation="portrait" horizontalDpi="300" verticalDpi="300" r:id="rId60"/>
  <headerFooter>
    <oddFooter>&amp;C- &amp;P -</oddFooter>
  </headerFooter>
  <colBreaks count="1" manualBreakCount="1">
    <brk id="18" max="22" man="1"/>
  </colBreaks>
  <drawing r:id="rId6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8"/>
  <sheetViews>
    <sheetView showGridLines="0" zoomScale="115" zoomScaleNormal="115" zoomScaleSheetLayoutView="100" workbookViewId="0">
      <selection activeCell="F18" sqref="F18"/>
    </sheetView>
  </sheetViews>
  <sheetFormatPr defaultColWidth="9" defaultRowHeight="13.5"/>
  <cols>
    <col min="1" max="2" width="11.875" style="209" customWidth="1"/>
    <col min="3" max="4" width="14.625" style="209" customWidth="1"/>
    <col min="5" max="5" width="10.625" style="209" bestFit="1" customWidth="1"/>
    <col min="6" max="6" width="5.12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25" t="s">
        <v>399</v>
      </c>
    </row>
    <row r="2" spans="1:7">
      <c r="A2" s="209" t="s">
        <v>1258</v>
      </c>
      <c r="D2" s="578"/>
      <c r="E2" s="578"/>
      <c r="G2" s="209" t="s">
        <v>1258</v>
      </c>
    </row>
    <row r="3" spans="1:7">
      <c r="C3" s="578"/>
      <c r="D3" s="211" t="s">
        <v>1148</v>
      </c>
      <c r="E3" s="211"/>
    </row>
    <row r="4" spans="1:7" ht="37.5" customHeight="1">
      <c r="A4" s="50" t="s">
        <v>343</v>
      </c>
      <c r="B4" s="50" t="s">
        <v>344</v>
      </c>
      <c r="C4" s="189" t="s">
        <v>1257</v>
      </c>
      <c r="D4" s="189" t="s">
        <v>1256</v>
      </c>
      <c r="E4" s="149"/>
    </row>
    <row r="5" spans="1:7" ht="22.5" customHeight="1">
      <c r="A5" s="50">
        <v>2010</v>
      </c>
      <c r="B5" s="50" t="s">
        <v>1093</v>
      </c>
      <c r="C5" s="48">
        <v>309</v>
      </c>
      <c r="D5" s="48">
        <v>334.21</v>
      </c>
      <c r="E5" s="85"/>
    </row>
    <row r="6" spans="1:7" ht="22.5" customHeight="1">
      <c r="A6" s="1111">
        <v>2011</v>
      </c>
      <c r="B6" s="50" t="s">
        <v>1092</v>
      </c>
      <c r="C6" s="48">
        <v>315</v>
      </c>
      <c r="D6" s="48">
        <v>336.33</v>
      </c>
    </row>
    <row r="7" spans="1:7" ht="22.5" customHeight="1">
      <c r="A7" s="1111">
        <v>2012</v>
      </c>
      <c r="B7" s="50" t="s">
        <v>1091</v>
      </c>
      <c r="C7" s="48">
        <v>318</v>
      </c>
      <c r="D7" s="48">
        <v>338.32</v>
      </c>
    </row>
    <row r="8" spans="1:7" ht="22.5" customHeight="1">
      <c r="A8" s="1111">
        <v>2013</v>
      </c>
      <c r="B8" s="50" t="s">
        <v>1090</v>
      </c>
      <c r="C8" s="48">
        <v>319</v>
      </c>
      <c r="D8" s="48">
        <v>338.42</v>
      </c>
    </row>
    <row r="9" spans="1:7" ht="22.5" customHeight="1">
      <c r="A9" s="50">
        <v>2014</v>
      </c>
      <c r="B9" s="50" t="s">
        <v>1089</v>
      </c>
      <c r="C9" s="48">
        <v>319</v>
      </c>
      <c r="D9" s="48">
        <v>338.42</v>
      </c>
    </row>
    <row r="10" spans="1:7" ht="22.5" customHeight="1">
      <c r="A10" s="50">
        <v>2015</v>
      </c>
      <c r="B10" s="50" t="s">
        <v>1088</v>
      </c>
      <c r="C10" s="48">
        <v>319</v>
      </c>
      <c r="D10" s="48">
        <v>338.66</v>
      </c>
    </row>
    <row r="11" spans="1:7" ht="22.5" customHeight="1">
      <c r="A11" s="50">
        <v>2016</v>
      </c>
      <c r="B11" s="50" t="s">
        <v>1087</v>
      </c>
      <c r="C11" s="48">
        <v>320</v>
      </c>
      <c r="D11" s="48">
        <v>339.44</v>
      </c>
    </row>
    <row r="12" spans="1:7" ht="22.5" customHeight="1">
      <c r="A12" s="50">
        <v>2017</v>
      </c>
      <c r="B12" s="50" t="s">
        <v>1086</v>
      </c>
      <c r="C12" s="48">
        <v>320</v>
      </c>
      <c r="D12" s="48">
        <v>339.44</v>
      </c>
    </row>
    <row r="13" spans="1:7" ht="22.5" customHeight="1">
      <c r="A13" s="50">
        <v>2018</v>
      </c>
      <c r="B13" s="50" t="s">
        <v>1085</v>
      </c>
      <c r="C13" s="48">
        <v>320</v>
      </c>
      <c r="D13" s="48">
        <v>340.24</v>
      </c>
    </row>
    <row r="14" spans="1:7" ht="22.5" customHeight="1">
      <c r="A14" s="50">
        <v>2019</v>
      </c>
      <c r="B14" s="50" t="s">
        <v>2448</v>
      </c>
      <c r="C14" s="48">
        <v>320</v>
      </c>
      <c r="D14" s="48">
        <v>340.24</v>
      </c>
    </row>
    <row r="15" spans="1:7" ht="22.5" customHeight="1">
      <c r="A15" s="50">
        <v>2020</v>
      </c>
      <c r="B15" s="50" t="s">
        <v>1151</v>
      </c>
      <c r="C15" s="48">
        <v>320</v>
      </c>
      <c r="D15" s="48">
        <v>340.24</v>
      </c>
    </row>
    <row r="16" spans="1:7" ht="22.5" customHeight="1">
      <c r="A16" s="50">
        <v>2021</v>
      </c>
      <c r="B16" s="50" t="s">
        <v>1150</v>
      </c>
      <c r="C16" s="291">
        <v>320</v>
      </c>
      <c r="D16" s="291">
        <v>340.24</v>
      </c>
    </row>
    <row r="17" spans="1:5" ht="22.5" customHeight="1">
      <c r="A17" s="50">
        <v>2022</v>
      </c>
      <c r="B17" s="50" t="s">
        <v>1268</v>
      </c>
      <c r="C17" s="291">
        <v>331</v>
      </c>
      <c r="D17" s="291">
        <v>343.74</v>
      </c>
    </row>
    <row r="18" spans="1:5" ht="22.5" customHeight="1">
      <c r="A18" s="50">
        <v>2023</v>
      </c>
      <c r="B18" s="50" t="s">
        <v>1603</v>
      </c>
      <c r="C18" s="291">
        <v>332</v>
      </c>
      <c r="D18" s="291">
        <v>343.99</v>
      </c>
    </row>
    <row r="19" spans="1:5" ht="22.5" customHeight="1">
      <c r="A19" s="50">
        <v>2024</v>
      </c>
      <c r="B19" s="50" t="s">
        <v>2083</v>
      </c>
      <c r="C19" s="291">
        <v>334</v>
      </c>
      <c r="D19" s="291">
        <v>347.98</v>
      </c>
    </row>
    <row r="20" spans="1:5" ht="22.5" customHeight="1"/>
    <row r="21" spans="1:5" ht="22.5" customHeight="1"/>
    <row r="22" spans="1:5" ht="22.5" customHeight="1">
      <c r="D22" s="578"/>
      <c r="E22" s="578"/>
    </row>
    <row r="23" spans="1:5" ht="22.5" customHeight="1">
      <c r="C23" s="578"/>
      <c r="D23" s="580"/>
      <c r="E23" s="580"/>
    </row>
    <row r="24" spans="1:5" ht="22.5" customHeight="1">
      <c r="C24" s="578"/>
      <c r="D24" s="579"/>
      <c r="E24" s="579"/>
    </row>
    <row r="25" spans="1:5" ht="22.5" customHeight="1">
      <c r="C25" s="578"/>
      <c r="D25" s="579"/>
      <c r="E25" s="579"/>
    </row>
    <row r="26" spans="1:5" ht="22.5" customHeight="1">
      <c r="C26" s="578"/>
      <c r="D26" s="579"/>
      <c r="E26" s="579"/>
    </row>
    <row r="27" spans="1:5" ht="22.5" customHeight="1">
      <c r="D27" s="578"/>
      <c r="E27" s="578"/>
    </row>
    <row r="28" spans="1:5" ht="22.5" customHeight="1"/>
  </sheetData>
  <customSheetViews>
    <customSheetView guid="{7638DF67-4320-4B2E-8CED-F30400A22A6F}" scale="115" showGridLines="0">
      <selection activeCell="A4" sqref="A4:D19"/>
      <colBreaks count="1" manualBreakCount="1">
        <brk id="5" max="19" man="1"/>
      </colBreaks>
      <pageMargins left="0.25" right="0.25" top="0.75" bottom="0.75" header="0.3" footer="0.3"/>
      <pageSetup paperSize="9" orientation="portrait" horizontalDpi="300" verticalDpi="300" r:id="rId1"/>
      <headerFooter>
        <oddFooter>&amp;C- &amp;P -</oddFooter>
      </headerFooter>
    </customSheetView>
    <customSheetView guid="{D6BD57F8-F6EE-4534-8181-C57064A1B98C}" scale="115" showGridLines="0">
      <selection activeCell="A4" sqref="A4:D19"/>
      <colBreaks count="1" manualBreakCount="1">
        <brk id="5" max="19" man="1"/>
      </colBreaks>
      <pageMargins left="0.25" right="0.25" top="0.75" bottom="0.75" header="0.3" footer="0.3"/>
      <pageSetup paperSize="9" orientation="portrait" horizontalDpi="300" verticalDpi="300" r:id="rId2"/>
      <headerFooter>
        <oddFooter>&amp;C- &amp;P -</oddFooter>
      </headerFooter>
    </customSheetView>
    <customSheetView guid="{277459B4-A39D-41CB-B2BE-AB6578293E76}" scale="115" showGridLines="0" printArea="1">
      <selection activeCell="A4" sqref="A4:D19"/>
      <colBreaks count="1" manualBreakCount="1">
        <brk id="5" max="19" man="1"/>
      </colBreaks>
      <pageMargins left="0.25" right="0.25" top="0.75" bottom="0.75" header="0.3" footer="0.3"/>
      <pageSetup paperSize="9" orientation="portrait" horizontalDpi="300" verticalDpi="300" r:id="rId3"/>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horizontalDpi="300" verticalDpi="300" r:id="rId4"/>
  <headerFooter>
    <oddFooter>&amp;C- &amp;P -</oddFooter>
  </headerFooter>
  <colBreaks count="1" manualBreakCount="1">
    <brk id="5" max="19" man="1"/>
  </colBreaks>
  <drawing r:id="rId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15" zoomScaleSheetLayoutView="100" workbookViewId="0">
      <selection activeCell="D13" sqref="D13"/>
    </sheetView>
  </sheetViews>
  <sheetFormatPr defaultColWidth="9" defaultRowHeight="13.5"/>
  <cols>
    <col min="1" max="2" width="11.875" style="209" customWidth="1"/>
    <col min="3" max="4" width="14.625" style="209" customWidth="1"/>
    <col min="5" max="5" width="10.75" style="209" customWidth="1"/>
    <col min="6" max="6" width="5.12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271" t="s">
        <v>399</v>
      </c>
    </row>
    <row r="2" spans="1:7">
      <c r="A2" s="209" t="s">
        <v>1260</v>
      </c>
      <c r="G2" s="209" t="s">
        <v>1260</v>
      </c>
    </row>
    <row r="4" spans="1:7" ht="37.5" customHeight="1">
      <c r="A4" s="48" t="s">
        <v>83</v>
      </c>
      <c r="B4" s="48" t="s">
        <v>332</v>
      </c>
      <c r="C4" s="48" t="s">
        <v>1259</v>
      </c>
      <c r="D4" s="48" t="s">
        <v>2072</v>
      </c>
      <c r="E4" s="19"/>
    </row>
    <row r="5" spans="1:7" ht="22.5" customHeight="1">
      <c r="A5" s="50">
        <v>2010</v>
      </c>
      <c r="B5" s="50" t="s">
        <v>106</v>
      </c>
      <c r="C5" s="584">
        <v>3463</v>
      </c>
      <c r="D5" s="586">
        <v>184.1</v>
      </c>
      <c r="E5" s="131"/>
    </row>
    <row r="6" spans="1:7" ht="22.5" customHeight="1">
      <c r="A6" s="50" t="s">
        <v>364</v>
      </c>
      <c r="B6" s="50" t="s">
        <v>107</v>
      </c>
      <c r="C6" s="49">
        <v>2653</v>
      </c>
      <c r="D6" s="48">
        <v>244.4</v>
      </c>
      <c r="E6" s="549"/>
    </row>
    <row r="7" spans="1:7" ht="22.5" customHeight="1">
      <c r="A7" s="50" t="s">
        <v>626</v>
      </c>
      <c r="B7" s="50" t="s">
        <v>108</v>
      </c>
      <c r="C7" s="49">
        <v>2978</v>
      </c>
      <c r="D7" s="48">
        <v>184.3</v>
      </c>
      <c r="E7" s="585"/>
    </row>
    <row r="8" spans="1:7" ht="22.5" customHeight="1">
      <c r="A8" s="51" t="s">
        <v>1598</v>
      </c>
      <c r="B8" s="50" t="s">
        <v>109</v>
      </c>
      <c r="C8" s="49">
        <v>3732</v>
      </c>
      <c r="D8" s="48">
        <v>517.1</v>
      </c>
    </row>
    <row r="9" spans="1:7" ht="22.5" customHeight="1">
      <c r="A9" s="50">
        <v>2014</v>
      </c>
      <c r="B9" s="50" t="s">
        <v>110</v>
      </c>
      <c r="C9" s="584">
        <v>3797</v>
      </c>
      <c r="D9" s="583">
        <v>639</v>
      </c>
    </row>
    <row r="10" spans="1:7" ht="22.5" customHeight="1">
      <c r="A10" s="51">
        <v>2015</v>
      </c>
      <c r="B10" s="50" t="s">
        <v>111</v>
      </c>
      <c r="C10" s="584">
        <v>3894</v>
      </c>
      <c r="D10" s="583">
        <v>174</v>
      </c>
    </row>
    <row r="11" spans="1:7" ht="22.5" customHeight="1">
      <c r="A11" s="51">
        <v>2016</v>
      </c>
      <c r="B11" s="50" t="s">
        <v>112</v>
      </c>
      <c r="C11" s="584">
        <v>4064</v>
      </c>
      <c r="D11" s="583">
        <v>1443.8</v>
      </c>
    </row>
    <row r="12" spans="1:7" ht="22.5" customHeight="1">
      <c r="A12" s="51">
        <v>2017</v>
      </c>
      <c r="B12" s="50" t="s">
        <v>113</v>
      </c>
      <c r="C12" s="584">
        <v>3722</v>
      </c>
      <c r="D12" s="583">
        <v>278.2</v>
      </c>
    </row>
    <row r="13" spans="1:7" ht="22.5" customHeight="1">
      <c r="A13" s="51">
        <v>2018</v>
      </c>
      <c r="B13" s="50" t="s">
        <v>114</v>
      </c>
      <c r="C13" s="49">
        <v>4059</v>
      </c>
      <c r="D13" s="583">
        <v>396.1</v>
      </c>
    </row>
    <row r="14" spans="1:7" ht="22.5" customHeight="1">
      <c r="A14" s="51">
        <v>2019</v>
      </c>
      <c r="B14" s="51" t="s">
        <v>341</v>
      </c>
      <c r="C14" s="584">
        <v>4301</v>
      </c>
      <c r="D14" s="583">
        <v>589.79999999999995</v>
      </c>
    </row>
    <row r="15" spans="1:7" ht="22.5" customHeight="1">
      <c r="A15" s="228">
        <v>2020</v>
      </c>
      <c r="B15" s="228" t="s">
        <v>116</v>
      </c>
      <c r="C15" s="582">
        <v>4127</v>
      </c>
      <c r="D15" s="581">
        <v>282.60000000000002</v>
      </c>
    </row>
    <row r="16" spans="1:7" ht="22.5" customHeight="1">
      <c r="A16" s="614">
        <v>2021</v>
      </c>
      <c r="B16" s="614" t="s">
        <v>366</v>
      </c>
      <c r="C16" s="747">
        <v>3918</v>
      </c>
      <c r="D16" s="748">
        <v>262.10000000000002</v>
      </c>
    </row>
    <row r="17" spans="1:5" ht="22.5" customHeight="1">
      <c r="A17" s="295">
        <v>2022</v>
      </c>
      <c r="B17" s="295" t="s">
        <v>367</v>
      </c>
      <c r="C17" s="919">
        <v>3792</v>
      </c>
      <c r="D17" s="920">
        <v>243.8</v>
      </c>
    </row>
    <row r="18" spans="1:5" ht="22.5" customHeight="1">
      <c r="A18" s="305">
        <v>2023</v>
      </c>
      <c r="B18" s="305" t="s">
        <v>368</v>
      </c>
      <c r="C18" s="919">
        <v>3686</v>
      </c>
      <c r="D18" s="920">
        <v>279.2</v>
      </c>
    </row>
    <row r="19" spans="1:5" ht="22.5" customHeight="1">
      <c r="D19" s="524"/>
      <c r="E19" s="524"/>
    </row>
    <row r="20" spans="1:5" ht="22.5" customHeight="1">
      <c r="D20" s="524"/>
      <c r="E20" s="524"/>
    </row>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7638DF67-4320-4B2E-8CED-F30400A22A6F}" showGridLines="0" printArea="1">
      <selection activeCell="D13" sqref="D13"/>
      <colBreaks count="1" manualBreakCount="1">
        <brk id="5" max="16" man="1"/>
      </colBreaks>
      <pageMargins left="0.25" right="0.25" top="0.75" bottom="0.75" header="0.3" footer="0.3"/>
      <pageSetup paperSize="9" scale="88" orientation="portrait" horizontalDpi="300" verticalDpi="300" r:id="rId1"/>
      <headerFooter>
        <oddFooter>&amp;C- &amp;P -</oddFooter>
      </headerFooter>
    </customSheetView>
    <customSheetView guid="{033C36F7-E1E4-46BF-954B-BBA7310CE75C}" showGridLines="0">
      <selection activeCell="D13" sqref="D13"/>
      <colBreaks count="1" manualBreakCount="1">
        <brk id="5" max="16" man="1"/>
      </colBreaks>
      <pageMargins left="0.25" right="0.25" top="0.75" bottom="0.75" header="0.3" footer="0.3"/>
      <pageSetup paperSize="9" scale="88" orientation="portrait" horizontalDpi="300" verticalDpi="300" r:id="rId2"/>
      <headerFooter>
        <oddFooter>&amp;C- &amp;P -</oddFooter>
      </headerFooter>
    </customSheetView>
    <customSheetView guid="{36472B0F-2A8F-4437-8A5B-DB8B4B6E968E}" showGridLines="0" printArea="1">
      <selection activeCell="G17" sqref="G17"/>
      <colBreaks count="1" manualBreakCount="1">
        <brk id="5" max="16" man="1"/>
      </colBreaks>
      <pageMargins left="0.25" right="0.25" top="0.75" bottom="0.75" header="0.3" footer="0.3"/>
      <pageSetup paperSize="9" scale="88" orientation="portrait" horizontalDpi="300" verticalDpi="300" r:id="rId3"/>
      <headerFooter>
        <oddFooter>&amp;C- &amp;P -</oddFooter>
      </headerFooter>
    </customSheetView>
    <customSheetView guid="{2D0A6E8D-0408-4801-8FAA-C5FD88FF0EC2}" showGridLines="0">
      <selection activeCell="D13" sqref="D13"/>
      <colBreaks count="1" manualBreakCount="1">
        <brk id="5" max="16" man="1"/>
      </colBreaks>
      <pageMargins left="0.25" right="0.25" top="0.75" bottom="0.75" header="0.3" footer="0.3"/>
      <pageSetup paperSize="9" scale="88" orientation="portrait" horizontalDpi="300" verticalDpi="300" r:id="rId4"/>
      <headerFooter>
        <oddFooter>&amp;C- &amp;P -</oddFooter>
      </headerFooter>
    </customSheetView>
    <customSheetView guid="{CCAE2F8D-A096-471A-A5DB-761473E75C80}" showGridLines="0" printArea="1">
      <selection activeCell="D13" sqref="D13"/>
      <colBreaks count="1" manualBreakCount="1">
        <brk id="5" max="16" man="1"/>
      </colBreaks>
      <pageMargins left="0.25" right="0.25" top="0.75" bottom="0.75" header="0.3" footer="0.3"/>
      <pageSetup paperSize="9" scale="88" orientation="portrait" horizontalDpi="300" verticalDpi="300" r:id="rId5"/>
      <headerFooter>
        <oddFooter>&amp;C- &amp;P -</oddFooter>
      </headerFooter>
    </customSheetView>
    <customSheetView guid="{A70FDA42-82B2-4F14-8984-2E2044C05861}" showGridLines="0">
      <selection activeCell="H17" sqref="H17"/>
      <colBreaks count="1" manualBreakCount="1">
        <brk id="5" max="16" man="1"/>
      </colBreaks>
      <pageMargins left="0.25" right="0.25" top="0.75" bottom="0.75" header="0.3" footer="0.3"/>
      <pageSetup paperSize="9" scale="88" orientation="portrait" horizontalDpi="300" verticalDpi="300" r:id="rId6"/>
      <headerFooter>
        <oddFooter>&amp;C- &amp;P -</oddFooter>
      </headerFooter>
    </customSheetView>
    <customSheetView guid="{F8F8F397-D6A3-4BD0-9E53-3D39483D1CBF}" showGridLines="0">
      <selection activeCell="D13" sqref="D13"/>
      <colBreaks count="1" manualBreakCount="1">
        <brk id="5" max="16" man="1"/>
      </colBreaks>
      <pageMargins left="0.25" right="0.25" top="0.75" bottom="0.75" header="0.3" footer="0.3"/>
      <pageSetup paperSize="9" scale="88" orientation="portrait" horizontalDpi="300" verticalDpi="300" r:id="rId7"/>
      <headerFooter>
        <oddFooter>&amp;C- &amp;P -</oddFooter>
      </headerFooter>
    </customSheetView>
    <customSheetView guid="{D673FFEC-E07D-49B9-A0FC-BCF5FDFD2C67}" showGridLines="0">
      <selection activeCell="G17" sqref="G17"/>
      <colBreaks count="1" manualBreakCount="1">
        <brk id="5" max="16" man="1"/>
      </colBreaks>
      <pageMargins left="0.25" right="0.25" top="0.75" bottom="0.75" header="0.3" footer="0.3"/>
      <pageSetup paperSize="9" scale="88" orientation="portrait" horizontalDpi="300" verticalDpi="300" r:id="rId8"/>
      <headerFooter>
        <oddFooter>&amp;C- &amp;P -</oddFooter>
      </headerFooter>
    </customSheetView>
    <customSheetView guid="{EE98275F-E3BA-4A7E-BE2A-0F7F35847352}" showGridLines="0" printArea="1">
      <selection activeCell="G17" sqref="G17"/>
      <colBreaks count="1" manualBreakCount="1">
        <brk id="5" max="16" man="1"/>
      </colBreaks>
      <pageMargins left="0.25" right="0.25" top="0.75" bottom="0.75" header="0.3" footer="0.3"/>
      <pageSetup paperSize="9" scale="88" orientation="portrait" horizontalDpi="300" verticalDpi="300" r:id="rId9"/>
      <headerFooter>
        <oddFooter>&amp;C- &amp;P -</oddFooter>
      </headerFooter>
    </customSheetView>
    <customSheetView guid="{97E03D02-D480-4666-A6E1-59D4144B3FD9}" showGridLines="0" printArea="1">
      <selection activeCell="D13" sqref="D13"/>
      <colBreaks count="1" manualBreakCount="1">
        <brk id="5" max="16" man="1"/>
      </colBreaks>
      <pageMargins left="0.25" right="0.25" top="0.75" bottom="0.75" header="0.3" footer="0.3"/>
      <pageSetup paperSize="9" scale="88" orientation="portrait" horizontalDpi="300" verticalDpi="300" r:id="rId10"/>
      <headerFooter>
        <oddFooter>&amp;C- &amp;P -</oddFooter>
      </headerFooter>
    </customSheetView>
    <customSheetView guid="{9A3FFD83-48B2-47DA-8A5E-53892F5AF928}" showGridLines="0" printArea="1">
      <selection activeCell="G17" sqref="G17"/>
      <colBreaks count="1" manualBreakCount="1">
        <brk id="5" max="16" man="1"/>
      </colBreaks>
      <pageMargins left="0.25" right="0.25" top="0.75" bottom="0.75" header="0.3" footer="0.3"/>
      <pageSetup paperSize="9" scale="88" orientation="portrait" horizontalDpi="300" verticalDpi="300" r:id="rId11"/>
      <headerFooter>
        <oddFooter>&amp;C- &amp;P -</oddFooter>
      </headerFooter>
    </customSheetView>
    <customSheetView guid="{717D5D0E-03BD-42FE-B02F-A9FF9CADF1A5}" showGridLines="0">
      <selection activeCell="D13" sqref="D13"/>
      <colBreaks count="1" manualBreakCount="1">
        <brk id="5" max="16" man="1"/>
      </colBreaks>
      <pageMargins left="0.25" right="0.25" top="0.75" bottom="0.75" header="0.3" footer="0.3"/>
      <pageSetup paperSize="9" scale="88" orientation="portrait" horizontalDpi="300" verticalDpi="300" r:id="rId12"/>
      <headerFooter>
        <oddFooter>&amp;C- &amp;P -</oddFooter>
      </headerFooter>
    </customSheetView>
    <customSheetView guid="{30A2590E-B68F-488E-B4E2-55E3D8A53AAC}" showGridLines="0">
      <selection activeCell="G17" sqref="G17"/>
      <colBreaks count="1" manualBreakCount="1">
        <brk id="5" max="16" man="1"/>
      </colBreaks>
      <pageMargins left="0.25" right="0.25" top="0.75" bottom="0.75" header="0.3" footer="0.3"/>
      <pageSetup paperSize="9" scale="88" orientation="portrait" horizontalDpi="300" verticalDpi="300" r:id="rId13"/>
      <headerFooter>
        <oddFooter>&amp;C- &amp;P -</oddFooter>
      </headerFooter>
    </customSheetView>
    <customSheetView guid="{031DD57E-C293-423A-8DF7-B2FDC9241663}" showGridLines="0">
      <selection activeCell="G17" sqref="G17"/>
      <colBreaks count="1" manualBreakCount="1">
        <brk id="5" max="16" man="1"/>
      </colBreaks>
      <pageMargins left="0.25" right="0.25" top="0.75" bottom="0.75" header="0.3" footer="0.3"/>
      <pageSetup paperSize="9" scale="88" orientation="portrait" horizontalDpi="300" verticalDpi="300" r:id="rId14"/>
      <headerFooter>
        <oddFooter>&amp;C- &amp;P -</oddFooter>
      </headerFooter>
    </customSheetView>
    <customSheetView guid="{F9B3178F-FE3C-420E-BE2A-18A94A5552B8}" showGridLines="0">
      <selection activeCell="G17" sqref="G17"/>
      <colBreaks count="1" manualBreakCount="1">
        <brk id="5" max="16" man="1"/>
      </colBreaks>
      <pageMargins left="0.25" right="0.25" top="0.75" bottom="0.75" header="0.3" footer="0.3"/>
      <pageSetup paperSize="9" scale="88" orientation="portrait" horizontalDpi="300" verticalDpi="300" r:id="rId15"/>
      <headerFooter>
        <oddFooter>&amp;C- &amp;P -</oddFooter>
      </headerFooter>
    </customSheetView>
    <customSheetView guid="{F314B098-4B95-4B92-8423-CB04A69922DF}" showGridLines="0" printArea="1">
      <selection activeCell="D13" sqref="D13"/>
      <colBreaks count="1" manualBreakCount="1">
        <brk id="5" max="16" man="1"/>
      </colBreaks>
      <pageMargins left="0.25" right="0.25" top="0.75" bottom="0.75" header="0.3" footer="0.3"/>
      <pageSetup paperSize="9" scale="88" orientation="portrait" horizontalDpi="300" verticalDpi="300" r:id="rId16"/>
      <headerFooter>
        <oddFooter>&amp;C- &amp;P -</oddFooter>
      </headerFooter>
    </customSheetView>
    <customSheetView guid="{BBA60712-7519-46EB-A3CF-B043CF2D8D90}" showGridLines="0" printArea="1">
      <selection activeCell="D13" sqref="D13"/>
      <colBreaks count="1" manualBreakCount="1">
        <brk id="5" max="16" man="1"/>
      </colBreaks>
      <pageMargins left="0.25" right="0.25" top="0.75" bottom="0.75" header="0.3" footer="0.3"/>
      <pageSetup paperSize="9" scale="88" orientation="portrait" horizontalDpi="300" verticalDpi="300" r:id="rId17"/>
      <headerFooter>
        <oddFooter>&amp;C- &amp;P -</oddFooter>
      </headerFooter>
    </customSheetView>
    <customSheetView guid="{FAEA9D20-506D-4159-8291-B8ED06C29A08}" showGridLines="0">
      <selection activeCell="D13" sqref="D13"/>
      <colBreaks count="1" manualBreakCount="1">
        <brk id="5" max="16" man="1"/>
      </colBreaks>
      <pageMargins left="0.25" right="0.25" top="0.75" bottom="0.75" header="0.3" footer="0.3"/>
      <pageSetup paperSize="9" scale="88" orientation="portrait" horizontalDpi="300" verticalDpi="300" r:id="rId18"/>
      <headerFooter>
        <oddFooter>&amp;C- &amp;P -</oddFooter>
      </headerFooter>
    </customSheetView>
    <customSheetView guid="{499C3B7B-ECFB-4FFB-BA0B-0B7B9DCC326F}" showGridLines="0" printArea="1">
      <selection activeCell="D13" sqref="D13"/>
      <colBreaks count="1" manualBreakCount="1">
        <brk id="5" max="16" man="1"/>
      </colBreaks>
      <pageMargins left="0.25" right="0.25" top="0.75" bottom="0.75" header="0.3" footer="0.3"/>
      <pageSetup paperSize="9" scale="88" orientation="portrait" horizontalDpi="300" verticalDpi="300" r:id="rId19"/>
      <headerFooter>
        <oddFooter>&amp;C- &amp;P -</oddFooter>
      </headerFooter>
    </customSheetView>
    <customSheetView guid="{582EB886-5348-41F7-B6C3-7D5782D3ACD9}" showGridLines="0">
      <selection activeCell="D13" sqref="D13"/>
      <colBreaks count="1" manualBreakCount="1">
        <brk id="5" max="16" man="1"/>
      </colBreaks>
      <pageMargins left="0.25" right="0.25" top="0.75" bottom="0.75" header="0.3" footer="0.3"/>
      <pageSetup paperSize="9" scale="88" orientation="portrait" horizontalDpi="300" verticalDpi="300" r:id="rId20"/>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88" orientation="portrait" horizontalDpi="300" verticalDpi="300" r:id="rId21"/>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88" orientation="portrait" horizontalDpi="300" verticalDpi="300" r:id="rId22"/>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8" orientation="portrait" horizontalDpi="300" verticalDpi="300" r:id="rId23"/>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8" orientation="portrait" horizontalDpi="300" verticalDpi="300" r:id="rId24"/>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8" orientation="portrait" horizontalDpi="300" verticalDpi="300" r:id="rId25"/>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8" orientation="portrait" horizontalDpi="300" verticalDpi="300" r:id="rId26"/>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8" orientation="portrait" horizontalDpi="300" verticalDpi="300" r:id="rId27"/>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8" orientation="portrait" horizontalDpi="300" verticalDpi="300" r:id="rId28"/>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88" orientation="portrait" horizontalDpi="300" verticalDpi="300" r:id="rId29"/>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88" orientation="portrait" horizontalDpi="300" verticalDpi="300" r:id="rId30"/>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88" orientation="portrait" horizontalDpi="300" verticalDpi="300" r:id="rId31"/>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88" orientation="portrait" horizontalDpi="300" verticalDpi="300" r:id="rId32"/>
      <headerFooter>
        <oddFooter>&amp;C- &amp;P -</oddFooter>
      </headerFooter>
    </customSheetView>
    <customSheetView guid="{A7A537DD-3639-4028-8374-24EF93F7F50D}" showGridLines="0" printArea="1">
      <selection activeCell="D13" sqref="D13"/>
      <colBreaks count="1" manualBreakCount="1">
        <brk id="5" max="16" man="1"/>
      </colBreaks>
      <pageMargins left="0.25" right="0.25" top="0.75" bottom="0.75" header="0.3" footer="0.3"/>
      <pageSetup paperSize="9" scale="88" orientation="portrait" horizontalDpi="300" verticalDpi="300" r:id="rId33"/>
      <headerFooter>
        <oddFooter>&amp;C- &amp;P -</oddFooter>
      </headerFooter>
    </customSheetView>
    <customSheetView guid="{0B51740E-E870-447D-82CF-F9426A0FDB8A}" showGridLines="0">
      <selection activeCell="D13" sqref="D13"/>
      <colBreaks count="1" manualBreakCount="1">
        <brk id="5" max="16" man="1"/>
      </colBreaks>
      <pageMargins left="0.25" right="0.25" top="0.75" bottom="0.75" header="0.3" footer="0.3"/>
      <pageSetup paperSize="9" scale="88" orientation="portrait" horizontalDpi="300" verticalDpi="300" r:id="rId34"/>
      <headerFooter>
        <oddFooter>&amp;C- &amp;P -</oddFooter>
      </headerFooter>
    </customSheetView>
    <customSheetView guid="{B25978DA-B72A-4DF3-B7F6-0B7323E18582}" showGridLines="0">
      <selection activeCell="D13" sqref="D13"/>
      <colBreaks count="1" manualBreakCount="1">
        <brk id="5" max="16" man="1"/>
      </colBreaks>
      <pageMargins left="0.25" right="0.25" top="0.75" bottom="0.75" header="0.3" footer="0.3"/>
      <pageSetup paperSize="9" scale="88" orientation="portrait" horizontalDpi="300" verticalDpi="300" r:id="rId35"/>
      <headerFooter>
        <oddFooter>&amp;C- &amp;P -</oddFooter>
      </headerFooter>
    </customSheetView>
    <customSheetView guid="{1FD8CC80-ABBD-4004-965D-7C3A94C6060A}" showGridLines="0" printArea="1">
      <selection activeCell="G17" sqref="G17"/>
      <colBreaks count="1" manualBreakCount="1">
        <brk id="5" max="16" man="1"/>
      </colBreaks>
      <pageMargins left="0.25" right="0.25" top="0.75" bottom="0.75" header="0.3" footer="0.3"/>
      <pageSetup paperSize="9" scale="88" orientation="portrait" horizontalDpi="300" verticalDpi="300" r:id="rId36"/>
      <headerFooter>
        <oddFooter>&amp;C- &amp;P -</oddFooter>
      </headerFooter>
    </customSheetView>
    <customSheetView guid="{4B3B3520-A8B7-4246-A658-5E3046C11156}" showGridLines="0" printArea="1">
      <selection activeCell="G17" sqref="G17"/>
      <colBreaks count="1" manualBreakCount="1">
        <brk id="5" max="16" man="1"/>
      </colBreaks>
      <pageMargins left="0.25" right="0.25" top="0.75" bottom="0.75" header="0.3" footer="0.3"/>
      <pageSetup paperSize="9" scale="88" orientation="portrait" horizontalDpi="300" verticalDpi="300" r:id="rId37"/>
      <headerFooter>
        <oddFooter>&amp;C- &amp;P -</oddFooter>
      </headerFooter>
    </customSheetView>
    <customSheetView guid="{8AC86257-3275-45B0-9EB5-FCC978284538}" showGridLines="0">
      <selection activeCell="D13" sqref="D13"/>
      <colBreaks count="1" manualBreakCount="1">
        <brk id="5" max="16" man="1"/>
      </colBreaks>
      <pageMargins left="0.25" right="0.25" top="0.75" bottom="0.75" header="0.3" footer="0.3"/>
      <pageSetup paperSize="9" scale="88" orientation="portrait" horizontalDpi="300" verticalDpi="300" r:id="rId38"/>
      <headerFooter>
        <oddFooter>&amp;C- &amp;P -</oddFooter>
      </headerFooter>
    </customSheetView>
    <customSheetView guid="{E45D6C9F-29CA-4814-BB11-FCF7794E8FD9}" showGridLines="0" printArea="1">
      <selection activeCell="D13" sqref="D13"/>
      <colBreaks count="1" manualBreakCount="1">
        <brk id="5" max="16" man="1"/>
      </colBreaks>
      <pageMargins left="0.25" right="0.25" top="0.75" bottom="0.75" header="0.3" footer="0.3"/>
      <pageSetup paperSize="9" scale="88" orientation="portrait" horizontalDpi="300" verticalDpi="300" r:id="rId39"/>
      <headerFooter>
        <oddFooter>&amp;C- &amp;P -</oddFooter>
      </headerFooter>
    </customSheetView>
    <customSheetView guid="{8B4E2514-D1F2-4DC0-817C-9C588D7DCCCB}" showGridLines="0" printArea="1">
      <selection activeCell="G17" sqref="G17"/>
      <colBreaks count="1" manualBreakCount="1">
        <brk id="5" max="16" man="1"/>
      </colBreaks>
      <pageMargins left="0.25" right="0.25" top="0.75" bottom="0.75" header="0.3" footer="0.3"/>
      <pageSetup paperSize="9" scale="88" orientation="portrait" horizontalDpi="300" verticalDpi="300" r:id="rId40"/>
      <headerFooter>
        <oddFooter>&amp;C- &amp;P -</oddFooter>
      </headerFooter>
    </customSheetView>
    <customSheetView guid="{C0326AA0-4A84-4874-8CF5-FBF582EDE8E4}" showGridLines="0" printArea="1">
      <selection activeCell="G17" sqref="G17"/>
      <colBreaks count="1" manualBreakCount="1">
        <brk id="5" max="16" man="1"/>
      </colBreaks>
      <pageMargins left="0.25" right="0.25" top="0.75" bottom="0.75" header="0.3" footer="0.3"/>
      <pageSetup paperSize="9" scale="88" orientation="portrait" horizontalDpi="300" verticalDpi="300" r:id="rId41"/>
      <headerFooter>
        <oddFooter>&amp;C- &amp;P -</oddFooter>
      </headerFooter>
    </customSheetView>
    <customSheetView guid="{59B93C71-A242-4D48-B468-4BF3F954629F}" showGridLines="0" printArea="1">
      <selection activeCell="D13" sqref="D13"/>
      <colBreaks count="1" manualBreakCount="1">
        <brk id="5" max="16" man="1"/>
      </colBreaks>
      <pageMargins left="0.25" right="0.25" top="0.75" bottom="0.75" header="0.3" footer="0.3"/>
      <pageSetup paperSize="9" scale="88" orientation="portrait" horizontalDpi="300" verticalDpi="300" r:id="rId42"/>
      <headerFooter>
        <oddFooter>&amp;C- &amp;P -</oddFooter>
      </headerFooter>
    </customSheetView>
    <customSheetView guid="{1E58E4D1-4C75-4B8C-BEB1-17A46DD86746}" showGridLines="0">
      <selection activeCell="D13" sqref="D13"/>
      <colBreaks count="1" manualBreakCount="1">
        <brk id="5" max="16" man="1"/>
      </colBreaks>
      <pageMargins left="0.25" right="0.25" top="0.75" bottom="0.75" header="0.3" footer="0.3"/>
      <pageSetup paperSize="9" scale="88" orientation="portrait" horizontalDpi="300" verticalDpi="300" r:id="rId43"/>
      <headerFooter>
        <oddFooter>&amp;C- &amp;P -</oddFooter>
      </headerFooter>
    </customSheetView>
    <customSheetView guid="{D71B0015-E1E5-4683-BC96-4B8372B0A92C}" showGridLines="0" printArea="1">
      <selection activeCell="H17" sqref="H17"/>
      <colBreaks count="1" manualBreakCount="1">
        <brk id="5" max="16" man="1"/>
      </colBreaks>
      <pageMargins left="0.25" right="0.25" top="0.75" bottom="0.75" header="0.3" footer="0.3"/>
      <pageSetup paperSize="9" scale="88" orientation="portrait" horizontalDpi="300" verticalDpi="300" r:id="rId44"/>
      <headerFooter>
        <oddFooter>&amp;C- &amp;P -</oddFooter>
      </headerFooter>
    </customSheetView>
    <customSheetView guid="{7A9295A9-5D4A-4252-8AE5-EAA229FB3161}" showGridLines="0" printArea="1">
      <selection activeCell="H17" sqref="H17"/>
      <colBreaks count="1" manualBreakCount="1">
        <brk id="5" max="16" man="1"/>
      </colBreaks>
      <pageMargins left="0.25" right="0.25" top="0.75" bottom="0.75" header="0.3" footer="0.3"/>
      <pageSetup paperSize="9" scale="88" orientation="portrait" horizontalDpi="300" verticalDpi="300" r:id="rId45"/>
      <headerFooter>
        <oddFooter>&amp;C- &amp;P -</oddFooter>
      </headerFooter>
    </customSheetView>
    <customSheetView guid="{034C4040-D496-4677-9760-C8AFC8A3816C}" showGridLines="0">
      <selection activeCell="H17" sqref="H17"/>
      <colBreaks count="1" manualBreakCount="1">
        <brk id="5" max="16" man="1"/>
      </colBreaks>
      <pageMargins left="0.25" right="0.25" top="0.75" bottom="0.75" header="0.3" footer="0.3"/>
      <pageSetup paperSize="9" scale="88" orientation="portrait" horizontalDpi="300" verticalDpi="300" r:id="rId46"/>
      <headerFooter>
        <oddFooter>&amp;C- &amp;P -</oddFooter>
      </headerFooter>
    </customSheetView>
    <customSheetView guid="{430D13A4-4EC3-4F3B-94F5-67B604D20D98}" showGridLines="0" printArea="1">
      <selection activeCell="D13" sqref="D13"/>
      <colBreaks count="1" manualBreakCount="1">
        <brk id="5" max="16" man="1"/>
      </colBreaks>
      <pageMargins left="0.25" right="0.25" top="0.75" bottom="0.75" header="0.3" footer="0.3"/>
      <pageSetup paperSize="9" scale="88" orientation="portrait" horizontalDpi="300" verticalDpi="300" r:id="rId47"/>
      <headerFooter>
        <oddFooter>&amp;C- &amp;P -</oddFooter>
      </headerFooter>
    </customSheetView>
    <customSheetView guid="{337CCED3-5E6B-4E3D-BC98-489707EF974E}" showGridLines="0" printArea="1">
      <selection activeCell="D13" sqref="D13"/>
      <colBreaks count="1" manualBreakCount="1">
        <brk id="5" max="16" man="1"/>
      </colBreaks>
      <pageMargins left="0.25" right="0.25" top="0.75" bottom="0.75" header="0.3" footer="0.3"/>
      <pageSetup paperSize="9" scale="88" orientation="portrait" horizontalDpi="300" verticalDpi="300" r:id="rId48"/>
      <headerFooter>
        <oddFooter>&amp;C- &amp;P -</oddFooter>
      </headerFooter>
    </customSheetView>
    <customSheetView guid="{0EDD8A79-DA95-4C03-AB90-8EF8BEF7366A}" showGridLines="0">
      <selection activeCell="D13" sqref="D13"/>
      <colBreaks count="1" manualBreakCount="1">
        <brk id="5" max="16" man="1"/>
      </colBreaks>
      <pageMargins left="0.25" right="0.25" top="0.75" bottom="0.75" header="0.3" footer="0.3"/>
      <pageSetup paperSize="9" scale="88" orientation="portrait" horizontalDpi="300" verticalDpi="300" r:id="rId49"/>
      <headerFooter>
        <oddFooter>&amp;C- &amp;P -</oddFooter>
      </headerFooter>
    </customSheetView>
    <customSheetView guid="{214495F1-9B71-47E5-887D-A07A1A95C8B8}" showGridLines="0">
      <selection activeCell="D13" sqref="D13"/>
      <colBreaks count="1" manualBreakCount="1">
        <brk id="5" max="16" man="1"/>
      </colBreaks>
      <pageMargins left="0.25" right="0.25" top="0.75" bottom="0.75" header="0.3" footer="0.3"/>
      <pageSetup paperSize="9" scale="88" orientation="portrait" horizontalDpi="300" verticalDpi="300" r:id="rId50"/>
      <headerFooter>
        <oddFooter>&amp;C- &amp;P -</oddFooter>
      </headerFooter>
    </customSheetView>
    <customSheetView guid="{CD8CBEF9-02F2-47BF-8155-972E366007BB}" showGridLines="0" printArea="1">
      <selection activeCell="D13" sqref="D13"/>
      <colBreaks count="1" manualBreakCount="1">
        <brk id="5" max="16" man="1"/>
      </colBreaks>
      <pageMargins left="0.25" right="0.25" top="0.75" bottom="0.75" header="0.3" footer="0.3"/>
      <pageSetup paperSize="9" scale="88" orientation="portrait" horizontalDpi="300" verticalDpi="300" r:id="rId51"/>
      <headerFooter>
        <oddFooter>&amp;C- &amp;P -</oddFooter>
      </headerFooter>
    </customSheetView>
    <customSheetView guid="{BD61EDB6-A93F-4890-AEDE-32E26E64EB3F}" showGridLines="0" printArea="1">
      <selection activeCell="H17" sqref="H17"/>
      <colBreaks count="1" manualBreakCount="1">
        <brk id="5" max="16" man="1"/>
      </colBreaks>
      <pageMargins left="0.25" right="0.25" top="0.75" bottom="0.75" header="0.3" footer="0.3"/>
      <pageSetup paperSize="9" scale="88" orientation="portrait" horizontalDpi="300" verticalDpi="300" r:id="rId52"/>
      <headerFooter>
        <oddFooter>&amp;C- &amp;P -</oddFooter>
      </headerFooter>
    </customSheetView>
    <customSheetView guid="{2551149C-B400-4FF7-9C66-7D38AF192CD3}" showGridLines="0">
      <selection activeCell="D13" sqref="D13"/>
      <colBreaks count="1" manualBreakCount="1">
        <brk id="5" max="16" man="1"/>
      </colBreaks>
      <pageMargins left="0.25" right="0.25" top="0.75" bottom="0.75" header="0.3" footer="0.3"/>
      <pageSetup paperSize="9" scale="88" orientation="portrait" horizontalDpi="300" verticalDpi="300" r:id="rId53"/>
      <headerFooter>
        <oddFooter>&amp;C- &amp;P -</oddFooter>
      </headerFooter>
    </customSheetView>
    <customSheetView guid="{F0A88F7F-B050-44D2-9557-2B68B424EAF3}" showGridLines="0">
      <selection activeCell="H17" sqref="H17"/>
      <colBreaks count="1" manualBreakCount="1">
        <brk id="5" max="16" man="1"/>
      </colBreaks>
      <pageMargins left="0.25" right="0.25" top="0.75" bottom="0.75" header="0.3" footer="0.3"/>
      <pageSetup paperSize="9" scale="88" orientation="portrait" horizontalDpi="300" verticalDpi="300" r:id="rId54"/>
      <headerFooter>
        <oddFooter>&amp;C- &amp;P -</oddFooter>
      </headerFooter>
    </customSheetView>
    <customSheetView guid="{2868789A-41EF-4245-B3C9-D4B5F666F8F4}" showGridLines="0" printArea="1">
      <selection activeCell="D13" sqref="D13"/>
      <colBreaks count="1" manualBreakCount="1">
        <brk id="5" max="16" man="1"/>
      </colBreaks>
      <pageMargins left="0.25" right="0.25" top="0.75" bottom="0.75" header="0.3" footer="0.3"/>
      <pageSetup paperSize="9" scale="88" orientation="portrait" horizontalDpi="300" verticalDpi="300" r:id="rId55"/>
      <headerFooter>
        <oddFooter>&amp;C- &amp;P -</oddFooter>
      </headerFooter>
    </customSheetView>
    <customSheetView guid="{D4061CCF-D275-4D76-9A0F-61EA73C6A533}" showGridLines="0" printArea="1">
      <selection activeCell="H17" sqref="H17"/>
      <colBreaks count="1" manualBreakCount="1">
        <brk id="5" max="16" man="1"/>
      </colBreaks>
      <pageMargins left="0.25" right="0.25" top="0.75" bottom="0.75" header="0.3" footer="0.3"/>
      <pageSetup paperSize="9" scale="88" orientation="portrait" horizontalDpi="300" verticalDpi="300" r:id="rId56"/>
      <headerFooter>
        <oddFooter>&amp;C- &amp;P -</oddFooter>
      </headerFooter>
    </customSheetView>
    <customSheetView guid="{EDD10121-F027-40CB-A383-1ABBBA7824D4}" showGridLines="0" printArea="1">
      <selection activeCell="D13" sqref="D13"/>
      <colBreaks count="1" manualBreakCount="1">
        <brk id="5" max="16" man="1"/>
      </colBreaks>
      <pageMargins left="0.25" right="0.25" top="0.75" bottom="0.75" header="0.3" footer="0.3"/>
      <pageSetup paperSize="9" scale="88" orientation="portrait" horizontalDpi="300" verticalDpi="300" r:id="rId57"/>
      <headerFooter>
        <oddFooter>&amp;C- &amp;P -</oddFooter>
      </headerFooter>
    </customSheetView>
    <customSheetView guid="{D6BD57F8-F6EE-4534-8181-C57064A1B98C}" scale="115" showGridLines="0">
      <selection activeCell="C19" sqref="C19"/>
      <colBreaks count="1" manualBreakCount="1">
        <brk id="5" max="16" man="1"/>
      </colBreaks>
      <pageMargins left="0.25" right="0.25" top="0.75" bottom="0.75" header="0.3" footer="0.3"/>
      <pageSetup paperSize="9" scale="88" orientation="portrait" horizontalDpi="300" verticalDpi="300" r:id="rId58"/>
      <headerFooter>
        <oddFooter>&amp;C- &amp;P -</oddFooter>
      </headerFooter>
    </customSheetView>
    <customSheetView guid="{277459B4-A39D-41CB-B2BE-AB6578293E76}" scale="115" showGridLines="0" printArea="1">
      <selection activeCell="C19" sqref="C19"/>
      <colBreaks count="1" manualBreakCount="1">
        <brk id="5" max="16" man="1"/>
      </colBreaks>
      <pageMargins left="0.25" right="0.25" top="0.75" bottom="0.75" header="0.3" footer="0.3"/>
      <pageSetup paperSize="9" scale="88"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88" orientation="portrait" horizontalDpi="300" verticalDpi="300" r:id="rId60"/>
  <headerFooter>
    <oddFooter>&amp;C- &amp;P -</oddFooter>
  </headerFooter>
  <colBreaks count="1" manualBreakCount="1">
    <brk id="5" max="16" man="1"/>
  </colBreaks>
  <drawing r:id="rId6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0"/>
  <sheetViews>
    <sheetView showGridLines="0" zoomScaleNormal="100" zoomScaleSheetLayoutView="100" workbookViewId="0">
      <selection activeCell="G21" sqref="G21"/>
    </sheetView>
  </sheetViews>
  <sheetFormatPr defaultColWidth="9" defaultRowHeight="13.5"/>
  <cols>
    <col min="1" max="2" width="11.875" style="209" customWidth="1"/>
    <col min="3" max="5" width="14.625" style="213" customWidth="1"/>
    <col min="6" max="6" width="10.625" style="209" bestFit="1" customWidth="1"/>
    <col min="7" max="7" width="5.12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271" t="s">
        <v>399</v>
      </c>
    </row>
    <row r="2" spans="1:8">
      <c r="A2" s="209" t="s">
        <v>1264</v>
      </c>
      <c r="H2" s="209" t="s">
        <v>1264</v>
      </c>
    </row>
    <row r="3" spans="1:8">
      <c r="E3" s="590" t="s">
        <v>1254</v>
      </c>
      <c r="F3" s="211"/>
    </row>
    <row r="4" spans="1:8" ht="37.5" customHeight="1">
      <c r="A4" s="50" t="s">
        <v>83</v>
      </c>
      <c r="B4" s="50" t="s">
        <v>332</v>
      </c>
      <c r="C4" s="589" t="s">
        <v>1263</v>
      </c>
      <c r="D4" s="589" t="s">
        <v>1262</v>
      </c>
      <c r="E4" s="589" t="s">
        <v>1261</v>
      </c>
      <c r="F4" s="164"/>
    </row>
    <row r="5" spans="1:8" ht="22.5" customHeight="1">
      <c r="A5" s="51">
        <v>2010</v>
      </c>
      <c r="B5" s="50" t="s">
        <v>106</v>
      </c>
      <c r="C5" s="492">
        <v>52800</v>
      </c>
      <c r="D5" s="492">
        <v>116500</v>
      </c>
      <c r="E5" s="492">
        <v>26100</v>
      </c>
      <c r="F5" s="131"/>
    </row>
    <row r="6" spans="1:8" ht="22.5" customHeight="1">
      <c r="A6" s="51">
        <v>2011</v>
      </c>
      <c r="B6" s="50" t="s">
        <v>107</v>
      </c>
      <c r="C6" s="492">
        <v>50700</v>
      </c>
      <c r="D6" s="492">
        <v>115000</v>
      </c>
      <c r="E6" s="492">
        <v>22300</v>
      </c>
      <c r="F6" s="549"/>
    </row>
    <row r="7" spans="1:8" ht="22.5" customHeight="1">
      <c r="A7" s="51">
        <v>2012</v>
      </c>
      <c r="B7" s="50" t="s">
        <v>108</v>
      </c>
      <c r="C7" s="492">
        <v>46500</v>
      </c>
      <c r="D7" s="492">
        <v>104400</v>
      </c>
      <c r="E7" s="492">
        <v>20500</v>
      </c>
      <c r="F7" s="549"/>
    </row>
    <row r="8" spans="1:8" ht="22.5" customHeight="1">
      <c r="A8" s="51">
        <v>2013</v>
      </c>
      <c r="B8" s="50" t="s">
        <v>109</v>
      </c>
      <c r="C8" s="492">
        <v>43600</v>
      </c>
      <c r="D8" s="492">
        <v>100400</v>
      </c>
      <c r="E8" s="492">
        <v>23200</v>
      </c>
      <c r="F8" s="549"/>
    </row>
    <row r="9" spans="1:8" ht="22.5" customHeight="1">
      <c r="A9" s="51">
        <v>2014</v>
      </c>
      <c r="B9" s="50" t="s">
        <v>110</v>
      </c>
      <c r="C9" s="492">
        <v>43600</v>
      </c>
      <c r="D9" s="492">
        <v>99800</v>
      </c>
      <c r="E9" s="492">
        <v>19400</v>
      </c>
    </row>
    <row r="10" spans="1:8" ht="22.5" customHeight="1">
      <c r="A10" s="51">
        <v>2015</v>
      </c>
      <c r="B10" s="50" t="s">
        <v>111</v>
      </c>
      <c r="C10" s="492">
        <v>45600</v>
      </c>
      <c r="D10" s="492">
        <v>102500</v>
      </c>
      <c r="E10" s="492">
        <v>20000</v>
      </c>
    </row>
    <row r="11" spans="1:8" ht="22.5" customHeight="1">
      <c r="A11" s="51">
        <v>2016</v>
      </c>
      <c r="B11" s="50" t="s">
        <v>112</v>
      </c>
      <c r="C11" s="492">
        <v>48200</v>
      </c>
      <c r="D11" s="492">
        <v>107000</v>
      </c>
      <c r="E11" s="492">
        <v>24600</v>
      </c>
      <c r="F11" s="536"/>
    </row>
    <row r="12" spans="1:8" ht="22.5" customHeight="1">
      <c r="A12" s="51">
        <v>2017</v>
      </c>
      <c r="B12" s="50" t="s">
        <v>113</v>
      </c>
      <c r="C12" s="492">
        <v>51600</v>
      </c>
      <c r="D12" s="492">
        <v>107200</v>
      </c>
      <c r="E12" s="492">
        <v>25000</v>
      </c>
      <c r="F12" s="588"/>
    </row>
    <row r="13" spans="1:8" ht="22.5" customHeight="1">
      <c r="A13" s="51">
        <v>2018</v>
      </c>
      <c r="B13" s="50" t="s">
        <v>114</v>
      </c>
      <c r="C13" s="492">
        <v>52900</v>
      </c>
      <c r="D13" s="492">
        <v>109100</v>
      </c>
      <c r="E13" s="492">
        <v>25300</v>
      </c>
    </row>
    <row r="14" spans="1:8" ht="22.5" customHeight="1">
      <c r="A14" s="51">
        <v>2019</v>
      </c>
      <c r="B14" s="51" t="s">
        <v>1183</v>
      </c>
      <c r="C14" s="492">
        <v>53900</v>
      </c>
      <c r="D14" s="492">
        <v>111100</v>
      </c>
      <c r="E14" s="492">
        <v>21200</v>
      </c>
    </row>
    <row r="15" spans="1:8" ht="22.5" customHeight="1">
      <c r="A15" s="51">
        <v>2020</v>
      </c>
      <c r="B15" s="51" t="s">
        <v>116</v>
      </c>
      <c r="C15" s="492">
        <v>55000</v>
      </c>
      <c r="D15" s="492">
        <v>113000</v>
      </c>
      <c r="E15" s="492">
        <v>21000</v>
      </c>
    </row>
    <row r="16" spans="1:8" ht="22.5" customHeight="1">
      <c r="A16" s="51">
        <v>2021</v>
      </c>
      <c r="B16" s="51" t="s">
        <v>366</v>
      </c>
      <c r="C16" s="492">
        <v>55400</v>
      </c>
      <c r="D16" s="492">
        <v>108500</v>
      </c>
      <c r="E16" s="492">
        <v>21200</v>
      </c>
    </row>
    <row r="17" spans="1:5" ht="22.5" customHeight="1">
      <c r="A17" s="295">
        <v>2022</v>
      </c>
      <c r="B17" s="295" t="s">
        <v>367</v>
      </c>
      <c r="C17" s="560">
        <v>57200</v>
      </c>
      <c r="D17" s="560">
        <v>109400</v>
      </c>
      <c r="E17" s="560">
        <v>21400</v>
      </c>
    </row>
    <row r="18" spans="1:5" ht="22.5" customHeight="1">
      <c r="A18" s="295">
        <v>2023</v>
      </c>
      <c r="B18" s="295" t="s">
        <v>368</v>
      </c>
      <c r="C18" s="560">
        <v>59500</v>
      </c>
      <c r="D18" s="560">
        <v>112300</v>
      </c>
      <c r="E18" s="560">
        <v>21700</v>
      </c>
    </row>
    <row r="19" spans="1:5" ht="22.5" customHeight="1">
      <c r="A19" s="305">
        <v>2024</v>
      </c>
      <c r="B19" s="305" t="s">
        <v>2074</v>
      </c>
      <c r="C19" s="560">
        <v>62400</v>
      </c>
      <c r="D19" s="560">
        <v>118400</v>
      </c>
      <c r="E19" s="560">
        <v>22000</v>
      </c>
    </row>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sheetData>
  <customSheetViews>
    <customSheetView guid="{7638DF67-4320-4B2E-8CED-F30400A22A6F}" showGridLines="0" printArea="1">
      <selection activeCell="G21" sqref="G21"/>
      <colBreaks count="1" manualBreakCount="1">
        <brk id="6" max="16" man="1"/>
      </colBreaks>
      <pageMargins left="0.25" right="0.25" top="0.75" bottom="0.75" header="0.3" footer="0.3"/>
      <pageSetup paperSize="9" scale="82" orientation="portrait" horizontalDpi="300" verticalDpi="300" r:id="rId1"/>
      <headerFooter>
        <oddFooter>&amp;C- &amp;P -</oddFooter>
      </headerFooter>
    </customSheetView>
    <customSheetView guid="{033C36F7-E1E4-46BF-954B-BBA7310CE75C}" showGridLines="0">
      <selection activeCell="G21" sqref="G21"/>
      <colBreaks count="1" manualBreakCount="1">
        <brk id="6" max="16" man="1"/>
      </colBreaks>
      <pageMargins left="0.25" right="0.25" top="0.75" bottom="0.75" header="0.3" footer="0.3"/>
      <pageSetup paperSize="9" scale="82" orientation="portrait" horizontalDpi="300" verticalDpi="300" r:id="rId2"/>
      <headerFooter>
        <oddFooter>&amp;C- &amp;P -</oddFooter>
      </headerFooter>
    </customSheetView>
    <customSheetView guid="{36472B0F-2A8F-4437-8A5B-DB8B4B6E968E}" showGridLines="0" printArea="1">
      <selection activeCell="G21" sqref="G21"/>
      <colBreaks count="1" manualBreakCount="1">
        <brk id="6" max="16" man="1"/>
      </colBreaks>
      <pageMargins left="0.25" right="0.25" top="0.75" bottom="0.75" header="0.3" footer="0.3"/>
      <pageSetup paperSize="9" scale="82" orientation="portrait" horizontalDpi="300" verticalDpi="300" r:id="rId3"/>
      <headerFooter>
        <oddFooter>&amp;C- &amp;P -</oddFooter>
      </headerFooter>
    </customSheetView>
    <customSheetView guid="{2D0A6E8D-0408-4801-8FAA-C5FD88FF0EC2}" showGridLines="0">
      <selection activeCell="G21" sqref="G21"/>
      <colBreaks count="1" manualBreakCount="1">
        <brk id="6" max="16" man="1"/>
      </colBreaks>
      <pageMargins left="0.25" right="0.25" top="0.75" bottom="0.75" header="0.3" footer="0.3"/>
      <pageSetup paperSize="9" scale="82" orientation="portrait" horizontalDpi="300" verticalDpi="300" r:id="rId4"/>
      <headerFooter>
        <oddFooter>&amp;C- &amp;P -</oddFooter>
      </headerFooter>
    </customSheetView>
    <customSheetView guid="{CCAE2F8D-A096-471A-A5DB-761473E75C80}" showGridLines="0" printArea="1">
      <selection activeCell="G21" sqref="G21"/>
      <colBreaks count="1" manualBreakCount="1">
        <brk id="6" max="16" man="1"/>
      </colBreaks>
      <pageMargins left="0.25" right="0.25" top="0.75" bottom="0.75" header="0.3" footer="0.3"/>
      <pageSetup paperSize="9" scale="82" orientation="portrait" horizontalDpi="300" verticalDpi="300" r:id="rId5"/>
      <headerFooter>
        <oddFooter>&amp;C- &amp;P -</oddFooter>
      </headerFooter>
    </customSheetView>
    <customSheetView guid="{A70FDA42-82B2-4F14-8984-2E2044C05861}" showGridLines="0">
      <colBreaks count="1" manualBreakCount="1">
        <brk id="6" max="16" man="1"/>
      </colBreaks>
      <pageMargins left="0.25" right="0.25" top="0.75" bottom="0.75" header="0.3" footer="0.3"/>
      <pageSetup paperSize="9" scale="82" orientation="portrait" horizontalDpi="300" verticalDpi="300" r:id="rId6"/>
      <headerFooter>
        <oddFooter>&amp;C- &amp;P -</oddFooter>
      </headerFooter>
    </customSheetView>
    <customSheetView guid="{F8F8F397-D6A3-4BD0-9E53-3D39483D1CBF}" showGridLines="0">
      <selection activeCell="G21" sqref="G21"/>
      <colBreaks count="1" manualBreakCount="1">
        <brk id="6" max="16" man="1"/>
      </colBreaks>
      <pageMargins left="0.25" right="0.25" top="0.75" bottom="0.75" header="0.3" footer="0.3"/>
      <pageSetup paperSize="9" scale="82" orientation="portrait" horizontalDpi="300" verticalDpi="300" r:id="rId7"/>
      <headerFooter>
        <oddFooter>&amp;C- &amp;P -</oddFooter>
      </headerFooter>
    </customSheetView>
    <customSheetView guid="{D673FFEC-E07D-49B9-A0FC-BCF5FDFD2C67}" showGridLines="0">
      <selection activeCell="G21" sqref="G21"/>
      <colBreaks count="1" manualBreakCount="1">
        <brk id="6" max="16" man="1"/>
      </colBreaks>
      <pageMargins left="0.25" right="0.25" top="0.75" bottom="0.75" header="0.3" footer="0.3"/>
      <pageSetup paperSize="9" scale="82" orientation="portrait" horizontalDpi="300" verticalDpi="300" r:id="rId8"/>
      <headerFooter>
        <oddFooter>&amp;C- &amp;P -</oddFooter>
      </headerFooter>
    </customSheetView>
    <customSheetView guid="{EE98275F-E3BA-4A7E-BE2A-0F7F35847352}" showGridLines="0" printArea="1">
      <selection activeCell="G21" sqref="G21"/>
      <colBreaks count="1" manualBreakCount="1">
        <brk id="6" max="16" man="1"/>
      </colBreaks>
      <pageMargins left="0.25" right="0.25" top="0.75" bottom="0.75" header="0.3" footer="0.3"/>
      <pageSetup paperSize="9" scale="82" orientation="portrait" horizontalDpi="300" verticalDpi="300" r:id="rId9"/>
      <headerFooter>
        <oddFooter>&amp;C- &amp;P -</oddFooter>
      </headerFooter>
    </customSheetView>
    <customSheetView guid="{97E03D02-D480-4666-A6E1-59D4144B3FD9}" showGridLines="0" printArea="1">
      <selection activeCell="G21" sqref="G21"/>
      <colBreaks count="1" manualBreakCount="1">
        <brk id="6" max="16" man="1"/>
      </colBreaks>
      <pageMargins left="0.25" right="0.25" top="0.75" bottom="0.75" header="0.3" footer="0.3"/>
      <pageSetup paperSize="9" scale="82" orientation="portrait" horizontalDpi="300" verticalDpi="300" r:id="rId10"/>
      <headerFooter>
        <oddFooter>&amp;C- &amp;P -</oddFooter>
      </headerFooter>
    </customSheetView>
    <customSheetView guid="{9A3FFD83-48B2-47DA-8A5E-53892F5AF928}" showGridLines="0" printArea="1">
      <colBreaks count="1" manualBreakCount="1">
        <brk id="6" max="16" man="1"/>
      </colBreaks>
      <pageMargins left="0.25" right="0.25" top="0.75" bottom="0.75" header="0.3" footer="0.3"/>
      <pageSetup paperSize="9" scale="82" orientation="portrait" horizontalDpi="300" verticalDpi="300" r:id="rId11"/>
      <headerFooter>
        <oddFooter>&amp;C- &amp;P -</oddFooter>
      </headerFooter>
    </customSheetView>
    <customSheetView guid="{717D5D0E-03BD-42FE-B02F-A9FF9CADF1A5}" showGridLines="0">
      <colBreaks count="1" manualBreakCount="1">
        <brk id="6" max="16" man="1"/>
      </colBreaks>
      <pageMargins left="0.25" right="0.25" top="0.75" bottom="0.75" header="0.3" footer="0.3"/>
      <pageSetup paperSize="9" scale="82" orientation="portrait" horizontalDpi="300" verticalDpi="300" r:id="rId12"/>
      <headerFooter>
        <oddFooter>&amp;C- &amp;P -</oddFooter>
      </headerFooter>
    </customSheetView>
    <customSheetView guid="{30A2590E-B68F-488E-B4E2-55E3D8A53AAC}" showGridLines="0">
      <colBreaks count="1" manualBreakCount="1">
        <brk id="6" max="16" man="1"/>
      </colBreaks>
      <pageMargins left="0.25" right="0.25" top="0.75" bottom="0.75" header="0.3" footer="0.3"/>
      <pageSetup paperSize="9" scale="82" orientation="portrait" horizontalDpi="300" verticalDpi="300" r:id="rId13"/>
      <headerFooter>
        <oddFooter>&amp;C- &amp;P -</oddFooter>
      </headerFooter>
    </customSheetView>
    <customSheetView guid="{031DD57E-C293-423A-8DF7-B2FDC9241663}" showGridLines="0">
      <colBreaks count="1" manualBreakCount="1">
        <brk id="6" max="16" man="1"/>
      </colBreaks>
      <pageMargins left="0.25" right="0.25" top="0.75" bottom="0.75" header="0.3" footer="0.3"/>
      <pageSetup paperSize="9" scale="82" orientation="portrait" horizontalDpi="300" verticalDpi="300" r:id="rId14"/>
      <headerFooter>
        <oddFooter>&amp;C- &amp;P -</oddFooter>
      </headerFooter>
    </customSheetView>
    <customSheetView guid="{F9B3178F-FE3C-420E-BE2A-18A94A5552B8}" showGridLines="0">
      <colBreaks count="1" manualBreakCount="1">
        <brk id="6" max="16" man="1"/>
      </colBreaks>
      <pageMargins left="0.25" right="0.25" top="0.75" bottom="0.75" header="0.3" footer="0.3"/>
      <pageSetup paperSize="9" scale="82" orientation="portrait" horizontalDpi="300" verticalDpi="300" r:id="rId15"/>
      <headerFooter>
        <oddFooter>&amp;C- &amp;P -</oddFooter>
      </headerFooter>
    </customSheetView>
    <customSheetView guid="{F314B098-4B95-4B92-8423-CB04A69922DF}" showGridLines="0" printArea="1">
      <colBreaks count="1" manualBreakCount="1">
        <brk id="6" max="16" man="1"/>
      </colBreaks>
      <pageMargins left="0.25" right="0.25" top="0.75" bottom="0.75" header="0.3" footer="0.3"/>
      <pageSetup paperSize="9" scale="82" orientation="portrait" horizontalDpi="300" verticalDpi="300" r:id="rId16"/>
      <headerFooter>
        <oddFooter>&amp;C- &amp;P -</oddFooter>
      </headerFooter>
    </customSheetView>
    <customSheetView guid="{BBA60712-7519-46EB-A3CF-B043CF2D8D90}" showGridLines="0" printArea="1">
      <colBreaks count="1" manualBreakCount="1">
        <brk id="6" max="16" man="1"/>
      </colBreaks>
      <pageMargins left="0.25" right="0.25" top="0.75" bottom="0.75" header="0.3" footer="0.3"/>
      <pageSetup paperSize="9" scale="82" orientation="portrait" horizontalDpi="300" verticalDpi="300" r:id="rId17"/>
      <headerFooter>
        <oddFooter>&amp;C- &amp;P -</oddFooter>
      </headerFooter>
    </customSheetView>
    <customSheetView guid="{FAEA9D20-506D-4159-8291-B8ED06C29A08}" showGridLines="0">
      <colBreaks count="1" manualBreakCount="1">
        <brk id="6" max="16" man="1"/>
      </colBreaks>
      <pageMargins left="0.25" right="0.25" top="0.75" bottom="0.75" header="0.3" footer="0.3"/>
      <pageSetup paperSize="9" scale="82" orientation="portrait" horizontalDpi="300" verticalDpi="300" r:id="rId18"/>
      <headerFooter>
        <oddFooter>&amp;C- &amp;P -</oddFooter>
      </headerFooter>
    </customSheetView>
    <customSheetView guid="{499C3B7B-ECFB-4FFB-BA0B-0B7B9DCC326F}" showGridLines="0" printArea="1">
      <colBreaks count="1" manualBreakCount="1">
        <brk id="6" max="16" man="1"/>
      </colBreaks>
      <pageMargins left="0.25" right="0.25" top="0.75" bottom="0.75" header="0.3" footer="0.3"/>
      <pageSetup paperSize="9" scale="82" orientation="portrait" horizontalDpi="300" verticalDpi="300" r:id="rId19"/>
      <headerFooter>
        <oddFooter>&amp;C- &amp;P -</oddFooter>
      </headerFooter>
    </customSheetView>
    <customSheetView guid="{582EB886-5348-41F7-B6C3-7D5782D3ACD9}" showGridLines="0">
      <colBreaks count="1" manualBreakCount="1">
        <brk id="6" max="16" man="1"/>
      </colBreaks>
      <pageMargins left="0.25" right="0.25" top="0.75" bottom="0.75" header="0.3" footer="0.3"/>
      <pageSetup paperSize="9" scale="82" orientation="portrait" horizontalDpi="300" verticalDpi="300" r:id="rId20"/>
      <headerFooter>
        <oddFooter>&amp;C- &amp;P -</oddFooter>
      </headerFooter>
    </customSheetView>
    <customSheetView guid="{67A28A89-E198-4A6E-809F-7C1EE1D592B0}" showGridLines="0" printArea="1">
      <colBreaks count="1" manualBreakCount="1">
        <brk id="6" max="16" man="1"/>
      </colBreaks>
      <pageMargins left="0.25" right="0.25" top="0.75" bottom="0.75" header="0.3" footer="0.3"/>
      <pageSetup paperSize="9" scale="82" orientation="portrait" horizontalDpi="300" verticalDpi="300" r:id="rId21"/>
      <headerFooter>
        <oddFooter>&amp;C- &amp;P -</oddFooter>
      </headerFooter>
    </customSheetView>
    <customSheetView guid="{CED0B8D9-B004-48AD-A858-70C151F3F6A0}" showGridLines="0">
      <colBreaks count="1" manualBreakCount="1">
        <brk id="6" max="16" man="1"/>
      </colBreaks>
      <pageMargins left="0.25" right="0.25" top="0.75" bottom="0.75" header="0.3" footer="0.3"/>
      <pageSetup paperSize="9" scale="82" orientation="portrait" horizontalDpi="300" verticalDpi="300" r:id="rId22"/>
      <headerFooter>
        <oddFooter>&amp;C- &amp;P -</oddFooter>
      </headerFooter>
    </customSheetView>
    <customSheetView guid="{76A99285-706C-47CC-88FC-63EDE717FCB7}" showGridLines="0">
      <colBreaks count="1" manualBreakCount="1">
        <brk id="6" max="16" man="1"/>
      </colBreaks>
      <pageMargins left="0.25" right="0.25" top="0.75" bottom="0.75" header="0.3" footer="0.3"/>
      <pageSetup paperSize="9" scale="82" orientation="portrait" horizontalDpi="300" verticalDpi="300" r:id="rId23"/>
      <headerFooter>
        <oddFooter>&amp;C- &amp;P -</oddFooter>
      </headerFooter>
    </customSheetView>
    <customSheetView guid="{00865AC3-5823-4499-87D6-A32864153DFC}" showGridLines="0">
      <colBreaks count="1" manualBreakCount="1">
        <brk id="6" max="16" man="1"/>
      </colBreaks>
      <pageMargins left="0.25" right="0.25" top="0.75" bottom="0.75" header="0.3" footer="0.3"/>
      <pageSetup paperSize="9" scale="82" orientation="portrait" horizontalDpi="300" verticalDpi="300" r:id="rId24"/>
      <headerFooter>
        <oddFooter>&amp;C- &amp;P -</oddFooter>
      </headerFooter>
    </customSheetView>
    <customSheetView guid="{441DB8A6-A33C-419D-875A-3F2FFBE6E0E8}" showGridLines="0">
      <colBreaks count="1" manualBreakCount="1">
        <brk id="6" max="16" man="1"/>
      </colBreaks>
      <pageMargins left="0.25" right="0.25" top="0.75" bottom="0.75" header="0.3" footer="0.3"/>
      <pageSetup paperSize="9" scale="82" orientation="portrait" horizontalDpi="300" verticalDpi="300" r:id="rId25"/>
      <headerFooter>
        <oddFooter>&amp;C- &amp;P -</oddFooter>
      </headerFooter>
    </customSheetView>
    <customSheetView guid="{2BC28E4B-9C81-4843-8B55-63150A8DD92B}" showGridLines="0">
      <colBreaks count="1" manualBreakCount="1">
        <brk id="6" max="16" man="1"/>
      </colBreaks>
      <pageMargins left="0.25" right="0.25" top="0.75" bottom="0.75" header="0.3" footer="0.3"/>
      <pageSetup paperSize="9" scale="82" orientation="portrait" horizontalDpi="300" verticalDpi="300" r:id="rId26"/>
      <headerFooter>
        <oddFooter>&amp;C- &amp;P -</oddFooter>
      </headerFooter>
    </customSheetView>
    <customSheetView guid="{CEC8D9A4-667A-441A-B348-38BA69B851DA}" showGridLines="0">
      <colBreaks count="1" manualBreakCount="1">
        <brk id="6" max="16" man="1"/>
      </colBreaks>
      <pageMargins left="0.25" right="0.25" top="0.75" bottom="0.75" header="0.3" footer="0.3"/>
      <pageSetup paperSize="9" scale="82" orientation="portrait" horizontalDpi="300" verticalDpi="300" r:id="rId27"/>
      <headerFooter>
        <oddFooter>&amp;C- &amp;P -</oddFooter>
      </headerFooter>
    </customSheetView>
    <customSheetView guid="{84F041DC-148A-40FE-A6D1-68C2D054DF55}" showGridLines="0">
      <colBreaks count="1" manualBreakCount="1">
        <brk id="6" max="16" man="1"/>
      </colBreaks>
      <pageMargins left="0.25" right="0.25" top="0.75" bottom="0.75" header="0.3" footer="0.3"/>
      <pageSetup paperSize="9" scale="82" orientation="portrait" horizontalDpi="300" verticalDpi="300" r:id="rId28"/>
      <headerFooter>
        <oddFooter>&amp;C- &amp;P -</oddFooter>
      </headerFooter>
    </customSheetView>
    <customSheetView guid="{EA8DD5C4-37CD-4D83-93C6-8AAE3FA22626}" showGridLines="0">
      <colBreaks count="1" manualBreakCount="1">
        <brk id="6" max="16" man="1"/>
      </colBreaks>
      <pageMargins left="0.25" right="0.25" top="0.75" bottom="0.75" header="0.3" footer="0.3"/>
      <pageSetup paperSize="9" scale="82" orientation="portrait" horizontalDpi="300" verticalDpi="300" r:id="rId29"/>
      <headerFooter>
        <oddFooter>&amp;C- &amp;P -</oddFooter>
      </headerFooter>
    </customSheetView>
    <customSheetView guid="{EB719729-E4E7-4A6B-A0F2-B45634A8A39C}" showGridLines="0">
      <colBreaks count="1" manualBreakCount="1">
        <brk id="6" max="16" man="1"/>
      </colBreaks>
      <pageMargins left="0.25" right="0.25" top="0.75" bottom="0.75" header="0.3" footer="0.3"/>
      <pageSetup paperSize="9" scale="82" orientation="portrait" horizontalDpi="300" verticalDpi="300" r:id="rId30"/>
      <headerFooter>
        <oddFooter>&amp;C- &amp;P -</oddFooter>
      </headerFooter>
    </customSheetView>
    <customSheetView guid="{3BCE3315-BEC0-4AD9-A818-0BC0D795FE7B}" showGridLines="0" printArea="1">
      <colBreaks count="1" manualBreakCount="1">
        <brk id="6" max="16" man="1"/>
      </colBreaks>
      <pageMargins left="0.25" right="0.25" top="0.75" bottom="0.75" header="0.3" footer="0.3"/>
      <pageSetup paperSize="9" scale="82" orientation="portrait" horizontalDpi="300" verticalDpi="300" r:id="rId31"/>
      <headerFooter>
        <oddFooter>&amp;C- &amp;P -</oddFooter>
      </headerFooter>
    </customSheetView>
    <customSheetView guid="{D5E8139D-26D3-42E5-96BB-6121322C48CB}" showGridLines="0">
      <colBreaks count="1" manualBreakCount="1">
        <brk id="6" max="16" man="1"/>
      </colBreaks>
      <pageMargins left="0.25" right="0.25" top="0.75" bottom="0.75" header="0.3" footer="0.3"/>
      <pageSetup paperSize="9" scale="82" orientation="portrait" horizontalDpi="300" verticalDpi="300" r:id="rId32"/>
      <headerFooter>
        <oddFooter>&amp;C- &amp;P -</oddFooter>
      </headerFooter>
    </customSheetView>
    <customSheetView guid="{A7A537DD-3639-4028-8374-24EF93F7F50D}" showGridLines="0" printArea="1">
      <colBreaks count="1" manualBreakCount="1">
        <brk id="6" max="16" man="1"/>
      </colBreaks>
      <pageMargins left="0.25" right="0.25" top="0.75" bottom="0.75" header="0.3" footer="0.3"/>
      <pageSetup paperSize="9" scale="82" orientation="portrait" horizontalDpi="300" verticalDpi="300" r:id="rId33"/>
      <headerFooter>
        <oddFooter>&amp;C- &amp;P -</oddFooter>
      </headerFooter>
    </customSheetView>
    <customSheetView guid="{0B51740E-E870-447D-82CF-F9426A0FDB8A}" showGridLines="0">
      <colBreaks count="1" manualBreakCount="1">
        <brk id="6" max="16" man="1"/>
      </colBreaks>
      <pageMargins left="0.25" right="0.25" top="0.75" bottom="0.75" header="0.3" footer="0.3"/>
      <pageSetup paperSize="9" scale="82" orientation="portrait" horizontalDpi="300" verticalDpi="300" r:id="rId34"/>
      <headerFooter>
        <oddFooter>&amp;C- &amp;P -</oddFooter>
      </headerFooter>
    </customSheetView>
    <customSheetView guid="{B25978DA-B72A-4DF3-B7F6-0B7323E18582}" showGridLines="0">
      <colBreaks count="1" manualBreakCount="1">
        <brk id="6" max="16" man="1"/>
      </colBreaks>
      <pageMargins left="0.25" right="0.25" top="0.75" bottom="0.75" header="0.3" footer="0.3"/>
      <pageSetup paperSize="9" scale="82" orientation="portrait" horizontalDpi="300" verticalDpi="300" r:id="rId35"/>
      <headerFooter>
        <oddFooter>&amp;C- &amp;P -</oddFooter>
      </headerFooter>
    </customSheetView>
    <customSheetView guid="{1FD8CC80-ABBD-4004-965D-7C3A94C6060A}" showGridLines="0" printArea="1">
      <colBreaks count="1" manualBreakCount="1">
        <brk id="6" max="16" man="1"/>
      </colBreaks>
      <pageMargins left="0.25" right="0.25" top="0.75" bottom="0.75" header="0.3" footer="0.3"/>
      <pageSetup paperSize="9" scale="82" orientation="portrait" horizontalDpi="300" verticalDpi="300" r:id="rId36"/>
      <headerFooter>
        <oddFooter>&amp;C- &amp;P -</oddFooter>
      </headerFooter>
    </customSheetView>
    <customSheetView guid="{4B3B3520-A8B7-4246-A658-5E3046C11156}" showGridLines="0" printArea="1">
      <colBreaks count="1" manualBreakCount="1">
        <brk id="6" max="16" man="1"/>
      </colBreaks>
      <pageMargins left="0.25" right="0.25" top="0.75" bottom="0.75" header="0.3" footer="0.3"/>
      <pageSetup paperSize="9" scale="82" orientation="portrait" horizontalDpi="300" verticalDpi="300" r:id="rId37"/>
      <headerFooter>
        <oddFooter>&amp;C- &amp;P -</oddFooter>
      </headerFooter>
    </customSheetView>
    <customSheetView guid="{8AC86257-3275-45B0-9EB5-FCC978284538}" showGridLines="0">
      <colBreaks count="1" manualBreakCount="1">
        <brk id="6" max="16" man="1"/>
      </colBreaks>
      <pageMargins left="0.25" right="0.25" top="0.75" bottom="0.75" header="0.3" footer="0.3"/>
      <pageSetup paperSize="9" scale="82" orientation="portrait" horizontalDpi="300" verticalDpi="300" r:id="rId38"/>
      <headerFooter>
        <oddFooter>&amp;C- &amp;P -</oddFooter>
      </headerFooter>
    </customSheetView>
    <customSheetView guid="{E45D6C9F-29CA-4814-BB11-FCF7794E8FD9}" showGridLines="0" printArea="1">
      <colBreaks count="1" manualBreakCount="1">
        <brk id="6" max="16" man="1"/>
      </colBreaks>
      <pageMargins left="0.25" right="0.25" top="0.75" bottom="0.75" header="0.3" footer="0.3"/>
      <pageSetup paperSize="9" scale="82" orientation="portrait" horizontalDpi="300" verticalDpi="300" r:id="rId39"/>
      <headerFooter>
        <oddFooter>&amp;C- &amp;P -</oddFooter>
      </headerFooter>
    </customSheetView>
    <customSheetView guid="{8B4E2514-D1F2-4DC0-817C-9C588D7DCCCB}" showGridLines="0" printArea="1">
      <selection activeCell="G21" sqref="G21"/>
      <colBreaks count="1" manualBreakCount="1">
        <brk id="6" max="16" man="1"/>
      </colBreaks>
      <pageMargins left="0.25" right="0.25" top="0.75" bottom="0.75" header="0.3" footer="0.3"/>
      <pageSetup paperSize="9" scale="82" orientation="portrait" horizontalDpi="300" verticalDpi="300" r:id="rId40"/>
      <headerFooter>
        <oddFooter>&amp;C- &amp;P -</oddFooter>
      </headerFooter>
    </customSheetView>
    <customSheetView guid="{C0326AA0-4A84-4874-8CF5-FBF582EDE8E4}" showGridLines="0" printArea="1">
      <selection activeCell="G21" sqref="G21"/>
      <colBreaks count="1" manualBreakCount="1">
        <brk id="6" max="16" man="1"/>
      </colBreaks>
      <pageMargins left="0.25" right="0.25" top="0.75" bottom="0.75" header="0.3" footer="0.3"/>
      <pageSetup paperSize="9" scale="82" orientation="portrait" horizontalDpi="300" verticalDpi="300" r:id="rId41"/>
      <headerFooter>
        <oddFooter>&amp;C- &amp;P -</oddFooter>
      </headerFooter>
    </customSheetView>
    <customSheetView guid="{59B93C71-A242-4D48-B468-4BF3F954629F}" showGridLines="0" printArea="1">
      <selection activeCell="G21" sqref="G21"/>
      <colBreaks count="1" manualBreakCount="1">
        <brk id="6" max="16" man="1"/>
      </colBreaks>
      <pageMargins left="0.25" right="0.25" top="0.75" bottom="0.75" header="0.3" footer="0.3"/>
      <pageSetup paperSize="9" scale="82" orientation="portrait" horizontalDpi="300" verticalDpi="300" r:id="rId42"/>
      <headerFooter>
        <oddFooter>&amp;C- &amp;P -</oddFooter>
      </headerFooter>
    </customSheetView>
    <customSheetView guid="{1E58E4D1-4C75-4B8C-BEB1-17A46DD86746}" showGridLines="0">
      <selection activeCell="G21" sqref="G21"/>
      <colBreaks count="1" manualBreakCount="1">
        <brk id="6" max="16" man="1"/>
      </colBreaks>
      <pageMargins left="0.25" right="0.25" top="0.75" bottom="0.75" header="0.3" footer="0.3"/>
      <pageSetup paperSize="9" scale="82" orientation="portrait" horizontalDpi="300" verticalDpi="300" r:id="rId43"/>
      <headerFooter>
        <oddFooter>&amp;C- &amp;P -</oddFooter>
      </headerFooter>
    </customSheetView>
    <customSheetView guid="{D71B0015-E1E5-4683-BC96-4B8372B0A92C}" showGridLines="0" printArea="1">
      <colBreaks count="1" manualBreakCount="1">
        <brk id="6" max="16" man="1"/>
      </colBreaks>
      <pageMargins left="0.25" right="0.25" top="0.75" bottom="0.75" header="0.3" footer="0.3"/>
      <pageSetup paperSize="9" scale="82" orientation="portrait" horizontalDpi="300" verticalDpi="300" r:id="rId44"/>
      <headerFooter>
        <oddFooter>&amp;C- &amp;P -</oddFooter>
      </headerFooter>
    </customSheetView>
    <customSheetView guid="{7A9295A9-5D4A-4252-8AE5-EAA229FB3161}" showGridLines="0" printArea="1">
      <colBreaks count="1" manualBreakCount="1">
        <brk id="6" max="16" man="1"/>
      </colBreaks>
      <pageMargins left="0.25" right="0.25" top="0.75" bottom="0.75" header="0.3" footer="0.3"/>
      <pageSetup paperSize="9" scale="82" orientation="portrait" horizontalDpi="300" verticalDpi="300" r:id="rId45"/>
      <headerFooter>
        <oddFooter>&amp;C- &amp;P -</oddFooter>
      </headerFooter>
    </customSheetView>
    <customSheetView guid="{034C4040-D496-4677-9760-C8AFC8A3816C}" showGridLines="0">
      <colBreaks count="1" manualBreakCount="1">
        <brk id="6" max="16" man="1"/>
      </colBreaks>
      <pageMargins left="0.25" right="0.25" top="0.75" bottom="0.75" header="0.3" footer="0.3"/>
      <pageSetup paperSize="9" scale="82" orientation="portrait" horizontalDpi="300" verticalDpi="300" r:id="rId46"/>
      <headerFooter>
        <oddFooter>&amp;C- &amp;P -</oddFooter>
      </headerFooter>
    </customSheetView>
    <customSheetView guid="{430D13A4-4EC3-4F3B-94F5-67B604D20D98}" showGridLines="0" printArea="1">
      <selection activeCell="G21" sqref="G21"/>
      <colBreaks count="1" manualBreakCount="1">
        <brk id="6" max="16" man="1"/>
      </colBreaks>
      <pageMargins left="0.25" right="0.25" top="0.75" bottom="0.75" header="0.3" footer="0.3"/>
      <pageSetup paperSize="9" scale="82" orientation="portrait" horizontalDpi="300" verticalDpi="300" r:id="rId47"/>
      <headerFooter>
        <oddFooter>&amp;C- &amp;P -</oddFooter>
      </headerFooter>
    </customSheetView>
    <customSheetView guid="{337CCED3-5E6B-4E3D-BC98-489707EF974E}" showGridLines="0" printArea="1">
      <selection activeCell="G21" sqref="G21"/>
      <colBreaks count="1" manualBreakCount="1">
        <brk id="6" max="16" man="1"/>
      </colBreaks>
      <pageMargins left="0.25" right="0.25" top="0.75" bottom="0.75" header="0.3" footer="0.3"/>
      <pageSetup paperSize="9" scale="82" orientation="portrait" horizontalDpi="300" verticalDpi="300" r:id="rId48"/>
      <headerFooter>
        <oddFooter>&amp;C- &amp;P -</oddFooter>
      </headerFooter>
    </customSheetView>
    <customSheetView guid="{0EDD8A79-DA95-4C03-AB90-8EF8BEF7366A}" showGridLines="0">
      <selection activeCell="G21" sqref="G21"/>
      <colBreaks count="1" manualBreakCount="1">
        <brk id="6" max="16" man="1"/>
      </colBreaks>
      <pageMargins left="0.25" right="0.25" top="0.75" bottom="0.75" header="0.3" footer="0.3"/>
      <pageSetup paperSize="9" scale="82" orientation="portrait" horizontalDpi="300" verticalDpi="300" r:id="rId49"/>
      <headerFooter>
        <oddFooter>&amp;C- &amp;P -</oddFooter>
      </headerFooter>
    </customSheetView>
    <customSheetView guid="{214495F1-9B71-47E5-887D-A07A1A95C8B8}" showGridLines="0">
      <selection activeCell="G21" sqref="G21"/>
      <colBreaks count="1" manualBreakCount="1">
        <brk id="6" max="16" man="1"/>
      </colBreaks>
      <pageMargins left="0.25" right="0.25" top="0.75" bottom="0.75" header="0.3" footer="0.3"/>
      <pageSetup paperSize="9" scale="82" orientation="portrait" horizontalDpi="300" verticalDpi="300" r:id="rId50"/>
      <headerFooter>
        <oddFooter>&amp;C- &amp;P -</oddFooter>
      </headerFooter>
    </customSheetView>
    <customSheetView guid="{CD8CBEF9-02F2-47BF-8155-972E366007BB}" showGridLines="0" printArea="1">
      <selection activeCell="G21" sqref="G21"/>
      <colBreaks count="1" manualBreakCount="1">
        <brk id="6" max="16" man="1"/>
      </colBreaks>
      <pageMargins left="0.25" right="0.25" top="0.75" bottom="0.75" header="0.3" footer="0.3"/>
      <pageSetup paperSize="9" scale="82" orientation="portrait" horizontalDpi="300" verticalDpi="300" r:id="rId51"/>
      <headerFooter>
        <oddFooter>&amp;C- &amp;P -</oddFooter>
      </headerFooter>
    </customSheetView>
    <customSheetView guid="{BD61EDB6-A93F-4890-AEDE-32E26E64EB3F}" showGridLines="0" printArea="1">
      <selection activeCell="G21" sqref="G21"/>
      <colBreaks count="1" manualBreakCount="1">
        <brk id="6" max="16" man="1"/>
      </colBreaks>
      <pageMargins left="0.25" right="0.25" top="0.75" bottom="0.75" header="0.3" footer="0.3"/>
      <pageSetup paperSize="9" scale="82" orientation="portrait" horizontalDpi="300" verticalDpi="300" r:id="rId52"/>
      <headerFooter>
        <oddFooter>&amp;C- &amp;P -</oddFooter>
      </headerFooter>
    </customSheetView>
    <customSheetView guid="{2551149C-B400-4FF7-9C66-7D38AF192CD3}" showGridLines="0">
      <selection activeCell="G21" sqref="G21"/>
      <colBreaks count="1" manualBreakCount="1">
        <brk id="6" max="16" man="1"/>
      </colBreaks>
      <pageMargins left="0.25" right="0.25" top="0.75" bottom="0.75" header="0.3" footer="0.3"/>
      <pageSetup paperSize="9" scale="82" orientation="portrait" horizontalDpi="300" verticalDpi="300" r:id="rId53"/>
      <headerFooter>
        <oddFooter>&amp;C- &amp;P -</oddFooter>
      </headerFooter>
    </customSheetView>
    <customSheetView guid="{F0A88F7F-B050-44D2-9557-2B68B424EAF3}" showGridLines="0">
      <selection activeCell="R15" sqref="R15"/>
      <colBreaks count="1" manualBreakCount="1">
        <brk id="6" max="16" man="1"/>
      </colBreaks>
      <pageMargins left="0.25" right="0.25" top="0.75" bottom="0.75" header="0.3" footer="0.3"/>
      <pageSetup paperSize="9" scale="82" orientation="portrait" horizontalDpi="300" verticalDpi="300" r:id="rId54"/>
      <headerFooter>
        <oddFooter>&amp;C- &amp;P -</oddFooter>
      </headerFooter>
    </customSheetView>
    <customSheetView guid="{2868789A-41EF-4245-B3C9-D4B5F666F8F4}" showGridLines="0" printArea="1">
      <selection activeCell="G21" sqref="G21"/>
      <colBreaks count="1" manualBreakCount="1">
        <brk id="6" max="16" man="1"/>
      </colBreaks>
      <pageMargins left="0.25" right="0.25" top="0.75" bottom="0.75" header="0.3" footer="0.3"/>
      <pageSetup paperSize="9" scale="82" orientation="portrait" horizontalDpi="300" verticalDpi="300" r:id="rId55"/>
      <headerFooter>
        <oddFooter>&amp;C- &amp;P -</oddFooter>
      </headerFooter>
    </customSheetView>
    <customSheetView guid="{D4061CCF-D275-4D76-9A0F-61EA73C6A533}" showGridLines="0" printArea="1">
      <selection activeCell="G21" sqref="G21"/>
      <colBreaks count="1" manualBreakCount="1">
        <brk id="6" max="16" man="1"/>
      </colBreaks>
      <pageMargins left="0.25" right="0.25" top="0.75" bottom="0.75" header="0.3" footer="0.3"/>
      <pageSetup paperSize="9" scale="82" orientation="portrait" horizontalDpi="300" verticalDpi="300" r:id="rId56"/>
      <headerFooter>
        <oddFooter>&amp;C- &amp;P -</oddFooter>
      </headerFooter>
    </customSheetView>
    <customSheetView guid="{EDD10121-F027-40CB-A383-1ABBBA7824D4}" showGridLines="0" printArea="1">
      <selection activeCell="G21" sqref="G21"/>
      <colBreaks count="1" manualBreakCount="1">
        <brk id="6" max="16" man="1"/>
      </colBreaks>
      <pageMargins left="0.25" right="0.25" top="0.75" bottom="0.75" header="0.3" footer="0.3"/>
      <pageSetup paperSize="9" scale="82" orientation="portrait" horizontalDpi="300" verticalDpi="300" r:id="rId57"/>
      <headerFooter>
        <oddFooter>&amp;C- &amp;P -</oddFooter>
      </headerFooter>
    </customSheetView>
    <customSheetView guid="{D6BD57F8-F6EE-4534-8181-C57064A1B98C}" showGridLines="0">
      <selection activeCell="G16" sqref="G16"/>
      <colBreaks count="1" manualBreakCount="1">
        <brk id="6" max="16" man="1"/>
      </colBreaks>
      <pageMargins left="0.25" right="0.25" top="0.75" bottom="0.75" header="0.3" footer="0.3"/>
      <pageSetup paperSize="9" scale="82" orientation="portrait" horizontalDpi="300" verticalDpi="300" r:id="rId58"/>
      <headerFooter>
        <oddFooter>&amp;C- &amp;P -</oddFooter>
      </headerFooter>
    </customSheetView>
    <customSheetView guid="{277459B4-A39D-41CB-B2BE-AB6578293E76}" showGridLines="0" printArea="1">
      <selection activeCell="G16" sqref="G16"/>
      <colBreaks count="1" manualBreakCount="1">
        <brk id="6" max="16" man="1"/>
      </colBreaks>
      <pageMargins left="0.25" right="0.25" top="0.75" bottom="0.75" header="0.3" footer="0.3"/>
      <pageSetup paperSize="9" scale="82"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82" orientation="portrait" horizontalDpi="300" verticalDpi="300" r:id="rId60"/>
  <headerFooter>
    <oddFooter>&amp;C- &amp;P -</oddFooter>
  </headerFooter>
  <colBreaks count="1" manualBreakCount="1">
    <brk id="6" max="16" man="1"/>
  </colBreaks>
  <drawing r:id="rId6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6"/>
  <sheetViews>
    <sheetView showGridLines="0" topLeftCell="E1" zoomScaleNormal="100" zoomScaleSheetLayoutView="100" workbookViewId="0">
      <selection activeCell="G26" sqref="G26"/>
    </sheetView>
  </sheetViews>
  <sheetFormatPr defaultColWidth="9" defaultRowHeight="13.5"/>
  <cols>
    <col min="1" max="2" width="11.875" style="209" customWidth="1"/>
    <col min="3" max="3" width="14.625" style="213" customWidth="1"/>
    <col min="4" max="4" width="14.625" style="209" customWidth="1"/>
    <col min="5" max="5" width="10.625" style="209" bestFit="1" customWidth="1"/>
    <col min="6" max="6" width="9" style="209"/>
    <col min="7" max="11" width="12.625" style="209" customWidth="1"/>
    <col min="12" max="16384" width="9" style="209"/>
  </cols>
  <sheetData>
    <row r="1" spans="1:13">
      <c r="E1" s="271" t="s">
        <v>399</v>
      </c>
    </row>
    <row r="2" spans="1:13">
      <c r="A2" s="209" t="s">
        <v>1272</v>
      </c>
      <c r="G2" s="209" t="s">
        <v>1272</v>
      </c>
    </row>
    <row r="3" spans="1:13">
      <c r="M3" s="596"/>
    </row>
    <row r="4" spans="1:13" ht="37.5" customHeight="1">
      <c r="A4" s="50" t="s">
        <v>343</v>
      </c>
      <c r="B4" s="50" t="s">
        <v>344</v>
      </c>
      <c r="C4" s="115" t="s">
        <v>1271</v>
      </c>
      <c r="D4" s="50" t="s">
        <v>1270</v>
      </c>
      <c r="M4" s="595"/>
    </row>
    <row r="5" spans="1:13" ht="22.5" customHeight="1">
      <c r="A5" s="1095">
        <v>2010</v>
      </c>
      <c r="B5" s="1050" t="s">
        <v>557</v>
      </c>
      <c r="C5" s="1096">
        <v>1079.71</v>
      </c>
      <c r="D5" s="1052">
        <v>48</v>
      </c>
    </row>
    <row r="6" spans="1:13" ht="22.5" customHeight="1">
      <c r="A6" s="1050">
        <v>2011</v>
      </c>
      <c r="B6" s="1050" t="s">
        <v>580</v>
      </c>
      <c r="C6" s="1051">
        <v>528.49199999999996</v>
      </c>
      <c r="D6" s="1052">
        <v>48.8</v>
      </c>
    </row>
    <row r="7" spans="1:13" ht="22.5" customHeight="1">
      <c r="A7" s="1050">
        <v>2012</v>
      </c>
      <c r="B7" s="1050" t="s">
        <v>345</v>
      </c>
      <c r="C7" s="1051">
        <v>1259.6579999999999</v>
      </c>
      <c r="D7" s="1052">
        <v>50.7</v>
      </c>
    </row>
    <row r="8" spans="1:13" ht="22.5" customHeight="1">
      <c r="A8" s="1050">
        <v>2013</v>
      </c>
      <c r="B8" s="1050" t="s">
        <v>346</v>
      </c>
      <c r="C8" s="1051">
        <v>786.08</v>
      </c>
      <c r="D8" s="1052">
        <v>51.9</v>
      </c>
    </row>
    <row r="9" spans="1:13" ht="22.5" customHeight="1">
      <c r="A9" s="1050">
        <v>2014</v>
      </c>
      <c r="B9" s="1050" t="s">
        <v>1117</v>
      </c>
      <c r="C9" s="1051">
        <v>1312.6220000000001</v>
      </c>
      <c r="D9" s="1052">
        <v>53.8</v>
      </c>
    </row>
    <row r="10" spans="1:13" ht="22.5" customHeight="1">
      <c r="A10" s="1050">
        <v>2015</v>
      </c>
      <c r="B10" s="1050" t="s">
        <v>1116</v>
      </c>
      <c r="C10" s="1051">
        <v>1037.587</v>
      </c>
      <c r="D10" s="1052">
        <v>55.4</v>
      </c>
    </row>
    <row r="11" spans="1:13" ht="22.5" customHeight="1">
      <c r="A11" s="1050">
        <v>2016</v>
      </c>
      <c r="B11" s="1050" t="s">
        <v>2235</v>
      </c>
      <c r="C11" s="1051">
        <v>944.82299999999998</v>
      </c>
      <c r="D11" s="1052">
        <v>56.8</v>
      </c>
    </row>
    <row r="12" spans="1:13" ht="22.5" customHeight="1">
      <c r="A12" s="1053">
        <v>2017</v>
      </c>
      <c r="B12" s="1050" t="s">
        <v>2236</v>
      </c>
      <c r="C12" s="1051">
        <v>1324.4780000000001</v>
      </c>
      <c r="D12" s="1052">
        <v>58.8</v>
      </c>
    </row>
    <row r="13" spans="1:13" ht="22.5" customHeight="1">
      <c r="A13" s="1050">
        <v>2018</v>
      </c>
      <c r="B13" s="1050" t="s">
        <v>2237</v>
      </c>
      <c r="C13" s="1051">
        <v>1877.6610000000001</v>
      </c>
      <c r="D13" s="1052">
        <v>61.6</v>
      </c>
    </row>
    <row r="14" spans="1:13" ht="22.5" customHeight="1">
      <c r="A14" s="1050">
        <v>2019</v>
      </c>
      <c r="B14" s="1050" t="s">
        <v>2238</v>
      </c>
      <c r="C14" s="1051">
        <v>1829.65</v>
      </c>
      <c r="D14" s="1052">
        <v>64.3</v>
      </c>
    </row>
    <row r="15" spans="1:13" ht="22.5" customHeight="1">
      <c r="A15" s="1053">
        <v>2020</v>
      </c>
      <c r="B15" s="1050" t="s">
        <v>1111</v>
      </c>
      <c r="C15" s="1051">
        <v>2136.9209999999998</v>
      </c>
      <c r="D15" s="1052">
        <v>67.5</v>
      </c>
    </row>
    <row r="16" spans="1:13" ht="22.5" customHeight="1">
      <c r="A16" s="1053">
        <v>2021</v>
      </c>
      <c r="B16" s="1053" t="s">
        <v>1110</v>
      </c>
      <c r="C16" s="1051">
        <v>2555.7759999999998</v>
      </c>
      <c r="D16" s="1052">
        <v>71.3</v>
      </c>
    </row>
    <row r="17" spans="1:11" ht="22.5" customHeight="1">
      <c r="A17" s="1053">
        <v>2022</v>
      </c>
      <c r="B17" s="1053" t="s">
        <v>1109</v>
      </c>
      <c r="C17" s="1051">
        <v>2951.241</v>
      </c>
      <c r="D17" s="1052">
        <v>75.7</v>
      </c>
      <c r="E17" s="593"/>
      <c r="G17" s="1417" t="s">
        <v>1267</v>
      </c>
      <c r="H17" s="1418" t="s">
        <v>2446</v>
      </c>
      <c r="I17" s="1416" t="s">
        <v>1266</v>
      </c>
      <c r="J17" s="1416"/>
      <c r="K17" s="1416"/>
    </row>
    <row r="18" spans="1:11" ht="22.5" customHeight="1">
      <c r="A18" s="1053">
        <v>2023</v>
      </c>
      <c r="B18" s="1053" t="s">
        <v>1597</v>
      </c>
      <c r="C18" s="1051">
        <v>1797.3440000000001</v>
      </c>
      <c r="D18" s="1052">
        <v>78.5</v>
      </c>
      <c r="E18" s="131"/>
      <c r="G18" s="1417"/>
      <c r="H18" s="1418"/>
      <c r="I18" s="1184" t="s">
        <v>2428</v>
      </c>
      <c r="J18" s="1185" t="s">
        <v>2246</v>
      </c>
      <c r="K18" s="1185" t="s">
        <v>1265</v>
      </c>
    </row>
    <row r="19" spans="1:11" ht="22.5" customHeight="1">
      <c r="A19" s="1053">
        <v>2024</v>
      </c>
      <c r="B19" s="1053" t="s">
        <v>2081</v>
      </c>
      <c r="C19" s="1051">
        <v>1628.127</v>
      </c>
      <c r="D19" s="1052">
        <v>80.900000000000006</v>
      </c>
      <c r="E19" s="19"/>
      <c r="G19" s="1095" t="s">
        <v>2239</v>
      </c>
      <c r="H19" s="1186" t="s">
        <v>2434</v>
      </c>
      <c r="I19" s="1052">
        <v>95.8</v>
      </c>
      <c r="J19" s="1052">
        <v>99.9</v>
      </c>
      <c r="K19" s="1052">
        <f>J19-I19</f>
        <v>4.1000000000000085</v>
      </c>
    </row>
    <row r="20" spans="1:11" ht="22.5" customHeight="1">
      <c r="A20" s="369"/>
      <c r="B20" s="592"/>
      <c r="C20" s="591"/>
      <c r="D20" s="591"/>
      <c r="E20" s="19"/>
      <c r="G20" s="1095" t="s">
        <v>2240</v>
      </c>
      <c r="H20" s="1186" t="s">
        <v>2435</v>
      </c>
      <c r="I20" s="1052">
        <v>95.9</v>
      </c>
      <c r="J20" s="1052">
        <v>100</v>
      </c>
      <c r="K20" s="1052">
        <f t="shared" ref="K20:K24" si="0">J20-I20</f>
        <v>4.0999999999999943</v>
      </c>
    </row>
    <row r="21" spans="1:11" ht="22.5" customHeight="1">
      <c r="A21" s="369"/>
      <c r="B21" s="592"/>
      <c r="C21" s="591"/>
      <c r="D21" s="591"/>
      <c r="E21" s="19"/>
      <c r="G21" s="1095" t="s">
        <v>2241</v>
      </c>
      <c r="H21" s="1186" t="s">
        <v>2436</v>
      </c>
      <c r="I21" s="1052">
        <v>91.2</v>
      </c>
      <c r="J21" s="1052">
        <v>99.4</v>
      </c>
      <c r="K21" s="1052">
        <f t="shared" si="0"/>
        <v>8.2000000000000028</v>
      </c>
    </row>
    <row r="22" spans="1:11" ht="22.5" customHeight="1">
      <c r="A22" s="369"/>
      <c r="B22" s="592"/>
      <c r="C22" s="591"/>
      <c r="D22" s="591"/>
      <c r="E22" s="19"/>
      <c r="G22" s="1095" t="s">
        <v>2242</v>
      </c>
      <c r="H22" s="1186" t="s">
        <v>2437</v>
      </c>
      <c r="I22" s="1052">
        <v>42.2</v>
      </c>
      <c r="J22" s="1052">
        <v>83.5</v>
      </c>
      <c r="K22" s="1052">
        <f t="shared" si="0"/>
        <v>41.3</v>
      </c>
    </row>
    <row r="23" spans="1:11" ht="22.5" customHeight="1">
      <c r="A23" s="369"/>
      <c r="B23" s="592"/>
      <c r="C23" s="591"/>
      <c r="D23" s="591"/>
      <c r="E23" s="19"/>
      <c r="G23" s="1095" t="s">
        <v>2243</v>
      </c>
      <c r="H23" s="1186" t="s">
        <v>2438</v>
      </c>
      <c r="I23" s="1052">
        <v>14.5</v>
      </c>
      <c r="J23" s="1052">
        <v>58.3</v>
      </c>
      <c r="K23" s="1052">
        <f t="shared" si="0"/>
        <v>43.8</v>
      </c>
    </row>
    <row r="24" spans="1:11" ht="22.5" customHeight="1">
      <c r="A24" s="369"/>
      <c r="B24" s="592"/>
      <c r="C24" s="591"/>
      <c r="D24" s="591"/>
      <c r="E24" s="19"/>
      <c r="G24" s="1095" t="s">
        <v>2244</v>
      </c>
      <c r="H24" s="1186" t="s">
        <v>2439</v>
      </c>
      <c r="I24" s="1052">
        <v>19.5</v>
      </c>
      <c r="J24" s="1052">
        <v>77.2</v>
      </c>
      <c r="K24" s="1052">
        <f t="shared" si="0"/>
        <v>57.7</v>
      </c>
    </row>
    <row r="25" spans="1:11" ht="22.5" customHeight="1">
      <c r="A25" s="369"/>
      <c r="B25" s="592"/>
      <c r="C25" s="591"/>
      <c r="D25" s="591"/>
      <c r="E25" s="19"/>
      <c r="G25" s="1185" t="s">
        <v>2245</v>
      </c>
      <c r="H25" s="1187" t="s">
        <v>2440</v>
      </c>
      <c r="I25" s="1188">
        <v>48</v>
      </c>
      <c r="J25" s="1188">
        <v>80.900000000000006</v>
      </c>
      <c r="K25" s="1188">
        <f>J25-I25</f>
        <v>32.900000000000006</v>
      </c>
    </row>
    <row r="26" spans="1:11">
      <c r="A26" s="369"/>
      <c r="B26" s="592"/>
      <c r="C26" s="591"/>
      <c r="D26" s="591"/>
      <c r="G26" s="1038" t="s">
        <v>2441</v>
      </c>
    </row>
  </sheetData>
  <customSheetViews>
    <customSheetView guid="{7638DF67-4320-4B2E-8CED-F30400A22A6F}" showGridLines="0" printArea="1" topLeftCell="E1">
      <selection activeCell="G26" sqref="G26"/>
      <colBreaks count="2" manualBreakCount="2">
        <brk id="5" max="29" man="1"/>
        <brk id="15" max="14" man="1"/>
      </colBreaks>
      <pageMargins left="0.7" right="0.7" top="0.75" bottom="0.75" header="0.3" footer="0.3"/>
      <pageSetup paperSize="9" scale="82" orientation="portrait" horizontalDpi="300" verticalDpi="300" r:id="rId1"/>
    </customSheetView>
    <customSheetView guid="{033C36F7-E1E4-46BF-954B-BBA7310CE75C}"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2"/>
    </customSheetView>
    <customSheetView guid="{36472B0F-2A8F-4437-8A5B-DB8B4B6E968E}" showGridLines="0" printArea="1">
      <selection activeCell="C26" sqref="C26"/>
      <colBreaks count="2" manualBreakCount="2">
        <brk id="5" max="29" man="1"/>
        <brk id="15" max="14" man="1"/>
      </colBreaks>
      <pageMargins left="0.7" right="0.7" top="0.75" bottom="0.75" header="0.3" footer="0.3"/>
      <pageSetup paperSize="9" scale="82" orientation="portrait" horizontalDpi="300" verticalDpi="300" r:id="rId3"/>
    </customSheetView>
    <customSheetView guid="{2D0A6E8D-0408-4801-8FAA-C5FD88FF0EC2}" showGridLines="0" topLeftCell="E1">
      <selection activeCell="G26" sqref="G26"/>
      <colBreaks count="2" manualBreakCount="2">
        <brk id="5" max="29" man="1"/>
        <brk id="15" max="14" man="1"/>
      </colBreaks>
      <pageMargins left="0.7" right="0.7" top="0.75" bottom="0.75" header="0.3" footer="0.3"/>
      <pageSetup paperSize="9" scale="82" orientation="portrait" horizontalDpi="300" verticalDpi="300" r:id="rId4"/>
    </customSheetView>
    <customSheetView guid="{CCAE2F8D-A096-471A-A5DB-761473E75C80}"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5"/>
    </customSheetView>
    <customSheetView guid="{A70FDA42-82B2-4F14-8984-2E2044C05861}"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6"/>
    </customSheetView>
    <customSheetView guid="{F8F8F397-D6A3-4BD0-9E53-3D39483D1CBF}"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7"/>
    </customSheetView>
    <customSheetView guid="{D673FFEC-E07D-49B9-A0FC-BCF5FDFD2C67}" showGridLines="0">
      <selection activeCell="C26" sqref="C26"/>
      <colBreaks count="2" manualBreakCount="2">
        <brk id="5" max="29" man="1"/>
        <brk id="15" max="14" man="1"/>
      </colBreaks>
      <pageMargins left="0.7" right="0.7" top="0.75" bottom="0.75" header="0.3" footer="0.3"/>
      <pageSetup paperSize="9" scale="82" orientation="portrait" horizontalDpi="300" verticalDpi="300" r:id="rId8"/>
    </customSheetView>
    <customSheetView guid="{EE98275F-E3BA-4A7E-BE2A-0F7F35847352}" showGridLines="0" printArea="1">
      <selection activeCell="C26" sqref="C26"/>
      <colBreaks count="2" manualBreakCount="2">
        <brk id="5" max="29" man="1"/>
        <brk id="15" max="14" man="1"/>
      </colBreaks>
      <pageMargins left="0.7" right="0.7" top="0.75" bottom="0.75" header="0.3" footer="0.3"/>
      <pageSetup paperSize="9" scale="82" orientation="portrait" horizontalDpi="300" verticalDpi="300" r:id="rId9"/>
    </customSheetView>
    <customSheetView guid="{97E03D02-D480-4666-A6E1-59D4144B3FD9}"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0"/>
    </customSheetView>
    <customSheetView guid="{9A3FFD83-48B2-47DA-8A5E-53892F5AF928}"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1"/>
    </customSheetView>
    <customSheetView guid="{717D5D0E-03BD-42FE-B02F-A9FF9CADF1A5}"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12"/>
    </customSheetView>
    <customSheetView guid="{30A2590E-B68F-488E-B4E2-55E3D8A53AAC}" showGridLines="0">
      <colBreaks count="2" manualBreakCount="2">
        <brk id="5" max="29" man="1"/>
        <brk id="15" max="14" man="1"/>
      </colBreaks>
      <pageMargins left="0.7" right="0.7" top="0.75" bottom="0.75" header="0.3" footer="0.3"/>
      <pageSetup paperSize="9" scale="82" orientation="portrait" horizontalDpi="300" verticalDpi="300" r:id="rId13"/>
    </customSheetView>
    <customSheetView guid="{031DD57E-C293-423A-8DF7-B2FDC9241663}" showGridLines="0">
      <colBreaks count="2" manualBreakCount="2">
        <brk id="5" max="29" man="1"/>
        <brk id="15" max="14" man="1"/>
      </colBreaks>
      <pageMargins left="0.7" right="0.7" top="0.75" bottom="0.75" header="0.3" footer="0.3"/>
      <pageSetup paperSize="9" scale="82" orientation="portrait" horizontalDpi="300" verticalDpi="300" r:id="rId14"/>
    </customSheetView>
    <customSheetView guid="{F9B3178F-FE3C-420E-BE2A-18A94A5552B8}" showGridLines="0">
      <colBreaks count="2" manualBreakCount="2">
        <brk id="5" max="29" man="1"/>
        <brk id="15" max="14" man="1"/>
      </colBreaks>
      <pageMargins left="0.7" right="0.7" top="0.75" bottom="0.75" header="0.3" footer="0.3"/>
      <pageSetup paperSize="9" scale="82" orientation="portrait" horizontalDpi="300" verticalDpi="300" r:id="rId15"/>
    </customSheetView>
    <customSheetView guid="{F314B098-4B95-4B92-8423-CB04A69922DF}"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6"/>
    </customSheetView>
    <customSheetView guid="{BBA60712-7519-46EB-A3CF-B043CF2D8D90}"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7"/>
    </customSheetView>
    <customSheetView guid="{FAEA9D20-506D-4159-8291-B8ED06C29A08}"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18"/>
    </customSheetView>
    <customSheetView guid="{499C3B7B-ECFB-4FFB-BA0B-0B7B9DCC326F}"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9"/>
    </customSheetView>
    <customSheetView guid="{582EB886-5348-41F7-B6C3-7D5782D3ACD9}"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20"/>
    </customSheetView>
    <customSheetView guid="{67A28A89-E198-4A6E-809F-7C1EE1D592B0}"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21"/>
    </customSheetView>
    <customSheetView guid="{CED0B8D9-B004-48AD-A858-70C151F3F6A0}" showGridLines="0">
      <colBreaks count="2" manualBreakCount="2">
        <brk id="5" max="29" man="1"/>
        <brk id="15" max="14" man="1"/>
      </colBreaks>
      <pageMargins left="0.7" right="0.7" top="0.75" bottom="0.75" header="0.3" footer="0.3"/>
      <pageSetup paperSize="9" scale="82" orientation="portrait" horizontalDpi="300" verticalDpi="300" r:id="rId22"/>
    </customSheetView>
    <customSheetView guid="{76A99285-706C-47CC-88FC-63EDE717FCB7}" showGridLines="0">
      <colBreaks count="2" manualBreakCount="2">
        <brk id="5" max="29" man="1"/>
        <brk id="15" max="14" man="1"/>
      </colBreaks>
      <pageMargins left="0.7" right="0.7" top="0.75" bottom="0.75" header="0.3" footer="0.3"/>
      <pageSetup paperSize="9" scale="82" orientation="portrait" horizontalDpi="300" verticalDpi="300" r:id="rId23"/>
    </customSheetView>
    <customSheetView guid="{00865AC3-5823-4499-87D6-A32864153DFC}" showGridLines="0">
      <colBreaks count="2" manualBreakCount="2">
        <brk id="5" max="29" man="1"/>
        <brk id="15" max="14" man="1"/>
      </colBreaks>
      <pageMargins left="0.7" right="0.7" top="0.75" bottom="0.75" header="0.3" footer="0.3"/>
      <pageSetup paperSize="9" scale="82" orientation="portrait" horizontalDpi="300" verticalDpi="300" r:id="rId24"/>
    </customSheetView>
    <customSheetView guid="{441DB8A6-A33C-419D-875A-3F2FFBE6E0E8}" showGridLines="0">
      <colBreaks count="2" manualBreakCount="2">
        <brk id="5" max="29" man="1"/>
        <brk id="15" max="14" man="1"/>
      </colBreaks>
      <pageMargins left="0.7" right="0.7" top="0.75" bottom="0.75" header="0.3" footer="0.3"/>
      <pageSetup paperSize="9" scale="82" orientation="portrait" horizontalDpi="300" verticalDpi="300" r:id="rId25"/>
    </customSheetView>
    <customSheetView guid="{2BC28E4B-9C81-4843-8B55-63150A8DD92B}" showGridLines="0">
      <colBreaks count="2" manualBreakCount="2">
        <brk id="5" max="29" man="1"/>
        <brk id="15" max="14" man="1"/>
      </colBreaks>
      <pageMargins left="0.7" right="0.7" top="0.75" bottom="0.75" header="0.3" footer="0.3"/>
      <pageSetup paperSize="9" scale="82" orientation="portrait" horizontalDpi="300" verticalDpi="300" r:id="rId26"/>
    </customSheetView>
    <customSheetView guid="{CEC8D9A4-667A-441A-B348-38BA69B851DA}" showGridLines="0">
      <colBreaks count="2" manualBreakCount="2">
        <brk id="5" max="29" man="1"/>
        <brk id="15" max="14" man="1"/>
      </colBreaks>
      <pageMargins left="0.7" right="0.7" top="0.75" bottom="0.75" header="0.3" footer="0.3"/>
      <pageSetup paperSize="9" scale="82" orientation="portrait" horizontalDpi="300" verticalDpi="300" r:id="rId27"/>
    </customSheetView>
    <customSheetView guid="{84F041DC-148A-40FE-A6D1-68C2D054DF55}" showGridLines="0">
      <colBreaks count="2" manualBreakCount="2">
        <brk id="5" max="29" man="1"/>
        <brk id="15" max="14" man="1"/>
      </colBreaks>
      <pageMargins left="0.7" right="0.7" top="0.75" bottom="0.75" header="0.3" footer="0.3"/>
      <pageSetup paperSize="9" scale="82" orientation="portrait" horizontalDpi="300" verticalDpi="300" r:id="rId28"/>
    </customSheetView>
    <customSheetView guid="{EA8DD5C4-37CD-4D83-93C6-8AAE3FA22626}" showGridLines="0">
      <colBreaks count="2" manualBreakCount="2">
        <brk id="5" max="29" man="1"/>
        <brk id="15" max="14" man="1"/>
      </colBreaks>
      <pageMargins left="0.7" right="0.7" top="0.75" bottom="0.75" header="0.3" footer="0.3"/>
      <pageSetup paperSize="9" scale="82" orientation="portrait" horizontalDpi="300" verticalDpi="300" r:id="rId29"/>
    </customSheetView>
    <customSheetView guid="{EB719729-E4E7-4A6B-A0F2-B45634A8A39C}" showGridLines="0">
      <colBreaks count="2" manualBreakCount="2">
        <brk id="5" max="29" man="1"/>
        <brk id="15" max="14" man="1"/>
      </colBreaks>
      <pageMargins left="0.7" right="0.7" top="0.75" bottom="0.75" header="0.3" footer="0.3"/>
      <pageSetup paperSize="9" scale="82" orientation="portrait" horizontalDpi="300" verticalDpi="300" r:id="rId30"/>
    </customSheetView>
    <customSheetView guid="{3BCE3315-BEC0-4AD9-A818-0BC0D795FE7B}" showGridLines="0" printArea="1">
      <colBreaks count="2" manualBreakCount="2">
        <brk id="5" max="29" man="1"/>
        <brk id="15" max="14" man="1"/>
      </colBreaks>
      <pageMargins left="0.7" right="0.7" top="0.75" bottom="0.75" header="0.3" footer="0.3"/>
      <pageSetup paperSize="9" scale="82" orientation="portrait" horizontalDpi="300" verticalDpi="300" r:id="rId31"/>
    </customSheetView>
    <customSheetView guid="{D5E8139D-26D3-42E5-96BB-6121322C48CB}" showGridLines="0">
      <colBreaks count="2" manualBreakCount="2">
        <brk id="5" max="29" man="1"/>
        <brk id="15" max="14" man="1"/>
      </colBreaks>
      <pageMargins left="0.7" right="0.7" top="0.75" bottom="0.75" header="0.3" footer="0.3"/>
      <pageSetup paperSize="9" scale="82" orientation="portrait" horizontalDpi="300" verticalDpi="300" r:id="rId32"/>
    </customSheetView>
    <customSheetView guid="{A7A537DD-3639-4028-8374-24EF93F7F50D}"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33"/>
    </customSheetView>
    <customSheetView guid="{0B51740E-E870-447D-82CF-F9426A0FDB8A}"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34"/>
    </customSheetView>
    <customSheetView guid="{B25978DA-B72A-4DF3-B7F6-0B7323E18582}"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35"/>
    </customSheetView>
    <customSheetView guid="{1FD8CC80-ABBD-4004-965D-7C3A94C6060A}" showGridLines="0" printArea="1">
      <colBreaks count="2" manualBreakCount="2">
        <brk id="5" max="29" man="1"/>
        <brk id="15" max="14" man="1"/>
      </colBreaks>
      <pageMargins left="0.7" right="0.7" top="0.75" bottom="0.75" header="0.3" footer="0.3"/>
      <pageSetup paperSize="9" scale="82" orientation="portrait" horizontalDpi="300" verticalDpi="300" r:id="rId36"/>
    </customSheetView>
    <customSheetView guid="{4B3B3520-A8B7-4246-A658-5E3046C11156}" showGridLines="0" printArea="1">
      <colBreaks count="2" manualBreakCount="2">
        <brk id="5" max="29" man="1"/>
        <brk id="15" max="14" man="1"/>
      </colBreaks>
      <pageMargins left="0.7" right="0.7" top="0.75" bottom="0.75" header="0.3" footer="0.3"/>
      <pageSetup paperSize="9" scale="82" orientation="portrait" horizontalDpi="300" verticalDpi="300" r:id="rId37"/>
    </customSheetView>
    <customSheetView guid="{8AC86257-3275-45B0-9EB5-FCC978284538}"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38"/>
    </customSheetView>
    <customSheetView guid="{E45D6C9F-29CA-4814-BB11-FCF7794E8FD9}"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39"/>
    </customSheetView>
    <customSheetView guid="{8B4E2514-D1F2-4DC0-817C-9C588D7DCCCB}" showGridLines="0" printArea="1">
      <selection activeCell="C26" sqref="C26"/>
      <colBreaks count="2" manualBreakCount="2">
        <brk id="5" max="29" man="1"/>
        <brk id="15" max="14" man="1"/>
      </colBreaks>
      <pageMargins left="0.7" right="0.7" top="0.75" bottom="0.75" header="0.3" footer="0.3"/>
      <pageSetup paperSize="9" scale="82" orientation="portrait" horizontalDpi="300" verticalDpi="300" r:id="rId40"/>
    </customSheetView>
    <customSheetView guid="{C0326AA0-4A84-4874-8CF5-FBF582EDE8E4}" showGridLines="0" printArea="1">
      <selection activeCell="C26" sqref="C26"/>
      <colBreaks count="2" manualBreakCount="2">
        <brk id="5" max="29" man="1"/>
        <brk id="15" max="14" man="1"/>
      </colBreaks>
      <pageMargins left="0.7" right="0.7" top="0.75" bottom="0.75" header="0.3" footer="0.3"/>
      <pageSetup paperSize="9" scale="82" orientation="portrait" horizontalDpi="300" verticalDpi="300" r:id="rId41"/>
    </customSheetView>
    <customSheetView guid="{59B93C71-A242-4D48-B468-4BF3F954629F}"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42"/>
    </customSheetView>
    <customSheetView guid="{1E58E4D1-4C75-4B8C-BEB1-17A46DD86746}"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43"/>
    </customSheetView>
    <customSheetView guid="{D71B0015-E1E5-4683-BC96-4B8372B0A92C}"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44"/>
    </customSheetView>
    <customSheetView guid="{7A9295A9-5D4A-4252-8AE5-EAA229FB3161}"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45"/>
    </customSheetView>
    <customSheetView guid="{034C4040-D496-4677-9760-C8AFC8A3816C}"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46"/>
    </customSheetView>
    <customSheetView guid="{430D13A4-4EC3-4F3B-94F5-67B604D20D98}"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47"/>
    </customSheetView>
    <customSheetView guid="{337CCED3-5E6B-4E3D-BC98-489707EF974E}"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48"/>
    </customSheetView>
    <customSheetView guid="{0EDD8A79-DA95-4C03-AB90-8EF8BEF7366A}" showGridLines="0" topLeftCell="E1">
      <selection activeCell="G26" sqref="G26"/>
      <colBreaks count="2" manualBreakCount="2">
        <brk id="5" max="29" man="1"/>
        <brk id="15" max="14" man="1"/>
      </colBreaks>
      <pageMargins left="0.7" right="0.7" top="0.75" bottom="0.75" header="0.3" footer="0.3"/>
      <pageSetup paperSize="9" scale="82" orientation="portrait" horizontalDpi="300" verticalDpi="300" r:id="rId49"/>
    </customSheetView>
    <customSheetView guid="{214495F1-9B71-47E5-887D-A07A1A95C8B8}" showGridLines="0" topLeftCell="E1">
      <selection activeCell="G26" sqref="G26"/>
      <colBreaks count="2" manualBreakCount="2">
        <brk id="5" max="29" man="1"/>
        <brk id="15" max="14" man="1"/>
      </colBreaks>
      <pageMargins left="0.7" right="0.7" top="0.75" bottom="0.75" header="0.3" footer="0.3"/>
      <pageSetup paperSize="9" scale="82" orientation="portrait" horizontalDpi="300" verticalDpi="300" r:id="rId50"/>
    </customSheetView>
    <customSheetView guid="{CD8CBEF9-02F2-47BF-8155-972E366007BB}" showGridLines="0" printArea="1" topLeftCell="E1">
      <selection activeCell="G26" sqref="G26"/>
      <colBreaks count="2" manualBreakCount="2">
        <brk id="5" max="29" man="1"/>
        <brk id="15" max="14" man="1"/>
      </colBreaks>
      <pageMargins left="0.7" right="0.7" top="0.75" bottom="0.75" header="0.3" footer="0.3"/>
      <pageSetup paperSize="9" scale="82" orientation="portrait" horizontalDpi="300" verticalDpi="300" r:id="rId51"/>
    </customSheetView>
    <customSheetView guid="{BD61EDB6-A93F-4890-AEDE-32E26E64EB3F}"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52"/>
    </customSheetView>
    <customSheetView guid="{2551149C-B400-4FF7-9C66-7D38AF192CD3}" showGridLines="0" topLeftCell="E1">
      <selection activeCell="G26" sqref="G26"/>
      <colBreaks count="2" manualBreakCount="2">
        <brk id="5" max="29" man="1"/>
        <brk id="15" max="14" man="1"/>
      </colBreaks>
      <pageMargins left="0.7" right="0.7" top="0.75" bottom="0.75" header="0.3" footer="0.3"/>
      <pageSetup paperSize="9" scale="82" orientation="portrait" horizontalDpi="300" verticalDpi="300" r:id="rId53"/>
    </customSheetView>
    <customSheetView guid="{F0A88F7F-B050-44D2-9557-2B68B424EAF3}"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54"/>
    </customSheetView>
    <customSheetView guid="{2868789A-41EF-4245-B3C9-D4B5F666F8F4}"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55"/>
    </customSheetView>
    <customSheetView guid="{D4061CCF-D275-4D76-9A0F-61EA73C6A533}"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56"/>
    </customSheetView>
    <customSheetView guid="{EDD10121-F027-40CB-A383-1ABBBA7824D4}"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57"/>
    </customSheetView>
    <customSheetView guid="{D6BD57F8-F6EE-4534-8181-C57064A1B98C}" showGridLines="0">
      <selection activeCell="F21" sqref="F21"/>
      <colBreaks count="2" manualBreakCount="2">
        <brk id="5" max="29" man="1"/>
        <brk id="15" max="14" man="1"/>
      </colBreaks>
      <pageMargins left="0.7" right="0.7" top="0.75" bottom="0.75" header="0.3" footer="0.3"/>
      <pageSetup paperSize="9" scale="82" orientation="portrait" horizontalDpi="300" verticalDpi="300" r:id="rId58"/>
    </customSheetView>
    <customSheetView guid="{277459B4-A39D-41CB-B2BE-AB6578293E76}" showGridLines="0" printArea="1">
      <selection activeCell="F21" sqref="F21"/>
      <colBreaks count="2" manualBreakCount="2">
        <brk id="5" max="29" man="1"/>
        <brk id="15" max="14" man="1"/>
      </colBreaks>
      <pageMargins left="0.7" right="0.7" top="0.75" bottom="0.75" header="0.3" footer="0.3"/>
      <pageSetup paperSize="9" scale="82" orientation="portrait" horizontalDpi="300" verticalDpi="300" r:id="rId59"/>
    </customSheetView>
  </customSheetViews>
  <mergeCells count="3">
    <mergeCell ref="I17:K17"/>
    <mergeCell ref="G17:G18"/>
    <mergeCell ref="H17:H18"/>
  </mergeCells>
  <phoneticPr fontId="7"/>
  <hyperlinks>
    <hyperlink ref="E1" location="目次!A1" display="目次へ戻る"/>
  </hyperlinks>
  <pageMargins left="0.7" right="0.7" top="0.75" bottom="0.75" header="0.3" footer="0.3"/>
  <pageSetup paperSize="9" scale="82" orientation="portrait" horizontalDpi="300" verticalDpi="300" r:id="rId60"/>
  <colBreaks count="2" manualBreakCount="2">
    <brk id="5" max="29" man="1"/>
    <brk id="15" max="14" man="1"/>
  </colBreaks>
  <drawing r:id="rId6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5"/>
  <sheetViews>
    <sheetView showGridLines="0" zoomScaleNormal="100" zoomScaleSheetLayoutView="100" workbookViewId="0">
      <selection activeCell="F17" sqref="F17"/>
    </sheetView>
  </sheetViews>
  <sheetFormatPr defaultColWidth="9" defaultRowHeight="13.5"/>
  <cols>
    <col min="1" max="2" width="11.875" style="209" customWidth="1"/>
    <col min="3" max="3" width="14.625" style="213" customWidth="1"/>
    <col min="4" max="4" width="14.625" style="209" customWidth="1"/>
    <col min="5" max="5" width="10.625" style="209" bestFit="1" customWidth="1"/>
    <col min="6" max="6" width="9" style="209"/>
    <col min="7" max="11" width="12.625" style="209" customWidth="1"/>
    <col min="12" max="16384" width="9" style="209"/>
  </cols>
  <sheetData>
    <row r="1" spans="1:12">
      <c r="E1" s="271" t="s">
        <v>399</v>
      </c>
    </row>
    <row r="2" spans="1:12">
      <c r="A2" s="209" t="s">
        <v>1277</v>
      </c>
      <c r="G2" s="209" t="s">
        <v>1277</v>
      </c>
    </row>
    <row r="3" spans="1:12">
      <c r="L3" s="596"/>
    </row>
    <row r="4" spans="1:12" ht="37.5" customHeight="1">
      <c r="A4" s="50" t="s">
        <v>343</v>
      </c>
      <c r="B4" s="50" t="s">
        <v>344</v>
      </c>
      <c r="C4" s="115" t="s">
        <v>1271</v>
      </c>
      <c r="D4" s="50" t="s">
        <v>1270</v>
      </c>
      <c r="L4" s="595"/>
    </row>
    <row r="5" spans="1:12" ht="22.5" customHeight="1">
      <c r="A5" s="570">
        <v>2010</v>
      </c>
      <c r="B5" s="570" t="s">
        <v>557</v>
      </c>
      <c r="C5" s="1097">
        <v>535.03</v>
      </c>
      <c r="D5" s="1052">
        <v>80.599999999999994</v>
      </c>
    </row>
    <row r="6" spans="1:12" ht="22.5" customHeight="1">
      <c r="A6" s="1050">
        <v>2011</v>
      </c>
      <c r="B6" s="1050" t="s">
        <v>580</v>
      </c>
      <c r="C6" s="1051">
        <v>739.07399999999996</v>
      </c>
      <c r="D6" s="1052">
        <v>82.7</v>
      </c>
    </row>
    <row r="7" spans="1:12" ht="22.5" customHeight="1">
      <c r="A7" s="1050">
        <v>2012</v>
      </c>
      <c r="B7" s="1050" t="s">
        <v>345</v>
      </c>
      <c r="C7" s="1051">
        <v>443.35</v>
      </c>
      <c r="D7" s="1052">
        <v>84</v>
      </c>
    </row>
    <row r="8" spans="1:12" ht="22.5" customHeight="1">
      <c r="A8" s="1050">
        <v>2013</v>
      </c>
      <c r="B8" s="1050" t="s">
        <v>346</v>
      </c>
      <c r="C8" s="1051">
        <v>1386.16</v>
      </c>
      <c r="D8" s="1052">
        <v>88.1</v>
      </c>
    </row>
    <row r="9" spans="1:12" ht="22.5" customHeight="1">
      <c r="A9" s="1050">
        <v>2014</v>
      </c>
      <c r="B9" s="1050" t="s">
        <v>347</v>
      </c>
      <c r="C9" s="1051">
        <v>987.36900000000003</v>
      </c>
      <c r="D9" s="1052">
        <v>91</v>
      </c>
    </row>
    <row r="10" spans="1:12" ht="22.5" customHeight="1">
      <c r="A10" s="1050">
        <v>2015</v>
      </c>
      <c r="B10" s="1050" t="s">
        <v>348</v>
      </c>
      <c r="C10" s="1051">
        <v>765.29399999999998</v>
      </c>
      <c r="D10" s="1052">
        <v>93.2</v>
      </c>
    </row>
    <row r="11" spans="1:12" ht="22.5" customHeight="1">
      <c r="A11" s="1050">
        <v>2016</v>
      </c>
      <c r="B11" s="1050" t="s">
        <v>349</v>
      </c>
      <c r="C11" s="1051">
        <v>713.98199999999997</v>
      </c>
      <c r="D11" s="1052">
        <v>95.3</v>
      </c>
    </row>
    <row r="12" spans="1:12" ht="22.5" customHeight="1">
      <c r="A12" s="1053">
        <v>2017</v>
      </c>
      <c r="B12" s="1050" t="s">
        <v>350</v>
      </c>
      <c r="C12" s="1051">
        <v>538.31299999999999</v>
      </c>
      <c r="D12" s="1052">
        <v>96.9</v>
      </c>
    </row>
    <row r="13" spans="1:12" ht="22.5" customHeight="1">
      <c r="A13" s="1050">
        <v>2018</v>
      </c>
      <c r="B13" s="1050" t="s">
        <v>351</v>
      </c>
      <c r="C13" s="1051">
        <v>279.83199999999999</v>
      </c>
      <c r="D13" s="1052">
        <v>97.7</v>
      </c>
    </row>
    <row r="14" spans="1:12" ht="22.5" customHeight="1">
      <c r="A14" s="1050">
        <v>2019</v>
      </c>
      <c r="B14" s="1050" t="s">
        <v>1269</v>
      </c>
      <c r="C14" s="1051">
        <v>180.01599999999999</v>
      </c>
      <c r="D14" s="1052">
        <v>98.2</v>
      </c>
    </row>
    <row r="15" spans="1:12" ht="22.5" customHeight="1">
      <c r="A15" s="1053">
        <v>2020</v>
      </c>
      <c r="B15" s="1050" t="s">
        <v>1151</v>
      </c>
      <c r="C15" s="1051">
        <v>165.131</v>
      </c>
      <c r="D15" s="1052">
        <v>98.7</v>
      </c>
    </row>
    <row r="16" spans="1:12" ht="22.5" customHeight="1">
      <c r="A16" s="1053">
        <v>2021</v>
      </c>
      <c r="B16" s="1053" t="s">
        <v>1150</v>
      </c>
      <c r="C16" s="1051">
        <v>96.468000000000004</v>
      </c>
      <c r="D16" s="1052">
        <v>99</v>
      </c>
    </row>
    <row r="17" spans="1:11" ht="22.5" customHeight="1">
      <c r="A17" s="1053">
        <v>2022</v>
      </c>
      <c r="B17" s="1053" t="s">
        <v>1268</v>
      </c>
      <c r="C17" s="1051">
        <v>14.879</v>
      </c>
      <c r="D17" s="1052">
        <v>99.1</v>
      </c>
      <c r="G17" s="1417" t="s">
        <v>1267</v>
      </c>
      <c r="H17" s="1418" t="s">
        <v>2446</v>
      </c>
      <c r="I17" s="1416" t="s">
        <v>1266</v>
      </c>
      <c r="J17" s="1416"/>
      <c r="K17" s="1416"/>
    </row>
    <row r="18" spans="1:11" ht="22.5" customHeight="1">
      <c r="A18" s="1053">
        <v>2023</v>
      </c>
      <c r="B18" s="1053" t="s">
        <v>1603</v>
      </c>
      <c r="C18" s="1051">
        <v>53.404000000000003</v>
      </c>
      <c r="D18" s="1052">
        <v>99.2</v>
      </c>
      <c r="G18" s="1417"/>
      <c r="H18" s="1418"/>
      <c r="I18" s="1184" t="s">
        <v>2428</v>
      </c>
      <c r="J18" s="1185" t="s">
        <v>2246</v>
      </c>
      <c r="K18" s="1185" t="s">
        <v>1265</v>
      </c>
    </row>
    <row r="19" spans="1:11" ht="22.5" customHeight="1">
      <c r="A19" s="1053">
        <v>2024</v>
      </c>
      <c r="B19" s="1053" t="s">
        <v>2083</v>
      </c>
      <c r="C19" s="657">
        <v>139.41</v>
      </c>
      <c r="D19" s="1189">
        <v>99.6</v>
      </c>
      <c r="G19" s="1095" t="s">
        <v>1276</v>
      </c>
      <c r="H19" s="1186" t="s">
        <v>2429</v>
      </c>
      <c r="I19" s="1052">
        <v>87.7</v>
      </c>
      <c r="J19" s="1052">
        <v>100</v>
      </c>
      <c r="K19" s="1052">
        <f>J19-I19</f>
        <v>12.299999999999997</v>
      </c>
    </row>
    <row r="20" spans="1:11" ht="22.5" customHeight="1">
      <c r="G20" s="1095" t="s">
        <v>1275</v>
      </c>
      <c r="H20" s="1186" t="s">
        <v>2430</v>
      </c>
      <c r="I20" s="1052">
        <v>50.5</v>
      </c>
      <c r="J20" s="1052">
        <v>100</v>
      </c>
      <c r="K20" s="1052">
        <f t="shared" ref="K20:K22" si="0">J20-I20</f>
        <v>49.5</v>
      </c>
    </row>
    <row r="21" spans="1:11" ht="22.5" customHeight="1">
      <c r="G21" s="1095" t="s">
        <v>1274</v>
      </c>
      <c r="H21" s="1186" t="s">
        <v>2431</v>
      </c>
      <c r="I21" s="1052">
        <v>81.900000000000006</v>
      </c>
      <c r="J21" s="1052">
        <v>100</v>
      </c>
      <c r="K21" s="1052">
        <f t="shared" si="0"/>
        <v>18.099999999999994</v>
      </c>
    </row>
    <row r="22" spans="1:11" ht="22.5" customHeight="1">
      <c r="G22" s="1095" t="s">
        <v>1273</v>
      </c>
      <c r="H22" s="1186" t="s">
        <v>2432</v>
      </c>
      <c r="I22" s="1052">
        <v>91</v>
      </c>
      <c r="J22" s="1052">
        <v>98.4</v>
      </c>
      <c r="K22" s="1052">
        <f t="shared" si="0"/>
        <v>7.4000000000000057</v>
      </c>
    </row>
    <row r="23" spans="1:11" ht="22.5" customHeight="1">
      <c r="G23" s="1185" t="s">
        <v>954</v>
      </c>
      <c r="H23" s="1187" t="s">
        <v>2433</v>
      </c>
      <c r="I23" s="1188">
        <v>80.599999999999994</v>
      </c>
      <c r="J23" s="1188">
        <v>99.6</v>
      </c>
      <c r="K23" s="1188">
        <f>J23-I23</f>
        <v>19</v>
      </c>
    </row>
    <row r="24" spans="1:11" ht="22.5" customHeight="1">
      <c r="G24" s="1038" t="s">
        <v>2247</v>
      </c>
    </row>
    <row r="25" spans="1:11" ht="22.5" customHeight="1"/>
  </sheetData>
  <customSheetViews>
    <customSheetView guid="{7638DF67-4320-4B2E-8CED-F30400A22A6F}"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
    </customSheetView>
    <customSheetView guid="{033C36F7-E1E4-46BF-954B-BBA7310CE75C}"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2"/>
    </customSheetView>
    <customSheetView guid="{36472B0F-2A8F-4437-8A5B-DB8B4B6E968E}" showGridLines="0" printArea="1">
      <selection activeCell="E19" sqref="E19"/>
      <colBreaks count="2" manualBreakCount="2">
        <brk id="5" max="1048575" man="1"/>
        <brk id="15" max="14" man="1"/>
      </colBreaks>
      <pageMargins left="0.7" right="0.7" top="0.75" bottom="0.75" header="0.3" footer="0.3"/>
      <pageSetup paperSize="9" scale="82" orientation="portrait" horizontalDpi="300" verticalDpi="300" r:id="rId3"/>
    </customSheetView>
    <customSheetView guid="{2D0A6E8D-0408-4801-8FAA-C5FD88FF0EC2}"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4"/>
    </customSheetView>
    <customSheetView guid="{CCAE2F8D-A096-471A-A5DB-761473E75C80}"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5"/>
    </customSheetView>
    <customSheetView guid="{A70FDA42-82B2-4F14-8984-2E2044C05861}"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6"/>
    </customSheetView>
    <customSheetView guid="{F8F8F397-D6A3-4BD0-9E53-3D39483D1CBF}"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7"/>
    </customSheetView>
    <customSheetView guid="{D673FFEC-E07D-49B9-A0FC-BCF5FDFD2C67}" showGridLines="0">
      <selection activeCell="E19" sqref="E19"/>
      <colBreaks count="2" manualBreakCount="2">
        <brk id="5" max="1048575" man="1"/>
        <brk id="15" max="14" man="1"/>
      </colBreaks>
      <pageMargins left="0.7" right="0.7" top="0.75" bottom="0.75" header="0.3" footer="0.3"/>
      <pageSetup paperSize="9" scale="82" orientation="portrait" horizontalDpi="300" verticalDpi="300" r:id="rId8"/>
    </customSheetView>
    <customSheetView guid="{EE98275F-E3BA-4A7E-BE2A-0F7F35847352}" showGridLines="0" printArea="1">
      <selection activeCell="E19" sqref="E19"/>
      <colBreaks count="2" manualBreakCount="2">
        <brk id="5" max="1048575" man="1"/>
        <brk id="15" max="14" man="1"/>
      </colBreaks>
      <pageMargins left="0.7" right="0.7" top="0.75" bottom="0.75" header="0.3" footer="0.3"/>
      <pageSetup paperSize="9" scale="82" orientation="portrait" horizontalDpi="300" verticalDpi="300" r:id="rId9"/>
    </customSheetView>
    <customSheetView guid="{97E03D02-D480-4666-A6E1-59D4144B3FD9}"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0"/>
    </customSheetView>
    <customSheetView guid="{9A3FFD83-48B2-47DA-8A5E-53892F5AF928}"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1"/>
    </customSheetView>
    <customSheetView guid="{717D5D0E-03BD-42FE-B02F-A9FF9CADF1A5}"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12"/>
    </customSheetView>
    <customSheetView guid="{30A2590E-B68F-488E-B4E2-55E3D8A53AAC}" showGridLines="0">
      <colBreaks count="2" manualBreakCount="2">
        <brk id="5" max="1048575" man="1"/>
        <brk id="15" max="14" man="1"/>
      </colBreaks>
      <pageMargins left="0.7" right="0.7" top="0.75" bottom="0.75" header="0.3" footer="0.3"/>
      <pageSetup paperSize="9" scale="82" orientation="portrait" horizontalDpi="300" verticalDpi="300" r:id="rId13"/>
    </customSheetView>
    <customSheetView guid="{031DD57E-C293-423A-8DF7-B2FDC9241663}" showGridLines="0">
      <colBreaks count="2" manualBreakCount="2">
        <brk id="5" max="1048575" man="1"/>
        <brk id="15" max="14" man="1"/>
      </colBreaks>
      <pageMargins left="0.7" right="0.7" top="0.75" bottom="0.75" header="0.3" footer="0.3"/>
      <pageSetup paperSize="9" scale="82" orientation="portrait" horizontalDpi="300" verticalDpi="300" r:id="rId14"/>
    </customSheetView>
    <customSheetView guid="{F9B3178F-FE3C-420E-BE2A-18A94A5552B8}" showGridLines="0">
      <colBreaks count="2" manualBreakCount="2">
        <brk id="5" max="1048575" man="1"/>
        <brk id="15" max="14" man="1"/>
      </colBreaks>
      <pageMargins left="0.7" right="0.7" top="0.75" bottom="0.75" header="0.3" footer="0.3"/>
      <pageSetup paperSize="9" scale="82" orientation="portrait" horizontalDpi="300" verticalDpi="300" r:id="rId15"/>
    </customSheetView>
    <customSheetView guid="{F314B098-4B95-4B92-8423-CB04A69922DF}"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6"/>
    </customSheetView>
    <customSheetView guid="{BBA60712-7519-46EB-A3CF-B043CF2D8D90}"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7"/>
    </customSheetView>
    <customSheetView guid="{FAEA9D20-506D-4159-8291-B8ED06C29A08}"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18"/>
    </customSheetView>
    <customSheetView guid="{499C3B7B-ECFB-4FFB-BA0B-0B7B9DCC326F}"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9"/>
    </customSheetView>
    <customSheetView guid="{582EB886-5348-41F7-B6C3-7D5782D3ACD9}"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20"/>
    </customSheetView>
    <customSheetView guid="{67A28A89-E198-4A6E-809F-7C1EE1D592B0}" showGridLines="0" printArea="1">
      <colBreaks count="2" manualBreakCount="2">
        <brk id="5" max="1048575" man="1"/>
        <brk id="15" max="14" man="1"/>
      </colBreaks>
      <pageMargins left="0.7" right="0.7" top="0.75" bottom="0.75" header="0.3" footer="0.3"/>
      <pageSetup paperSize="9" scale="82" orientation="portrait" horizontalDpi="300" verticalDpi="300" r:id="rId21"/>
    </customSheetView>
    <customSheetView guid="{CED0B8D9-B004-48AD-A858-70C151F3F6A0}" showGridLines="0">
      <colBreaks count="2" manualBreakCount="2">
        <brk id="5" max="1048575" man="1"/>
        <brk id="15" max="14" man="1"/>
      </colBreaks>
      <pageMargins left="0.7" right="0.7" top="0.75" bottom="0.75" header="0.3" footer="0.3"/>
      <pageSetup paperSize="9" scale="82" orientation="portrait" horizontalDpi="300" verticalDpi="300" r:id="rId22"/>
    </customSheetView>
    <customSheetView guid="{76A99285-706C-47CC-88FC-63EDE717FCB7}" showGridLines="0">
      <colBreaks count="2" manualBreakCount="2">
        <brk id="5" max="1048575" man="1"/>
        <brk id="15" max="14" man="1"/>
      </colBreaks>
      <pageMargins left="0.7" right="0.7" top="0.75" bottom="0.75" header="0.3" footer="0.3"/>
      <pageSetup paperSize="9" scale="82" orientation="portrait" horizontalDpi="300" verticalDpi="300" r:id="rId23"/>
    </customSheetView>
    <customSheetView guid="{00865AC3-5823-4499-87D6-A32864153DFC}" showGridLines="0">
      <colBreaks count="2" manualBreakCount="2">
        <brk id="5" max="1048575" man="1"/>
        <brk id="15" max="14" man="1"/>
      </colBreaks>
      <pageMargins left="0.7" right="0.7" top="0.75" bottom="0.75" header="0.3" footer="0.3"/>
      <pageSetup paperSize="9" scale="82" orientation="portrait" horizontalDpi="300" verticalDpi="300" r:id="rId24"/>
    </customSheetView>
    <customSheetView guid="{441DB8A6-A33C-419D-875A-3F2FFBE6E0E8}" showGridLines="0">
      <colBreaks count="2" manualBreakCount="2">
        <brk id="5" max="1048575" man="1"/>
        <brk id="15" max="14" man="1"/>
      </colBreaks>
      <pageMargins left="0.7" right="0.7" top="0.75" bottom="0.75" header="0.3" footer="0.3"/>
      <pageSetup paperSize="9" scale="82" orientation="portrait" horizontalDpi="300" verticalDpi="300" r:id="rId25"/>
    </customSheetView>
    <customSheetView guid="{2BC28E4B-9C81-4843-8B55-63150A8DD92B}" showGridLines="0">
      <colBreaks count="2" manualBreakCount="2">
        <brk id="5" max="1048575" man="1"/>
        <brk id="15" max="14" man="1"/>
      </colBreaks>
      <pageMargins left="0.7" right="0.7" top="0.75" bottom="0.75" header="0.3" footer="0.3"/>
      <pageSetup paperSize="9" scale="82" orientation="portrait" horizontalDpi="300" verticalDpi="300" r:id="rId26"/>
    </customSheetView>
    <customSheetView guid="{CEC8D9A4-667A-441A-B348-38BA69B851DA}" showGridLines="0">
      <colBreaks count="2" manualBreakCount="2">
        <brk id="5" max="1048575" man="1"/>
        <brk id="15" max="14" man="1"/>
      </colBreaks>
      <pageMargins left="0.7" right="0.7" top="0.75" bottom="0.75" header="0.3" footer="0.3"/>
      <pageSetup paperSize="9" scale="82" orientation="portrait" horizontalDpi="300" verticalDpi="300" r:id="rId27"/>
    </customSheetView>
    <customSheetView guid="{84F041DC-148A-40FE-A6D1-68C2D054DF55}" showGridLines="0">
      <colBreaks count="2" manualBreakCount="2">
        <brk id="5" max="1048575" man="1"/>
        <brk id="15" max="14" man="1"/>
      </colBreaks>
      <pageMargins left="0.7" right="0.7" top="0.75" bottom="0.75" header="0.3" footer="0.3"/>
      <pageSetup paperSize="9" scale="82" orientation="portrait" horizontalDpi="300" verticalDpi="300" r:id="rId28"/>
    </customSheetView>
    <customSheetView guid="{EA8DD5C4-37CD-4D83-93C6-8AAE3FA22626}" showGridLines="0">
      <colBreaks count="2" manualBreakCount="2">
        <brk id="5" max="1048575" man="1"/>
        <brk id="15" max="14" man="1"/>
      </colBreaks>
      <pageMargins left="0.7" right="0.7" top="0.75" bottom="0.75" header="0.3" footer="0.3"/>
      <pageSetup paperSize="9" scale="82" orientation="portrait" horizontalDpi="300" verticalDpi="300" r:id="rId29"/>
    </customSheetView>
    <customSheetView guid="{EB719729-E4E7-4A6B-A0F2-B45634A8A39C}" showGridLines="0">
      <colBreaks count="2" manualBreakCount="2">
        <brk id="5" max="1048575" man="1"/>
        <brk id="15" max="14" man="1"/>
      </colBreaks>
      <pageMargins left="0.7" right="0.7" top="0.75" bottom="0.75" header="0.3" footer="0.3"/>
      <pageSetup paperSize="9" scale="82" orientation="portrait" horizontalDpi="300" verticalDpi="300" r:id="rId30"/>
    </customSheetView>
    <customSheetView guid="{3BCE3315-BEC0-4AD9-A818-0BC0D795FE7B}" showGridLines="0" printArea="1">
      <colBreaks count="2" manualBreakCount="2">
        <brk id="5" max="1048575" man="1"/>
        <brk id="15" max="14" man="1"/>
      </colBreaks>
      <pageMargins left="0.7" right="0.7" top="0.75" bottom="0.75" header="0.3" footer="0.3"/>
      <pageSetup paperSize="9" scale="82" orientation="portrait" horizontalDpi="300" verticalDpi="300" r:id="rId31"/>
    </customSheetView>
    <customSheetView guid="{D5E8139D-26D3-42E5-96BB-6121322C48CB}" showGridLines="0">
      <colBreaks count="2" manualBreakCount="2">
        <brk id="5" max="1048575" man="1"/>
        <brk id="15" max="14" man="1"/>
      </colBreaks>
      <pageMargins left="0.7" right="0.7" top="0.75" bottom="0.75" header="0.3" footer="0.3"/>
      <pageSetup paperSize="9" scale="82" orientation="portrait" horizontalDpi="300" verticalDpi="300" r:id="rId32"/>
    </customSheetView>
    <customSheetView guid="{A7A537DD-3639-4028-8374-24EF93F7F50D}"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33"/>
    </customSheetView>
    <customSheetView guid="{0B51740E-E870-447D-82CF-F9426A0FDB8A}"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34"/>
    </customSheetView>
    <customSheetView guid="{B25978DA-B72A-4DF3-B7F6-0B7323E18582}"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35"/>
    </customSheetView>
    <customSheetView guid="{1FD8CC80-ABBD-4004-965D-7C3A94C6060A}" showGridLines="0" printArea="1">
      <colBreaks count="2" manualBreakCount="2">
        <brk id="5" max="1048575" man="1"/>
        <brk id="15" max="14" man="1"/>
      </colBreaks>
      <pageMargins left="0.7" right="0.7" top="0.75" bottom="0.75" header="0.3" footer="0.3"/>
      <pageSetup paperSize="9" scale="82" orientation="portrait" horizontalDpi="300" verticalDpi="300" r:id="rId36"/>
    </customSheetView>
    <customSheetView guid="{4B3B3520-A8B7-4246-A658-5E3046C11156}" showGridLines="0" printArea="1">
      <colBreaks count="2" manualBreakCount="2">
        <brk id="5" max="1048575" man="1"/>
        <brk id="15" max="14" man="1"/>
      </colBreaks>
      <pageMargins left="0.7" right="0.7" top="0.75" bottom="0.75" header="0.3" footer="0.3"/>
      <pageSetup paperSize="9" scale="82" orientation="portrait" horizontalDpi="300" verticalDpi="300" r:id="rId37"/>
    </customSheetView>
    <customSheetView guid="{8AC86257-3275-45B0-9EB5-FCC978284538}"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38"/>
    </customSheetView>
    <customSheetView guid="{E45D6C9F-29CA-4814-BB11-FCF7794E8FD9}"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39"/>
    </customSheetView>
    <customSheetView guid="{8B4E2514-D1F2-4DC0-817C-9C588D7DCCCB}" showGridLines="0" printArea="1">
      <selection activeCell="E19" sqref="E19"/>
      <colBreaks count="2" manualBreakCount="2">
        <brk id="5" max="1048575" man="1"/>
        <brk id="15" max="14" man="1"/>
      </colBreaks>
      <pageMargins left="0.7" right="0.7" top="0.75" bottom="0.75" header="0.3" footer="0.3"/>
      <pageSetup paperSize="9" scale="82" orientation="portrait" horizontalDpi="300" verticalDpi="300" r:id="rId40"/>
    </customSheetView>
    <customSheetView guid="{C0326AA0-4A84-4874-8CF5-FBF582EDE8E4}" showGridLines="0" printArea="1">
      <selection activeCell="E19" sqref="E19"/>
      <colBreaks count="2" manualBreakCount="2">
        <brk id="5" max="1048575" man="1"/>
        <brk id="15" max="14" man="1"/>
      </colBreaks>
      <pageMargins left="0.7" right="0.7" top="0.75" bottom="0.75" header="0.3" footer="0.3"/>
      <pageSetup paperSize="9" scale="82" orientation="portrait" horizontalDpi="300" verticalDpi="300" r:id="rId41"/>
    </customSheetView>
    <customSheetView guid="{59B93C71-A242-4D48-B468-4BF3F954629F}"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42"/>
    </customSheetView>
    <customSheetView guid="{1E58E4D1-4C75-4B8C-BEB1-17A46DD86746}"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43"/>
    </customSheetView>
    <customSheetView guid="{D71B0015-E1E5-4683-BC96-4B8372B0A92C}"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44"/>
    </customSheetView>
    <customSheetView guid="{7A9295A9-5D4A-4252-8AE5-EAA229FB3161}"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45"/>
    </customSheetView>
    <customSheetView guid="{034C4040-D496-4677-9760-C8AFC8A3816C}"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46"/>
    </customSheetView>
    <customSheetView guid="{430D13A4-4EC3-4F3B-94F5-67B604D20D98}"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47"/>
    </customSheetView>
    <customSheetView guid="{337CCED3-5E6B-4E3D-BC98-489707EF974E}"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48"/>
    </customSheetView>
    <customSheetView guid="{0EDD8A79-DA95-4C03-AB90-8EF8BEF7366A}"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49"/>
    </customSheetView>
    <customSheetView guid="{214495F1-9B71-47E5-887D-A07A1A95C8B8}"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50"/>
    </customSheetView>
    <customSheetView guid="{CD8CBEF9-02F2-47BF-8155-972E366007BB}"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51"/>
    </customSheetView>
    <customSheetView guid="{BD61EDB6-A93F-4890-AEDE-32E26E64EB3F}"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52"/>
    </customSheetView>
    <customSheetView guid="{2551149C-B400-4FF7-9C66-7D38AF192CD3}"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53"/>
    </customSheetView>
    <customSheetView guid="{F0A88F7F-B050-44D2-9557-2B68B424EAF3}"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54"/>
    </customSheetView>
    <customSheetView guid="{2868789A-41EF-4245-B3C9-D4B5F666F8F4}"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55"/>
    </customSheetView>
    <customSheetView guid="{D4061CCF-D275-4D76-9A0F-61EA73C6A533}"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56"/>
    </customSheetView>
    <customSheetView guid="{EDD10121-F027-40CB-A383-1ABBBA7824D4}"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57"/>
    </customSheetView>
    <customSheetView guid="{D6BD57F8-F6EE-4534-8181-C57064A1B98C}" showGridLines="0">
      <selection activeCell="N17" sqref="N17"/>
      <colBreaks count="2" manualBreakCount="2">
        <brk id="5" max="1048575" man="1"/>
        <brk id="15" max="14" man="1"/>
      </colBreaks>
      <pageMargins left="0.7" right="0.7" top="0.75" bottom="0.75" header="0.3" footer="0.3"/>
      <pageSetup paperSize="9" scale="82" orientation="portrait" horizontalDpi="300" verticalDpi="300" r:id="rId58"/>
    </customSheetView>
    <customSheetView guid="{277459B4-A39D-41CB-B2BE-AB6578293E76}" showGridLines="0" printArea="1">
      <selection activeCell="N17" sqref="N17"/>
      <colBreaks count="2" manualBreakCount="2">
        <brk id="5" max="1048575" man="1"/>
        <brk id="15" max="14" man="1"/>
      </colBreaks>
      <pageMargins left="0.7" right="0.7" top="0.75" bottom="0.75" header="0.3" footer="0.3"/>
      <pageSetup paperSize="9" scale="82" orientation="portrait" horizontalDpi="300" verticalDpi="300" r:id="rId59"/>
    </customSheetView>
  </customSheetViews>
  <mergeCells count="3">
    <mergeCell ref="G17:G18"/>
    <mergeCell ref="H17:H18"/>
    <mergeCell ref="I17:K17"/>
  </mergeCells>
  <phoneticPr fontId="7"/>
  <hyperlinks>
    <hyperlink ref="E1" location="目次!A1" display="目次へ戻る"/>
  </hyperlinks>
  <pageMargins left="0.7" right="0.7" top="0.75" bottom="0.75" header="0.3" footer="0.3"/>
  <pageSetup paperSize="9" scale="82" orientation="portrait" horizontalDpi="300" verticalDpi="300" r:id="rId60"/>
  <colBreaks count="2" manualBreakCount="2">
    <brk id="5" max="1048575" man="1"/>
    <brk id="15" max="14" man="1"/>
  </colBreaks>
  <drawing r:id="rId6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9"/>
  <sheetViews>
    <sheetView showGridLines="0" zoomScale="85" zoomScaleNormal="85" zoomScaleSheetLayoutView="100" workbookViewId="0">
      <selection activeCell="F14" sqref="F14"/>
    </sheetView>
  </sheetViews>
  <sheetFormatPr defaultColWidth="9" defaultRowHeight="13.5"/>
  <cols>
    <col min="1" max="2" width="11.875" style="209" customWidth="1"/>
    <col min="3" max="5" width="14.625" style="209" customWidth="1"/>
    <col min="6" max="6" width="11.125" style="209" customWidth="1"/>
    <col min="7" max="8" width="5.37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C1" s="544"/>
      <c r="D1" s="549"/>
      <c r="E1" s="600"/>
      <c r="F1" s="1123" t="s">
        <v>399</v>
      </c>
    </row>
    <row r="2" spans="1:9">
      <c r="A2" s="209" t="s">
        <v>1367</v>
      </c>
      <c r="D2" s="549"/>
      <c r="E2" s="600"/>
      <c r="F2" s="600"/>
      <c r="I2" s="209" t="s">
        <v>1367</v>
      </c>
    </row>
    <row r="3" spans="1:9">
      <c r="C3" s="544"/>
      <c r="D3" s="549"/>
      <c r="E3" s="600"/>
      <c r="F3" s="600"/>
    </row>
    <row r="4" spans="1:9" ht="37.5" customHeight="1">
      <c r="A4" s="50" t="s">
        <v>343</v>
      </c>
      <c r="B4" s="50" t="s">
        <v>344</v>
      </c>
      <c r="C4" s="189" t="s">
        <v>1366</v>
      </c>
      <c r="D4" s="599" t="s">
        <v>1365</v>
      </c>
      <c r="E4" s="189" t="s">
        <v>1364</v>
      </c>
      <c r="F4" s="149"/>
    </row>
    <row r="5" spans="1:9" ht="22.5" customHeight="1">
      <c r="A5" s="50">
        <v>2010</v>
      </c>
      <c r="B5" s="50" t="s">
        <v>1093</v>
      </c>
      <c r="C5" s="57">
        <v>95.1</v>
      </c>
      <c r="D5" s="57">
        <v>86.2</v>
      </c>
      <c r="E5" s="57">
        <v>71.599999999999994</v>
      </c>
      <c r="F5" s="85"/>
    </row>
    <row r="6" spans="1:9" ht="22.5" customHeight="1">
      <c r="A6" s="50">
        <v>2011</v>
      </c>
      <c r="B6" s="50" t="s">
        <v>1092</v>
      </c>
      <c r="C6" s="57">
        <v>95.2</v>
      </c>
      <c r="D6" s="57">
        <v>87.1</v>
      </c>
      <c r="E6" s="57">
        <v>71.7</v>
      </c>
      <c r="F6" s="1124"/>
    </row>
    <row r="7" spans="1:9" ht="22.5" customHeight="1">
      <c r="A7" s="50">
        <v>2012</v>
      </c>
      <c r="B7" s="50" t="s">
        <v>1091</v>
      </c>
      <c r="C7" s="57">
        <v>95.3</v>
      </c>
      <c r="D7" s="57">
        <v>87</v>
      </c>
      <c r="E7" s="57">
        <v>71</v>
      </c>
      <c r="F7" s="1124"/>
    </row>
    <row r="8" spans="1:9" ht="22.5" customHeight="1">
      <c r="A8" s="50">
        <v>2013</v>
      </c>
      <c r="B8" s="50" t="s">
        <v>1090</v>
      </c>
      <c r="C8" s="57">
        <v>95.4</v>
      </c>
      <c r="D8" s="57">
        <v>87.2</v>
      </c>
      <c r="E8" s="57">
        <v>71.2</v>
      </c>
      <c r="F8" s="1124"/>
    </row>
    <row r="9" spans="1:9" ht="22.5" customHeight="1">
      <c r="A9" s="50">
        <v>2014</v>
      </c>
      <c r="B9" s="50" t="s">
        <v>1089</v>
      </c>
      <c r="C9" s="57">
        <v>95.5</v>
      </c>
      <c r="D9" s="57">
        <v>88.1</v>
      </c>
      <c r="E9" s="57">
        <v>72</v>
      </c>
    </row>
    <row r="10" spans="1:9" ht="22.5" customHeight="1">
      <c r="A10" s="50">
        <v>2015</v>
      </c>
      <c r="B10" s="50" t="s">
        <v>1088</v>
      </c>
      <c r="C10" s="57">
        <v>95.7</v>
      </c>
      <c r="D10" s="57">
        <v>88.5</v>
      </c>
      <c r="E10" s="57">
        <v>72.2</v>
      </c>
    </row>
    <row r="11" spans="1:9" ht="22.5" customHeight="1">
      <c r="A11" s="50">
        <v>2016</v>
      </c>
      <c r="B11" s="50" t="s">
        <v>1087</v>
      </c>
      <c r="C11" s="57">
        <v>95.9</v>
      </c>
      <c r="D11" s="57">
        <v>89.2</v>
      </c>
      <c r="E11" s="57">
        <v>72.900000000000006</v>
      </c>
    </row>
    <row r="12" spans="1:9" ht="22.5" customHeight="1">
      <c r="A12" s="50">
        <v>2017</v>
      </c>
      <c r="B12" s="50" t="s">
        <v>1086</v>
      </c>
      <c r="C12" s="57">
        <v>96</v>
      </c>
      <c r="D12" s="57">
        <v>89.3</v>
      </c>
      <c r="E12" s="57">
        <v>73.099999999999994</v>
      </c>
    </row>
    <row r="13" spans="1:9" ht="22.5" customHeight="1">
      <c r="A13" s="50">
        <v>2018</v>
      </c>
      <c r="B13" s="50" t="s">
        <v>1085</v>
      </c>
      <c r="C13" s="57">
        <v>96</v>
      </c>
      <c r="D13" s="57">
        <v>89.9</v>
      </c>
      <c r="E13" s="57">
        <v>73.5</v>
      </c>
    </row>
    <row r="14" spans="1:9" ht="22.5" customHeight="1">
      <c r="A14" s="50">
        <v>2019</v>
      </c>
      <c r="B14" s="50" t="s">
        <v>352</v>
      </c>
      <c r="C14" s="57">
        <v>96.1</v>
      </c>
      <c r="D14" s="57">
        <v>90.2</v>
      </c>
      <c r="E14" s="57">
        <v>73.599999999999994</v>
      </c>
    </row>
    <row r="15" spans="1:9" ht="22.5" customHeight="1">
      <c r="A15" s="50">
        <v>2020</v>
      </c>
      <c r="B15" s="50" t="s">
        <v>556</v>
      </c>
      <c r="C15" s="57">
        <v>96.3</v>
      </c>
      <c r="D15" s="57">
        <v>90.7</v>
      </c>
      <c r="E15" s="57">
        <v>74</v>
      </c>
    </row>
    <row r="16" spans="1:9" ht="22.5" customHeight="1">
      <c r="A16" s="1149">
        <v>2021</v>
      </c>
      <c r="B16" s="1149" t="s">
        <v>585</v>
      </c>
      <c r="C16" s="951">
        <v>96.5</v>
      </c>
      <c r="D16" s="951">
        <v>91.3</v>
      </c>
      <c r="E16" s="951">
        <v>74.5</v>
      </c>
    </row>
    <row r="17" spans="1:5" ht="22.5" customHeight="1">
      <c r="A17" s="1149">
        <v>2022</v>
      </c>
      <c r="B17" s="1149" t="s">
        <v>632</v>
      </c>
      <c r="C17" s="951">
        <v>96.7</v>
      </c>
      <c r="D17" s="951">
        <v>93.2</v>
      </c>
      <c r="E17" s="951">
        <v>75.099999999999994</v>
      </c>
    </row>
    <row r="18" spans="1:5" ht="22.5" customHeight="1">
      <c r="A18" s="1150">
        <v>2023</v>
      </c>
      <c r="B18" s="1150" t="s">
        <v>1593</v>
      </c>
      <c r="C18" s="951">
        <v>96.8</v>
      </c>
      <c r="D18" s="951">
        <v>93.9</v>
      </c>
      <c r="E18" s="951">
        <v>75.8</v>
      </c>
    </row>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sheetData>
  <customSheetViews>
    <customSheetView guid="{7638DF67-4320-4B2E-8CED-F30400A22A6F}" scale="85" showGridLines="0">
      <selection activeCell="F14" sqref="F14"/>
      <colBreaks count="1" manualBreakCount="1">
        <brk id="6" max="20" man="1"/>
      </colBreaks>
      <pageMargins left="0.25" right="0.25" top="0.75" bottom="0.75" header="0.3" footer="0.3"/>
      <pageSetup paperSize="9" scale="73" orientation="portrait" horizontalDpi="300" verticalDpi="300" r:id="rId1"/>
      <headerFooter>
        <oddFooter>&amp;C- &amp;P -</oddFooter>
      </headerFooter>
    </customSheetView>
    <customSheetView guid="{D6BD57F8-F6EE-4534-8181-C57064A1B98C}" scale="85" showGridLines="0">
      <selection activeCell="F14" sqref="F14"/>
      <colBreaks count="1" manualBreakCount="1">
        <brk id="6" max="20" man="1"/>
      </colBreaks>
      <pageMargins left="0.25" right="0.25" top="0.75" bottom="0.75" header="0.3" footer="0.3"/>
      <pageSetup paperSize="9" scale="73" orientation="portrait" horizontalDpi="300" verticalDpi="300" r:id="rId2"/>
      <headerFooter>
        <oddFooter>&amp;C- &amp;P -</oddFooter>
      </headerFooter>
    </customSheetView>
    <customSheetView guid="{277459B4-A39D-41CB-B2BE-AB6578293E76}" scale="85" showGridLines="0" printArea="1">
      <selection activeCell="F14" sqref="F14"/>
      <colBreaks count="1" manualBreakCount="1">
        <brk id="6" max="20" man="1"/>
      </colBreaks>
      <pageMargins left="0.25" right="0.25" top="0.75" bottom="0.75" header="0.3" footer="0.3"/>
      <pageSetup paperSize="9" scale="73" orientation="portrait" horizontalDpi="300" verticalDpi="300" r:id="rId3"/>
      <headerFooter>
        <oddFooter>&amp;C- &amp;P -</oddFooter>
      </headerFooter>
    </customSheetView>
  </customSheetViews>
  <phoneticPr fontId="7"/>
  <hyperlinks>
    <hyperlink ref="F1" location="目次!A1" display="目次へ戻る"/>
  </hyperlinks>
  <pageMargins left="0.25" right="0.25" top="0.75" bottom="0.75" header="0.3" footer="0.3"/>
  <pageSetup paperSize="9" scale="73" orientation="portrait" horizontalDpi="300" verticalDpi="300" r:id="rId4"/>
  <headerFooter>
    <oddFooter>&amp;C- &amp;P -</oddFooter>
  </headerFooter>
  <colBreaks count="1" manualBreakCount="1">
    <brk id="6" max="20" man="1"/>
  </colBreaks>
  <drawing r:id="rId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9"/>
  <sheetViews>
    <sheetView showGridLines="0" zoomScale="115" zoomScaleNormal="115" zoomScaleSheetLayoutView="100" workbookViewId="0">
      <selection activeCell="S15" sqref="S15"/>
    </sheetView>
  </sheetViews>
  <sheetFormatPr defaultColWidth="9" defaultRowHeight="13.5"/>
  <cols>
    <col min="1" max="2" width="11.875" style="209" customWidth="1"/>
    <col min="3" max="4" width="14.625" style="209" customWidth="1"/>
    <col min="5" max="5" width="10.625" style="209" bestFit="1" customWidth="1"/>
    <col min="6" max="6" width="5.37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123" t="s">
        <v>399</v>
      </c>
    </row>
    <row r="2" spans="1:7">
      <c r="A2" s="209" t="s">
        <v>1370</v>
      </c>
      <c r="G2" s="209" t="s">
        <v>1370</v>
      </c>
    </row>
    <row r="4" spans="1:7" ht="37.5" customHeight="1">
      <c r="A4" s="50" t="s">
        <v>343</v>
      </c>
      <c r="B4" s="50" t="s">
        <v>344</v>
      </c>
      <c r="C4" s="189" t="s">
        <v>1369</v>
      </c>
      <c r="D4" s="189" t="s">
        <v>1368</v>
      </c>
      <c r="E4" s="149"/>
    </row>
    <row r="5" spans="1:7" ht="22.5" customHeight="1">
      <c r="A5" s="189">
        <v>2010</v>
      </c>
      <c r="B5" s="50" t="s">
        <v>1093</v>
      </c>
      <c r="C5" s="159">
        <v>39335230</v>
      </c>
      <c r="D5" s="601">
        <v>27733590</v>
      </c>
      <c r="E5" s="85"/>
    </row>
    <row r="6" spans="1:7" ht="22.5" customHeight="1">
      <c r="A6" s="189">
        <v>2011</v>
      </c>
      <c r="B6" s="50" t="s">
        <v>1092</v>
      </c>
      <c r="C6" s="159">
        <v>39164030</v>
      </c>
      <c r="D6" s="601">
        <v>28750100</v>
      </c>
      <c r="E6" s="1125"/>
    </row>
    <row r="7" spans="1:7" ht="22.5" customHeight="1">
      <c r="A7" s="189">
        <v>2012</v>
      </c>
      <c r="B7" s="50" t="s">
        <v>1091</v>
      </c>
      <c r="C7" s="159">
        <v>38475670</v>
      </c>
      <c r="D7" s="601">
        <v>27268841</v>
      </c>
      <c r="E7" s="603"/>
    </row>
    <row r="8" spans="1:7" ht="22.5" customHeight="1">
      <c r="A8" s="189">
        <v>2013</v>
      </c>
      <c r="B8" s="50" t="s">
        <v>1090</v>
      </c>
      <c r="C8" s="159">
        <v>38371770</v>
      </c>
      <c r="D8" s="601">
        <v>27052171</v>
      </c>
    </row>
    <row r="9" spans="1:7" ht="22.5" customHeight="1">
      <c r="A9" s="189">
        <v>2014</v>
      </c>
      <c r="B9" s="50" t="s">
        <v>1089</v>
      </c>
      <c r="C9" s="159">
        <v>38129150</v>
      </c>
      <c r="D9" s="601">
        <v>25974588</v>
      </c>
    </row>
    <row r="10" spans="1:7" ht="22.5" customHeight="1">
      <c r="A10" s="189">
        <v>2015</v>
      </c>
      <c r="B10" s="50" t="s">
        <v>1088</v>
      </c>
      <c r="C10" s="159">
        <v>38359030</v>
      </c>
      <c r="D10" s="601">
        <v>27073844</v>
      </c>
    </row>
    <row r="11" spans="1:7" ht="22.5" customHeight="1">
      <c r="A11" s="189">
        <v>2016</v>
      </c>
      <c r="B11" s="50" t="s">
        <v>1087</v>
      </c>
      <c r="C11" s="159">
        <v>38116500</v>
      </c>
      <c r="D11" s="601">
        <v>27220460</v>
      </c>
    </row>
    <row r="12" spans="1:7" ht="22.5" customHeight="1">
      <c r="A12" s="189">
        <v>2017</v>
      </c>
      <c r="B12" s="50" t="s">
        <v>1086</v>
      </c>
      <c r="C12" s="370">
        <v>38432970</v>
      </c>
      <c r="D12" s="602">
        <v>27606842</v>
      </c>
    </row>
    <row r="13" spans="1:7" ht="22.5" customHeight="1">
      <c r="A13" s="189">
        <v>2018</v>
      </c>
      <c r="B13" s="50" t="s">
        <v>1085</v>
      </c>
      <c r="C13" s="159">
        <v>38208070</v>
      </c>
      <c r="D13" s="601">
        <v>26968091</v>
      </c>
    </row>
    <row r="14" spans="1:7" ht="22.5" customHeight="1">
      <c r="A14" s="189">
        <v>2019</v>
      </c>
      <c r="B14" s="50" t="s">
        <v>352</v>
      </c>
      <c r="C14" s="159">
        <v>38481320</v>
      </c>
      <c r="D14" s="601">
        <v>28614557</v>
      </c>
    </row>
    <row r="15" spans="1:7" ht="22.5" customHeight="1">
      <c r="A15" s="189">
        <v>2020</v>
      </c>
      <c r="B15" s="50" t="s">
        <v>556</v>
      </c>
      <c r="C15" s="159">
        <v>39013600</v>
      </c>
      <c r="D15" s="601">
        <v>27839506</v>
      </c>
    </row>
    <row r="16" spans="1:7" ht="22.5" customHeight="1">
      <c r="A16" s="1190">
        <v>2021</v>
      </c>
      <c r="B16" s="1149" t="s">
        <v>585</v>
      </c>
      <c r="C16" s="1181">
        <v>39446910</v>
      </c>
      <c r="D16" s="1183">
        <v>29231011</v>
      </c>
      <c r="E16" s="148"/>
    </row>
    <row r="17" spans="1:5" ht="22.5" customHeight="1">
      <c r="A17" s="1190">
        <v>2022</v>
      </c>
      <c r="B17" s="1149" t="s">
        <v>632</v>
      </c>
      <c r="C17" s="1181">
        <v>39329401</v>
      </c>
      <c r="D17" s="1183">
        <v>28019931</v>
      </c>
      <c r="E17" s="148"/>
    </row>
    <row r="18" spans="1:5" ht="22.5" customHeight="1">
      <c r="A18" s="570">
        <v>2023</v>
      </c>
      <c r="B18" s="1150" t="s">
        <v>1593</v>
      </c>
      <c r="C18" s="1181">
        <v>38418512</v>
      </c>
      <c r="D18" s="1183">
        <v>28208666</v>
      </c>
    </row>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sheetData>
  <customSheetViews>
    <customSheetView guid="{7638DF67-4320-4B2E-8CED-F30400A22A6F}" scale="115" showGridLines="0">
      <selection activeCell="S15" sqref="S15"/>
      <colBreaks count="1" manualBreakCount="1">
        <brk id="5" max="18" man="1"/>
      </colBreaks>
      <pageMargins left="0.25" right="0.25" top="0.75" bottom="0.75" header="0.3" footer="0.3"/>
      <pageSetup paperSize="9" scale="72" orientation="portrait" horizontalDpi="300" verticalDpi="300" r:id="rId1"/>
      <headerFooter>
        <oddFooter>&amp;C- &amp;P -</oddFooter>
      </headerFooter>
    </customSheetView>
    <customSheetView guid="{D6BD57F8-F6EE-4534-8181-C57064A1B98C}" scale="115" showGridLines="0">
      <selection activeCell="S15" sqref="S15"/>
      <colBreaks count="1" manualBreakCount="1">
        <brk id="5" max="18" man="1"/>
      </colBreaks>
      <pageMargins left="0.25" right="0.25" top="0.75" bottom="0.75" header="0.3" footer="0.3"/>
      <pageSetup paperSize="9" scale="72" orientation="portrait" horizontalDpi="300" verticalDpi="300" r:id="rId2"/>
      <headerFooter>
        <oddFooter>&amp;C- &amp;P -</oddFooter>
      </headerFooter>
    </customSheetView>
    <customSheetView guid="{277459B4-A39D-41CB-B2BE-AB6578293E76}" scale="115" showGridLines="0" printArea="1">
      <selection activeCell="S15" sqref="S15"/>
      <colBreaks count="1" manualBreakCount="1">
        <brk id="5" max="18" man="1"/>
      </colBreaks>
      <pageMargins left="0.25" right="0.25" top="0.75" bottom="0.75" header="0.3" footer="0.3"/>
      <pageSetup paperSize="9" scale="72" orientation="portrait" horizontalDpi="300" verticalDpi="300" r:id="rId3"/>
      <headerFooter>
        <oddFooter>&amp;C- &amp;P -</oddFooter>
      </headerFooter>
    </customSheetView>
  </customSheetViews>
  <phoneticPr fontId="7"/>
  <hyperlinks>
    <hyperlink ref="E1" location="目次!A1" display="目次へ戻る"/>
  </hyperlinks>
  <pageMargins left="0.25" right="0.25" top="0.75" bottom="0.75" header="0.3" footer="0.3"/>
  <pageSetup paperSize="9" scale="72" orientation="portrait" horizontalDpi="300" verticalDpi="300" r:id="rId4"/>
  <headerFooter>
    <oddFooter>&amp;C- &amp;P -</oddFooter>
  </headerFooter>
  <colBreaks count="1" manualBreakCount="1">
    <brk id="5" max="18" man="1"/>
  </colBreaks>
  <drawing r:id="rId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29"/>
  <sheetViews>
    <sheetView showGridLines="0" zoomScaleNormal="115" zoomScaleSheetLayoutView="100" workbookViewId="0">
      <selection activeCell="C17" sqref="C17"/>
    </sheetView>
  </sheetViews>
  <sheetFormatPr defaultColWidth="9" defaultRowHeight="13.5"/>
  <cols>
    <col min="1" max="2" width="11.875" style="209" customWidth="1"/>
    <col min="3" max="8" width="14.625" style="209" customWidth="1"/>
    <col min="9" max="9" width="9" style="209" customWidth="1"/>
    <col min="10" max="10" width="7" style="209" customWidth="1"/>
    <col min="11" max="18" width="9" style="209"/>
    <col min="19" max="19" width="9.25" style="209" bestFit="1" customWidth="1"/>
    <col min="20" max="21" width="9" style="209"/>
    <col min="22" max="22" width="13.125" style="209" customWidth="1"/>
    <col min="23" max="23" width="13.875" style="209" customWidth="1"/>
    <col min="24" max="24" width="6.875" style="209" customWidth="1"/>
    <col min="25" max="16384" width="9" style="209"/>
  </cols>
  <sheetData>
    <row r="1" spans="1:11">
      <c r="I1" s="271" t="s">
        <v>399</v>
      </c>
    </row>
    <row r="2" spans="1:11">
      <c r="A2" s="209" t="s">
        <v>1375</v>
      </c>
      <c r="K2" s="209" t="s">
        <v>1375</v>
      </c>
    </row>
    <row r="4" spans="1:11" ht="37.5" customHeight="1">
      <c r="A4" s="295" t="s">
        <v>83</v>
      </c>
      <c r="B4" s="295" t="s">
        <v>332</v>
      </c>
      <c r="C4" s="295" t="s">
        <v>1374</v>
      </c>
      <c r="D4" s="295" t="s">
        <v>1373</v>
      </c>
      <c r="E4" s="295" t="s">
        <v>1372</v>
      </c>
      <c r="F4" s="295" t="s">
        <v>757</v>
      </c>
      <c r="G4" s="295" t="s">
        <v>1371</v>
      </c>
      <c r="H4" s="305" t="s">
        <v>2040</v>
      </c>
      <c r="I4" s="164"/>
    </row>
    <row r="5" spans="1:11" ht="22.5" customHeight="1">
      <c r="A5" s="295" t="s">
        <v>1660</v>
      </c>
      <c r="B5" s="295" t="s">
        <v>106</v>
      </c>
      <c r="C5" s="921">
        <v>51</v>
      </c>
      <c r="D5" s="921">
        <v>3</v>
      </c>
      <c r="E5" s="921">
        <v>16</v>
      </c>
      <c r="F5" s="921">
        <v>26</v>
      </c>
      <c r="G5" s="921">
        <v>4</v>
      </c>
      <c r="H5" s="921">
        <v>16</v>
      </c>
      <c r="I5" s="369"/>
    </row>
    <row r="6" spans="1:11" ht="22.5" customHeight="1">
      <c r="A6" s="295" t="s">
        <v>364</v>
      </c>
      <c r="B6" s="295" t="s">
        <v>107</v>
      </c>
      <c r="C6" s="921">
        <v>56</v>
      </c>
      <c r="D6" s="921">
        <v>7</v>
      </c>
      <c r="E6" s="921">
        <v>11</v>
      </c>
      <c r="F6" s="921">
        <v>52</v>
      </c>
      <c r="G6" s="921">
        <v>2</v>
      </c>
      <c r="H6" s="921">
        <v>14</v>
      </c>
      <c r="I6" s="535"/>
    </row>
    <row r="7" spans="1:11" ht="22.5" customHeight="1">
      <c r="A7" s="295" t="s">
        <v>626</v>
      </c>
      <c r="B7" s="295" t="s">
        <v>108</v>
      </c>
      <c r="C7" s="316">
        <v>59</v>
      </c>
      <c r="D7" s="316">
        <v>1</v>
      </c>
      <c r="E7" s="316">
        <v>12</v>
      </c>
      <c r="F7" s="316">
        <v>26</v>
      </c>
      <c r="G7" s="316">
        <v>4</v>
      </c>
      <c r="H7" s="316">
        <v>25</v>
      </c>
      <c r="I7" s="535"/>
    </row>
    <row r="8" spans="1:11" ht="22.5" customHeight="1">
      <c r="A8" s="295" t="s">
        <v>1594</v>
      </c>
      <c r="B8" s="295" t="s">
        <v>109</v>
      </c>
      <c r="C8" s="921">
        <v>73</v>
      </c>
      <c r="D8" s="921">
        <v>5</v>
      </c>
      <c r="E8" s="921">
        <v>7</v>
      </c>
      <c r="F8" s="921">
        <v>31</v>
      </c>
      <c r="G8" s="921">
        <v>2</v>
      </c>
      <c r="H8" s="921">
        <v>15</v>
      </c>
      <c r="I8" s="535"/>
    </row>
    <row r="9" spans="1:11" ht="22.5" customHeight="1">
      <c r="A9" s="295">
        <v>2014</v>
      </c>
      <c r="B9" s="295" t="s">
        <v>110</v>
      </c>
      <c r="C9" s="921">
        <v>48</v>
      </c>
      <c r="D9" s="921">
        <v>3</v>
      </c>
      <c r="E9" s="921">
        <v>12</v>
      </c>
      <c r="F9" s="921">
        <v>35</v>
      </c>
      <c r="G9" s="921">
        <v>5</v>
      </c>
      <c r="H9" s="921">
        <v>10</v>
      </c>
      <c r="I9" s="535"/>
    </row>
    <row r="10" spans="1:11" ht="22.5" customHeight="1">
      <c r="A10" s="295">
        <v>2015</v>
      </c>
      <c r="B10" s="295" t="s">
        <v>111</v>
      </c>
      <c r="C10" s="921">
        <v>39</v>
      </c>
      <c r="D10" s="921">
        <v>3</v>
      </c>
      <c r="E10" s="921">
        <v>12</v>
      </c>
      <c r="F10" s="921">
        <v>22</v>
      </c>
      <c r="G10" s="921">
        <v>3</v>
      </c>
      <c r="H10" s="921">
        <v>11</v>
      </c>
      <c r="I10" s="535"/>
    </row>
    <row r="11" spans="1:11" ht="22.5" customHeight="1">
      <c r="A11" s="295">
        <v>2016</v>
      </c>
      <c r="B11" s="295" t="s">
        <v>112</v>
      </c>
      <c r="C11" s="921">
        <v>41</v>
      </c>
      <c r="D11" s="921">
        <v>6</v>
      </c>
      <c r="E11" s="921">
        <v>13</v>
      </c>
      <c r="F11" s="921">
        <v>34</v>
      </c>
      <c r="G11" s="921">
        <v>2</v>
      </c>
      <c r="H11" s="921">
        <v>10</v>
      </c>
      <c r="I11" s="535"/>
    </row>
    <row r="12" spans="1:11" ht="22.5" customHeight="1">
      <c r="A12" s="295">
        <v>2017</v>
      </c>
      <c r="B12" s="295" t="s">
        <v>113</v>
      </c>
      <c r="C12" s="921">
        <v>47</v>
      </c>
      <c r="D12" s="921">
        <v>3</v>
      </c>
      <c r="E12" s="921">
        <v>8</v>
      </c>
      <c r="F12" s="921">
        <v>24</v>
      </c>
      <c r="G12" s="921">
        <v>4</v>
      </c>
      <c r="H12" s="921">
        <v>20</v>
      </c>
    </row>
    <row r="13" spans="1:11" ht="22.5" customHeight="1">
      <c r="A13" s="295">
        <v>2018</v>
      </c>
      <c r="B13" s="295" t="s">
        <v>114</v>
      </c>
      <c r="C13" s="921">
        <v>46</v>
      </c>
      <c r="D13" s="921">
        <v>3</v>
      </c>
      <c r="E13" s="921">
        <v>6</v>
      </c>
      <c r="F13" s="921">
        <v>24</v>
      </c>
      <c r="G13" s="921">
        <v>3</v>
      </c>
      <c r="H13" s="921">
        <v>19</v>
      </c>
      <c r="I13" s="609"/>
    </row>
    <row r="14" spans="1:11" ht="22.5" customHeight="1">
      <c r="A14" s="295">
        <v>2019</v>
      </c>
      <c r="B14" s="295" t="s">
        <v>341</v>
      </c>
      <c r="C14" s="921">
        <v>44</v>
      </c>
      <c r="D14" s="921">
        <v>7</v>
      </c>
      <c r="E14" s="921">
        <v>10</v>
      </c>
      <c r="F14" s="921">
        <v>20</v>
      </c>
      <c r="G14" s="921">
        <v>10</v>
      </c>
      <c r="H14" s="921">
        <v>6</v>
      </c>
      <c r="I14" s="609"/>
    </row>
    <row r="15" spans="1:11" ht="22.5" customHeight="1">
      <c r="A15" s="295">
        <v>2020</v>
      </c>
      <c r="B15" s="295" t="s">
        <v>116</v>
      </c>
      <c r="C15" s="921">
        <v>39</v>
      </c>
      <c r="D15" s="921">
        <v>3</v>
      </c>
      <c r="E15" s="921">
        <v>11</v>
      </c>
      <c r="F15" s="921">
        <v>14</v>
      </c>
      <c r="G15" s="921">
        <v>4</v>
      </c>
      <c r="H15" s="921">
        <v>29</v>
      </c>
      <c r="I15" s="608"/>
    </row>
    <row r="16" spans="1:11" ht="22.5" customHeight="1">
      <c r="A16" s="305">
        <v>2021</v>
      </c>
      <c r="B16" s="305" t="s">
        <v>366</v>
      </c>
      <c r="C16" s="921">
        <v>52</v>
      </c>
      <c r="D16" s="921">
        <v>4</v>
      </c>
      <c r="E16" s="921">
        <v>14</v>
      </c>
      <c r="F16" s="921">
        <v>13</v>
      </c>
      <c r="G16" s="921">
        <v>3</v>
      </c>
      <c r="H16" s="921">
        <v>10</v>
      </c>
      <c r="I16" s="608"/>
    </row>
    <row r="17" spans="1:9" ht="22.5" customHeight="1">
      <c r="A17" s="305">
        <v>2022</v>
      </c>
      <c r="B17" s="305" t="s">
        <v>367</v>
      </c>
      <c r="C17" s="921">
        <v>48</v>
      </c>
      <c r="D17" s="921">
        <v>3</v>
      </c>
      <c r="E17" s="921">
        <v>10</v>
      </c>
      <c r="F17" s="921">
        <v>24</v>
      </c>
      <c r="G17" s="921">
        <v>3</v>
      </c>
      <c r="H17" s="921">
        <v>18</v>
      </c>
      <c r="I17" s="604"/>
    </row>
    <row r="18" spans="1:9" ht="22.5" customHeight="1">
      <c r="A18" s="305">
        <v>2023</v>
      </c>
      <c r="B18" s="305" t="s">
        <v>368</v>
      </c>
      <c r="C18" s="921">
        <v>58</v>
      </c>
      <c r="D18" s="921">
        <v>4</v>
      </c>
      <c r="E18" s="921">
        <v>10</v>
      </c>
      <c r="F18" s="921">
        <v>32</v>
      </c>
      <c r="G18" s="921">
        <v>10</v>
      </c>
      <c r="H18" s="921">
        <v>18</v>
      </c>
      <c r="I18" s="604"/>
    </row>
    <row r="19" spans="1:9" ht="22.5" customHeight="1">
      <c r="C19" s="606"/>
      <c r="D19" s="604"/>
      <c r="E19" s="607"/>
      <c r="F19" s="607"/>
      <c r="G19" s="604"/>
      <c r="H19" s="604"/>
      <c r="I19" s="604"/>
    </row>
    <row r="20" spans="1:9" ht="22.5" customHeight="1">
      <c r="C20" s="606"/>
      <c r="D20" s="604"/>
      <c r="E20" s="607"/>
      <c r="F20" s="607"/>
      <c r="G20" s="604"/>
      <c r="H20" s="604"/>
      <c r="I20" s="604"/>
    </row>
    <row r="21" spans="1:9" ht="22.5" customHeight="1">
      <c r="C21" s="606"/>
      <c r="D21" s="604"/>
      <c r="E21" s="196"/>
      <c r="F21" s="196"/>
      <c r="G21" s="604"/>
      <c r="H21" s="604"/>
      <c r="I21" s="604"/>
    </row>
    <row r="22" spans="1:9" ht="22.5" customHeight="1">
      <c r="C22" s="196"/>
      <c r="D22" s="605"/>
      <c r="E22" s="196"/>
      <c r="F22" s="196"/>
      <c r="G22" s="605"/>
      <c r="H22" s="604"/>
      <c r="I22" s="604"/>
    </row>
    <row r="23" spans="1:9" ht="22.5" customHeight="1"/>
    <row r="24" spans="1:9" ht="22.5" customHeight="1"/>
    <row r="25" spans="1:9" ht="22.5" customHeight="1"/>
    <row r="26" spans="1:9" ht="22.5" customHeight="1"/>
    <row r="27" spans="1:9" ht="22.5" customHeight="1"/>
    <row r="28" spans="1:9" ht="22.5" customHeight="1"/>
    <row r="29" spans="1:9" ht="22.5" customHeight="1"/>
  </sheetData>
  <customSheetViews>
    <customSheetView guid="{7638DF67-4320-4B2E-8CED-F30400A22A6F}" showGridLines="0" printArea="1">
      <selection activeCell="C17" sqref="C17"/>
      <colBreaks count="1" manualBreakCount="1">
        <brk id="9" max="20" man="1"/>
      </colBreaks>
      <pageMargins left="0.25" right="0.25" top="0.75" bottom="0.75" header="0.3" footer="0.3"/>
      <pageSetup paperSize="9" scale="84" orientation="portrait" horizontalDpi="300" verticalDpi="300" r:id="rId1"/>
      <headerFooter>
        <oddFooter>&amp;C- &amp;P -</oddFooter>
      </headerFooter>
    </customSheetView>
    <customSheetView guid="{033C36F7-E1E4-46BF-954B-BBA7310CE75C}" showGridLines="0">
      <selection activeCell="C17" sqref="C17"/>
      <colBreaks count="1" manualBreakCount="1">
        <brk id="9" max="20" man="1"/>
      </colBreaks>
      <pageMargins left="0.25" right="0.25" top="0.75" bottom="0.75" header="0.3" footer="0.3"/>
      <pageSetup paperSize="9" scale="84" orientation="portrait" horizontalDpi="300" verticalDpi="300" r:id="rId2"/>
      <headerFooter>
        <oddFooter>&amp;C- &amp;P -</oddFooter>
      </headerFooter>
    </customSheetView>
    <customSheetView guid="{36472B0F-2A8F-4437-8A5B-DB8B4B6E968E}" showGridLines="0" printArea="1">
      <selection activeCell="F20" sqref="F20"/>
      <colBreaks count="1" manualBreakCount="1">
        <brk id="9" max="20" man="1"/>
      </colBreaks>
      <pageMargins left="0.25" right="0.25" top="0.75" bottom="0.75" header="0.3" footer="0.3"/>
      <pageSetup paperSize="9" scale="84" orientation="portrait" horizontalDpi="300" verticalDpi="300" r:id="rId3"/>
      <headerFooter>
        <oddFooter>&amp;C- &amp;P -</oddFooter>
      </headerFooter>
    </customSheetView>
    <customSheetView guid="{2D0A6E8D-0408-4801-8FAA-C5FD88FF0EC2}" showGridLines="0">
      <selection activeCell="C17" sqref="C17"/>
      <colBreaks count="1" manualBreakCount="1">
        <brk id="9" max="20" man="1"/>
      </colBreaks>
      <pageMargins left="0.25" right="0.25" top="0.75" bottom="0.75" header="0.3" footer="0.3"/>
      <pageSetup paperSize="9" scale="84" orientation="portrait" horizontalDpi="300" verticalDpi="300" r:id="rId4"/>
      <headerFooter>
        <oddFooter>&amp;C- &amp;P -</oddFooter>
      </headerFooter>
    </customSheetView>
    <customSheetView guid="{CCAE2F8D-A096-471A-A5DB-761473E75C80}" showGridLines="0" printArea="1">
      <selection activeCell="C17" sqref="C17"/>
      <colBreaks count="1" manualBreakCount="1">
        <brk id="9" max="20" man="1"/>
      </colBreaks>
      <pageMargins left="0.25" right="0.25" top="0.75" bottom="0.75" header="0.3" footer="0.3"/>
      <pageSetup paperSize="9" scale="84" orientation="portrait" horizontalDpi="300" verticalDpi="300" r:id="rId5"/>
      <headerFooter>
        <oddFooter>&amp;C- &amp;P -</oddFooter>
      </headerFooter>
    </customSheetView>
    <customSheetView guid="{A70FDA42-82B2-4F14-8984-2E2044C05861}" showGridLines="0">
      <selection activeCell="C17" sqref="C17"/>
      <colBreaks count="1" manualBreakCount="1">
        <brk id="9" max="20" man="1"/>
      </colBreaks>
      <pageMargins left="0.25" right="0.25" top="0.75" bottom="0.75" header="0.3" footer="0.3"/>
      <pageSetup paperSize="9" scale="84" orientation="portrait" horizontalDpi="300" verticalDpi="300" r:id="rId6"/>
      <headerFooter>
        <oddFooter>&amp;C- &amp;P -</oddFooter>
      </headerFooter>
    </customSheetView>
    <customSheetView guid="{F8F8F397-D6A3-4BD0-9E53-3D39483D1CBF}" showGridLines="0">
      <selection activeCell="C17" sqref="C17"/>
      <colBreaks count="1" manualBreakCount="1">
        <brk id="9" max="20" man="1"/>
      </colBreaks>
      <pageMargins left="0.25" right="0.25" top="0.75" bottom="0.75" header="0.3" footer="0.3"/>
      <pageSetup paperSize="9" scale="84" orientation="portrait" horizontalDpi="300" verticalDpi="300" r:id="rId7"/>
      <headerFooter>
        <oddFooter>&amp;C- &amp;P -</oddFooter>
      </headerFooter>
    </customSheetView>
    <customSheetView guid="{D673FFEC-E07D-49B9-A0FC-BCF5FDFD2C67}" showGridLines="0">
      <selection activeCell="F20" sqref="F20"/>
      <colBreaks count="1" manualBreakCount="1">
        <brk id="9" max="20" man="1"/>
      </colBreaks>
      <pageMargins left="0.25" right="0.25" top="0.75" bottom="0.75" header="0.3" footer="0.3"/>
      <pageSetup paperSize="9" scale="84" orientation="portrait" horizontalDpi="300" verticalDpi="300" r:id="rId8"/>
      <headerFooter>
        <oddFooter>&amp;C- &amp;P -</oddFooter>
      </headerFooter>
    </customSheetView>
    <customSheetView guid="{EE98275F-E3BA-4A7E-BE2A-0F7F35847352}" showGridLines="0" printArea="1">
      <selection activeCell="F20" sqref="F20"/>
      <colBreaks count="1" manualBreakCount="1">
        <brk id="9" max="20" man="1"/>
      </colBreaks>
      <pageMargins left="0.25" right="0.25" top="0.75" bottom="0.75" header="0.3" footer="0.3"/>
      <pageSetup paperSize="9" scale="84" orientation="portrait" horizontalDpi="300" verticalDpi="300" r:id="rId9"/>
      <headerFooter>
        <oddFooter>&amp;C- &amp;P -</oddFooter>
      </headerFooter>
    </customSheetView>
    <customSheetView guid="{97E03D02-D480-4666-A6E1-59D4144B3FD9}" showGridLines="0" printArea="1">
      <selection activeCell="C17" sqref="C17"/>
      <colBreaks count="1" manualBreakCount="1">
        <brk id="9" max="20" man="1"/>
      </colBreaks>
      <pageMargins left="0.25" right="0.25" top="0.75" bottom="0.75" header="0.3" footer="0.3"/>
      <pageSetup paperSize="9" scale="84" orientation="portrait" horizontalDpi="300" verticalDpi="300" r:id="rId10"/>
      <headerFooter>
        <oddFooter>&amp;C- &amp;P -</oddFooter>
      </headerFooter>
    </customSheetView>
    <customSheetView guid="{9A3FFD83-48B2-47DA-8A5E-53892F5AF928}" showGridLines="0" printArea="1">
      <selection activeCell="C17" sqref="C17"/>
      <colBreaks count="1" manualBreakCount="1">
        <brk id="9" max="20" man="1"/>
      </colBreaks>
      <pageMargins left="0.25" right="0.25" top="0.75" bottom="0.75" header="0.3" footer="0.3"/>
      <pageSetup paperSize="9" scale="84" orientation="portrait" horizontalDpi="300" verticalDpi="300" r:id="rId11"/>
      <headerFooter>
        <oddFooter>&amp;C- &amp;P -</oddFooter>
      </headerFooter>
    </customSheetView>
    <customSheetView guid="{717D5D0E-03BD-42FE-B02F-A9FF9CADF1A5}" showGridLines="0">
      <selection activeCell="C17" sqref="C17"/>
      <colBreaks count="1" manualBreakCount="1">
        <brk id="9" max="20" man="1"/>
      </colBreaks>
      <pageMargins left="0.25" right="0.25" top="0.75" bottom="0.75" header="0.3" footer="0.3"/>
      <pageSetup paperSize="9" scale="84" orientation="portrait" horizontalDpi="300" verticalDpi="300" r:id="rId12"/>
      <headerFooter>
        <oddFooter>&amp;C- &amp;P -</oddFooter>
      </headerFooter>
    </customSheetView>
    <customSheetView guid="{30A2590E-B68F-488E-B4E2-55E3D8A53AAC}" showGridLines="0">
      <colBreaks count="1" manualBreakCount="1">
        <brk id="9" max="20" man="1"/>
      </colBreaks>
      <pageMargins left="0.25" right="0.25" top="0.75" bottom="0.75" header="0.3" footer="0.3"/>
      <pageSetup paperSize="9" scale="84" orientation="portrait" horizontalDpi="300" verticalDpi="300" r:id="rId13"/>
      <headerFooter>
        <oddFooter>&amp;C- &amp;P -</oddFooter>
      </headerFooter>
    </customSheetView>
    <customSheetView guid="{031DD57E-C293-423A-8DF7-B2FDC9241663}" showGridLines="0">
      <colBreaks count="1" manualBreakCount="1">
        <brk id="9" max="20" man="1"/>
      </colBreaks>
      <pageMargins left="0.25" right="0.25" top="0.75" bottom="0.75" header="0.3" footer="0.3"/>
      <pageSetup paperSize="9" scale="84" orientation="portrait" horizontalDpi="300" verticalDpi="300" r:id="rId14"/>
      <headerFooter>
        <oddFooter>&amp;C- &amp;P -</oddFooter>
      </headerFooter>
    </customSheetView>
    <customSheetView guid="{F9B3178F-FE3C-420E-BE2A-18A94A5552B8}" showGridLines="0">
      <colBreaks count="1" manualBreakCount="1">
        <brk id="9" max="20" man="1"/>
      </colBreaks>
      <pageMargins left="0.25" right="0.25" top="0.75" bottom="0.75" header="0.3" footer="0.3"/>
      <pageSetup paperSize="9" scale="84" orientation="portrait" horizontalDpi="300" verticalDpi="300" r:id="rId15"/>
      <headerFooter>
        <oddFooter>&amp;C- &amp;P -</oddFooter>
      </headerFooter>
    </customSheetView>
    <customSheetView guid="{F314B098-4B95-4B92-8423-CB04A69922DF}" showGridLines="0" printArea="1">
      <selection activeCell="C17" sqref="C17"/>
      <colBreaks count="1" manualBreakCount="1">
        <brk id="9" max="20" man="1"/>
      </colBreaks>
      <pageMargins left="0.25" right="0.25" top="0.75" bottom="0.75" header="0.3" footer="0.3"/>
      <pageSetup paperSize="9" scale="84" orientation="portrait" horizontalDpi="300" verticalDpi="300" r:id="rId16"/>
      <headerFooter>
        <oddFooter>&amp;C- &amp;P -</oddFooter>
      </headerFooter>
    </customSheetView>
    <customSheetView guid="{BBA60712-7519-46EB-A3CF-B043CF2D8D90}" showGridLines="0" printArea="1">
      <selection activeCell="C17" sqref="C17"/>
      <colBreaks count="1" manualBreakCount="1">
        <brk id="9" max="20" man="1"/>
      </colBreaks>
      <pageMargins left="0.25" right="0.25" top="0.75" bottom="0.75" header="0.3" footer="0.3"/>
      <pageSetup paperSize="9" scale="84" orientation="portrait" horizontalDpi="300" verticalDpi="300" r:id="rId17"/>
      <headerFooter>
        <oddFooter>&amp;C- &amp;P -</oddFooter>
      </headerFooter>
    </customSheetView>
    <customSheetView guid="{FAEA9D20-506D-4159-8291-B8ED06C29A08}" showGridLines="0">
      <selection activeCell="C17" sqref="C17"/>
      <colBreaks count="1" manualBreakCount="1">
        <brk id="9" max="20" man="1"/>
      </colBreaks>
      <pageMargins left="0.25" right="0.25" top="0.75" bottom="0.75" header="0.3" footer="0.3"/>
      <pageSetup paperSize="9" scale="84" orientation="portrait" horizontalDpi="300" verticalDpi="300" r:id="rId18"/>
      <headerFooter>
        <oddFooter>&amp;C- &amp;P -</oddFooter>
      </headerFooter>
    </customSheetView>
    <customSheetView guid="{499C3B7B-ECFB-4FFB-BA0B-0B7B9DCC326F}" scale="115" showGridLines="0" printArea="1">
      <selection activeCell="K3" sqref="K3"/>
      <colBreaks count="1" manualBreakCount="1">
        <brk id="9" max="20" man="1"/>
      </colBreaks>
      <pageMargins left="0.25" right="0.25" top="0.75" bottom="0.75" header="0.3" footer="0.3"/>
      <pageSetup paperSize="9" scale="84" orientation="portrait" horizontalDpi="300" verticalDpi="300" r:id="rId19"/>
      <headerFooter>
        <oddFooter>&amp;C- &amp;P -</oddFooter>
      </headerFooter>
    </customSheetView>
    <customSheetView guid="{582EB886-5348-41F7-B6C3-7D5782D3ACD9}" showGridLines="0">
      <selection activeCell="C17" sqref="C17"/>
      <colBreaks count="1" manualBreakCount="1">
        <brk id="9" max="20" man="1"/>
      </colBreaks>
      <pageMargins left="0.25" right="0.25" top="0.75" bottom="0.75" header="0.3" footer="0.3"/>
      <pageSetup paperSize="9" scale="84" orientation="portrait" horizontalDpi="300" verticalDpi="300" r:id="rId20"/>
      <headerFooter>
        <oddFooter>&amp;C- &amp;P -</oddFooter>
      </headerFooter>
    </customSheetView>
    <customSheetView guid="{67A28A89-E198-4A6E-809F-7C1EE1D592B0}" showGridLines="0" printArea="1">
      <selection activeCell="C17" sqref="C17"/>
      <colBreaks count="1" manualBreakCount="1">
        <brk id="9" max="20" man="1"/>
      </colBreaks>
      <pageMargins left="0.25" right="0.25" top="0.75" bottom="0.75" header="0.3" footer="0.3"/>
      <pageSetup paperSize="9" scale="84" orientation="portrait" horizontalDpi="300" verticalDpi="300" r:id="rId21"/>
      <headerFooter>
        <oddFooter>&amp;C- &amp;P -</oddFooter>
      </headerFooter>
    </customSheetView>
    <customSheetView guid="{CED0B8D9-B004-48AD-A858-70C151F3F6A0}" showGridLines="0">
      <colBreaks count="1" manualBreakCount="1">
        <brk id="9" max="20" man="1"/>
      </colBreaks>
      <pageMargins left="0.25" right="0.25" top="0.75" bottom="0.75" header="0.3" footer="0.3"/>
      <pageSetup paperSize="9" scale="84" orientation="portrait" horizontalDpi="300" verticalDpi="300" r:id="rId22"/>
      <headerFooter>
        <oddFooter>&amp;C- &amp;P -</oddFooter>
      </headerFooter>
    </customSheetView>
    <customSheetView guid="{76A99285-706C-47CC-88FC-63EDE717FCB7}" showGridLines="0">
      <colBreaks count="1" manualBreakCount="1">
        <brk id="9" max="20" man="1"/>
      </colBreaks>
      <pageMargins left="0.25" right="0.25" top="0.75" bottom="0.75" header="0.3" footer="0.3"/>
      <pageSetup paperSize="9" scale="84" orientation="portrait" horizontalDpi="300" verticalDpi="300" r:id="rId23"/>
      <headerFooter>
        <oddFooter>&amp;C- &amp;P -</oddFooter>
      </headerFooter>
    </customSheetView>
    <customSheetView guid="{00865AC3-5823-4499-87D6-A32864153DFC}" showGridLines="0">
      <colBreaks count="1" manualBreakCount="1">
        <brk id="9" max="20" man="1"/>
      </colBreaks>
      <pageMargins left="0.25" right="0.25" top="0.75" bottom="0.75" header="0.3" footer="0.3"/>
      <pageSetup paperSize="9" scale="84" orientation="portrait" horizontalDpi="300" verticalDpi="300" r:id="rId24"/>
      <headerFooter>
        <oddFooter>&amp;C- &amp;P -</oddFooter>
      </headerFooter>
    </customSheetView>
    <customSheetView guid="{441DB8A6-A33C-419D-875A-3F2FFBE6E0E8}" showGridLines="0">
      <colBreaks count="1" manualBreakCount="1">
        <brk id="9" max="20" man="1"/>
      </colBreaks>
      <pageMargins left="0.25" right="0.25" top="0.75" bottom="0.75" header="0.3" footer="0.3"/>
      <pageSetup paperSize="9" scale="84" orientation="portrait" horizontalDpi="300" verticalDpi="300" r:id="rId25"/>
      <headerFooter>
        <oddFooter>&amp;C- &amp;P -</oddFooter>
      </headerFooter>
    </customSheetView>
    <customSheetView guid="{2BC28E4B-9C81-4843-8B55-63150A8DD92B}" showGridLines="0">
      <colBreaks count="1" manualBreakCount="1">
        <brk id="9" max="20" man="1"/>
      </colBreaks>
      <pageMargins left="0.25" right="0.25" top="0.75" bottom="0.75" header="0.3" footer="0.3"/>
      <pageSetup paperSize="9" scale="84" orientation="portrait" horizontalDpi="300" verticalDpi="300" r:id="rId26"/>
      <headerFooter>
        <oddFooter>&amp;C- &amp;P -</oddFooter>
      </headerFooter>
    </customSheetView>
    <customSheetView guid="{CEC8D9A4-667A-441A-B348-38BA69B851DA}" showGridLines="0">
      <colBreaks count="1" manualBreakCount="1">
        <brk id="9" max="20" man="1"/>
      </colBreaks>
      <pageMargins left="0.25" right="0.25" top="0.75" bottom="0.75" header="0.3" footer="0.3"/>
      <pageSetup paperSize="9" scale="84" orientation="portrait" horizontalDpi="300" verticalDpi="300" r:id="rId27"/>
      <headerFooter>
        <oddFooter>&amp;C- &amp;P -</oddFooter>
      </headerFooter>
    </customSheetView>
    <customSheetView guid="{84F041DC-148A-40FE-A6D1-68C2D054DF55}" showGridLines="0">
      <colBreaks count="1" manualBreakCount="1">
        <brk id="9" max="20" man="1"/>
      </colBreaks>
      <pageMargins left="0.25" right="0.25" top="0.75" bottom="0.75" header="0.3" footer="0.3"/>
      <pageSetup paperSize="9" scale="84" orientation="portrait" horizontalDpi="300" verticalDpi="300" r:id="rId28"/>
      <headerFooter>
        <oddFooter>&amp;C- &amp;P -</oddFooter>
      </headerFooter>
    </customSheetView>
    <customSheetView guid="{EA8DD5C4-37CD-4D83-93C6-8AAE3FA22626}" showGridLines="0">
      <colBreaks count="1" manualBreakCount="1">
        <brk id="9" max="20" man="1"/>
      </colBreaks>
      <pageMargins left="0.25" right="0.25" top="0.75" bottom="0.75" header="0.3" footer="0.3"/>
      <pageSetup paperSize="9" scale="84" orientation="portrait" horizontalDpi="300" verticalDpi="300" r:id="rId29"/>
      <headerFooter>
        <oddFooter>&amp;C- &amp;P -</oddFooter>
      </headerFooter>
    </customSheetView>
    <customSheetView guid="{EB719729-E4E7-4A6B-A0F2-B45634A8A39C}" showGridLines="0">
      <colBreaks count="1" manualBreakCount="1">
        <brk id="9" max="20" man="1"/>
      </colBreaks>
      <pageMargins left="0.25" right="0.25" top="0.75" bottom="0.75" header="0.3" footer="0.3"/>
      <pageSetup paperSize="9" scale="84" orientation="portrait" horizontalDpi="300" verticalDpi="300" r:id="rId30"/>
      <headerFooter>
        <oddFooter>&amp;C- &amp;P -</oddFooter>
      </headerFooter>
    </customSheetView>
    <customSheetView guid="{3BCE3315-BEC0-4AD9-A818-0BC0D795FE7B}" showGridLines="0" printArea="1">
      <colBreaks count="1" manualBreakCount="1">
        <brk id="9" max="20" man="1"/>
      </colBreaks>
      <pageMargins left="0.25" right="0.25" top="0.75" bottom="0.75" header="0.3" footer="0.3"/>
      <pageSetup paperSize="9" scale="84" orientation="portrait" horizontalDpi="300" verticalDpi="300" r:id="rId31"/>
      <headerFooter>
        <oddFooter>&amp;C- &amp;P -</oddFooter>
      </headerFooter>
    </customSheetView>
    <customSheetView guid="{D5E8139D-26D3-42E5-96BB-6121322C48CB}" showGridLines="0">
      <colBreaks count="1" manualBreakCount="1">
        <brk id="9" max="20" man="1"/>
      </colBreaks>
      <pageMargins left="0.25" right="0.25" top="0.75" bottom="0.75" header="0.3" footer="0.3"/>
      <pageSetup paperSize="9" scale="84" orientation="portrait" horizontalDpi="300" verticalDpi="300" r:id="rId32"/>
      <headerFooter>
        <oddFooter>&amp;C- &amp;P -</oddFooter>
      </headerFooter>
    </customSheetView>
    <customSheetView guid="{A7A537DD-3639-4028-8374-24EF93F7F50D}" showGridLines="0" printArea="1">
      <selection activeCell="C17" sqref="C17"/>
      <colBreaks count="1" manualBreakCount="1">
        <brk id="9" max="20" man="1"/>
      </colBreaks>
      <pageMargins left="0.25" right="0.25" top="0.75" bottom="0.75" header="0.3" footer="0.3"/>
      <pageSetup paperSize="9" scale="84" orientation="portrait" horizontalDpi="300" verticalDpi="300" r:id="rId33"/>
      <headerFooter>
        <oddFooter>&amp;C- &amp;P -</oddFooter>
      </headerFooter>
    </customSheetView>
    <customSheetView guid="{0B51740E-E870-447D-82CF-F9426A0FDB8A}" showGridLines="0">
      <selection activeCell="C17" sqref="C17"/>
      <colBreaks count="1" manualBreakCount="1">
        <brk id="9" max="20" man="1"/>
      </colBreaks>
      <pageMargins left="0.25" right="0.25" top="0.75" bottom="0.75" header="0.3" footer="0.3"/>
      <pageSetup paperSize="9" scale="84" orientation="portrait" horizontalDpi="300" verticalDpi="300" r:id="rId34"/>
      <headerFooter>
        <oddFooter>&amp;C- &amp;P -</oddFooter>
      </headerFooter>
    </customSheetView>
    <customSheetView guid="{B25978DA-B72A-4DF3-B7F6-0B7323E18582}" showGridLines="0">
      <selection activeCell="C17" sqref="C17"/>
      <colBreaks count="1" manualBreakCount="1">
        <brk id="9" max="20" man="1"/>
      </colBreaks>
      <pageMargins left="0.25" right="0.25" top="0.75" bottom="0.75" header="0.3" footer="0.3"/>
      <pageSetup paperSize="9" scale="84" orientation="portrait" horizontalDpi="300" verticalDpi="300" r:id="rId35"/>
      <headerFooter>
        <oddFooter>&amp;C- &amp;P -</oddFooter>
      </headerFooter>
    </customSheetView>
    <customSheetView guid="{1FD8CC80-ABBD-4004-965D-7C3A94C6060A}" showGridLines="0" printArea="1">
      <colBreaks count="1" manualBreakCount="1">
        <brk id="9" max="20" man="1"/>
      </colBreaks>
      <pageMargins left="0.25" right="0.25" top="0.75" bottom="0.75" header="0.3" footer="0.3"/>
      <pageSetup paperSize="9" scale="84" orientation="portrait" horizontalDpi="300" verticalDpi="300" r:id="rId36"/>
      <headerFooter>
        <oddFooter>&amp;C- &amp;P -</oddFooter>
      </headerFooter>
    </customSheetView>
    <customSheetView guid="{4B3B3520-A8B7-4246-A658-5E3046C11156}" showGridLines="0" printArea="1">
      <colBreaks count="1" manualBreakCount="1">
        <brk id="9" max="20" man="1"/>
      </colBreaks>
      <pageMargins left="0.25" right="0.25" top="0.75" bottom="0.75" header="0.3" footer="0.3"/>
      <pageSetup paperSize="9" scale="84" orientation="portrait" horizontalDpi="300" verticalDpi="300" r:id="rId37"/>
      <headerFooter>
        <oddFooter>&amp;C- &amp;P -</oddFooter>
      </headerFooter>
    </customSheetView>
    <customSheetView guid="{8AC86257-3275-45B0-9EB5-FCC978284538}" showGridLines="0">
      <selection activeCell="C17" sqref="C17"/>
      <colBreaks count="1" manualBreakCount="1">
        <brk id="9" max="20" man="1"/>
      </colBreaks>
      <pageMargins left="0.25" right="0.25" top="0.75" bottom="0.75" header="0.3" footer="0.3"/>
      <pageSetup paperSize="9" scale="84" orientation="portrait" horizontalDpi="300" verticalDpi="300" r:id="rId38"/>
      <headerFooter>
        <oddFooter>&amp;C- &amp;P -</oddFooter>
      </headerFooter>
    </customSheetView>
    <customSheetView guid="{E45D6C9F-29CA-4814-BB11-FCF7794E8FD9}" showGridLines="0" printArea="1">
      <selection activeCell="C17" sqref="C17"/>
      <colBreaks count="1" manualBreakCount="1">
        <brk id="9" max="20" man="1"/>
      </colBreaks>
      <pageMargins left="0.25" right="0.25" top="0.75" bottom="0.75" header="0.3" footer="0.3"/>
      <pageSetup paperSize="9" scale="84" orientation="portrait" horizontalDpi="300" verticalDpi="300" r:id="rId39"/>
      <headerFooter>
        <oddFooter>&amp;C- &amp;P -</oddFooter>
      </headerFooter>
    </customSheetView>
    <customSheetView guid="{8B4E2514-D1F2-4DC0-817C-9C588D7DCCCB}" showGridLines="0" printArea="1">
      <selection activeCell="F20" sqref="F20"/>
      <colBreaks count="1" manualBreakCount="1">
        <brk id="9" max="20" man="1"/>
      </colBreaks>
      <pageMargins left="0.25" right="0.25" top="0.75" bottom="0.75" header="0.3" footer="0.3"/>
      <pageSetup paperSize="9" scale="84" orientation="portrait" horizontalDpi="300" verticalDpi="300" r:id="rId40"/>
      <headerFooter>
        <oddFooter>&amp;C- &amp;P -</oddFooter>
      </headerFooter>
    </customSheetView>
    <customSheetView guid="{C0326AA0-4A84-4874-8CF5-FBF582EDE8E4}" showGridLines="0" printArea="1">
      <selection activeCell="F20" sqref="F20"/>
      <colBreaks count="1" manualBreakCount="1">
        <brk id="9" max="20" man="1"/>
      </colBreaks>
      <pageMargins left="0.25" right="0.25" top="0.75" bottom="0.75" header="0.3" footer="0.3"/>
      <pageSetup paperSize="9" scale="84" orientation="portrait" horizontalDpi="300" verticalDpi="300" r:id="rId41"/>
      <headerFooter>
        <oddFooter>&amp;C- &amp;P -</oddFooter>
      </headerFooter>
    </customSheetView>
    <customSheetView guid="{59B93C71-A242-4D48-B468-4BF3F954629F}" showGridLines="0" printArea="1">
      <selection activeCell="C17" sqref="C17"/>
      <colBreaks count="1" manualBreakCount="1">
        <brk id="9" max="20" man="1"/>
      </colBreaks>
      <pageMargins left="0.25" right="0.25" top="0.75" bottom="0.75" header="0.3" footer="0.3"/>
      <pageSetup paperSize="9" scale="84" orientation="portrait" horizontalDpi="300" verticalDpi="300" r:id="rId42"/>
      <headerFooter>
        <oddFooter>&amp;C- &amp;P -</oddFooter>
      </headerFooter>
    </customSheetView>
    <customSheetView guid="{1E58E4D1-4C75-4B8C-BEB1-17A46DD86746}" showGridLines="0">
      <selection activeCell="C17" sqref="C17"/>
      <colBreaks count="1" manualBreakCount="1">
        <brk id="9" max="20" man="1"/>
      </colBreaks>
      <pageMargins left="0.25" right="0.25" top="0.75" bottom="0.75" header="0.3" footer="0.3"/>
      <pageSetup paperSize="9" scale="84" orientation="portrait" horizontalDpi="300" verticalDpi="300" r:id="rId43"/>
      <headerFooter>
        <oddFooter>&amp;C- &amp;P -</oddFooter>
      </headerFooter>
    </customSheetView>
    <customSheetView guid="{D71B0015-E1E5-4683-BC96-4B8372B0A92C}" showGridLines="0" printArea="1">
      <selection activeCell="C17" sqref="C17"/>
      <colBreaks count="1" manualBreakCount="1">
        <brk id="9" max="20" man="1"/>
      </colBreaks>
      <pageMargins left="0.25" right="0.25" top="0.75" bottom="0.75" header="0.3" footer="0.3"/>
      <pageSetup paperSize="9" scale="84" orientation="portrait" horizontalDpi="300" verticalDpi="300" r:id="rId44"/>
      <headerFooter>
        <oddFooter>&amp;C- &amp;P -</oddFooter>
      </headerFooter>
    </customSheetView>
    <customSheetView guid="{7A9295A9-5D4A-4252-8AE5-EAA229FB3161}" showGridLines="0" printArea="1">
      <selection activeCell="C17" sqref="C17"/>
      <colBreaks count="1" manualBreakCount="1">
        <brk id="9" max="20" man="1"/>
      </colBreaks>
      <pageMargins left="0.25" right="0.25" top="0.75" bottom="0.75" header="0.3" footer="0.3"/>
      <pageSetup paperSize="9" scale="84" orientation="portrait" horizontalDpi="300" verticalDpi="300" r:id="rId45"/>
      <headerFooter>
        <oddFooter>&amp;C- &amp;P -</oddFooter>
      </headerFooter>
    </customSheetView>
    <customSheetView guid="{034C4040-D496-4677-9760-C8AFC8A3816C}" showGridLines="0">
      <selection activeCell="C17" sqref="C17"/>
      <colBreaks count="1" manualBreakCount="1">
        <brk id="9" max="20" man="1"/>
      </colBreaks>
      <pageMargins left="0.25" right="0.25" top="0.75" bottom="0.75" header="0.3" footer="0.3"/>
      <pageSetup paperSize="9" scale="84" orientation="portrait" horizontalDpi="300" verticalDpi="300" r:id="rId46"/>
      <headerFooter>
        <oddFooter>&amp;C- &amp;P -</oddFooter>
      </headerFooter>
    </customSheetView>
    <customSheetView guid="{430D13A4-4EC3-4F3B-94F5-67B604D20D98}" showGridLines="0" printArea="1">
      <selection activeCell="C17" sqref="C17"/>
      <colBreaks count="1" manualBreakCount="1">
        <brk id="9" max="20" man="1"/>
      </colBreaks>
      <pageMargins left="0.25" right="0.25" top="0.75" bottom="0.75" header="0.3" footer="0.3"/>
      <pageSetup paperSize="9" scale="84" orientation="portrait" horizontalDpi="300" verticalDpi="300" r:id="rId47"/>
      <headerFooter>
        <oddFooter>&amp;C- &amp;P -</oddFooter>
      </headerFooter>
    </customSheetView>
    <customSheetView guid="{337CCED3-5E6B-4E3D-BC98-489707EF974E}" showGridLines="0" printArea="1">
      <selection activeCell="C17" sqref="C17"/>
      <colBreaks count="1" manualBreakCount="1">
        <brk id="9" max="20" man="1"/>
      </colBreaks>
      <pageMargins left="0.25" right="0.25" top="0.75" bottom="0.75" header="0.3" footer="0.3"/>
      <pageSetup paperSize="9" scale="84" orientation="portrait" horizontalDpi="300" verticalDpi="300" r:id="rId48"/>
      <headerFooter>
        <oddFooter>&amp;C- &amp;P -</oddFooter>
      </headerFooter>
    </customSheetView>
    <customSheetView guid="{0EDD8A79-DA95-4C03-AB90-8EF8BEF7366A}" showGridLines="0">
      <selection activeCell="C17" sqref="C17"/>
      <colBreaks count="1" manualBreakCount="1">
        <brk id="9" max="20" man="1"/>
      </colBreaks>
      <pageMargins left="0.25" right="0.25" top="0.75" bottom="0.75" header="0.3" footer="0.3"/>
      <pageSetup paperSize="9" scale="84" orientation="portrait" horizontalDpi="300" verticalDpi="300" r:id="rId49"/>
      <headerFooter>
        <oddFooter>&amp;C- &amp;P -</oddFooter>
      </headerFooter>
    </customSheetView>
    <customSheetView guid="{214495F1-9B71-47E5-887D-A07A1A95C8B8}" showGridLines="0">
      <selection activeCell="C17" sqref="C17"/>
      <colBreaks count="1" manualBreakCount="1">
        <brk id="9" max="20" man="1"/>
      </colBreaks>
      <pageMargins left="0.25" right="0.25" top="0.75" bottom="0.75" header="0.3" footer="0.3"/>
      <pageSetup paperSize="9" scale="84" orientation="portrait" horizontalDpi="300" verticalDpi="300" r:id="rId50"/>
      <headerFooter>
        <oddFooter>&amp;C- &amp;P -</oddFooter>
      </headerFooter>
    </customSheetView>
    <customSheetView guid="{CD8CBEF9-02F2-47BF-8155-972E366007BB}" showGridLines="0" printArea="1">
      <selection activeCell="C17" sqref="C17"/>
      <colBreaks count="1" manualBreakCount="1">
        <brk id="9" max="20" man="1"/>
      </colBreaks>
      <pageMargins left="0.25" right="0.25" top="0.75" bottom="0.75" header="0.3" footer="0.3"/>
      <pageSetup paperSize="9" scale="84" orientation="portrait" horizontalDpi="300" verticalDpi="300" r:id="rId51"/>
      <headerFooter>
        <oddFooter>&amp;C- &amp;P -</oddFooter>
      </headerFooter>
    </customSheetView>
    <customSheetView guid="{BD61EDB6-A93F-4890-AEDE-32E26E64EB3F}" showGridLines="0" printArea="1">
      <selection activeCell="C17" sqref="C17"/>
      <colBreaks count="1" manualBreakCount="1">
        <brk id="9" max="20" man="1"/>
      </colBreaks>
      <pageMargins left="0.25" right="0.25" top="0.75" bottom="0.75" header="0.3" footer="0.3"/>
      <pageSetup paperSize="9" scale="84" orientation="portrait" horizontalDpi="300" verticalDpi="300" r:id="rId52"/>
      <headerFooter>
        <oddFooter>&amp;C- &amp;P -</oddFooter>
      </headerFooter>
    </customSheetView>
    <customSheetView guid="{2551149C-B400-4FF7-9C66-7D38AF192CD3}" showGridLines="0">
      <selection activeCell="C17" sqref="C17"/>
      <colBreaks count="1" manualBreakCount="1">
        <brk id="9" max="20" man="1"/>
      </colBreaks>
      <pageMargins left="0.25" right="0.25" top="0.75" bottom="0.75" header="0.3" footer="0.3"/>
      <pageSetup paperSize="9" scale="84" orientation="portrait" horizontalDpi="300" verticalDpi="300" r:id="rId53"/>
      <headerFooter>
        <oddFooter>&amp;C- &amp;P -</oddFooter>
      </headerFooter>
    </customSheetView>
    <customSheetView guid="{F0A88F7F-B050-44D2-9557-2B68B424EAF3}" showGridLines="0">
      <selection activeCell="C17" sqref="C17"/>
      <colBreaks count="1" manualBreakCount="1">
        <brk id="9" max="20" man="1"/>
      </colBreaks>
      <pageMargins left="0.25" right="0.25" top="0.75" bottom="0.75" header="0.3" footer="0.3"/>
      <pageSetup paperSize="9" scale="84" orientation="portrait" horizontalDpi="300" verticalDpi="300" r:id="rId54"/>
      <headerFooter>
        <oddFooter>&amp;C- &amp;P -</oddFooter>
      </headerFooter>
    </customSheetView>
    <customSheetView guid="{2868789A-41EF-4245-B3C9-D4B5F666F8F4}" showGridLines="0" printArea="1">
      <selection activeCell="C17" sqref="C17"/>
      <colBreaks count="1" manualBreakCount="1">
        <brk id="9" max="20" man="1"/>
      </colBreaks>
      <pageMargins left="0.25" right="0.25" top="0.75" bottom="0.75" header="0.3" footer="0.3"/>
      <pageSetup paperSize="9" scale="84" orientation="portrait" horizontalDpi="300" verticalDpi="300" r:id="rId55"/>
      <headerFooter>
        <oddFooter>&amp;C- &amp;P -</oddFooter>
      </headerFooter>
    </customSheetView>
    <customSheetView guid="{D4061CCF-D275-4D76-9A0F-61EA73C6A533}" showGridLines="0" printArea="1">
      <selection activeCell="C17" sqref="C17"/>
      <colBreaks count="1" manualBreakCount="1">
        <brk id="9" max="20" man="1"/>
      </colBreaks>
      <pageMargins left="0.25" right="0.25" top="0.75" bottom="0.75" header="0.3" footer="0.3"/>
      <pageSetup paperSize="9" scale="84" orientation="portrait" horizontalDpi="300" verticalDpi="300" r:id="rId56"/>
      <headerFooter>
        <oddFooter>&amp;C- &amp;P -</oddFooter>
      </headerFooter>
    </customSheetView>
    <customSheetView guid="{EDD10121-F027-40CB-A383-1ABBBA7824D4}" showGridLines="0" printArea="1">
      <selection activeCell="C17" sqref="C17"/>
      <colBreaks count="1" manualBreakCount="1">
        <brk id="9" max="20" man="1"/>
      </colBreaks>
      <pageMargins left="0.25" right="0.25" top="0.75" bottom="0.75" header="0.3" footer="0.3"/>
      <pageSetup paperSize="9" scale="84" orientation="portrait" horizontalDpi="300" verticalDpi="300" r:id="rId57"/>
      <headerFooter>
        <oddFooter>&amp;C- &amp;P -</oddFooter>
      </headerFooter>
    </customSheetView>
    <customSheetView guid="{D6BD57F8-F6EE-4534-8181-C57064A1B98C}" scale="115" showGridLines="0">
      <selection activeCell="J25" sqref="J25"/>
      <colBreaks count="1" manualBreakCount="1">
        <brk id="9" max="20" man="1"/>
      </colBreaks>
      <pageMargins left="0.25" right="0.25" top="0.75" bottom="0.75" header="0.3" footer="0.3"/>
      <pageSetup paperSize="9" scale="84" orientation="portrait" horizontalDpi="300" verticalDpi="300" r:id="rId58"/>
      <headerFooter>
        <oddFooter>&amp;C- &amp;P -</oddFooter>
      </headerFooter>
    </customSheetView>
    <customSheetView guid="{277459B4-A39D-41CB-B2BE-AB6578293E76}" scale="115" showGridLines="0" printArea="1">
      <selection activeCell="J25" sqref="J25"/>
      <colBreaks count="1" manualBreakCount="1">
        <brk id="9" max="20" man="1"/>
      </colBreaks>
      <pageMargins left="0.25" right="0.25" top="0.75" bottom="0.75" header="0.3" footer="0.3"/>
      <pageSetup paperSize="9" scale="84" orientation="portrait" horizontalDpi="300" verticalDpi="300" r:id="rId59"/>
      <headerFooter>
        <oddFooter>&amp;C- &amp;P -</oddFooter>
      </headerFooter>
    </customSheetView>
  </customSheetViews>
  <phoneticPr fontId="7"/>
  <hyperlinks>
    <hyperlink ref="I1" location="目次!A1" display="目次へ戻る"/>
  </hyperlinks>
  <pageMargins left="0.25" right="0.25" top="0.75" bottom="0.75" header="0.3" footer="0.3"/>
  <pageSetup paperSize="9" scale="84" orientation="portrait" horizontalDpi="300" verticalDpi="300" r:id="rId60"/>
  <headerFooter>
    <oddFooter>&amp;C- &amp;P -</oddFooter>
  </headerFooter>
  <colBreaks count="1" manualBreakCount="1">
    <brk id="9" max="20" man="1"/>
  </colBreaks>
  <drawing r:id="rId6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12"/>
  <sheetViews>
    <sheetView showGridLines="0" zoomScale="55" zoomScaleNormal="55" zoomScaleSheetLayoutView="100" workbookViewId="0">
      <selection activeCell="G2" sqref="G2"/>
    </sheetView>
  </sheetViews>
  <sheetFormatPr defaultColWidth="9" defaultRowHeight="13.5"/>
  <cols>
    <col min="1" max="1" width="24.375" style="209" customWidth="1"/>
    <col min="2" max="3" width="10.625" style="209" customWidth="1"/>
    <col min="4" max="4" width="27.875" style="209" customWidth="1"/>
    <col min="5" max="6" width="10.62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F1" s="125" t="s">
        <v>400</v>
      </c>
    </row>
    <row r="2" spans="1:7">
      <c r="A2" s="209" t="s">
        <v>628</v>
      </c>
      <c r="G2" s="209" t="s">
        <v>628</v>
      </c>
    </row>
    <row r="3" spans="1:7">
      <c r="A3" s="76"/>
      <c r="D3" s="78"/>
    </row>
    <row r="4" spans="1:7">
      <c r="A4" s="76" t="s">
        <v>629</v>
      </c>
      <c r="D4" s="78" t="s">
        <v>315</v>
      </c>
    </row>
    <row r="5" spans="1:7">
      <c r="A5" s="48"/>
      <c r="B5" s="77" t="s">
        <v>212</v>
      </c>
      <c r="D5" s="48"/>
      <c r="E5" s="77" t="s">
        <v>212</v>
      </c>
    </row>
    <row r="6" spans="1:7" ht="21">
      <c r="A6" s="48"/>
      <c r="B6" s="223" t="s">
        <v>314</v>
      </c>
      <c r="D6" s="48"/>
      <c r="E6" s="223" t="s">
        <v>314</v>
      </c>
    </row>
    <row r="7" spans="1:7">
      <c r="A7" s="215" t="s">
        <v>213</v>
      </c>
      <c r="B7" s="58"/>
      <c r="D7" s="215" t="s">
        <v>213</v>
      </c>
      <c r="E7" s="58"/>
    </row>
    <row r="8" spans="1:7">
      <c r="A8" s="215" t="s">
        <v>214</v>
      </c>
      <c r="B8" s="58">
        <v>179261</v>
      </c>
      <c r="D8" s="215" t="s">
        <v>316</v>
      </c>
      <c r="E8" s="58">
        <v>167095</v>
      </c>
    </row>
    <row r="9" spans="1:7">
      <c r="A9" s="215" t="s">
        <v>215</v>
      </c>
      <c r="B9" s="58">
        <v>138621</v>
      </c>
      <c r="D9" s="215" t="s">
        <v>317</v>
      </c>
      <c r="E9" s="58">
        <v>138621</v>
      </c>
    </row>
    <row r="10" spans="1:7">
      <c r="A10" s="215" t="s">
        <v>216</v>
      </c>
      <c r="B10" s="58" t="s">
        <v>706</v>
      </c>
      <c r="D10" s="215" t="s">
        <v>318</v>
      </c>
      <c r="E10" s="58" t="s">
        <v>706</v>
      </c>
    </row>
    <row r="11" spans="1:7">
      <c r="A11" s="215" t="s">
        <v>217</v>
      </c>
      <c r="B11" s="58">
        <v>14319</v>
      </c>
      <c r="D11" s="215" t="s">
        <v>217</v>
      </c>
      <c r="E11" s="58">
        <v>14319</v>
      </c>
    </row>
    <row r="12" spans="1:7">
      <c r="A12" s="215" t="s">
        <v>218</v>
      </c>
      <c r="B12" s="58">
        <v>124302</v>
      </c>
      <c r="D12" s="215" t="s">
        <v>218</v>
      </c>
      <c r="E12" s="58">
        <v>124302</v>
      </c>
    </row>
    <row r="13" spans="1:7">
      <c r="A13" s="215" t="s">
        <v>219</v>
      </c>
      <c r="B13" s="58" t="s">
        <v>706</v>
      </c>
      <c r="D13" s="215" t="s">
        <v>319</v>
      </c>
      <c r="E13" s="58" t="s">
        <v>706</v>
      </c>
    </row>
    <row r="14" spans="1:7">
      <c r="A14" s="215" t="s">
        <v>220</v>
      </c>
      <c r="B14" s="58">
        <v>35091</v>
      </c>
      <c r="D14" s="215" t="s">
        <v>320</v>
      </c>
      <c r="E14" s="58">
        <v>23543</v>
      </c>
    </row>
    <row r="15" spans="1:7">
      <c r="A15" s="215" t="s">
        <v>221</v>
      </c>
      <c r="B15" s="58">
        <v>32385</v>
      </c>
      <c r="D15" s="215" t="s">
        <v>221</v>
      </c>
      <c r="E15" s="58">
        <v>21480</v>
      </c>
    </row>
    <row r="16" spans="1:7">
      <c r="A16" s="221" t="s">
        <v>222</v>
      </c>
      <c r="B16" s="283">
        <v>2501</v>
      </c>
      <c r="D16" s="221" t="s">
        <v>222</v>
      </c>
      <c r="E16" s="283">
        <v>2589</v>
      </c>
    </row>
    <row r="17" spans="1:5">
      <c r="A17" s="221" t="s">
        <v>223</v>
      </c>
      <c r="B17" s="283">
        <v>705</v>
      </c>
      <c r="D17" s="221" t="s">
        <v>223</v>
      </c>
      <c r="E17" s="283">
        <v>521</v>
      </c>
    </row>
    <row r="18" spans="1:5">
      <c r="A18" s="221" t="s">
        <v>224</v>
      </c>
      <c r="B18" s="283">
        <v>445</v>
      </c>
      <c r="D18" s="221" t="s">
        <v>224</v>
      </c>
      <c r="E18" s="283">
        <v>558</v>
      </c>
    </row>
    <row r="19" spans="1:5">
      <c r="A19" s="221" t="s">
        <v>225</v>
      </c>
      <c r="B19" s="283">
        <v>818</v>
      </c>
      <c r="D19" s="221" t="s">
        <v>225</v>
      </c>
      <c r="E19" s="283">
        <v>622</v>
      </c>
    </row>
    <row r="20" spans="1:5">
      <c r="A20" s="222" t="s">
        <v>226</v>
      </c>
      <c r="B20" s="284">
        <v>8600</v>
      </c>
      <c r="D20" s="222" t="s">
        <v>226</v>
      </c>
      <c r="E20" s="284">
        <v>5305</v>
      </c>
    </row>
    <row r="21" spans="1:5">
      <c r="A21" s="215" t="s">
        <v>227</v>
      </c>
      <c r="B21" s="58">
        <v>178</v>
      </c>
      <c r="D21" s="215" t="s">
        <v>227</v>
      </c>
      <c r="E21" s="58">
        <v>41</v>
      </c>
    </row>
    <row r="22" spans="1:5">
      <c r="A22" s="215" t="s">
        <v>228</v>
      </c>
      <c r="B22" s="58">
        <v>25</v>
      </c>
      <c r="D22" s="215" t="s">
        <v>228</v>
      </c>
      <c r="E22" s="58">
        <v>28</v>
      </c>
    </row>
    <row r="23" spans="1:5">
      <c r="A23" s="222" t="s">
        <v>229</v>
      </c>
      <c r="B23" s="284">
        <v>2002</v>
      </c>
      <c r="D23" s="222" t="s">
        <v>229</v>
      </c>
      <c r="E23" s="284">
        <v>902</v>
      </c>
    </row>
    <row r="24" spans="1:5">
      <c r="A24" s="222" t="s">
        <v>230</v>
      </c>
      <c r="B24" s="284">
        <v>2760</v>
      </c>
      <c r="D24" s="222" t="s">
        <v>230</v>
      </c>
      <c r="E24" s="284">
        <v>1311</v>
      </c>
    </row>
    <row r="25" spans="1:5">
      <c r="A25" s="215" t="s">
        <v>231</v>
      </c>
      <c r="B25" s="58">
        <v>52</v>
      </c>
      <c r="D25" s="215" t="s">
        <v>231</v>
      </c>
      <c r="E25" s="58">
        <v>105</v>
      </c>
    </row>
    <row r="26" spans="1:5">
      <c r="A26" s="215" t="s">
        <v>232</v>
      </c>
      <c r="B26" s="58">
        <v>223</v>
      </c>
      <c r="D26" s="215" t="s">
        <v>232</v>
      </c>
      <c r="E26" s="58">
        <v>53</v>
      </c>
    </row>
    <row r="27" spans="1:5">
      <c r="A27" s="222" t="s">
        <v>233</v>
      </c>
      <c r="B27" s="284">
        <v>4205</v>
      </c>
      <c r="D27" s="222" t="s">
        <v>233</v>
      </c>
      <c r="E27" s="284">
        <v>3971</v>
      </c>
    </row>
    <row r="28" spans="1:5">
      <c r="A28" s="215" t="s">
        <v>234</v>
      </c>
      <c r="B28" s="58">
        <v>54</v>
      </c>
      <c r="D28" s="215" t="s">
        <v>234</v>
      </c>
      <c r="E28" s="58">
        <v>13</v>
      </c>
    </row>
    <row r="29" spans="1:5">
      <c r="A29" s="215" t="s">
        <v>235</v>
      </c>
      <c r="B29" s="58">
        <v>22</v>
      </c>
      <c r="D29" s="215" t="s">
        <v>235</v>
      </c>
      <c r="E29" s="58">
        <v>4</v>
      </c>
    </row>
    <row r="30" spans="1:5">
      <c r="A30" s="215" t="s">
        <v>236</v>
      </c>
      <c r="B30" s="58">
        <v>68</v>
      </c>
      <c r="D30" s="215" t="s">
        <v>236</v>
      </c>
      <c r="E30" s="58">
        <v>29</v>
      </c>
    </row>
    <row r="31" spans="1:5">
      <c r="A31" s="222" t="s">
        <v>237</v>
      </c>
      <c r="B31" s="284">
        <v>889</v>
      </c>
      <c r="D31" s="222" t="s">
        <v>237</v>
      </c>
      <c r="E31" s="284">
        <v>230</v>
      </c>
    </row>
    <row r="32" spans="1:5">
      <c r="A32" s="222" t="s">
        <v>238</v>
      </c>
      <c r="B32" s="284">
        <v>957</v>
      </c>
      <c r="D32" s="222" t="s">
        <v>238</v>
      </c>
      <c r="E32" s="284">
        <v>519</v>
      </c>
    </row>
    <row r="33" spans="1:5">
      <c r="A33" s="222" t="s">
        <v>239</v>
      </c>
      <c r="B33" s="284">
        <v>315</v>
      </c>
      <c r="D33" s="222" t="s">
        <v>239</v>
      </c>
      <c r="E33" s="284">
        <v>154</v>
      </c>
    </row>
    <row r="34" spans="1:5">
      <c r="A34" s="215" t="s">
        <v>240</v>
      </c>
      <c r="B34" s="58">
        <v>9</v>
      </c>
      <c r="D34" s="215" t="s">
        <v>240</v>
      </c>
      <c r="E34" s="58">
        <v>10</v>
      </c>
    </row>
    <row r="35" spans="1:5">
      <c r="A35" s="215" t="s">
        <v>241</v>
      </c>
      <c r="B35" s="58">
        <v>2</v>
      </c>
      <c r="D35" s="215" t="s">
        <v>321</v>
      </c>
      <c r="E35" s="58">
        <v>3</v>
      </c>
    </row>
    <row r="36" spans="1:5">
      <c r="A36" s="215" t="s">
        <v>242</v>
      </c>
      <c r="B36" s="58">
        <v>17</v>
      </c>
      <c r="D36" s="215" t="s">
        <v>241</v>
      </c>
      <c r="E36" s="58">
        <v>1</v>
      </c>
    </row>
    <row r="37" spans="1:5">
      <c r="A37" s="215" t="s">
        <v>243</v>
      </c>
      <c r="B37" s="58">
        <v>28</v>
      </c>
      <c r="D37" s="215" t="s">
        <v>242</v>
      </c>
      <c r="E37" s="58">
        <v>16</v>
      </c>
    </row>
    <row r="38" spans="1:5">
      <c r="A38" s="215" t="s">
        <v>244</v>
      </c>
      <c r="B38" s="58">
        <v>7</v>
      </c>
      <c r="D38" s="215" t="s">
        <v>243</v>
      </c>
      <c r="E38" s="58">
        <v>34</v>
      </c>
    </row>
    <row r="39" spans="1:5">
      <c r="A39" s="222" t="s">
        <v>245</v>
      </c>
      <c r="B39" s="284">
        <v>40</v>
      </c>
      <c r="D39" s="215" t="s">
        <v>244</v>
      </c>
      <c r="E39" s="58">
        <v>2</v>
      </c>
    </row>
    <row r="40" spans="1:5">
      <c r="A40" s="222" t="s">
        <v>246</v>
      </c>
      <c r="B40" s="284">
        <v>718</v>
      </c>
      <c r="D40" s="222" t="s">
        <v>245</v>
      </c>
      <c r="E40" s="284">
        <v>17</v>
      </c>
    </row>
    <row r="41" spans="1:5">
      <c r="A41" s="215" t="s">
        <v>247</v>
      </c>
      <c r="B41" s="58">
        <v>77</v>
      </c>
      <c r="D41" s="222" t="s">
        <v>246</v>
      </c>
      <c r="E41" s="284">
        <v>188</v>
      </c>
    </row>
    <row r="42" spans="1:5">
      <c r="A42" s="215" t="s">
        <v>248</v>
      </c>
      <c r="B42" s="58">
        <v>22</v>
      </c>
      <c r="D42" s="215" t="s">
        <v>247</v>
      </c>
      <c r="E42" s="58">
        <v>16</v>
      </c>
    </row>
    <row r="43" spans="1:5">
      <c r="A43" s="215" t="s">
        <v>249</v>
      </c>
      <c r="B43" s="58">
        <v>8</v>
      </c>
      <c r="D43" s="215" t="s">
        <v>248</v>
      </c>
      <c r="E43" s="58">
        <v>3</v>
      </c>
    </row>
    <row r="44" spans="1:5">
      <c r="A44" s="215" t="s">
        <v>250</v>
      </c>
      <c r="B44" s="58">
        <v>1</v>
      </c>
      <c r="D44" s="215" t="s">
        <v>249</v>
      </c>
      <c r="E44" s="58">
        <v>3</v>
      </c>
    </row>
    <row r="45" spans="1:5">
      <c r="A45" s="215" t="s">
        <v>251</v>
      </c>
      <c r="B45" s="58">
        <v>1</v>
      </c>
      <c r="D45" s="215" t="s">
        <v>250</v>
      </c>
      <c r="E45" s="58">
        <v>3</v>
      </c>
    </row>
    <row r="46" spans="1:5">
      <c r="A46" s="215" t="s">
        <v>707</v>
      </c>
      <c r="B46" s="58">
        <v>2</v>
      </c>
      <c r="D46" s="215" t="s">
        <v>251</v>
      </c>
      <c r="E46" s="58">
        <v>3</v>
      </c>
    </row>
    <row r="47" spans="1:5">
      <c r="A47" s="215" t="s">
        <v>252</v>
      </c>
      <c r="B47" s="58">
        <v>88</v>
      </c>
      <c r="D47" s="215" t="s">
        <v>252</v>
      </c>
      <c r="E47" s="58">
        <v>7</v>
      </c>
    </row>
    <row r="48" spans="1:5">
      <c r="A48" s="215" t="s">
        <v>253</v>
      </c>
      <c r="B48" s="58">
        <v>230</v>
      </c>
      <c r="D48" s="215" t="s">
        <v>253</v>
      </c>
      <c r="E48" s="58">
        <v>121</v>
      </c>
    </row>
    <row r="49" spans="1:5">
      <c r="A49" s="215" t="s">
        <v>254</v>
      </c>
      <c r="B49" s="58">
        <v>146</v>
      </c>
      <c r="D49" s="215" t="s">
        <v>254</v>
      </c>
      <c r="E49" s="58">
        <v>119</v>
      </c>
    </row>
    <row r="50" spans="1:5">
      <c r="A50" s="215" t="s">
        <v>255</v>
      </c>
      <c r="B50" s="58">
        <v>104</v>
      </c>
      <c r="D50" s="215" t="s">
        <v>255</v>
      </c>
      <c r="E50" s="58">
        <v>22</v>
      </c>
    </row>
    <row r="51" spans="1:5">
      <c r="A51" s="215" t="s">
        <v>256</v>
      </c>
      <c r="B51" s="58">
        <v>648</v>
      </c>
      <c r="D51" s="215" t="s">
        <v>256</v>
      </c>
      <c r="E51" s="58">
        <v>422</v>
      </c>
    </row>
    <row r="52" spans="1:5">
      <c r="A52" s="215" t="s">
        <v>257</v>
      </c>
      <c r="B52" s="58">
        <v>133</v>
      </c>
      <c r="D52" s="215" t="s">
        <v>257</v>
      </c>
      <c r="E52" s="58">
        <v>48</v>
      </c>
    </row>
    <row r="53" spans="1:5">
      <c r="A53" s="215" t="s">
        <v>258</v>
      </c>
      <c r="B53" s="58">
        <v>23</v>
      </c>
      <c r="D53" s="215" t="s">
        <v>258</v>
      </c>
      <c r="E53" s="58">
        <v>4</v>
      </c>
    </row>
    <row r="54" spans="1:5">
      <c r="A54" s="215" t="s">
        <v>259</v>
      </c>
      <c r="B54" s="58">
        <v>49</v>
      </c>
      <c r="D54" s="215" t="s">
        <v>259</v>
      </c>
      <c r="E54" s="58">
        <v>13</v>
      </c>
    </row>
    <row r="55" spans="1:5">
      <c r="A55" s="275" t="s">
        <v>260</v>
      </c>
      <c r="B55" s="59">
        <v>36</v>
      </c>
      <c r="D55" s="215" t="s">
        <v>260</v>
      </c>
      <c r="E55" s="58">
        <v>7</v>
      </c>
    </row>
    <row r="56" spans="1:5">
      <c r="A56" s="222" t="s">
        <v>261</v>
      </c>
      <c r="B56" s="284">
        <v>378</v>
      </c>
      <c r="D56" s="222" t="s">
        <v>261</v>
      </c>
      <c r="E56" s="284">
        <v>175</v>
      </c>
    </row>
    <row r="57" spans="1:5">
      <c r="A57" s="222" t="s">
        <v>262</v>
      </c>
      <c r="B57" s="284">
        <v>351</v>
      </c>
      <c r="D57" s="222" t="s">
        <v>262</v>
      </c>
      <c r="E57" s="284">
        <v>208</v>
      </c>
    </row>
    <row r="58" spans="1:5">
      <c r="A58" s="222" t="s">
        <v>263</v>
      </c>
      <c r="B58" s="284">
        <v>296</v>
      </c>
      <c r="D58" s="222" t="s">
        <v>263</v>
      </c>
      <c r="E58" s="284">
        <v>148</v>
      </c>
    </row>
    <row r="59" spans="1:5">
      <c r="A59" s="222" t="s">
        <v>264</v>
      </c>
      <c r="B59" s="284">
        <v>122</v>
      </c>
      <c r="D59" s="222" t="s">
        <v>264</v>
      </c>
      <c r="E59" s="284">
        <v>13</v>
      </c>
    </row>
    <row r="60" spans="1:5">
      <c r="A60" s="222" t="s">
        <v>265</v>
      </c>
      <c r="B60" s="284">
        <v>90</v>
      </c>
      <c r="D60" s="222" t="s">
        <v>265</v>
      </c>
      <c r="E60" s="284">
        <v>22</v>
      </c>
    </row>
    <row r="61" spans="1:5">
      <c r="A61" s="222" t="s">
        <v>266</v>
      </c>
      <c r="B61" s="284">
        <v>3283</v>
      </c>
      <c r="D61" s="222" t="s">
        <v>266</v>
      </c>
      <c r="E61" s="284">
        <v>1502</v>
      </c>
    </row>
    <row r="62" spans="1:5">
      <c r="A62" s="222" t="s">
        <v>267</v>
      </c>
      <c r="B62" s="284">
        <v>620</v>
      </c>
      <c r="D62" s="222" t="s">
        <v>267</v>
      </c>
      <c r="E62" s="284">
        <v>193</v>
      </c>
    </row>
    <row r="63" spans="1:5">
      <c r="A63" s="215" t="s">
        <v>268</v>
      </c>
      <c r="B63" s="58">
        <v>7</v>
      </c>
      <c r="D63" s="275" t="s">
        <v>268</v>
      </c>
      <c r="E63" s="59">
        <v>31</v>
      </c>
    </row>
    <row r="64" spans="1:5">
      <c r="A64" s="215" t="s">
        <v>322</v>
      </c>
      <c r="B64" s="58">
        <v>1</v>
      </c>
      <c r="D64" s="275" t="s">
        <v>322</v>
      </c>
      <c r="E64" s="59">
        <v>41</v>
      </c>
    </row>
    <row r="65" spans="1:6">
      <c r="A65" s="215" t="s">
        <v>323</v>
      </c>
      <c r="B65" s="58">
        <v>7</v>
      </c>
      <c r="C65" s="220"/>
      <c r="D65" s="215" t="s">
        <v>323</v>
      </c>
      <c r="E65" s="58">
        <v>129</v>
      </c>
    </row>
    <row r="66" spans="1:6">
      <c r="A66" s="215" t="s">
        <v>269</v>
      </c>
      <c r="B66" s="58">
        <v>9</v>
      </c>
      <c r="D66" s="215" t="s">
        <v>269</v>
      </c>
      <c r="E66" s="58">
        <v>48</v>
      </c>
    </row>
    <row r="67" spans="1:6">
      <c r="A67" s="215" t="s">
        <v>327</v>
      </c>
      <c r="B67" s="58">
        <v>8</v>
      </c>
      <c r="D67" s="215" t="s">
        <v>324</v>
      </c>
      <c r="E67" s="58">
        <v>132</v>
      </c>
    </row>
    <row r="68" spans="1:6">
      <c r="A68" s="215" t="s">
        <v>270</v>
      </c>
      <c r="B68" s="58">
        <v>4</v>
      </c>
      <c r="D68" s="215" t="s">
        <v>325</v>
      </c>
      <c r="E68" s="58">
        <v>41</v>
      </c>
    </row>
    <row r="69" spans="1:6">
      <c r="A69" s="275" t="s">
        <v>328</v>
      </c>
      <c r="B69" s="59">
        <v>1</v>
      </c>
      <c r="D69" s="215" t="s">
        <v>326</v>
      </c>
      <c r="E69" s="58">
        <v>86</v>
      </c>
    </row>
    <row r="70" spans="1:6">
      <c r="A70" s="215" t="s">
        <v>271</v>
      </c>
      <c r="B70" s="58">
        <v>2706</v>
      </c>
      <c r="C70" s="276">
        <v>1485</v>
      </c>
      <c r="D70" s="215" t="s">
        <v>327</v>
      </c>
      <c r="E70" s="58">
        <v>63</v>
      </c>
    </row>
    <row r="71" spans="1:6">
      <c r="A71" s="215" t="s">
        <v>272</v>
      </c>
      <c r="B71" s="58">
        <v>17</v>
      </c>
      <c r="D71" s="215" t="s">
        <v>270</v>
      </c>
      <c r="E71" s="58">
        <v>1</v>
      </c>
    </row>
    <row r="72" spans="1:6">
      <c r="A72" s="215" t="s">
        <v>273</v>
      </c>
      <c r="B72" s="58">
        <v>30</v>
      </c>
      <c r="D72" s="215" t="s">
        <v>328</v>
      </c>
      <c r="E72" s="58">
        <v>12</v>
      </c>
    </row>
    <row r="73" spans="1:6">
      <c r="A73" s="215" t="s">
        <v>274</v>
      </c>
      <c r="B73" s="58">
        <v>31</v>
      </c>
      <c r="D73" s="215" t="s">
        <v>271</v>
      </c>
      <c r="E73" s="58">
        <v>2063</v>
      </c>
      <c r="F73" s="220">
        <f>E73-E77-E85</f>
        <v>976</v>
      </c>
    </row>
    <row r="74" spans="1:6">
      <c r="A74" s="221" t="s">
        <v>275</v>
      </c>
      <c r="B74" s="283">
        <v>1053</v>
      </c>
      <c r="D74" s="215" t="s">
        <v>272</v>
      </c>
      <c r="E74" s="58">
        <v>13</v>
      </c>
      <c r="F74" s="220"/>
    </row>
    <row r="75" spans="1:6">
      <c r="A75" s="215" t="s">
        <v>276</v>
      </c>
      <c r="B75" s="58">
        <v>18</v>
      </c>
      <c r="D75" s="215" t="s">
        <v>273</v>
      </c>
      <c r="E75" s="58">
        <v>16</v>
      </c>
    </row>
    <row r="76" spans="1:6">
      <c r="A76" s="215" t="s">
        <v>277</v>
      </c>
      <c r="B76" s="58">
        <v>184</v>
      </c>
      <c r="D76" s="215" t="s">
        <v>274</v>
      </c>
      <c r="E76" s="58">
        <v>31</v>
      </c>
    </row>
    <row r="77" spans="1:6">
      <c r="A77" s="275" t="s">
        <v>278</v>
      </c>
      <c r="B77" s="59">
        <v>233</v>
      </c>
      <c r="D77" s="221" t="s">
        <v>275</v>
      </c>
      <c r="E77" s="283">
        <v>726</v>
      </c>
    </row>
    <row r="78" spans="1:6">
      <c r="A78" s="275" t="s">
        <v>279</v>
      </c>
      <c r="B78" s="59">
        <v>412</v>
      </c>
      <c r="D78" s="275" t="s">
        <v>276</v>
      </c>
      <c r="E78" s="59">
        <v>12</v>
      </c>
    </row>
    <row r="79" spans="1:6">
      <c r="A79" s="215" t="s">
        <v>280</v>
      </c>
      <c r="B79" s="58">
        <v>74</v>
      </c>
      <c r="D79" s="275" t="s">
        <v>277</v>
      </c>
      <c r="E79" s="59">
        <v>98</v>
      </c>
    </row>
    <row r="80" spans="1:6">
      <c r="A80" s="215" t="s">
        <v>281</v>
      </c>
      <c r="B80" s="58">
        <v>127</v>
      </c>
      <c r="D80" s="275" t="s">
        <v>278</v>
      </c>
      <c r="E80" s="59">
        <v>102</v>
      </c>
    </row>
    <row r="81" spans="1:5">
      <c r="A81" s="215" t="s">
        <v>282</v>
      </c>
      <c r="B81" s="58">
        <v>61</v>
      </c>
      <c r="D81" s="275" t="s">
        <v>279</v>
      </c>
      <c r="E81" s="59">
        <v>265</v>
      </c>
    </row>
    <row r="82" spans="1:5">
      <c r="A82" s="221" t="s">
        <v>283</v>
      </c>
      <c r="B82" s="283">
        <v>168</v>
      </c>
      <c r="D82" s="275" t="s">
        <v>280</v>
      </c>
      <c r="E82" s="59">
        <v>33</v>
      </c>
    </row>
    <row r="83" spans="1:5">
      <c r="A83" s="215" t="s">
        <v>284</v>
      </c>
      <c r="B83" s="58">
        <v>96</v>
      </c>
      <c r="D83" s="275" t="s">
        <v>281</v>
      </c>
      <c r="E83" s="59">
        <v>98</v>
      </c>
    </row>
    <row r="84" spans="1:5">
      <c r="A84" s="215" t="s">
        <v>285</v>
      </c>
      <c r="B84" s="58">
        <v>83</v>
      </c>
      <c r="D84" s="275" t="s">
        <v>282</v>
      </c>
      <c r="E84" s="59">
        <v>51</v>
      </c>
    </row>
    <row r="85" spans="1:5">
      <c r="A85" s="215" t="s">
        <v>286</v>
      </c>
      <c r="B85" s="58">
        <v>2</v>
      </c>
      <c r="D85" s="221" t="s">
        <v>283</v>
      </c>
      <c r="E85" s="283">
        <v>361</v>
      </c>
    </row>
    <row r="86" spans="1:5">
      <c r="A86" s="215" t="s">
        <v>287</v>
      </c>
      <c r="B86" s="58">
        <v>1</v>
      </c>
      <c r="D86" s="275" t="s">
        <v>284</v>
      </c>
      <c r="E86" s="59">
        <v>82</v>
      </c>
    </row>
    <row r="87" spans="1:5">
      <c r="A87" s="215" t="s">
        <v>288</v>
      </c>
      <c r="B87" s="58">
        <v>9</v>
      </c>
      <c r="D87" s="215" t="s">
        <v>285</v>
      </c>
      <c r="E87" s="58">
        <v>87</v>
      </c>
    </row>
    <row r="88" spans="1:5">
      <c r="A88" s="215" t="s">
        <v>289</v>
      </c>
      <c r="B88" s="58">
        <v>9</v>
      </c>
      <c r="D88" s="215" t="s">
        <v>286</v>
      </c>
      <c r="E88" s="58">
        <v>1</v>
      </c>
    </row>
    <row r="89" spans="1:5">
      <c r="A89" s="215" t="s">
        <v>290</v>
      </c>
      <c r="B89" s="58">
        <v>1</v>
      </c>
      <c r="D89" s="215" t="s">
        <v>287</v>
      </c>
      <c r="E89" s="58">
        <v>4</v>
      </c>
    </row>
    <row r="90" spans="1:5">
      <c r="A90" s="215" t="s">
        <v>291</v>
      </c>
      <c r="B90" s="58">
        <v>17</v>
      </c>
      <c r="D90" s="215" t="s">
        <v>708</v>
      </c>
      <c r="E90" s="58">
        <v>3</v>
      </c>
    </row>
    <row r="91" spans="1:5">
      <c r="A91" s="215" t="s">
        <v>292</v>
      </c>
      <c r="B91" s="58">
        <v>19</v>
      </c>
      <c r="D91" s="215" t="s">
        <v>288</v>
      </c>
      <c r="E91" s="58">
        <v>5</v>
      </c>
    </row>
    <row r="92" spans="1:5">
      <c r="A92" s="215" t="s">
        <v>293</v>
      </c>
      <c r="B92" s="58">
        <v>2</v>
      </c>
      <c r="D92" s="215" t="s">
        <v>289</v>
      </c>
      <c r="E92" s="58">
        <v>6</v>
      </c>
    </row>
    <row r="93" spans="1:5">
      <c r="A93" s="215" t="s">
        <v>294</v>
      </c>
      <c r="B93" s="58">
        <v>4</v>
      </c>
      <c r="D93" s="215" t="s">
        <v>290</v>
      </c>
      <c r="E93" s="58">
        <v>1</v>
      </c>
    </row>
    <row r="94" spans="1:5">
      <c r="A94" s="215" t="s">
        <v>295</v>
      </c>
      <c r="B94" s="58">
        <v>5</v>
      </c>
      <c r="D94" s="215" t="s">
        <v>291</v>
      </c>
      <c r="E94" s="58">
        <v>8</v>
      </c>
    </row>
    <row r="95" spans="1:5">
      <c r="A95" s="215" t="s">
        <v>296</v>
      </c>
      <c r="B95" s="58">
        <v>17</v>
      </c>
      <c r="D95" s="215" t="s">
        <v>292</v>
      </c>
      <c r="E95" s="58">
        <v>13</v>
      </c>
    </row>
    <row r="96" spans="1:5">
      <c r="A96" s="215" t="s">
        <v>297</v>
      </c>
      <c r="B96" s="58">
        <v>12</v>
      </c>
      <c r="D96" s="215" t="s">
        <v>293</v>
      </c>
      <c r="E96" s="58">
        <v>2</v>
      </c>
    </row>
    <row r="97" spans="1:5">
      <c r="A97" s="215" t="s">
        <v>298</v>
      </c>
      <c r="B97" s="58">
        <v>2</v>
      </c>
      <c r="D97" s="215" t="s">
        <v>294</v>
      </c>
      <c r="E97" s="58">
        <v>1</v>
      </c>
    </row>
    <row r="98" spans="1:5">
      <c r="A98" s="215" t="s">
        <v>299</v>
      </c>
      <c r="B98" s="58">
        <v>1</v>
      </c>
      <c r="D98" s="215" t="s">
        <v>295</v>
      </c>
      <c r="E98" s="58">
        <v>5</v>
      </c>
    </row>
    <row r="99" spans="1:5">
      <c r="A99" s="215" t="s">
        <v>301</v>
      </c>
      <c r="B99" s="58">
        <v>1</v>
      </c>
      <c r="D99" s="215" t="s">
        <v>296</v>
      </c>
      <c r="E99" s="58">
        <v>13</v>
      </c>
    </row>
    <row r="100" spans="1:5">
      <c r="A100" s="215" t="s">
        <v>302</v>
      </c>
      <c r="B100" s="58">
        <v>2</v>
      </c>
      <c r="D100" s="215" t="s">
        <v>297</v>
      </c>
      <c r="E100" s="58">
        <v>14</v>
      </c>
    </row>
    <row r="101" spans="1:5">
      <c r="A101" s="215" t="s">
        <v>303</v>
      </c>
      <c r="B101" s="58">
        <v>2</v>
      </c>
      <c r="D101" s="215" t="s">
        <v>300</v>
      </c>
      <c r="E101" s="58">
        <v>1</v>
      </c>
    </row>
    <row r="102" spans="1:5">
      <c r="A102" s="215" t="s">
        <v>304</v>
      </c>
      <c r="B102" s="58">
        <v>4</v>
      </c>
      <c r="D102" s="215" t="s">
        <v>709</v>
      </c>
      <c r="E102" s="58">
        <v>2</v>
      </c>
    </row>
    <row r="103" spans="1:5">
      <c r="A103" s="215" t="s">
        <v>306</v>
      </c>
      <c r="B103" s="58">
        <v>2</v>
      </c>
      <c r="D103" s="215" t="s">
        <v>302</v>
      </c>
      <c r="E103" s="58">
        <v>1</v>
      </c>
    </row>
    <row r="104" spans="1:5">
      <c r="A104" s="215" t="s">
        <v>307</v>
      </c>
      <c r="B104" s="58">
        <v>1</v>
      </c>
      <c r="D104" s="215" t="s">
        <v>710</v>
      </c>
      <c r="E104" s="58">
        <v>1</v>
      </c>
    </row>
    <row r="105" spans="1:5">
      <c r="A105" s="215" t="s">
        <v>309</v>
      </c>
      <c r="B105" s="58">
        <v>1</v>
      </c>
      <c r="D105" s="215" t="s">
        <v>305</v>
      </c>
      <c r="E105" s="58">
        <v>1</v>
      </c>
    </row>
    <row r="106" spans="1:5">
      <c r="A106" s="215" t="s">
        <v>310</v>
      </c>
      <c r="B106" s="58">
        <v>2</v>
      </c>
      <c r="D106" s="215" t="s">
        <v>306</v>
      </c>
      <c r="E106" s="58">
        <v>2</v>
      </c>
    </row>
    <row r="107" spans="1:5">
      <c r="A107" s="215" t="s">
        <v>311</v>
      </c>
      <c r="B107" s="58">
        <v>2</v>
      </c>
      <c r="D107" s="215" t="s">
        <v>308</v>
      </c>
      <c r="E107" s="58">
        <v>1</v>
      </c>
    </row>
    <row r="108" spans="1:5">
      <c r="A108" s="215" t="s">
        <v>312</v>
      </c>
      <c r="B108" s="58">
        <v>1</v>
      </c>
      <c r="D108" s="215" t="s">
        <v>711</v>
      </c>
      <c r="E108" s="58">
        <v>1</v>
      </c>
    </row>
    <row r="109" spans="1:5">
      <c r="A109" s="215" t="s">
        <v>313</v>
      </c>
      <c r="B109" s="58">
        <v>5549</v>
      </c>
      <c r="D109" s="277" t="s">
        <v>311</v>
      </c>
      <c r="E109" s="58">
        <v>1</v>
      </c>
    </row>
    <row r="110" spans="1:5">
      <c r="D110" s="215" t="s">
        <v>312</v>
      </c>
      <c r="E110" s="48">
        <v>1</v>
      </c>
    </row>
    <row r="111" spans="1:5">
      <c r="D111" s="215" t="s">
        <v>329</v>
      </c>
      <c r="E111" s="48">
        <v>618</v>
      </c>
    </row>
    <row r="112" spans="1:5">
      <c r="D112" s="215" t="s">
        <v>330</v>
      </c>
      <c r="E112" s="48">
        <v>4931</v>
      </c>
    </row>
  </sheetData>
  <customSheetViews>
    <customSheetView guid="{7638DF67-4320-4B2E-8CED-F30400A22A6F}"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
      <headerFooter>
        <oddFooter>&amp;C- &amp;P -</oddFooter>
      </headerFooter>
    </customSheetView>
    <customSheetView guid="{033C36F7-E1E4-46BF-954B-BBA7310CE75C}" scale="85" showGridLines="0">
      <selection activeCell="G2" sqref="G2"/>
      <colBreaks count="1" manualBreakCount="1">
        <brk id="6" max="124" man="1"/>
      </colBreaks>
      <pageMargins left="0.25" right="0.25" top="0.75" bottom="0.75" header="0.3" footer="0.3"/>
      <pageSetup paperSize="9" scale="79" orientation="portrait" horizontalDpi="300" verticalDpi="300" r:id="rId2"/>
      <headerFooter>
        <oddFooter>&amp;C- &amp;P -</oddFooter>
      </headerFooter>
    </customSheetView>
    <customSheetView guid="{36472B0F-2A8F-4437-8A5B-DB8B4B6E968E}"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3"/>
      <headerFooter>
        <oddFooter>&amp;C- &amp;P -</oddFooter>
      </headerFooter>
    </customSheetView>
    <customSheetView guid="{2D0A6E8D-0408-4801-8FAA-C5FD88FF0EC2}" scale="85" showGridLines="0">
      <selection activeCell="G2" sqref="G2"/>
      <colBreaks count="1" manualBreakCount="1">
        <brk id="6" max="124" man="1"/>
      </colBreaks>
      <pageMargins left="0.25" right="0.25" top="0.75" bottom="0.75" header="0.3" footer="0.3"/>
      <pageSetup paperSize="9" scale="79" orientation="portrait" horizontalDpi="300" verticalDpi="300" r:id="rId4"/>
      <headerFooter>
        <oddFooter>&amp;C- &amp;P -</oddFooter>
      </headerFooter>
    </customSheetView>
    <customSheetView guid="{CCAE2F8D-A096-471A-A5DB-761473E75C80}"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5"/>
      <headerFooter>
        <oddFooter>&amp;C- &amp;P -</oddFooter>
      </headerFooter>
    </customSheetView>
    <customSheetView guid="{A70FDA42-82B2-4F14-8984-2E2044C05861}" scale="85" showGridLines="0">
      <selection activeCell="G2" sqref="G2"/>
      <colBreaks count="1" manualBreakCount="1">
        <brk id="6" max="124" man="1"/>
      </colBreaks>
      <pageMargins left="0.25" right="0.25" top="0.75" bottom="0.75" header="0.3" footer="0.3"/>
      <pageSetup paperSize="9" scale="79" orientation="portrait" horizontalDpi="300" verticalDpi="300" r:id="rId6"/>
      <headerFooter>
        <oddFooter>&amp;C- &amp;P -</oddFooter>
      </headerFooter>
    </customSheetView>
    <customSheetView guid="{F8F8F397-D6A3-4BD0-9E53-3D39483D1CBF}" scale="85" showGridLines="0">
      <selection activeCell="G2" sqref="G2"/>
      <colBreaks count="1" manualBreakCount="1">
        <brk id="6" max="124" man="1"/>
      </colBreaks>
      <pageMargins left="0.25" right="0.25" top="0.75" bottom="0.75" header="0.3" footer="0.3"/>
      <pageSetup paperSize="9" scale="79" orientation="portrait" horizontalDpi="300" verticalDpi="300" r:id="rId7"/>
      <headerFooter>
        <oddFooter>&amp;C- &amp;P -</oddFooter>
      </headerFooter>
    </customSheetView>
    <customSheetView guid="{D673FFEC-E07D-49B9-A0FC-BCF5FDFD2C67}" scale="85" showGridLines="0">
      <selection activeCell="G2" sqref="G2"/>
      <colBreaks count="1" manualBreakCount="1">
        <brk id="6" max="124" man="1"/>
      </colBreaks>
      <pageMargins left="0.25" right="0.25" top="0.75" bottom="0.75" header="0.3" footer="0.3"/>
      <pageSetup paperSize="9" scale="79" orientation="portrait" horizontalDpi="300" verticalDpi="300" r:id="rId8"/>
      <headerFooter>
        <oddFooter>&amp;C- &amp;P -</oddFooter>
      </headerFooter>
    </customSheetView>
    <customSheetView guid="{EE98275F-E3BA-4A7E-BE2A-0F7F35847352}"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9"/>
      <headerFooter>
        <oddFooter>&amp;C- &amp;P -</oddFooter>
      </headerFooter>
    </customSheetView>
    <customSheetView guid="{97E03D02-D480-4666-A6E1-59D4144B3FD9}"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0"/>
      <headerFooter>
        <oddFooter>&amp;C- &amp;P -</oddFooter>
      </headerFooter>
    </customSheetView>
    <customSheetView guid="{9A3FFD83-48B2-47DA-8A5E-53892F5AF928}" scale="85" showGridLines="0" printArea="1">
      <selection activeCell="F1" sqref="F1"/>
      <colBreaks count="1" manualBreakCount="1">
        <brk id="6" max="124" man="1"/>
      </colBreaks>
      <pageMargins left="0.25" right="0.25" top="0.75" bottom="0.75" header="0.3" footer="0.3"/>
      <pageSetup paperSize="9" scale="79" orientation="portrait" horizontalDpi="300" verticalDpi="300" r:id="rId11"/>
      <headerFooter>
        <oddFooter>&amp;C- &amp;P -</oddFooter>
      </headerFooter>
    </customSheetView>
    <customSheetView guid="{717D5D0E-03BD-42FE-B02F-A9FF9CADF1A5}" scale="85" showGridLines="0">
      <selection activeCell="G2" sqref="G2"/>
      <colBreaks count="1" manualBreakCount="1">
        <brk id="6" max="124" man="1"/>
      </colBreaks>
      <pageMargins left="0.25" right="0.25" top="0.75" bottom="0.75" header="0.3" footer="0.3"/>
      <pageSetup paperSize="9" scale="79" orientation="portrait" horizontalDpi="300" verticalDpi="300" r:id="rId12"/>
      <headerFooter>
        <oddFooter>&amp;C- &amp;P -</oddFooter>
      </headerFooter>
    </customSheetView>
    <customSheetView guid="{30A2590E-B68F-488E-B4E2-55E3D8A53AAC}" scale="85" showGridLines="0">
      <selection activeCell="G2" sqref="G2"/>
      <colBreaks count="1" manualBreakCount="1">
        <brk id="6" max="124" man="1"/>
      </colBreaks>
      <pageMargins left="0.25" right="0.25" top="0.75" bottom="0.75" header="0.3" footer="0.3"/>
      <pageSetup paperSize="9" scale="79" orientation="portrait" horizontalDpi="300" verticalDpi="300" r:id="rId13"/>
      <headerFooter>
        <oddFooter>&amp;C- &amp;P -</oddFooter>
      </headerFooter>
    </customSheetView>
    <customSheetView guid="{031DD57E-C293-423A-8DF7-B2FDC9241663}" scale="85" showGridLines="0">
      <selection activeCell="G2" sqref="G2"/>
      <colBreaks count="1" manualBreakCount="1">
        <brk id="6" max="124" man="1"/>
      </colBreaks>
      <pageMargins left="0.25" right="0.25" top="0.75" bottom="0.75" header="0.3" footer="0.3"/>
      <pageSetup paperSize="9" scale="79" orientation="portrait" horizontalDpi="300" verticalDpi="300" r:id="rId14"/>
      <headerFooter>
        <oddFooter>&amp;C- &amp;P -</oddFooter>
      </headerFooter>
    </customSheetView>
    <customSheetView guid="{F9B3178F-FE3C-420E-BE2A-18A94A5552B8}" scale="85" showGridLines="0">
      <selection activeCell="G2" sqref="G2"/>
      <colBreaks count="1" manualBreakCount="1">
        <brk id="6" max="124" man="1"/>
      </colBreaks>
      <pageMargins left="0.25" right="0.25" top="0.75" bottom="0.75" header="0.3" footer="0.3"/>
      <pageSetup paperSize="9" scale="79" orientation="portrait" horizontalDpi="300" verticalDpi="300" r:id="rId15"/>
      <headerFooter>
        <oddFooter>&amp;C- &amp;P -</oddFooter>
      </headerFooter>
    </customSheetView>
    <customSheetView guid="{F314B098-4B95-4B92-8423-CB04A69922DF}"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6"/>
      <headerFooter>
        <oddFooter>&amp;C- &amp;P -</oddFooter>
      </headerFooter>
    </customSheetView>
    <customSheetView guid="{BBA60712-7519-46EB-A3CF-B043CF2D8D90}"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7"/>
      <headerFooter>
        <oddFooter>&amp;C- &amp;P -</oddFooter>
      </headerFooter>
    </customSheetView>
    <customSheetView guid="{FAEA9D20-506D-4159-8291-B8ED06C29A08}" scale="85" showGridLines="0">
      <selection activeCell="G2" sqref="G2"/>
      <colBreaks count="1" manualBreakCount="1">
        <brk id="6" max="124" man="1"/>
      </colBreaks>
      <pageMargins left="0.25" right="0.25" top="0.75" bottom="0.75" header="0.3" footer="0.3"/>
      <pageSetup paperSize="9" scale="79" orientation="portrait" horizontalDpi="300" verticalDpi="300" r:id="rId18"/>
      <headerFooter>
        <oddFooter>&amp;C- &amp;P -</oddFooter>
      </headerFooter>
    </customSheetView>
    <customSheetView guid="{499C3B7B-ECFB-4FFB-BA0B-0B7B9DCC326F}"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9"/>
      <headerFooter>
        <oddFooter>&amp;C- &amp;P -</oddFooter>
      </headerFooter>
    </customSheetView>
    <customSheetView guid="{582EB886-5348-41F7-B6C3-7D5782D3ACD9}" scale="85" showGridLines="0">
      <selection activeCell="G2" sqref="G2"/>
      <colBreaks count="1" manualBreakCount="1">
        <brk id="6" max="124" man="1"/>
      </colBreaks>
      <pageMargins left="0.25" right="0.25" top="0.75" bottom="0.75" header="0.3" footer="0.3"/>
      <pageSetup paperSize="9" scale="79" orientation="portrait" horizontalDpi="300" verticalDpi="300" r:id="rId20"/>
      <headerFooter>
        <oddFooter>&amp;C- &amp;P -</oddFooter>
      </headerFooter>
    </customSheetView>
    <customSheetView guid="{67A28A89-E198-4A6E-809F-7C1EE1D592B0}"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21"/>
      <headerFooter>
        <oddFooter>&amp;C- &amp;P -</oddFooter>
      </headerFooter>
    </customSheetView>
    <customSheetView guid="{CED0B8D9-B004-48AD-A858-70C151F3F6A0}" scale="85" showGridLines="0">
      <selection activeCell="G2" sqref="G2"/>
      <colBreaks count="1" manualBreakCount="1">
        <brk id="6" max="124" man="1"/>
      </colBreaks>
      <pageMargins left="0.25" right="0.25" top="0.75" bottom="0.75" header="0.3" footer="0.3"/>
      <pageSetup paperSize="9" scale="79" orientation="portrait" horizontalDpi="300" verticalDpi="300" r:id="rId22"/>
      <headerFooter>
        <oddFooter>&amp;C- &amp;P -</oddFooter>
      </headerFooter>
    </customSheetView>
    <customSheetView guid="{76A99285-706C-47CC-88FC-63EDE717FCB7}" scale="85" showGridLines="0">
      <selection activeCell="G2" sqref="G2"/>
      <colBreaks count="1" manualBreakCount="1">
        <brk id="6" max="124" man="1"/>
      </colBreaks>
      <pageMargins left="0.25" right="0.25" top="0.75" bottom="0.75" header="0.3" footer="0.3"/>
      <pageSetup paperSize="9" scale="79" orientation="portrait" horizontalDpi="300" verticalDpi="300" r:id="rId23"/>
      <headerFooter>
        <oddFooter>&amp;C- &amp;P -</oddFooter>
      </headerFooter>
    </customSheetView>
    <customSheetView guid="{00865AC3-5823-4499-87D6-A32864153DFC}" scale="85" showGridLines="0">
      <selection activeCell="G2" sqref="G2"/>
      <colBreaks count="1" manualBreakCount="1">
        <brk id="6" max="124" man="1"/>
      </colBreaks>
      <pageMargins left="0.25" right="0.25" top="0.75" bottom="0.75" header="0.3" footer="0.3"/>
      <pageSetup paperSize="9" scale="79" orientation="portrait" horizontalDpi="300" verticalDpi="300" r:id="rId24"/>
      <headerFooter>
        <oddFooter>&amp;C- &amp;P -</oddFooter>
      </headerFooter>
    </customSheetView>
    <customSheetView guid="{4C996794-21C9-40EE-B88C-250D84FCBF6D}" scale="85" showGridLines="0" printArea="1">
      <colBreaks count="1" manualBreakCount="1">
        <brk id="6" max="124" man="1"/>
      </colBreaks>
      <pageMargins left="0.25" right="0.25" top="0.75" bottom="0.75" header="0.3" footer="0.3"/>
      <pageSetup paperSize="9" scale="79" orientation="portrait" horizontalDpi="300" verticalDpi="300" r:id="rId25"/>
      <headerFooter>
        <oddFooter>&amp;C- &amp;P -</oddFooter>
      </headerFooter>
    </customSheetView>
    <customSheetView guid="{730C8BCB-35C7-41C2-8A28-9035E6835433}" scale="85" showGridLines="0">
      <colBreaks count="1" manualBreakCount="1">
        <brk id="6" max="124" man="1"/>
      </colBreaks>
      <pageMargins left="0.25" right="0.25" top="0.75" bottom="0.75" header="0.3" footer="0.3"/>
      <pageSetup paperSize="9" scale="79" orientation="portrait" horizontalDpi="300" verticalDpi="300" r:id="rId26"/>
      <headerFooter>
        <oddFooter>&amp;C- &amp;P -</oddFooter>
      </headerFooter>
    </customSheetView>
    <customSheetView guid="{53F629EA-943E-4BA6-8572-8C25DF74046C}" scale="85" showGridLines="0">
      <colBreaks count="1" manualBreakCount="1">
        <brk id="6" max="124" man="1"/>
      </colBreaks>
      <pageMargins left="0.25" right="0.25" top="0.75" bottom="0.75" header="0.3" footer="0.3"/>
      <pageSetup paperSize="9" scale="79" orientation="portrait" horizontalDpi="300" verticalDpi="300" r:id="rId27"/>
      <headerFooter>
        <oddFooter>&amp;C- &amp;P -</oddFooter>
      </headerFooter>
    </customSheetView>
    <customSheetView guid="{607BA1E7-39D6-42C5-94A0-79958193A92D}" scale="85" showGridLines="0">
      <colBreaks count="1" manualBreakCount="1">
        <brk id="6" max="124" man="1"/>
      </colBreaks>
      <pageMargins left="0.25" right="0.25" top="0.75" bottom="0.75" header="0.3" footer="0.3"/>
      <pageSetup paperSize="9" scale="79" orientation="portrait" horizontalDpi="300" verticalDpi="300" r:id="rId28"/>
      <headerFooter>
        <oddFooter>&amp;C- &amp;P -</oddFooter>
      </headerFooter>
    </customSheetView>
    <customSheetView guid="{8EB6928C-5D8E-417C-8B5C-C28F488EA60F}" scale="85" showGridLines="0">
      <colBreaks count="1" manualBreakCount="1">
        <brk id="6" max="124" man="1"/>
      </colBreaks>
      <pageMargins left="0.25" right="0.25" top="0.75" bottom="0.75" header="0.3" footer="0.3"/>
      <pageSetup paperSize="9" scale="79" orientation="portrait" horizontalDpi="300" verticalDpi="300" r:id="rId29"/>
      <headerFooter>
        <oddFooter>&amp;C- &amp;P -</oddFooter>
      </headerFooter>
    </customSheetView>
    <customSheetView guid="{7633100C-5BBA-4367-90F6-351983AFCCA3}" scale="85" showGridLines="0">
      <colBreaks count="1" manualBreakCount="1">
        <brk id="6" max="124" man="1"/>
      </colBreaks>
      <pageMargins left="0.25" right="0.25" top="0.75" bottom="0.75" header="0.3" footer="0.3"/>
      <pageSetup paperSize="9" scale="79" orientation="portrait" horizontalDpi="300" verticalDpi="300" r:id="rId30"/>
      <headerFooter>
        <oddFooter>&amp;C- &amp;P -</oddFooter>
      </headerFooter>
    </customSheetView>
    <customSheetView guid="{A7A8BE2C-D7F6-43E2-B07A-EC84F7EA809C}" scale="85" showGridLines="0" printArea="1">
      <colBreaks count="1" manualBreakCount="1">
        <brk id="6" max="124" man="1"/>
      </colBreaks>
      <pageMargins left="0.25" right="0.25" top="0.75" bottom="0.75" header="0.3" footer="0.3"/>
      <pageSetup paperSize="9" scale="79" orientation="portrait" horizontalDpi="300" verticalDpi="300" r:id="rId31"/>
      <headerFooter>
        <oddFooter>&amp;C- &amp;P -</oddFooter>
      </headerFooter>
    </customSheetView>
    <customSheetView guid="{B08340CC-2F8B-4F4E-9370-E7DB80052212}" scale="85" showGridLines="0">
      <colBreaks count="1" manualBreakCount="1">
        <brk id="6" max="124" man="1"/>
      </colBreaks>
      <pageMargins left="0.25" right="0.25" top="0.75" bottom="0.75" header="0.3" footer="0.3"/>
      <pageSetup paperSize="9" scale="79" orientation="portrait" horizontalDpi="300" verticalDpi="300" r:id="rId32"/>
      <headerFooter>
        <oddFooter>&amp;C- &amp;P -</oddFooter>
      </headerFooter>
    </customSheetView>
    <customSheetView guid="{441DB8A6-A33C-419D-875A-3F2FFBE6E0E8}" scale="85" showGridLines="0">
      <selection activeCell="G2" sqref="G2"/>
      <colBreaks count="1" manualBreakCount="1">
        <brk id="6" max="124" man="1"/>
      </colBreaks>
      <pageMargins left="0.25" right="0.25" top="0.75" bottom="0.75" header="0.3" footer="0.3"/>
      <pageSetup paperSize="9" scale="79" orientation="portrait" horizontalDpi="300" verticalDpi="300" r:id="rId33"/>
      <headerFooter>
        <oddFooter>&amp;C- &amp;P -</oddFooter>
      </headerFooter>
    </customSheetView>
    <customSheetView guid="{2BC28E4B-9C81-4843-8B55-63150A8DD92B}" scale="85" showGridLines="0">
      <selection activeCell="G2" sqref="G2"/>
      <colBreaks count="1" manualBreakCount="1">
        <brk id="6" max="124" man="1"/>
      </colBreaks>
      <pageMargins left="0.25" right="0.25" top="0.75" bottom="0.75" header="0.3" footer="0.3"/>
      <pageSetup paperSize="9" scale="79" orientation="portrait" horizontalDpi="300" verticalDpi="300" r:id="rId34"/>
      <headerFooter>
        <oddFooter>&amp;C- &amp;P -</oddFooter>
      </headerFooter>
    </customSheetView>
    <customSheetView guid="{CEC8D9A4-667A-441A-B348-38BA69B851DA}" scale="85" showGridLines="0">
      <selection activeCell="G2" sqref="G2"/>
      <colBreaks count="1" manualBreakCount="1">
        <brk id="6" max="124" man="1"/>
      </colBreaks>
      <pageMargins left="0.25" right="0.25" top="0.75" bottom="0.75" header="0.3" footer="0.3"/>
      <pageSetup paperSize="9" scale="79" orientation="portrait" horizontalDpi="300" verticalDpi="300" r:id="rId35"/>
      <headerFooter>
        <oddFooter>&amp;C- &amp;P -</oddFooter>
      </headerFooter>
    </customSheetView>
    <customSheetView guid="{84F041DC-148A-40FE-A6D1-68C2D054DF55}" scale="85" showGridLines="0">
      <selection activeCell="G2" sqref="G2"/>
      <colBreaks count="1" manualBreakCount="1">
        <brk id="6" max="124" man="1"/>
      </colBreaks>
      <pageMargins left="0.25" right="0.25" top="0.75" bottom="0.75" header="0.3" footer="0.3"/>
      <pageSetup paperSize="9" scale="79" orientation="portrait" horizontalDpi="300" verticalDpi="300" r:id="rId36"/>
      <headerFooter>
        <oddFooter>&amp;C- &amp;P -</oddFooter>
      </headerFooter>
    </customSheetView>
    <customSheetView guid="{EA8DD5C4-37CD-4D83-93C6-8AAE3FA22626}" scale="85" showGridLines="0">
      <selection activeCell="G2" sqref="G2"/>
      <colBreaks count="1" manualBreakCount="1">
        <brk id="6" max="124" man="1"/>
      </colBreaks>
      <pageMargins left="0.25" right="0.25" top="0.75" bottom="0.75" header="0.3" footer="0.3"/>
      <pageSetup paperSize="9" scale="79" orientation="portrait" horizontalDpi="300" verticalDpi="300" r:id="rId37"/>
      <headerFooter>
        <oddFooter>&amp;C- &amp;P -</oddFooter>
      </headerFooter>
    </customSheetView>
    <customSheetView guid="{EB719729-E4E7-4A6B-A0F2-B45634A8A39C}" scale="85" showGridLines="0">
      <selection activeCell="G2" sqref="G2"/>
      <colBreaks count="1" manualBreakCount="1">
        <brk id="6" max="124" man="1"/>
      </colBreaks>
      <pageMargins left="0.25" right="0.25" top="0.75" bottom="0.75" header="0.3" footer="0.3"/>
      <pageSetup paperSize="9" scale="79" orientation="portrait" horizontalDpi="300" verticalDpi="300" r:id="rId38"/>
      <headerFooter>
        <oddFooter>&amp;C- &amp;P -</oddFooter>
      </headerFooter>
    </customSheetView>
    <customSheetView guid="{3BCE3315-BEC0-4AD9-A818-0BC0D795FE7B}"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39"/>
      <headerFooter>
        <oddFooter>&amp;C- &amp;P -</oddFooter>
      </headerFooter>
    </customSheetView>
    <customSheetView guid="{D5E8139D-26D3-42E5-96BB-6121322C48CB}" scale="85" showGridLines="0">
      <selection activeCell="G2" sqref="G2"/>
      <colBreaks count="1" manualBreakCount="1">
        <brk id="6" max="124" man="1"/>
      </colBreaks>
      <pageMargins left="0.25" right="0.25" top="0.75" bottom="0.75" header="0.3" footer="0.3"/>
      <pageSetup paperSize="9" scale="79" orientation="portrait" horizontalDpi="300" verticalDpi="300" r:id="rId40"/>
      <headerFooter>
        <oddFooter>&amp;C- &amp;P -</oddFooter>
      </headerFooter>
    </customSheetView>
    <customSheetView guid="{A7A537DD-3639-4028-8374-24EF93F7F50D}"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1"/>
      <headerFooter>
        <oddFooter>&amp;C- &amp;P -</oddFooter>
      </headerFooter>
    </customSheetView>
    <customSheetView guid="{0B51740E-E870-447D-82CF-F9426A0FDB8A}" scale="85" showGridLines="0">
      <selection activeCell="G2" sqref="G2"/>
      <colBreaks count="1" manualBreakCount="1">
        <brk id="6" max="124" man="1"/>
      </colBreaks>
      <pageMargins left="0.25" right="0.25" top="0.75" bottom="0.75" header="0.3" footer="0.3"/>
      <pageSetup paperSize="9" scale="79" orientation="portrait" horizontalDpi="300" verticalDpi="300" r:id="rId42"/>
      <headerFooter>
        <oddFooter>&amp;C- &amp;P -</oddFooter>
      </headerFooter>
    </customSheetView>
    <customSheetView guid="{B25978DA-B72A-4DF3-B7F6-0B7323E18582}" scale="85" showGridLines="0">
      <selection activeCell="G2" sqref="G2"/>
      <colBreaks count="1" manualBreakCount="1">
        <brk id="6" max="124" man="1"/>
      </colBreaks>
      <pageMargins left="0.25" right="0.25" top="0.75" bottom="0.75" header="0.3" footer="0.3"/>
      <pageSetup paperSize="9" scale="79" orientation="portrait" horizontalDpi="300" verticalDpi="300" r:id="rId43"/>
      <headerFooter>
        <oddFooter>&amp;C- &amp;P -</oddFooter>
      </headerFooter>
    </customSheetView>
    <customSheetView guid="{1FD8CC80-ABBD-4004-965D-7C3A94C6060A}"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4"/>
      <headerFooter>
        <oddFooter>&amp;C- &amp;P -</oddFooter>
      </headerFooter>
    </customSheetView>
    <customSheetView guid="{4B3B3520-A8B7-4246-A658-5E3046C11156}"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5"/>
      <headerFooter>
        <oddFooter>&amp;C- &amp;P -</oddFooter>
      </headerFooter>
    </customSheetView>
    <customSheetView guid="{8AC86257-3275-45B0-9EB5-FCC978284538}" scale="85" showGridLines="0">
      <selection activeCell="G2" sqref="G2"/>
      <colBreaks count="1" manualBreakCount="1">
        <brk id="6" max="124" man="1"/>
      </colBreaks>
      <pageMargins left="0.25" right="0.25" top="0.75" bottom="0.75" header="0.3" footer="0.3"/>
      <pageSetup paperSize="9" scale="79" orientation="portrait" horizontalDpi="300" verticalDpi="300" r:id="rId46"/>
      <headerFooter>
        <oddFooter>&amp;C- &amp;P -</oddFooter>
      </headerFooter>
    </customSheetView>
    <customSheetView guid="{E45D6C9F-29CA-4814-BB11-FCF7794E8FD9}"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7"/>
      <headerFooter>
        <oddFooter>&amp;C- &amp;P -</oddFooter>
      </headerFooter>
    </customSheetView>
    <customSheetView guid="{8B4E2514-D1F2-4DC0-817C-9C588D7DCCCB}"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8"/>
      <headerFooter>
        <oddFooter>&amp;C- &amp;P -</oddFooter>
      </headerFooter>
    </customSheetView>
    <customSheetView guid="{C0326AA0-4A84-4874-8CF5-FBF582EDE8E4}"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9"/>
      <headerFooter>
        <oddFooter>&amp;C- &amp;P -</oddFooter>
      </headerFooter>
    </customSheetView>
    <customSheetView guid="{59B93C71-A242-4D48-B468-4BF3F954629F}"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50"/>
      <headerFooter>
        <oddFooter>&amp;C- &amp;P -</oddFooter>
      </headerFooter>
    </customSheetView>
    <customSheetView guid="{1E58E4D1-4C75-4B8C-BEB1-17A46DD86746}" scale="85" showGridLines="0">
      <selection activeCell="G2" sqref="G2"/>
      <colBreaks count="1" manualBreakCount="1">
        <brk id="6" max="124" man="1"/>
      </colBreaks>
      <pageMargins left="0.25" right="0.25" top="0.75" bottom="0.75" header="0.3" footer="0.3"/>
      <pageSetup paperSize="9" scale="79" orientation="portrait" horizontalDpi="300" verticalDpi="300" r:id="rId51"/>
      <headerFooter>
        <oddFooter>&amp;C- &amp;P -</oddFooter>
      </headerFooter>
    </customSheetView>
    <customSheetView guid="{D71B0015-E1E5-4683-BC96-4B8372B0A92C}"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52"/>
      <headerFooter>
        <oddFooter>&amp;C- &amp;P -</oddFooter>
      </headerFooter>
    </customSheetView>
    <customSheetView guid="{7A9295A9-5D4A-4252-8AE5-EAA229FB3161}"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53"/>
      <headerFooter>
        <oddFooter>&amp;C- &amp;P -</oddFooter>
      </headerFooter>
    </customSheetView>
    <customSheetView guid="{034C4040-D496-4677-9760-C8AFC8A3816C}" scale="85" showGridLines="0">
      <selection activeCell="G2" sqref="G2"/>
      <colBreaks count="1" manualBreakCount="1">
        <brk id="6" max="124" man="1"/>
      </colBreaks>
      <pageMargins left="0.25" right="0.25" top="0.75" bottom="0.75" header="0.3" footer="0.3"/>
      <pageSetup paperSize="9" scale="79" orientation="portrait" horizontalDpi="300" verticalDpi="300" r:id="rId54"/>
      <headerFooter>
        <oddFooter>&amp;C- &amp;P -</oddFooter>
      </headerFooter>
    </customSheetView>
    <customSheetView guid="{430D13A4-4EC3-4F3B-94F5-67B604D20D98}"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55"/>
      <headerFooter>
        <oddFooter>&amp;C- &amp;P -</oddFooter>
      </headerFooter>
    </customSheetView>
    <customSheetView guid="{337CCED3-5E6B-4E3D-BC98-489707EF974E}"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56"/>
      <headerFooter>
        <oddFooter>&amp;C- &amp;P -</oddFooter>
      </headerFooter>
    </customSheetView>
    <customSheetView guid="{0EDD8A79-DA95-4C03-AB90-8EF8BEF7366A}" scale="85" showGridLines="0">
      <selection activeCell="G2" sqref="G2"/>
      <colBreaks count="1" manualBreakCount="1">
        <brk id="6" max="124" man="1"/>
      </colBreaks>
      <pageMargins left="0.25" right="0.25" top="0.75" bottom="0.75" header="0.3" footer="0.3"/>
      <pageSetup paperSize="9" scale="79" orientation="portrait" horizontalDpi="300" verticalDpi="300" r:id="rId57"/>
      <headerFooter>
        <oddFooter>&amp;C- &amp;P -</oddFooter>
      </headerFooter>
    </customSheetView>
    <customSheetView guid="{214495F1-9B71-47E5-887D-A07A1A95C8B8}" scale="85" showGridLines="0">
      <selection activeCell="G2" sqref="G2"/>
      <colBreaks count="1" manualBreakCount="1">
        <brk id="6" max="124" man="1"/>
      </colBreaks>
      <pageMargins left="0.25" right="0.25" top="0.75" bottom="0.75" header="0.3" footer="0.3"/>
      <pageSetup paperSize="9" scale="79" orientation="portrait" horizontalDpi="300" verticalDpi="300" r:id="rId58"/>
      <headerFooter>
        <oddFooter>&amp;C- &amp;P -</oddFooter>
      </headerFooter>
    </customSheetView>
    <customSheetView guid="{CD8CBEF9-02F2-47BF-8155-972E366007BB}"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59"/>
      <headerFooter>
        <oddFooter>&amp;C- &amp;P -</oddFooter>
      </headerFooter>
    </customSheetView>
    <customSheetView guid="{BD61EDB6-A93F-4890-AEDE-32E26E64EB3F}"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60"/>
      <headerFooter>
        <oddFooter>&amp;C- &amp;P -</oddFooter>
      </headerFooter>
    </customSheetView>
    <customSheetView guid="{2551149C-B400-4FF7-9C66-7D38AF192CD3}" scale="85" showGridLines="0">
      <selection activeCell="G2" sqref="G2"/>
      <colBreaks count="1" manualBreakCount="1">
        <brk id="6" max="124" man="1"/>
      </colBreaks>
      <pageMargins left="0.25" right="0.25" top="0.75" bottom="0.75" header="0.3" footer="0.3"/>
      <pageSetup paperSize="9" scale="79" orientation="portrait" horizontalDpi="300" verticalDpi="300" r:id="rId61"/>
      <headerFooter>
        <oddFooter>&amp;C- &amp;P -</oddFooter>
      </headerFooter>
    </customSheetView>
    <customSheetView guid="{F0A88F7F-B050-44D2-9557-2B68B424EAF3}" scale="85" showGridLines="0">
      <selection activeCell="G2" sqref="G2"/>
      <colBreaks count="1" manualBreakCount="1">
        <brk id="6" max="124" man="1"/>
      </colBreaks>
      <pageMargins left="0.25" right="0.25" top="0.75" bottom="0.75" header="0.3" footer="0.3"/>
      <pageSetup paperSize="9" scale="79" orientation="portrait" horizontalDpi="300" verticalDpi="300" r:id="rId62"/>
      <headerFooter>
        <oddFooter>&amp;C- &amp;P -</oddFooter>
      </headerFooter>
    </customSheetView>
    <customSheetView guid="{2868789A-41EF-4245-B3C9-D4B5F666F8F4}"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63"/>
      <headerFooter>
        <oddFooter>&amp;C- &amp;P -</oddFooter>
      </headerFooter>
    </customSheetView>
    <customSheetView guid="{D4061CCF-D275-4D76-9A0F-61EA73C6A533}"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64"/>
      <headerFooter>
        <oddFooter>&amp;C- &amp;P -</oddFooter>
      </headerFooter>
    </customSheetView>
    <customSheetView guid="{EDD10121-F027-40CB-A383-1ABBBA7824D4}"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65"/>
      <headerFooter>
        <oddFooter>&amp;C- &amp;P -</oddFooter>
      </headerFooter>
    </customSheetView>
    <customSheetView guid="{D6BD57F8-F6EE-4534-8181-C57064A1B98C}" scale="115" showGridLines="0">
      <selection activeCell="A3" sqref="A3"/>
      <colBreaks count="1" manualBreakCount="1">
        <brk id="6" max="124" man="1"/>
      </colBreaks>
      <pageMargins left="0.25" right="0.25" top="0.75" bottom="0.75" header="0.3" footer="0.3"/>
      <pageSetup paperSize="9" scale="79" orientation="portrait" horizontalDpi="300" verticalDpi="300" r:id="rId66"/>
      <headerFooter>
        <oddFooter>&amp;C- &amp;P -</oddFooter>
      </headerFooter>
    </customSheetView>
    <customSheetView guid="{277459B4-A39D-41CB-B2BE-AB6578293E76}" scale="115" showGridLines="0" printArea="1">
      <selection activeCell="A3" sqref="A3"/>
      <colBreaks count="1" manualBreakCount="1">
        <brk id="6" max="124" man="1"/>
      </colBreaks>
      <pageMargins left="0.25" right="0.25" top="0.75" bottom="0.75" header="0.3" footer="0.3"/>
      <pageSetup paperSize="9" scale="79"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scale="79" orientation="portrait" horizontalDpi="300" verticalDpi="300" r:id="rId68"/>
  <headerFooter>
    <oddFooter>&amp;C- &amp;P -</oddFooter>
  </headerFooter>
  <colBreaks count="1" manualBreakCount="1">
    <brk id="6" max="124" man="1"/>
  </colBreaks>
  <drawing r:id="rId69"/>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31"/>
  <sheetViews>
    <sheetView showGridLines="0" topLeftCell="H2" zoomScale="190" zoomScaleNormal="190" zoomScaleSheetLayoutView="100" workbookViewId="0">
      <selection activeCell="C18" sqref="C18"/>
    </sheetView>
  </sheetViews>
  <sheetFormatPr defaultColWidth="9" defaultRowHeight="13.5"/>
  <cols>
    <col min="1" max="2" width="11.875" style="209" customWidth="1"/>
    <col min="3" max="7" width="14.625" style="209" customWidth="1"/>
    <col min="8" max="8" width="9" style="209" customWidth="1"/>
    <col min="9" max="9" width="7" style="209" customWidth="1"/>
    <col min="10" max="17" width="9" style="209"/>
    <col min="18" max="18" width="9.25" style="209" bestFit="1" customWidth="1"/>
    <col min="19" max="20" width="9" style="209"/>
    <col min="21" max="21" width="13.125" style="209" customWidth="1"/>
    <col min="22" max="22" width="13.875" style="209" customWidth="1"/>
    <col min="23" max="23" width="6.875" style="209" customWidth="1"/>
    <col min="24" max="16384" width="9" style="209"/>
  </cols>
  <sheetData>
    <row r="1" spans="1:10">
      <c r="H1" s="271" t="s">
        <v>399</v>
      </c>
    </row>
    <row r="2" spans="1:10">
      <c r="A2" s="209" t="s">
        <v>1381</v>
      </c>
      <c r="J2" s="209" t="s">
        <v>1380</v>
      </c>
    </row>
    <row r="4" spans="1:10" ht="37.5" customHeight="1">
      <c r="A4" s="50" t="s">
        <v>83</v>
      </c>
      <c r="B4" s="50" t="s">
        <v>332</v>
      </c>
      <c r="C4" s="50" t="s">
        <v>1379</v>
      </c>
      <c r="D4" s="50" t="s">
        <v>1378</v>
      </c>
      <c r="E4" s="50" t="s">
        <v>1377</v>
      </c>
      <c r="F4" s="50" t="s">
        <v>757</v>
      </c>
      <c r="G4" s="50" t="s">
        <v>1376</v>
      </c>
      <c r="H4" s="19"/>
    </row>
    <row r="5" spans="1:10" ht="22.5" customHeight="1">
      <c r="A5" s="51">
        <v>2010</v>
      </c>
      <c r="B5" s="51" t="s">
        <v>106</v>
      </c>
      <c r="C5" s="367">
        <v>8235</v>
      </c>
      <c r="D5" s="492">
        <v>1472</v>
      </c>
      <c r="E5" s="492">
        <v>1483</v>
      </c>
      <c r="F5" s="492">
        <f>G5-SUM(C5:E5)</f>
        <v>1821</v>
      </c>
      <c r="G5" s="492">
        <v>13011</v>
      </c>
      <c r="H5" s="369"/>
    </row>
    <row r="6" spans="1:10" ht="22.5" customHeight="1">
      <c r="A6" s="51">
        <v>2011</v>
      </c>
      <c r="B6" s="51" t="s">
        <v>107</v>
      </c>
      <c r="C6" s="367">
        <v>9029</v>
      </c>
      <c r="D6" s="492">
        <v>1595</v>
      </c>
      <c r="E6" s="492">
        <v>1403</v>
      </c>
      <c r="F6" s="93">
        <f>G6-C6-D6-E6</f>
        <v>1763</v>
      </c>
      <c r="G6" s="492">
        <v>13790</v>
      </c>
      <c r="H6" s="166"/>
    </row>
    <row r="7" spans="1:10" ht="22.5" customHeight="1">
      <c r="A7" s="51">
        <v>2012</v>
      </c>
      <c r="B7" s="51" t="s">
        <v>108</v>
      </c>
      <c r="C7" s="367">
        <v>9166</v>
      </c>
      <c r="D7" s="492">
        <v>1640</v>
      </c>
      <c r="E7" s="492">
        <v>1448</v>
      </c>
      <c r="F7" s="93">
        <f>G7-C7-D7-E7</f>
        <v>1792</v>
      </c>
      <c r="G7" s="492">
        <v>14046</v>
      </c>
      <c r="H7" s="549"/>
    </row>
    <row r="8" spans="1:10" ht="22.5" customHeight="1">
      <c r="A8" s="51">
        <v>2013</v>
      </c>
      <c r="B8" s="51" t="s">
        <v>109</v>
      </c>
      <c r="C8" s="367">
        <v>9270</v>
      </c>
      <c r="D8" s="492">
        <v>1568</v>
      </c>
      <c r="E8" s="492">
        <v>1420</v>
      </c>
      <c r="F8" s="492">
        <v>1676</v>
      </c>
      <c r="G8" s="93">
        <f t="shared" ref="G8:G15" si="0">SUM(C8:F8)</f>
        <v>13934</v>
      </c>
      <c r="H8" s="549"/>
    </row>
    <row r="9" spans="1:10" ht="22.5" customHeight="1">
      <c r="A9" s="51">
        <v>2014</v>
      </c>
      <c r="B9" s="51" t="s">
        <v>110</v>
      </c>
      <c r="C9" s="367">
        <v>9341</v>
      </c>
      <c r="D9" s="492">
        <v>1748</v>
      </c>
      <c r="E9" s="492">
        <v>1383</v>
      </c>
      <c r="F9" s="492">
        <v>1722</v>
      </c>
      <c r="G9" s="93">
        <f t="shared" si="0"/>
        <v>14194</v>
      </c>
      <c r="H9" s="549"/>
    </row>
    <row r="10" spans="1:10" ht="22.5" customHeight="1">
      <c r="A10" s="51">
        <v>2015</v>
      </c>
      <c r="B10" s="51" t="s">
        <v>111</v>
      </c>
      <c r="C10" s="367">
        <v>9320</v>
      </c>
      <c r="D10" s="492">
        <v>1661</v>
      </c>
      <c r="E10" s="492">
        <v>1264</v>
      </c>
      <c r="F10" s="492">
        <v>1711</v>
      </c>
      <c r="G10" s="93">
        <f t="shared" si="0"/>
        <v>13956</v>
      </c>
      <c r="H10" s="550"/>
    </row>
    <row r="11" spans="1:10" ht="22.5" customHeight="1">
      <c r="A11" s="51">
        <v>2016</v>
      </c>
      <c r="B11" s="51" t="s">
        <v>112</v>
      </c>
      <c r="C11" s="367">
        <v>9326</v>
      </c>
      <c r="D11" s="492">
        <v>1648</v>
      </c>
      <c r="E11" s="492">
        <v>1310</v>
      </c>
      <c r="F11" s="492">
        <v>1771</v>
      </c>
      <c r="G11" s="93">
        <f t="shared" si="0"/>
        <v>14055</v>
      </c>
      <c r="H11" s="606"/>
    </row>
    <row r="12" spans="1:10" ht="22.5" customHeight="1">
      <c r="A12" s="51">
        <v>2017</v>
      </c>
      <c r="B12" s="51" t="s">
        <v>113</v>
      </c>
      <c r="C12" s="367">
        <v>9537</v>
      </c>
      <c r="D12" s="492">
        <v>1706</v>
      </c>
      <c r="E12" s="492">
        <v>1231</v>
      </c>
      <c r="F12" s="492">
        <v>1917</v>
      </c>
      <c r="G12" s="93">
        <f t="shared" si="0"/>
        <v>14391</v>
      </c>
      <c r="H12" s="606"/>
    </row>
    <row r="13" spans="1:10" ht="22.5" customHeight="1">
      <c r="A13" s="51">
        <v>2018</v>
      </c>
      <c r="B13" s="51" t="s">
        <v>114</v>
      </c>
      <c r="C13" s="492">
        <v>9791</v>
      </c>
      <c r="D13" s="492">
        <v>1726</v>
      </c>
      <c r="E13" s="492">
        <v>1023</v>
      </c>
      <c r="F13" s="492">
        <v>1945</v>
      </c>
      <c r="G13" s="492">
        <f t="shared" si="0"/>
        <v>14485</v>
      </c>
      <c r="H13" s="606"/>
    </row>
    <row r="14" spans="1:10" ht="22.5" customHeight="1">
      <c r="A14" s="51">
        <v>2019</v>
      </c>
      <c r="B14" s="51" t="s">
        <v>341</v>
      </c>
      <c r="C14" s="367">
        <v>9666</v>
      </c>
      <c r="D14" s="492">
        <v>1825</v>
      </c>
      <c r="E14" s="492">
        <v>1102</v>
      </c>
      <c r="F14" s="492">
        <v>1955</v>
      </c>
      <c r="G14" s="492">
        <f t="shared" si="0"/>
        <v>14548</v>
      </c>
      <c r="H14" s="606"/>
    </row>
    <row r="15" spans="1:10" ht="22.5" customHeight="1">
      <c r="A15" s="228">
        <v>2020</v>
      </c>
      <c r="B15" s="228" t="s">
        <v>116</v>
      </c>
      <c r="C15" s="487">
        <v>8780</v>
      </c>
      <c r="D15" s="587">
        <v>1572</v>
      </c>
      <c r="E15" s="587">
        <v>867</v>
      </c>
      <c r="F15" s="587">
        <v>1714</v>
      </c>
      <c r="G15" s="587">
        <f t="shared" si="0"/>
        <v>12933</v>
      </c>
      <c r="H15" s="606"/>
    </row>
    <row r="16" spans="1:10" ht="22.5" customHeight="1">
      <c r="A16" s="295">
        <v>2021</v>
      </c>
      <c r="B16" s="295" t="s">
        <v>366</v>
      </c>
      <c r="C16" s="280">
        <v>9231</v>
      </c>
      <c r="D16" s="560">
        <v>1703</v>
      </c>
      <c r="E16" s="560">
        <v>868</v>
      </c>
      <c r="F16" s="560">
        <v>1741</v>
      </c>
      <c r="G16" s="560">
        <v>13543</v>
      </c>
      <c r="H16" s="606"/>
    </row>
    <row r="17" spans="1:8" ht="22.5" customHeight="1">
      <c r="A17" s="295">
        <v>2022</v>
      </c>
      <c r="B17" s="295" t="s">
        <v>367</v>
      </c>
      <c r="C17" s="280">
        <v>10676</v>
      </c>
      <c r="D17" s="560">
        <v>1815</v>
      </c>
      <c r="E17" s="560">
        <v>858</v>
      </c>
      <c r="F17" s="560">
        <v>1765</v>
      </c>
      <c r="G17" s="560">
        <v>15114</v>
      </c>
      <c r="H17" s="1022"/>
    </row>
    <row r="18" spans="1:8" ht="22.5" customHeight="1">
      <c r="A18" s="295">
        <v>2023</v>
      </c>
      <c r="B18" s="295" t="s">
        <v>368</v>
      </c>
      <c r="C18" s="1247">
        <v>11360</v>
      </c>
      <c r="D18" s="1098">
        <v>2026</v>
      </c>
      <c r="E18" s="944">
        <v>1009</v>
      </c>
      <c r="F18" s="1098">
        <v>1762</v>
      </c>
      <c r="G18" s="944">
        <v>16157</v>
      </c>
      <c r="H18" s="1022"/>
    </row>
    <row r="19" spans="1:8" ht="22.5" customHeight="1">
      <c r="C19" s="606"/>
      <c r="D19" s="612"/>
      <c r="E19" s="196"/>
      <c r="F19" s="612"/>
      <c r="G19" s="196"/>
      <c r="H19" s="196"/>
    </row>
    <row r="20" spans="1:8" ht="22.5" customHeight="1">
      <c r="C20" s="196"/>
      <c r="D20" s="605"/>
      <c r="E20" s="605"/>
      <c r="F20" s="605"/>
      <c r="G20" s="605"/>
      <c r="H20" s="605"/>
    </row>
    <row r="21" spans="1:8" ht="22.5" customHeight="1"/>
    <row r="22" spans="1:8" ht="22.5" customHeight="1"/>
    <row r="23" spans="1:8" ht="22.5" customHeight="1"/>
    <row r="24" spans="1:8" ht="22.5" customHeight="1"/>
    <row r="25" spans="1:8" ht="22.5" customHeight="1"/>
    <row r="26" spans="1:8" ht="22.5" customHeight="1"/>
    <row r="27" spans="1:8" ht="22.5" customHeight="1">
      <c r="C27" s="611"/>
      <c r="D27" s="611"/>
      <c r="E27" s="611"/>
    </row>
    <row r="28" spans="1:8" ht="22.5" customHeight="1">
      <c r="C28" s="19"/>
      <c r="D28" s="610"/>
      <c r="E28" s="597"/>
    </row>
    <row r="29" spans="1:8" ht="22.5" customHeight="1">
      <c r="C29" s="19"/>
      <c r="D29" s="610"/>
      <c r="E29" s="19"/>
    </row>
    <row r="30" spans="1:8" ht="22.5" customHeight="1">
      <c r="C30" s="164"/>
      <c r="D30" s="610"/>
      <c r="E30" s="597"/>
    </row>
    <row r="31" spans="1:8" ht="22.5" customHeight="1">
      <c r="C31" s="164"/>
      <c r="D31" s="610"/>
      <c r="E31" s="19"/>
    </row>
  </sheetData>
  <customSheetViews>
    <customSheetView guid="{7638DF67-4320-4B2E-8CED-F30400A22A6F}" showGridLines="0" printArea="1">
      <selection activeCell="E18" sqref="E18"/>
      <colBreaks count="1" manualBreakCount="1">
        <brk id="8" max="17" man="1"/>
      </colBreaks>
      <pageMargins left="0.25" right="0.25" top="0.75" bottom="0.75" header="0.3" footer="0.3"/>
      <pageSetup paperSize="9" scale="86" orientation="portrait" horizontalDpi="300" verticalDpi="300" r:id="rId1"/>
      <headerFooter>
        <oddFooter>&amp;C- &amp;P -</oddFooter>
      </headerFooter>
    </customSheetView>
    <customSheetView guid="{033C36F7-E1E4-46BF-954B-BBA7310CE75C}" showGridLines="0">
      <selection activeCell="E18" sqref="E18"/>
      <colBreaks count="1" manualBreakCount="1">
        <brk id="8" max="17" man="1"/>
      </colBreaks>
      <pageMargins left="0.25" right="0.25" top="0.75" bottom="0.75" header="0.3" footer="0.3"/>
      <pageSetup paperSize="9" scale="86" orientation="portrait" horizontalDpi="300" verticalDpi="300" r:id="rId2"/>
      <headerFooter>
        <oddFooter>&amp;C- &amp;P -</oddFooter>
      </headerFooter>
    </customSheetView>
    <customSheetView guid="{36472B0F-2A8F-4437-8A5B-DB8B4B6E968E}" showGridLines="0" printArea="1">
      <selection activeCell="F21" sqref="F21"/>
      <colBreaks count="1" manualBreakCount="1">
        <brk id="8" max="17" man="1"/>
      </colBreaks>
      <pageMargins left="0.25" right="0.25" top="0.75" bottom="0.75" header="0.3" footer="0.3"/>
      <pageSetup paperSize="9" scale="86" orientation="portrait" horizontalDpi="300" verticalDpi="300" r:id="rId3"/>
      <headerFooter>
        <oddFooter>&amp;C- &amp;P -</oddFooter>
      </headerFooter>
    </customSheetView>
    <customSheetView guid="{2D0A6E8D-0408-4801-8FAA-C5FD88FF0EC2}" showGridLines="0">
      <selection activeCell="E18" sqref="E18"/>
      <colBreaks count="1" manualBreakCount="1">
        <brk id="8" max="17" man="1"/>
      </colBreaks>
      <pageMargins left="0.25" right="0.25" top="0.75" bottom="0.75" header="0.3" footer="0.3"/>
      <pageSetup paperSize="9" scale="86" orientation="portrait" horizontalDpi="300" verticalDpi="300" r:id="rId4"/>
      <headerFooter>
        <oddFooter>&amp;C- &amp;P -</oddFooter>
      </headerFooter>
    </customSheetView>
    <customSheetView guid="{CCAE2F8D-A096-471A-A5DB-761473E75C80}" showGridLines="0" printArea="1">
      <selection activeCell="E18" sqref="E18"/>
      <colBreaks count="1" manualBreakCount="1">
        <brk id="8" max="17" man="1"/>
      </colBreaks>
      <pageMargins left="0.25" right="0.25" top="0.75" bottom="0.75" header="0.3" footer="0.3"/>
      <pageSetup paperSize="9" scale="86" orientation="portrait" horizontalDpi="300" verticalDpi="300" r:id="rId5"/>
      <headerFooter>
        <oddFooter>&amp;C- &amp;P -</oddFooter>
      </headerFooter>
    </customSheetView>
    <customSheetView guid="{A70FDA42-82B2-4F14-8984-2E2044C05861}" showGridLines="0">
      <selection activeCell="E18" sqref="E18"/>
      <colBreaks count="1" manualBreakCount="1">
        <brk id="8" max="17" man="1"/>
      </colBreaks>
      <pageMargins left="0.25" right="0.25" top="0.75" bottom="0.75" header="0.3" footer="0.3"/>
      <pageSetup paperSize="9" scale="86" orientation="portrait" horizontalDpi="300" verticalDpi="300" r:id="rId6"/>
      <headerFooter>
        <oddFooter>&amp;C- &amp;P -</oddFooter>
      </headerFooter>
    </customSheetView>
    <customSheetView guid="{F8F8F397-D6A3-4BD0-9E53-3D39483D1CBF}" showGridLines="0">
      <selection activeCell="E18" sqref="E18"/>
      <colBreaks count="1" manualBreakCount="1">
        <brk id="8" max="17" man="1"/>
      </colBreaks>
      <pageMargins left="0.25" right="0.25" top="0.75" bottom="0.75" header="0.3" footer="0.3"/>
      <pageSetup paperSize="9" scale="86" orientation="portrait" horizontalDpi="300" verticalDpi="300" r:id="rId7"/>
      <headerFooter>
        <oddFooter>&amp;C- &amp;P -</oddFooter>
      </headerFooter>
    </customSheetView>
    <customSheetView guid="{D673FFEC-E07D-49B9-A0FC-BCF5FDFD2C67}" showGridLines="0">
      <selection activeCell="F21" sqref="F21"/>
      <colBreaks count="1" manualBreakCount="1">
        <brk id="8" max="17" man="1"/>
      </colBreaks>
      <pageMargins left="0.25" right="0.25" top="0.75" bottom="0.75" header="0.3" footer="0.3"/>
      <pageSetup paperSize="9" scale="86" orientation="portrait" horizontalDpi="300" verticalDpi="300" r:id="rId8"/>
      <headerFooter>
        <oddFooter>&amp;C- &amp;P -</oddFooter>
      </headerFooter>
    </customSheetView>
    <customSheetView guid="{EE98275F-E3BA-4A7E-BE2A-0F7F35847352}" showGridLines="0" printArea="1">
      <selection activeCell="F21" sqref="F21"/>
      <colBreaks count="1" manualBreakCount="1">
        <brk id="8" max="17" man="1"/>
      </colBreaks>
      <pageMargins left="0.25" right="0.25" top="0.75" bottom="0.75" header="0.3" footer="0.3"/>
      <pageSetup paperSize="9" scale="86" orientation="portrait" horizontalDpi="300" verticalDpi="300" r:id="rId9"/>
      <headerFooter>
        <oddFooter>&amp;C- &amp;P -</oddFooter>
      </headerFooter>
    </customSheetView>
    <customSheetView guid="{97E03D02-D480-4666-A6E1-59D4144B3FD9}" showGridLines="0" printArea="1">
      <selection activeCell="F21" sqref="F21"/>
      <colBreaks count="1" manualBreakCount="1">
        <brk id="8" max="17" man="1"/>
      </colBreaks>
      <pageMargins left="0.25" right="0.25" top="0.75" bottom="0.75" header="0.3" footer="0.3"/>
      <pageSetup paperSize="9" scale="86" orientation="portrait" horizontalDpi="300" verticalDpi="300" r:id="rId10"/>
      <headerFooter>
        <oddFooter>&amp;C- &amp;P -</oddFooter>
      </headerFooter>
    </customSheetView>
    <customSheetView guid="{9A3FFD83-48B2-47DA-8A5E-53892F5AF928}" showGridLines="0" printArea="1">
      <selection activeCell="E18" sqref="E18"/>
      <colBreaks count="1" manualBreakCount="1">
        <brk id="8" max="17" man="1"/>
      </colBreaks>
      <pageMargins left="0.25" right="0.25" top="0.75" bottom="0.75" header="0.3" footer="0.3"/>
      <pageSetup paperSize="9" scale="86" orientation="portrait" horizontalDpi="300" verticalDpi="300" r:id="rId11"/>
      <headerFooter>
        <oddFooter>&amp;C- &amp;P -</oddFooter>
      </headerFooter>
    </customSheetView>
    <customSheetView guid="{717D5D0E-03BD-42FE-B02F-A9FF9CADF1A5}" showGridLines="0">
      <selection activeCell="E18" sqref="E18"/>
      <colBreaks count="1" manualBreakCount="1">
        <brk id="8" max="17" man="1"/>
      </colBreaks>
      <pageMargins left="0.25" right="0.25" top="0.75" bottom="0.75" header="0.3" footer="0.3"/>
      <pageSetup paperSize="9" scale="86" orientation="portrait" horizontalDpi="300" verticalDpi="300" r:id="rId12"/>
      <headerFooter>
        <oddFooter>&amp;C- &amp;P -</oddFooter>
      </headerFooter>
    </customSheetView>
    <customSheetView guid="{30A2590E-B68F-488E-B4E2-55E3D8A53AAC}" showGridLines="0">
      <colBreaks count="1" manualBreakCount="1">
        <brk id="8" max="17" man="1"/>
      </colBreaks>
      <pageMargins left="0.25" right="0.25" top="0.75" bottom="0.75" header="0.3" footer="0.3"/>
      <pageSetup paperSize="9" scale="86" orientation="portrait" horizontalDpi="300" verticalDpi="300" r:id="rId13"/>
      <headerFooter>
        <oddFooter>&amp;C- &amp;P -</oddFooter>
      </headerFooter>
    </customSheetView>
    <customSheetView guid="{031DD57E-C293-423A-8DF7-B2FDC9241663}" showGridLines="0">
      <colBreaks count="1" manualBreakCount="1">
        <brk id="8" max="17" man="1"/>
      </colBreaks>
      <pageMargins left="0.25" right="0.25" top="0.75" bottom="0.75" header="0.3" footer="0.3"/>
      <pageSetup paperSize="9" scale="86" orientation="portrait" horizontalDpi="300" verticalDpi="300" r:id="rId14"/>
      <headerFooter>
        <oddFooter>&amp;C- &amp;P -</oddFooter>
      </headerFooter>
    </customSheetView>
    <customSheetView guid="{F9B3178F-FE3C-420E-BE2A-18A94A5552B8}" showGridLines="0">
      <colBreaks count="1" manualBreakCount="1">
        <brk id="8" max="17" man="1"/>
      </colBreaks>
      <pageMargins left="0.25" right="0.25" top="0.75" bottom="0.75" header="0.3" footer="0.3"/>
      <pageSetup paperSize="9" scale="86" orientation="portrait" horizontalDpi="300" verticalDpi="300" r:id="rId15"/>
      <headerFooter>
        <oddFooter>&amp;C- &amp;P -</oddFooter>
      </headerFooter>
    </customSheetView>
    <customSheetView guid="{F314B098-4B95-4B92-8423-CB04A69922DF}" showGridLines="0" printArea="1">
      <colBreaks count="1" manualBreakCount="1">
        <brk id="8" max="17" man="1"/>
      </colBreaks>
      <pageMargins left="0.25" right="0.25" top="0.75" bottom="0.75" header="0.3" footer="0.3"/>
      <pageSetup paperSize="9" scale="86" orientation="portrait" horizontalDpi="300" verticalDpi="300" r:id="rId16"/>
      <headerFooter>
        <oddFooter>&amp;C- &amp;P -</oddFooter>
      </headerFooter>
    </customSheetView>
    <customSheetView guid="{BBA60712-7519-46EB-A3CF-B043CF2D8D90}" showGridLines="0" printArea="1">
      <colBreaks count="1" manualBreakCount="1">
        <brk id="8" max="17" man="1"/>
      </colBreaks>
      <pageMargins left="0.25" right="0.25" top="0.75" bottom="0.75" header="0.3" footer="0.3"/>
      <pageSetup paperSize="9" scale="86" orientation="portrait" horizontalDpi="300" verticalDpi="300" r:id="rId17"/>
      <headerFooter>
        <oddFooter>&amp;C- &amp;P -</oddFooter>
      </headerFooter>
    </customSheetView>
    <customSheetView guid="{FAEA9D20-506D-4159-8291-B8ED06C29A08}" showGridLines="0">
      <colBreaks count="1" manualBreakCount="1">
        <brk id="8" max="17" man="1"/>
      </colBreaks>
      <pageMargins left="0.25" right="0.25" top="0.75" bottom="0.75" header="0.3" footer="0.3"/>
      <pageSetup paperSize="9" scale="86" orientation="portrait" horizontalDpi="300" verticalDpi="300" r:id="rId18"/>
      <headerFooter>
        <oddFooter>&amp;C- &amp;P -</oddFooter>
      </headerFooter>
    </customSheetView>
    <customSheetView guid="{499C3B7B-ECFB-4FFB-BA0B-0B7B9DCC326F}" showGridLines="0" printArea="1">
      <colBreaks count="1" manualBreakCount="1">
        <brk id="8" max="17" man="1"/>
      </colBreaks>
      <pageMargins left="0.25" right="0.25" top="0.75" bottom="0.75" header="0.3" footer="0.3"/>
      <pageSetup paperSize="9" scale="86" orientation="portrait" horizontalDpi="300" verticalDpi="300" r:id="rId19"/>
      <headerFooter>
        <oddFooter>&amp;C- &amp;P -</oddFooter>
      </headerFooter>
    </customSheetView>
    <customSheetView guid="{582EB886-5348-41F7-B6C3-7D5782D3ACD9}" showGridLines="0">
      <colBreaks count="1" manualBreakCount="1">
        <brk id="8" max="17" man="1"/>
      </colBreaks>
      <pageMargins left="0.25" right="0.25" top="0.75" bottom="0.75" header="0.3" footer="0.3"/>
      <pageSetup paperSize="9" scale="86" orientation="portrait" horizontalDpi="300" verticalDpi="300" r:id="rId20"/>
      <headerFooter>
        <oddFooter>&amp;C- &amp;P -</oddFooter>
      </headerFooter>
    </customSheetView>
    <customSheetView guid="{67A28A89-E198-4A6E-809F-7C1EE1D592B0}" showGridLines="0" printArea="1">
      <colBreaks count="1" manualBreakCount="1">
        <brk id="8" max="17" man="1"/>
      </colBreaks>
      <pageMargins left="0.25" right="0.25" top="0.75" bottom="0.75" header="0.3" footer="0.3"/>
      <pageSetup paperSize="9" scale="86" orientation="portrait" horizontalDpi="300" verticalDpi="300" r:id="rId21"/>
      <headerFooter>
        <oddFooter>&amp;C- &amp;P -</oddFooter>
      </headerFooter>
    </customSheetView>
    <customSheetView guid="{CED0B8D9-B004-48AD-A858-70C151F3F6A0}" showGridLines="0">
      <colBreaks count="1" manualBreakCount="1">
        <brk id="8" max="17" man="1"/>
      </colBreaks>
      <pageMargins left="0.25" right="0.25" top="0.75" bottom="0.75" header="0.3" footer="0.3"/>
      <pageSetup paperSize="9" scale="86" orientation="portrait" horizontalDpi="300" verticalDpi="300" r:id="rId22"/>
      <headerFooter>
        <oddFooter>&amp;C- &amp;P -</oddFooter>
      </headerFooter>
    </customSheetView>
    <customSheetView guid="{76A99285-706C-47CC-88FC-63EDE717FCB7}" showGridLines="0">
      <colBreaks count="1" manualBreakCount="1">
        <brk id="8" max="17" man="1"/>
      </colBreaks>
      <pageMargins left="0.25" right="0.25" top="0.75" bottom="0.75" header="0.3" footer="0.3"/>
      <pageSetup paperSize="9" scale="86" orientation="portrait" horizontalDpi="300" verticalDpi="300" r:id="rId23"/>
      <headerFooter>
        <oddFooter>&amp;C- &amp;P -</oddFooter>
      </headerFooter>
    </customSheetView>
    <customSheetView guid="{00865AC3-5823-4499-87D6-A32864153DFC}" showGridLines="0">
      <colBreaks count="1" manualBreakCount="1">
        <brk id="8" max="17" man="1"/>
      </colBreaks>
      <pageMargins left="0.25" right="0.25" top="0.75" bottom="0.75" header="0.3" footer="0.3"/>
      <pageSetup paperSize="9" scale="86" orientation="portrait" horizontalDpi="300" verticalDpi="300" r:id="rId24"/>
      <headerFooter>
        <oddFooter>&amp;C- &amp;P -</oddFooter>
      </headerFooter>
    </customSheetView>
    <customSheetView guid="{441DB8A6-A33C-419D-875A-3F2FFBE6E0E8}" showGridLines="0">
      <colBreaks count="1" manualBreakCount="1">
        <brk id="8" max="17" man="1"/>
      </colBreaks>
      <pageMargins left="0.25" right="0.25" top="0.75" bottom="0.75" header="0.3" footer="0.3"/>
      <pageSetup paperSize="9" scale="86" orientation="portrait" horizontalDpi="300" verticalDpi="300" r:id="rId25"/>
      <headerFooter>
        <oddFooter>&amp;C- &amp;P -</oddFooter>
      </headerFooter>
    </customSheetView>
    <customSheetView guid="{2BC28E4B-9C81-4843-8B55-63150A8DD92B}" showGridLines="0">
      <colBreaks count="1" manualBreakCount="1">
        <brk id="8" max="17" man="1"/>
      </colBreaks>
      <pageMargins left="0.25" right="0.25" top="0.75" bottom="0.75" header="0.3" footer="0.3"/>
      <pageSetup paperSize="9" scale="86" orientation="portrait" horizontalDpi="300" verticalDpi="300" r:id="rId26"/>
      <headerFooter>
        <oddFooter>&amp;C- &amp;P -</oddFooter>
      </headerFooter>
    </customSheetView>
    <customSheetView guid="{CEC8D9A4-667A-441A-B348-38BA69B851DA}" showGridLines="0">
      <colBreaks count="1" manualBreakCount="1">
        <brk id="8" max="17" man="1"/>
      </colBreaks>
      <pageMargins left="0.25" right="0.25" top="0.75" bottom="0.75" header="0.3" footer="0.3"/>
      <pageSetup paperSize="9" scale="86" orientation="portrait" horizontalDpi="300" verticalDpi="300" r:id="rId27"/>
      <headerFooter>
        <oddFooter>&amp;C- &amp;P -</oddFooter>
      </headerFooter>
    </customSheetView>
    <customSheetView guid="{84F041DC-148A-40FE-A6D1-68C2D054DF55}" showGridLines="0">
      <colBreaks count="1" manualBreakCount="1">
        <brk id="8" max="17" man="1"/>
      </colBreaks>
      <pageMargins left="0.25" right="0.25" top="0.75" bottom="0.75" header="0.3" footer="0.3"/>
      <pageSetup paperSize="9" scale="86" orientation="portrait" horizontalDpi="300" verticalDpi="300" r:id="rId28"/>
      <headerFooter>
        <oddFooter>&amp;C- &amp;P -</oddFooter>
      </headerFooter>
    </customSheetView>
    <customSheetView guid="{EA8DD5C4-37CD-4D83-93C6-8AAE3FA22626}" showGridLines="0">
      <colBreaks count="1" manualBreakCount="1">
        <brk id="8" max="17" man="1"/>
      </colBreaks>
      <pageMargins left="0.25" right="0.25" top="0.75" bottom="0.75" header="0.3" footer="0.3"/>
      <pageSetup paperSize="9" scale="86" orientation="portrait" horizontalDpi="300" verticalDpi="300" r:id="rId29"/>
      <headerFooter>
        <oddFooter>&amp;C- &amp;P -</oddFooter>
      </headerFooter>
    </customSheetView>
    <customSheetView guid="{EB719729-E4E7-4A6B-A0F2-B45634A8A39C}" showGridLines="0">
      <colBreaks count="1" manualBreakCount="1">
        <brk id="8" max="17" man="1"/>
      </colBreaks>
      <pageMargins left="0.25" right="0.25" top="0.75" bottom="0.75" header="0.3" footer="0.3"/>
      <pageSetup paperSize="9" scale="86" orientation="portrait" horizontalDpi="300" verticalDpi="300" r:id="rId30"/>
      <headerFooter>
        <oddFooter>&amp;C- &amp;P -</oddFooter>
      </headerFooter>
    </customSheetView>
    <customSheetView guid="{3BCE3315-BEC0-4AD9-A818-0BC0D795FE7B}" showGridLines="0" printArea="1">
      <colBreaks count="1" manualBreakCount="1">
        <brk id="8" max="17" man="1"/>
      </colBreaks>
      <pageMargins left="0.25" right="0.25" top="0.75" bottom="0.75" header="0.3" footer="0.3"/>
      <pageSetup paperSize="9" scale="86" orientation="portrait" horizontalDpi="300" verticalDpi="300" r:id="rId31"/>
      <headerFooter>
        <oddFooter>&amp;C- &amp;P -</oddFooter>
      </headerFooter>
    </customSheetView>
    <customSheetView guid="{D5E8139D-26D3-42E5-96BB-6121322C48CB}" showGridLines="0">
      <colBreaks count="1" manualBreakCount="1">
        <brk id="8" max="17" man="1"/>
      </colBreaks>
      <pageMargins left="0.25" right="0.25" top="0.75" bottom="0.75" header="0.3" footer="0.3"/>
      <pageSetup paperSize="9" scale="86" orientation="portrait" horizontalDpi="300" verticalDpi="300" r:id="rId32"/>
      <headerFooter>
        <oddFooter>&amp;C- &amp;P -</oddFooter>
      </headerFooter>
    </customSheetView>
    <customSheetView guid="{A7A537DD-3639-4028-8374-24EF93F7F50D}" showGridLines="0" printArea="1">
      <colBreaks count="1" manualBreakCount="1">
        <brk id="8" max="17" man="1"/>
      </colBreaks>
      <pageMargins left="0.25" right="0.25" top="0.75" bottom="0.75" header="0.3" footer="0.3"/>
      <pageSetup paperSize="9" scale="86" orientation="portrait" horizontalDpi="300" verticalDpi="300" r:id="rId33"/>
      <headerFooter>
        <oddFooter>&amp;C- &amp;P -</oddFooter>
      </headerFooter>
    </customSheetView>
    <customSheetView guid="{0B51740E-E870-447D-82CF-F9426A0FDB8A}" showGridLines="0">
      <colBreaks count="1" manualBreakCount="1">
        <brk id="8" max="17" man="1"/>
      </colBreaks>
      <pageMargins left="0.25" right="0.25" top="0.75" bottom="0.75" header="0.3" footer="0.3"/>
      <pageSetup paperSize="9" scale="86" orientation="portrait" horizontalDpi="300" verticalDpi="300" r:id="rId34"/>
      <headerFooter>
        <oddFooter>&amp;C- &amp;P -</oddFooter>
      </headerFooter>
    </customSheetView>
    <customSheetView guid="{B25978DA-B72A-4DF3-B7F6-0B7323E18582}" showGridLines="0">
      <colBreaks count="1" manualBreakCount="1">
        <brk id="8" max="17" man="1"/>
      </colBreaks>
      <pageMargins left="0.25" right="0.25" top="0.75" bottom="0.75" header="0.3" footer="0.3"/>
      <pageSetup paperSize="9" scale="86" orientation="portrait" horizontalDpi="300" verticalDpi="300" r:id="rId35"/>
      <headerFooter>
        <oddFooter>&amp;C- &amp;P -</oddFooter>
      </headerFooter>
    </customSheetView>
    <customSheetView guid="{1FD8CC80-ABBD-4004-965D-7C3A94C6060A}" showGridLines="0" printArea="1">
      <colBreaks count="1" manualBreakCount="1">
        <brk id="8" max="17" man="1"/>
      </colBreaks>
      <pageMargins left="0.25" right="0.25" top="0.75" bottom="0.75" header="0.3" footer="0.3"/>
      <pageSetup paperSize="9" scale="86" orientation="portrait" horizontalDpi="300" verticalDpi="300" r:id="rId36"/>
      <headerFooter>
        <oddFooter>&amp;C- &amp;P -</oddFooter>
      </headerFooter>
    </customSheetView>
    <customSheetView guid="{4B3B3520-A8B7-4246-A658-5E3046C11156}" showGridLines="0" printArea="1">
      <colBreaks count="1" manualBreakCount="1">
        <brk id="8" max="17" man="1"/>
      </colBreaks>
      <pageMargins left="0.25" right="0.25" top="0.75" bottom="0.75" header="0.3" footer="0.3"/>
      <pageSetup paperSize="9" scale="86" orientation="portrait" horizontalDpi="300" verticalDpi="300" r:id="rId37"/>
      <headerFooter>
        <oddFooter>&amp;C- &amp;P -</oddFooter>
      </headerFooter>
    </customSheetView>
    <customSheetView guid="{8AC86257-3275-45B0-9EB5-FCC978284538}" showGridLines="0">
      <selection activeCell="E18" sqref="E18"/>
      <colBreaks count="1" manualBreakCount="1">
        <brk id="8" max="17" man="1"/>
      </colBreaks>
      <pageMargins left="0.25" right="0.25" top="0.75" bottom="0.75" header="0.3" footer="0.3"/>
      <pageSetup paperSize="9" scale="86" orientation="portrait" horizontalDpi="300" verticalDpi="300" r:id="rId38"/>
      <headerFooter>
        <oddFooter>&amp;C- &amp;P -</oddFooter>
      </headerFooter>
    </customSheetView>
    <customSheetView guid="{E45D6C9F-29CA-4814-BB11-FCF7794E8FD9}" showGridLines="0" printArea="1">
      <selection activeCell="E18" sqref="E18"/>
      <colBreaks count="1" manualBreakCount="1">
        <brk id="8" max="17" man="1"/>
      </colBreaks>
      <pageMargins left="0.25" right="0.25" top="0.75" bottom="0.75" header="0.3" footer="0.3"/>
      <pageSetup paperSize="9" scale="86" orientation="portrait" horizontalDpi="300" verticalDpi="300" r:id="rId39"/>
      <headerFooter>
        <oddFooter>&amp;C- &amp;P -</oddFooter>
      </headerFooter>
    </customSheetView>
    <customSheetView guid="{8B4E2514-D1F2-4DC0-817C-9C588D7DCCCB}" showGridLines="0" printArea="1">
      <selection activeCell="F21" sqref="F21"/>
      <colBreaks count="1" manualBreakCount="1">
        <brk id="8" max="17" man="1"/>
      </colBreaks>
      <pageMargins left="0.25" right="0.25" top="0.75" bottom="0.75" header="0.3" footer="0.3"/>
      <pageSetup paperSize="9" scale="86" orientation="portrait" horizontalDpi="300" verticalDpi="300" r:id="rId40"/>
      <headerFooter>
        <oddFooter>&amp;C- &amp;P -</oddFooter>
      </headerFooter>
    </customSheetView>
    <customSheetView guid="{C0326AA0-4A84-4874-8CF5-FBF582EDE8E4}" showGridLines="0" printArea="1">
      <selection activeCell="F21" sqref="F21"/>
      <colBreaks count="1" manualBreakCount="1">
        <brk id="8" max="17" man="1"/>
      </colBreaks>
      <pageMargins left="0.25" right="0.25" top="0.75" bottom="0.75" header="0.3" footer="0.3"/>
      <pageSetup paperSize="9" scale="86" orientation="portrait" horizontalDpi="300" verticalDpi="300" r:id="rId41"/>
      <headerFooter>
        <oddFooter>&amp;C- &amp;P -</oddFooter>
      </headerFooter>
    </customSheetView>
    <customSheetView guid="{59B93C71-A242-4D48-B468-4BF3F954629F}" showGridLines="0" printArea="1">
      <selection activeCell="E18" sqref="E18"/>
      <colBreaks count="1" manualBreakCount="1">
        <brk id="8" max="17" man="1"/>
      </colBreaks>
      <pageMargins left="0.25" right="0.25" top="0.75" bottom="0.75" header="0.3" footer="0.3"/>
      <pageSetup paperSize="9" scale="86" orientation="portrait" horizontalDpi="300" verticalDpi="300" r:id="rId42"/>
      <headerFooter>
        <oddFooter>&amp;C- &amp;P -</oddFooter>
      </headerFooter>
    </customSheetView>
    <customSheetView guid="{1E58E4D1-4C75-4B8C-BEB1-17A46DD86746}" showGridLines="0">
      <selection activeCell="E18" sqref="E18"/>
      <colBreaks count="1" manualBreakCount="1">
        <brk id="8" max="17" man="1"/>
      </colBreaks>
      <pageMargins left="0.25" right="0.25" top="0.75" bottom="0.75" header="0.3" footer="0.3"/>
      <pageSetup paperSize="9" scale="86" orientation="portrait" horizontalDpi="300" verticalDpi="300" r:id="rId43"/>
      <headerFooter>
        <oddFooter>&amp;C- &amp;P -</oddFooter>
      </headerFooter>
    </customSheetView>
    <customSheetView guid="{D71B0015-E1E5-4683-BC96-4B8372B0A92C}" showGridLines="0" printArea="1">
      <selection activeCell="E18" sqref="E18"/>
      <colBreaks count="1" manualBreakCount="1">
        <brk id="8" max="17" man="1"/>
      </colBreaks>
      <pageMargins left="0.25" right="0.25" top="0.75" bottom="0.75" header="0.3" footer="0.3"/>
      <pageSetup paperSize="9" scale="86" orientation="portrait" horizontalDpi="300" verticalDpi="300" r:id="rId44"/>
      <headerFooter>
        <oddFooter>&amp;C- &amp;P -</oddFooter>
      </headerFooter>
    </customSheetView>
    <customSheetView guid="{7A9295A9-5D4A-4252-8AE5-EAA229FB3161}" showGridLines="0" printArea="1">
      <selection activeCell="E18" sqref="E18"/>
      <colBreaks count="1" manualBreakCount="1">
        <brk id="8" max="17" man="1"/>
      </colBreaks>
      <pageMargins left="0.25" right="0.25" top="0.75" bottom="0.75" header="0.3" footer="0.3"/>
      <pageSetup paperSize="9" scale="86" orientation="portrait" horizontalDpi="300" verticalDpi="300" r:id="rId45"/>
      <headerFooter>
        <oddFooter>&amp;C- &amp;P -</oddFooter>
      </headerFooter>
    </customSheetView>
    <customSheetView guid="{034C4040-D496-4677-9760-C8AFC8A3816C}" showGridLines="0">
      <selection activeCell="E18" sqref="E18"/>
      <colBreaks count="1" manualBreakCount="1">
        <brk id="8" max="17" man="1"/>
      </colBreaks>
      <pageMargins left="0.25" right="0.25" top="0.75" bottom="0.75" header="0.3" footer="0.3"/>
      <pageSetup paperSize="9" scale="86" orientation="portrait" horizontalDpi="300" verticalDpi="300" r:id="rId46"/>
      <headerFooter>
        <oddFooter>&amp;C- &amp;P -</oddFooter>
      </headerFooter>
    </customSheetView>
    <customSheetView guid="{430D13A4-4EC3-4F3B-94F5-67B604D20D98}" showGridLines="0" printArea="1">
      <selection activeCell="E18" sqref="E18"/>
      <colBreaks count="1" manualBreakCount="1">
        <brk id="8" max="17" man="1"/>
      </colBreaks>
      <pageMargins left="0.25" right="0.25" top="0.75" bottom="0.75" header="0.3" footer="0.3"/>
      <pageSetup paperSize="9" scale="86" orientation="portrait" horizontalDpi="300" verticalDpi="300" r:id="rId47"/>
      <headerFooter>
        <oddFooter>&amp;C- &amp;P -</oddFooter>
      </headerFooter>
    </customSheetView>
    <customSheetView guid="{337CCED3-5E6B-4E3D-BC98-489707EF974E}" showGridLines="0" printArea="1">
      <selection activeCell="E18" sqref="E18"/>
      <colBreaks count="1" manualBreakCount="1">
        <brk id="8" max="17" man="1"/>
      </colBreaks>
      <pageMargins left="0.25" right="0.25" top="0.75" bottom="0.75" header="0.3" footer="0.3"/>
      <pageSetup paperSize="9" scale="86" orientation="portrait" horizontalDpi="300" verticalDpi="300" r:id="rId48"/>
      <headerFooter>
        <oddFooter>&amp;C- &amp;P -</oddFooter>
      </headerFooter>
    </customSheetView>
    <customSheetView guid="{0EDD8A79-DA95-4C03-AB90-8EF8BEF7366A}" showGridLines="0">
      <selection activeCell="E18" sqref="E18"/>
      <colBreaks count="1" manualBreakCount="1">
        <brk id="8" max="17" man="1"/>
      </colBreaks>
      <pageMargins left="0.25" right="0.25" top="0.75" bottom="0.75" header="0.3" footer="0.3"/>
      <pageSetup paperSize="9" scale="86" orientation="portrait" horizontalDpi="300" verticalDpi="300" r:id="rId49"/>
      <headerFooter>
        <oddFooter>&amp;C- &amp;P -</oddFooter>
      </headerFooter>
    </customSheetView>
    <customSheetView guid="{214495F1-9B71-47E5-887D-A07A1A95C8B8}" showGridLines="0">
      <selection activeCell="E18" sqref="E18"/>
      <colBreaks count="1" manualBreakCount="1">
        <brk id="8" max="17" man="1"/>
      </colBreaks>
      <pageMargins left="0.25" right="0.25" top="0.75" bottom="0.75" header="0.3" footer="0.3"/>
      <pageSetup paperSize="9" scale="86" orientation="portrait" horizontalDpi="300" verticalDpi="300" r:id="rId50"/>
      <headerFooter>
        <oddFooter>&amp;C- &amp;P -</oddFooter>
      </headerFooter>
    </customSheetView>
    <customSheetView guid="{CD8CBEF9-02F2-47BF-8155-972E366007BB}" showGridLines="0" printArea="1">
      <selection activeCell="E18" sqref="E18"/>
      <colBreaks count="1" manualBreakCount="1">
        <brk id="8" max="17" man="1"/>
      </colBreaks>
      <pageMargins left="0.25" right="0.25" top="0.75" bottom="0.75" header="0.3" footer="0.3"/>
      <pageSetup paperSize="9" scale="86" orientation="portrait" horizontalDpi="300" verticalDpi="300" r:id="rId51"/>
      <headerFooter>
        <oddFooter>&amp;C- &amp;P -</oddFooter>
      </headerFooter>
    </customSheetView>
    <customSheetView guid="{BD61EDB6-A93F-4890-AEDE-32E26E64EB3F}" showGridLines="0" printArea="1">
      <selection activeCell="E18" sqref="E18"/>
      <colBreaks count="1" manualBreakCount="1">
        <brk id="8" max="17" man="1"/>
      </colBreaks>
      <pageMargins left="0.25" right="0.25" top="0.75" bottom="0.75" header="0.3" footer="0.3"/>
      <pageSetup paperSize="9" scale="86" orientation="portrait" horizontalDpi="300" verticalDpi="300" r:id="rId52"/>
      <headerFooter>
        <oddFooter>&amp;C- &amp;P -</oddFooter>
      </headerFooter>
    </customSheetView>
    <customSheetView guid="{2551149C-B400-4FF7-9C66-7D38AF192CD3}" showGridLines="0">
      <selection activeCell="E18" sqref="E18"/>
      <colBreaks count="1" manualBreakCount="1">
        <brk id="8" max="17" man="1"/>
      </colBreaks>
      <pageMargins left="0.25" right="0.25" top="0.75" bottom="0.75" header="0.3" footer="0.3"/>
      <pageSetup paperSize="9" scale="86" orientation="portrait" horizontalDpi="300" verticalDpi="300" r:id="rId53"/>
      <headerFooter>
        <oddFooter>&amp;C- &amp;P -</oddFooter>
      </headerFooter>
    </customSheetView>
    <customSheetView guid="{F0A88F7F-B050-44D2-9557-2B68B424EAF3}" showGridLines="0">
      <selection activeCell="E18" sqref="E18"/>
      <colBreaks count="1" manualBreakCount="1">
        <brk id="8" max="17" man="1"/>
      </colBreaks>
      <pageMargins left="0.25" right="0.25" top="0.75" bottom="0.75" header="0.3" footer="0.3"/>
      <pageSetup paperSize="9" scale="86" orientation="portrait" horizontalDpi="300" verticalDpi="300" r:id="rId54"/>
      <headerFooter>
        <oddFooter>&amp;C- &amp;P -</oddFooter>
      </headerFooter>
    </customSheetView>
    <customSheetView guid="{2868789A-41EF-4245-B3C9-D4B5F666F8F4}" showGridLines="0" printArea="1">
      <selection activeCell="E18" sqref="E18"/>
      <colBreaks count="1" manualBreakCount="1">
        <brk id="8" max="17" man="1"/>
      </colBreaks>
      <pageMargins left="0.25" right="0.25" top="0.75" bottom="0.75" header="0.3" footer="0.3"/>
      <pageSetup paperSize="9" scale="86" orientation="portrait" horizontalDpi="300" verticalDpi="300" r:id="rId55"/>
      <headerFooter>
        <oddFooter>&amp;C- &amp;P -</oddFooter>
      </headerFooter>
    </customSheetView>
    <customSheetView guid="{D4061CCF-D275-4D76-9A0F-61EA73C6A533}" showGridLines="0" printArea="1">
      <selection activeCell="E18" sqref="E18"/>
      <colBreaks count="1" manualBreakCount="1">
        <brk id="8" max="17" man="1"/>
      </colBreaks>
      <pageMargins left="0.25" right="0.25" top="0.75" bottom="0.75" header="0.3" footer="0.3"/>
      <pageSetup paperSize="9" scale="86" orientation="portrait" horizontalDpi="300" verticalDpi="300" r:id="rId56"/>
      <headerFooter>
        <oddFooter>&amp;C- &amp;P -</oddFooter>
      </headerFooter>
    </customSheetView>
    <customSheetView guid="{EDD10121-F027-40CB-A383-1ABBBA7824D4}" showGridLines="0" printArea="1">
      <selection activeCell="E18" sqref="E18"/>
      <colBreaks count="1" manualBreakCount="1">
        <brk id="8" max="17" man="1"/>
      </colBreaks>
      <pageMargins left="0.25" right="0.25" top="0.75" bottom="0.75" header="0.3" footer="0.3"/>
      <pageSetup paperSize="9" scale="86" orientation="portrait" horizontalDpi="300" verticalDpi="300" r:id="rId57"/>
      <headerFooter>
        <oddFooter>&amp;C- &amp;P -</oddFooter>
      </headerFooter>
    </customSheetView>
    <customSheetView guid="{D6BD57F8-F6EE-4534-8181-C57064A1B98C}" scale="130" showGridLines="0">
      <selection activeCell="U6" sqref="U6"/>
      <colBreaks count="1" manualBreakCount="1">
        <brk id="8" max="17" man="1"/>
      </colBreaks>
      <pageMargins left="0.25" right="0.25" top="0.75" bottom="0.75" header="0.3" footer="0.3"/>
      <pageSetup paperSize="9" scale="86" orientation="portrait" horizontalDpi="300" verticalDpi="300" r:id="rId58"/>
      <headerFooter>
        <oddFooter>&amp;C- &amp;P -</oddFooter>
      </headerFooter>
    </customSheetView>
    <customSheetView guid="{277459B4-A39D-41CB-B2BE-AB6578293E76}" scale="130" showGridLines="0" printArea="1">
      <selection activeCell="U6" sqref="U6"/>
      <colBreaks count="1" manualBreakCount="1">
        <brk id="8" max="17" man="1"/>
      </colBreaks>
      <pageMargins left="0.25" right="0.25" top="0.75" bottom="0.75" header="0.3" footer="0.3"/>
      <pageSetup paperSize="9" scale="86" orientation="portrait" horizontalDpi="300" verticalDpi="300" r:id="rId59"/>
      <headerFooter>
        <oddFooter>&amp;C- &amp;P -</oddFooter>
      </headerFooter>
    </customSheetView>
  </customSheetViews>
  <phoneticPr fontId="7"/>
  <hyperlinks>
    <hyperlink ref="H1" location="目次!A1" display="目次へ戻る"/>
  </hyperlinks>
  <pageMargins left="0.25" right="0.25" top="0.75" bottom="0.75" header="0.3" footer="0.3"/>
  <pageSetup paperSize="9" scale="86" orientation="portrait" horizontalDpi="300" verticalDpi="300" r:id="rId60"/>
  <headerFooter>
    <oddFooter>&amp;C- &amp;P -</oddFooter>
  </headerFooter>
  <colBreaks count="1" manualBreakCount="1">
    <brk id="8" max="17" man="1"/>
  </colBreaks>
  <drawing r:id="rId6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1"/>
  <sheetViews>
    <sheetView showGridLines="0" topLeftCell="C1" zoomScaleNormal="115" zoomScaleSheetLayoutView="100" workbookViewId="0">
      <selection activeCell="Q19" sqref="Q19"/>
    </sheetView>
  </sheetViews>
  <sheetFormatPr defaultColWidth="9" defaultRowHeight="13.5"/>
  <cols>
    <col min="1" max="2" width="11.875" style="209" customWidth="1"/>
    <col min="3" max="8" width="14.625" style="209" customWidth="1"/>
    <col min="9" max="9" width="10.625" style="209" bestFit="1" customWidth="1"/>
    <col min="10" max="11" width="5.25" style="209" customWidth="1"/>
    <col min="12" max="19" width="9" style="209"/>
    <col min="20" max="20" width="9.25" style="209" bestFit="1" customWidth="1"/>
    <col min="21" max="22" width="9" style="209"/>
    <col min="23" max="23" width="13.125" style="209" customWidth="1"/>
    <col min="24" max="24" width="13.875" style="209" customWidth="1"/>
    <col min="25" max="25" width="6.875" style="209" customWidth="1"/>
    <col min="26" max="16384" width="9" style="209"/>
  </cols>
  <sheetData>
    <row r="1" spans="1:12">
      <c r="I1" s="271" t="s">
        <v>399</v>
      </c>
    </row>
    <row r="2" spans="1:12">
      <c r="A2" s="209" t="s">
        <v>2480</v>
      </c>
      <c r="L2" s="209" t="s">
        <v>2480</v>
      </c>
    </row>
    <row r="3" spans="1:12">
      <c r="H3" s="211" t="s">
        <v>1144</v>
      </c>
    </row>
    <row r="4" spans="1:12" ht="37.5" customHeight="1">
      <c r="A4" s="50" t="s">
        <v>83</v>
      </c>
      <c r="B4" s="50" t="s">
        <v>332</v>
      </c>
      <c r="C4" s="50" t="s">
        <v>1387</v>
      </c>
      <c r="D4" s="50" t="s">
        <v>1386</v>
      </c>
      <c r="E4" s="50" t="s">
        <v>1385</v>
      </c>
      <c r="F4" s="50" t="s">
        <v>1384</v>
      </c>
      <c r="G4" s="50" t="s">
        <v>1383</v>
      </c>
      <c r="H4" s="50" t="s">
        <v>1382</v>
      </c>
    </row>
    <row r="5" spans="1:12" ht="22.5" customHeight="1">
      <c r="A5" s="1150" t="s">
        <v>2462</v>
      </c>
      <c r="B5" s="1150" t="s">
        <v>106</v>
      </c>
      <c r="C5" s="281">
        <v>22</v>
      </c>
      <c r="D5" s="281">
        <v>252</v>
      </c>
      <c r="E5" s="281">
        <v>175</v>
      </c>
      <c r="F5" s="281">
        <v>816</v>
      </c>
      <c r="G5" s="281">
        <v>419</v>
      </c>
      <c r="H5" s="281">
        <v>527</v>
      </c>
    </row>
    <row r="6" spans="1:12" ht="22.5" customHeight="1">
      <c r="A6" s="305">
        <v>2011</v>
      </c>
      <c r="B6" s="305" t="s">
        <v>107</v>
      </c>
      <c r="C6" s="308">
        <v>22</v>
      </c>
      <c r="D6" s="308">
        <v>250</v>
      </c>
      <c r="E6" s="308">
        <v>175</v>
      </c>
      <c r="F6" s="308" t="e">
        <v>#N/A</v>
      </c>
      <c r="G6" s="308" t="e">
        <v>#N/A</v>
      </c>
      <c r="H6" s="308" t="e">
        <v>#N/A</v>
      </c>
    </row>
    <row r="7" spans="1:12" ht="22.5" customHeight="1">
      <c r="A7" s="305">
        <v>2012</v>
      </c>
      <c r="B7" s="305" t="s">
        <v>108</v>
      </c>
      <c r="C7" s="308">
        <v>22</v>
      </c>
      <c r="D7" s="308">
        <v>245</v>
      </c>
      <c r="E7" s="308">
        <v>172</v>
      </c>
      <c r="F7" s="308">
        <v>779</v>
      </c>
      <c r="G7" s="308">
        <v>366</v>
      </c>
      <c r="H7" s="308">
        <v>510</v>
      </c>
    </row>
    <row r="8" spans="1:12" ht="22.5" customHeight="1">
      <c r="A8" s="305">
        <v>2013</v>
      </c>
      <c r="B8" s="305" t="s">
        <v>109</v>
      </c>
      <c r="C8" s="308">
        <v>22</v>
      </c>
      <c r="D8" s="308">
        <v>245</v>
      </c>
      <c r="E8" s="308">
        <v>171</v>
      </c>
      <c r="F8" s="308" t="e">
        <v>#N/A</v>
      </c>
      <c r="G8" s="308" t="e">
        <v>#N/A</v>
      </c>
      <c r="H8" s="308" t="e">
        <v>#N/A</v>
      </c>
    </row>
    <row r="9" spans="1:12" ht="22.5" customHeight="1">
      <c r="A9" s="305">
        <v>2014</v>
      </c>
      <c r="B9" s="305" t="s">
        <v>110</v>
      </c>
      <c r="C9" s="308">
        <v>22</v>
      </c>
      <c r="D9" s="308">
        <v>243</v>
      </c>
      <c r="E9" s="308">
        <v>174</v>
      </c>
      <c r="F9" s="308">
        <v>785</v>
      </c>
      <c r="G9" s="308">
        <v>401</v>
      </c>
      <c r="H9" s="308">
        <v>553</v>
      </c>
    </row>
    <row r="10" spans="1:12" ht="22.5" customHeight="1">
      <c r="A10" s="305">
        <v>2015</v>
      </c>
      <c r="B10" s="305" t="s">
        <v>111</v>
      </c>
      <c r="C10" s="308">
        <v>22</v>
      </c>
      <c r="D10" s="308">
        <v>246</v>
      </c>
      <c r="E10" s="308">
        <v>172</v>
      </c>
      <c r="F10" s="308" t="e">
        <v>#N/A</v>
      </c>
      <c r="G10" s="308" t="e">
        <v>#N/A</v>
      </c>
      <c r="H10" s="308" t="e">
        <v>#N/A</v>
      </c>
    </row>
    <row r="11" spans="1:12" ht="22.5" customHeight="1">
      <c r="A11" s="305">
        <v>2016</v>
      </c>
      <c r="B11" s="305" t="s">
        <v>112</v>
      </c>
      <c r="C11" s="308">
        <v>22</v>
      </c>
      <c r="D11" s="308">
        <v>245</v>
      </c>
      <c r="E11" s="308">
        <v>170</v>
      </c>
      <c r="F11" s="308">
        <v>818</v>
      </c>
      <c r="G11" s="308">
        <v>395</v>
      </c>
      <c r="H11" s="308">
        <v>589</v>
      </c>
    </row>
    <row r="12" spans="1:12" ht="22.5" customHeight="1">
      <c r="A12" s="305">
        <v>2017</v>
      </c>
      <c r="B12" s="305" t="s">
        <v>113</v>
      </c>
      <c r="C12" s="308">
        <v>22</v>
      </c>
      <c r="D12" s="308">
        <v>243</v>
      </c>
      <c r="E12" s="308">
        <v>169</v>
      </c>
      <c r="F12" s="308" t="e">
        <v>#N/A</v>
      </c>
      <c r="G12" s="308" t="e">
        <v>#N/A</v>
      </c>
      <c r="H12" s="308" t="e">
        <v>#N/A</v>
      </c>
    </row>
    <row r="13" spans="1:12" ht="22.5" customHeight="1">
      <c r="A13" s="305">
        <v>2018</v>
      </c>
      <c r="B13" s="305" t="s">
        <v>114</v>
      </c>
      <c r="C13" s="308">
        <v>22</v>
      </c>
      <c r="D13" s="308">
        <v>242</v>
      </c>
      <c r="E13" s="308">
        <v>170</v>
      </c>
      <c r="F13" s="308">
        <v>843</v>
      </c>
      <c r="G13" s="308">
        <v>380</v>
      </c>
      <c r="H13" s="308">
        <v>605</v>
      </c>
    </row>
    <row r="14" spans="1:12" ht="22.5" customHeight="1">
      <c r="A14" s="1150">
        <v>2019</v>
      </c>
      <c r="B14" s="1150" t="s">
        <v>341</v>
      </c>
      <c r="C14" s="308">
        <v>22</v>
      </c>
      <c r="D14" s="308">
        <v>240</v>
      </c>
      <c r="E14" s="308">
        <v>171</v>
      </c>
      <c r="F14" s="308" t="e">
        <v>#N/A</v>
      </c>
      <c r="G14" s="308" t="e">
        <v>#N/A</v>
      </c>
      <c r="H14" s="308" t="e">
        <v>#N/A</v>
      </c>
    </row>
    <row r="15" spans="1:12" ht="22.5" customHeight="1">
      <c r="A15" s="1150">
        <v>2020</v>
      </c>
      <c r="B15" s="1150" t="s">
        <v>116</v>
      </c>
      <c r="C15" s="308">
        <v>22</v>
      </c>
      <c r="D15" s="308">
        <v>223</v>
      </c>
      <c r="E15" s="308">
        <v>169</v>
      </c>
      <c r="F15" s="294">
        <v>854</v>
      </c>
      <c r="G15" s="294">
        <v>396</v>
      </c>
      <c r="H15" s="294">
        <v>644</v>
      </c>
    </row>
    <row r="16" spans="1:12" ht="22.5" customHeight="1">
      <c r="A16" s="1150">
        <v>2021</v>
      </c>
      <c r="B16" s="1150" t="s">
        <v>366</v>
      </c>
      <c r="C16" s="308">
        <v>22</v>
      </c>
      <c r="D16" s="308">
        <v>240</v>
      </c>
      <c r="E16" s="308">
        <v>170</v>
      </c>
      <c r="F16" s="308" t="e">
        <v>#N/A</v>
      </c>
      <c r="G16" s="308" t="e">
        <v>#N/A</v>
      </c>
      <c r="H16" s="308" t="e">
        <v>#N/A</v>
      </c>
    </row>
    <row r="17" spans="1:8" ht="22.5" customHeight="1">
      <c r="A17" s="1150">
        <v>2022</v>
      </c>
      <c r="B17" s="1150" t="s">
        <v>367</v>
      </c>
      <c r="C17" s="308">
        <v>22</v>
      </c>
      <c r="D17" s="308">
        <v>240</v>
      </c>
      <c r="E17" s="308">
        <v>172</v>
      </c>
      <c r="F17" s="308">
        <v>841</v>
      </c>
      <c r="G17" s="308">
        <v>397</v>
      </c>
      <c r="H17" s="308">
        <v>645</v>
      </c>
    </row>
    <row r="18" spans="1:8" ht="22.5" customHeight="1">
      <c r="A18" s="1150">
        <v>2023</v>
      </c>
      <c r="B18" s="1150" t="s">
        <v>368</v>
      </c>
      <c r="C18" s="308">
        <v>22</v>
      </c>
      <c r="D18" s="308">
        <v>241</v>
      </c>
      <c r="E18" s="308">
        <v>167</v>
      </c>
      <c r="F18" s="308" t="e">
        <v>#N/A</v>
      </c>
      <c r="G18" s="308" t="e">
        <v>#N/A</v>
      </c>
      <c r="H18" s="308" t="e">
        <v>#N/A</v>
      </c>
    </row>
    <row r="19" spans="1:8" ht="22.5" customHeight="1"/>
    <row r="20" spans="1:8" ht="22.5" customHeight="1"/>
    <row r="21" spans="1:8" ht="22.5" customHeight="1"/>
  </sheetData>
  <customSheetViews>
    <customSheetView guid="{7638DF67-4320-4B2E-8CED-F30400A22A6F}" showGridLines="0" printArea="1">
      <selection activeCell="L30" sqref="L30"/>
      <colBreaks count="1" manualBreakCount="1">
        <brk id="9" max="20" man="1"/>
      </colBreaks>
      <pageMargins left="0.25" right="0.25" top="0.75" bottom="0.75" header="0.3" footer="0.3"/>
      <pageSetup paperSize="9" scale="76" orientation="portrait" horizontalDpi="300" verticalDpi="300" r:id="rId1"/>
      <headerFooter>
        <oddFooter>&amp;C- &amp;P -</oddFooter>
      </headerFooter>
    </customSheetView>
    <customSheetView guid="{033C36F7-E1E4-46BF-954B-BBA7310CE75C}" showGridLines="0">
      <selection activeCell="L30" sqref="L30"/>
      <colBreaks count="1" manualBreakCount="1">
        <brk id="9" max="20" man="1"/>
      </colBreaks>
      <pageMargins left="0.25" right="0.25" top="0.75" bottom="0.75" header="0.3" footer="0.3"/>
      <pageSetup paperSize="9" scale="76" orientation="portrait" horizontalDpi="300" verticalDpi="300" r:id="rId2"/>
      <headerFooter>
        <oddFooter>&amp;C- &amp;P -</oddFooter>
      </headerFooter>
    </customSheetView>
    <customSheetView guid="{36472B0F-2A8F-4437-8A5B-DB8B4B6E968E}" showGridLines="0" printArea="1">
      <selection activeCell="L30" sqref="L30"/>
      <colBreaks count="1" manualBreakCount="1">
        <brk id="9" max="20" man="1"/>
      </colBreaks>
      <pageMargins left="0.25" right="0.25" top="0.75" bottom="0.75" header="0.3" footer="0.3"/>
      <pageSetup paperSize="9" scale="76" orientation="portrait" horizontalDpi="300" verticalDpi="300" r:id="rId3"/>
      <headerFooter>
        <oddFooter>&amp;C- &amp;P -</oddFooter>
      </headerFooter>
    </customSheetView>
    <customSheetView guid="{2D0A6E8D-0408-4801-8FAA-C5FD88FF0EC2}" showGridLines="0">
      <selection activeCell="L30" sqref="L30"/>
      <colBreaks count="1" manualBreakCount="1">
        <brk id="9" max="20" man="1"/>
      </colBreaks>
      <pageMargins left="0.25" right="0.25" top="0.75" bottom="0.75" header="0.3" footer="0.3"/>
      <pageSetup paperSize="9" scale="76" orientation="portrait" horizontalDpi="300" verticalDpi="300" r:id="rId4"/>
      <headerFooter>
        <oddFooter>&amp;C- &amp;P -</oddFooter>
      </headerFooter>
    </customSheetView>
    <customSheetView guid="{CCAE2F8D-A096-471A-A5DB-761473E75C80}" showGridLines="0" printArea="1">
      <selection activeCell="L30" sqref="L30"/>
      <colBreaks count="1" manualBreakCount="1">
        <brk id="9" max="20" man="1"/>
      </colBreaks>
      <pageMargins left="0.25" right="0.25" top="0.75" bottom="0.75" header="0.3" footer="0.3"/>
      <pageSetup paperSize="9" scale="76" orientation="portrait" horizontalDpi="300" verticalDpi="300" r:id="rId5"/>
      <headerFooter>
        <oddFooter>&amp;C- &amp;P -</oddFooter>
      </headerFooter>
    </customSheetView>
    <customSheetView guid="{A70FDA42-82B2-4F14-8984-2E2044C05861}" showGridLines="0">
      <selection activeCell="L30" sqref="L30"/>
      <colBreaks count="1" manualBreakCount="1">
        <brk id="9" max="20" man="1"/>
      </colBreaks>
      <pageMargins left="0.25" right="0.25" top="0.75" bottom="0.75" header="0.3" footer="0.3"/>
      <pageSetup paperSize="9" scale="76" orientation="portrait" horizontalDpi="300" verticalDpi="300" r:id="rId6"/>
      <headerFooter>
        <oddFooter>&amp;C- &amp;P -</oddFooter>
      </headerFooter>
    </customSheetView>
    <customSheetView guid="{F8F8F397-D6A3-4BD0-9E53-3D39483D1CBF}" showGridLines="0">
      <selection activeCell="L30" sqref="L30"/>
      <colBreaks count="1" manualBreakCount="1">
        <brk id="9" max="20" man="1"/>
      </colBreaks>
      <pageMargins left="0.25" right="0.25" top="0.75" bottom="0.75" header="0.3" footer="0.3"/>
      <pageSetup paperSize="9" scale="76" orientation="portrait" horizontalDpi="300" verticalDpi="300" r:id="rId7"/>
      <headerFooter>
        <oddFooter>&amp;C- &amp;P -</oddFooter>
      </headerFooter>
    </customSheetView>
    <customSheetView guid="{D673FFEC-E07D-49B9-A0FC-BCF5FDFD2C67}" showGridLines="0">
      <selection activeCell="L30" sqref="L30"/>
      <colBreaks count="1" manualBreakCount="1">
        <brk id="9" max="20" man="1"/>
      </colBreaks>
      <pageMargins left="0.25" right="0.25" top="0.75" bottom="0.75" header="0.3" footer="0.3"/>
      <pageSetup paperSize="9" scale="76" orientation="portrait" horizontalDpi="300" verticalDpi="300" r:id="rId8"/>
      <headerFooter>
        <oddFooter>&amp;C- &amp;P -</oddFooter>
      </headerFooter>
    </customSheetView>
    <customSheetView guid="{EE98275F-E3BA-4A7E-BE2A-0F7F35847352}" showGridLines="0" printArea="1">
      <selection activeCell="L30" sqref="L30"/>
      <colBreaks count="1" manualBreakCount="1">
        <brk id="9" max="20" man="1"/>
      </colBreaks>
      <pageMargins left="0.25" right="0.25" top="0.75" bottom="0.75" header="0.3" footer="0.3"/>
      <pageSetup paperSize="9" scale="76" orientation="portrait" horizontalDpi="300" verticalDpi="300" r:id="rId9"/>
      <headerFooter>
        <oddFooter>&amp;C- &amp;P -</oddFooter>
      </headerFooter>
    </customSheetView>
    <customSheetView guid="{97E03D02-D480-4666-A6E1-59D4144B3FD9}" showGridLines="0" printArea="1">
      <selection activeCell="L30" sqref="L30"/>
      <colBreaks count="1" manualBreakCount="1">
        <brk id="9" max="20" man="1"/>
      </colBreaks>
      <pageMargins left="0.25" right="0.25" top="0.75" bottom="0.75" header="0.3" footer="0.3"/>
      <pageSetup paperSize="9" scale="76" orientation="portrait" horizontalDpi="300" verticalDpi="300" r:id="rId10"/>
      <headerFooter>
        <oddFooter>&amp;C- &amp;P -</oddFooter>
      </headerFooter>
    </customSheetView>
    <customSheetView guid="{9A3FFD83-48B2-47DA-8A5E-53892F5AF928}" showGridLines="0" printArea="1">
      <colBreaks count="1" manualBreakCount="1">
        <brk id="9" max="20" man="1"/>
      </colBreaks>
      <pageMargins left="0.25" right="0.25" top="0.75" bottom="0.75" header="0.3" footer="0.3"/>
      <pageSetup paperSize="9" scale="76" orientation="portrait" horizontalDpi="300" verticalDpi="300" r:id="rId11"/>
      <headerFooter>
        <oddFooter>&amp;C- &amp;P -</oddFooter>
      </headerFooter>
    </customSheetView>
    <customSheetView guid="{717D5D0E-03BD-42FE-B02F-A9FF9CADF1A5}" showGridLines="0">
      <colBreaks count="1" manualBreakCount="1">
        <brk id="9" max="20" man="1"/>
      </colBreaks>
      <pageMargins left="0.25" right="0.25" top="0.75" bottom="0.75" header="0.3" footer="0.3"/>
      <pageSetup paperSize="9" scale="76" orientation="portrait" horizontalDpi="300" verticalDpi="300" r:id="rId12"/>
      <headerFooter>
        <oddFooter>&amp;C- &amp;P -</oddFooter>
      </headerFooter>
    </customSheetView>
    <customSheetView guid="{30A2590E-B68F-488E-B4E2-55E3D8A53AAC}" showGridLines="0">
      <colBreaks count="1" manualBreakCount="1">
        <brk id="9" max="20" man="1"/>
      </colBreaks>
      <pageMargins left="0.25" right="0.25" top="0.75" bottom="0.75" header="0.3" footer="0.3"/>
      <pageSetup paperSize="9" scale="76" orientation="portrait" horizontalDpi="300" verticalDpi="300" r:id="rId13"/>
      <headerFooter>
        <oddFooter>&amp;C- &amp;P -</oddFooter>
      </headerFooter>
    </customSheetView>
    <customSheetView guid="{031DD57E-C293-423A-8DF7-B2FDC9241663}" showGridLines="0">
      <colBreaks count="1" manualBreakCount="1">
        <brk id="9" max="20" man="1"/>
      </colBreaks>
      <pageMargins left="0.25" right="0.25" top="0.75" bottom="0.75" header="0.3" footer="0.3"/>
      <pageSetup paperSize="9" scale="76" orientation="portrait" horizontalDpi="300" verticalDpi="300" r:id="rId14"/>
      <headerFooter>
        <oddFooter>&amp;C- &amp;P -</oddFooter>
      </headerFooter>
    </customSheetView>
    <customSheetView guid="{F9B3178F-FE3C-420E-BE2A-18A94A5552B8}" showGridLines="0">
      <colBreaks count="1" manualBreakCount="1">
        <brk id="9" max="20" man="1"/>
      </colBreaks>
      <pageMargins left="0.25" right="0.25" top="0.75" bottom="0.75" header="0.3" footer="0.3"/>
      <pageSetup paperSize="9" scale="76" orientation="portrait" horizontalDpi="300" verticalDpi="300" r:id="rId15"/>
      <headerFooter>
        <oddFooter>&amp;C- &amp;P -</oddFooter>
      </headerFooter>
    </customSheetView>
    <customSheetView guid="{F314B098-4B95-4B92-8423-CB04A69922DF}" showGridLines="0" printArea="1">
      <colBreaks count="1" manualBreakCount="1">
        <brk id="9" max="20" man="1"/>
      </colBreaks>
      <pageMargins left="0.25" right="0.25" top="0.75" bottom="0.75" header="0.3" footer="0.3"/>
      <pageSetup paperSize="9" scale="76" orientation="portrait" horizontalDpi="300" verticalDpi="300" r:id="rId16"/>
      <headerFooter>
        <oddFooter>&amp;C- &amp;P -</oddFooter>
      </headerFooter>
    </customSheetView>
    <customSheetView guid="{BBA60712-7519-46EB-A3CF-B043CF2D8D90}" showGridLines="0" printArea="1">
      <colBreaks count="1" manualBreakCount="1">
        <brk id="9" max="20" man="1"/>
      </colBreaks>
      <pageMargins left="0.25" right="0.25" top="0.75" bottom="0.75" header="0.3" footer="0.3"/>
      <pageSetup paperSize="9" scale="76" orientation="portrait" horizontalDpi="300" verticalDpi="300" r:id="rId17"/>
      <headerFooter>
        <oddFooter>&amp;C- &amp;P -</oddFooter>
      </headerFooter>
    </customSheetView>
    <customSheetView guid="{FAEA9D20-506D-4159-8291-B8ED06C29A08}" showGridLines="0">
      <colBreaks count="1" manualBreakCount="1">
        <brk id="9" max="20" man="1"/>
      </colBreaks>
      <pageMargins left="0.25" right="0.25" top="0.75" bottom="0.75" header="0.3" footer="0.3"/>
      <pageSetup paperSize="9" scale="76" orientation="portrait" horizontalDpi="300" verticalDpi="300" r:id="rId18"/>
      <headerFooter>
        <oddFooter>&amp;C- &amp;P -</oddFooter>
      </headerFooter>
    </customSheetView>
    <customSheetView guid="{499C3B7B-ECFB-4FFB-BA0B-0B7B9DCC326F}" showGridLines="0" printArea="1">
      <colBreaks count="1" manualBreakCount="1">
        <brk id="9" max="20" man="1"/>
      </colBreaks>
      <pageMargins left="0.25" right="0.25" top="0.75" bottom="0.75" header="0.3" footer="0.3"/>
      <pageSetup paperSize="9" scale="76" orientation="portrait" horizontalDpi="300" verticalDpi="300" r:id="rId19"/>
      <headerFooter>
        <oddFooter>&amp;C- &amp;P -</oddFooter>
      </headerFooter>
    </customSheetView>
    <customSheetView guid="{582EB886-5348-41F7-B6C3-7D5782D3ACD9}" showGridLines="0">
      <colBreaks count="1" manualBreakCount="1">
        <brk id="9" max="20" man="1"/>
      </colBreaks>
      <pageMargins left="0.25" right="0.25" top="0.75" bottom="0.75" header="0.3" footer="0.3"/>
      <pageSetup paperSize="9" scale="76" orientation="portrait" horizontalDpi="300" verticalDpi="300" r:id="rId20"/>
      <headerFooter>
        <oddFooter>&amp;C- &amp;P -</oddFooter>
      </headerFooter>
    </customSheetView>
    <customSheetView guid="{67A28A89-E198-4A6E-809F-7C1EE1D592B0}" showGridLines="0" printArea="1">
      <colBreaks count="1" manualBreakCount="1">
        <brk id="9" max="20" man="1"/>
      </colBreaks>
      <pageMargins left="0.25" right="0.25" top="0.75" bottom="0.75" header="0.3" footer="0.3"/>
      <pageSetup paperSize="9" scale="76" orientation="portrait" horizontalDpi="300" verticalDpi="300" r:id="rId21"/>
      <headerFooter>
        <oddFooter>&amp;C- &amp;P -</oddFooter>
      </headerFooter>
    </customSheetView>
    <customSheetView guid="{CED0B8D9-B004-48AD-A858-70C151F3F6A0}" showGridLines="0">
      <colBreaks count="1" manualBreakCount="1">
        <brk id="9" max="20" man="1"/>
      </colBreaks>
      <pageMargins left="0.25" right="0.25" top="0.75" bottom="0.75" header="0.3" footer="0.3"/>
      <pageSetup paperSize="9" scale="76" orientation="portrait" horizontalDpi="300" verticalDpi="300" r:id="rId22"/>
      <headerFooter>
        <oddFooter>&amp;C- &amp;P -</oddFooter>
      </headerFooter>
    </customSheetView>
    <customSheetView guid="{76A99285-706C-47CC-88FC-63EDE717FCB7}" showGridLines="0">
      <colBreaks count="1" manualBreakCount="1">
        <brk id="9" max="20" man="1"/>
      </colBreaks>
      <pageMargins left="0.25" right="0.25" top="0.75" bottom="0.75" header="0.3" footer="0.3"/>
      <pageSetup paperSize="9" scale="76" orientation="portrait" horizontalDpi="300" verticalDpi="300" r:id="rId23"/>
      <headerFooter>
        <oddFooter>&amp;C- &amp;P -</oddFooter>
      </headerFooter>
    </customSheetView>
    <customSheetView guid="{00865AC3-5823-4499-87D6-A32864153DFC}" showGridLines="0">
      <colBreaks count="1" manualBreakCount="1">
        <brk id="9" max="20" man="1"/>
      </colBreaks>
      <pageMargins left="0.25" right="0.25" top="0.75" bottom="0.75" header="0.3" footer="0.3"/>
      <pageSetup paperSize="9" scale="76" orientation="portrait" horizontalDpi="300" verticalDpi="300" r:id="rId24"/>
      <headerFooter>
        <oddFooter>&amp;C- &amp;P -</oddFooter>
      </headerFooter>
    </customSheetView>
    <customSheetView guid="{441DB8A6-A33C-419D-875A-3F2FFBE6E0E8}" showGridLines="0">
      <colBreaks count="1" manualBreakCount="1">
        <brk id="9" max="20" man="1"/>
      </colBreaks>
      <pageMargins left="0.25" right="0.25" top="0.75" bottom="0.75" header="0.3" footer="0.3"/>
      <pageSetup paperSize="9" scale="76" orientation="portrait" horizontalDpi="300" verticalDpi="300" r:id="rId25"/>
      <headerFooter>
        <oddFooter>&amp;C- &amp;P -</oddFooter>
      </headerFooter>
    </customSheetView>
    <customSheetView guid="{2BC28E4B-9C81-4843-8B55-63150A8DD92B}" showGridLines="0">
      <colBreaks count="1" manualBreakCount="1">
        <brk id="9" max="20" man="1"/>
      </colBreaks>
      <pageMargins left="0.25" right="0.25" top="0.75" bottom="0.75" header="0.3" footer="0.3"/>
      <pageSetup paperSize="9" scale="76" orientation="portrait" horizontalDpi="300" verticalDpi="300" r:id="rId26"/>
      <headerFooter>
        <oddFooter>&amp;C- &amp;P -</oddFooter>
      </headerFooter>
    </customSheetView>
    <customSheetView guid="{CEC8D9A4-667A-441A-B348-38BA69B851DA}" showGridLines="0">
      <colBreaks count="1" manualBreakCount="1">
        <brk id="9" max="20" man="1"/>
      </colBreaks>
      <pageMargins left="0.25" right="0.25" top="0.75" bottom="0.75" header="0.3" footer="0.3"/>
      <pageSetup paperSize="9" scale="76" orientation="portrait" horizontalDpi="300" verticalDpi="300" r:id="rId27"/>
      <headerFooter>
        <oddFooter>&amp;C- &amp;P -</oddFooter>
      </headerFooter>
    </customSheetView>
    <customSheetView guid="{84F041DC-148A-40FE-A6D1-68C2D054DF55}" showGridLines="0">
      <colBreaks count="1" manualBreakCount="1">
        <brk id="9" max="20" man="1"/>
      </colBreaks>
      <pageMargins left="0.25" right="0.25" top="0.75" bottom="0.75" header="0.3" footer="0.3"/>
      <pageSetup paperSize="9" scale="76" orientation="portrait" horizontalDpi="300" verticalDpi="300" r:id="rId28"/>
      <headerFooter>
        <oddFooter>&amp;C- &amp;P -</oddFooter>
      </headerFooter>
    </customSheetView>
    <customSheetView guid="{EA8DD5C4-37CD-4D83-93C6-8AAE3FA22626}" showGridLines="0">
      <colBreaks count="1" manualBreakCount="1">
        <brk id="9" max="20" man="1"/>
      </colBreaks>
      <pageMargins left="0.25" right="0.25" top="0.75" bottom="0.75" header="0.3" footer="0.3"/>
      <pageSetup paperSize="9" scale="76" orientation="portrait" horizontalDpi="300" verticalDpi="300" r:id="rId29"/>
      <headerFooter>
        <oddFooter>&amp;C- &amp;P -</oddFooter>
      </headerFooter>
    </customSheetView>
    <customSheetView guid="{EB719729-E4E7-4A6B-A0F2-B45634A8A39C}" showGridLines="0">
      <colBreaks count="1" manualBreakCount="1">
        <brk id="9" max="20" man="1"/>
      </colBreaks>
      <pageMargins left="0.25" right="0.25" top="0.75" bottom="0.75" header="0.3" footer="0.3"/>
      <pageSetup paperSize="9" scale="76" orientation="portrait" horizontalDpi="300" verticalDpi="300" r:id="rId30"/>
      <headerFooter>
        <oddFooter>&amp;C- &amp;P -</oddFooter>
      </headerFooter>
    </customSheetView>
    <customSheetView guid="{3BCE3315-BEC0-4AD9-A818-0BC0D795FE7B}" showGridLines="0" printArea="1">
      <colBreaks count="1" manualBreakCount="1">
        <brk id="9" max="20" man="1"/>
      </colBreaks>
      <pageMargins left="0.25" right="0.25" top="0.75" bottom="0.75" header="0.3" footer="0.3"/>
      <pageSetup paperSize="9" scale="76" orientation="portrait" horizontalDpi="300" verticalDpi="300" r:id="rId31"/>
      <headerFooter>
        <oddFooter>&amp;C- &amp;P -</oddFooter>
      </headerFooter>
    </customSheetView>
    <customSheetView guid="{D5E8139D-26D3-42E5-96BB-6121322C48CB}" showGridLines="0">
      <colBreaks count="1" manualBreakCount="1">
        <brk id="9" max="20" man="1"/>
      </colBreaks>
      <pageMargins left="0.25" right="0.25" top="0.75" bottom="0.75" header="0.3" footer="0.3"/>
      <pageSetup paperSize="9" scale="76" orientation="portrait" horizontalDpi="300" verticalDpi="300" r:id="rId32"/>
      <headerFooter>
        <oddFooter>&amp;C- &amp;P -</oddFooter>
      </headerFooter>
    </customSheetView>
    <customSheetView guid="{A7A537DD-3639-4028-8374-24EF93F7F50D}" showGridLines="0" printArea="1">
      <colBreaks count="1" manualBreakCount="1">
        <brk id="9" max="20" man="1"/>
      </colBreaks>
      <pageMargins left="0.25" right="0.25" top="0.75" bottom="0.75" header="0.3" footer="0.3"/>
      <pageSetup paperSize="9" scale="76" orientation="portrait" horizontalDpi="300" verticalDpi="300" r:id="rId33"/>
      <headerFooter>
        <oddFooter>&amp;C- &amp;P -</oddFooter>
      </headerFooter>
    </customSheetView>
    <customSheetView guid="{0B51740E-E870-447D-82CF-F9426A0FDB8A}" showGridLines="0">
      <colBreaks count="1" manualBreakCount="1">
        <brk id="9" max="20" man="1"/>
      </colBreaks>
      <pageMargins left="0.25" right="0.25" top="0.75" bottom="0.75" header="0.3" footer="0.3"/>
      <pageSetup paperSize="9" scale="76" orientation="portrait" horizontalDpi="300" verticalDpi="300" r:id="rId34"/>
      <headerFooter>
        <oddFooter>&amp;C- &amp;P -</oddFooter>
      </headerFooter>
    </customSheetView>
    <customSheetView guid="{B25978DA-B72A-4DF3-B7F6-0B7323E18582}" showGridLines="0">
      <colBreaks count="1" manualBreakCount="1">
        <brk id="9" max="20" man="1"/>
      </colBreaks>
      <pageMargins left="0.25" right="0.25" top="0.75" bottom="0.75" header="0.3" footer="0.3"/>
      <pageSetup paperSize="9" scale="76" orientation="portrait" horizontalDpi="300" verticalDpi="300" r:id="rId35"/>
      <headerFooter>
        <oddFooter>&amp;C- &amp;P -</oddFooter>
      </headerFooter>
    </customSheetView>
    <customSheetView guid="{1FD8CC80-ABBD-4004-965D-7C3A94C6060A}" showGridLines="0" printArea="1">
      <colBreaks count="1" manualBreakCount="1">
        <brk id="9" max="20" man="1"/>
      </colBreaks>
      <pageMargins left="0.25" right="0.25" top="0.75" bottom="0.75" header="0.3" footer="0.3"/>
      <pageSetup paperSize="9" scale="76" orientation="portrait" horizontalDpi="300" verticalDpi="300" r:id="rId36"/>
      <headerFooter>
        <oddFooter>&amp;C- &amp;P -</oddFooter>
      </headerFooter>
    </customSheetView>
    <customSheetView guid="{4B3B3520-A8B7-4246-A658-5E3046C11156}" showGridLines="0" printArea="1">
      <colBreaks count="1" manualBreakCount="1">
        <brk id="9" max="20" man="1"/>
      </colBreaks>
      <pageMargins left="0.25" right="0.25" top="0.75" bottom="0.75" header="0.3" footer="0.3"/>
      <pageSetup paperSize="9" scale="76" orientation="portrait" horizontalDpi="300" verticalDpi="300" r:id="rId37"/>
      <headerFooter>
        <oddFooter>&amp;C- &amp;P -</oddFooter>
      </headerFooter>
    </customSheetView>
    <customSheetView guid="{8AC86257-3275-45B0-9EB5-FCC978284538}" showGridLines="0">
      <colBreaks count="1" manualBreakCount="1">
        <brk id="9" max="20" man="1"/>
      </colBreaks>
      <pageMargins left="0.25" right="0.25" top="0.75" bottom="0.75" header="0.3" footer="0.3"/>
      <pageSetup paperSize="9" scale="76" orientation="portrait" horizontalDpi="300" verticalDpi="300" r:id="rId38"/>
      <headerFooter>
        <oddFooter>&amp;C- &amp;P -</oddFooter>
      </headerFooter>
    </customSheetView>
    <customSheetView guid="{E45D6C9F-29CA-4814-BB11-FCF7794E8FD9}" showGridLines="0" printArea="1">
      <colBreaks count="1" manualBreakCount="1">
        <brk id="9" max="20" man="1"/>
      </colBreaks>
      <pageMargins left="0.25" right="0.25" top="0.75" bottom="0.75" header="0.3" footer="0.3"/>
      <pageSetup paperSize="9" scale="76" orientation="portrait" horizontalDpi="300" verticalDpi="300" r:id="rId39"/>
      <headerFooter>
        <oddFooter>&amp;C- &amp;P -</oddFooter>
      </headerFooter>
    </customSheetView>
    <customSheetView guid="{8B4E2514-D1F2-4DC0-817C-9C588D7DCCCB}" showGridLines="0" printArea="1">
      <selection activeCell="L30" sqref="L30"/>
      <colBreaks count="1" manualBreakCount="1">
        <brk id="9" max="20" man="1"/>
      </colBreaks>
      <pageMargins left="0.25" right="0.25" top="0.75" bottom="0.75" header="0.3" footer="0.3"/>
      <pageSetup paperSize="9" scale="76" orientation="portrait" horizontalDpi="300" verticalDpi="300" r:id="rId40"/>
      <headerFooter>
        <oddFooter>&amp;C- &amp;P -</oddFooter>
      </headerFooter>
    </customSheetView>
    <customSheetView guid="{C0326AA0-4A84-4874-8CF5-FBF582EDE8E4}" showGridLines="0" printArea="1">
      <selection activeCell="L30" sqref="L30"/>
      <colBreaks count="1" manualBreakCount="1">
        <brk id="9" max="20" man="1"/>
      </colBreaks>
      <pageMargins left="0.25" right="0.25" top="0.75" bottom="0.75" header="0.3" footer="0.3"/>
      <pageSetup paperSize="9" scale="76" orientation="portrait" horizontalDpi="300" verticalDpi="300" r:id="rId41"/>
      <headerFooter>
        <oddFooter>&amp;C- &amp;P -</oddFooter>
      </headerFooter>
    </customSheetView>
    <customSheetView guid="{59B93C71-A242-4D48-B468-4BF3F954629F}" showGridLines="0" printArea="1">
      <selection activeCell="L30" sqref="L30"/>
      <colBreaks count="1" manualBreakCount="1">
        <brk id="9" max="20" man="1"/>
      </colBreaks>
      <pageMargins left="0.25" right="0.25" top="0.75" bottom="0.75" header="0.3" footer="0.3"/>
      <pageSetup paperSize="9" scale="76" orientation="portrait" horizontalDpi="300" verticalDpi="300" r:id="rId42"/>
      <headerFooter>
        <oddFooter>&amp;C- &amp;P -</oddFooter>
      </headerFooter>
    </customSheetView>
    <customSheetView guid="{1E58E4D1-4C75-4B8C-BEB1-17A46DD86746}" showGridLines="0">
      <selection activeCell="L30" sqref="L30"/>
      <colBreaks count="1" manualBreakCount="1">
        <brk id="9" max="20" man="1"/>
      </colBreaks>
      <pageMargins left="0.25" right="0.25" top="0.75" bottom="0.75" header="0.3" footer="0.3"/>
      <pageSetup paperSize="9" scale="76" orientation="portrait" horizontalDpi="300" verticalDpi="300" r:id="rId43"/>
      <headerFooter>
        <oddFooter>&amp;C- &amp;P -</oddFooter>
      </headerFooter>
    </customSheetView>
    <customSheetView guid="{D71B0015-E1E5-4683-BC96-4B8372B0A92C}" showGridLines="0" printArea="1">
      <selection activeCell="L30" sqref="L30"/>
      <colBreaks count="1" manualBreakCount="1">
        <brk id="9" max="20" man="1"/>
      </colBreaks>
      <pageMargins left="0.25" right="0.25" top="0.75" bottom="0.75" header="0.3" footer="0.3"/>
      <pageSetup paperSize="9" scale="76" orientation="portrait" horizontalDpi="300" verticalDpi="300" r:id="rId44"/>
      <headerFooter>
        <oddFooter>&amp;C- &amp;P -</oddFooter>
      </headerFooter>
    </customSheetView>
    <customSheetView guid="{7A9295A9-5D4A-4252-8AE5-EAA229FB3161}" showGridLines="0" printArea="1">
      <selection activeCell="L30" sqref="L30"/>
      <colBreaks count="1" manualBreakCount="1">
        <brk id="9" max="20" man="1"/>
      </colBreaks>
      <pageMargins left="0.25" right="0.25" top="0.75" bottom="0.75" header="0.3" footer="0.3"/>
      <pageSetup paperSize="9" scale="76" orientation="portrait" horizontalDpi="300" verticalDpi="300" r:id="rId45"/>
      <headerFooter>
        <oddFooter>&amp;C- &amp;P -</oddFooter>
      </headerFooter>
    </customSheetView>
    <customSheetView guid="{034C4040-D496-4677-9760-C8AFC8A3816C}" showGridLines="0">
      <selection activeCell="L30" sqref="L30"/>
      <colBreaks count="1" manualBreakCount="1">
        <brk id="9" max="20" man="1"/>
      </colBreaks>
      <pageMargins left="0.25" right="0.25" top="0.75" bottom="0.75" header="0.3" footer="0.3"/>
      <pageSetup paperSize="9" scale="76" orientation="portrait" horizontalDpi="300" verticalDpi="300" r:id="rId46"/>
      <headerFooter>
        <oddFooter>&amp;C- &amp;P -</oddFooter>
      </headerFooter>
    </customSheetView>
    <customSheetView guid="{430D13A4-4EC3-4F3B-94F5-67B604D20D98}" showGridLines="0" printArea="1">
      <selection activeCell="L30" sqref="L30"/>
      <colBreaks count="1" manualBreakCount="1">
        <brk id="9" max="20" man="1"/>
      </colBreaks>
      <pageMargins left="0.25" right="0.25" top="0.75" bottom="0.75" header="0.3" footer="0.3"/>
      <pageSetup paperSize="9" scale="76" orientation="portrait" horizontalDpi="300" verticalDpi="300" r:id="rId47"/>
      <headerFooter>
        <oddFooter>&amp;C- &amp;P -</oddFooter>
      </headerFooter>
    </customSheetView>
    <customSheetView guid="{337CCED3-5E6B-4E3D-BC98-489707EF974E}" showGridLines="0" printArea="1">
      <selection activeCell="L30" sqref="L30"/>
      <colBreaks count="1" manualBreakCount="1">
        <brk id="9" max="20" man="1"/>
      </colBreaks>
      <pageMargins left="0.25" right="0.25" top="0.75" bottom="0.75" header="0.3" footer="0.3"/>
      <pageSetup paperSize="9" scale="76" orientation="portrait" horizontalDpi="300" verticalDpi="300" r:id="rId48"/>
      <headerFooter>
        <oddFooter>&amp;C- &amp;P -</oddFooter>
      </headerFooter>
    </customSheetView>
    <customSheetView guid="{0EDD8A79-DA95-4C03-AB90-8EF8BEF7366A}" showGridLines="0">
      <selection activeCell="L30" sqref="L30"/>
      <colBreaks count="1" manualBreakCount="1">
        <brk id="9" max="20" man="1"/>
      </colBreaks>
      <pageMargins left="0.25" right="0.25" top="0.75" bottom="0.75" header="0.3" footer="0.3"/>
      <pageSetup paperSize="9" scale="76" orientation="portrait" horizontalDpi="300" verticalDpi="300" r:id="rId49"/>
      <headerFooter>
        <oddFooter>&amp;C- &amp;P -</oddFooter>
      </headerFooter>
    </customSheetView>
    <customSheetView guid="{214495F1-9B71-47E5-887D-A07A1A95C8B8}" showGridLines="0">
      <selection activeCell="L30" sqref="L30"/>
      <colBreaks count="1" manualBreakCount="1">
        <brk id="9" max="20" man="1"/>
      </colBreaks>
      <pageMargins left="0.25" right="0.25" top="0.75" bottom="0.75" header="0.3" footer="0.3"/>
      <pageSetup paperSize="9" scale="76" orientation="portrait" horizontalDpi="300" verticalDpi="300" r:id="rId50"/>
      <headerFooter>
        <oddFooter>&amp;C- &amp;P -</oddFooter>
      </headerFooter>
    </customSheetView>
    <customSheetView guid="{CD8CBEF9-02F2-47BF-8155-972E366007BB}" showGridLines="0" printArea="1">
      <selection activeCell="L30" sqref="L30"/>
      <colBreaks count="1" manualBreakCount="1">
        <brk id="9" max="20" man="1"/>
      </colBreaks>
      <pageMargins left="0.25" right="0.25" top="0.75" bottom="0.75" header="0.3" footer="0.3"/>
      <pageSetup paperSize="9" scale="76" orientation="portrait" horizontalDpi="300" verticalDpi="300" r:id="rId51"/>
      <headerFooter>
        <oddFooter>&amp;C- &amp;P -</oddFooter>
      </headerFooter>
    </customSheetView>
    <customSheetView guid="{BD61EDB6-A93F-4890-AEDE-32E26E64EB3F}" showGridLines="0" printArea="1">
      <selection activeCell="L30" sqref="L30"/>
      <colBreaks count="1" manualBreakCount="1">
        <brk id="9" max="20" man="1"/>
      </colBreaks>
      <pageMargins left="0.25" right="0.25" top="0.75" bottom="0.75" header="0.3" footer="0.3"/>
      <pageSetup paperSize="9" scale="76" orientation="portrait" horizontalDpi="300" verticalDpi="300" r:id="rId52"/>
      <headerFooter>
        <oddFooter>&amp;C- &amp;P -</oddFooter>
      </headerFooter>
    </customSheetView>
    <customSheetView guid="{2551149C-B400-4FF7-9C66-7D38AF192CD3}" showGridLines="0">
      <selection activeCell="L30" sqref="L30"/>
      <colBreaks count="1" manualBreakCount="1">
        <brk id="9" max="20" man="1"/>
      </colBreaks>
      <pageMargins left="0.25" right="0.25" top="0.75" bottom="0.75" header="0.3" footer="0.3"/>
      <pageSetup paperSize="9" scale="76" orientation="portrait" horizontalDpi="300" verticalDpi="300" r:id="rId53"/>
      <headerFooter>
        <oddFooter>&amp;C- &amp;P -</oddFooter>
      </headerFooter>
    </customSheetView>
    <customSheetView guid="{F0A88F7F-B050-44D2-9557-2B68B424EAF3}" showGridLines="0">
      <selection activeCell="L30" sqref="L30"/>
      <colBreaks count="1" manualBreakCount="1">
        <brk id="9" max="20" man="1"/>
      </colBreaks>
      <pageMargins left="0.25" right="0.25" top="0.75" bottom="0.75" header="0.3" footer="0.3"/>
      <pageSetup paperSize="9" scale="76" orientation="portrait" horizontalDpi="300" verticalDpi="300" r:id="rId54"/>
      <headerFooter>
        <oddFooter>&amp;C- &amp;P -</oddFooter>
      </headerFooter>
    </customSheetView>
    <customSheetView guid="{2868789A-41EF-4245-B3C9-D4B5F666F8F4}" showGridLines="0" printArea="1">
      <selection activeCell="L30" sqref="L30"/>
      <colBreaks count="1" manualBreakCount="1">
        <brk id="9" max="20" man="1"/>
      </colBreaks>
      <pageMargins left="0.25" right="0.25" top="0.75" bottom="0.75" header="0.3" footer="0.3"/>
      <pageSetup paperSize="9" scale="76" orientation="portrait" horizontalDpi="300" verticalDpi="300" r:id="rId55"/>
      <headerFooter>
        <oddFooter>&amp;C- &amp;P -</oddFooter>
      </headerFooter>
    </customSheetView>
    <customSheetView guid="{D4061CCF-D275-4D76-9A0F-61EA73C6A533}" showGridLines="0" printArea="1">
      <selection activeCell="L30" sqref="L30"/>
      <colBreaks count="1" manualBreakCount="1">
        <brk id="9" max="20" man="1"/>
      </colBreaks>
      <pageMargins left="0.25" right="0.25" top="0.75" bottom="0.75" header="0.3" footer="0.3"/>
      <pageSetup paperSize="9" scale="76" orientation="portrait" horizontalDpi="300" verticalDpi="300" r:id="rId56"/>
      <headerFooter>
        <oddFooter>&amp;C- &amp;P -</oddFooter>
      </headerFooter>
    </customSheetView>
    <customSheetView guid="{EDD10121-F027-40CB-A383-1ABBBA7824D4}" showGridLines="0" printArea="1">
      <selection activeCell="L30" sqref="L30"/>
      <colBreaks count="1" manualBreakCount="1">
        <brk id="9" max="20" man="1"/>
      </colBreaks>
      <pageMargins left="0.25" right="0.25" top="0.75" bottom="0.75" header="0.3" footer="0.3"/>
      <pageSetup paperSize="9" scale="76" orientation="portrait" horizontalDpi="300" verticalDpi="300" r:id="rId57"/>
      <headerFooter>
        <oddFooter>&amp;C- &amp;P -</oddFooter>
      </headerFooter>
    </customSheetView>
    <customSheetView guid="{D6BD57F8-F6EE-4534-8181-C57064A1B98C}" scale="115" showGridLines="0">
      <selection activeCell="A3" sqref="A3"/>
      <colBreaks count="1" manualBreakCount="1">
        <brk id="9" max="20" man="1"/>
      </colBreaks>
      <pageMargins left="0.25" right="0.25" top="0.75" bottom="0.75" header="0.3" footer="0.3"/>
      <pageSetup paperSize="9" scale="76" orientation="portrait" horizontalDpi="300" verticalDpi="300" r:id="rId58"/>
      <headerFooter>
        <oddFooter>&amp;C- &amp;P -</oddFooter>
      </headerFooter>
    </customSheetView>
    <customSheetView guid="{277459B4-A39D-41CB-B2BE-AB6578293E76}" scale="115" showGridLines="0" printArea="1">
      <selection activeCell="A3" sqref="A3"/>
      <colBreaks count="1" manualBreakCount="1">
        <brk id="9" max="20" man="1"/>
      </colBreaks>
      <pageMargins left="0.25" right="0.25" top="0.75" bottom="0.75" header="0.3" footer="0.3"/>
      <pageSetup paperSize="9" scale="76" orientation="portrait" horizontalDpi="300" verticalDpi="300" r:id="rId59"/>
      <headerFooter>
        <oddFooter>&amp;C- &amp;P -</oddFooter>
      </headerFooter>
    </customSheetView>
  </customSheetViews>
  <phoneticPr fontId="7"/>
  <hyperlinks>
    <hyperlink ref="I1" location="目次!A1" display="目次へ戻る"/>
  </hyperlinks>
  <pageMargins left="0.25" right="0.25" top="0.75" bottom="0.75" header="0.3" footer="0.3"/>
  <pageSetup paperSize="9" scale="76" orientation="portrait" horizontalDpi="300" verticalDpi="300" r:id="rId60"/>
  <headerFooter>
    <oddFooter>&amp;C- &amp;P -</oddFooter>
  </headerFooter>
  <colBreaks count="1" manualBreakCount="1">
    <brk id="9" max="20" man="1"/>
  </colBreaks>
  <drawing r:id="rId6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0"/>
  <sheetViews>
    <sheetView showGridLines="0" zoomScale="130" zoomScaleNormal="130" zoomScaleSheetLayoutView="100" workbookViewId="0">
      <selection activeCell="G26" sqref="G26"/>
    </sheetView>
  </sheetViews>
  <sheetFormatPr defaultColWidth="9" defaultRowHeight="13.5"/>
  <cols>
    <col min="1" max="2" width="11.875" style="209" customWidth="1"/>
    <col min="3" max="5" width="14.625" style="209" customWidth="1"/>
    <col min="6" max="6" width="5.2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25" t="s">
        <v>399</v>
      </c>
    </row>
    <row r="2" spans="1:7">
      <c r="A2" s="209" t="s">
        <v>1390</v>
      </c>
      <c r="G2" s="209" t="s">
        <v>1390</v>
      </c>
    </row>
    <row r="3" spans="1:7">
      <c r="D3" s="211" t="s">
        <v>1199</v>
      </c>
      <c r="E3" s="211"/>
    </row>
    <row r="4" spans="1:7" ht="37.5" customHeight="1">
      <c r="A4" s="50" t="s">
        <v>343</v>
      </c>
      <c r="B4" s="50" t="s">
        <v>344</v>
      </c>
      <c r="C4" s="50" t="s">
        <v>1389</v>
      </c>
      <c r="D4" s="50" t="s">
        <v>1388</v>
      </c>
    </row>
    <row r="5" spans="1:7" ht="22.5" customHeight="1">
      <c r="A5" s="92">
        <v>2010</v>
      </c>
      <c r="B5" s="92" t="s">
        <v>557</v>
      </c>
      <c r="C5" s="135">
        <v>3327</v>
      </c>
      <c r="D5" s="135">
        <v>0</v>
      </c>
      <c r="E5" s="662"/>
    </row>
    <row r="6" spans="1:7" ht="22.5" customHeight="1">
      <c r="A6" s="50">
        <v>2011</v>
      </c>
      <c r="B6" s="92" t="s">
        <v>580</v>
      </c>
      <c r="C6" s="135">
        <v>3285</v>
      </c>
      <c r="D6" s="135">
        <v>54</v>
      </c>
      <c r="E6" s="137"/>
    </row>
    <row r="7" spans="1:7" ht="22.5" customHeight="1">
      <c r="A7" s="50">
        <v>2012</v>
      </c>
      <c r="B7" s="92" t="s">
        <v>345</v>
      </c>
      <c r="C7" s="135">
        <v>3131</v>
      </c>
      <c r="D7" s="135">
        <v>9</v>
      </c>
      <c r="E7" s="137"/>
    </row>
    <row r="8" spans="1:7" ht="22.5" customHeight="1">
      <c r="A8" s="50">
        <v>2013</v>
      </c>
      <c r="B8" s="92" t="s">
        <v>346</v>
      </c>
      <c r="C8" s="135">
        <v>3112</v>
      </c>
      <c r="D8" s="135">
        <v>12</v>
      </c>
    </row>
    <row r="9" spans="1:7" ht="22.5" customHeight="1">
      <c r="A9" s="50">
        <v>2014</v>
      </c>
      <c r="B9" s="92" t="s">
        <v>347</v>
      </c>
      <c r="C9" s="135">
        <v>3275</v>
      </c>
      <c r="D9" s="135">
        <v>9</v>
      </c>
    </row>
    <row r="10" spans="1:7" ht="22.5" customHeight="1">
      <c r="A10" s="50">
        <v>2015</v>
      </c>
      <c r="B10" s="92" t="s">
        <v>348</v>
      </c>
      <c r="C10" s="135">
        <v>3355</v>
      </c>
      <c r="D10" s="135">
        <v>26</v>
      </c>
    </row>
    <row r="11" spans="1:7" ht="22.5" customHeight="1">
      <c r="A11" s="50">
        <v>2016</v>
      </c>
      <c r="B11" s="92" t="s">
        <v>349</v>
      </c>
      <c r="C11" s="135">
        <v>3678</v>
      </c>
      <c r="D11" s="135">
        <v>52</v>
      </c>
    </row>
    <row r="12" spans="1:7" ht="22.5" customHeight="1">
      <c r="A12" s="50">
        <v>2017</v>
      </c>
      <c r="B12" s="92" t="s">
        <v>350</v>
      </c>
      <c r="C12" s="367">
        <v>4047</v>
      </c>
      <c r="D12" s="367">
        <v>64</v>
      </c>
    </row>
    <row r="13" spans="1:7" ht="22.5" customHeight="1">
      <c r="A13" s="50">
        <v>2018</v>
      </c>
      <c r="B13" s="92" t="s">
        <v>351</v>
      </c>
      <c r="C13" s="492">
        <v>4353</v>
      </c>
      <c r="D13" s="84">
        <v>45</v>
      </c>
    </row>
    <row r="14" spans="1:7" ht="22.5" customHeight="1">
      <c r="A14" s="50">
        <v>2019</v>
      </c>
      <c r="B14" s="50" t="s">
        <v>1172</v>
      </c>
      <c r="C14" s="492">
        <v>4832</v>
      </c>
      <c r="D14" s="84">
        <v>20</v>
      </c>
    </row>
    <row r="15" spans="1:7" ht="22.5" customHeight="1">
      <c r="A15" s="50">
        <v>2020</v>
      </c>
      <c r="B15" s="50" t="s">
        <v>556</v>
      </c>
      <c r="C15" s="367">
        <v>5138</v>
      </c>
      <c r="D15" s="367">
        <v>22</v>
      </c>
    </row>
    <row r="16" spans="1:7" ht="22.5" customHeight="1">
      <c r="A16" s="1149">
        <v>2021</v>
      </c>
      <c r="B16" s="1149" t="s">
        <v>585</v>
      </c>
      <c r="C16" s="280">
        <v>5417</v>
      </c>
      <c r="D16" s="280">
        <v>0</v>
      </c>
    </row>
    <row r="17" spans="1:4" ht="22.5" customHeight="1">
      <c r="A17" s="1150">
        <v>2022</v>
      </c>
      <c r="B17" s="1150" t="s">
        <v>632</v>
      </c>
      <c r="C17" s="280">
        <v>5520</v>
      </c>
      <c r="D17" s="280">
        <v>0</v>
      </c>
    </row>
    <row r="18" spans="1:4" ht="22.5" customHeight="1">
      <c r="A18" s="1150">
        <v>2023</v>
      </c>
      <c r="B18" s="1150" t="s">
        <v>1593</v>
      </c>
      <c r="C18" s="280">
        <v>5532</v>
      </c>
      <c r="D18" s="280">
        <v>0</v>
      </c>
    </row>
    <row r="19" spans="1:4" ht="22.5" customHeight="1">
      <c r="A19" s="1150">
        <v>2024</v>
      </c>
      <c r="B19" s="1150" t="s">
        <v>2075</v>
      </c>
      <c r="C19" s="1191">
        <v>5533</v>
      </c>
      <c r="D19" s="280">
        <v>0</v>
      </c>
    </row>
    <row r="20" spans="1:4" ht="14.25">
      <c r="A20" s="613"/>
    </row>
  </sheetData>
  <customSheetViews>
    <customSheetView guid="{7638DF67-4320-4B2E-8CED-F30400A22A6F}" scale="130" showGridLines="0">
      <selection activeCell="G26" sqref="G26"/>
      <colBreaks count="1" manualBreakCount="1">
        <brk id="5" max="17" man="1"/>
      </colBreaks>
      <pageMargins left="0.25" right="0.25" top="0.75" bottom="0.75" header="0.3" footer="0.3"/>
      <pageSetup paperSize="9" scale="67" orientation="portrait" horizontalDpi="300" verticalDpi="300" r:id="rId1"/>
      <headerFooter>
        <oddFooter>&amp;C- &amp;P -</oddFooter>
      </headerFooter>
    </customSheetView>
    <customSheetView guid="{D6BD57F8-F6EE-4534-8181-C57064A1B98C}" scale="130" showGridLines="0">
      <selection activeCell="G26" sqref="G26"/>
      <colBreaks count="1" manualBreakCount="1">
        <brk id="5" max="17" man="1"/>
      </colBreaks>
      <pageMargins left="0.25" right="0.25" top="0.75" bottom="0.75" header="0.3" footer="0.3"/>
      <pageSetup paperSize="9" scale="67" orientation="portrait" horizontalDpi="300" verticalDpi="300" r:id="rId2"/>
      <headerFooter>
        <oddFooter>&amp;C- &amp;P -</oddFooter>
      </headerFooter>
    </customSheetView>
    <customSheetView guid="{277459B4-A39D-41CB-B2BE-AB6578293E76}" scale="130" showGridLines="0" printArea="1">
      <selection activeCell="G26" sqref="G26"/>
      <colBreaks count="1" manualBreakCount="1">
        <brk id="5" max="17" man="1"/>
      </colBreaks>
      <pageMargins left="0.25" right="0.25" top="0.75" bottom="0.75" header="0.3" footer="0.3"/>
      <pageSetup paperSize="9" scale="67" orientation="portrait" horizontalDpi="300" verticalDpi="300" r:id="rId3"/>
      <headerFooter>
        <oddFooter>&amp;C- &amp;P -</oddFooter>
      </headerFooter>
    </customSheetView>
  </customSheetViews>
  <phoneticPr fontId="7"/>
  <hyperlinks>
    <hyperlink ref="E1" location="目次!A1" display="目次へ戻る"/>
  </hyperlinks>
  <pageMargins left="0.25" right="0.25" top="0.75" bottom="0.75" header="0.3" footer="0.3"/>
  <pageSetup paperSize="9" scale="67" orientation="portrait" horizontalDpi="300" verticalDpi="300" r:id="rId4"/>
  <headerFooter>
    <oddFooter>&amp;C- &amp;P -</oddFooter>
  </headerFooter>
  <colBreaks count="1" manualBreakCount="1">
    <brk id="5" max="17" man="1"/>
  </colBreaks>
  <drawing r:id="rId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9"/>
  <sheetViews>
    <sheetView showGridLines="0" topLeftCell="I4" zoomScale="130" zoomScaleNormal="130" zoomScaleSheetLayoutView="100" workbookViewId="0">
      <selection activeCell="A19" sqref="A19:H19"/>
    </sheetView>
  </sheetViews>
  <sheetFormatPr defaultColWidth="9" defaultRowHeight="13.5"/>
  <cols>
    <col min="1" max="2" width="11.875" style="209" customWidth="1"/>
    <col min="3" max="8" width="14.625" style="209" customWidth="1"/>
    <col min="9" max="9" width="11.125" style="209" customWidth="1"/>
    <col min="10" max="11" width="5.25" style="209" customWidth="1"/>
    <col min="12" max="19" width="9" style="209"/>
    <col min="20" max="20" width="9.25" style="209" bestFit="1" customWidth="1"/>
    <col min="21" max="22" width="9" style="209"/>
    <col min="23" max="23" width="13.125" style="209" customWidth="1"/>
    <col min="24" max="24" width="13.875" style="209" customWidth="1"/>
    <col min="25" max="25" width="6.875" style="209" customWidth="1"/>
    <col min="26" max="16384" width="9" style="209"/>
  </cols>
  <sheetData>
    <row r="1" spans="1:12">
      <c r="I1" s="125" t="s">
        <v>399</v>
      </c>
    </row>
    <row r="2" spans="1:12">
      <c r="A2" s="209" t="s">
        <v>1397</v>
      </c>
      <c r="L2" s="209" t="s">
        <v>1397</v>
      </c>
    </row>
    <row r="4" spans="1:12" ht="37.5" customHeight="1">
      <c r="A4" s="50" t="s">
        <v>343</v>
      </c>
      <c r="B4" s="50" t="s">
        <v>344</v>
      </c>
      <c r="C4" s="615" t="s">
        <v>1396</v>
      </c>
      <c r="D4" s="92" t="s">
        <v>1395</v>
      </c>
      <c r="E4" s="615" t="s">
        <v>1394</v>
      </c>
      <c r="F4" s="615" t="s">
        <v>1393</v>
      </c>
      <c r="G4" s="92" t="s">
        <v>1392</v>
      </c>
      <c r="H4" s="92" t="s">
        <v>1391</v>
      </c>
    </row>
    <row r="5" spans="1:12" ht="22.5" customHeight="1">
      <c r="A5" s="50">
        <v>2010</v>
      </c>
      <c r="B5" s="50" t="s">
        <v>557</v>
      </c>
      <c r="C5" s="135">
        <v>227243</v>
      </c>
      <c r="D5" s="361"/>
      <c r="E5" s="361">
        <v>3629</v>
      </c>
      <c r="F5" s="361">
        <v>8881</v>
      </c>
      <c r="G5" s="361"/>
      <c r="H5" s="361"/>
      <c r="I5" s="85"/>
    </row>
    <row r="6" spans="1:12" ht="22.5" customHeight="1">
      <c r="A6" s="50">
        <v>2011</v>
      </c>
      <c r="B6" s="50" t="s">
        <v>580</v>
      </c>
      <c r="C6" s="135">
        <v>254955</v>
      </c>
      <c r="D6" s="361">
        <v>113223</v>
      </c>
      <c r="E6" s="361">
        <v>8783</v>
      </c>
      <c r="F6" s="361">
        <v>6244</v>
      </c>
      <c r="G6" s="361"/>
      <c r="H6" s="361"/>
      <c r="I6" s="137"/>
    </row>
    <row r="7" spans="1:12" ht="22.5" customHeight="1">
      <c r="A7" s="50">
        <v>2012</v>
      </c>
      <c r="B7" s="50" t="s">
        <v>345</v>
      </c>
      <c r="C7" s="135">
        <v>251172</v>
      </c>
      <c r="D7" s="361">
        <v>320083</v>
      </c>
      <c r="E7" s="361">
        <v>7695</v>
      </c>
      <c r="F7" s="361">
        <v>4752</v>
      </c>
      <c r="G7" s="361"/>
      <c r="H7" s="361"/>
      <c r="I7" s="133"/>
    </row>
    <row r="8" spans="1:12" ht="22.5" customHeight="1">
      <c r="A8" s="50">
        <v>2013</v>
      </c>
      <c r="B8" s="50" t="s">
        <v>346</v>
      </c>
      <c r="C8" s="135">
        <v>206385</v>
      </c>
      <c r="D8" s="361">
        <v>298275</v>
      </c>
      <c r="E8" s="361">
        <v>8276</v>
      </c>
      <c r="F8" s="361">
        <v>5412</v>
      </c>
      <c r="G8" s="361"/>
      <c r="H8" s="361"/>
      <c r="I8" s="133"/>
    </row>
    <row r="9" spans="1:12" ht="22.5" customHeight="1">
      <c r="A9" s="50">
        <v>2014</v>
      </c>
      <c r="B9" s="50" t="s">
        <v>347</v>
      </c>
      <c r="C9" s="135">
        <v>225067</v>
      </c>
      <c r="D9" s="361">
        <v>304183</v>
      </c>
      <c r="E9" s="361">
        <v>7896</v>
      </c>
      <c r="F9" s="361">
        <v>9154</v>
      </c>
      <c r="G9" s="361"/>
      <c r="H9" s="361"/>
      <c r="I9" s="133"/>
    </row>
    <row r="10" spans="1:12" ht="22.5" customHeight="1">
      <c r="A10" s="50">
        <v>2015</v>
      </c>
      <c r="B10" s="50" t="s">
        <v>348</v>
      </c>
      <c r="C10" s="135">
        <v>225996</v>
      </c>
      <c r="D10" s="361">
        <v>317160</v>
      </c>
      <c r="E10" s="361">
        <v>7452</v>
      </c>
      <c r="F10" s="361">
        <v>8601</v>
      </c>
      <c r="G10" s="361">
        <v>9157</v>
      </c>
      <c r="H10" s="361">
        <v>14223</v>
      </c>
      <c r="I10" s="133"/>
    </row>
    <row r="11" spans="1:12" ht="22.5" customHeight="1">
      <c r="A11" s="50">
        <v>2016</v>
      </c>
      <c r="B11" s="50" t="s">
        <v>349</v>
      </c>
      <c r="C11" s="135">
        <v>221214</v>
      </c>
      <c r="D11" s="361">
        <v>320748</v>
      </c>
      <c r="E11" s="361">
        <v>10496</v>
      </c>
      <c r="F11" s="361">
        <v>10620</v>
      </c>
      <c r="G11" s="361">
        <v>10675</v>
      </c>
      <c r="H11" s="361">
        <v>14867</v>
      </c>
      <c r="I11" s="133"/>
    </row>
    <row r="12" spans="1:12" ht="22.5" customHeight="1">
      <c r="A12" s="50">
        <v>2017</v>
      </c>
      <c r="B12" s="50" t="s">
        <v>350</v>
      </c>
      <c r="C12" s="367">
        <v>228124</v>
      </c>
      <c r="D12" s="492">
        <v>308401</v>
      </c>
      <c r="E12" s="492">
        <v>11109</v>
      </c>
      <c r="F12" s="492">
        <v>6968</v>
      </c>
      <c r="G12" s="492">
        <v>8305</v>
      </c>
      <c r="H12" s="492">
        <v>14115</v>
      </c>
    </row>
    <row r="13" spans="1:12" ht="22.5" customHeight="1">
      <c r="A13" s="50">
        <v>2018</v>
      </c>
      <c r="B13" s="50" t="s">
        <v>351</v>
      </c>
      <c r="C13" s="367">
        <v>233249</v>
      </c>
      <c r="D13" s="492">
        <v>314666</v>
      </c>
      <c r="E13" s="492">
        <v>10955</v>
      </c>
      <c r="F13" s="84">
        <v>7546</v>
      </c>
      <c r="G13" s="84">
        <v>8267</v>
      </c>
      <c r="H13" s="84">
        <v>16856</v>
      </c>
    </row>
    <row r="14" spans="1:12" ht="22.5" customHeight="1">
      <c r="A14" s="50">
        <v>2019</v>
      </c>
      <c r="B14" s="50" t="s">
        <v>352</v>
      </c>
      <c r="C14" s="367">
        <v>238225</v>
      </c>
      <c r="D14" s="492">
        <v>278671</v>
      </c>
      <c r="E14" s="492">
        <v>11503</v>
      </c>
      <c r="F14" s="84">
        <v>9189</v>
      </c>
      <c r="G14" s="84">
        <v>9345</v>
      </c>
      <c r="H14" s="84">
        <v>18039</v>
      </c>
    </row>
    <row r="15" spans="1:12" ht="22.5" customHeight="1">
      <c r="A15" s="50">
        <v>2020</v>
      </c>
      <c r="B15" s="50" t="s">
        <v>556</v>
      </c>
      <c r="C15" s="367">
        <v>184282</v>
      </c>
      <c r="D15" s="492">
        <v>61394</v>
      </c>
      <c r="E15" s="492">
        <v>5711</v>
      </c>
      <c r="F15" s="84">
        <v>5655</v>
      </c>
      <c r="G15" s="84">
        <v>5964</v>
      </c>
      <c r="H15" s="84">
        <v>11500</v>
      </c>
    </row>
    <row r="16" spans="1:12" ht="22.5" customHeight="1">
      <c r="A16" s="1149">
        <v>2021</v>
      </c>
      <c r="B16" s="1149" t="s">
        <v>585</v>
      </c>
      <c r="C16" s="280">
        <v>161912</v>
      </c>
      <c r="D16" s="560">
        <v>83078</v>
      </c>
      <c r="E16" s="560">
        <v>6364</v>
      </c>
      <c r="F16" s="281">
        <v>6842</v>
      </c>
      <c r="G16" s="281">
        <v>5271</v>
      </c>
      <c r="H16" s="281">
        <v>11574</v>
      </c>
    </row>
    <row r="17" spans="1:8" ht="22.5" customHeight="1">
      <c r="A17" s="1149">
        <v>2022</v>
      </c>
      <c r="B17" s="1149" t="s">
        <v>632</v>
      </c>
      <c r="C17" s="280">
        <v>217485</v>
      </c>
      <c r="D17" s="560">
        <v>121502</v>
      </c>
      <c r="E17" s="560">
        <v>6656</v>
      </c>
      <c r="F17" s="281">
        <v>7017</v>
      </c>
      <c r="G17" s="281">
        <v>5696</v>
      </c>
      <c r="H17" s="281">
        <v>10103</v>
      </c>
    </row>
    <row r="18" spans="1:8" ht="22.5" customHeight="1">
      <c r="A18" s="1150">
        <v>2023</v>
      </c>
      <c r="B18" s="1150" t="s">
        <v>1593</v>
      </c>
      <c r="C18" s="280">
        <v>213322</v>
      </c>
      <c r="D18" s="560">
        <v>199999</v>
      </c>
      <c r="E18" s="560">
        <v>7444</v>
      </c>
      <c r="F18" s="281">
        <v>8501</v>
      </c>
      <c r="G18" s="281">
        <v>7018</v>
      </c>
      <c r="H18" s="281">
        <v>10945</v>
      </c>
    </row>
    <row r="19" spans="1:8" ht="22.5" customHeight="1">
      <c r="A19" s="99">
        <v>2024</v>
      </c>
      <c r="B19" s="99" t="s">
        <v>2075</v>
      </c>
      <c r="C19" s="42">
        <v>197554</v>
      </c>
      <c r="D19" s="1192">
        <v>215835</v>
      </c>
      <c r="E19" s="1192">
        <v>8090</v>
      </c>
      <c r="F19" s="266">
        <v>7490</v>
      </c>
      <c r="G19" s="266">
        <v>8593</v>
      </c>
      <c r="H19" s="266">
        <v>11082</v>
      </c>
    </row>
    <row r="20" spans="1:8" ht="22.5" customHeight="1"/>
    <row r="21" spans="1:8" ht="22.5" customHeight="1"/>
    <row r="22" spans="1:8" ht="22.5" customHeight="1"/>
    <row r="23" spans="1:8" ht="22.5" customHeight="1"/>
    <row r="24" spans="1:8" ht="22.5" customHeight="1"/>
    <row r="25" spans="1:8" ht="22.5" customHeight="1"/>
    <row r="26" spans="1:8" ht="22.5" customHeight="1"/>
    <row r="27" spans="1:8" ht="22.5" customHeight="1"/>
    <row r="28" spans="1:8" ht="22.5" customHeight="1"/>
    <row r="29" spans="1:8" ht="22.5" customHeight="1"/>
  </sheetData>
  <customSheetViews>
    <customSheetView guid="{7638DF67-4320-4B2E-8CED-F30400A22A6F}" scale="130" showGridLines="0">
      <selection activeCell="A19" sqref="A19:H19"/>
      <colBreaks count="1" manualBreakCount="1">
        <brk id="9" max="19" man="1"/>
      </colBreaks>
      <pageMargins left="0.25" right="0.25" top="0.75" bottom="0.75" header="0.3" footer="0.3"/>
      <pageSetup paperSize="9" scale="63" orientation="portrait" horizontalDpi="300" verticalDpi="300" r:id="rId1"/>
      <headerFooter>
        <oddFooter>&amp;C- &amp;P -</oddFooter>
      </headerFooter>
    </customSheetView>
    <customSheetView guid="{D6BD57F8-F6EE-4534-8181-C57064A1B98C}" scale="130" showGridLines="0">
      <selection activeCell="A19" sqref="A19:H19"/>
      <colBreaks count="1" manualBreakCount="1">
        <brk id="9" max="19" man="1"/>
      </colBreaks>
      <pageMargins left="0.25" right="0.25" top="0.75" bottom="0.75" header="0.3" footer="0.3"/>
      <pageSetup paperSize="9" scale="63" orientation="portrait" horizontalDpi="300" verticalDpi="300" r:id="rId2"/>
      <headerFooter>
        <oddFooter>&amp;C- &amp;P -</oddFooter>
      </headerFooter>
    </customSheetView>
    <customSheetView guid="{277459B4-A39D-41CB-B2BE-AB6578293E76}" scale="130" showGridLines="0" printArea="1">
      <selection activeCell="A19" sqref="A19:H19"/>
      <colBreaks count="1" manualBreakCount="1">
        <brk id="9" max="19" man="1"/>
      </colBreaks>
      <pageMargins left="0.25" right="0.25" top="0.75" bottom="0.75" header="0.3" footer="0.3"/>
      <pageSetup paperSize="9" scale="63" orientation="portrait" horizontalDpi="300" verticalDpi="300" r:id="rId3"/>
      <headerFooter>
        <oddFooter>&amp;C- &amp;P -</oddFooter>
      </headerFooter>
    </customSheetView>
  </customSheetViews>
  <phoneticPr fontId="7"/>
  <hyperlinks>
    <hyperlink ref="I1" location="目次!A1" display="目次へ戻る"/>
  </hyperlinks>
  <pageMargins left="0.25" right="0.25" top="0.75" bottom="0.75" header="0.3" footer="0.3"/>
  <pageSetup paperSize="9" scale="63" orientation="portrait" horizontalDpi="300" verticalDpi="300" r:id="rId4"/>
  <headerFooter>
    <oddFooter>&amp;C- &amp;P -</oddFooter>
  </headerFooter>
  <colBreaks count="1" manualBreakCount="1">
    <brk id="9" max="19" man="1"/>
  </colBreaks>
  <drawing r:id="rId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U31"/>
  <sheetViews>
    <sheetView showGridLines="0" zoomScaleNormal="130" zoomScaleSheetLayoutView="100" workbookViewId="0">
      <selection activeCell="F19" sqref="F19"/>
    </sheetView>
  </sheetViews>
  <sheetFormatPr defaultColWidth="9" defaultRowHeight="13.5"/>
  <cols>
    <col min="1" max="2" width="11.875" style="209" customWidth="1"/>
    <col min="3" max="6" width="14.625" style="209" customWidth="1"/>
    <col min="7" max="7" width="10.625" style="209" bestFit="1" customWidth="1"/>
    <col min="8" max="8" width="5.25" style="209" customWidth="1"/>
    <col min="9" max="16" width="9" style="209"/>
    <col min="17" max="17" width="9.25" style="209" bestFit="1" customWidth="1"/>
    <col min="18" max="18" width="9" style="209"/>
    <col min="19" max="19" width="10.375" style="209" customWidth="1"/>
    <col min="20" max="20" width="13.125" style="209" customWidth="1"/>
    <col min="21" max="21" width="13.875" style="209" customWidth="1"/>
    <col min="22" max="22" width="6.875" style="209" customWidth="1"/>
    <col min="23" max="16384" width="9" style="209"/>
  </cols>
  <sheetData>
    <row r="1" spans="1:21">
      <c r="G1" s="271" t="s">
        <v>399</v>
      </c>
    </row>
    <row r="2" spans="1:21">
      <c r="A2" s="194" t="s">
        <v>1403</v>
      </c>
      <c r="B2" s="212"/>
      <c r="C2" s="212"/>
      <c r="D2" s="212"/>
      <c r="E2" s="212"/>
      <c r="F2" s="212"/>
      <c r="G2" s="212"/>
      <c r="H2" s="212" t="s">
        <v>1402</v>
      </c>
    </row>
    <row r="3" spans="1:21">
      <c r="F3" s="211"/>
    </row>
    <row r="4" spans="1:21" ht="37.5" customHeight="1">
      <c r="A4" s="51" t="s">
        <v>343</v>
      </c>
      <c r="B4" s="51" t="s">
        <v>344</v>
      </c>
      <c r="C4" s="295" t="s">
        <v>1401</v>
      </c>
      <c r="D4" s="619" t="s">
        <v>1400</v>
      </c>
      <c r="E4" s="295" t="s">
        <v>8</v>
      </c>
      <c r="F4" s="295" t="s">
        <v>1399</v>
      </c>
      <c r="G4" s="369"/>
      <c r="T4" s="257"/>
      <c r="U4" s="257"/>
    </row>
    <row r="5" spans="1:21" ht="22.5" customHeight="1">
      <c r="A5" s="51">
        <v>2010</v>
      </c>
      <c r="B5" s="51" t="s">
        <v>557</v>
      </c>
      <c r="C5" s="310">
        <v>31</v>
      </c>
      <c r="D5" s="310">
        <v>3</v>
      </c>
      <c r="E5" s="310">
        <f t="shared" ref="E5:E17" si="0">SUM(C5:D5)</f>
        <v>34</v>
      </c>
      <c r="F5" s="616"/>
      <c r="G5" s="369"/>
      <c r="T5" s="257"/>
      <c r="U5" s="273"/>
    </row>
    <row r="6" spans="1:21" ht="22.5" customHeight="1">
      <c r="A6" s="51">
        <v>2011</v>
      </c>
      <c r="B6" s="51" t="s">
        <v>580</v>
      </c>
      <c r="C6" s="310">
        <v>32</v>
      </c>
      <c r="D6" s="310">
        <v>3</v>
      </c>
      <c r="E6" s="310">
        <f t="shared" si="0"/>
        <v>35</v>
      </c>
      <c r="F6" s="616">
        <f t="shared" ref="F6:F17" si="1">E6/E5</f>
        <v>1.0294117647058822</v>
      </c>
      <c r="G6" s="618"/>
      <c r="U6" s="273"/>
    </row>
    <row r="7" spans="1:21" ht="22.5" customHeight="1">
      <c r="A7" s="51">
        <v>2012</v>
      </c>
      <c r="B7" s="51" t="s">
        <v>345</v>
      </c>
      <c r="C7" s="310">
        <v>33</v>
      </c>
      <c r="D7" s="310">
        <v>3</v>
      </c>
      <c r="E7" s="310">
        <f t="shared" si="0"/>
        <v>36</v>
      </c>
      <c r="F7" s="616">
        <f t="shared" si="1"/>
        <v>1.0285714285714285</v>
      </c>
      <c r="G7" s="618"/>
      <c r="U7" s="273"/>
    </row>
    <row r="8" spans="1:21" ht="22.5" customHeight="1">
      <c r="A8" s="51">
        <v>2013</v>
      </c>
      <c r="B8" s="51" t="s">
        <v>346</v>
      </c>
      <c r="C8" s="310">
        <v>33</v>
      </c>
      <c r="D8" s="310">
        <v>3</v>
      </c>
      <c r="E8" s="310">
        <f t="shared" si="0"/>
        <v>36</v>
      </c>
      <c r="F8" s="616">
        <f t="shared" si="1"/>
        <v>1</v>
      </c>
      <c r="G8" s="618"/>
      <c r="U8" s="273"/>
    </row>
    <row r="9" spans="1:21" ht="22.5" customHeight="1">
      <c r="A9" s="51">
        <v>2014</v>
      </c>
      <c r="B9" s="51" t="s">
        <v>347</v>
      </c>
      <c r="C9" s="310">
        <v>33</v>
      </c>
      <c r="D9" s="310">
        <v>3</v>
      </c>
      <c r="E9" s="310">
        <f t="shared" si="0"/>
        <v>36</v>
      </c>
      <c r="F9" s="616">
        <f t="shared" si="1"/>
        <v>1</v>
      </c>
      <c r="G9" s="617"/>
      <c r="U9" s="273"/>
    </row>
    <row r="10" spans="1:21" ht="22.5" customHeight="1">
      <c r="A10" s="51">
        <v>2015</v>
      </c>
      <c r="B10" s="51" t="s">
        <v>348</v>
      </c>
      <c r="C10" s="310">
        <v>38</v>
      </c>
      <c r="D10" s="310">
        <v>3</v>
      </c>
      <c r="E10" s="310">
        <f t="shared" si="0"/>
        <v>41</v>
      </c>
      <c r="F10" s="616">
        <f t="shared" si="1"/>
        <v>1.1388888888888888</v>
      </c>
      <c r="U10" s="273"/>
    </row>
    <row r="11" spans="1:21" ht="22.5" customHeight="1">
      <c r="A11" s="51">
        <v>2016</v>
      </c>
      <c r="B11" s="51" t="s">
        <v>349</v>
      </c>
      <c r="C11" s="310">
        <v>47</v>
      </c>
      <c r="D11" s="310">
        <v>2</v>
      </c>
      <c r="E11" s="310">
        <f t="shared" si="0"/>
        <v>49</v>
      </c>
      <c r="F11" s="616">
        <f t="shared" si="1"/>
        <v>1.1951219512195121</v>
      </c>
      <c r="U11" s="273"/>
    </row>
    <row r="12" spans="1:21" ht="22.5" customHeight="1">
      <c r="A12" s="51">
        <v>2017</v>
      </c>
      <c r="B12" s="51" t="s">
        <v>350</v>
      </c>
      <c r="C12" s="310">
        <v>49</v>
      </c>
      <c r="D12" s="310">
        <v>2</v>
      </c>
      <c r="E12" s="310">
        <f t="shared" si="0"/>
        <v>51</v>
      </c>
      <c r="F12" s="616">
        <f t="shared" si="1"/>
        <v>1.0408163265306123</v>
      </c>
      <c r="U12" s="273"/>
    </row>
    <row r="13" spans="1:21" ht="22.5" customHeight="1">
      <c r="A13" s="51">
        <v>2018</v>
      </c>
      <c r="B13" s="51" t="s">
        <v>351</v>
      </c>
      <c r="C13" s="310">
        <v>53</v>
      </c>
      <c r="D13" s="310">
        <v>2</v>
      </c>
      <c r="E13" s="310">
        <f t="shared" si="0"/>
        <v>55</v>
      </c>
      <c r="F13" s="616">
        <f t="shared" si="1"/>
        <v>1.0784313725490196</v>
      </c>
      <c r="U13" s="298"/>
    </row>
    <row r="14" spans="1:21" ht="22.5" customHeight="1">
      <c r="A14" s="51">
        <v>2019</v>
      </c>
      <c r="B14" s="51" t="s">
        <v>1398</v>
      </c>
      <c r="C14" s="310">
        <v>57</v>
      </c>
      <c r="D14" s="310">
        <v>1</v>
      </c>
      <c r="E14" s="310">
        <f t="shared" si="0"/>
        <v>58</v>
      </c>
      <c r="F14" s="616">
        <f t="shared" si="1"/>
        <v>1.0545454545454545</v>
      </c>
      <c r="U14" s="298"/>
    </row>
    <row r="15" spans="1:21" ht="22.5" customHeight="1">
      <c r="A15" s="51">
        <v>2020</v>
      </c>
      <c r="B15" s="51" t="s">
        <v>556</v>
      </c>
      <c r="C15" s="310">
        <v>61</v>
      </c>
      <c r="D15" s="310">
        <v>0</v>
      </c>
      <c r="E15" s="310">
        <f t="shared" si="0"/>
        <v>61</v>
      </c>
      <c r="F15" s="616">
        <f t="shared" si="1"/>
        <v>1.0517241379310345</v>
      </c>
      <c r="U15" s="273"/>
    </row>
    <row r="16" spans="1:21" ht="22.5" customHeight="1">
      <c r="A16" s="51">
        <v>2021</v>
      </c>
      <c r="B16" s="51" t="s">
        <v>585</v>
      </c>
      <c r="C16" s="310">
        <v>76</v>
      </c>
      <c r="D16" s="310">
        <v>18</v>
      </c>
      <c r="E16" s="310">
        <f t="shared" si="0"/>
        <v>94</v>
      </c>
      <c r="F16" s="616">
        <f t="shared" si="1"/>
        <v>1.540983606557377</v>
      </c>
      <c r="U16" s="273"/>
    </row>
    <row r="17" spans="1:21" ht="22.5" customHeight="1">
      <c r="A17" s="295">
        <v>2022</v>
      </c>
      <c r="B17" s="295" t="s">
        <v>632</v>
      </c>
      <c r="C17" s="310">
        <v>81</v>
      </c>
      <c r="D17" s="310">
        <v>26</v>
      </c>
      <c r="E17" s="310">
        <f t="shared" si="0"/>
        <v>107</v>
      </c>
      <c r="F17" s="616">
        <f t="shared" si="1"/>
        <v>1.1382978723404256</v>
      </c>
      <c r="U17" s="273"/>
    </row>
    <row r="18" spans="1:21" ht="22.5" customHeight="1">
      <c r="A18" s="295">
        <v>2023</v>
      </c>
      <c r="B18" s="295" t="s">
        <v>1593</v>
      </c>
      <c r="C18" s="310">
        <v>85</v>
      </c>
      <c r="D18" s="310">
        <v>30</v>
      </c>
      <c r="E18" s="310">
        <v>115</v>
      </c>
      <c r="F18" s="616">
        <f>E18/E17</f>
        <v>1.0747663551401869</v>
      </c>
      <c r="U18" s="273"/>
    </row>
    <row r="19" spans="1:21" ht="22.5" customHeight="1">
      <c r="A19" s="305">
        <v>2024</v>
      </c>
      <c r="B19" s="305" t="s">
        <v>2075</v>
      </c>
      <c r="C19" s="310">
        <v>89</v>
      </c>
      <c r="D19" s="310">
        <v>39</v>
      </c>
      <c r="E19" s="310">
        <v>128</v>
      </c>
      <c r="F19" s="616">
        <f>E19/E18</f>
        <v>1.1130434782608696</v>
      </c>
      <c r="U19" s="273"/>
    </row>
    <row r="20" spans="1:21">
      <c r="U20" s="273"/>
    </row>
    <row r="22" spans="1:21">
      <c r="U22" s="273"/>
    </row>
    <row r="23" spans="1:21" ht="22.5" customHeight="1">
      <c r="U23" s="273"/>
    </row>
    <row r="24" spans="1:21" ht="22.5" customHeight="1"/>
    <row r="25" spans="1:21" ht="22.5" customHeight="1"/>
    <row r="26" spans="1:21" ht="22.5" customHeight="1"/>
    <row r="27" spans="1:21" ht="22.5" customHeight="1"/>
    <row r="28" spans="1:21" ht="22.5" customHeight="1"/>
    <row r="29" spans="1:21" ht="22.5" customHeight="1"/>
    <row r="30" spans="1:21" ht="22.5" customHeight="1"/>
    <row r="31" spans="1:21" ht="22.5" customHeight="1"/>
  </sheetData>
  <customSheetViews>
    <customSheetView guid="{7638DF67-4320-4B2E-8CED-F30400A22A6F}" showGridLines="0" printArea="1">
      <selection activeCell="F19" sqref="F19"/>
      <colBreaks count="1" manualBreakCount="1">
        <brk id="7" max="17" man="1"/>
      </colBreaks>
      <pageMargins left="0.25" right="0.25" top="0.75" bottom="0.75" header="0.3" footer="0.3"/>
      <pageSetup paperSize="9" scale="72" orientation="portrait" horizontalDpi="300" verticalDpi="300" r:id="rId1"/>
      <headerFooter>
        <oddFooter>&amp;C- &amp;P -</oddFooter>
      </headerFooter>
    </customSheetView>
    <customSheetView guid="{033C36F7-E1E4-46BF-954B-BBA7310CE75C}" showGridLines="0">
      <selection activeCell="E18" sqref="E18"/>
      <colBreaks count="1" manualBreakCount="1">
        <brk id="7" max="17" man="1"/>
      </colBreaks>
      <pageMargins left="0.25" right="0.25" top="0.75" bottom="0.75" header="0.3" footer="0.3"/>
      <pageSetup paperSize="9" scale="72" orientation="portrait" horizontalDpi="300" verticalDpi="300" r:id="rId2"/>
      <headerFooter>
        <oddFooter>&amp;C- &amp;P -</oddFooter>
      </headerFooter>
    </customSheetView>
    <customSheetView guid="{36472B0F-2A8F-4437-8A5B-DB8B4B6E968E}" showGridLines="0" printArea="1">
      <selection activeCell="E18" sqref="E18"/>
      <colBreaks count="1" manualBreakCount="1">
        <brk id="7" max="17" man="1"/>
      </colBreaks>
      <pageMargins left="0.25" right="0.25" top="0.75" bottom="0.75" header="0.3" footer="0.3"/>
      <pageSetup paperSize="9" scale="72" orientation="portrait" horizontalDpi="300" verticalDpi="300" r:id="rId3"/>
      <headerFooter>
        <oddFooter>&amp;C- &amp;P -</oddFooter>
      </headerFooter>
    </customSheetView>
    <customSheetView guid="{2D0A6E8D-0408-4801-8FAA-C5FD88FF0EC2}" showGridLines="0">
      <selection activeCell="F19" sqref="F19"/>
      <colBreaks count="1" manualBreakCount="1">
        <brk id="7" max="17" man="1"/>
      </colBreaks>
      <pageMargins left="0.25" right="0.25" top="0.75" bottom="0.75" header="0.3" footer="0.3"/>
      <pageSetup paperSize="9" scale="72" orientation="portrait" horizontalDpi="300" verticalDpi="300" r:id="rId4"/>
      <headerFooter>
        <oddFooter>&amp;C- &amp;P -</oddFooter>
      </headerFooter>
    </customSheetView>
    <customSheetView guid="{CCAE2F8D-A096-471A-A5DB-761473E75C80}" showGridLines="0" printArea="1">
      <selection activeCell="F19" sqref="F19"/>
      <colBreaks count="1" manualBreakCount="1">
        <brk id="7" max="17" man="1"/>
      </colBreaks>
      <pageMargins left="0.25" right="0.25" top="0.75" bottom="0.75" header="0.3" footer="0.3"/>
      <pageSetup paperSize="9" scale="72" orientation="portrait" horizontalDpi="300" verticalDpi="300" r:id="rId5"/>
      <headerFooter>
        <oddFooter>&amp;C- &amp;P -</oddFooter>
      </headerFooter>
    </customSheetView>
    <customSheetView guid="{A70FDA42-82B2-4F14-8984-2E2044C05861}" showGridLines="0">
      <selection activeCell="E18" sqref="E18"/>
      <colBreaks count="1" manualBreakCount="1">
        <brk id="7" max="17" man="1"/>
      </colBreaks>
      <pageMargins left="0.25" right="0.25" top="0.75" bottom="0.75" header="0.3" footer="0.3"/>
      <pageSetup paperSize="9" scale="72" orientation="portrait" horizontalDpi="300" verticalDpi="300" r:id="rId6"/>
      <headerFooter>
        <oddFooter>&amp;C- &amp;P -</oddFooter>
      </headerFooter>
    </customSheetView>
    <customSheetView guid="{F8F8F397-D6A3-4BD0-9E53-3D39483D1CBF}" showGridLines="0">
      <selection activeCell="F19" sqref="F19"/>
      <colBreaks count="1" manualBreakCount="1">
        <brk id="7" max="17" man="1"/>
      </colBreaks>
      <pageMargins left="0.25" right="0.25" top="0.75" bottom="0.75" header="0.3" footer="0.3"/>
      <pageSetup paperSize="9" scale="72" orientation="portrait" horizontalDpi="300" verticalDpi="300" r:id="rId7"/>
      <headerFooter>
        <oddFooter>&amp;C- &amp;P -</oddFooter>
      </headerFooter>
    </customSheetView>
    <customSheetView guid="{D673FFEC-E07D-49B9-A0FC-BCF5FDFD2C67}" showGridLines="0">
      <selection activeCell="E18" sqref="E18"/>
      <colBreaks count="1" manualBreakCount="1">
        <brk id="7" max="17" man="1"/>
      </colBreaks>
      <pageMargins left="0.25" right="0.25" top="0.75" bottom="0.75" header="0.3" footer="0.3"/>
      <pageSetup paperSize="9" scale="72" orientation="portrait" horizontalDpi="300" verticalDpi="300" r:id="rId8"/>
      <headerFooter>
        <oddFooter>&amp;C- &amp;P -</oddFooter>
      </headerFooter>
    </customSheetView>
    <customSheetView guid="{EE98275F-E3BA-4A7E-BE2A-0F7F35847352}" showGridLines="0" printArea="1">
      <selection activeCell="E18" sqref="E18"/>
      <colBreaks count="1" manualBreakCount="1">
        <brk id="7" max="17" man="1"/>
      </colBreaks>
      <pageMargins left="0.25" right="0.25" top="0.75" bottom="0.75" header="0.3" footer="0.3"/>
      <pageSetup paperSize="9" scale="72" orientation="portrait" horizontalDpi="300" verticalDpi="300" r:id="rId9"/>
      <headerFooter>
        <oddFooter>&amp;C- &amp;P -</oddFooter>
      </headerFooter>
    </customSheetView>
    <customSheetView guid="{97E03D02-D480-4666-A6E1-59D4144B3FD9}" showGridLines="0" printArea="1">
      <selection activeCell="E18" sqref="E18"/>
      <colBreaks count="1" manualBreakCount="1">
        <brk id="7" max="17" man="1"/>
      </colBreaks>
      <pageMargins left="0.25" right="0.25" top="0.75" bottom="0.75" header="0.3" footer="0.3"/>
      <pageSetup paperSize="9" scale="72" orientation="portrait" horizontalDpi="300" verticalDpi="300" r:id="rId10"/>
      <headerFooter>
        <oddFooter>&amp;C- &amp;P -</oddFooter>
      </headerFooter>
    </customSheetView>
    <customSheetView guid="{9A3FFD83-48B2-47DA-8A5E-53892F5AF928}" showGridLines="0" printArea="1">
      <selection activeCell="E18" sqref="E18"/>
      <colBreaks count="1" manualBreakCount="1">
        <brk id="7" max="17" man="1"/>
      </colBreaks>
      <pageMargins left="0.25" right="0.25" top="0.75" bottom="0.75" header="0.3" footer="0.3"/>
      <pageSetup paperSize="9" scale="72" orientation="portrait" horizontalDpi="300" verticalDpi="300" r:id="rId11"/>
      <headerFooter>
        <oddFooter>&amp;C- &amp;P -</oddFooter>
      </headerFooter>
    </customSheetView>
    <customSheetView guid="{717D5D0E-03BD-42FE-B02F-A9FF9CADF1A5}" showGridLines="0" topLeftCell="A10">
      <selection activeCell="E18" sqref="E18"/>
      <colBreaks count="1" manualBreakCount="1">
        <brk id="7" max="17" man="1"/>
      </colBreaks>
      <pageMargins left="0.25" right="0.25" top="0.75" bottom="0.75" header="0.3" footer="0.3"/>
      <pageSetup paperSize="9" scale="72" orientation="portrait" horizontalDpi="300" verticalDpi="300" r:id="rId12"/>
      <headerFooter>
        <oddFooter>&amp;C- &amp;P -</oddFooter>
      </headerFooter>
    </customSheetView>
    <customSheetView guid="{30A2590E-B68F-488E-B4E2-55E3D8A53AAC}" showGridLines="0">
      <selection activeCell="E18" sqref="E18"/>
      <colBreaks count="1" manualBreakCount="1">
        <brk id="7" max="17" man="1"/>
      </colBreaks>
      <pageMargins left="0.25" right="0.25" top="0.75" bottom="0.75" header="0.3" footer="0.3"/>
      <pageSetup paperSize="9" scale="72" orientation="portrait" horizontalDpi="300" verticalDpi="300" r:id="rId13"/>
      <headerFooter>
        <oddFooter>&amp;C- &amp;P -</oddFooter>
      </headerFooter>
    </customSheetView>
    <customSheetView guid="{031DD57E-C293-423A-8DF7-B2FDC9241663}" showGridLines="0">
      <selection activeCell="E18" sqref="E18"/>
      <colBreaks count="1" manualBreakCount="1">
        <brk id="7" max="17" man="1"/>
      </colBreaks>
      <pageMargins left="0.25" right="0.25" top="0.75" bottom="0.75" header="0.3" footer="0.3"/>
      <pageSetup paperSize="9" scale="72" orientation="portrait" horizontalDpi="300" verticalDpi="300" r:id="rId14"/>
      <headerFooter>
        <oddFooter>&amp;C- &amp;P -</oddFooter>
      </headerFooter>
    </customSheetView>
    <customSheetView guid="{F9B3178F-FE3C-420E-BE2A-18A94A5552B8}" showGridLines="0">
      <selection activeCell="E18" sqref="E18"/>
      <colBreaks count="1" manualBreakCount="1">
        <brk id="7" max="17" man="1"/>
      </colBreaks>
      <pageMargins left="0.25" right="0.25" top="0.75" bottom="0.75" header="0.3" footer="0.3"/>
      <pageSetup paperSize="9" scale="72" orientation="portrait" horizontalDpi="300" verticalDpi="300" r:id="rId15"/>
      <headerFooter>
        <oddFooter>&amp;C- &amp;P -</oddFooter>
      </headerFooter>
    </customSheetView>
    <customSheetView guid="{F314B098-4B95-4B92-8423-CB04A69922DF}" showGridLines="0" printArea="1">
      <selection activeCell="E18" sqref="E18"/>
      <colBreaks count="1" manualBreakCount="1">
        <brk id="7" max="17" man="1"/>
      </colBreaks>
      <pageMargins left="0.25" right="0.25" top="0.75" bottom="0.75" header="0.3" footer="0.3"/>
      <pageSetup paperSize="9" scale="72" orientation="portrait" horizontalDpi="300" verticalDpi="300" r:id="rId16"/>
      <headerFooter>
        <oddFooter>&amp;C- &amp;P -</oddFooter>
      </headerFooter>
    </customSheetView>
    <customSheetView guid="{BBA60712-7519-46EB-A3CF-B043CF2D8D90}" showGridLines="0" printArea="1">
      <selection activeCell="E18" sqref="E18"/>
      <colBreaks count="1" manualBreakCount="1">
        <brk id="7" max="17" man="1"/>
      </colBreaks>
      <pageMargins left="0.25" right="0.25" top="0.75" bottom="0.75" header="0.3" footer="0.3"/>
      <pageSetup paperSize="9" scale="72" orientation="portrait" horizontalDpi="300" verticalDpi="300" r:id="rId17"/>
      <headerFooter>
        <oddFooter>&amp;C- &amp;P -</oddFooter>
      </headerFooter>
    </customSheetView>
    <customSheetView guid="{FAEA9D20-506D-4159-8291-B8ED06C29A08}" showGridLines="0">
      <selection activeCell="E18" sqref="E18"/>
      <colBreaks count="1" manualBreakCount="1">
        <brk id="7" max="17" man="1"/>
      </colBreaks>
      <pageMargins left="0.25" right="0.25" top="0.75" bottom="0.75" header="0.3" footer="0.3"/>
      <pageSetup paperSize="9" scale="72" orientation="portrait" horizontalDpi="300" verticalDpi="300" r:id="rId18"/>
      <headerFooter>
        <oddFooter>&amp;C- &amp;P -</oddFooter>
      </headerFooter>
    </customSheetView>
    <customSheetView guid="{499C3B7B-ECFB-4FFB-BA0B-0B7B9DCC326F}" showGridLines="0" printArea="1">
      <selection activeCell="E18" sqref="E18"/>
      <colBreaks count="1" manualBreakCount="1">
        <brk id="7" max="17" man="1"/>
      </colBreaks>
      <pageMargins left="0.25" right="0.25" top="0.75" bottom="0.75" header="0.3" footer="0.3"/>
      <pageSetup paperSize="9" scale="72" orientation="portrait" horizontalDpi="300" verticalDpi="300" r:id="rId19"/>
      <headerFooter>
        <oddFooter>&amp;C- &amp;P -</oddFooter>
      </headerFooter>
    </customSheetView>
    <customSheetView guid="{582EB886-5348-41F7-B6C3-7D5782D3ACD9}" showGridLines="0">
      <selection activeCell="E18" sqref="E18"/>
      <colBreaks count="1" manualBreakCount="1">
        <brk id="7" max="17" man="1"/>
      </colBreaks>
      <pageMargins left="0.25" right="0.25" top="0.75" bottom="0.75" header="0.3" footer="0.3"/>
      <pageSetup paperSize="9" scale="72" orientation="portrait" horizontalDpi="300" verticalDpi="300" r:id="rId20"/>
      <headerFooter>
        <oddFooter>&amp;C- &amp;P -</oddFooter>
      </headerFooter>
    </customSheetView>
    <customSheetView guid="{67A28A89-E198-4A6E-809F-7C1EE1D592B0}" showGridLines="0" printArea="1">
      <selection activeCell="E18" sqref="E18"/>
      <colBreaks count="1" manualBreakCount="1">
        <brk id="7" max="17" man="1"/>
      </colBreaks>
      <pageMargins left="0.25" right="0.25" top="0.75" bottom="0.75" header="0.3" footer="0.3"/>
      <pageSetup paperSize="9" scale="72" orientation="portrait" horizontalDpi="300" verticalDpi="300" r:id="rId21"/>
      <headerFooter>
        <oddFooter>&amp;C- &amp;P -</oddFooter>
      </headerFooter>
    </customSheetView>
    <customSheetView guid="{CED0B8D9-B004-48AD-A858-70C151F3F6A0}" showGridLines="0">
      <selection activeCell="E17" sqref="E17"/>
      <colBreaks count="1" manualBreakCount="1">
        <brk id="7" max="17" man="1"/>
      </colBreaks>
      <pageMargins left="0.25" right="0.25" top="0.75" bottom="0.75" header="0.3" footer="0.3"/>
      <pageSetup paperSize="9" scale="72" orientation="portrait" horizontalDpi="300" verticalDpi="300" r:id="rId22"/>
      <headerFooter>
        <oddFooter>&amp;C- &amp;P -</oddFooter>
      </headerFooter>
    </customSheetView>
    <customSheetView guid="{76A99285-706C-47CC-88FC-63EDE717FCB7}" showGridLines="0">
      <colBreaks count="1" manualBreakCount="1">
        <brk id="7" max="17" man="1"/>
      </colBreaks>
      <pageMargins left="0.25" right="0.25" top="0.75" bottom="0.75" header="0.3" footer="0.3"/>
      <pageSetup paperSize="9" scale="72" orientation="portrait" horizontalDpi="300" verticalDpi="300" r:id="rId23"/>
      <headerFooter>
        <oddFooter>&amp;C- &amp;P -</oddFooter>
      </headerFooter>
    </customSheetView>
    <customSheetView guid="{00865AC3-5823-4499-87D6-A32864153DFC}" showGridLines="0">
      <colBreaks count="1" manualBreakCount="1">
        <brk id="7" max="17" man="1"/>
      </colBreaks>
      <pageMargins left="0.25" right="0.25" top="0.75" bottom="0.75" header="0.3" footer="0.3"/>
      <pageSetup paperSize="9" scale="72" orientation="portrait" horizontalDpi="300" verticalDpi="300" r:id="rId24"/>
      <headerFooter>
        <oddFooter>&amp;C- &amp;P -</oddFooter>
      </headerFooter>
    </customSheetView>
    <customSheetView guid="{441DB8A6-A33C-419D-875A-3F2FFBE6E0E8}" showGridLines="0">
      <colBreaks count="1" manualBreakCount="1">
        <brk id="7" max="17" man="1"/>
      </colBreaks>
      <pageMargins left="0.25" right="0.25" top="0.75" bottom="0.75" header="0.3" footer="0.3"/>
      <pageSetup paperSize="9" scale="72" orientation="portrait" horizontalDpi="300" verticalDpi="300" r:id="rId25"/>
      <headerFooter>
        <oddFooter>&amp;C- &amp;P -</oddFooter>
      </headerFooter>
    </customSheetView>
    <customSheetView guid="{2BC28E4B-9C81-4843-8B55-63150A8DD92B}" showGridLines="0">
      <colBreaks count="1" manualBreakCount="1">
        <brk id="7" max="17" man="1"/>
      </colBreaks>
      <pageMargins left="0.25" right="0.25" top="0.75" bottom="0.75" header="0.3" footer="0.3"/>
      <pageSetup paperSize="9" scale="72" orientation="portrait" horizontalDpi="300" verticalDpi="300" r:id="rId26"/>
      <headerFooter>
        <oddFooter>&amp;C- &amp;P -</oddFooter>
      </headerFooter>
    </customSheetView>
    <customSheetView guid="{CEC8D9A4-667A-441A-B348-38BA69B851DA}" showGridLines="0">
      <colBreaks count="1" manualBreakCount="1">
        <brk id="7" max="17" man="1"/>
      </colBreaks>
      <pageMargins left="0.25" right="0.25" top="0.75" bottom="0.75" header="0.3" footer="0.3"/>
      <pageSetup paperSize="9" scale="72" orientation="portrait" horizontalDpi="300" verticalDpi="300" r:id="rId27"/>
      <headerFooter>
        <oddFooter>&amp;C- &amp;P -</oddFooter>
      </headerFooter>
    </customSheetView>
    <customSheetView guid="{84F041DC-148A-40FE-A6D1-68C2D054DF55}" showGridLines="0">
      <colBreaks count="1" manualBreakCount="1">
        <brk id="7" max="17" man="1"/>
      </colBreaks>
      <pageMargins left="0.25" right="0.25" top="0.75" bottom="0.75" header="0.3" footer="0.3"/>
      <pageSetup paperSize="9" scale="72" orientation="portrait" horizontalDpi="300" verticalDpi="300" r:id="rId28"/>
      <headerFooter>
        <oddFooter>&amp;C- &amp;P -</oddFooter>
      </headerFooter>
    </customSheetView>
    <customSheetView guid="{EA8DD5C4-37CD-4D83-93C6-8AAE3FA22626}" showGridLines="0">
      <colBreaks count="1" manualBreakCount="1">
        <brk id="7" max="17" man="1"/>
      </colBreaks>
      <pageMargins left="0.25" right="0.25" top="0.75" bottom="0.75" header="0.3" footer="0.3"/>
      <pageSetup paperSize="9" scale="72" orientation="portrait" horizontalDpi="300" verticalDpi="300" r:id="rId29"/>
      <headerFooter>
        <oddFooter>&amp;C- &amp;P -</oddFooter>
      </headerFooter>
    </customSheetView>
    <customSheetView guid="{EB719729-E4E7-4A6B-A0F2-B45634A8A39C}" showGridLines="0">
      <colBreaks count="1" manualBreakCount="1">
        <brk id="7" max="17" man="1"/>
      </colBreaks>
      <pageMargins left="0.25" right="0.25" top="0.75" bottom="0.75" header="0.3" footer="0.3"/>
      <pageSetup paperSize="9" scale="72" orientation="portrait" horizontalDpi="300" verticalDpi="300" r:id="rId30"/>
      <headerFooter>
        <oddFooter>&amp;C- &amp;P -</oddFooter>
      </headerFooter>
    </customSheetView>
    <customSheetView guid="{3BCE3315-BEC0-4AD9-A818-0BC0D795FE7B}" showGridLines="0" printArea="1">
      <selection activeCell="E18" sqref="E18"/>
      <colBreaks count="1" manualBreakCount="1">
        <brk id="7" max="17" man="1"/>
      </colBreaks>
      <pageMargins left="0.25" right="0.25" top="0.75" bottom="0.75" header="0.3" footer="0.3"/>
      <pageSetup paperSize="9" scale="72" orientation="portrait" horizontalDpi="300" verticalDpi="300" r:id="rId31"/>
      <headerFooter>
        <oddFooter>&amp;C- &amp;P -</oddFooter>
      </headerFooter>
    </customSheetView>
    <customSheetView guid="{D5E8139D-26D3-42E5-96BB-6121322C48CB}" showGridLines="0">
      <selection activeCell="E18" sqref="E18"/>
      <colBreaks count="1" manualBreakCount="1">
        <brk id="7" max="17" man="1"/>
      </colBreaks>
      <pageMargins left="0.25" right="0.25" top="0.75" bottom="0.75" header="0.3" footer="0.3"/>
      <pageSetup paperSize="9" scale="72" orientation="portrait" horizontalDpi="300" verticalDpi="300" r:id="rId32"/>
      <headerFooter>
        <oddFooter>&amp;C- &amp;P -</oddFooter>
      </headerFooter>
    </customSheetView>
    <customSheetView guid="{A7A537DD-3639-4028-8374-24EF93F7F50D}" showGridLines="0" printArea="1">
      <selection activeCell="E18" sqref="E18"/>
      <colBreaks count="1" manualBreakCount="1">
        <brk id="7" max="17" man="1"/>
      </colBreaks>
      <pageMargins left="0.25" right="0.25" top="0.75" bottom="0.75" header="0.3" footer="0.3"/>
      <pageSetup paperSize="9" scale="72" orientation="portrait" horizontalDpi="300" verticalDpi="300" r:id="rId33"/>
      <headerFooter>
        <oddFooter>&amp;C- &amp;P -</oddFooter>
      </headerFooter>
    </customSheetView>
    <customSheetView guid="{0B51740E-E870-447D-82CF-F9426A0FDB8A}" showGridLines="0">
      <selection activeCell="E18" sqref="E18"/>
      <colBreaks count="1" manualBreakCount="1">
        <brk id="7" max="17" man="1"/>
      </colBreaks>
      <pageMargins left="0.25" right="0.25" top="0.75" bottom="0.75" header="0.3" footer="0.3"/>
      <pageSetup paperSize="9" scale="72" orientation="portrait" horizontalDpi="300" verticalDpi="300" r:id="rId34"/>
      <headerFooter>
        <oddFooter>&amp;C- &amp;P -</oddFooter>
      </headerFooter>
    </customSheetView>
    <customSheetView guid="{B25978DA-B72A-4DF3-B7F6-0B7323E18582}" showGridLines="0">
      <selection activeCell="E18" sqref="E18"/>
      <colBreaks count="1" manualBreakCount="1">
        <brk id="7" max="17" man="1"/>
      </colBreaks>
      <pageMargins left="0.25" right="0.25" top="0.75" bottom="0.75" header="0.3" footer="0.3"/>
      <pageSetup paperSize="9" scale="72" orientation="portrait" horizontalDpi="300" verticalDpi="300" r:id="rId35"/>
      <headerFooter>
        <oddFooter>&amp;C- &amp;P -</oddFooter>
      </headerFooter>
    </customSheetView>
    <customSheetView guid="{1FD8CC80-ABBD-4004-965D-7C3A94C6060A}" showGridLines="0" printArea="1">
      <selection activeCell="E18" sqref="E18"/>
      <colBreaks count="1" manualBreakCount="1">
        <brk id="7" max="17" man="1"/>
      </colBreaks>
      <pageMargins left="0.25" right="0.25" top="0.75" bottom="0.75" header="0.3" footer="0.3"/>
      <pageSetup paperSize="9" scale="72" orientation="portrait" horizontalDpi="300" verticalDpi="300" r:id="rId36"/>
      <headerFooter>
        <oddFooter>&amp;C- &amp;P -</oddFooter>
      </headerFooter>
    </customSheetView>
    <customSheetView guid="{4B3B3520-A8B7-4246-A658-5E3046C11156}" showGridLines="0" printArea="1">
      <selection activeCell="E18" sqref="E18"/>
      <colBreaks count="1" manualBreakCount="1">
        <brk id="7" max="17" man="1"/>
      </colBreaks>
      <pageMargins left="0.25" right="0.25" top="0.75" bottom="0.75" header="0.3" footer="0.3"/>
      <pageSetup paperSize="9" scale="72" orientation="portrait" horizontalDpi="300" verticalDpi="300" r:id="rId37"/>
      <headerFooter>
        <oddFooter>&amp;C- &amp;P -</oddFooter>
      </headerFooter>
    </customSheetView>
    <customSheetView guid="{8AC86257-3275-45B0-9EB5-FCC978284538}" showGridLines="0" topLeftCell="A10">
      <selection activeCell="E18" sqref="E18"/>
      <colBreaks count="1" manualBreakCount="1">
        <brk id="7" max="17" man="1"/>
      </colBreaks>
      <pageMargins left="0.25" right="0.25" top="0.75" bottom="0.75" header="0.3" footer="0.3"/>
      <pageSetup paperSize="9" scale="72" orientation="portrait" horizontalDpi="300" verticalDpi="300" r:id="rId38"/>
      <headerFooter>
        <oddFooter>&amp;C- &amp;P -</oddFooter>
      </headerFooter>
    </customSheetView>
    <customSheetView guid="{E45D6C9F-29CA-4814-BB11-FCF7794E8FD9}" showGridLines="0" printArea="1">
      <selection activeCell="E18" sqref="E18"/>
      <colBreaks count="1" manualBreakCount="1">
        <brk id="7" max="17" man="1"/>
      </colBreaks>
      <pageMargins left="0.25" right="0.25" top="0.75" bottom="0.75" header="0.3" footer="0.3"/>
      <pageSetup paperSize="9" scale="72" orientation="portrait" horizontalDpi="300" verticalDpi="300" r:id="rId39"/>
      <headerFooter>
        <oddFooter>&amp;C- &amp;P -</oddFooter>
      </headerFooter>
    </customSheetView>
    <customSheetView guid="{8B4E2514-D1F2-4DC0-817C-9C588D7DCCCB}" showGridLines="0" printArea="1">
      <selection activeCell="E18" sqref="E18"/>
      <colBreaks count="1" manualBreakCount="1">
        <brk id="7" max="17" man="1"/>
      </colBreaks>
      <pageMargins left="0.25" right="0.25" top="0.75" bottom="0.75" header="0.3" footer="0.3"/>
      <pageSetup paperSize="9" scale="72" orientation="portrait" horizontalDpi="300" verticalDpi="300" r:id="rId40"/>
      <headerFooter>
        <oddFooter>&amp;C- &amp;P -</oddFooter>
      </headerFooter>
    </customSheetView>
    <customSheetView guid="{C0326AA0-4A84-4874-8CF5-FBF582EDE8E4}" showGridLines="0" printArea="1">
      <selection activeCell="E18" sqref="E18"/>
      <colBreaks count="1" manualBreakCount="1">
        <brk id="7" max="17" man="1"/>
      </colBreaks>
      <pageMargins left="0.25" right="0.25" top="0.75" bottom="0.75" header="0.3" footer="0.3"/>
      <pageSetup paperSize="9" scale="72" orientation="portrait" horizontalDpi="300" verticalDpi="300" r:id="rId41"/>
      <headerFooter>
        <oddFooter>&amp;C- &amp;P -</oddFooter>
      </headerFooter>
    </customSheetView>
    <customSheetView guid="{59B93C71-A242-4D48-B468-4BF3F954629F}" showGridLines="0" printArea="1">
      <selection activeCell="E18" sqref="E18"/>
      <colBreaks count="1" manualBreakCount="1">
        <brk id="7" max="17" man="1"/>
      </colBreaks>
      <pageMargins left="0.25" right="0.25" top="0.75" bottom="0.75" header="0.3" footer="0.3"/>
      <pageSetup paperSize="9" scale="72" orientation="portrait" horizontalDpi="300" verticalDpi="300" r:id="rId42"/>
      <headerFooter>
        <oddFooter>&amp;C- &amp;P -</oddFooter>
      </headerFooter>
    </customSheetView>
    <customSheetView guid="{1E58E4D1-4C75-4B8C-BEB1-17A46DD86746}" showGridLines="0">
      <selection activeCell="E18" sqref="E18"/>
      <colBreaks count="1" manualBreakCount="1">
        <brk id="7" max="17" man="1"/>
      </colBreaks>
      <pageMargins left="0.25" right="0.25" top="0.75" bottom="0.75" header="0.3" footer="0.3"/>
      <pageSetup paperSize="9" scale="72" orientation="portrait" horizontalDpi="300" verticalDpi="300" r:id="rId43"/>
      <headerFooter>
        <oddFooter>&amp;C- &amp;P -</oddFooter>
      </headerFooter>
    </customSheetView>
    <customSheetView guid="{D71B0015-E1E5-4683-BC96-4B8372B0A92C}" showGridLines="0" printArea="1">
      <selection activeCell="E18" sqref="E18"/>
      <colBreaks count="1" manualBreakCount="1">
        <brk id="7" max="17" man="1"/>
      </colBreaks>
      <pageMargins left="0.25" right="0.25" top="0.75" bottom="0.75" header="0.3" footer="0.3"/>
      <pageSetup paperSize="9" scale="72" orientation="portrait" horizontalDpi="300" verticalDpi="300" r:id="rId44"/>
      <headerFooter>
        <oddFooter>&amp;C- &amp;P -</oddFooter>
      </headerFooter>
    </customSheetView>
    <customSheetView guid="{7A9295A9-5D4A-4252-8AE5-EAA229FB3161}" showGridLines="0" printArea="1">
      <selection activeCell="E18" sqref="E18"/>
      <colBreaks count="1" manualBreakCount="1">
        <brk id="7" max="17" man="1"/>
      </colBreaks>
      <pageMargins left="0.25" right="0.25" top="0.75" bottom="0.75" header="0.3" footer="0.3"/>
      <pageSetup paperSize="9" scale="72" orientation="portrait" horizontalDpi="300" verticalDpi="300" r:id="rId45"/>
      <headerFooter>
        <oddFooter>&amp;C- &amp;P -</oddFooter>
      </headerFooter>
    </customSheetView>
    <customSheetView guid="{034C4040-D496-4677-9760-C8AFC8A3816C}" showGridLines="0">
      <selection activeCell="E18" sqref="E18"/>
      <colBreaks count="1" manualBreakCount="1">
        <brk id="7" max="17" man="1"/>
      </colBreaks>
      <pageMargins left="0.25" right="0.25" top="0.75" bottom="0.75" header="0.3" footer="0.3"/>
      <pageSetup paperSize="9" scale="72" orientation="portrait" horizontalDpi="300" verticalDpi="300" r:id="rId46"/>
      <headerFooter>
        <oddFooter>&amp;C- &amp;P -</oddFooter>
      </headerFooter>
    </customSheetView>
    <customSheetView guid="{430D13A4-4EC3-4F3B-94F5-67B604D20D98}" showGridLines="0" printArea="1">
      <selection activeCell="E18" sqref="E18"/>
      <colBreaks count="1" manualBreakCount="1">
        <brk id="7" max="17" man="1"/>
      </colBreaks>
      <pageMargins left="0.25" right="0.25" top="0.75" bottom="0.75" header="0.3" footer="0.3"/>
      <pageSetup paperSize="9" scale="72" orientation="portrait" horizontalDpi="300" verticalDpi="300" r:id="rId47"/>
      <headerFooter>
        <oddFooter>&amp;C- &amp;P -</oddFooter>
      </headerFooter>
    </customSheetView>
    <customSheetView guid="{337CCED3-5E6B-4E3D-BC98-489707EF974E}" showGridLines="0" printArea="1">
      <selection activeCell="E18" sqref="E18"/>
      <colBreaks count="1" manualBreakCount="1">
        <brk id="7" max="17" man="1"/>
      </colBreaks>
      <pageMargins left="0.25" right="0.25" top="0.75" bottom="0.75" header="0.3" footer="0.3"/>
      <pageSetup paperSize="9" scale="72" orientation="portrait" horizontalDpi="300" verticalDpi="300" r:id="rId48"/>
      <headerFooter>
        <oddFooter>&amp;C- &amp;P -</oddFooter>
      </headerFooter>
    </customSheetView>
    <customSheetView guid="{0EDD8A79-DA95-4C03-AB90-8EF8BEF7366A}" showGridLines="0">
      <selection activeCell="F19" sqref="F19"/>
      <colBreaks count="1" manualBreakCount="1">
        <brk id="7" max="17" man="1"/>
      </colBreaks>
      <pageMargins left="0.25" right="0.25" top="0.75" bottom="0.75" header="0.3" footer="0.3"/>
      <pageSetup paperSize="9" scale="72" orientation="portrait" horizontalDpi="300" verticalDpi="300" r:id="rId49"/>
      <headerFooter>
        <oddFooter>&amp;C- &amp;P -</oddFooter>
      </headerFooter>
    </customSheetView>
    <customSheetView guid="{214495F1-9B71-47E5-887D-A07A1A95C8B8}" showGridLines="0">
      <selection activeCell="F19" sqref="F19"/>
      <colBreaks count="1" manualBreakCount="1">
        <brk id="7" max="17" man="1"/>
      </colBreaks>
      <pageMargins left="0.25" right="0.25" top="0.75" bottom="0.75" header="0.3" footer="0.3"/>
      <pageSetup paperSize="9" scale="72" orientation="portrait" horizontalDpi="300" verticalDpi="300" r:id="rId50"/>
      <headerFooter>
        <oddFooter>&amp;C- &amp;P -</oddFooter>
      </headerFooter>
    </customSheetView>
    <customSheetView guid="{CD8CBEF9-02F2-47BF-8155-972E366007BB}" showGridLines="0" printArea="1">
      <selection activeCell="E18" sqref="E18"/>
      <colBreaks count="1" manualBreakCount="1">
        <brk id="7" max="17" man="1"/>
      </colBreaks>
      <pageMargins left="0.25" right="0.25" top="0.75" bottom="0.75" header="0.3" footer="0.3"/>
      <pageSetup paperSize="9" scale="72" orientation="portrait" horizontalDpi="300" verticalDpi="300" r:id="rId51"/>
      <headerFooter>
        <oddFooter>&amp;C- &amp;P -</oddFooter>
      </headerFooter>
    </customSheetView>
    <customSheetView guid="{BD61EDB6-A93F-4890-AEDE-32E26E64EB3F}" showGridLines="0" printArea="1">
      <selection activeCell="E18" sqref="E18"/>
      <colBreaks count="1" manualBreakCount="1">
        <brk id="7" max="17" man="1"/>
      </colBreaks>
      <pageMargins left="0.25" right="0.25" top="0.75" bottom="0.75" header="0.3" footer="0.3"/>
      <pageSetup paperSize="9" scale="72" orientation="portrait" horizontalDpi="300" verticalDpi="300" r:id="rId52"/>
      <headerFooter>
        <oddFooter>&amp;C- &amp;P -</oddFooter>
      </headerFooter>
    </customSheetView>
    <customSheetView guid="{2551149C-B400-4FF7-9C66-7D38AF192CD3}" showGridLines="0">
      <selection activeCell="F19" sqref="F19"/>
      <colBreaks count="1" manualBreakCount="1">
        <brk id="7" max="17" man="1"/>
      </colBreaks>
      <pageMargins left="0.25" right="0.25" top="0.75" bottom="0.75" header="0.3" footer="0.3"/>
      <pageSetup paperSize="9" scale="72" orientation="portrait" horizontalDpi="300" verticalDpi="300" r:id="rId53"/>
      <headerFooter>
        <oddFooter>&amp;C- &amp;P -</oddFooter>
      </headerFooter>
    </customSheetView>
    <customSheetView guid="{F0A88F7F-B050-44D2-9557-2B68B424EAF3}" showGridLines="0">
      <selection activeCell="E18" sqref="E18"/>
      <colBreaks count="1" manualBreakCount="1">
        <brk id="7" max="17" man="1"/>
      </colBreaks>
      <pageMargins left="0.25" right="0.25" top="0.75" bottom="0.75" header="0.3" footer="0.3"/>
      <pageSetup paperSize="9" scale="72" orientation="portrait" horizontalDpi="300" verticalDpi="300" r:id="rId54"/>
      <headerFooter>
        <oddFooter>&amp;C- &amp;P -</oddFooter>
      </headerFooter>
    </customSheetView>
    <customSheetView guid="{2868789A-41EF-4245-B3C9-D4B5F666F8F4}" showGridLines="0" printArea="1">
      <selection activeCell="E18" sqref="E18"/>
      <colBreaks count="1" manualBreakCount="1">
        <brk id="7" max="17" man="1"/>
      </colBreaks>
      <pageMargins left="0.25" right="0.25" top="0.75" bottom="0.75" header="0.3" footer="0.3"/>
      <pageSetup paperSize="9" scale="72" orientation="portrait" horizontalDpi="300" verticalDpi="300" r:id="rId55"/>
      <headerFooter>
        <oddFooter>&amp;C- &amp;P -</oddFooter>
      </headerFooter>
    </customSheetView>
    <customSheetView guid="{D4061CCF-D275-4D76-9A0F-61EA73C6A533}" showGridLines="0" printArea="1">
      <selection activeCell="E18" sqref="E18"/>
      <colBreaks count="1" manualBreakCount="1">
        <brk id="7" max="17" man="1"/>
      </colBreaks>
      <pageMargins left="0.25" right="0.25" top="0.75" bottom="0.75" header="0.3" footer="0.3"/>
      <pageSetup paperSize="9" scale="72" orientation="portrait" horizontalDpi="300" verticalDpi="300" r:id="rId56"/>
      <headerFooter>
        <oddFooter>&amp;C- &amp;P -</oddFooter>
      </headerFooter>
    </customSheetView>
    <customSheetView guid="{EDD10121-F027-40CB-A383-1ABBBA7824D4}" showGridLines="0" printArea="1">
      <selection activeCell="E18" sqref="E18"/>
      <colBreaks count="1" manualBreakCount="1">
        <brk id="7" max="17" man="1"/>
      </colBreaks>
      <pageMargins left="0.25" right="0.25" top="0.75" bottom="0.75" header="0.3" footer="0.3"/>
      <pageSetup paperSize="9" scale="72" orientation="portrait" horizontalDpi="300" verticalDpi="300" r:id="rId57"/>
      <headerFooter>
        <oddFooter>&amp;C- &amp;P -</oddFooter>
      </headerFooter>
    </customSheetView>
    <customSheetView guid="{D6BD57F8-F6EE-4534-8181-C57064A1B98C}" scale="130" showGridLines="0">
      <selection activeCell="G16" sqref="G16"/>
      <colBreaks count="1" manualBreakCount="1">
        <brk id="7" max="17" man="1"/>
      </colBreaks>
      <pageMargins left="0.25" right="0.25" top="0.75" bottom="0.75" header="0.3" footer="0.3"/>
      <pageSetup paperSize="9" scale="72" orientation="portrait" horizontalDpi="300" verticalDpi="300" r:id="rId58"/>
      <headerFooter>
        <oddFooter>&amp;C- &amp;P -</oddFooter>
      </headerFooter>
    </customSheetView>
    <customSheetView guid="{277459B4-A39D-41CB-B2BE-AB6578293E76}" scale="130" showGridLines="0" printArea="1">
      <selection activeCell="G16" sqref="G16"/>
      <colBreaks count="1" manualBreakCount="1">
        <brk id="7" max="17" man="1"/>
      </colBreaks>
      <pageMargins left="0.25" right="0.25" top="0.75" bottom="0.75" header="0.3" footer="0.3"/>
      <pageSetup paperSize="9" scale="72" orientation="portrait" horizontalDpi="300" verticalDpi="300" r:id="rId59"/>
      <headerFooter>
        <oddFooter>&amp;C- &amp;P -</oddFooter>
      </headerFooter>
    </customSheetView>
  </customSheetViews>
  <phoneticPr fontId="7"/>
  <hyperlinks>
    <hyperlink ref="G1" location="目次!A1" display="目次へ戻る"/>
  </hyperlinks>
  <pageMargins left="0.25" right="0.25" top="0.75" bottom="0.75" header="0.3" footer="0.3"/>
  <pageSetup paperSize="9" scale="72" orientation="portrait" horizontalDpi="300" verticalDpi="300" r:id="rId60"/>
  <headerFooter>
    <oddFooter>&amp;C- &amp;P -</oddFooter>
  </headerFooter>
  <colBreaks count="1" manualBreakCount="1">
    <brk id="7" max="17" man="1"/>
  </colBreaks>
  <drawing r:id="rId6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9"/>
  <sheetViews>
    <sheetView showGridLines="0" topLeftCell="A25" zoomScaleNormal="130" zoomScaleSheetLayoutView="100" workbookViewId="0">
      <selection activeCell="O44" sqref="O44"/>
    </sheetView>
  </sheetViews>
  <sheetFormatPr defaultColWidth="9" defaultRowHeight="13.5"/>
  <cols>
    <col min="1" max="2" width="11.875" style="209" customWidth="1"/>
    <col min="3" max="5" width="14.625" style="209" customWidth="1"/>
    <col min="6" max="6" width="13" style="209" customWidth="1"/>
    <col min="7" max="7" width="5.2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18">
      <c r="F1" s="271" t="s">
        <v>399</v>
      </c>
    </row>
    <row r="2" spans="1:18">
      <c r="A2" s="107" t="s">
        <v>2042</v>
      </c>
      <c r="H2" s="107" t="s">
        <v>2042</v>
      </c>
    </row>
    <row r="4" spans="1:18">
      <c r="A4" s="20" t="s">
        <v>1407</v>
      </c>
      <c r="D4" s="20"/>
      <c r="E4" s="20"/>
      <c r="F4" s="20"/>
      <c r="H4" s="209" t="s">
        <v>1407</v>
      </c>
    </row>
    <row r="5" spans="1:18">
      <c r="C5" s="20"/>
      <c r="D5" s="20"/>
      <c r="E5" s="622"/>
      <c r="F5" s="622"/>
    </row>
    <row r="6" spans="1:18" ht="37.5" customHeight="1">
      <c r="A6" s="910" t="s">
        <v>343</v>
      </c>
      <c r="B6" s="910" t="s">
        <v>344</v>
      </c>
      <c r="C6" s="910" t="s">
        <v>1405</v>
      </c>
      <c r="D6" s="910" t="s">
        <v>2041</v>
      </c>
      <c r="E6" s="910" t="s">
        <v>1404</v>
      </c>
      <c r="F6" s="402"/>
      <c r="R6" s="257"/>
    </row>
    <row r="7" spans="1:18" ht="22.5" customHeight="1">
      <c r="A7" s="559">
        <v>2010</v>
      </c>
      <c r="B7" s="559" t="s">
        <v>557</v>
      </c>
      <c r="C7" s="620">
        <v>1539</v>
      </c>
      <c r="D7" s="620">
        <v>1472</v>
      </c>
      <c r="E7" s="922">
        <f t="shared" ref="E7:E19" si="0">D7/C7*100</f>
        <v>95.64652371669915</v>
      </c>
      <c r="F7" s="625"/>
    </row>
    <row r="8" spans="1:18" ht="22.5" customHeight="1">
      <c r="A8" s="559">
        <v>2011</v>
      </c>
      <c r="B8" s="559" t="s">
        <v>580</v>
      </c>
      <c r="C8" s="620">
        <v>1599</v>
      </c>
      <c r="D8" s="620">
        <v>1501</v>
      </c>
      <c r="E8" s="922">
        <f t="shared" si="0"/>
        <v>93.871169480925573</v>
      </c>
      <c r="F8" s="624"/>
    </row>
    <row r="9" spans="1:18" ht="22.5" customHeight="1">
      <c r="A9" s="559">
        <v>2012</v>
      </c>
      <c r="B9" s="559" t="s">
        <v>345</v>
      </c>
      <c r="C9" s="620">
        <v>1639</v>
      </c>
      <c r="D9" s="620">
        <v>1570</v>
      </c>
      <c r="E9" s="922">
        <f t="shared" si="0"/>
        <v>95.790115924344107</v>
      </c>
      <c r="F9" s="624"/>
    </row>
    <row r="10" spans="1:18" ht="22.5" customHeight="1">
      <c r="A10" s="559">
        <v>2013</v>
      </c>
      <c r="B10" s="559" t="s">
        <v>346</v>
      </c>
      <c r="C10" s="620">
        <v>1669</v>
      </c>
      <c r="D10" s="620">
        <v>1669</v>
      </c>
      <c r="E10" s="922">
        <f t="shared" si="0"/>
        <v>100</v>
      </c>
      <c r="F10" s="623"/>
    </row>
    <row r="11" spans="1:18" ht="22.5" customHeight="1">
      <c r="A11" s="559">
        <v>2014</v>
      </c>
      <c r="B11" s="559" t="s">
        <v>347</v>
      </c>
      <c r="C11" s="620">
        <v>1689</v>
      </c>
      <c r="D11" s="620">
        <v>1761</v>
      </c>
      <c r="E11" s="922">
        <f t="shared" si="0"/>
        <v>104.26287744227353</v>
      </c>
      <c r="F11" s="402"/>
    </row>
    <row r="12" spans="1:18" ht="22.5" customHeight="1">
      <c r="A12" s="559">
        <v>2015</v>
      </c>
      <c r="B12" s="559" t="s">
        <v>348</v>
      </c>
      <c r="C12" s="620">
        <v>1920</v>
      </c>
      <c r="D12" s="620">
        <v>1923</v>
      </c>
      <c r="E12" s="922">
        <f t="shared" si="0"/>
        <v>100.15624999999999</v>
      </c>
      <c r="F12" s="402"/>
    </row>
    <row r="13" spans="1:18" ht="22.5" customHeight="1">
      <c r="A13" s="559">
        <v>2016</v>
      </c>
      <c r="B13" s="559" t="s">
        <v>349</v>
      </c>
      <c r="C13" s="620">
        <v>2230</v>
      </c>
      <c r="D13" s="620">
        <v>2196</v>
      </c>
      <c r="E13" s="922">
        <f t="shared" si="0"/>
        <v>98.47533632286995</v>
      </c>
      <c r="F13" s="402"/>
    </row>
    <row r="14" spans="1:18" ht="22.5" customHeight="1">
      <c r="A14" s="559">
        <v>2017</v>
      </c>
      <c r="B14" s="559" t="s">
        <v>350</v>
      </c>
      <c r="C14" s="620">
        <v>2310</v>
      </c>
      <c r="D14" s="620">
        <v>2284</v>
      </c>
      <c r="E14" s="922">
        <f t="shared" si="0"/>
        <v>98.874458874458867</v>
      </c>
      <c r="F14" s="402"/>
    </row>
    <row r="15" spans="1:18" ht="22.5" customHeight="1">
      <c r="A15" s="559">
        <v>2018</v>
      </c>
      <c r="B15" s="559" t="s">
        <v>351</v>
      </c>
      <c r="C15" s="620">
        <v>2480</v>
      </c>
      <c r="D15" s="620">
        <v>2486</v>
      </c>
      <c r="E15" s="922">
        <f t="shared" si="0"/>
        <v>100.24193548387098</v>
      </c>
      <c r="F15" s="402"/>
    </row>
    <row r="16" spans="1:18" ht="22.5" customHeight="1">
      <c r="A16" s="559">
        <v>2019</v>
      </c>
      <c r="B16" s="559" t="s">
        <v>352</v>
      </c>
      <c r="C16" s="620">
        <v>2640</v>
      </c>
      <c r="D16" s="620">
        <v>2774</v>
      </c>
      <c r="E16" s="922">
        <f t="shared" si="0"/>
        <v>105.07575757575758</v>
      </c>
      <c r="F16" s="402"/>
    </row>
    <row r="17" spans="1:18" ht="22.5" customHeight="1">
      <c r="A17" s="559">
        <v>2020</v>
      </c>
      <c r="B17" s="559" t="s">
        <v>556</v>
      </c>
      <c r="C17" s="620">
        <v>2740</v>
      </c>
      <c r="D17" s="620">
        <v>2892</v>
      </c>
      <c r="E17" s="922">
        <f t="shared" si="0"/>
        <v>105.54744525547446</v>
      </c>
      <c r="F17" s="402"/>
    </row>
    <row r="18" spans="1:18" ht="22.5" customHeight="1">
      <c r="A18" s="559">
        <v>2021</v>
      </c>
      <c r="B18" s="559" t="s">
        <v>585</v>
      </c>
      <c r="C18" s="620">
        <v>3250</v>
      </c>
      <c r="D18" s="620">
        <v>3329</v>
      </c>
      <c r="E18" s="922">
        <f t="shared" si="0"/>
        <v>102.43076923076924</v>
      </c>
      <c r="F18" s="402"/>
    </row>
    <row r="19" spans="1:18" ht="21.75" customHeight="1">
      <c r="A19" s="559">
        <v>2022</v>
      </c>
      <c r="B19" s="559" t="s">
        <v>632</v>
      </c>
      <c r="C19" s="620">
        <v>3430</v>
      </c>
      <c r="D19" s="620">
        <v>3492</v>
      </c>
      <c r="E19" s="922">
        <f t="shared" si="0"/>
        <v>101.8075801749271</v>
      </c>
      <c r="F19" s="20"/>
    </row>
    <row r="20" spans="1:18" ht="22.5" customHeight="1">
      <c r="A20" s="559">
        <v>2023</v>
      </c>
      <c r="B20" s="559" t="s">
        <v>1593</v>
      </c>
      <c r="C20" s="620">
        <v>3570</v>
      </c>
      <c r="D20" s="620">
        <v>3649</v>
      </c>
      <c r="E20" s="922">
        <f t="shared" ref="E20" si="1">D20/C20*100</f>
        <v>102.21288515406161</v>
      </c>
      <c r="F20" s="20"/>
    </row>
    <row r="21" spans="1:18" ht="22.5" customHeight="1">
      <c r="A21" s="1193">
        <v>2024</v>
      </c>
      <c r="B21" s="1193" t="s">
        <v>2075</v>
      </c>
      <c r="C21" s="1194">
        <v>3710</v>
      </c>
      <c r="D21" s="1194">
        <v>3723</v>
      </c>
      <c r="E21" s="1195">
        <f t="shared" ref="E21" si="2">D21/C21*100</f>
        <v>100.35040431266846</v>
      </c>
      <c r="F21" s="20"/>
    </row>
    <row r="22" spans="1:18">
      <c r="C22" s="20"/>
      <c r="D22" s="20"/>
      <c r="E22" s="20"/>
      <c r="F22" s="20"/>
    </row>
    <row r="23" spans="1:18">
      <c r="C23" s="20"/>
      <c r="D23" s="20"/>
      <c r="E23" s="20"/>
      <c r="F23" s="20"/>
    </row>
    <row r="24" spans="1:18">
      <c r="C24" s="20"/>
      <c r="D24" s="20"/>
      <c r="E24" s="20"/>
      <c r="F24" s="20"/>
    </row>
    <row r="25" spans="1:18">
      <c r="C25" s="20"/>
      <c r="D25" s="20"/>
      <c r="E25" s="20"/>
      <c r="F25" s="20"/>
    </row>
    <row r="26" spans="1:18">
      <c r="C26" s="20"/>
      <c r="D26" s="20"/>
      <c r="E26" s="20"/>
      <c r="F26" s="20"/>
    </row>
    <row r="27" spans="1:18">
      <c r="C27" s="20"/>
      <c r="D27" s="20"/>
      <c r="E27" s="20"/>
      <c r="F27" s="20"/>
      <c r="H27" s="209" t="s">
        <v>1406</v>
      </c>
    </row>
    <row r="28" spans="1:18">
      <c r="A28" s="209" t="s">
        <v>1406</v>
      </c>
      <c r="C28" s="20"/>
      <c r="D28" s="20"/>
      <c r="E28" s="20"/>
      <c r="F28" s="622"/>
    </row>
    <row r="29" spans="1:18" ht="37.5" customHeight="1">
      <c r="C29" s="20"/>
      <c r="D29" s="20"/>
      <c r="E29" s="622"/>
      <c r="F29" s="402"/>
      <c r="R29" s="257"/>
    </row>
    <row r="30" spans="1:18" ht="22.5" customHeight="1">
      <c r="A30" s="910" t="s">
        <v>343</v>
      </c>
      <c r="B30" s="910" t="s">
        <v>344</v>
      </c>
      <c r="C30" s="910" t="s">
        <v>1405</v>
      </c>
      <c r="D30" s="910" t="s">
        <v>2041</v>
      </c>
      <c r="E30" s="910" t="s">
        <v>1404</v>
      </c>
      <c r="F30" s="20"/>
    </row>
    <row r="31" spans="1:18" ht="22.5" customHeight="1">
      <c r="A31" s="559">
        <v>2010</v>
      </c>
      <c r="B31" s="559" t="s">
        <v>557</v>
      </c>
      <c r="C31" s="621">
        <v>130</v>
      </c>
      <c r="D31" s="621">
        <v>117</v>
      </c>
      <c r="E31" s="923">
        <f t="shared" ref="E31:E40" si="3">D31/C31*100</f>
        <v>90</v>
      </c>
      <c r="F31" s="20"/>
    </row>
    <row r="32" spans="1:18" ht="22.5" customHeight="1">
      <c r="A32" s="559" t="s">
        <v>581</v>
      </c>
      <c r="B32" s="559" t="s">
        <v>580</v>
      </c>
      <c r="C32" s="621">
        <v>130</v>
      </c>
      <c r="D32" s="621">
        <v>120</v>
      </c>
      <c r="E32" s="923">
        <f t="shared" si="3"/>
        <v>92.307692307692307</v>
      </c>
      <c r="F32" s="20"/>
    </row>
    <row r="33" spans="1:6" ht="22.5" customHeight="1">
      <c r="A33" s="559" t="s">
        <v>631</v>
      </c>
      <c r="B33" s="559" t="s">
        <v>345</v>
      </c>
      <c r="C33" s="621">
        <v>130</v>
      </c>
      <c r="D33" s="621">
        <v>107</v>
      </c>
      <c r="E33" s="923">
        <f t="shared" si="3"/>
        <v>82.307692307692307</v>
      </c>
      <c r="F33" s="20"/>
    </row>
    <row r="34" spans="1:6" ht="22.5" customHeight="1">
      <c r="A34" s="559" t="s">
        <v>1601</v>
      </c>
      <c r="B34" s="559" t="s">
        <v>346</v>
      </c>
      <c r="C34" s="621">
        <v>130</v>
      </c>
      <c r="D34" s="621">
        <v>118</v>
      </c>
      <c r="E34" s="923">
        <f t="shared" si="3"/>
        <v>90.769230769230774</v>
      </c>
      <c r="F34" s="20"/>
    </row>
    <row r="35" spans="1:6" ht="22.5" customHeight="1">
      <c r="A35" s="559">
        <v>2014</v>
      </c>
      <c r="B35" s="559" t="s">
        <v>347</v>
      </c>
      <c r="C35" s="621">
        <v>130</v>
      </c>
      <c r="D35" s="621">
        <v>120</v>
      </c>
      <c r="E35" s="923">
        <f t="shared" si="3"/>
        <v>92.307692307692307</v>
      </c>
      <c r="F35" s="20"/>
    </row>
    <row r="36" spans="1:6" ht="22.5" customHeight="1">
      <c r="A36" s="559">
        <v>2015</v>
      </c>
      <c r="B36" s="559" t="s">
        <v>348</v>
      </c>
      <c r="C36" s="621">
        <v>130</v>
      </c>
      <c r="D36" s="621">
        <v>122</v>
      </c>
      <c r="E36" s="923">
        <f t="shared" si="3"/>
        <v>93.84615384615384</v>
      </c>
      <c r="F36" s="20"/>
    </row>
    <row r="37" spans="1:6" ht="22.5" customHeight="1">
      <c r="A37" s="559">
        <v>2016</v>
      </c>
      <c r="B37" s="559" t="s">
        <v>349</v>
      </c>
      <c r="C37" s="621">
        <v>80</v>
      </c>
      <c r="D37" s="621">
        <v>97</v>
      </c>
      <c r="E37" s="923">
        <f t="shared" si="3"/>
        <v>121.24999999999999</v>
      </c>
      <c r="F37" s="20"/>
    </row>
    <row r="38" spans="1:6" ht="22.5" customHeight="1">
      <c r="A38" s="559">
        <v>2017</v>
      </c>
      <c r="B38" s="559" t="s">
        <v>350</v>
      </c>
      <c r="C38" s="620">
        <v>80</v>
      </c>
      <c r="D38" s="620">
        <v>76</v>
      </c>
      <c r="E38" s="923">
        <f t="shared" si="3"/>
        <v>95</v>
      </c>
      <c r="F38" s="20"/>
    </row>
    <row r="39" spans="1:6" ht="22.5" customHeight="1">
      <c r="A39" s="559">
        <v>2018</v>
      </c>
      <c r="B39" s="559" t="s">
        <v>351</v>
      </c>
      <c r="C39" s="620">
        <v>80</v>
      </c>
      <c r="D39" s="620">
        <v>80</v>
      </c>
      <c r="E39" s="923">
        <f t="shared" si="3"/>
        <v>100</v>
      </c>
      <c r="F39" s="20"/>
    </row>
    <row r="40" spans="1:6" ht="22.5" customHeight="1">
      <c r="A40" s="559">
        <v>2019</v>
      </c>
      <c r="B40" s="559" t="s">
        <v>352</v>
      </c>
      <c r="C40" s="620">
        <v>40</v>
      </c>
      <c r="D40" s="620">
        <v>50</v>
      </c>
      <c r="E40" s="923">
        <f t="shared" si="3"/>
        <v>125</v>
      </c>
      <c r="F40" s="20"/>
    </row>
    <row r="41" spans="1:6" ht="22.5" customHeight="1">
      <c r="A41" s="559">
        <v>2020</v>
      </c>
      <c r="B41" s="559" t="s">
        <v>556</v>
      </c>
      <c r="C41" s="620">
        <v>0</v>
      </c>
      <c r="D41" s="620">
        <v>0</v>
      </c>
      <c r="E41" s="620">
        <v>0</v>
      </c>
      <c r="F41" s="20"/>
    </row>
    <row r="42" spans="1:6" ht="22.5" customHeight="1">
      <c r="A42" s="559">
        <v>2021</v>
      </c>
      <c r="B42" s="559" t="s">
        <v>585</v>
      </c>
      <c r="C42" s="620">
        <v>633</v>
      </c>
      <c r="D42" s="620">
        <v>682</v>
      </c>
      <c r="E42" s="923">
        <f>D42/C42*100</f>
        <v>107.74091627172196</v>
      </c>
      <c r="F42" s="20"/>
    </row>
    <row r="43" spans="1:6" ht="22.5" customHeight="1">
      <c r="A43" s="559">
        <v>2022</v>
      </c>
      <c r="B43" s="559" t="s">
        <v>632</v>
      </c>
      <c r="C43" s="620">
        <v>846</v>
      </c>
      <c r="D43" s="620">
        <v>877</v>
      </c>
      <c r="E43" s="923">
        <f>D43/C43*100</f>
        <v>103.66430260047281</v>
      </c>
      <c r="F43" s="20"/>
    </row>
    <row r="44" spans="1:6" ht="22.5" customHeight="1">
      <c r="A44" s="969">
        <v>2023</v>
      </c>
      <c r="B44" s="969" t="s">
        <v>1593</v>
      </c>
      <c r="C44" s="970">
        <v>988</v>
      </c>
      <c r="D44" s="970">
        <v>988</v>
      </c>
      <c r="E44" s="971">
        <f>D44/C44*100</f>
        <v>100</v>
      </c>
      <c r="F44" s="20"/>
    </row>
    <row r="45" spans="1:6" ht="19.5" customHeight="1">
      <c r="A45" s="1099">
        <v>2024</v>
      </c>
      <c r="B45" s="1099" t="s">
        <v>2075</v>
      </c>
      <c r="C45" s="1100">
        <v>1143</v>
      </c>
      <c r="D45" s="1100">
        <v>1070</v>
      </c>
      <c r="E45" s="1101">
        <f>D45/C45*100</f>
        <v>93.613298337707789</v>
      </c>
    </row>
    <row r="46" spans="1:6" ht="19.5" customHeight="1"/>
    <row r="47" spans="1:6" ht="19.5" customHeight="1"/>
    <row r="48" spans="1:6" ht="19.5" customHeight="1"/>
    <row r="49" ht="19.5" customHeight="1"/>
  </sheetData>
  <customSheetViews>
    <customSheetView guid="{7638DF67-4320-4B2E-8CED-F30400A22A6F}" showGridLines="0" printArea="1" topLeftCell="A25">
      <selection activeCell="O44" sqref="O44"/>
      <colBreaks count="1" manualBreakCount="1">
        <brk id="6" max="42" man="1"/>
      </colBreaks>
      <pageMargins left="0.25" right="0.25" top="0.75" bottom="0.75" header="0.3" footer="0.3"/>
      <pageSetup paperSize="9" scale="74" orientation="portrait" horizontalDpi="300" verticalDpi="300" r:id="rId1"/>
      <headerFooter>
        <oddFooter>&amp;C- &amp;P -</oddFooter>
      </headerFooter>
    </customSheetView>
    <customSheetView guid="{033C36F7-E1E4-46BF-954B-BBA7310CE75C}" showGridLines="0">
      <selection activeCell="D10" sqref="D10"/>
      <colBreaks count="1" manualBreakCount="1">
        <brk id="6" max="42" man="1"/>
      </colBreaks>
      <pageMargins left="0.25" right="0.25" top="0.75" bottom="0.75" header="0.3" footer="0.3"/>
      <pageSetup paperSize="9" scale="74" orientation="portrait" horizontalDpi="300" verticalDpi="300" r:id="rId2"/>
      <headerFooter>
        <oddFooter>&amp;C- &amp;P -</oddFooter>
      </headerFooter>
    </customSheetView>
    <customSheetView guid="{36472B0F-2A8F-4437-8A5B-DB8B4B6E968E}" showGridLines="0" printArea="1">
      <selection activeCell="D10" sqref="D10"/>
      <colBreaks count="1" manualBreakCount="1">
        <brk id="6" max="42" man="1"/>
      </colBreaks>
      <pageMargins left="0.25" right="0.25" top="0.75" bottom="0.75" header="0.3" footer="0.3"/>
      <pageSetup paperSize="9" scale="74" orientation="portrait" horizontalDpi="300" verticalDpi="300" r:id="rId3"/>
      <headerFooter>
        <oddFooter>&amp;C- &amp;P -</oddFooter>
      </headerFooter>
    </customSheetView>
    <customSheetView guid="{2D0A6E8D-0408-4801-8FAA-C5FD88FF0EC2}" showGridLines="0">
      <selection activeCell="F44" sqref="F44"/>
      <colBreaks count="1" manualBreakCount="1">
        <brk id="6" max="42" man="1"/>
      </colBreaks>
      <pageMargins left="0.25" right="0.25" top="0.75" bottom="0.75" header="0.3" footer="0.3"/>
      <pageSetup paperSize="9" scale="74" orientation="portrait" horizontalDpi="300" verticalDpi="300" r:id="rId4"/>
      <headerFooter>
        <oddFooter>&amp;C- &amp;P -</oddFooter>
      </headerFooter>
    </customSheetView>
    <customSheetView guid="{CCAE2F8D-A096-471A-A5DB-761473E75C80}" showGridLines="0" printArea="1">
      <selection activeCell="F44" sqref="F44"/>
      <colBreaks count="1" manualBreakCount="1">
        <brk id="6" max="42" man="1"/>
      </colBreaks>
      <pageMargins left="0.25" right="0.25" top="0.75" bottom="0.75" header="0.3" footer="0.3"/>
      <pageSetup paperSize="9" scale="74" orientation="portrait" horizontalDpi="300" verticalDpi="300" r:id="rId5"/>
      <headerFooter>
        <oddFooter>&amp;C- &amp;P -</oddFooter>
      </headerFooter>
    </customSheetView>
    <customSheetView guid="{A70FDA42-82B2-4F14-8984-2E2044C05861}" showGridLines="0">
      <selection activeCell="D10" sqref="D10"/>
      <colBreaks count="1" manualBreakCount="1">
        <brk id="6" max="42" man="1"/>
      </colBreaks>
      <pageMargins left="0.25" right="0.25" top="0.75" bottom="0.75" header="0.3" footer="0.3"/>
      <pageSetup paperSize="9" scale="74" orientation="portrait" horizontalDpi="300" verticalDpi="300" r:id="rId6"/>
      <headerFooter>
        <oddFooter>&amp;C- &amp;P -</oddFooter>
      </headerFooter>
    </customSheetView>
    <customSheetView guid="{F8F8F397-D6A3-4BD0-9E53-3D39483D1CBF}" showGridLines="0">
      <selection activeCell="F44" sqref="F44"/>
      <colBreaks count="1" manualBreakCount="1">
        <brk id="6" max="42" man="1"/>
      </colBreaks>
      <pageMargins left="0.25" right="0.25" top="0.75" bottom="0.75" header="0.3" footer="0.3"/>
      <pageSetup paperSize="9" scale="74" orientation="portrait" horizontalDpi="300" verticalDpi="300" r:id="rId7"/>
      <headerFooter>
        <oddFooter>&amp;C- &amp;P -</oddFooter>
      </headerFooter>
    </customSheetView>
    <customSheetView guid="{D673FFEC-E07D-49B9-A0FC-BCF5FDFD2C67}" showGridLines="0">
      <selection activeCell="D10" sqref="D10"/>
      <colBreaks count="1" manualBreakCount="1">
        <brk id="6" max="42" man="1"/>
      </colBreaks>
      <pageMargins left="0.25" right="0.25" top="0.75" bottom="0.75" header="0.3" footer="0.3"/>
      <pageSetup paperSize="9" scale="74" orientation="portrait" horizontalDpi="300" verticalDpi="300" r:id="rId8"/>
      <headerFooter>
        <oddFooter>&amp;C- &amp;P -</oddFooter>
      </headerFooter>
    </customSheetView>
    <customSheetView guid="{EE98275F-E3BA-4A7E-BE2A-0F7F35847352}" showGridLines="0" printArea="1">
      <selection activeCell="D10" sqref="D10"/>
      <colBreaks count="1" manualBreakCount="1">
        <brk id="6" max="42" man="1"/>
      </colBreaks>
      <pageMargins left="0.25" right="0.25" top="0.75" bottom="0.75" header="0.3" footer="0.3"/>
      <pageSetup paperSize="9" scale="74" orientation="portrait" horizontalDpi="300" verticalDpi="300" r:id="rId9"/>
      <headerFooter>
        <oddFooter>&amp;C- &amp;P -</oddFooter>
      </headerFooter>
    </customSheetView>
    <customSheetView guid="{97E03D02-D480-4666-A6E1-59D4144B3FD9}" showGridLines="0" printArea="1">
      <selection activeCell="D10" sqref="D10"/>
      <colBreaks count="1" manualBreakCount="1">
        <brk id="6" max="42" man="1"/>
      </colBreaks>
      <pageMargins left="0.25" right="0.25" top="0.75" bottom="0.75" header="0.3" footer="0.3"/>
      <pageSetup paperSize="9" scale="74" orientation="portrait" horizontalDpi="300" verticalDpi="300" r:id="rId10"/>
      <headerFooter>
        <oddFooter>&amp;C- &amp;P -</oddFooter>
      </headerFooter>
    </customSheetView>
    <customSheetView guid="{9A3FFD83-48B2-47DA-8A5E-53892F5AF928}" showGridLines="0" printArea="1">
      <selection activeCell="D10" sqref="D10"/>
      <colBreaks count="1" manualBreakCount="1">
        <brk id="6" max="42" man="1"/>
      </colBreaks>
      <pageMargins left="0.25" right="0.25" top="0.75" bottom="0.75" header="0.3" footer="0.3"/>
      <pageSetup paperSize="9" scale="74" orientation="portrait" horizontalDpi="300" verticalDpi="300" r:id="rId11"/>
      <headerFooter>
        <oddFooter>&amp;C- &amp;P -</oddFooter>
      </headerFooter>
    </customSheetView>
    <customSheetView guid="{717D5D0E-03BD-42FE-B02F-A9FF9CADF1A5}" showGridLines="0" topLeftCell="A34">
      <selection activeCell="C43" sqref="C43"/>
      <colBreaks count="1" manualBreakCount="1">
        <brk id="6" max="42" man="1"/>
      </colBreaks>
      <pageMargins left="0.25" right="0.25" top="0.75" bottom="0.75" header="0.3" footer="0.3"/>
      <pageSetup paperSize="9" scale="74" orientation="portrait" horizontalDpi="300" verticalDpi="300" r:id="rId12"/>
      <headerFooter>
        <oddFooter>&amp;C- &amp;P -</oddFooter>
      </headerFooter>
    </customSheetView>
    <customSheetView guid="{30A2590E-B68F-488E-B4E2-55E3D8A53AAC}" showGridLines="0" topLeftCell="A7">
      <selection activeCell="D10" sqref="D10"/>
      <colBreaks count="1" manualBreakCount="1">
        <brk id="6" max="42" man="1"/>
      </colBreaks>
      <pageMargins left="0.25" right="0.25" top="0.75" bottom="0.75" header="0.3" footer="0.3"/>
      <pageSetup paperSize="9" scale="74" orientation="portrait" horizontalDpi="300" verticalDpi="300" r:id="rId13"/>
      <headerFooter>
        <oddFooter>&amp;C- &amp;P -</oddFooter>
      </headerFooter>
    </customSheetView>
    <customSheetView guid="{031DD57E-C293-423A-8DF7-B2FDC9241663}" showGridLines="0">
      <selection activeCell="D10" sqref="D10"/>
      <colBreaks count="1" manualBreakCount="1">
        <brk id="6" max="42" man="1"/>
      </colBreaks>
      <pageMargins left="0.25" right="0.25" top="0.75" bottom="0.75" header="0.3" footer="0.3"/>
      <pageSetup paperSize="9" scale="74" orientation="portrait" horizontalDpi="300" verticalDpi="300" r:id="rId14"/>
      <headerFooter>
        <oddFooter>&amp;C- &amp;P -</oddFooter>
      </headerFooter>
    </customSheetView>
    <customSheetView guid="{F9B3178F-FE3C-420E-BE2A-18A94A5552B8}" showGridLines="0">
      <selection activeCell="D10" sqref="D10"/>
      <colBreaks count="1" manualBreakCount="1">
        <brk id="6" max="42" man="1"/>
      </colBreaks>
      <pageMargins left="0.25" right="0.25" top="0.75" bottom="0.75" header="0.3" footer="0.3"/>
      <pageSetup paperSize="9" scale="74" orientation="portrait" horizontalDpi="300" verticalDpi="300" r:id="rId15"/>
      <headerFooter>
        <oddFooter>&amp;C- &amp;P -</oddFooter>
      </headerFooter>
    </customSheetView>
    <customSheetView guid="{F314B098-4B95-4B92-8423-CB04A69922DF}" showGridLines="0" printArea="1">
      <selection activeCell="D10" sqref="D10"/>
      <colBreaks count="1" manualBreakCount="1">
        <brk id="6" max="42" man="1"/>
      </colBreaks>
      <pageMargins left="0.25" right="0.25" top="0.75" bottom="0.75" header="0.3" footer="0.3"/>
      <pageSetup paperSize="9" scale="74" orientation="portrait" horizontalDpi="300" verticalDpi="300" r:id="rId16"/>
      <headerFooter>
        <oddFooter>&amp;C- &amp;P -</oddFooter>
      </headerFooter>
    </customSheetView>
    <customSheetView guid="{BBA60712-7519-46EB-A3CF-B043CF2D8D90}" showGridLines="0" printArea="1">
      <selection activeCell="D10" sqref="D10"/>
      <colBreaks count="1" manualBreakCount="1">
        <brk id="6" max="42" man="1"/>
      </colBreaks>
      <pageMargins left="0.25" right="0.25" top="0.75" bottom="0.75" header="0.3" footer="0.3"/>
      <pageSetup paperSize="9" scale="74" orientation="portrait" horizontalDpi="300" verticalDpi="300" r:id="rId17"/>
      <headerFooter>
        <oddFooter>&amp;C- &amp;P -</oddFooter>
      </headerFooter>
    </customSheetView>
    <customSheetView guid="{FAEA9D20-506D-4159-8291-B8ED06C29A08}" showGridLines="0">
      <selection activeCell="D10" sqref="D10"/>
      <colBreaks count="1" manualBreakCount="1">
        <brk id="6" max="42" man="1"/>
      </colBreaks>
      <pageMargins left="0.25" right="0.25" top="0.75" bottom="0.75" header="0.3" footer="0.3"/>
      <pageSetup paperSize="9" scale="74" orientation="portrait" horizontalDpi="300" verticalDpi="300" r:id="rId18"/>
      <headerFooter>
        <oddFooter>&amp;C- &amp;P -</oddFooter>
      </headerFooter>
    </customSheetView>
    <customSheetView guid="{499C3B7B-ECFB-4FFB-BA0B-0B7B9DCC326F}" showGridLines="0" printArea="1">
      <selection activeCell="D10" sqref="D10"/>
      <colBreaks count="1" manualBreakCount="1">
        <brk id="6" max="42" man="1"/>
      </colBreaks>
      <pageMargins left="0.25" right="0.25" top="0.75" bottom="0.75" header="0.3" footer="0.3"/>
      <pageSetup paperSize="9" scale="74" orientation="portrait" horizontalDpi="300" verticalDpi="300" r:id="rId19"/>
      <headerFooter>
        <oddFooter>&amp;C- &amp;P -</oddFooter>
      </headerFooter>
    </customSheetView>
    <customSheetView guid="{582EB886-5348-41F7-B6C3-7D5782D3ACD9}" showGridLines="0">
      <selection activeCell="D10" sqref="D10"/>
      <colBreaks count="1" manualBreakCount="1">
        <brk id="6" max="42" man="1"/>
      </colBreaks>
      <pageMargins left="0.25" right="0.25" top="0.75" bottom="0.75" header="0.3" footer="0.3"/>
      <pageSetup paperSize="9" scale="74" orientation="portrait" horizontalDpi="300" verticalDpi="300" r:id="rId20"/>
      <headerFooter>
        <oddFooter>&amp;C- &amp;P -</oddFooter>
      </headerFooter>
    </customSheetView>
    <customSheetView guid="{67A28A89-E198-4A6E-809F-7C1EE1D592B0}" showGridLines="0" printArea="1">
      <selection activeCell="D10" sqref="D10"/>
      <colBreaks count="1" manualBreakCount="1">
        <brk id="6" max="42" man="1"/>
      </colBreaks>
      <pageMargins left="0.25" right="0.25" top="0.75" bottom="0.75" header="0.3" footer="0.3"/>
      <pageSetup paperSize="9" scale="74" orientation="portrait" horizontalDpi="300" verticalDpi="300" r:id="rId21"/>
      <headerFooter>
        <oddFooter>&amp;C- &amp;P -</oddFooter>
      </headerFooter>
    </customSheetView>
    <customSheetView guid="{CED0B8D9-B004-48AD-A858-70C151F3F6A0}" showGridLines="0">
      <colBreaks count="1" manualBreakCount="1">
        <brk id="6" max="42" man="1"/>
      </colBreaks>
      <pageMargins left="0.25" right="0.25" top="0.75" bottom="0.75" header="0.3" footer="0.3"/>
      <pageSetup paperSize="9" scale="74" orientation="portrait" horizontalDpi="300" verticalDpi="300" r:id="rId22"/>
      <headerFooter>
        <oddFooter>&amp;C- &amp;P -</oddFooter>
      </headerFooter>
    </customSheetView>
    <customSheetView guid="{76A99285-706C-47CC-88FC-63EDE717FCB7}" showGridLines="0">
      <colBreaks count="1" manualBreakCount="1">
        <brk id="6" max="42" man="1"/>
      </colBreaks>
      <pageMargins left="0.25" right="0.25" top="0.75" bottom="0.75" header="0.3" footer="0.3"/>
      <pageSetup paperSize="9" scale="74" orientation="portrait" horizontalDpi="300" verticalDpi="300" r:id="rId23"/>
      <headerFooter>
        <oddFooter>&amp;C- &amp;P -</oddFooter>
      </headerFooter>
    </customSheetView>
    <customSheetView guid="{00865AC3-5823-4499-87D6-A32864153DFC}" showGridLines="0">
      <colBreaks count="1" manualBreakCount="1">
        <brk id="6" max="42" man="1"/>
      </colBreaks>
      <pageMargins left="0.25" right="0.25" top="0.75" bottom="0.75" header="0.3" footer="0.3"/>
      <pageSetup paperSize="9" scale="74" orientation="portrait" horizontalDpi="300" verticalDpi="300" r:id="rId24"/>
      <headerFooter>
        <oddFooter>&amp;C- &amp;P -</oddFooter>
      </headerFooter>
    </customSheetView>
    <customSheetView guid="{441DB8A6-A33C-419D-875A-3F2FFBE6E0E8}" showGridLines="0">
      <colBreaks count="1" manualBreakCount="1">
        <brk id="6" max="42" man="1"/>
      </colBreaks>
      <pageMargins left="0.25" right="0.25" top="0.75" bottom="0.75" header="0.3" footer="0.3"/>
      <pageSetup paperSize="9" scale="74" orientation="portrait" horizontalDpi="300" verticalDpi="300" r:id="rId25"/>
      <headerFooter>
        <oddFooter>&amp;C- &amp;P -</oddFooter>
      </headerFooter>
    </customSheetView>
    <customSheetView guid="{2BC28E4B-9C81-4843-8B55-63150A8DD92B}" showGridLines="0">
      <colBreaks count="1" manualBreakCount="1">
        <brk id="6" max="42" man="1"/>
      </colBreaks>
      <pageMargins left="0.25" right="0.25" top="0.75" bottom="0.75" header="0.3" footer="0.3"/>
      <pageSetup paperSize="9" scale="74" orientation="portrait" horizontalDpi="300" verticalDpi="300" r:id="rId26"/>
      <headerFooter>
        <oddFooter>&amp;C- &amp;P -</oddFooter>
      </headerFooter>
    </customSheetView>
    <customSheetView guid="{CEC8D9A4-667A-441A-B348-38BA69B851DA}" showGridLines="0">
      <colBreaks count="1" manualBreakCount="1">
        <brk id="6" max="42" man="1"/>
      </colBreaks>
      <pageMargins left="0.25" right="0.25" top="0.75" bottom="0.75" header="0.3" footer="0.3"/>
      <pageSetup paperSize="9" scale="74" orientation="portrait" horizontalDpi="300" verticalDpi="300" r:id="rId27"/>
      <headerFooter>
        <oddFooter>&amp;C- &amp;P -</oddFooter>
      </headerFooter>
    </customSheetView>
    <customSheetView guid="{84F041DC-148A-40FE-A6D1-68C2D054DF55}" showGridLines="0">
      <colBreaks count="1" manualBreakCount="1">
        <brk id="6" max="42" man="1"/>
      </colBreaks>
      <pageMargins left="0.25" right="0.25" top="0.75" bottom="0.75" header="0.3" footer="0.3"/>
      <pageSetup paperSize="9" scale="74" orientation="portrait" horizontalDpi="300" verticalDpi="300" r:id="rId28"/>
      <headerFooter>
        <oddFooter>&amp;C- &amp;P -</oddFooter>
      </headerFooter>
    </customSheetView>
    <customSheetView guid="{EA8DD5C4-37CD-4D83-93C6-8AAE3FA22626}" showGridLines="0">
      <colBreaks count="1" manualBreakCount="1">
        <brk id="6" max="42" man="1"/>
      </colBreaks>
      <pageMargins left="0.25" right="0.25" top="0.75" bottom="0.75" header="0.3" footer="0.3"/>
      <pageSetup paperSize="9" scale="74" orientation="portrait" horizontalDpi="300" verticalDpi="300" r:id="rId29"/>
      <headerFooter>
        <oddFooter>&amp;C- &amp;P -</oddFooter>
      </headerFooter>
    </customSheetView>
    <customSheetView guid="{EB719729-E4E7-4A6B-A0F2-B45634A8A39C}" showGridLines="0">
      <colBreaks count="1" manualBreakCount="1">
        <brk id="6" max="42" man="1"/>
      </colBreaks>
      <pageMargins left="0.25" right="0.25" top="0.75" bottom="0.75" header="0.3" footer="0.3"/>
      <pageSetup paperSize="9" scale="74" orientation="portrait" horizontalDpi="300" verticalDpi="300" r:id="rId30"/>
      <headerFooter>
        <oddFooter>&amp;C- &amp;P -</oddFooter>
      </headerFooter>
    </customSheetView>
    <customSheetView guid="{3BCE3315-BEC0-4AD9-A818-0BC0D795FE7B}" showGridLines="0" printArea="1">
      <selection activeCell="D10" sqref="D10"/>
      <colBreaks count="1" manualBreakCount="1">
        <brk id="6" max="42" man="1"/>
      </colBreaks>
      <pageMargins left="0.25" right="0.25" top="0.75" bottom="0.75" header="0.3" footer="0.3"/>
      <pageSetup paperSize="9" scale="74" orientation="portrait" horizontalDpi="300" verticalDpi="300" r:id="rId31"/>
      <headerFooter>
        <oddFooter>&amp;C- &amp;P -</oddFooter>
      </headerFooter>
    </customSheetView>
    <customSheetView guid="{D5E8139D-26D3-42E5-96BB-6121322C48CB}" showGridLines="0">
      <selection activeCell="D10" sqref="D10"/>
      <colBreaks count="1" manualBreakCount="1">
        <brk id="6" max="42" man="1"/>
      </colBreaks>
      <pageMargins left="0.25" right="0.25" top="0.75" bottom="0.75" header="0.3" footer="0.3"/>
      <pageSetup paperSize="9" scale="74" orientation="portrait" horizontalDpi="300" verticalDpi="300" r:id="rId32"/>
      <headerFooter>
        <oddFooter>&amp;C- &amp;P -</oddFooter>
      </headerFooter>
    </customSheetView>
    <customSheetView guid="{A7A537DD-3639-4028-8374-24EF93F7F50D}" showGridLines="0" printArea="1">
      <selection activeCell="D10" sqref="D10"/>
      <colBreaks count="1" manualBreakCount="1">
        <brk id="6" max="42" man="1"/>
      </colBreaks>
      <pageMargins left="0.25" right="0.25" top="0.75" bottom="0.75" header="0.3" footer="0.3"/>
      <pageSetup paperSize="9" scale="74" orientation="portrait" horizontalDpi="300" verticalDpi="300" r:id="rId33"/>
      <headerFooter>
        <oddFooter>&amp;C- &amp;P -</oddFooter>
      </headerFooter>
    </customSheetView>
    <customSheetView guid="{0B51740E-E870-447D-82CF-F9426A0FDB8A}" showGridLines="0">
      <selection activeCell="D10" sqref="D10"/>
      <colBreaks count="1" manualBreakCount="1">
        <brk id="6" max="42" man="1"/>
      </colBreaks>
      <pageMargins left="0.25" right="0.25" top="0.75" bottom="0.75" header="0.3" footer="0.3"/>
      <pageSetup paperSize="9" scale="74" orientation="portrait" horizontalDpi="300" verticalDpi="300" r:id="rId34"/>
      <headerFooter>
        <oddFooter>&amp;C- &amp;P -</oddFooter>
      </headerFooter>
    </customSheetView>
    <customSheetView guid="{B25978DA-B72A-4DF3-B7F6-0B7323E18582}" showGridLines="0">
      <selection activeCell="D10" sqref="D10"/>
      <colBreaks count="1" manualBreakCount="1">
        <brk id="6" max="42" man="1"/>
      </colBreaks>
      <pageMargins left="0.25" right="0.25" top="0.75" bottom="0.75" header="0.3" footer="0.3"/>
      <pageSetup paperSize="9" scale="74" orientation="portrait" horizontalDpi="300" verticalDpi="300" r:id="rId35"/>
      <headerFooter>
        <oddFooter>&amp;C- &amp;P -</oddFooter>
      </headerFooter>
    </customSheetView>
    <customSheetView guid="{1FD8CC80-ABBD-4004-965D-7C3A94C6060A}" showGridLines="0" printArea="1">
      <selection activeCell="D10" sqref="D10"/>
      <colBreaks count="1" manualBreakCount="1">
        <brk id="6" max="42" man="1"/>
      </colBreaks>
      <pageMargins left="0.25" right="0.25" top="0.75" bottom="0.75" header="0.3" footer="0.3"/>
      <pageSetup paperSize="9" scale="74" orientation="portrait" horizontalDpi="300" verticalDpi="300" r:id="rId36"/>
      <headerFooter>
        <oddFooter>&amp;C- &amp;P -</oddFooter>
      </headerFooter>
    </customSheetView>
    <customSheetView guid="{4B3B3520-A8B7-4246-A658-5E3046C11156}" showGridLines="0" printArea="1">
      <selection activeCell="D10" sqref="D10"/>
      <colBreaks count="1" manualBreakCount="1">
        <brk id="6" max="42" man="1"/>
      </colBreaks>
      <pageMargins left="0.25" right="0.25" top="0.75" bottom="0.75" header="0.3" footer="0.3"/>
      <pageSetup paperSize="9" scale="74" orientation="portrait" horizontalDpi="300" verticalDpi="300" r:id="rId37"/>
      <headerFooter>
        <oddFooter>&amp;C- &amp;P -</oddFooter>
      </headerFooter>
    </customSheetView>
    <customSheetView guid="{8AC86257-3275-45B0-9EB5-FCC978284538}" showGridLines="0" topLeftCell="A34">
      <selection activeCell="C43" sqref="C43"/>
      <colBreaks count="1" manualBreakCount="1">
        <brk id="6" max="42" man="1"/>
      </colBreaks>
      <pageMargins left="0.25" right="0.25" top="0.75" bottom="0.75" header="0.3" footer="0.3"/>
      <pageSetup paperSize="9" scale="74" orientation="portrait" horizontalDpi="300" verticalDpi="300" r:id="rId38"/>
      <headerFooter>
        <oddFooter>&amp;C- &amp;P -</oddFooter>
      </headerFooter>
    </customSheetView>
    <customSheetView guid="{E45D6C9F-29CA-4814-BB11-FCF7794E8FD9}" showGridLines="0" printArea="1">
      <selection activeCell="D10" sqref="D10"/>
      <colBreaks count="1" manualBreakCount="1">
        <brk id="6" max="42" man="1"/>
      </colBreaks>
      <pageMargins left="0.25" right="0.25" top="0.75" bottom="0.75" header="0.3" footer="0.3"/>
      <pageSetup paperSize="9" scale="74" orientation="portrait" horizontalDpi="300" verticalDpi="300" r:id="rId39"/>
      <headerFooter>
        <oddFooter>&amp;C- &amp;P -</oddFooter>
      </headerFooter>
    </customSheetView>
    <customSheetView guid="{8B4E2514-D1F2-4DC0-817C-9C588D7DCCCB}" showGridLines="0" printArea="1">
      <selection activeCell="D10" sqref="D10"/>
      <colBreaks count="1" manualBreakCount="1">
        <brk id="6" max="42" man="1"/>
      </colBreaks>
      <pageMargins left="0.25" right="0.25" top="0.75" bottom="0.75" header="0.3" footer="0.3"/>
      <pageSetup paperSize="9" scale="74" orientation="portrait" horizontalDpi="300" verticalDpi="300" r:id="rId40"/>
      <headerFooter>
        <oddFooter>&amp;C- &amp;P -</oddFooter>
      </headerFooter>
    </customSheetView>
    <customSheetView guid="{C0326AA0-4A84-4874-8CF5-FBF582EDE8E4}" showGridLines="0" printArea="1">
      <selection activeCell="D10" sqref="D10"/>
      <colBreaks count="1" manualBreakCount="1">
        <brk id="6" max="42" man="1"/>
      </colBreaks>
      <pageMargins left="0.25" right="0.25" top="0.75" bottom="0.75" header="0.3" footer="0.3"/>
      <pageSetup paperSize="9" scale="74" orientation="portrait" horizontalDpi="300" verticalDpi="300" r:id="rId41"/>
      <headerFooter>
        <oddFooter>&amp;C- &amp;P -</oddFooter>
      </headerFooter>
    </customSheetView>
    <customSheetView guid="{59B93C71-A242-4D48-B468-4BF3F954629F}" showGridLines="0" printArea="1">
      <selection activeCell="D10" sqref="D10"/>
      <colBreaks count="1" manualBreakCount="1">
        <brk id="6" max="42" man="1"/>
      </colBreaks>
      <pageMargins left="0.25" right="0.25" top="0.75" bottom="0.75" header="0.3" footer="0.3"/>
      <pageSetup paperSize="9" scale="74" orientation="portrait" horizontalDpi="300" verticalDpi="300" r:id="rId42"/>
      <headerFooter>
        <oddFooter>&amp;C- &amp;P -</oddFooter>
      </headerFooter>
    </customSheetView>
    <customSheetView guid="{1E58E4D1-4C75-4B8C-BEB1-17A46DD86746}" showGridLines="0">
      <selection activeCell="D10" sqref="D10"/>
      <colBreaks count="1" manualBreakCount="1">
        <brk id="6" max="42" man="1"/>
      </colBreaks>
      <pageMargins left="0.25" right="0.25" top="0.75" bottom="0.75" header="0.3" footer="0.3"/>
      <pageSetup paperSize="9" scale="74" orientation="portrait" horizontalDpi="300" verticalDpi="300" r:id="rId43"/>
      <headerFooter>
        <oddFooter>&amp;C- &amp;P -</oddFooter>
      </headerFooter>
    </customSheetView>
    <customSheetView guid="{D71B0015-E1E5-4683-BC96-4B8372B0A92C}" showGridLines="0" printArea="1">
      <selection activeCell="D10" sqref="D10"/>
      <colBreaks count="1" manualBreakCount="1">
        <brk id="6" max="42" man="1"/>
      </colBreaks>
      <pageMargins left="0.25" right="0.25" top="0.75" bottom="0.75" header="0.3" footer="0.3"/>
      <pageSetup paperSize="9" scale="74" orientation="portrait" horizontalDpi="300" verticalDpi="300" r:id="rId44"/>
      <headerFooter>
        <oddFooter>&amp;C- &amp;P -</oddFooter>
      </headerFooter>
    </customSheetView>
    <customSheetView guid="{7A9295A9-5D4A-4252-8AE5-EAA229FB3161}" showGridLines="0" printArea="1">
      <selection activeCell="D10" sqref="D10"/>
      <colBreaks count="1" manualBreakCount="1">
        <brk id="6" max="42" man="1"/>
      </colBreaks>
      <pageMargins left="0.25" right="0.25" top="0.75" bottom="0.75" header="0.3" footer="0.3"/>
      <pageSetup paperSize="9" scale="74" orientation="portrait" horizontalDpi="300" verticalDpi="300" r:id="rId45"/>
      <headerFooter>
        <oddFooter>&amp;C- &amp;P -</oddFooter>
      </headerFooter>
    </customSheetView>
    <customSheetView guid="{034C4040-D496-4677-9760-C8AFC8A3816C}" showGridLines="0">
      <selection activeCell="D10" sqref="D10"/>
      <colBreaks count="1" manualBreakCount="1">
        <brk id="6" max="42" man="1"/>
      </colBreaks>
      <pageMargins left="0.25" right="0.25" top="0.75" bottom="0.75" header="0.3" footer="0.3"/>
      <pageSetup paperSize="9" scale="74" orientation="portrait" horizontalDpi="300" verticalDpi="300" r:id="rId46"/>
      <headerFooter>
        <oddFooter>&amp;C- &amp;P -</oddFooter>
      </headerFooter>
    </customSheetView>
    <customSheetView guid="{430D13A4-4EC3-4F3B-94F5-67B604D20D98}" showGridLines="0" printArea="1">
      <selection activeCell="D10" sqref="D10"/>
      <colBreaks count="1" manualBreakCount="1">
        <brk id="6" max="42" man="1"/>
      </colBreaks>
      <pageMargins left="0.25" right="0.25" top="0.75" bottom="0.75" header="0.3" footer="0.3"/>
      <pageSetup paperSize="9" scale="74" orientation="portrait" horizontalDpi="300" verticalDpi="300" r:id="rId47"/>
      <headerFooter>
        <oddFooter>&amp;C- &amp;P -</oddFooter>
      </headerFooter>
    </customSheetView>
    <customSheetView guid="{337CCED3-5E6B-4E3D-BC98-489707EF974E}" showGridLines="0" printArea="1">
      <selection activeCell="D10" sqref="D10"/>
      <colBreaks count="1" manualBreakCount="1">
        <brk id="6" max="42" man="1"/>
      </colBreaks>
      <pageMargins left="0.25" right="0.25" top="0.75" bottom="0.75" header="0.3" footer="0.3"/>
      <pageSetup paperSize="9" scale="74" orientation="portrait" horizontalDpi="300" verticalDpi="300" r:id="rId48"/>
      <headerFooter>
        <oddFooter>&amp;C- &amp;P -</oddFooter>
      </headerFooter>
    </customSheetView>
    <customSheetView guid="{0EDD8A79-DA95-4C03-AB90-8EF8BEF7366A}" showGridLines="0">
      <selection activeCell="F44" sqref="F44"/>
      <colBreaks count="1" manualBreakCount="1">
        <brk id="6" max="42" man="1"/>
      </colBreaks>
      <pageMargins left="0.25" right="0.25" top="0.75" bottom="0.75" header="0.3" footer="0.3"/>
      <pageSetup paperSize="9" scale="74" orientation="portrait" horizontalDpi="300" verticalDpi="300" r:id="rId49"/>
      <headerFooter>
        <oddFooter>&amp;C- &amp;P -</oddFooter>
      </headerFooter>
    </customSheetView>
    <customSheetView guid="{214495F1-9B71-47E5-887D-A07A1A95C8B8}" showGridLines="0">
      <selection activeCell="F44" sqref="F44"/>
      <colBreaks count="1" manualBreakCount="1">
        <brk id="6" max="42" man="1"/>
      </colBreaks>
      <pageMargins left="0.25" right="0.25" top="0.75" bottom="0.75" header="0.3" footer="0.3"/>
      <pageSetup paperSize="9" scale="74" orientation="portrait" horizontalDpi="300" verticalDpi="300" r:id="rId50"/>
      <headerFooter>
        <oddFooter>&amp;C- &amp;P -</oddFooter>
      </headerFooter>
    </customSheetView>
    <customSheetView guid="{CD8CBEF9-02F2-47BF-8155-972E366007BB}" showGridLines="0" printArea="1">
      <selection activeCell="D10" sqref="D10"/>
      <colBreaks count="1" manualBreakCount="1">
        <brk id="6" max="42" man="1"/>
      </colBreaks>
      <pageMargins left="0.25" right="0.25" top="0.75" bottom="0.75" header="0.3" footer="0.3"/>
      <pageSetup paperSize="9" scale="74" orientation="portrait" horizontalDpi="300" verticalDpi="300" r:id="rId51"/>
      <headerFooter>
        <oddFooter>&amp;C- &amp;P -</oddFooter>
      </headerFooter>
    </customSheetView>
    <customSheetView guid="{BD61EDB6-A93F-4890-AEDE-32E26E64EB3F}" showGridLines="0" printArea="1">
      <selection activeCell="D10" sqref="D10"/>
      <colBreaks count="1" manualBreakCount="1">
        <brk id="6" max="42" man="1"/>
      </colBreaks>
      <pageMargins left="0.25" right="0.25" top="0.75" bottom="0.75" header="0.3" footer="0.3"/>
      <pageSetup paperSize="9" scale="74" orientation="portrait" horizontalDpi="300" verticalDpi="300" r:id="rId52"/>
      <headerFooter>
        <oddFooter>&amp;C- &amp;P -</oddFooter>
      </headerFooter>
    </customSheetView>
    <customSheetView guid="{2551149C-B400-4FF7-9C66-7D38AF192CD3}" showGridLines="0" topLeftCell="A25">
      <selection activeCell="O44" sqref="O44"/>
      <colBreaks count="1" manualBreakCount="1">
        <brk id="6" max="42" man="1"/>
      </colBreaks>
      <pageMargins left="0.25" right="0.25" top="0.75" bottom="0.75" header="0.3" footer="0.3"/>
      <pageSetup paperSize="9" scale="74" orientation="portrait" horizontalDpi="300" verticalDpi="300" r:id="rId53"/>
      <headerFooter>
        <oddFooter>&amp;C- &amp;P -</oddFooter>
      </headerFooter>
    </customSheetView>
    <customSheetView guid="{F0A88F7F-B050-44D2-9557-2B68B424EAF3}" showGridLines="0">
      <selection activeCell="D10" sqref="D10"/>
      <colBreaks count="1" manualBreakCount="1">
        <brk id="6" max="42" man="1"/>
      </colBreaks>
      <pageMargins left="0.25" right="0.25" top="0.75" bottom="0.75" header="0.3" footer="0.3"/>
      <pageSetup paperSize="9" scale="74" orientation="portrait" horizontalDpi="300" verticalDpi="300" r:id="rId54"/>
      <headerFooter>
        <oddFooter>&amp;C- &amp;P -</oddFooter>
      </headerFooter>
    </customSheetView>
    <customSheetView guid="{2868789A-41EF-4245-B3C9-D4B5F666F8F4}" showGridLines="0" printArea="1">
      <selection activeCell="D10" sqref="D10"/>
      <colBreaks count="1" manualBreakCount="1">
        <brk id="6" max="42" man="1"/>
      </colBreaks>
      <pageMargins left="0.25" right="0.25" top="0.75" bottom="0.75" header="0.3" footer="0.3"/>
      <pageSetup paperSize="9" scale="74" orientation="portrait" horizontalDpi="300" verticalDpi="300" r:id="rId55"/>
      <headerFooter>
        <oddFooter>&amp;C- &amp;P -</oddFooter>
      </headerFooter>
    </customSheetView>
    <customSheetView guid="{D4061CCF-D275-4D76-9A0F-61EA73C6A533}" showGridLines="0" printArea="1">
      <selection activeCell="D10" sqref="D10"/>
      <colBreaks count="1" manualBreakCount="1">
        <brk id="6" max="42" man="1"/>
      </colBreaks>
      <pageMargins left="0.25" right="0.25" top="0.75" bottom="0.75" header="0.3" footer="0.3"/>
      <pageSetup paperSize="9" scale="74" orientation="portrait" horizontalDpi="300" verticalDpi="300" r:id="rId56"/>
      <headerFooter>
        <oddFooter>&amp;C- &amp;P -</oddFooter>
      </headerFooter>
    </customSheetView>
    <customSheetView guid="{EDD10121-F027-40CB-A383-1ABBBA7824D4}" showGridLines="0" printArea="1">
      <selection activeCell="D10" sqref="D10"/>
      <colBreaks count="1" manualBreakCount="1">
        <brk id="6" max="42" man="1"/>
      </colBreaks>
      <pageMargins left="0.25" right="0.25" top="0.75" bottom="0.75" header="0.3" footer="0.3"/>
      <pageSetup paperSize="9" scale="74" orientation="portrait" horizontalDpi="300" verticalDpi="300" r:id="rId57"/>
      <headerFooter>
        <oddFooter>&amp;C- &amp;P -</oddFooter>
      </headerFooter>
    </customSheetView>
    <customSheetView guid="{D6BD57F8-F6EE-4534-8181-C57064A1B98C}" scale="130" showGridLines="0">
      <selection activeCell="A21" sqref="A21:E21"/>
      <colBreaks count="1" manualBreakCount="1">
        <brk id="6" max="42" man="1"/>
      </colBreaks>
      <pageMargins left="0.25" right="0.25" top="0.75" bottom="0.75" header="0.3" footer="0.3"/>
      <pageSetup paperSize="9" scale="74" orientation="portrait" horizontalDpi="300" verticalDpi="300" r:id="rId58"/>
      <headerFooter>
        <oddFooter>&amp;C- &amp;P -</oddFooter>
      </headerFooter>
    </customSheetView>
    <customSheetView guid="{277459B4-A39D-41CB-B2BE-AB6578293E76}" scale="130" showGridLines="0" printArea="1">
      <selection activeCell="A21" sqref="A21:E21"/>
      <colBreaks count="1" manualBreakCount="1">
        <brk id="6" max="42" man="1"/>
      </colBreaks>
      <pageMargins left="0.25" right="0.25" top="0.75" bottom="0.75" header="0.3" footer="0.3"/>
      <pageSetup paperSize="9" scale="74"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74" orientation="portrait" horizontalDpi="300" verticalDpi="300" r:id="rId60"/>
  <headerFooter>
    <oddFooter>&amp;C- &amp;P -</oddFooter>
  </headerFooter>
  <colBreaks count="1" manualBreakCount="1">
    <brk id="6" max="42" man="1"/>
  </colBreaks>
  <drawing r:id="rId6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1"/>
  <sheetViews>
    <sheetView showGridLines="0" zoomScale="85" zoomScaleNormal="85" zoomScaleSheetLayoutView="100" workbookViewId="0">
      <selection activeCell="F1" sqref="F1"/>
    </sheetView>
  </sheetViews>
  <sheetFormatPr defaultColWidth="9" defaultRowHeight="13.5"/>
  <cols>
    <col min="1" max="2" width="11.875" style="209" customWidth="1"/>
    <col min="3" max="6" width="17.375" style="209" customWidth="1"/>
    <col min="7" max="7" width="11.75" style="209" customWidth="1"/>
    <col min="8" max="30" width="8.875" style="209" customWidth="1"/>
    <col min="31" max="16384" width="9" style="209"/>
  </cols>
  <sheetData>
    <row r="1" spans="1:8">
      <c r="F1" s="125" t="s">
        <v>399</v>
      </c>
      <c r="G1" s="271"/>
    </row>
    <row r="2" spans="1:8" ht="21" customHeight="1">
      <c r="A2" s="212" t="s">
        <v>1607</v>
      </c>
      <c r="B2" s="212"/>
      <c r="C2" s="212"/>
      <c r="D2" s="212"/>
      <c r="E2" s="212"/>
      <c r="F2" s="212"/>
    </row>
    <row r="3" spans="1:8" ht="21" customHeight="1">
      <c r="A3" s="212"/>
      <c r="B3" s="212"/>
      <c r="C3" s="772"/>
      <c r="D3" s="212"/>
      <c r="E3" s="212"/>
      <c r="F3" s="212"/>
      <c r="G3" s="211"/>
      <c r="H3" s="188" t="s">
        <v>1619</v>
      </c>
    </row>
    <row r="4" spans="1:8" ht="18.75" customHeight="1">
      <c r="A4" s="1419" t="s">
        <v>1608</v>
      </c>
      <c r="B4" s="1419" t="s">
        <v>1483</v>
      </c>
      <c r="C4" s="1422" t="s">
        <v>1609</v>
      </c>
      <c r="D4" s="1422"/>
      <c r="E4" s="1422"/>
      <c r="F4" s="1422"/>
      <c r="G4" s="720"/>
    </row>
    <row r="5" spans="1:8" ht="22.5">
      <c r="A5" s="1420"/>
      <c r="B5" s="1420"/>
      <c r="C5" s="778" t="s">
        <v>1610</v>
      </c>
      <c r="D5" s="778" t="s">
        <v>1611</v>
      </c>
      <c r="E5" s="778" t="s">
        <v>1612</v>
      </c>
      <c r="F5" s="778" t="s">
        <v>1613</v>
      </c>
      <c r="G5" s="720"/>
    </row>
    <row r="6" spans="1:8" ht="14.25" customHeight="1">
      <c r="A6" s="1420"/>
      <c r="B6" s="1420"/>
      <c r="C6" s="773" t="s">
        <v>1614</v>
      </c>
      <c r="D6" s="774" t="s">
        <v>1615</v>
      </c>
      <c r="E6" s="774" t="s">
        <v>1616</v>
      </c>
      <c r="F6" s="774" t="s">
        <v>1617</v>
      </c>
      <c r="G6" s="720"/>
    </row>
    <row r="7" spans="1:8" ht="14.25" customHeight="1">
      <c r="A7" s="1421"/>
      <c r="B7" s="1421"/>
      <c r="C7" s="775" t="s">
        <v>1618</v>
      </c>
      <c r="D7" s="776"/>
      <c r="E7" s="776"/>
      <c r="F7" s="776"/>
      <c r="G7" s="720"/>
    </row>
    <row r="8" spans="1:8" ht="23.25" customHeight="1">
      <c r="A8" s="1019">
        <v>2010</v>
      </c>
      <c r="B8" s="525" t="s">
        <v>106</v>
      </c>
      <c r="C8" s="1054">
        <v>3.9</v>
      </c>
      <c r="D8" s="1055">
        <v>0.3</v>
      </c>
      <c r="E8" s="1055">
        <v>1.3</v>
      </c>
      <c r="F8" s="1055">
        <v>0.64892926670992856</v>
      </c>
    </row>
    <row r="9" spans="1:8" ht="23.25" customHeight="1">
      <c r="A9" s="1019">
        <v>2011</v>
      </c>
      <c r="B9" s="525" t="s">
        <v>107</v>
      </c>
      <c r="C9" s="1054">
        <v>4.0999999999999996</v>
      </c>
      <c r="D9" s="1055">
        <v>0</v>
      </c>
      <c r="E9" s="1055">
        <v>1.7</v>
      </c>
      <c r="F9" s="1055">
        <v>1</v>
      </c>
    </row>
    <row r="10" spans="1:8" ht="23.25" customHeight="1">
      <c r="A10" s="525">
        <v>2012</v>
      </c>
      <c r="B10" s="525" t="s">
        <v>108</v>
      </c>
      <c r="C10" s="777">
        <v>4.2</v>
      </c>
      <c r="D10" s="777">
        <v>0.4</v>
      </c>
      <c r="E10" s="777">
        <v>1.9</v>
      </c>
      <c r="F10" s="777">
        <v>1.926040061633282</v>
      </c>
    </row>
    <row r="11" spans="1:8" ht="23.25" customHeight="1">
      <c r="A11" s="525">
        <v>2013</v>
      </c>
      <c r="B11" s="525" t="s">
        <v>109</v>
      </c>
      <c r="C11" s="777">
        <v>5.5</v>
      </c>
      <c r="D11" s="777">
        <v>0.7</v>
      </c>
      <c r="E11" s="777">
        <v>1.9</v>
      </c>
      <c r="F11" s="777">
        <v>1.4847809948032664</v>
      </c>
    </row>
    <row r="12" spans="1:8" ht="23.25" customHeight="1">
      <c r="A12" s="525">
        <v>2014</v>
      </c>
      <c r="B12" s="525" t="s">
        <v>110</v>
      </c>
      <c r="C12" s="777">
        <v>3</v>
      </c>
      <c r="D12" s="777">
        <v>1.1000000000000001</v>
      </c>
      <c r="E12" s="777">
        <v>1.5</v>
      </c>
      <c r="F12" s="777">
        <v>1.1102886750555143</v>
      </c>
    </row>
    <row r="13" spans="1:8" ht="23.25" customHeight="1">
      <c r="A13" s="525">
        <v>2015</v>
      </c>
      <c r="B13" s="525" t="s">
        <v>111</v>
      </c>
      <c r="C13" s="777">
        <v>5</v>
      </c>
      <c r="D13" s="777">
        <v>1.1000000000000001</v>
      </c>
      <c r="E13" s="777">
        <v>3.6</v>
      </c>
      <c r="F13" s="777">
        <v>0.72254335260115599</v>
      </c>
    </row>
    <row r="14" spans="1:8" ht="23.25" customHeight="1">
      <c r="A14" s="525">
        <v>2016</v>
      </c>
      <c r="B14" s="525" t="s">
        <v>112</v>
      </c>
      <c r="C14" s="777">
        <v>3.7</v>
      </c>
      <c r="D14" s="777">
        <v>0.7</v>
      </c>
      <c r="E14" s="777">
        <v>2.2000000000000002</v>
      </c>
      <c r="F14" s="777">
        <v>0.36818851251840939</v>
      </c>
    </row>
    <row r="15" spans="1:8" ht="23.25" customHeight="1">
      <c r="A15" s="525">
        <v>2017</v>
      </c>
      <c r="B15" s="525" t="s">
        <v>113</v>
      </c>
      <c r="C15" s="777">
        <v>4.2</v>
      </c>
      <c r="D15" s="777">
        <v>1.5</v>
      </c>
      <c r="E15" s="777">
        <v>2.2999999999999998</v>
      </c>
      <c r="F15" s="777">
        <v>1.142857142857143</v>
      </c>
    </row>
    <row r="16" spans="1:8" ht="23.25" customHeight="1">
      <c r="A16" s="525">
        <v>2018</v>
      </c>
      <c r="B16" s="525" t="s">
        <v>114</v>
      </c>
      <c r="C16" s="777">
        <v>5.2</v>
      </c>
      <c r="D16" s="777">
        <v>0</v>
      </c>
      <c r="E16" s="777">
        <v>0.8</v>
      </c>
      <c r="F16" s="777">
        <v>1.1947431302270011</v>
      </c>
    </row>
    <row r="17" spans="1:6" ht="23.25" customHeight="1">
      <c r="A17" s="525">
        <v>2019</v>
      </c>
      <c r="B17" s="525" t="s">
        <v>1473</v>
      </c>
      <c r="C17" s="777">
        <v>3.9</v>
      </c>
      <c r="D17" s="777">
        <v>0.9</v>
      </c>
      <c r="E17" s="777">
        <v>1.3</v>
      </c>
      <c r="F17" s="777">
        <v>0.8613264427217916</v>
      </c>
    </row>
    <row r="18" spans="1:6" ht="23.25" customHeight="1">
      <c r="A18" s="525">
        <v>2020</v>
      </c>
      <c r="B18" s="525" t="s">
        <v>116</v>
      </c>
      <c r="C18" s="777">
        <v>3</v>
      </c>
      <c r="D18" s="777">
        <v>0.4</v>
      </c>
      <c r="E18" s="777">
        <v>2.2000000000000002</v>
      </c>
      <c r="F18" s="777">
        <v>1.3037809647979139</v>
      </c>
    </row>
    <row r="19" spans="1:6" ht="21" customHeight="1">
      <c r="A19" s="755">
        <v>2021</v>
      </c>
      <c r="B19" s="755" t="s">
        <v>366</v>
      </c>
      <c r="C19" s="765">
        <v>4.5</v>
      </c>
      <c r="D19" s="765">
        <v>1.8</v>
      </c>
      <c r="E19" s="765">
        <v>3.6</v>
      </c>
      <c r="F19" s="765">
        <v>0.89928057553956842</v>
      </c>
    </row>
    <row r="20" spans="1:6">
      <c r="A20" s="525">
        <v>2022</v>
      </c>
      <c r="B20" s="525" t="s">
        <v>367</v>
      </c>
      <c r="C20" s="777">
        <v>5</v>
      </c>
      <c r="D20" s="777">
        <v>2</v>
      </c>
      <c r="E20" s="777">
        <v>3.5</v>
      </c>
      <c r="F20" s="777">
        <v>0</v>
      </c>
    </row>
    <row r="21" spans="1:6">
      <c r="A21" s="525">
        <v>2023</v>
      </c>
      <c r="B21" s="525" t="s">
        <v>368</v>
      </c>
      <c r="C21" s="1196">
        <v>1.6</v>
      </c>
      <c r="D21" s="1196">
        <v>1.6</v>
      </c>
      <c r="E21" s="1196">
        <v>2.1</v>
      </c>
      <c r="F21" s="1196">
        <v>1.6</v>
      </c>
    </row>
  </sheetData>
  <customSheetViews>
    <customSheetView guid="{7638DF67-4320-4B2E-8CED-F30400A22A6F}"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
    </customSheetView>
    <customSheetView guid="{033C36F7-E1E4-46BF-954B-BBA7310CE75C}"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
    </customSheetView>
    <customSheetView guid="{36472B0F-2A8F-4437-8A5B-DB8B4B6E968E}"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
    </customSheetView>
    <customSheetView guid="{2D0A6E8D-0408-4801-8FAA-C5FD88FF0EC2}"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
    </customSheetView>
    <customSheetView guid="{CCAE2F8D-A096-471A-A5DB-761473E75C80}"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
    </customSheetView>
    <customSheetView guid="{A70FDA42-82B2-4F14-8984-2E2044C05861}"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6"/>
    </customSheetView>
    <customSheetView guid="{F8F8F397-D6A3-4BD0-9E53-3D39483D1CBF}"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7"/>
    </customSheetView>
    <customSheetView guid="{D673FFEC-E07D-49B9-A0FC-BCF5FDFD2C67}"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8"/>
    </customSheetView>
    <customSheetView guid="{EE98275F-E3BA-4A7E-BE2A-0F7F35847352}"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9"/>
    </customSheetView>
    <customSheetView guid="{97E03D02-D480-4666-A6E1-59D4144B3FD9}" showGridLines="0" printArea="1">
      <selection activeCell="F22" sqref="F22"/>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0"/>
    </customSheetView>
    <customSheetView guid="{9A3FFD83-48B2-47DA-8A5E-53892F5AF928}"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1"/>
    </customSheetView>
    <customSheetView guid="{717D5D0E-03BD-42FE-B02F-A9FF9CADF1A5}"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2"/>
    </customSheetView>
    <customSheetView guid="{30A2590E-B68F-488E-B4E2-55E3D8A53AAC}" showGridLines="0" printArea="1">
      <selection activeCell="F19" sqref="F19"/>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3"/>
    </customSheetView>
    <customSheetView guid="{031DD57E-C293-423A-8DF7-B2FDC9241663}"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4"/>
    </customSheetView>
    <customSheetView guid="{F9B3178F-FE3C-420E-BE2A-18A94A5552B8}"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5"/>
    </customSheetView>
    <customSheetView guid="{F314B098-4B95-4B92-8423-CB04A69922DF}"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6"/>
    </customSheetView>
    <customSheetView guid="{BBA60712-7519-46EB-A3CF-B043CF2D8D90}"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7"/>
    </customSheetView>
    <customSheetView guid="{FAEA9D20-506D-4159-8291-B8ED06C29A08}"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8"/>
    </customSheetView>
    <customSheetView guid="{499C3B7B-ECFB-4FFB-BA0B-0B7B9DCC326F}"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9"/>
    </customSheetView>
    <customSheetView guid="{582EB886-5348-41F7-B6C3-7D5782D3ACD9}"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0"/>
    </customSheetView>
    <customSheetView guid="{67A28A89-E198-4A6E-809F-7C1EE1D592B0}"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1"/>
    </customSheetView>
    <customSheetView guid="{CED0B8D9-B004-48AD-A858-70C151F3F6A0}"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2"/>
    </customSheetView>
    <customSheetView guid="{76A99285-706C-47CC-88FC-63EDE717FCB7}"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3"/>
    </customSheetView>
    <customSheetView guid="{00865AC3-5823-4499-87D6-A32864153DFC}"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4"/>
    </customSheetView>
    <customSheetView guid="{441DB8A6-A33C-419D-875A-3F2FFBE6E0E8}"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5"/>
    </customSheetView>
    <customSheetView guid="{2BC28E4B-9C81-4843-8B55-63150A8DD92B}"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6"/>
    </customSheetView>
    <customSheetView guid="{CEC8D9A4-667A-441A-B348-38BA69B851DA}"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7"/>
    </customSheetView>
    <customSheetView guid="{84F041DC-148A-40FE-A6D1-68C2D054DF55}"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8"/>
    </customSheetView>
    <customSheetView guid="{EA8DD5C4-37CD-4D83-93C6-8AAE3FA22626}"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9"/>
    </customSheetView>
    <customSheetView guid="{EB719729-E4E7-4A6B-A0F2-B45634A8A39C}"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0"/>
    </customSheetView>
    <customSheetView guid="{3BCE3315-BEC0-4AD9-A818-0BC0D795FE7B}"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1"/>
    </customSheetView>
    <customSheetView guid="{D5E8139D-26D3-42E5-96BB-6121322C48CB}"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2"/>
    </customSheetView>
    <customSheetView guid="{A7A537DD-3639-4028-8374-24EF93F7F50D}"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3"/>
    </customSheetView>
    <customSheetView guid="{0B51740E-E870-447D-82CF-F9426A0FDB8A}"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4"/>
    </customSheetView>
    <customSheetView guid="{B25978DA-B72A-4DF3-B7F6-0B7323E18582}"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5"/>
    </customSheetView>
    <customSheetView guid="{1FD8CC80-ABBD-4004-965D-7C3A94C6060A}"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6"/>
    </customSheetView>
    <customSheetView guid="{4B3B3520-A8B7-4246-A658-5E3046C11156}"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7"/>
    </customSheetView>
    <customSheetView guid="{8AC86257-3275-45B0-9EB5-FCC978284538}"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8"/>
    </customSheetView>
    <customSheetView guid="{E45D6C9F-29CA-4814-BB11-FCF7794E8FD9}"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9"/>
    </customSheetView>
    <customSheetView guid="{8B4E2514-D1F2-4DC0-817C-9C588D7DCCCB}"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0"/>
    </customSheetView>
    <customSheetView guid="{C0326AA0-4A84-4874-8CF5-FBF582EDE8E4}"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1"/>
    </customSheetView>
    <customSheetView guid="{59B93C71-A242-4D48-B468-4BF3F954629F}"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2"/>
    </customSheetView>
    <customSheetView guid="{1E58E4D1-4C75-4B8C-BEB1-17A46DD86746}"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3"/>
    </customSheetView>
    <customSheetView guid="{D71B0015-E1E5-4683-BC96-4B8372B0A92C}"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4"/>
    </customSheetView>
    <customSheetView guid="{7A9295A9-5D4A-4252-8AE5-EAA229FB3161}"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5"/>
    </customSheetView>
    <customSheetView guid="{034C4040-D496-4677-9760-C8AFC8A3816C}"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6"/>
    </customSheetView>
    <customSheetView guid="{430D13A4-4EC3-4F3B-94F5-67B604D20D98}"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7"/>
    </customSheetView>
    <customSheetView guid="{337CCED3-5E6B-4E3D-BC98-489707EF974E}"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8"/>
    </customSheetView>
    <customSheetView guid="{0EDD8A79-DA95-4C03-AB90-8EF8BEF7366A}"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9"/>
    </customSheetView>
    <customSheetView guid="{214495F1-9B71-47E5-887D-A07A1A95C8B8}"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0"/>
    </customSheetView>
    <customSheetView guid="{CD8CBEF9-02F2-47BF-8155-972E366007BB}"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1"/>
    </customSheetView>
    <customSheetView guid="{BD61EDB6-A93F-4890-AEDE-32E26E64EB3F}"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2"/>
    </customSheetView>
    <customSheetView guid="{2551149C-B400-4FF7-9C66-7D38AF192CD3}"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3"/>
    </customSheetView>
    <customSheetView guid="{F0A88F7F-B050-44D2-9557-2B68B424EAF3}"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4"/>
    </customSheetView>
    <customSheetView guid="{2868789A-41EF-4245-B3C9-D4B5F666F8F4}"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5"/>
    </customSheetView>
    <customSheetView guid="{D4061CCF-D275-4D76-9A0F-61EA73C6A533}"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6"/>
    </customSheetView>
    <customSheetView guid="{EDD10121-F027-40CB-A383-1ABBBA7824D4}"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7"/>
    </customSheetView>
    <customSheetView guid="{D6BD57F8-F6EE-4534-8181-C57064A1B98C}" scale="115" showGridLines="0">
      <selection activeCell="D23" sqref="D23"/>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8"/>
    </customSheetView>
    <customSheetView guid="{277459B4-A39D-41CB-B2BE-AB6578293E76}" scale="115" showGridLines="0" printArea="1">
      <selection activeCell="D23" sqref="D23"/>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9"/>
    </customSheetView>
  </customSheetViews>
  <mergeCells count="3">
    <mergeCell ref="A4:A7"/>
    <mergeCell ref="B4:B7"/>
    <mergeCell ref="C4:F4"/>
  </mergeCells>
  <phoneticPr fontId="7"/>
  <hyperlinks>
    <hyperlink ref="F1" location="目次!A1" display="目次へ戻る"/>
  </hyperlinks>
  <printOptions horizontalCentered="1"/>
  <pageMargins left="0.23622047244094491" right="0.23622047244094491" top="0.74803149606299213" bottom="0.74803149606299213" header="0.31496062992125984" footer="0.31496062992125984"/>
  <pageSetup paperSize="9" orientation="landscape" horizontalDpi="300" verticalDpi="300" r:id="rId60"/>
  <colBreaks count="1" manualBreakCount="1">
    <brk id="7" max="23" man="1"/>
  </colBreaks>
  <drawing r:id="rId6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28"/>
  <sheetViews>
    <sheetView showGridLines="0" zoomScaleNormal="115" zoomScaleSheetLayoutView="100" workbookViewId="0">
      <selection activeCell="S14" sqref="S14"/>
    </sheetView>
  </sheetViews>
  <sheetFormatPr defaultColWidth="9" defaultRowHeight="13.5"/>
  <cols>
    <col min="1" max="2" width="11.875" style="209" customWidth="1"/>
    <col min="3" max="4" width="14.625" style="209" customWidth="1"/>
    <col min="5" max="5" width="10.625" style="209" bestFit="1" customWidth="1"/>
    <col min="6" max="7" width="3.12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15">
      <c r="E1" s="271" t="s">
        <v>399</v>
      </c>
    </row>
    <row r="2" spans="1:15">
      <c r="A2" s="209" t="s">
        <v>1410</v>
      </c>
      <c r="H2" s="209" t="s">
        <v>1410</v>
      </c>
      <c r="O2" s="257"/>
    </row>
    <row r="4" spans="1:15" ht="37.5" customHeight="1">
      <c r="A4" s="50" t="s">
        <v>343</v>
      </c>
      <c r="B4" s="50" t="s">
        <v>344</v>
      </c>
      <c r="C4" s="50" t="s">
        <v>1409</v>
      </c>
      <c r="D4" s="50" t="s">
        <v>1408</v>
      </c>
    </row>
    <row r="5" spans="1:15" ht="22.5" customHeight="1">
      <c r="A5" s="50">
        <v>2010</v>
      </c>
      <c r="B5" s="50" t="s">
        <v>557</v>
      </c>
      <c r="C5" s="628">
        <v>4843492000</v>
      </c>
      <c r="D5" s="135">
        <v>26819</v>
      </c>
    </row>
    <row r="6" spans="1:15" ht="22.5" customHeight="1">
      <c r="A6" s="50">
        <v>2011</v>
      </c>
      <c r="B6" s="50" t="s">
        <v>580</v>
      </c>
      <c r="C6" s="628">
        <v>5018126000</v>
      </c>
      <c r="D6" s="135">
        <v>28162</v>
      </c>
    </row>
    <row r="7" spans="1:15" ht="22.5" customHeight="1">
      <c r="A7" s="50">
        <v>2012</v>
      </c>
      <c r="B7" s="50" t="s">
        <v>345</v>
      </c>
      <c r="C7" s="628">
        <v>4454964000</v>
      </c>
      <c r="D7" s="135">
        <v>28305</v>
      </c>
    </row>
    <row r="8" spans="1:15" ht="22.5" customHeight="1">
      <c r="A8" s="50">
        <v>2013</v>
      </c>
      <c r="B8" s="50" t="s">
        <v>346</v>
      </c>
      <c r="C8" s="628">
        <v>4803000000</v>
      </c>
      <c r="D8" s="135">
        <v>28744</v>
      </c>
    </row>
    <row r="9" spans="1:15" ht="22.5" customHeight="1">
      <c r="A9" s="50">
        <v>2014</v>
      </c>
      <c r="B9" s="50" t="s">
        <v>347</v>
      </c>
      <c r="C9" s="628">
        <v>4945000000</v>
      </c>
      <c r="D9" s="135">
        <v>29348</v>
      </c>
    </row>
    <row r="10" spans="1:15" ht="22.5" customHeight="1">
      <c r="A10" s="50">
        <v>2015</v>
      </c>
      <c r="B10" s="50" t="s">
        <v>348</v>
      </c>
      <c r="C10" s="628">
        <v>4945370000</v>
      </c>
      <c r="D10" s="135">
        <v>30011</v>
      </c>
    </row>
    <row r="11" spans="1:15" ht="22.5" customHeight="1">
      <c r="A11" s="50">
        <v>2016</v>
      </c>
      <c r="B11" s="50" t="s">
        <v>349</v>
      </c>
      <c r="C11" s="370">
        <v>5013072000</v>
      </c>
      <c r="D11" s="367">
        <v>31053</v>
      </c>
    </row>
    <row r="12" spans="1:15" ht="22.5" customHeight="1">
      <c r="A12" s="71">
        <v>2017</v>
      </c>
      <c r="B12" s="50" t="s">
        <v>350</v>
      </c>
      <c r="C12" s="627">
        <v>5088655000</v>
      </c>
      <c r="D12" s="626">
        <v>31629</v>
      </c>
    </row>
    <row r="13" spans="1:15" ht="22.5" customHeight="1">
      <c r="A13" s="50">
        <v>2018</v>
      </c>
      <c r="B13" s="50" t="s">
        <v>351</v>
      </c>
      <c r="C13" s="602">
        <v>5004194000</v>
      </c>
      <c r="D13" s="492">
        <v>31959</v>
      </c>
    </row>
    <row r="14" spans="1:15" ht="22.5" customHeight="1">
      <c r="A14" s="50">
        <v>2019</v>
      </c>
      <c r="B14" s="50" t="s">
        <v>352</v>
      </c>
      <c r="C14" s="370">
        <v>5050253000</v>
      </c>
      <c r="D14" s="367">
        <v>32208</v>
      </c>
    </row>
    <row r="15" spans="1:15" ht="22.5" customHeight="1">
      <c r="A15" s="51">
        <v>2020</v>
      </c>
      <c r="B15" s="51" t="s">
        <v>556</v>
      </c>
      <c r="C15" s="370">
        <v>4929045000</v>
      </c>
      <c r="D15" s="367">
        <v>32550</v>
      </c>
    </row>
    <row r="16" spans="1:15" ht="22.5" customHeight="1">
      <c r="A16" s="295">
        <v>2021</v>
      </c>
      <c r="B16" s="295" t="s">
        <v>585</v>
      </c>
      <c r="C16" s="569">
        <v>4937775000</v>
      </c>
      <c r="D16" s="280">
        <v>33409</v>
      </c>
    </row>
    <row r="17" spans="1:4" ht="22.5" customHeight="1">
      <c r="A17" s="295">
        <v>2022</v>
      </c>
      <c r="B17" s="295" t="s">
        <v>632</v>
      </c>
      <c r="C17" s="569">
        <v>4813510000</v>
      </c>
      <c r="D17" s="280">
        <v>33634</v>
      </c>
    </row>
    <row r="18" spans="1:4" ht="22.5" customHeight="1">
      <c r="A18" s="305">
        <v>2023</v>
      </c>
      <c r="B18" s="305" t="s">
        <v>1593</v>
      </c>
      <c r="C18" s="569">
        <v>4973095000</v>
      </c>
      <c r="D18" s="280">
        <v>33858</v>
      </c>
    </row>
    <row r="19" spans="1:4" ht="22.5" customHeight="1"/>
    <row r="20" spans="1:4" ht="22.5" customHeight="1"/>
    <row r="21" spans="1:4" ht="22.5" customHeight="1"/>
    <row r="22" spans="1:4" ht="22.5" customHeight="1"/>
    <row r="23" spans="1:4" ht="22.5" customHeight="1"/>
    <row r="24" spans="1:4" ht="22.5" customHeight="1"/>
    <row r="25" spans="1:4" ht="22.5" customHeight="1"/>
    <row r="26" spans="1:4" ht="22.5" customHeight="1"/>
    <row r="27" spans="1:4" ht="22.5" customHeight="1"/>
    <row r="28" spans="1:4" ht="22.5" customHeight="1"/>
  </sheetData>
  <customSheetViews>
    <customSheetView guid="{7638DF67-4320-4B2E-8CED-F30400A22A6F}"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1"/>
      <headerFooter>
        <oddFooter>&amp;C- &amp;P -</oddFooter>
      </headerFooter>
    </customSheetView>
    <customSheetView guid="{033C36F7-E1E4-46BF-954B-BBA7310CE75C}" showGridLines="0">
      <selection activeCell="E1" sqref="E1"/>
      <colBreaks count="1" manualBreakCount="1">
        <brk id="5" max="18" man="1"/>
      </colBreaks>
      <pageMargins left="0.25" right="0.25" top="0.75" bottom="0.75" header="0.3" footer="0.3"/>
      <pageSetup paperSize="9" scale="77" orientation="portrait" horizontalDpi="300" verticalDpi="300" r:id="rId2"/>
      <headerFooter>
        <oddFooter>&amp;C- &amp;P -</oddFooter>
      </headerFooter>
    </customSheetView>
    <customSheetView guid="{36472B0F-2A8F-4437-8A5B-DB8B4B6E968E}" showGridLines="0" printArea="1">
      <selection activeCell="E1" sqref="E1"/>
      <colBreaks count="1" manualBreakCount="1">
        <brk id="5" max="18" man="1"/>
      </colBreaks>
      <pageMargins left="0.25" right="0.25" top="0.75" bottom="0.75" header="0.3" footer="0.3"/>
      <pageSetup paperSize="9" scale="77" orientation="portrait" horizontalDpi="300" verticalDpi="300" r:id="rId3"/>
      <headerFooter>
        <oddFooter>&amp;C- &amp;P -</oddFooter>
      </headerFooter>
    </customSheetView>
    <customSheetView guid="{2D0A6E8D-0408-4801-8FAA-C5FD88FF0EC2}"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4"/>
      <headerFooter>
        <oddFooter>&amp;C- &amp;P -</oddFooter>
      </headerFooter>
    </customSheetView>
    <customSheetView guid="{CCAE2F8D-A096-471A-A5DB-761473E75C80}"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
      <headerFooter>
        <oddFooter>&amp;C- &amp;P -</oddFooter>
      </headerFooter>
    </customSheetView>
    <customSheetView guid="{A70FDA42-82B2-4F14-8984-2E2044C05861}"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6"/>
      <headerFooter>
        <oddFooter>&amp;C- &amp;P -</oddFooter>
      </headerFooter>
    </customSheetView>
    <customSheetView guid="{F8F8F397-D6A3-4BD0-9E53-3D39483D1CBF}"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7"/>
      <headerFooter>
        <oddFooter>&amp;C- &amp;P -</oddFooter>
      </headerFooter>
    </customSheetView>
    <customSheetView guid="{D673FFEC-E07D-49B9-A0FC-BCF5FDFD2C67}" showGridLines="0">
      <selection activeCell="E1" sqref="E1"/>
      <colBreaks count="1" manualBreakCount="1">
        <brk id="5" max="18" man="1"/>
      </colBreaks>
      <pageMargins left="0.25" right="0.25" top="0.75" bottom="0.75" header="0.3" footer="0.3"/>
      <pageSetup paperSize="9" scale="77" orientation="portrait" horizontalDpi="300" verticalDpi="300" r:id="rId8"/>
      <headerFooter>
        <oddFooter>&amp;C- &amp;P -</oddFooter>
      </headerFooter>
    </customSheetView>
    <customSheetView guid="{EE98275F-E3BA-4A7E-BE2A-0F7F35847352}" showGridLines="0" printArea="1">
      <selection activeCell="E1" sqref="E1"/>
      <colBreaks count="1" manualBreakCount="1">
        <brk id="5" max="18" man="1"/>
      </colBreaks>
      <pageMargins left="0.25" right="0.25" top="0.75" bottom="0.75" header="0.3" footer="0.3"/>
      <pageSetup paperSize="9" scale="77" orientation="portrait" horizontalDpi="300" verticalDpi="300" r:id="rId9"/>
      <headerFooter>
        <oddFooter>&amp;C- &amp;P -</oddFooter>
      </headerFooter>
    </customSheetView>
    <customSheetView guid="{97E03D02-D480-4666-A6E1-59D4144B3FD9}"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10"/>
      <headerFooter>
        <oddFooter>&amp;C- &amp;P -</oddFooter>
      </headerFooter>
    </customSheetView>
    <customSheetView guid="{9A3FFD83-48B2-47DA-8A5E-53892F5AF928}" showGridLines="0" fitToPage="1" printArea="1">
      <selection activeCell="E1" sqref="E1"/>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11"/>
      <headerFooter>
        <oddFooter>&amp;C- &amp;P -</oddFooter>
      </headerFooter>
    </customSheetView>
    <customSheetView guid="{717D5D0E-03BD-42FE-B02F-A9FF9CADF1A5}"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12"/>
      <headerFooter>
        <oddFooter>&amp;C- &amp;P -</oddFooter>
      </headerFooter>
    </customSheetView>
    <customSheetView guid="{30A2590E-B68F-488E-B4E2-55E3D8A53AAC}" showGridLines="0">
      <selection activeCell="E1" sqref="E1"/>
      <colBreaks count="1" manualBreakCount="1">
        <brk id="5" max="18" man="1"/>
      </colBreaks>
      <pageMargins left="0.25" right="0.25" top="0.75" bottom="0.75" header="0.3" footer="0.3"/>
      <pageSetup paperSize="9" scale="77" orientation="portrait" horizontalDpi="300" verticalDpi="300" r:id="rId13"/>
      <headerFooter>
        <oddFooter>&amp;C- &amp;P -</oddFooter>
      </headerFooter>
    </customSheetView>
    <customSheetView guid="{031DD57E-C293-423A-8DF7-B2FDC9241663}" showGridLines="0">
      <selection activeCell="E1" sqref="E1"/>
      <colBreaks count="1" manualBreakCount="1">
        <brk id="5" max="18" man="1"/>
      </colBreaks>
      <pageMargins left="0.25" right="0.25" top="0.75" bottom="0.75" header="0.3" footer="0.3"/>
      <pageSetup paperSize="9" scale="77" orientation="portrait" horizontalDpi="300" verticalDpi="300" r:id="rId14"/>
      <headerFooter>
        <oddFooter>&amp;C- &amp;P -</oddFooter>
      </headerFooter>
    </customSheetView>
    <customSheetView guid="{F9B3178F-FE3C-420E-BE2A-18A94A5552B8}" showGridLines="0">
      <selection activeCell="E1" sqref="E1"/>
      <colBreaks count="1" manualBreakCount="1">
        <brk id="5" max="18" man="1"/>
      </colBreaks>
      <pageMargins left="0.25" right="0.25" top="0.75" bottom="0.75" header="0.3" footer="0.3"/>
      <pageSetup paperSize="9" scale="77" orientation="portrait" horizontalDpi="300" verticalDpi="300" r:id="rId15"/>
      <headerFooter>
        <oddFooter>&amp;C- &amp;P -</oddFooter>
      </headerFooter>
    </customSheetView>
    <customSheetView guid="{F314B098-4B95-4B92-8423-CB04A69922DF}" showGridLines="0" printArea="1">
      <selection activeCell="E1" sqref="E1"/>
      <colBreaks count="1" manualBreakCount="1">
        <brk id="5" max="18" man="1"/>
      </colBreaks>
      <pageMargins left="0.25" right="0.25" top="0.75" bottom="0.75" header="0.3" footer="0.3"/>
      <pageSetup paperSize="9" scale="77" orientation="portrait" horizontalDpi="300" verticalDpi="300" r:id="rId16"/>
      <headerFooter>
        <oddFooter>&amp;C- &amp;P -</oddFooter>
      </headerFooter>
    </customSheetView>
    <customSheetView guid="{BBA60712-7519-46EB-A3CF-B043CF2D8D90}"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17"/>
      <headerFooter>
        <oddFooter>&amp;C- &amp;P -</oddFooter>
      </headerFooter>
    </customSheetView>
    <customSheetView guid="{FAEA9D20-506D-4159-8291-B8ED06C29A08}" showGridLines="0">
      <selection activeCell="E1" sqref="E1"/>
      <colBreaks count="1" manualBreakCount="1">
        <brk id="5" max="18" man="1"/>
      </colBreaks>
      <pageMargins left="0.25" right="0.25" top="0.75" bottom="0.75" header="0.3" footer="0.3"/>
      <pageSetup paperSize="9" scale="77" orientation="portrait" horizontalDpi="300" verticalDpi="300" r:id="rId18"/>
      <headerFooter>
        <oddFooter>&amp;C- &amp;P -</oddFooter>
      </headerFooter>
    </customSheetView>
    <customSheetView guid="{499C3B7B-ECFB-4FFB-BA0B-0B7B9DCC326F}" showGridLines="0" printArea="1">
      <selection activeCell="E1" sqref="E1"/>
      <colBreaks count="1" manualBreakCount="1">
        <brk id="5" max="18" man="1"/>
      </colBreaks>
      <pageMargins left="0.25" right="0.25" top="0.75" bottom="0.75" header="0.3" footer="0.3"/>
      <pageSetup paperSize="9" scale="77" orientation="portrait" horizontalDpi="300" verticalDpi="300" r:id="rId19"/>
      <headerFooter>
        <oddFooter>&amp;C- &amp;P -</oddFooter>
      </headerFooter>
    </customSheetView>
    <customSheetView guid="{582EB886-5348-41F7-B6C3-7D5782D3ACD9}" showGridLines="0">
      <selection activeCell="E1" sqref="E1"/>
      <colBreaks count="1" manualBreakCount="1">
        <brk id="5" max="18" man="1"/>
      </colBreaks>
      <pageMargins left="0.25" right="0.25" top="0.75" bottom="0.75" header="0.3" footer="0.3"/>
      <pageSetup paperSize="9" scale="77" orientation="portrait" horizontalDpi="300" verticalDpi="300" r:id="rId20"/>
      <headerFooter>
        <oddFooter>&amp;C- &amp;P -</oddFooter>
      </headerFooter>
    </customSheetView>
    <customSheetView guid="{67A28A89-E198-4A6E-809F-7C1EE1D592B0}" showGridLines="0" printArea="1">
      <selection activeCell="E1" sqref="E1"/>
      <colBreaks count="1" manualBreakCount="1">
        <brk id="5" max="18" man="1"/>
      </colBreaks>
      <pageMargins left="0.25" right="0.25" top="0.75" bottom="0.75" header="0.3" footer="0.3"/>
      <pageSetup paperSize="9" scale="77" orientation="portrait" horizontalDpi="300" verticalDpi="300" r:id="rId21"/>
      <headerFooter>
        <oddFooter>&amp;C- &amp;P -</oddFooter>
      </headerFooter>
    </customSheetView>
    <customSheetView guid="{CED0B8D9-B004-48AD-A858-70C151F3F6A0}" showGridLines="0">
      <selection activeCell="E1" sqref="E1"/>
      <colBreaks count="1" manualBreakCount="1">
        <brk id="5" max="18" man="1"/>
      </colBreaks>
      <pageMargins left="0.25" right="0.25" top="0.75" bottom="0.75" header="0.3" footer="0.3"/>
      <pageSetup paperSize="9" scale="77" orientation="portrait" horizontalDpi="300" verticalDpi="300" r:id="rId22"/>
      <headerFooter>
        <oddFooter>&amp;C- &amp;P -</oddFooter>
      </headerFooter>
    </customSheetView>
    <customSheetView guid="{76A99285-706C-47CC-88FC-63EDE717FCB7}" showGridLines="0">
      <selection activeCell="E1" sqref="E1"/>
      <colBreaks count="1" manualBreakCount="1">
        <brk id="5" max="18" man="1"/>
      </colBreaks>
      <pageMargins left="0.25" right="0.25" top="0.75" bottom="0.75" header="0.3" footer="0.3"/>
      <pageSetup paperSize="9" scale="77" orientation="portrait" horizontalDpi="300" verticalDpi="300" r:id="rId23"/>
      <headerFooter>
        <oddFooter>&amp;C- &amp;P -</oddFooter>
      </headerFooter>
    </customSheetView>
    <customSheetView guid="{00865AC3-5823-4499-87D6-A32864153DFC}" showGridLines="0">
      <selection activeCell="E1" sqref="E1"/>
      <colBreaks count="1" manualBreakCount="1">
        <brk id="5" max="18" man="1"/>
      </colBreaks>
      <pageMargins left="0.25" right="0.25" top="0.75" bottom="0.75" header="0.3" footer="0.3"/>
      <pageSetup paperSize="9" scale="77" orientation="portrait" horizontalDpi="300" verticalDpi="300" r:id="rId24"/>
      <headerFooter>
        <oddFooter>&amp;C- &amp;P -</oddFooter>
      </headerFooter>
    </customSheetView>
    <customSheetView guid="{441DB8A6-A33C-419D-875A-3F2FFBE6E0E8}" showGridLines="0">
      <selection activeCell="E1" sqref="E1"/>
      <colBreaks count="1" manualBreakCount="1">
        <brk id="5" max="18" man="1"/>
      </colBreaks>
      <pageMargins left="0.25" right="0.25" top="0.75" bottom="0.75" header="0.3" footer="0.3"/>
      <pageSetup paperSize="9" scale="77" orientation="portrait" horizontalDpi="300" verticalDpi="300" r:id="rId25"/>
      <headerFooter>
        <oddFooter>&amp;C- &amp;P -</oddFooter>
      </headerFooter>
    </customSheetView>
    <customSheetView guid="{2BC28E4B-9C81-4843-8B55-63150A8DD92B}" showGridLines="0">
      <selection activeCell="E1" sqref="E1"/>
      <colBreaks count="1" manualBreakCount="1">
        <brk id="5" max="18" man="1"/>
      </colBreaks>
      <pageMargins left="0.25" right="0.25" top="0.75" bottom="0.75" header="0.3" footer="0.3"/>
      <pageSetup paperSize="9" scale="77" orientation="portrait" horizontalDpi="300" verticalDpi="300" r:id="rId26"/>
      <headerFooter>
        <oddFooter>&amp;C- &amp;P -</oddFooter>
      </headerFooter>
    </customSheetView>
    <customSheetView guid="{CEC8D9A4-667A-441A-B348-38BA69B851DA}" showGridLines="0">
      <selection activeCell="E1" sqref="E1"/>
      <colBreaks count="1" manualBreakCount="1">
        <brk id="5" max="18" man="1"/>
      </colBreaks>
      <pageMargins left="0.25" right="0.25" top="0.75" bottom="0.75" header="0.3" footer="0.3"/>
      <pageSetup paperSize="9" scale="77" orientation="portrait" horizontalDpi="300" verticalDpi="300" r:id="rId27"/>
      <headerFooter>
        <oddFooter>&amp;C- &amp;P -</oddFooter>
      </headerFooter>
    </customSheetView>
    <customSheetView guid="{84F041DC-148A-40FE-A6D1-68C2D054DF55}" showGridLines="0">
      <selection activeCell="E1" sqref="E1"/>
      <colBreaks count="1" manualBreakCount="1">
        <brk id="5" max="18" man="1"/>
      </colBreaks>
      <pageMargins left="0.25" right="0.25" top="0.75" bottom="0.75" header="0.3" footer="0.3"/>
      <pageSetup paperSize="9" scale="77" orientation="portrait" horizontalDpi="300" verticalDpi="300" r:id="rId28"/>
      <headerFooter>
        <oddFooter>&amp;C- &amp;P -</oddFooter>
      </headerFooter>
    </customSheetView>
    <customSheetView guid="{EA8DD5C4-37CD-4D83-93C6-8AAE3FA22626}" showGridLines="0">
      <selection activeCell="E1" sqref="E1"/>
      <colBreaks count="1" manualBreakCount="1">
        <brk id="5" max="18" man="1"/>
      </colBreaks>
      <pageMargins left="0.25" right="0.25" top="0.75" bottom="0.75" header="0.3" footer="0.3"/>
      <pageSetup paperSize="9" scale="77" orientation="portrait" horizontalDpi="300" verticalDpi="300" r:id="rId29"/>
      <headerFooter>
        <oddFooter>&amp;C- &amp;P -</oddFooter>
      </headerFooter>
    </customSheetView>
    <customSheetView guid="{EB719729-E4E7-4A6B-A0F2-B45634A8A39C}" showGridLines="0">
      <selection activeCell="E1" sqref="E1"/>
      <colBreaks count="1" manualBreakCount="1">
        <brk id="5" max="18" man="1"/>
      </colBreaks>
      <pageMargins left="0.25" right="0.25" top="0.75" bottom="0.75" header="0.3" footer="0.3"/>
      <pageSetup paperSize="9" scale="77" orientation="portrait" horizontalDpi="300" verticalDpi="300" r:id="rId30"/>
      <headerFooter>
        <oddFooter>&amp;C- &amp;P -</oddFooter>
      </headerFooter>
    </customSheetView>
    <customSheetView guid="{3BCE3315-BEC0-4AD9-A818-0BC0D795FE7B}" showGridLines="0" printArea="1">
      <selection activeCell="E1" sqref="E1"/>
      <colBreaks count="1" manualBreakCount="1">
        <brk id="5" max="18" man="1"/>
      </colBreaks>
      <pageMargins left="0.25" right="0.25" top="0.75" bottom="0.75" header="0.3" footer="0.3"/>
      <pageSetup paperSize="9" scale="77" orientation="portrait" horizontalDpi="300" verticalDpi="300" r:id="rId31"/>
      <headerFooter>
        <oddFooter>&amp;C- &amp;P -</oddFooter>
      </headerFooter>
    </customSheetView>
    <customSheetView guid="{D5E8139D-26D3-42E5-96BB-6121322C48CB}" showGridLines="0">
      <selection activeCell="E1" sqref="E1"/>
      <colBreaks count="1" manualBreakCount="1">
        <brk id="5" max="18" man="1"/>
      </colBreaks>
      <pageMargins left="0.25" right="0.25" top="0.75" bottom="0.75" header="0.3" footer="0.3"/>
      <pageSetup paperSize="9" scale="77" orientation="portrait" horizontalDpi="300" verticalDpi="300" r:id="rId32"/>
      <headerFooter>
        <oddFooter>&amp;C- &amp;P -</oddFooter>
      </headerFooter>
    </customSheetView>
    <customSheetView guid="{A7A537DD-3639-4028-8374-24EF93F7F50D}" showGridLines="0" printArea="1">
      <selection activeCell="E1" sqref="E1"/>
      <colBreaks count="1" manualBreakCount="1">
        <brk id="5" max="18" man="1"/>
      </colBreaks>
      <pageMargins left="0.25" right="0.25" top="0.75" bottom="0.75" header="0.3" footer="0.3"/>
      <pageSetup paperSize="9" scale="77" orientation="portrait" horizontalDpi="300" verticalDpi="300" r:id="rId33"/>
      <headerFooter>
        <oddFooter>&amp;C- &amp;P -</oddFooter>
      </headerFooter>
    </customSheetView>
    <customSheetView guid="{0B51740E-E870-447D-82CF-F9426A0FDB8A}" showGridLines="0">
      <selection activeCell="E1" sqref="E1"/>
      <colBreaks count="1" manualBreakCount="1">
        <brk id="5" max="18" man="1"/>
      </colBreaks>
      <pageMargins left="0.25" right="0.25" top="0.75" bottom="0.75" header="0.3" footer="0.3"/>
      <pageSetup paperSize="9" scale="77" orientation="portrait" horizontalDpi="300" verticalDpi="300" r:id="rId34"/>
      <headerFooter>
        <oddFooter>&amp;C- &amp;P -</oddFooter>
      </headerFooter>
    </customSheetView>
    <customSheetView guid="{B25978DA-B72A-4DF3-B7F6-0B7323E18582}"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35"/>
      <headerFooter>
        <oddFooter>&amp;C- &amp;P -</oddFooter>
      </headerFooter>
    </customSheetView>
    <customSheetView guid="{1FD8CC80-ABBD-4004-965D-7C3A94C6060A}" showGridLines="0" printArea="1">
      <selection activeCell="E1" sqref="E1"/>
      <colBreaks count="1" manualBreakCount="1">
        <brk id="5" max="18" man="1"/>
      </colBreaks>
      <pageMargins left="0.25" right="0.25" top="0.75" bottom="0.75" header="0.3" footer="0.3"/>
      <pageSetup paperSize="9" scale="77" orientation="portrait" horizontalDpi="300" verticalDpi="300" r:id="rId36"/>
      <headerFooter>
        <oddFooter>&amp;C- &amp;P -</oddFooter>
      </headerFooter>
    </customSheetView>
    <customSheetView guid="{4B3B3520-A8B7-4246-A658-5E3046C11156}" showGridLines="0" printArea="1">
      <selection activeCell="E1" sqref="E1"/>
      <colBreaks count="1" manualBreakCount="1">
        <brk id="5" max="18" man="1"/>
      </colBreaks>
      <pageMargins left="0.25" right="0.25" top="0.75" bottom="0.75" header="0.3" footer="0.3"/>
      <pageSetup paperSize="9" scale="77" orientation="portrait" horizontalDpi="300" verticalDpi="300" r:id="rId37"/>
      <headerFooter>
        <oddFooter>&amp;C- &amp;P -</oddFooter>
      </headerFooter>
    </customSheetView>
    <customSheetView guid="{8AC86257-3275-45B0-9EB5-FCC978284538}"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38"/>
      <headerFooter>
        <oddFooter>&amp;C- &amp;P -</oddFooter>
      </headerFooter>
    </customSheetView>
    <customSheetView guid="{E45D6C9F-29CA-4814-BB11-FCF7794E8FD9}"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39"/>
      <headerFooter>
        <oddFooter>&amp;C- &amp;P -</oddFooter>
      </headerFooter>
    </customSheetView>
    <customSheetView guid="{8B4E2514-D1F2-4DC0-817C-9C588D7DCCCB}" showGridLines="0" printArea="1">
      <selection activeCell="E1" sqref="E1"/>
      <colBreaks count="1" manualBreakCount="1">
        <brk id="5" max="18" man="1"/>
      </colBreaks>
      <pageMargins left="0.25" right="0.25" top="0.75" bottom="0.75" header="0.3" footer="0.3"/>
      <pageSetup paperSize="9" scale="77" orientation="portrait" horizontalDpi="300" verticalDpi="300" r:id="rId40"/>
      <headerFooter>
        <oddFooter>&amp;C- &amp;P -</oddFooter>
      </headerFooter>
    </customSheetView>
    <customSheetView guid="{C0326AA0-4A84-4874-8CF5-FBF582EDE8E4}" showGridLines="0" printArea="1">
      <selection activeCell="E1" sqref="E1"/>
      <colBreaks count="1" manualBreakCount="1">
        <brk id="5" max="18" man="1"/>
      </colBreaks>
      <pageMargins left="0.25" right="0.25" top="0.75" bottom="0.75" header="0.3" footer="0.3"/>
      <pageSetup paperSize="9" scale="77" orientation="portrait" horizontalDpi="300" verticalDpi="300" r:id="rId41"/>
      <headerFooter>
        <oddFooter>&amp;C- &amp;P -</oddFooter>
      </headerFooter>
    </customSheetView>
    <customSheetView guid="{59B93C71-A242-4D48-B468-4BF3F954629F}" showGridLines="0" printArea="1">
      <selection activeCell="E1" sqref="E1"/>
      <colBreaks count="1" manualBreakCount="1">
        <brk id="5" max="18" man="1"/>
      </colBreaks>
      <pageMargins left="0.25" right="0.25" top="0.75" bottom="0.75" header="0.3" footer="0.3"/>
      <pageSetup paperSize="9" scale="77" orientation="portrait" horizontalDpi="300" verticalDpi="300" r:id="rId42"/>
      <headerFooter>
        <oddFooter>&amp;C- &amp;P -</oddFooter>
      </headerFooter>
    </customSheetView>
    <customSheetView guid="{1E58E4D1-4C75-4B8C-BEB1-17A46DD86746}"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43"/>
      <headerFooter>
        <oddFooter>&amp;C- &amp;P -</oddFooter>
      </headerFooter>
    </customSheetView>
    <customSheetView guid="{D71B0015-E1E5-4683-BC96-4B8372B0A92C}"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44"/>
      <headerFooter>
        <oddFooter>&amp;C- &amp;P -</oddFooter>
      </headerFooter>
    </customSheetView>
    <customSheetView guid="{7A9295A9-5D4A-4252-8AE5-EAA229FB3161}"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45"/>
      <headerFooter>
        <oddFooter>&amp;C- &amp;P -</oddFooter>
      </headerFooter>
    </customSheetView>
    <customSheetView guid="{034C4040-D496-4677-9760-C8AFC8A3816C}"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46"/>
      <headerFooter>
        <oddFooter>&amp;C- &amp;P -</oddFooter>
      </headerFooter>
    </customSheetView>
    <customSheetView guid="{430D13A4-4EC3-4F3B-94F5-67B604D20D98}" showGridLines="0" printArea="1">
      <selection activeCell="E1" sqref="E1"/>
      <colBreaks count="1" manualBreakCount="1">
        <brk id="5" max="18" man="1"/>
      </colBreaks>
      <pageMargins left="0.25" right="0.25" top="0.75" bottom="0.75" header="0.3" footer="0.3"/>
      <pageSetup paperSize="9" scale="77" orientation="portrait" horizontalDpi="300" verticalDpi="300" r:id="rId47"/>
      <headerFooter>
        <oddFooter>&amp;C- &amp;P -</oddFooter>
      </headerFooter>
    </customSheetView>
    <customSheetView guid="{337CCED3-5E6B-4E3D-BC98-489707EF974E}" showGridLines="0" printArea="1">
      <selection activeCell="E1" sqref="E1"/>
      <colBreaks count="1" manualBreakCount="1">
        <brk id="5" max="18" man="1"/>
      </colBreaks>
      <pageMargins left="0.25" right="0.25" top="0.75" bottom="0.75" header="0.3" footer="0.3"/>
      <pageSetup paperSize="9" scale="77" orientation="portrait" horizontalDpi="300" verticalDpi="300" r:id="rId48"/>
      <headerFooter>
        <oddFooter>&amp;C- &amp;P -</oddFooter>
      </headerFooter>
    </customSheetView>
    <customSheetView guid="{0EDD8A79-DA95-4C03-AB90-8EF8BEF7366A}"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49"/>
      <headerFooter>
        <oddFooter>&amp;C- &amp;P -</oddFooter>
      </headerFooter>
    </customSheetView>
    <customSheetView guid="{214495F1-9B71-47E5-887D-A07A1A95C8B8}"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0"/>
      <headerFooter>
        <oddFooter>&amp;C- &amp;P -</oddFooter>
      </headerFooter>
    </customSheetView>
    <customSheetView guid="{CD8CBEF9-02F2-47BF-8155-972E366007BB}" showGridLines="0" printArea="1">
      <selection activeCell="E1" sqref="E1"/>
      <colBreaks count="1" manualBreakCount="1">
        <brk id="5" max="18" man="1"/>
      </colBreaks>
      <pageMargins left="0.25" right="0.25" top="0.75" bottom="0.75" header="0.3" footer="0.3"/>
      <pageSetup paperSize="9" scale="77" orientation="portrait" horizontalDpi="300" verticalDpi="300" r:id="rId51"/>
      <headerFooter>
        <oddFooter>&amp;C- &amp;P -</oddFooter>
      </headerFooter>
    </customSheetView>
    <customSheetView guid="{BD61EDB6-A93F-4890-AEDE-32E26E64EB3F}"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2"/>
      <headerFooter>
        <oddFooter>&amp;C- &amp;P -</oddFooter>
      </headerFooter>
    </customSheetView>
    <customSheetView guid="{2551149C-B400-4FF7-9C66-7D38AF192CD3}"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3"/>
      <headerFooter>
        <oddFooter>&amp;C- &amp;P -</oddFooter>
      </headerFooter>
    </customSheetView>
    <customSheetView guid="{F0A88F7F-B050-44D2-9557-2B68B424EAF3}"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4"/>
      <headerFooter>
        <oddFooter>&amp;C- &amp;P -</oddFooter>
      </headerFooter>
    </customSheetView>
    <customSheetView guid="{2868789A-41EF-4245-B3C9-D4B5F666F8F4}" showGridLines="0" printArea="1">
      <selection activeCell="E1" sqref="E1"/>
      <colBreaks count="1" manualBreakCount="1">
        <brk id="5" max="18" man="1"/>
      </colBreaks>
      <pageMargins left="0.25" right="0.25" top="0.75" bottom="0.75" header="0.3" footer="0.3"/>
      <pageSetup paperSize="9" scale="77" orientation="portrait" horizontalDpi="300" verticalDpi="300" r:id="rId55"/>
      <headerFooter>
        <oddFooter>&amp;C- &amp;P -</oddFooter>
      </headerFooter>
    </customSheetView>
    <customSheetView guid="{D4061CCF-D275-4D76-9A0F-61EA73C6A533}"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6"/>
      <headerFooter>
        <oddFooter>&amp;C- &amp;P -</oddFooter>
      </headerFooter>
    </customSheetView>
    <customSheetView guid="{EDD10121-F027-40CB-A383-1ABBBA7824D4}" showGridLines="0" printArea="1">
      <selection activeCell="E1" sqref="E1"/>
      <colBreaks count="1" manualBreakCount="1">
        <brk id="5" max="18" man="1"/>
      </colBreaks>
      <pageMargins left="0.25" right="0.25" top="0.75" bottom="0.75" header="0.3" footer="0.3"/>
      <pageSetup paperSize="9" scale="77" orientation="portrait" horizontalDpi="300" verticalDpi="300" r:id="rId57"/>
      <headerFooter>
        <oddFooter>&amp;C- &amp;P -</oddFooter>
      </headerFooter>
    </customSheetView>
    <customSheetView guid="{D6BD57F8-F6EE-4534-8181-C57064A1B98C}" scale="115" showGridLines="0" fitToPage="1">
      <selection activeCell="R18" sqref="R18"/>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8"/>
      <headerFooter>
        <oddFooter>&amp;C- &amp;P -</oddFooter>
      </headerFooter>
    </customSheetView>
    <customSheetView guid="{277459B4-A39D-41CB-B2BE-AB6578293E76}" scale="115" showGridLines="0" fitToPage="1" printArea="1">
      <selection activeCell="R18" sqref="R18"/>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59"/>
      <headerFooter>
        <oddFooter>&amp;C- &amp;P -</oddFooter>
      </headerFooter>
    </customSheetView>
  </customSheetViews>
  <phoneticPr fontId="7"/>
  <hyperlinks>
    <hyperlink ref="E1" location="目次!A1" display="目次へ戻る"/>
  </hyperlinks>
  <printOptions horizontalCentered="1" verticalCentered="1"/>
  <pageMargins left="0.23622047244094491" right="0.23622047244094491" top="0.74803149606299213" bottom="0.74803149606299213" header="0.31496062992125984" footer="0.31496062992125984"/>
  <pageSetup paperSize="9" scale="96" fitToHeight="0" orientation="landscape" horizontalDpi="300" verticalDpi="300" r:id="rId60"/>
  <headerFooter>
    <oddFooter>&amp;C- &amp;P -</oddFooter>
  </headerFooter>
  <colBreaks count="1" manualBreakCount="1">
    <brk id="5" max="18" man="1"/>
  </colBreaks>
  <drawing r:id="rId6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6"/>
  <sheetViews>
    <sheetView showGridLines="0" zoomScaleNormal="115" zoomScaleSheetLayoutView="100" workbookViewId="0">
      <selection activeCell="F12" sqref="F12"/>
    </sheetView>
  </sheetViews>
  <sheetFormatPr defaultColWidth="9" defaultRowHeight="13.5"/>
  <cols>
    <col min="1" max="1" width="11.875" style="629" customWidth="1"/>
    <col min="2" max="4" width="14.625" style="88" customWidth="1"/>
    <col min="5" max="5" width="10.625" style="88" bestFit="1" customWidth="1"/>
    <col min="6" max="16384" width="9" style="88"/>
  </cols>
  <sheetData>
    <row r="1" spans="1:7">
      <c r="E1" s="271" t="s">
        <v>399</v>
      </c>
    </row>
    <row r="2" spans="1:7">
      <c r="A2" s="632" t="s">
        <v>1413</v>
      </c>
      <c r="G2" s="632" t="s">
        <v>1413</v>
      </c>
    </row>
    <row r="3" spans="1:7">
      <c r="D3" s="1102" t="s">
        <v>2108</v>
      </c>
    </row>
    <row r="4" spans="1:7" ht="37.5" customHeight="1">
      <c r="A4" s="631" t="s">
        <v>396</v>
      </c>
      <c r="B4" s="631" t="s">
        <v>394</v>
      </c>
      <c r="C4" s="631" t="s">
        <v>9</v>
      </c>
      <c r="D4" s="631" t="s">
        <v>1411</v>
      </c>
      <c r="E4" s="630"/>
    </row>
    <row r="5" spans="1:7" ht="22.5" customHeight="1">
      <c r="A5" s="1197" t="s">
        <v>1412</v>
      </c>
      <c r="B5" s="1198">
        <v>13</v>
      </c>
      <c r="C5" s="1198">
        <v>11</v>
      </c>
      <c r="D5" s="1198">
        <f t="shared" ref="D5:D25" si="0">B5+C5</f>
        <v>24</v>
      </c>
    </row>
    <row r="6" spans="1:7" ht="22.5" customHeight="1">
      <c r="A6" s="1197">
        <v>5</v>
      </c>
      <c r="B6" s="1198">
        <v>23</v>
      </c>
      <c r="C6" s="1198">
        <v>33</v>
      </c>
      <c r="D6" s="1198">
        <f t="shared" si="0"/>
        <v>56</v>
      </c>
    </row>
    <row r="7" spans="1:7" ht="22.5" customHeight="1">
      <c r="A7" s="1197">
        <v>10</v>
      </c>
      <c r="B7" s="1198">
        <v>35</v>
      </c>
      <c r="C7" s="1198">
        <v>39</v>
      </c>
      <c r="D7" s="1198">
        <f t="shared" si="0"/>
        <v>74</v>
      </c>
    </row>
    <row r="8" spans="1:7" ht="22.5" customHeight="1">
      <c r="A8" s="1197">
        <v>15</v>
      </c>
      <c r="B8" s="1198">
        <v>34</v>
      </c>
      <c r="C8" s="1198">
        <v>30</v>
      </c>
      <c r="D8" s="1198">
        <f t="shared" si="0"/>
        <v>64</v>
      </c>
    </row>
    <row r="9" spans="1:7" ht="22.5" customHeight="1">
      <c r="A9" s="1197">
        <v>20</v>
      </c>
      <c r="B9" s="1198">
        <v>16</v>
      </c>
      <c r="C9" s="1198">
        <v>27</v>
      </c>
      <c r="D9" s="1198">
        <f t="shared" si="0"/>
        <v>43</v>
      </c>
    </row>
    <row r="10" spans="1:7" ht="22.5" customHeight="1">
      <c r="A10" s="1197">
        <v>25</v>
      </c>
      <c r="B10" s="1198">
        <v>19</v>
      </c>
      <c r="C10" s="1198">
        <v>36</v>
      </c>
      <c r="D10" s="1198">
        <f t="shared" si="0"/>
        <v>55</v>
      </c>
    </row>
    <row r="11" spans="1:7" ht="22.5" customHeight="1">
      <c r="A11" s="1197">
        <v>30</v>
      </c>
      <c r="B11" s="1198">
        <v>38</v>
      </c>
      <c r="C11" s="1198">
        <v>34</v>
      </c>
      <c r="D11" s="1198">
        <f t="shared" si="0"/>
        <v>72</v>
      </c>
    </row>
    <row r="12" spans="1:7" ht="22.5" customHeight="1">
      <c r="A12" s="1197">
        <v>35</v>
      </c>
      <c r="B12" s="1198">
        <v>37</v>
      </c>
      <c r="C12" s="1198">
        <v>56</v>
      </c>
      <c r="D12" s="1198">
        <f t="shared" si="0"/>
        <v>93</v>
      </c>
    </row>
    <row r="13" spans="1:7" ht="22.5" customHeight="1">
      <c r="A13" s="1197">
        <v>40</v>
      </c>
      <c r="B13" s="1198">
        <v>60</v>
      </c>
      <c r="C13" s="1198">
        <v>52</v>
      </c>
      <c r="D13" s="1198">
        <f t="shared" si="0"/>
        <v>112</v>
      </c>
    </row>
    <row r="14" spans="1:7" ht="22.5" customHeight="1">
      <c r="A14" s="1197">
        <v>45</v>
      </c>
      <c r="B14" s="1198">
        <v>80</v>
      </c>
      <c r="C14" s="1198">
        <v>81</v>
      </c>
      <c r="D14" s="1198">
        <f t="shared" si="0"/>
        <v>161</v>
      </c>
    </row>
    <row r="15" spans="1:7" ht="22.5" customHeight="1">
      <c r="A15" s="1197">
        <v>50</v>
      </c>
      <c r="B15" s="1198">
        <v>143</v>
      </c>
      <c r="C15" s="1198">
        <v>109</v>
      </c>
      <c r="D15" s="1198">
        <f t="shared" si="0"/>
        <v>252</v>
      </c>
    </row>
    <row r="16" spans="1:7" ht="22.5" customHeight="1">
      <c r="A16" s="1197">
        <v>55</v>
      </c>
      <c r="B16" s="1198">
        <v>168</v>
      </c>
      <c r="C16" s="1198">
        <v>116</v>
      </c>
      <c r="D16" s="1198">
        <f t="shared" si="0"/>
        <v>284</v>
      </c>
    </row>
    <row r="17" spans="1:4" ht="22.5" customHeight="1">
      <c r="A17" s="1197">
        <v>60</v>
      </c>
      <c r="B17" s="1198">
        <v>215</v>
      </c>
      <c r="C17" s="1198">
        <v>142</v>
      </c>
      <c r="D17" s="1198">
        <f t="shared" si="0"/>
        <v>357</v>
      </c>
    </row>
    <row r="18" spans="1:4" ht="22.5" customHeight="1">
      <c r="A18" s="1197">
        <v>65</v>
      </c>
      <c r="B18" s="1198">
        <v>200</v>
      </c>
      <c r="C18" s="1198">
        <v>136</v>
      </c>
      <c r="D18" s="1198">
        <f t="shared" si="0"/>
        <v>336</v>
      </c>
    </row>
    <row r="19" spans="1:4" ht="22.5" customHeight="1">
      <c r="A19" s="1197">
        <v>70</v>
      </c>
      <c r="B19" s="1198">
        <v>277</v>
      </c>
      <c r="C19" s="1198">
        <v>183</v>
      </c>
      <c r="D19" s="1198">
        <f t="shared" si="0"/>
        <v>460</v>
      </c>
    </row>
    <row r="20" spans="1:4" ht="22.5" customHeight="1">
      <c r="A20" s="1197">
        <v>75</v>
      </c>
      <c r="B20" s="1198">
        <v>211</v>
      </c>
      <c r="C20" s="1198">
        <v>207</v>
      </c>
      <c r="D20" s="1198">
        <f t="shared" si="0"/>
        <v>418</v>
      </c>
    </row>
    <row r="21" spans="1:4" ht="22.5" customHeight="1">
      <c r="A21" s="1197">
        <v>80</v>
      </c>
      <c r="B21" s="1198">
        <v>103</v>
      </c>
      <c r="C21" s="1198">
        <v>192</v>
      </c>
      <c r="D21" s="1198">
        <f t="shared" si="0"/>
        <v>295</v>
      </c>
    </row>
    <row r="22" spans="1:4" ht="22.5" customHeight="1">
      <c r="A22" s="1197">
        <v>85</v>
      </c>
      <c r="B22" s="1198">
        <v>44</v>
      </c>
      <c r="C22" s="1198">
        <v>105</v>
      </c>
      <c r="D22" s="1198">
        <f t="shared" si="0"/>
        <v>149</v>
      </c>
    </row>
    <row r="23" spans="1:4" ht="22.5" customHeight="1">
      <c r="A23" s="1197">
        <v>90</v>
      </c>
      <c r="B23" s="1198">
        <v>12</v>
      </c>
      <c r="C23" s="1198">
        <v>48</v>
      </c>
      <c r="D23" s="1198">
        <f t="shared" si="0"/>
        <v>60</v>
      </c>
    </row>
    <row r="24" spans="1:4" ht="22.5" customHeight="1">
      <c r="A24" s="1197">
        <v>95</v>
      </c>
      <c r="B24" s="1198">
        <v>1</v>
      </c>
      <c r="C24" s="1198">
        <v>23</v>
      </c>
      <c r="D24" s="1198">
        <f t="shared" si="0"/>
        <v>24</v>
      </c>
    </row>
    <row r="25" spans="1:4" ht="22.5" customHeight="1">
      <c r="A25" s="1197">
        <v>100</v>
      </c>
      <c r="B25" s="1198">
        <v>0</v>
      </c>
      <c r="C25" s="1198">
        <v>4</v>
      </c>
      <c r="D25" s="1198">
        <f t="shared" si="0"/>
        <v>4</v>
      </c>
    </row>
    <row r="26" spans="1:4" ht="22.5" customHeight="1">
      <c r="A26" s="1199" t="s">
        <v>1411</v>
      </c>
      <c r="B26" s="1200">
        <f>SUM(B5:B25)</f>
        <v>1729</v>
      </c>
      <c r="C26" s="1200">
        <f>SUM(C5:C25)</f>
        <v>1664</v>
      </c>
      <c r="D26" s="1200">
        <f>SUM(D5:D25)</f>
        <v>3393</v>
      </c>
    </row>
  </sheetData>
  <customSheetViews>
    <customSheetView guid="{7638DF67-4320-4B2E-8CED-F30400A22A6F}" showGridLines="0" printArea="1">
      <selection activeCell="F12" sqref="F12"/>
      <colBreaks count="1" manualBreakCount="1">
        <brk id="5" max="1048575" man="1"/>
      </colBreaks>
      <pageMargins left="0.7" right="0.7" top="0.75" bottom="0.75" header="0.3" footer="0.3"/>
      <pageSetup paperSize="9" scale="76" orientation="portrait" horizontalDpi="300" verticalDpi="300" r:id="rId1"/>
    </customSheetView>
    <customSheetView guid="{033C36F7-E1E4-46BF-954B-BBA7310CE75C}" showGridLines="0">
      <selection activeCell="N26" sqref="N26"/>
      <colBreaks count="1" manualBreakCount="1">
        <brk id="5" max="1048575" man="1"/>
      </colBreaks>
      <pageMargins left="0.7" right="0.7" top="0.75" bottom="0.75" header="0.3" footer="0.3"/>
      <pageSetup paperSize="9" scale="76" orientation="portrait" horizontalDpi="300" verticalDpi="300" r:id="rId2"/>
    </customSheetView>
    <customSheetView guid="{36472B0F-2A8F-4437-8A5B-DB8B4B6E968E}" showGridLines="0" printArea="1">
      <selection activeCell="T16" sqref="T16"/>
      <colBreaks count="1" manualBreakCount="1">
        <brk id="5" max="1048575" man="1"/>
      </colBreaks>
      <pageMargins left="0.7" right="0.7" top="0.75" bottom="0.75" header="0.3" footer="0.3"/>
      <pageSetup paperSize="9" scale="76" orientation="portrait" horizontalDpi="300" verticalDpi="300" r:id="rId3"/>
    </customSheetView>
    <customSheetView guid="{2D0A6E8D-0408-4801-8FAA-C5FD88FF0EC2}" showGridLines="0">
      <selection activeCell="F12" sqref="F12"/>
      <colBreaks count="1" manualBreakCount="1">
        <brk id="5" max="1048575" man="1"/>
      </colBreaks>
      <pageMargins left="0.7" right="0.7" top="0.75" bottom="0.75" header="0.3" footer="0.3"/>
      <pageSetup paperSize="9" scale="76" orientation="portrait" horizontalDpi="300" verticalDpi="300" r:id="rId4"/>
    </customSheetView>
    <customSheetView guid="{CCAE2F8D-A096-471A-A5DB-761473E75C80}" showGridLines="0" printArea="1">
      <selection activeCell="F12" sqref="F12"/>
      <colBreaks count="1" manualBreakCount="1">
        <brk id="5" max="1048575" man="1"/>
      </colBreaks>
      <pageMargins left="0.7" right="0.7" top="0.75" bottom="0.75" header="0.3" footer="0.3"/>
      <pageSetup paperSize="9" scale="76" orientation="portrait" horizontalDpi="300" verticalDpi="300" r:id="rId5"/>
    </customSheetView>
    <customSheetView guid="{A70FDA42-82B2-4F14-8984-2E2044C05861}" showGridLines="0">
      <selection activeCell="F12" sqref="F12"/>
      <colBreaks count="1" manualBreakCount="1">
        <brk id="5" max="1048575" man="1"/>
      </colBreaks>
      <pageMargins left="0.7" right="0.7" top="0.75" bottom="0.75" header="0.3" footer="0.3"/>
      <pageSetup paperSize="9" scale="76" orientation="portrait" horizontalDpi="300" verticalDpi="300" r:id="rId6"/>
    </customSheetView>
    <customSheetView guid="{F8F8F397-D6A3-4BD0-9E53-3D39483D1CBF}" showGridLines="0">
      <selection activeCell="F12" sqref="F12"/>
      <colBreaks count="1" manualBreakCount="1">
        <brk id="5" max="1048575" man="1"/>
      </colBreaks>
      <pageMargins left="0.7" right="0.7" top="0.75" bottom="0.75" header="0.3" footer="0.3"/>
      <pageSetup paperSize="9" scale="76" orientation="portrait" horizontalDpi="300" verticalDpi="300" r:id="rId7"/>
    </customSheetView>
    <customSheetView guid="{D673FFEC-E07D-49B9-A0FC-BCF5FDFD2C67}" showGridLines="0">
      <selection activeCell="T16" sqref="T16"/>
      <colBreaks count="1" manualBreakCount="1">
        <brk id="5" max="1048575" man="1"/>
      </colBreaks>
      <pageMargins left="0.7" right="0.7" top="0.75" bottom="0.75" header="0.3" footer="0.3"/>
      <pageSetup paperSize="9" scale="76" orientation="portrait" horizontalDpi="300" verticalDpi="300" r:id="rId8"/>
    </customSheetView>
    <customSheetView guid="{EE98275F-E3BA-4A7E-BE2A-0F7F35847352}" showGridLines="0" printArea="1">
      <selection activeCell="T16" sqref="T16"/>
      <colBreaks count="1" manualBreakCount="1">
        <brk id="5" max="1048575" man="1"/>
      </colBreaks>
      <pageMargins left="0.7" right="0.7" top="0.75" bottom="0.75" header="0.3" footer="0.3"/>
      <pageSetup paperSize="9" scale="76" orientation="portrait" horizontalDpi="300" verticalDpi="300" r:id="rId9"/>
    </customSheetView>
    <customSheetView guid="{97E03D02-D480-4666-A6E1-59D4144B3FD9}" showGridLines="0" printArea="1">
      <selection activeCell="N26" sqref="N26"/>
      <colBreaks count="1" manualBreakCount="1">
        <brk id="5" max="1048575" man="1"/>
      </colBreaks>
      <pageMargins left="0.7" right="0.7" top="0.75" bottom="0.75" header="0.3" footer="0.3"/>
      <pageSetup paperSize="9" scale="76" orientation="portrait" horizontalDpi="300" verticalDpi="300" r:id="rId10"/>
    </customSheetView>
    <customSheetView guid="{9A3FFD83-48B2-47DA-8A5E-53892F5AF928}" showGridLines="0" printArea="1">
      <selection activeCell="T16" sqref="T16"/>
      <colBreaks count="1" manualBreakCount="1">
        <brk id="5" max="1048575" man="1"/>
      </colBreaks>
      <pageMargins left="0.7" right="0.7" top="0.75" bottom="0.75" header="0.3" footer="0.3"/>
      <pageSetup paperSize="9" scale="76" orientation="portrait" horizontalDpi="300" verticalDpi="300" r:id="rId11"/>
    </customSheetView>
    <customSheetView guid="{717D5D0E-03BD-42FE-B02F-A9FF9CADF1A5}" showGridLines="0">
      <selection activeCell="F12" sqref="F12"/>
      <colBreaks count="1" manualBreakCount="1">
        <brk id="5" max="1048575" man="1"/>
      </colBreaks>
      <pageMargins left="0.7" right="0.7" top="0.75" bottom="0.75" header="0.3" footer="0.3"/>
      <pageSetup paperSize="9" scale="76" orientation="portrait" horizontalDpi="300" verticalDpi="300" r:id="rId12"/>
    </customSheetView>
    <customSheetView guid="{30A2590E-B68F-488E-B4E2-55E3D8A53AAC}" showGridLines="0">
      <selection activeCell="T16" sqref="T16"/>
      <colBreaks count="1" manualBreakCount="1">
        <brk id="5" max="1048575" man="1"/>
      </colBreaks>
      <pageMargins left="0.7" right="0.7" top="0.75" bottom="0.75" header="0.3" footer="0.3"/>
      <pageSetup paperSize="9" scale="76" orientation="portrait" horizontalDpi="300" verticalDpi="300" r:id="rId13"/>
    </customSheetView>
    <customSheetView guid="{031DD57E-C293-423A-8DF7-B2FDC9241663}" showGridLines="0">
      <selection activeCell="T16" sqref="T16"/>
      <colBreaks count="1" manualBreakCount="1">
        <brk id="5" max="1048575" man="1"/>
      </colBreaks>
      <pageMargins left="0.7" right="0.7" top="0.75" bottom="0.75" header="0.3" footer="0.3"/>
      <pageSetup paperSize="9" scale="76" orientation="portrait" horizontalDpi="300" verticalDpi="300" r:id="rId14"/>
    </customSheetView>
    <customSheetView guid="{F9B3178F-FE3C-420E-BE2A-18A94A5552B8}" showGridLines="0">
      <selection activeCell="T16" sqref="T16"/>
      <colBreaks count="1" manualBreakCount="1">
        <brk id="5" max="1048575" man="1"/>
      </colBreaks>
      <pageMargins left="0.7" right="0.7" top="0.75" bottom="0.75" header="0.3" footer="0.3"/>
      <pageSetup paperSize="9" scale="76" orientation="portrait" horizontalDpi="300" verticalDpi="300" r:id="rId15"/>
    </customSheetView>
    <customSheetView guid="{F314B098-4B95-4B92-8423-CB04A69922DF}" showGridLines="0" printArea="1">
      <selection activeCell="F12" sqref="F12"/>
      <colBreaks count="1" manualBreakCount="1">
        <brk id="5" max="1048575" man="1"/>
      </colBreaks>
      <pageMargins left="0.7" right="0.7" top="0.75" bottom="0.75" header="0.3" footer="0.3"/>
      <pageSetup paperSize="9" scale="76" orientation="portrait" horizontalDpi="300" verticalDpi="300" r:id="rId16"/>
    </customSheetView>
    <customSheetView guid="{BBA60712-7519-46EB-A3CF-B043CF2D8D90}" showGridLines="0" printArea="1">
      <selection activeCell="F12" sqref="F12"/>
      <colBreaks count="1" manualBreakCount="1">
        <brk id="5" max="1048575" man="1"/>
      </colBreaks>
      <pageMargins left="0.7" right="0.7" top="0.75" bottom="0.75" header="0.3" footer="0.3"/>
      <pageSetup paperSize="9" scale="76" orientation="portrait" horizontalDpi="300" verticalDpi="300" r:id="rId17"/>
    </customSheetView>
    <customSheetView guid="{FAEA9D20-506D-4159-8291-B8ED06C29A08}" showGridLines="0">
      <selection activeCell="N26" sqref="N26"/>
      <colBreaks count="1" manualBreakCount="1">
        <brk id="5" max="1048575" man="1"/>
      </colBreaks>
      <pageMargins left="0.7" right="0.7" top="0.75" bottom="0.75" header="0.3" footer="0.3"/>
      <pageSetup paperSize="9" scale="76" orientation="portrait" horizontalDpi="300" verticalDpi="300" r:id="rId18"/>
    </customSheetView>
    <customSheetView guid="{499C3B7B-ECFB-4FFB-BA0B-0B7B9DCC326F}" showGridLines="0" printArea="1">
      <selection activeCell="N26" sqref="N26"/>
      <colBreaks count="1" manualBreakCount="1">
        <brk id="5" max="1048575" man="1"/>
      </colBreaks>
      <pageMargins left="0.7" right="0.7" top="0.75" bottom="0.75" header="0.3" footer="0.3"/>
      <pageSetup paperSize="9" scale="76" orientation="portrait" horizontalDpi="300" verticalDpi="300" r:id="rId19"/>
    </customSheetView>
    <customSheetView guid="{582EB886-5348-41F7-B6C3-7D5782D3ACD9}" showGridLines="0">
      <colBreaks count="1" manualBreakCount="1">
        <brk id="5" max="1048575" man="1"/>
      </colBreaks>
      <pageMargins left="0.7" right="0.7" top="0.75" bottom="0.75" header="0.3" footer="0.3"/>
      <pageSetup paperSize="9" scale="76" orientation="portrait" horizontalDpi="300" verticalDpi="300" r:id="rId20"/>
    </customSheetView>
    <customSheetView guid="{67A28A89-E198-4A6E-809F-7C1EE1D592B0}" showGridLines="0" printArea="1">
      <colBreaks count="1" manualBreakCount="1">
        <brk id="5" max="1048575" man="1"/>
      </colBreaks>
      <pageMargins left="0.7" right="0.7" top="0.75" bottom="0.75" header="0.3" footer="0.3"/>
      <pageSetup paperSize="9" scale="76" orientation="portrait" horizontalDpi="300" verticalDpi="300" r:id="rId21"/>
    </customSheetView>
    <customSheetView guid="{CED0B8D9-B004-48AD-A858-70C151F3F6A0}" showGridLines="0">
      <colBreaks count="1" manualBreakCount="1">
        <brk id="5" max="1048575" man="1"/>
      </colBreaks>
      <pageMargins left="0.7" right="0.7" top="0.75" bottom="0.75" header="0.3" footer="0.3"/>
      <pageSetup paperSize="9" scale="76" orientation="portrait" horizontalDpi="300" verticalDpi="300" r:id="rId22"/>
    </customSheetView>
    <customSheetView guid="{76A99285-706C-47CC-88FC-63EDE717FCB7}" showGridLines="0">
      <colBreaks count="1" manualBreakCount="1">
        <brk id="5" max="1048575" man="1"/>
      </colBreaks>
      <pageMargins left="0.7" right="0.7" top="0.75" bottom="0.75" header="0.3" footer="0.3"/>
      <pageSetup paperSize="9" scale="76" orientation="portrait" horizontalDpi="300" verticalDpi="300" r:id="rId23"/>
    </customSheetView>
    <customSheetView guid="{00865AC3-5823-4499-87D6-A32864153DFC}" showGridLines="0">
      <colBreaks count="1" manualBreakCount="1">
        <brk id="5" max="1048575" man="1"/>
      </colBreaks>
      <pageMargins left="0.7" right="0.7" top="0.75" bottom="0.75" header="0.3" footer="0.3"/>
      <pageSetup paperSize="9" scale="76" orientation="portrait" horizontalDpi="300" verticalDpi="300" r:id="rId24"/>
    </customSheetView>
    <customSheetView guid="{441DB8A6-A33C-419D-875A-3F2FFBE6E0E8}" showGridLines="0">
      <colBreaks count="1" manualBreakCount="1">
        <brk id="5" max="1048575" man="1"/>
      </colBreaks>
      <pageMargins left="0.7" right="0.7" top="0.75" bottom="0.75" header="0.3" footer="0.3"/>
      <pageSetup paperSize="9" scale="76" orientation="portrait" horizontalDpi="300" verticalDpi="300" r:id="rId25"/>
    </customSheetView>
    <customSheetView guid="{2BC28E4B-9C81-4843-8B55-63150A8DD92B}" showGridLines="0">
      <colBreaks count="1" manualBreakCount="1">
        <brk id="5" max="1048575" man="1"/>
      </colBreaks>
      <pageMargins left="0.7" right="0.7" top="0.75" bottom="0.75" header="0.3" footer="0.3"/>
      <pageSetup paperSize="9" scale="76" orientation="portrait" horizontalDpi="300" verticalDpi="300" r:id="rId26"/>
    </customSheetView>
    <customSheetView guid="{CEC8D9A4-667A-441A-B348-38BA69B851DA}" showGridLines="0">
      <colBreaks count="1" manualBreakCount="1">
        <brk id="5" max="1048575" man="1"/>
      </colBreaks>
      <pageMargins left="0.7" right="0.7" top="0.75" bottom="0.75" header="0.3" footer="0.3"/>
      <pageSetup paperSize="9" scale="76" orientation="portrait" horizontalDpi="300" verticalDpi="300" r:id="rId27"/>
    </customSheetView>
    <customSheetView guid="{84F041DC-148A-40FE-A6D1-68C2D054DF55}" showGridLines="0">
      <colBreaks count="1" manualBreakCount="1">
        <brk id="5" max="1048575" man="1"/>
      </colBreaks>
      <pageMargins left="0.7" right="0.7" top="0.75" bottom="0.75" header="0.3" footer="0.3"/>
      <pageSetup paperSize="9" scale="76" orientation="portrait" horizontalDpi="300" verticalDpi="300" r:id="rId28"/>
    </customSheetView>
    <customSheetView guid="{EA8DD5C4-37CD-4D83-93C6-8AAE3FA22626}" showGridLines="0">
      <colBreaks count="1" manualBreakCount="1">
        <brk id="5" max="1048575" man="1"/>
      </colBreaks>
      <pageMargins left="0.7" right="0.7" top="0.75" bottom="0.75" header="0.3" footer="0.3"/>
      <pageSetup paperSize="9" scale="76" orientation="portrait" horizontalDpi="300" verticalDpi="300" r:id="rId29"/>
    </customSheetView>
    <customSheetView guid="{EB719729-E4E7-4A6B-A0F2-B45634A8A39C}" showGridLines="0">
      <colBreaks count="1" manualBreakCount="1">
        <brk id="5" max="1048575" man="1"/>
      </colBreaks>
      <pageMargins left="0.7" right="0.7" top="0.75" bottom="0.75" header="0.3" footer="0.3"/>
      <pageSetup paperSize="9" scale="76" orientation="portrait" horizontalDpi="300" verticalDpi="300" r:id="rId30"/>
    </customSheetView>
    <customSheetView guid="{3BCE3315-BEC0-4AD9-A818-0BC0D795FE7B}" showGridLines="0" printArea="1">
      <colBreaks count="1" manualBreakCount="1">
        <brk id="5" max="1048575" man="1"/>
      </colBreaks>
      <pageMargins left="0.7" right="0.7" top="0.75" bottom="0.75" header="0.3" footer="0.3"/>
      <pageSetup paperSize="9" scale="76" orientation="portrait" horizontalDpi="300" verticalDpi="300" r:id="rId31"/>
    </customSheetView>
    <customSheetView guid="{D5E8139D-26D3-42E5-96BB-6121322C48CB}" showGridLines="0">
      <colBreaks count="1" manualBreakCount="1">
        <brk id="5" max="1048575" man="1"/>
      </colBreaks>
      <pageMargins left="0.7" right="0.7" top="0.75" bottom="0.75" header="0.3" footer="0.3"/>
      <pageSetup paperSize="9" scale="76" orientation="portrait" horizontalDpi="300" verticalDpi="300" r:id="rId32"/>
    </customSheetView>
    <customSheetView guid="{A7A537DD-3639-4028-8374-24EF93F7F50D}" showGridLines="0" printArea="1">
      <colBreaks count="1" manualBreakCount="1">
        <brk id="5" max="1048575" man="1"/>
      </colBreaks>
      <pageMargins left="0.7" right="0.7" top="0.75" bottom="0.75" header="0.3" footer="0.3"/>
      <pageSetup paperSize="9" scale="76" orientation="portrait" horizontalDpi="300" verticalDpi="300" r:id="rId33"/>
    </customSheetView>
    <customSheetView guid="{0B51740E-E870-447D-82CF-F9426A0FDB8A}" showGridLines="0">
      <colBreaks count="1" manualBreakCount="1">
        <brk id="5" max="1048575" man="1"/>
      </colBreaks>
      <pageMargins left="0.7" right="0.7" top="0.75" bottom="0.75" header="0.3" footer="0.3"/>
      <pageSetup paperSize="9" scale="76" orientation="portrait" horizontalDpi="300" verticalDpi="300" r:id="rId34"/>
    </customSheetView>
    <customSheetView guid="{B25978DA-B72A-4DF3-B7F6-0B7323E18582}" showGridLines="0">
      <selection activeCell="F12" sqref="F12"/>
      <colBreaks count="1" manualBreakCount="1">
        <brk id="5" max="1048575" man="1"/>
      </colBreaks>
      <pageMargins left="0.7" right="0.7" top="0.75" bottom="0.75" header="0.3" footer="0.3"/>
      <pageSetup paperSize="9" scale="76" orientation="portrait" horizontalDpi="300" verticalDpi="300" r:id="rId35"/>
    </customSheetView>
    <customSheetView guid="{1FD8CC80-ABBD-4004-965D-7C3A94C6060A}" showGridLines="0" printArea="1">
      <selection activeCell="T16" sqref="T16"/>
      <colBreaks count="1" manualBreakCount="1">
        <brk id="5" max="1048575" man="1"/>
      </colBreaks>
      <pageMargins left="0.7" right="0.7" top="0.75" bottom="0.75" header="0.3" footer="0.3"/>
      <pageSetup paperSize="9" scale="76" orientation="portrait" horizontalDpi="300" verticalDpi="300" r:id="rId36"/>
    </customSheetView>
    <customSheetView guid="{4B3B3520-A8B7-4246-A658-5E3046C11156}" showGridLines="0" printArea="1">
      <selection activeCell="T16" sqref="T16"/>
      <colBreaks count="1" manualBreakCount="1">
        <brk id="5" max="1048575" man="1"/>
      </colBreaks>
      <pageMargins left="0.7" right="0.7" top="0.75" bottom="0.75" header="0.3" footer="0.3"/>
      <pageSetup paperSize="9" scale="76" orientation="portrait" horizontalDpi="300" verticalDpi="300" r:id="rId37"/>
    </customSheetView>
    <customSheetView guid="{8AC86257-3275-45B0-9EB5-FCC978284538}" showGridLines="0">
      <selection activeCell="F12" sqref="F12"/>
      <colBreaks count="1" manualBreakCount="1">
        <brk id="5" max="1048575" man="1"/>
      </colBreaks>
      <pageMargins left="0.7" right="0.7" top="0.75" bottom="0.75" header="0.3" footer="0.3"/>
      <pageSetup paperSize="9" scale="76" orientation="portrait" horizontalDpi="300" verticalDpi="300" r:id="rId38"/>
    </customSheetView>
    <customSheetView guid="{E45D6C9F-29CA-4814-BB11-FCF7794E8FD9}" showGridLines="0" printArea="1">
      <selection activeCell="F12" sqref="F12"/>
      <colBreaks count="1" manualBreakCount="1">
        <brk id="5" max="1048575" man="1"/>
      </colBreaks>
      <pageMargins left="0.7" right="0.7" top="0.75" bottom="0.75" header="0.3" footer="0.3"/>
      <pageSetup paperSize="9" scale="76" orientation="portrait" horizontalDpi="300" verticalDpi="300" r:id="rId39"/>
    </customSheetView>
    <customSheetView guid="{8B4E2514-D1F2-4DC0-817C-9C588D7DCCCB}" showGridLines="0" printArea="1">
      <selection activeCell="T16" sqref="T16"/>
      <colBreaks count="1" manualBreakCount="1">
        <brk id="5" max="1048575" man="1"/>
      </colBreaks>
      <pageMargins left="0.7" right="0.7" top="0.75" bottom="0.75" header="0.3" footer="0.3"/>
      <pageSetup paperSize="9" scale="76" orientation="portrait" horizontalDpi="300" verticalDpi="300" r:id="rId40"/>
    </customSheetView>
    <customSheetView guid="{C0326AA0-4A84-4874-8CF5-FBF582EDE8E4}" showGridLines="0" printArea="1">
      <selection activeCell="T16" sqref="T16"/>
      <colBreaks count="1" manualBreakCount="1">
        <brk id="5" max="1048575" man="1"/>
      </colBreaks>
      <pageMargins left="0.7" right="0.7" top="0.75" bottom="0.75" header="0.3" footer="0.3"/>
      <pageSetup paperSize="9" scale="76" orientation="portrait" horizontalDpi="300" verticalDpi="300" r:id="rId41"/>
    </customSheetView>
    <customSheetView guid="{59B93C71-A242-4D48-B468-4BF3F954629F}" showGridLines="0" printArea="1">
      <selection activeCell="N26" sqref="N26"/>
      <colBreaks count="1" manualBreakCount="1">
        <brk id="5" max="1048575" man="1"/>
      </colBreaks>
      <pageMargins left="0.7" right="0.7" top="0.75" bottom="0.75" header="0.3" footer="0.3"/>
      <pageSetup paperSize="9" scale="76" orientation="portrait" horizontalDpi="300" verticalDpi="300" r:id="rId42"/>
    </customSheetView>
    <customSheetView guid="{1E58E4D1-4C75-4B8C-BEB1-17A46DD86746}" showGridLines="0">
      <selection activeCell="F12" sqref="F12"/>
      <colBreaks count="1" manualBreakCount="1">
        <brk id="5" max="1048575" man="1"/>
      </colBreaks>
      <pageMargins left="0.7" right="0.7" top="0.75" bottom="0.75" header="0.3" footer="0.3"/>
      <pageSetup paperSize="9" scale="76" orientation="portrait" horizontalDpi="300" verticalDpi="300" r:id="rId43"/>
    </customSheetView>
    <customSheetView guid="{D71B0015-E1E5-4683-BC96-4B8372B0A92C}" showGridLines="0" printArea="1">
      <selection activeCell="F12" sqref="F12"/>
      <colBreaks count="1" manualBreakCount="1">
        <brk id="5" max="1048575" man="1"/>
      </colBreaks>
      <pageMargins left="0.7" right="0.7" top="0.75" bottom="0.75" header="0.3" footer="0.3"/>
      <pageSetup paperSize="9" scale="76" orientation="portrait" horizontalDpi="300" verticalDpi="300" r:id="rId44"/>
    </customSheetView>
    <customSheetView guid="{7A9295A9-5D4A-4252-8AE5-EAA229FB3161}" showGridLines="0" printArea="1">
      <selection activeCell="F12" sqref="F12"/>
      <colBreaks count="1" manualBreakCount="1">
        <brk id="5" max="1048575" man="1"/>
      </colBreaks>
      <pageMargins left="0.7" right="0.7" top="0.75" bottom="0.75" header="0.3" footer="0.3"/>
      <pageSetup paperSize="9" scale="76" orientation="portrait" horizontalDpi="300" verticalDpi="300" r:id="rId45"/>
    </customSheetView>
    <customSheetView guid="{034C4040-D496-4677-9760-C8AFC8A3816C}" showGridLines="0">
      <selection activeCell="F12" sqref="F12"/>
      <colBreaks count="1" manualBreakCount="1">
        <brk id="5" max="1048575" man="1"/>
      </colBreaks>
      <pageMargins left="0.7" right="0.7" top="0.75" bottom="0.75" header="0.3" footer="0.3"/>
      <pageSetup paperSize="9" scale="76" orientation="portrait" horizontalDpi="300" verticalDpi="300" r:id="rId46"/>
    </customSheetView>
    <customSheetView guid="{430D13A4-4EC3-4F3B-94F5-67B604D20D98}" showGridLines="0" printArea="1">
      <selection activeCell="N26" sqref="N26"/>
      <colBreaks count="1" manualBreakCount="1">
        <brk id="5" max="1048575" man="1"/>
      </colBreaks>
      <pageMargins left="0.7" right="0.7" top="0.75" bottom="0.75" header="0.3" footer="0.3"/>
      <pageSetup paperSize="9" scale="76" orientation="portrait" horizontalDpi="300" verticalDpi="300" r:id="rId47"/>
    </customSheetView>
    <customSheetView guid="{337CCED3-5E6B-4E3D-BC98-489707EF974E}" showGridLines="0" printArea="1">
      <selection activeCell="F12" sqref="F12"/>
      <colBreaks count="1" manualBreakCount="1">
        <brk id="5" max="1048575" man="1"/>
      </colBreaks>
      <pageMargins left="0.7" right="0.7" top="0.75" bottom="0.75" header="0.3" footer="0.3"/>
      <pageSetup paperSize="9" scale="76" orientation="portrait" horizontalDpi="300" verticalDpi="300" r:id="rId48"/>
    </customSheetView>
    <customSheetView guid="{0EDD8A79-DA95-4C03-AB90-8EF8BEF7366A}" showGridLines="0">
      <selection activeCell="F12" sqref="F12"/>
      <colBreaks count="1" manualBreakCount="1">
        <brk id="5" max="1048575" man="1"/>
      </colBreaks>
      <pageMargins left="0.7" right="0.7" top="0.75" bottom="0.75" header="0.3" footer="0.3"/>
      <pageSetup paperSize="9" scale="76" orientation="portrait" horizontalDpi="300" verticalDpi="300" r:id="rId49"/>
    </customSheetView>
    <customSheetView guid="{214495F1-9B71-47E5-887D-A07A1A95C8B8}" showGridLines="0">
      <selection activeCell="F12" sqref="F12"/>
      <colBreaks count="1" manualBreakCount="1">
        <brk id="5" max="1048575" man="1"/>
      </colBreaks>
      <pageMargins left="0.7" right="0.7" top="0.75" bottom="0.75" header="0.3" footer="0.3"/>
      <pageSetup paperSize="9" scale="76" orientation="portrait" horizontalDpi="300" verticalDpi="300" r:id="rId50"/>
    </customSheetView>
    <customSheetView guid="{CD8CBEF9-02F2-47BF-8155-972E366007BB}" showGridLines="0" printArea="1">
      <selection activeCell="F12" sqref="F12"/>
      <colBreaks count="1" manualBreakCount="1">
        <brk id="5" max="1048575" man="1"/>
      </colBreaks>
      <pageMargins left="0.7" right="0.7" top="0.75" bottom="0.75" header="0.3" footer="0.3"/>
      <pageSetup paperSize="9" scale="76" orientation="portrait" horizontalDpi="300" verticalDpi="300" r:id="rId51"/>
    </customSheetView>
    <customSheetView guid="{BD61EDB6-A93F-4890-AEDE-32E26E64EB3F}" showGridLines="0" printArea="1">
      <selection activeCell="F12" sqref="F12"/>
      <colBreaks count="1" manualBreakCount="1">
        <brk id="5" max="1048575" man="1"/>
      </colBreaks>
      <pageMargins left="0.7" right="0.7" top="0.75" bottom="0.75" header="0.3" footer="0.3"/>
      <pageSetup paperSize="9" scale="76" orientation="portrait" horizontalDpi="300" verticalDpi="300" r:id="rId52"/>
    </customSheetView>
    <customSheetView guid="{2551149C-B400-4FF7-9C66-7D38AF192CD3}" showGridLines="0">
      <selection activeCell="F12" sqref="F12"/>
      <colBreaks count="1" manualBreakCount="1">
        <brk id="5" max="1048575" man="1"/>
      </colBreaks>
      <pageMargins left="0.7" right="0.7" top="0.75" bottom="0.75" header="0.3" footer="0.3"/>
      <pageSetup paperSize="9" scale="76" orientation="portrait" horizontalDpi="300" verticalDpi="300" r:id="rId53"/>
    </customSheetView>
    <customSheetView guid="{F0A88F7F-B050-44D2-9557-2B68B424EAF3}" showGridLines="0">
      <selection activeCell="F12" sqref="F12"/>
      <colBreaks count="1" manualBreakCount="1">
        <brk id="5" max="1048575" man="1"/>
      </colBreaks>
      <pageMargins left="0.7" right="0.7" top="0.75" bottom="0.75" header="0.3" footer="0.3"/>
      <pageSetup paperSize="9" scale="76" orientation="portrait" horizontalDpi="300" verticalDpi="300" r:id="rId54"/>
    </customSheetView>
    <customSheetView guid="{2868789A-41EF-4245-B3C9-D4B5F666F8F4}" showGridLines="0" printArea="1">
      <selection activeCell="N26" sqref="N26"/>
      <colBreaks count="1" manualBreakCount="1">
        <brk id="5" max="1048575" man="1"/>
      </colBreaks>
      <pageMargins left="0.7" right="0.7" top="0.75" bottom="0.75" header="0.3" footer="0.3"/>
      <pageSetup paperSize="9" scale="76" orientation="portrait" horizontalDpi="300" verticalDpi="300" r:id="rId55"/>
    </customSheetView>
    <customSheetView guid="{D4061CCF-D275-4D76-9A0F-61EA73C6A533}" showGridLines="0" printArea="1">
      <selection activeCell="F12" sqref="F12"/>
      <colBreaks count="1" manualBreakCount="1">
        <brk id="5" max="1048575" man="1"/>
      </colBreaks>
      <pageMargins left="0.7" right="0.7" top="0.75" bottom="0.75" header="0.3" footer="0.3"/>
      <pageSetup paperSize="9" scale="76" orientation="portrait" horizontalDpi="300" verticalDpi="300" r:id="rId56"/>
    </customSheetView>
    <customSheetView guid="{EDD10121-F027-40CB-A383-1ABBBA7824D4}" showGridLines="0" printArea="1">
      <selection activeCell="N26" sqref="N26"/>
      <colBreaks count="1" manualBreakCount="1">
        <brk id="5" max="1048575" man="1"/>
      </colBreaks>
      <pageMargins left="0.7" right="0.7" top="0.75" bottom="0.75" header="0.3" footer="0.3"/>
      <pageSetup paperSize="9" scale="76" orientation="portrait" horizontalDpi="300" verticalDpi="300" r:id="rId57"/>
    </customSheetView>
    <customSheetView guid="{D6BD57F8-F6EE-4534-8181-C57064A1B98C}" scale="115" showGridLines="0">
      <selection activeCell="E13" sqref="E13"/>
      <colBreaks count="1" manualBreakCount="1">
        <brk id="5" max="1048575" man="1"/>
      </colBreaks>
      <pageMargins left="0.7" right="0.7" top="0.75" bottom="0.75" header="0.3" footer="0.3"/>
      <pageSetup paperSize="9" scale="76" orientation="portrait" horizontalDpi="300" verticalDpi="300" r:id="rId58"/>
    </customSheetView>
    <customSheetView guid="{277459B4-A39D-41CB-B2BE-AB6578293E76}" scale="115" showGridLines="0" printArea="1">
      <selection activeCell="E13" sqref="E13"/>
      <colBreaks count="1" manualBreakCount="1">
        <brk id="5" max="1048575" man="1"/>
      </colBreaks>
      <pageMargins left="0.7" right="0.7" top="0.75" bottom="0.75" header="0.3" footer="0.3"/>
      <pageSetup paperSize="9" scale="76" orientation="portrait" horizontalDpi="300" verticalDpi="300" r:id="rId59"/>
    </customSheetView>
  </customSheetViews>
  <phoneticPr fontId="7"/>
  <hyperlinks>
    <hyperlink ref="E1" location="目次!A1" display="目次へ戻る"/>
  </hyperlinks>
  <pageMargins left="0.7" right="0.7" top="0.75" bottom="0.75" header="0.3" footer="0.3"/>
  <pageSetup paperSize="9" scale="76" orientation="portrait" horizontalDpi="300" verticalDpi="300" r:id="rId60"/>
  <colBreaks count="1" manualBreakCount="1">
    <brk id="5" max="1048575" man="1"/>
  </colBreaks>
  <drawing r:id="rId6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33"/>
  <sheetViews>
    <sheetView showGridLines="0" zoomScaleNormal="100" zoomScaleSheetLayoutView="100" workbookViewId="0">
      <selection activeCell="J2" sqref="J2"/>
    </sheetView>
  </sheetViews>
  <sheetFormatPr defaultColWidth="9" defaultRowHeight="13.5"/>
  <cols>
    <col min="1" max="2" width="11.875" style="209" customWidth="1"/>
    <col min="3" max="6" width="14.625" style="209" customWidth="1"/>
    <col min="7" max="7" width="10.625" style="209" bestFit="1" customWidth="1"/>
    <col min="8" max="9" width="5.25" style="209" customWidth="1"/>
    <col min="10" max="17" width="9" style="209"/>
    <col min="18" max="18" width="9.25" style="209" bestFit="1" customWidth="1"/>
    <col min="19" max="20" width="9" style="209"/>
    <col min="21" max="21" width="13.125" style="209" customWidth="1"/>
    <col min="22" max="22" width="13.875" style="209" customWidth="1"/>
    <col min="23" max="23" width="6.875" style="209" customWidth="1"/>
    <col min="24" max="16384" width="9" style="209"/>
  </cols>
  <sheetData>
    <row r="1" spans="1:10">
      <c r="G1" s="125" t="s">
        <v>399</v>
      </c>
    </row>
    <row r="2" spans="1:10">
      <c r="A2" s="209" t="s">
        <v>2481</v>
      </c>
      <c r="J2" s="209" t="s">
        <v>2481</v>
      </c>
    </row>
    <row r="4" spans="1:10" ht="37.5" customHeight="1">
      <c r="A4" s="99" t="s">
        <v>343</v>
      </c>
      <c r="B4" s="99" t="s">
        <v>344</v>
      </c>
      <c r="C4" s="574" t="s">
        <v>1417</v>
      </c>
      <c r="D4" s="574" t="s">
        <v>1416</v>
      </c>
      <c r="E4" s="574" t="s">
        <v>1415</v>
      </c>
      <c r="F4" s="574" t="s">
        <v>1414</v>
      </c>
    </row>
    <row r="5" spans="1:10" ht="22.5" customHeight="1">
      <c r="A5" s="99">
        <v>2010</v>
      </c>
      <c r="B5" s="99" t="s">
        <v>557</v>
      </c>
      <c r="C5" s="626">
        <v>7342843</v>
      </c>
      <c r="D5" s="626">
        <v>5588343</v>
      </c>
      <c r="E5" s="1192">
        <v>1844000</v>
      </c>
      <c r="F5" s="626">
        <v>11328</v>
      </c>
    </row>
    <row r="6" spans="1:10" ht="22.5" customHeight="1">
      <c r="A6" s="99">
        <v>2011</v>
      </c>
      <c r="B6" s="99" t="s">
        <v>580</v>
      </c>
      <c r="C6" s="626">
        <v>7803142</v>
      </c>
      <c r="D6" s="626">
        <v>5620936</v>
      </c>
      <c r="E6" s="1201">
        <v>2117000</v>
      </c>
      <c r="F6" s="1201">
        <v>11919</v>
      </c>
    </row>
    <row r="7" spans="1:10" ht="22.5" customHeight="1">
      <c r="A7" s="99">
        <v>2012</v>
      </c>
      <c r="B7" s="99" t="s">
        <v>345</v>
      </c>
      <c r="C7" s="626">
        <v>8518882</v>
      </c>
      <c r="D7" s="626">
        <v>5736455</v>
      </c>
      <c r="E7" s="1201">
        <v>2509000</v>
      </c>
      <c r="F7" s="1201">
        <v>12751</v>
      </c>
    </row>
    <row r="8" spans="1:10" ht="22.5" customHeight="1">
      <c r="A8" s="99">
        <v>2013</v>
      </c>
      <c r="B8" s="99" t="s">
        <v>346</v>
      </c>
      <c r="C8" s="626">
        <v>9141406</v>
      </c>
      <c r="D8" s="626">
        <v>5629220</v>
      </c>
      <c r="E8" s="1201">
        <v>2689000</v>
      </c>
      <c r="F8" s="1201">
        <v>13068</v>
      </c>
    </row>
    <row r="9" spans="1:10" ht="22.5" customHeight="1">
      <c r="A9" s="99">
        <v>2014</v>
      </c>
      <c r="B9" s="99" t="s">
        <v>347</v>
      </c>
      <c r="C9" s="626">
        <v>9536135</v>
      </c>
      <c r="D9" s="626">
        <v>5604774</v>
      </c>
      <c r="E9" s="1201">
        <v>2871000</v>
      </c>
      <c r="F9" s="1201">
        <v>13557</v>
      </c>
    </row>
    <row r="10" spans="1:10" ht="22.5" customHeight="1">
      <c r="A10" s="99">
        <v>2015</v>
      </c>
      <c r="B10" s="99" t="s">
        <v>348</v>
      </c>
      <c r="C10" s="626">
        <v>9793064</v>
      </c>
      <c r="D10" s="626">
        <v>5662510</v>
      </c>
      <c r="E10" s="1201">
        <v>3031000</v>
      </c>
      <c r="F10" s="1201">
        <v>13913</v>
      </c>
    </row>
    <row r="11" spans="1:10" ht="22.5" customHeight="1">
      <c r="A11" s="99">
        <v>2016</v>
      </c>
      <c r="B11" s="99" t="s">
        <v>349</v>
      </c>
      <c r="C11" s="42">
        <v>8767181</v>
      </c>
      <c r="D11" s="42">
        <v>5544337</v>
      </c>
      <c r="E11" s="1192">
        <v>3961000</v>
      </c>
      <c r="F11" s="1192">
        <v>14586</v>
      </c>
    </row>
    <row r="12" spans="1:10" ht="22.5" customHeight="1">
      <c r="A12" s="99">
        <v>2017</v>
      </c>
      <c r="B12" s="99" t="s">
        <v>350</v>
      </c>
      <c r="C12" s="42">
        <v>9062025</v>
      </c>
      <c r="D12" s="42">
        <v>5606683</v>
      </c>
      <c r="E12" s="1192">
        <v>4428000</v>
      </c>
      <c r="F12" s="1192">
        <v>15117</v>
      </c>
    </row>
    <row r="13" spans="1:10" ht="22.5" customHeight="1">
      <c r="A13" s="99">
        <v>2018</v>
      </c>
      <c r="B13" s="99" t="s">
        <v>351</v>
      </c>
      <c r="C13" s="42">
        <v>9019175</v>
      </c>
      <c r="D13" s="42">
        <v>5830558</v>
      </c>
      <c r="E13" s="1192">
        <v>4775000</v>
      </c>
      <c r="F13" s="1192">
        <v>15429</v>
      </c>
    </row>
    <row r="14" spans="1:10" ht="22.5" customHeight="1">
      <c r="A14" s="99">
        <v>2019</v>
      </c>
      <c r="B14" s="99" t="s">
        <v>352</v>
      </c>
      <c r="C14" s="42">
        <v>9289055</v>
      </c>
      <c r="D14" s="42">
        <v>6033065</v>
      </c>
      <c r="E14" s="1192">
        <v>4968000</v>
      </c>
      <c r="F14" s="1192">
        <v>15823</v>
      </c>
    </row>
    <row r="15" spans="1:10" ht="22.5" customHeight="1">
      <c r="A15" s="99">
        <v>2020</v>
      </c>
      <c r="B15" s="99" t="s">
        <v>556</v>
      </c>
      <c r="C15" s="42">
        <v>9585508</v>
      </c>
      <c r="D15" s="42">
        <v>6099796</v>
      </c>
      <c r="E15" s="1192">
        <v>5245000</v>
      </c>
      <c r="F15" s="1192">
        <v>16207</v>
      </c>
    </row>
    <row r="16" spans="1:10" ht="22.5" customHeight="1">
      <c r="A16" s="99">
        <v>2021</v>
      </c>
      <c r="B16" s="99" t="s">
        <v>585</v>
      </c>
      <c r="C16" s="42">
        <v>9761030</v>
      </c>
      <c r="D16" s="42">
        <v>6303282</v>
      </c>
      <c r="E16" s="1192">
        <v>5534000</v>
      </c>
      <c r="F16" s="1192">
        <v>16458</v>
      </c>
    </row>
    <row r="17" spans="1:6" ht="22.5" customHeight="1">
      <c r="A17" s="99">
        <v>2022</v>
      </c>
      <c r="B17" s="99" t="s">
        <v>632</v>
      </c>
      <c r="C17" s="1202">
        <v>9990325</v>
      </c>
      <c r="D17" s="1202">
        <v>6567477</v>
      </c>
      <c r="E17" s="1203">
        <v>5552569</v>
      </c>
      <c r="F17" s="1202">
        <v>16512</v>
      </c>
    </row>
    <row r="18" spans="1:6" ht="22.5" customHeight="1">
      <c r="A18" s="99">
        <v>2023</v>
      </c>
      <c r="B18" s="99" t="s">
        <v>1593</v>
      </c>
      <c r="C18" s="1202">
        <v>10296042</v>
      </c>
      <c r="D18" s="1202">
        <v>6754747</v>
      </c>
      <c r="E18" s="1203">
        <v>5710785</v>
      </c>
      <c r="F18" s="1202">
        <v>16461</v>
      </c>
    </row>
    <row r="19" spans="1:6" ht="22.5" customHeight="1">
      <c r="A19" s="99">
        <v>2024</v>
      </c>
      <c r="B19" s="99" t="s">
        <v>2075</v>
      </c>
      <c r="C19" s="1167">
        <v>10479441</v>
      </c>
      <c r="D19" s="1167">
        <v>6932599</v>
      </c>
      <c r="E19" s="1167">
        <v>5854498</v>
      </c>
      <c r="F19" s="1167">
        <v>16543</v>
      </c>
    </row>
    <row r="20" spans="1:6" ht="22.5" customHeight="1"/>
    <row r="21" spans="1:6" ht="22.5" customHeight="1"/>
    <row r="22" spans="1:6" ht="22.5" customHeight="1"/>
    <row r="23" spans="1:6" ht="22.5" customHeight="1"/>
    <row r="24" spans="1:6" ht="22.5" customHeight="1"/>
    <row r="25" spans="1:6" ht="22.5" customHeight="1"/>
    <row r="26" spans="1:6" ht="22.5" customHeight="1"/>
    <row r="27" spans="1:6" ht="22.5" customHeight="1"/>
    <row r="28" spans="1:6" ht="22.5" customHeight="1"/>
    <row r="29" spans="1:6" ht="22.5" customHeight="1"/>
    <row r="30" spans="1:6" ht="22.5" customHeight="1"/>
    <row r="31" spans="1:6" ht="22.5" customHeight="1"/>
    <row r="32" spans="1:6" ht="22.5" customHeight="1"/>
    <row r="33" ht="22.5" customHeight="1"/>
  </sheetData>
  <customSheetViews>
    <customSheetView guid="{7638DF67-4320-4B2E-8CED-F30400A22A6F}" scale="130" showGridLines="0" fitToPage="1">
      <selection activeCell="J2" sqref="J2"/>
      <colBreaks count="1" manualBreakCount="1">
        <brk id="7" max="22" man="1"/>
      </colBreaks>
      <pageMargins left="0.25" right="0.25" top="0.75" bottom="0.75" header="0.3" footer="0.3"/>
      <pageSetup paperSize="9" scale="75" orientation="landscape" horizontalDpi="300" verticalDpi="300" r:id="rId1"/>
      <headerFooter>
        <oddFooter>&amp;C- &amp;P -</oddFooter>
      </headerFooter>
    </customSheetView>
    <customSheetView guid="{D6BD57F8-F6EE-4534-8181-C57064A1B98C}" scale="130" showGridLines="0" fitToPage="1">
      <selection activeCell="J2" sqref="J2"/>
      <colBreaks count="1" manualBreakCount="1">
        <brk id="7" max="22" man="1"/>
      </colBreaks>
      <pageMargins left="0.25" right="0.25" top="0.75" bottom="0.75" header="0.3" footer="0.3"/>
      <pageSetup paperSize="9" scale="75" orientation="landscape" horizontalDpi="300" verticalDpi="300" r:id="rId2"/>
      <headerFooter>
        <oddFooter>&amp;C- &amp;P -</oddFooter>
      </headerFooter>
    </customSheetView>
    <customSheetView guid="{277459B4-A39D-41CB-B2BE-AB6578293E76}" scale="130" showGridLines="0" fitToPage="1" printArea="1">
      <selection activeCell="J2" sqref="J2"/>
      <colBreaks count="1" manualBreakCount="1">
        <brk id="7" max="22" man="1"/>
      </colBreaks>
      <pageMargins left="0.25" right="0.25" top="0.75" bottom="0.75" header="0.3" footer="0.3"/>
      <pageSetup paperSize="9" scale="75" orientation="landscape" horizontalDpi="300" verticalDpi="300" r:id="rId3"/>
      <headerFooter>
        <oddFooter>&amp;C- &amp;P -</oddFooter>
      </headerFooter>
    </customSheetView>
  </customSheetViews>
  <phoneticPr fontId="7"/>
  <hyperlinks>
    <hyperlink ref="G1" location="目次!A1" display="目次へ戻る"/>
  </hyperlinks>
  <pageMargins left="0.25" right="0.25" top="0.75" bottom="0.75" header="0.3" footer="0.3"/>
  <pageSetup paperSize="9" scale="75" orientation="landscape" horizontalDpi="300" verticalDpi="300" r:id="rId4"/>
  <headerFooter>
    <oddFooter>&amp;C- &amp;P -</oddFooter>
  </headerFooter>
  <colBreaks count="1" manualBreakCount="1">
    <brk id="7" max="22" man="1"/>
  </colBreak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9"/>
  <sheetViews>
    <sheetView showGridLines="0" zoomScale="70" zoomScaleNormal="70" zoomScaleSheetLayoutView="100" workbookViewId="0">
      <selection activeCell="B18" sqref="B18"/>
    </sheetView>
  </sheetViews>
  <sheetFormatPr defaultRowHeight="13.5"/>
  <cols>
    <col min="3" max="5" width="14.625" customWidth="1"/>
    <col min="6" max="6" width="10.625" bestFit="1" customWidth="1"/>
    <col min="16" max="16" width="9.25" bestFit="1" customWidth="1"/>
    <col min="19" max="19" width="13.125" customWidth="1"/>
    <col min="20" max="20" width="13.875" customWidth="1"/>
    <col min="21" max="21" width="6.875" customWidth="1"/>
  </cols>
  <sheetData>
    <row r="1" spans="1:8">
      <c r="C1" s="4"/>
      <c r="D1" s="5"/>
      <c r="E1" s="27"/>
      <c r="F1" s="127" t="s">
        <v>400</v>
      </c>
    </row>
    <row r="2" spans="1:8" ht="23.25" customHeight="1">
      <c r="A2" s="1" t="s">
        <v>46</v>
      </c>
      <c r="C2" s="1"/>
      <c r="D2" s="2"/>
      <c r="E2" s="261" t="s">
        <v>361</v>
      </c>
      <c r="F2" s="3"/>
      <c r="H2" t="s">
        <v>46</v>
      </c>
    </row>
    <row r="3" spans="1:8" ht="37.5" customHeight="1">
      <c r="A3" s="28" t="s">
        <v>83</v>
      </c>
      <c r="B3" s="73" t="s">
        <v>82</v>
      </c>
      <c r="C3" s="28" t="s">
        <v>20</v>
      </c>
      <c r="D3" s="28" t="s">
        <v>21</v>
      </c>
      <c r="E3" s="28" t="s">
        <v>22</v>
      </c>
      <c r="F3" s="3"/>
    </row>
    <row r="4" spans="1:8" ht="22.5" customHeight="1">
      <c r="A4" s="74" t="s">
        <v>589</v>
      </c>
      <c r="B4" s="74" t="s">
        <v>97</v>
      </c>
      <c r="C4" s="31">
        <v>301661</v>
      </c>
      <c r="D4" s="31">
        <v>313486</v>
      </c>
      <c r="E4" s="47">
        <f>D4/C4*100</f>
        <v>103.91996313742911</v>
      </c>
      <c r="F4" s="3"/>
    </row>
    <row r="5" spans="1:8" ht="22.5" customHeight="1">
      <c r="A5" s="30">
        <v>1990</v>
      </c>
      <c r="B5" s="74" t="s">
        <v>98</v>
      </c>
      <c r="C5" s="31">
        <v>313230</v>
      </c>
      <c r="D5" s="31">
        <v>327794</v>
      </c>
      <c r="E5" s="47">
        <f t="shared" ref="E5:E10" si="0">D5/C5*100</f>
        <v>104.64961849120455</v>
      </c>
      <c r="F5" s="3"/>
    </row>
    <row r="6" spans="1:8" ht="22.5" customHeight="1">
      <c r="A6" s="30">
        <v>1995</v>
      </c>
      <c r="B6" s="74" t="s">
        <v>100</v>
      </c>
      <c r="C6" s="31">
        <v>326778</v>
      </c>
      <c r="D6" s="31">
        <v>344178</v>
      </c>
      <c r="E6" s="47">
        <f t="shared" si="0"/>
        <v>105.32471586214494</v>
      </c>
      <c r="F6" s="3"/>
    </row>
    <row r="7" spans="1:8" ht="22.5" customHeight="1">
      <c r="A7" s="30">
        <v>2000</v>
      </c>
      <c r="B7" s="74" t="s">
        <v>102</v>
      </c>
      <c r="C7" s="31">
        <v>334680</v>
      </c>
      <c r="D7" s="31">
        <v>355555</v>
      </c>
      <c r="E7" s="47">
        <f t="shared" si="0"/>
        <v>106.23730130273694</v>
      </c>
      <c r="F7" s="3"/>
    </row>
    <row r="8" spans="1:8" ht="22.5" customHeight="1">
      <c r="A8" s="30">
        <v>2005</v>
      </c>
      <c r="B8" s="74" t="s">
        <v>103</v>
      </c>
      <c r="C8" s="31">
        <v>338670</v>
      </c>
      <c r="D8" s="31">
        <v>359136</v>
      </c>
      <c r="E8" s="47">
        <f t="shared" si="0"/>
        <v>106.04305075737443</v>
      </c>
      <c r="F8" s="3"/>
    </row>
    <row r="9" spans="1:8" ht="22.5" customHeight="1">
      <c r="A9" s="30">
        <v>2010</v>
      </c>
      <c r="B9" s="74" t="s">
        <v>104</v>
      </c>
      <c r="C9" s="210">
        <v>338712</v>
      </c>
      <c r="D9" s="210">
        <v>357979</v>
      </c>
      <c r="E9" s="47">
        <f t="shared" si="0"/>
        <v>105.68831337537495</v>
      </c>
      <c r="F9" s="3"/>
    </row>
    <row r="10" spans="1:8" ht="22.5" customHeight="1">
      <c r="A10" s="224">
        <v>2015</v>
      </c>
      <c r="B10" s="225" t="s">
        <v>105</v>
      </c>
      <c r="C10" s="226">
        <v>335444</v>
      </c>
      <c r="D10" s="226">
        <v>352462</v>
      </c>
      <c r="E10" s="227">
        <f t="shared" si="0"/>
        <v>105.07327601626501</v>
      </c>
      <c r="F10" s="3"/>
    </row>
    <row r="11" spans="1:8" ht="22.5" customHeight="1">
      <c r="A11" s="285">
        <v>2020</v>
      </c>
      <c r="B11" s="286" t="s">
        <v>630</v>
      </c>
      <c r="C11" s="210">
        <v>327692</v>
      </c>
      <c r="D11" s="210">
        <v>339929</v>
      </c>
      <c r="E11" s="287">
        <f>D11/C11*100</f>
        <v>103.73429928103219</v>
      </c>
    </row>
    <row r="12" spans="1:8" ht="22.5" customHeight="1"/>
    <row r="13" spans="1:8" ht="22.5" customHeight="1"/>
    <row r="14" spans="1:8" ht="22.5" customHeight="1"/>
    <row r="15" spans="1:8" ht="22.5" customHeight="1"/>
    <row r="16" spans="1:8" ht="22.5" customHeight="1"/>
    <row r="17" ht="22.5" customHeight="1"/>
    <row r="18" ht="22.5" customHeight="1"/>
    <row r="19" ht="22.5" customHeight="1"/>
  </sheetData>
  <customSheetViews>
    <customSheetView guid="{7638DF67-4320-4B2E-8CED-F30400A22A6F}"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
      <headerFooter>
        <oddFooter>&amp;C- &amp;P -</oddFooter>
      </headerFooter>
    </customSheetView>
    <customSheetView guid="{033C36F7-E1E4-46BF-954B-BBA7310CE75C}" showGridLines="0" topLeftCell="F1">
      <selection activeCell="H2" sqref="H2"/>
      <colBreaks count="1" manualBreakCount="1">
        <brk id="6" max="18" man="1"/>
      </colBreaks>
      <pageMargins left="0.25" right="0.25" top="0.75" bottom="0.75" header="0.3" footer="0.3"/>
      <pageSetup paperSize="9" scale="84" orientation="portrait" horizontalDpi="300" verticalDpi="300" r:id="rId2"/>
      <headerFooter>
        <oddFooter>&amp;C- &amp;P -</oddFooter>
      </headerFooter>
    </customSheetView>
    <customSheetView guid="{36472B0F-2A8F-4437-8A5B-DB8B4B6E968E}"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3"/>
      <headerFooter>
        <oddFooter>&amp;C- &amp;P -</oddFooter>
      </headerFooter>
    </customSheetView>
    <customSheetView guid="{2D0A6E8D-0408-4801-8FAA-C5FD88FF0EC2}" showGridLines="0" topLeftCell="F1">
      <selection activeCell="H2" sqref="H2"/>
      <colBreaks count="1" manualBreakCount="1">
        <brk id="6" max="18" man="1"/>
      </colBreaks>
      <pageMargins left="0.25" right="0.25" top="0.75" bottom="0.75" header="0.3" footer="0.3"/>
      <pageSetup paperSize="9" scale="84" orientation="portrait" horizontalDpi="300" verticalDpi="300" r:id="rId4"/>
      <headerFooter>
        <oddFooter>&amp;C- &amp;P -</oddFooter>
      </headerFooter>
    </customSheetView>
    <customSheetView guid="{CCAE2F8D-A096-471A-A5DB-761473E75C80}"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5"/>
      <headerFooter>
        <oddFooter>&amp;C- &amp;P -</oddFooter>
      </headerFooter>
    </customSheetView>
    <customSheetView guid="{A70FDA42-82B2-4F14-8984-2E2044C05861}" showGridLines="0" topLeftCell="F1">
      <selection activeCell="H2" sqref="H2"/>
      <colBreaks count="1" manualBreakCount="1">
        <brk id="6" max="18" man="1"/>
      </colBreaks>
      <pageMargins left="0.25" right="0.25" top="0.75" bottom="0.75" header="0.3" footer="0.3"/>
      <pageSetup paperSize="9" scale="84" orientation="portrait" horizontalDpi="300" verticalDpi="300" r:id="rId6"/>
      <headerFooter>
        <oddFooter>&amp;C- &amp;P -</oddFooter>
      </headerFooter>
    </customSheetView>
    <customSheetView guid="{F8F8F397-D6A3-4BD0-9E53-3D39483D1CBF}" showGridLines="0" topLeftCell="F1">
      <selection activeCell="H2" sqref="H2"/>
      <colBreaks count="1" manualBreakCount="1">
        <brk id="6" max="18" man="1"/>
      </colBreaks>
      <pageMargins left="0.25" right="0.25" top="0.75" bottom="0.75" header="0.3" footer="0.3"/>
      <pageSetup paperSize="9" scale="84" orientation="portrait" horizontalDpi="300" verticalDpi="300" r:id="rId7"/>
      <headerFooter>
        <oddFooter>&amp;C- &amp;P -</oddFooter>
      </headerFooter>
    </customSheetView>
    <customSheetView guid="{D673FFEC-E07D-49B9-A0FC-BCF5FDFD2C67}" showGridLines="0" topLeftCell="F1">
      <selection activeCell="H2" sqref="H2"/>
      <colBreaks count="1" manualBreakCount="1">
        <brk id="6" max="18" man="1"/>
      </colBreaks>
      <pageMargins left="0.25" right="0.25" top="0.75" bottom="0.75" header="0.3" footer="0.3"/>
      <pageSetup paperSize="9" scale="84" orientation="portrait" horizontalDpi="300" verticalDpi="300" r:id="rId8"/>
      <headerFooter>
        <oddFooter>&amp;C- &amp;P -</oddFooter>
      </headerFooter>
    </customSheetView>
    <customSheetView guid="{EE98275F-E3BA-4A7E-BE2A-0F7F35847352}"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9"/>
      <headerFooter>
        <oddFooter>&amp;C- &amp;P -</oddFooter>
      </headerFooter>
    </customSheetView>
    <customSheetView guid="{97E03D02-D480-4666-A6E1-59D4144B3FD9}"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0"/>
      <headerFooter>
        <oddFooter>&amp;C- &amp;P -</oddFooter>
      </headerFooter>
    </customSheetView>
    <customSheetView guid="{9A3FFD83-48B2-47DA-8A5E-53892F5AF928}" showGridLines="0" printArea="1">
      <selection activeCell="H2" sqref="H2"/>
      <colBreaks count="1" manualBreakCount="1">
        <brk id="6" max="18" man="1"/>
      </colBreaks>
      <pageMargins left="0.25" right="0.25" top="0.75" bottom="0.75" header="0.3" footer="0.3"/>
      <pageSetup paperSize="9" scale="84" orientation="portrait" horizontalDpi="300" verticalDpi="300" r:id="rId11"/>
      <headerFooter>
        <oddFooter>&amp;C- &amp;P -</oddFooter>
      </headerFooter>
    </customSheetView>
    <customSheetView guid="{717D5D0E-03BD-42FE-B02F-A9FF9CADF1A5}" showGridLines="0" topLeftCell="F1">
      <selection activeCell="H2" sqref="H2"/>
      <colBreaks count="1" manualBreakCount="1">
        <brk id="6" max="18" man="1"/>
      </colBreaks>
      <pageMargins left="0.25" right="0.25" top="0.75" bottom="0.75" header="0.3" footer="0.3"/>
      <pageSetup paperSize="9" scale="84" orientation="portrait" horizontalDpi="300" verticalDpi="300" r:id="rId12"/>
      <headerFooter>
        <oddFooter>&amp;C- &amp;P -</oddFooter>
      </headerFooter>
    </customSheetView>
    <customSheetView guid="{30A2590E-B68F-488E-B4E2-55E3D8A53AAC}" showGridLines="0" topLeftCell="F1">
      <selection activeCell="H2" sqref="H2"/>
      <colBreaks count="1" manualBreakCount="1">
        <brk id="6" max="18" man="1"/>
      </colBreaks>
      <pageMargins left="0.25" right="0.25" top="0.75" bottom="0.75" header="0.3" footer="0.3"/>
      <pageSetup paperSize="9" scale="84" orientation="portrait" horizontalDpi="300" verticalDpi="300" r:id="rId13"/>
      <headerFooter>
        <oddFooter>&amp;C- &amp;P -</oddFooter>
      </headerFooter>
    </customSheetView>
    <customSheetView guid="{031DD57E-C293-423A-8DF7-B2FDC9241663}" showGridLines="0" topLeftCell="F1">
      <selection activeCell="H2" sqref="H2"/>
      <colBreaks count="1" manualBreakCount="1">
        <brk id="6" max="18" man="1"/>
      </colBreaks>
      <pageMargins left="0.25" right="0.25" top="0.75" bottom="0.75" header="0.3" footer="0.3"/>
      <pageSetup paperSize="9" scale="84" orientation="portrait" horizontalDpi="300" verticalDpi="300" r:id="rId14"/>
      <headerFooter>
        <oddFooter>&amp;C- &amp;P -</oddFooter>
      </headerFooter>
    </customSheetView>
    <customSheetView guid="{F9B3178F-FE3C-420E-BE2A-18A94A5552B8}" showGridLines="0" topLeftCell="F1">
      <selection activeCell="H2" sqref="H2"/>
      <colBreaks count="1" manualBreakCount="1">
        <brk id="6" max="18" man="1"/>
      </colBreaks>
      <pageMargins left="0.25" right="0.25" top="0.75" bottom="0.75" header="0.3" footer="0.3"/>
      <pageSetup paperSize="9" scale="84" orientation="portrait" horizontalDpi="300" verticalDpi="300" r:id="rId15"/>
      <headerFooter>
        <oddFooter>&amp;C- &amp;P -</oddFooter>
      </headerFooter>
    </customSheetView>
    <customSheetView guid="{F314B098-4B95-4B92-8423-CB04A69922DF}"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6"/>
      <headerFooter>
        <oddFooter>&amp;C- &amp;P -</oddFooter>
      </headerFooter>
    </customSheetView>
    <customSheetView guid="{BBA60712-7519-46EB-A3CF-B043CF2D8D90}"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7"/>
      <headerFooter>
        <oddFooter>&amp;C- &amp;P -</oddFooter>
      </headerFooter>
    </customSheetView>
    <customSheetView guid="{FAEA9D20-506D-4159-8291-B8ED06C29A08}" showGridLines="0" topLeftCell="F1">
      <selection activeCell="H2" sqref="H2"/>
      <colBreaks count="1" manualBreakCount="1">
        <brk id="6" max="18" man="1"/>
      </colBreaks>
      <pageMargins left="0.25" right="0.25" top="0.75" bottom="0.75" header="0.3" footer="0.3"/>
      <pageSetup paperSize="9" scale="84" orientation="portrait" horizontalDpi="300" verticalDpi="300" r:id="rId18"/>
      <headerFooter>
        <oddFooter>&amp;C- &amp;P -</oddFooter>
      </headerFooter>
    </customSheetView>
    <customSheetView guid="{499C3B7B-ECFB-4FFB-BA0B-0B7B9DCC326F}"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9"/>
      <headerFooter>
        <oddFooter>&amp;C- &amp;P -</oddFooter>
      </headerFooter>
    </customSheetView>
    <customSheetView guid="{582EB886-5348-41F7-B6C3-7D5782D3ACD9}" showGridLines="0" topLeftCell="F1">
      <selection activeCell="H2" sqref="H2"/>
      <colBreaks count="1" manualBreakCount="1">
        <brk id="6" max="18" man="1"/>
      </colBreaks>
      <pageMargins left="0.25" right="0.25" top="0.75" bottom="0.75" header="0.3" footer="0.3"/>
      <pageSetup paperSize="9" scale="84" orientation="portrait" horizontalDpi="300" verticalDpi="300" r:id="rId20"/>
      <headerFooter>
        <oddFooter>&amp;C- &amp;P -</oddFooter>
      </headerFooter>
    </customSheetView>
    <customSheetView guid="{67A28A89-E198-4A6E-809F-7C1EE1D592B0}"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21"/>
      <headerFooter>
        <oddFooter>&amp;C- &amp;P -</oddFooter>
      </headerFooter>
    </customSheetView>
    <customSheetView guid="{CED0B8D9-B004-48AD-A858-70C151F3F6A0}" showGridLines="0" topLeftCell="F1">
      <selection activeCell="H2" sqref="H2"/>
      <colBreaks count="1" manualBreakCount="1">
        <brk id="6" max="18" man="1"/>
      </colBreaks>
      <pageMargins left="0.25" right="0.25" top="0.75" bottom="0.75" header="0.3" footer="0.3"/>
      <pageSetup paperSize="9" scale="84" orientation="portrait" horizontalDpi="300" verticalDpi="300" r:id="rId22"/>
      <headerFooter>
        <oddFooter>&amp;C- &amp;P -</oddFooter>
      </headerFooter>
    </customSheetView>
    <customSheetView guid="{76A99285-706C-47CC-88FC-63EDE717FCB7}" showGridLines="0" topLeftCell="F1">
      <selection activeCell="H2" sqref="H2"/>
      <colBreaks count="1" manualBreakCount="1">
        <brk id="6" max="18" man="1"/>
      </colBreaks>
      <pageMargins left="0.25" right="0.25" top="0.75" bottom="0.75" header="0.3" footer="0.3"/>
      <pageSetup paperSize="9" scale="84" orientation="portrait" horizontalDpi="300" verticalDpi="300" r:id="rId23"/>
      <headerFooter>
        <oddFooter>&amp;C- &amp;P -</oddFooter>
      </headerFooter>
    </customSheetView>
    <customSheetView guid="{00865AC3-5823-4499-87D6-A32864153DFC}" showGridLines="0" topLeftCell="F1">
      <selection activeCell="H2" sqref="H2"/>
      <colBreaks count="1" manualBreakCount="1">
        <brk id="6" max="18" man="1"/>
      </colBreaks>
      <pageMargins left="0.25" right="0.25" top="0.75" bottom="0.75" header="0.3" footer="0.3"/>
      <pageSetup paperSize="9" scale="84" orientation="portrait" horizontalDpi="300" verticalDpi="300" r:id="rId24"/>
      <headerFooter>
        <oddFooter>&amp;C- &amp;P -</oddFooter>
      </headerFooter>
    </customSheetView>
    <customSheetView guid="{4C996794-21C9-40EE-B88C-250D84FCBF6D}" showGridLines="0" printArea="1">
      <colBreaks count="1" manualBreakCount="1">
        <brk id="6" max="18" man="1"/>
      </colBreaks>
      <pageMargins left="0.25" right="0.25" top="0.75" bottom="0.75" header="0.3" footer="0.3"/>
      <pageSetup paperSize="9" scale="84" orientation="portrait" horizontalDpi="300" verticalDpi="300" r:id="rId25"/>
      <headerFooter>
        <oddFooter>&amp;C- &amp;P -</oddFooter>
      </headerFooter>
    </customSheetView>
    <customSheetView guid="{730C8BCB-35C7-41C2-8A28-9035E6835433}" showGridLines="0">
      <colBreaks count="1" manualBreakCount="1">
        <brk id="6" max="18" man="1"/>
      </colBreaks>
      <pageMargins left="0.25" right="0.25" top="0.75" bottom="0.75" header="0.3" footer="0.3"/>
      <pageSetup paperSize="9" scale="84" orientation="portrait" horizontalDpi="300" verticalDpi="300" r:id="rId26"/>
      <headerFooter>
        <oddFooter>&amp;C- &amp;P -</oddFooter>
      </headerFooter>
    </customSheetView>
    <customSheetView guid="{53F629EA-943E-4BA6-8572-8C25DF74046C}" showGridLines="0">
      <colBreaks count="1" manualBreakCount="1">
        <brk id="6" max="18" man="1"/>
      </colBreaks>
      <pageMargins left="0.25" right="0.25" top="0.75" bottom="0.75" header="0.3" footer="0.3"/>
      <pageSetup paperSize="9" scale="84" orientation="portrait" horizontalDpi="300" verticalDpi="300" r:id="rId27"/>
      <headerFooter>
        <oddFooter>&amp;C- &amp;P -</oddFooter>
      </headerFooter>
    </customSheetView>
    <customSheetView guid="{607BA1E7-39D6-42C5-94A0-79958193A92D}" showGridLines="0">
      <colBreaks count="1" manualBreakCount="1">
        <brk id="6" max="18" man="1"/>
      </colBreaks>
      <pageMargins left="0.25" right="0.25" top="0.75" bottom="0.75" header="0.3" footer="0.3"/>
      <pageSetup paperSize="9" scale="84" orientation="portrait" horizontalDpi="300" verticalDpi="300" r:id="rId28"/>
      <headerFooter>
        <oddFooter>&amp;C- &amp;P -</oddFooter>
      </headerFooter>
    </customSheetView>
    <customSheetView guid="{8EB6928C-5D8E-417C-8B5C-C28F488EA60F}" showGridLines="0">
      <colBreaks count="1" manualBreakCount="1">
        <brk id="6" max="18" man="1"/>
      </colBreaks>
      <pageMargins left="0.25" right="0.25" top="0.75" bottom="0.75" header="0.3" footer="0.3"/>
      <pageSetup paperSize="9" scale="84" orientation="portrait" horizontalDpi="300" verticalDpi="300" r:id="rId29"/>
      <headerFooter>
        <oddFooter>&amp;C- &amp;P -</oddFooter>
      </headerFooter>
    </customSheetView>
    <customSheetView guid="{7633100C-5BBA-4367-90F6-351983AFCCA3}" showGridLines="0">
      <colBreaks count="1" manualBreakCount="1">
        <brk id="6" max="18" man="1"/>
      </colBreaks>
      <pageMargins left="0.25" right="0.25" top="0.75" bottom="0.75" header="0.3" footer="0.3"/>
      <pageSetup paperSize="9" scale="84" orientation="portrait" horizontalDpi="300" verticalDpi="300" r:id="rId30"/>
      <headerFooter>
        <oddFooter>&amp;C- &amp;P -</oddFooter>
      </headerFooter>
    </customSheetView>
    <customSheetView guid="{A7A8BE2C-D7F6-43E2-B07A-EC84F7EA809C}" showGridLines="0" printArea="1">
      <colBreaks count="1" manualBreakCount="1">
        <brk id="6" max="18" man="1"/>
      </colBreaks>
      <pageMargins left="0.25" right="0.25" top="0.75" bottom="0.75" header="0.3" footer="0.3"/>
      <pageSetup paperSize="9" scale="84" orientation="portrait" horizontalDpi="300" verticalDpi="300" r:id="rId31"/>
      <headerFooter>
        <oddFooter>&amp;C- &amp;P -</oddFooter>
      </headerFooter>
    </customSheetView>
    <customSheetView guid="{B08340CC-2F8B-4F4E-9370-E7DB80052212}" showGridLines="0">
      <colBreaks count="1" manualBreakCount="1">
        <brk id="6" max="18" man="1"/>
      </colBreaks>
      <pageMargins left="0.25" right="0.25" top="0.75" bottom="0.75" header="0.3" footer="0.3"/>
      <pageSetup paperSize="9" scale="84" orientation="portrait" horizontalDpi="300" verticalDpi="300" r:id="rId32"/>
      <headerFooter>
        <oddFooter>&amp;C- &amp;P -</oddFooter>
      </headerFooter>
    </customSheetView>
    <customSheetView guid="{441DB8A6-A33C-419D-875A-3F2FFBE6E0E8}" showGridLines="0" topLeftCell="F1">
      <selection activeCell="H2" sqref="H2"/>
      <colBreaks count="1" manualBreakCount="1">
        <brk id="6" max="18" man="1"/>
      </colBreaks>
      <pageMargins left="0.25" right="0.25" top="0.75" bottom="0.75" header="0.3" footer="0.3"/>
      <pageSetup paperSize="9" scale="84" orientation="portrait" horizontalDpi="300" verticalDpi="300" r:id="rId33"/>
      <headerFooter>
        <oddFooter>&amp;C- &amp;P -</oddFooter>
      </headerFooter>
    </customSheetView>
    <customSheetView guid="{2BC28E4B-9C81-4843-8B55-63150A8DD92B}" showGridLines="0" topLeftCell="F1">
      <selection activeCell="H2" sqref="H2"/>
      <colBreaks count="1" manualBreakCount="1">
        <brk id="6" max="18" man="1"/>
      </colBreaks>
      <pageMargins left="0.25" right="0.25" top="0.75" bottom="0.75" header="0.3" footer="0.3"/>
      <pageSetup paperSize="9" scale="84" orientation="portrait" horizontalDpi="300" verticalDpi="300" r:id="rId34"/>
      <headerFooter>
        <oddFooter>&amp;C- &amp;P -</oddFooter>
      </headerFooter>
    </customSheetView>
    <customSheetView guid="{CEC8D9A4-667A-441A-B348-38BA69B851DA}" showGridLines="0" topLeftCell="F1">
      <selection activeCell="H2" sqref="H2"/>
      <colBreaks count="1" manualBreakCount="1">
        <brk id="6" max="18" man="1"/>
      </colBreaks>
      <pageMargins left="0.25" right="0.25" top="0.75" bottom="0.75" header="0.3" footer="0.3"/>
      <pageSetup paperSize="9" scale="84" orientation="portrait" horizontalDpi="300" verticalDpi="300" r:id="rId35"/>
      <headerFooter>
        <oddFooter>&amp;C- &amp;P -</oddFooter>
      </headerFooter>
    </customSheetView>
    <customSheetView guid="{84F041DC-148A-40FE-A6D1-68C2D054DF55}" showGridLines="0" topLeftCell="F1">
      <selection activeCell="H2" sqref="H2"/>
      <colBreaks count="1" manualBreakCount="1">
        <brk id="6" max="18" man="1"/>
      </colBreaks>
      <pageMargins left="0.25" right="0.25" top="0.75" bottom="0.75" header="0.3" footer="0.3"/>
      <pageSetup paperSize="9" scale="84" orientation="portrait" horizontalDpi="300" verticalDpi="300" r:id="rId36"/>
      <headerFooter>
        <oddFooter>&amp;C- &amp;P -</oddFooter>
      </headerFooter>
    </customSheetView>
    <customSheetView guid="{EA8DD5C4-37CD-4D83-93C6-8AAE3FA22626}" showGridLines="0" topLeftCell="F1">
      <selection activeCell="H2" sqref="H2"/>
      <colBreaks count="1" manualBreakCount="1">
        <brk id="6" max="18" man="1"/>
      </colBreaks>
      <pageMargins left="0.25" right="0.25" top="0.75" bottom="0.75" header="0.3" footer="0.3"/>
      <pageSetup paperSize="9" scale="84" orientation="portrait" horizontalDpi="300" verticalDpi="300" r:id="rId37"/>
      <headerFooter>
        <oddFooter>&amp;C- &amp;P -</oddFooter>
      </headerFooter>
    </customSheetView>
    <customSheetView guid="{EB719729-E4E7-4A6B-A0F2-B45634A8A39C}" showGridLines="0" topLeftCell="F1">
      <selection activeCell="H2" sqref="H2"/>
      <colBreaks count="1" manualBreakCount="1">
        <brk id="6" max="18" man="1"/>
      </colBreaks>
      <pageMargins left="0.25" right="0.25" top="0.75" bottom="0.75" header="0.3" footer="0.3"/>
      <pageSetup paperSize="9" scale="84" orientation="portrait" horizontalDpi="300" verticalDpi="300" r:id="rId38"/>
      <headerFooter>
        <oddFooter>&amp;C- &amp;P -</oddFooter>
      </headerFooter>
    </customSheetView>
    <customSheetView guid="{3BCE3315-BEC0-4AD9-A818-0BC0D795FE7B}"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39"/>
      <headerFooter>
        <oddFooter>&amp;C- &amp;P -</oddFooter>
      </headerFooter>
    </customSheetView>
    <customSheetView guid="{D5E8139D-26D3-42E5-96BB-6121322C48CB}" showGridLines="0" topLeftCell="F1">
      <selection activeCell="H2" sqref="H2"/>
      <colBreaks count="1" manualBreakCount="1">
        <brk id="6" max="18" man="1"/>
      </colBreaks>
      <pageMargins left="0.25" right="0.25" top="0.75" bottom="0.75" header="0.3" footer="0.3"/>
      <pageSetup paperSize="9" scale="84" orientation="portrait" horizontalDpi="300" verticalDpi="300" r:id="rId40"/>
      <headerFooter>
        <oddFooter>&amp;C- &amp;P -</oddFooter>
      </headerFooter>
    </customSheetView>
    <customSheetView guid="{A7A537DD-3639-4028-8374-24EF93F7F50D}"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1"/>
      <headerFooter>
        <oddFooter>&amp;C- &amp;P -</oddFooter>
      </headerFooter>
    </customSheetView>
    <customSheetView guid="{0B51740E-E870-447D-82CF-F9426A0FDB8A}" showGridLines="0" topLeftCell="F1">
      <selection activeCell="H2" sqref="H2"/>
      <colBreaks count="1" manualBreakCount="1">
        <brk id="6" max="18" man="1"/>
      </colBreaks>
      <pageMargins left="0.25" right="0.25" top="0.75" bottom="0.75" header="0.3" footer="0.3"/>
      <pageSetup paperSize="9" scale="84" orientation="portrait" horizontalDpi="300" verticalDpi="300" r:id="rId42"/>
      <headerFooter>
        <oddFooter>&amp;C- &amp;P -</oddFooter>
      </headerFooter>
    </customSheetView>
    <customSheetView guid="{B25978DA-B72A-4DF3-B7F6-0B7323E18582}" showGridLines="0" topLeftCell="F1">
      <selection activeCell="H2" sqref="H2"/>
      <colBreaks count="1" manualBreakCount="1">
        <brk id="6" max="18" man="1"/>
      </colBreaks>
      <pageMargins left="0.25" right="0.25" top="0.75" bottom="0.75" header="0.3" footer="0.3"/>
      <pageSetup paperSize="9" scale="84" orientation="portrait" horizontalDpi="300" verticalDpi="300" r:id="rId43"/>
      <headerFooter>
        <oddFooter>&amp;C- &amp;P -</oddFooter>
      </headerFooter>
    </customSheetView>
    <customSheetView guid="{1FD8CC80-ABBD-4004-965D-7C3A94C6060A}"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4"/>
      <headerFooter>
        <oddFooter>&amp;C- &amp;P -</oddFooter>
      </headerFooter>
    </customSheetView>
    <customSheetView guid="{4B3B3520-A8B7-4246-A658-5E3046C11156}"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5"/>
      <headerFooter>
        <oddFooter>&amp;C- &amp;P -</oddFooter>
      </headerFooter>
    </customSheetView>
    <customSheetView guid="{8AC86257-3275-45B0-9EB5-FCC978284538}" showGridLines="0" topLeftCell="F1">
      <selection activeCell="H2" sqref="H2"/>
      <colBreaks count="1" manualBreakCount="1">
        <brk id="6" max="18" man="1"/>
      </colBreaks>
      <pageMargins left="0.25" right="0.25" top="0.75" bottom="0.75" header="0.3" footer="0.3"/>
      <pageSetup paperSize="9" scale="84" orientation="portrait" horizontalDpi="300" verticalDpi="300" r:id="rId46"/>
      <headerFooter>
        <oddFooter>&amp;C- &amp;P -</oddFooter>
      </headerFooter>
    </customSheetView>
    <customSheetView guid="{E45D6C9F-29CA-4814-BB11-FCF7794E8FD9}"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7"/>
      <headerFooter>
        <oddFooter>&amp;C- &amp;P -</oddFooter>
      </headerFooter>
    </customSheetView>
    <customSheetView guid="{8B4E2514-D1F2-4DC0-817C-9C588D7DCCCB}"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8"/>
      <headerFooter>
        <oddFooter>&amp;C- &amp;P -</oddFooter>
      </headerFooter>
    </customSheetView>
    <customSheetView guid="{C0326AA0-4A84-4874-8CF5-FBF582EDE8E4}"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9"/>
      <headerFooter>
        <oddFooter>&amp;C- &amp;P -</oddFooter>
      </headerFooter>
    </customSheetView>
    <customSheetView guid="{59B93C71-A242-4D48-B468-4BF3F954629F}"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50"/>
      <headerFooter>
        <oddFooter>&amp;C- &amp;P -</oddFooter>
      </headerFooter>
    </customSheetView>
    <customSheetView guid="{1E58E4D1-4C75-4B8C-BEB1-17A46DD86746}" showGridLines="0" topLeftCell="F1">
      <selection activeCell="H2" sqref="H2"/>
      <colBreaks count="1" manualBreakCount="1">
        <brk id="6" max="18" man="1"/>
      </colBreaks>
      <pageMargins left="0.25" right="0.25" top="0.75" bottom="0.75" header="0.3" footer="0.3"/>
      <pageSetup paperSize="9" scale="84" orientation="portrait" horizontalDpi="300" verticalDpi="300" r:id="rId51"/>
      <headerFooter>
        <oddFooter>&amp;C- &amp;P -</oddFooter>
      </headerFooter>
    </customSheetView>
    <customSheetView guid="{D71B0015-E1E5-4683-BC96-4B8372B0A92C}"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52"/>
      <headerFooter>
        <oddFooter>&amp;C- &amp;P -</oddFooter>
      </headerFooter>
    </customSheetView>
    <customSheetView guid="{7A9295A9-5D4A-4252-8AE5-EAA229FB3161}"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53"/>
      <headerFooter>
        <oddFooter>&amp;C- &amp;P -</oddFooter>
      </headerFooter>
    </customSheetView>
    <customSheetView guid="{034C4040-D496-4677-9760-C8AFC8A3816C}" showGridLines="0" topLeftCell="F1">
      <selection activeCell="H2" sqref="H2"/>
      <colBreaks count="1" manualBreakCount="1">
        <brk id="6" max="18" man="1"/>
      </colBreaks>
      <pageMargins left="0.25" right="0.25" top="0.75" bottom="0.75" header="0.3" footer="0.3"/>
      <pageSetup paperSize="9" scale="84" orientation="portrait" horizontalDpi="300" verticalDpi="300" r:id="rId54"/>
      <headerFooter>
        <oddFooter>&amp;C- &amp;P -</oddFooter>
      </headerFooter>
    </customSheetView>
    <customSheetView guid="{430D13A4-4EC3-4F3B-94F5-67B604D20D98}"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55"/>
      <headerFooter>
        <oddFooter>&amp;C- &amp;P -</oddFooter>
      </headerFooter>
    </customSheetView>
    <customSheetView guid="{337CCED3-5E6B-4E3D-BC98-489707EF974E}"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56"/>
      <headerFooter>
        <oddFooter>&amp;C- &amp;P -</oddFooter>
      </headerFooter>
    </customSheetView>
    <customSheetView guid="{0EDD8A79-DA95-4C03-AB90-8EF8BEF7366A}" showGridLines="0" topLeftCell="F1">
      <selection activeCell="H2" sqref="H2"/>
      <colBreaks count="1" manualBreakCount="1">
        <brk id="6" max="18" man="1"/>
      </colBreaks>
      <pageMargins left="0.25" right="0.25" top="0.75" bottom="0.75" header="0.3" footer="0.3"/>
      <pageSetup paperSize="9" scale="84" orientation="portrait" horizontalDpi="300" verticalDpi="300" r:id="rId57"/>
      <headerFooter>
        <oddFooter>&amp;C- &amp;P -</oddFooter>
      </headerFooter>
    </customSheetView>
    <customSheetView guid="{214495F1-9B71-47E5-887D-A07A1A95C8B8}" showGridLines="0" topLeftCell="F1">
      <selection activeCell="H2" sqref="H2"/>
      <colBreaks count="1" manualBreakCount="1">
        <brk id="6" max="18" man="1"/>
      </colBreaks>
      <pageMargins left="0.25" right="0.25" top="0.75" bottom="0.75" header="0.3" footer="0.3"/>
      <pageSetup paperSize="9" scale="84" orientation="portrait" horizontalDpi="300" verticalDpi="300" r:id="rId58"/>
      <headerFooter>
        <oddFooter>&amp;C- &amp;P -</oddFooter>
      </headerFooter>
    </customSheetView>
    <customSheetView guid="{CD8CBEF9-02F2-47BF-8155-972E366007BB}"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59"/>
      <headerFooter>
        <oddFooter>&amp;C- &amp;P -</oddFooter>
      </headerFooter>
    </customSheetView>
    <customSheetView guid="{BD61EDB6-A93F-4890-AEDE-32E26E64EB3F}"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60"/>
      <headerFooter>
        <oddFooter>&amp;C- &amp;P -</oddFooter>
      </headerFooter>
    </customSheetView>
    <customSheetView guid="{2551149C-B400-4FF7-9C66-7D38AF192CD3}" showGridLines="0" topLeftCell="F1">
      <selection activeCell="H2" sqref="H2"/>
      <colBreaks count="1" manualBreakCount="1">
        <brk id="6" max="18" man="1"/>
      </colBreaks>
      <pageMargins left="0.25" right="0.25" top="0.75" bottom="0.75" header="0.3" footer="0.3"/>
      <pageSetup paperSize="9" scale="84" orientation="portrait" horizontalDpi="300" verticalDpi="300" r:id="rId61"/>
      <headerFooter>
        <oddFooter>&amp;C- &amp;P -</oddFooter>
      </headerFooter>
    </customSheetView>
    <customSheetView guid="{F0A88F7F-B050-44D2-9557-2B68B424EAF3}" showGridLines="0" topLeftCell="F1">
      <selection activeCell="H2" sqref="H2"/>
      <colBreaks count="1" manualBreakCount="1">
        <brk id="6" max="18" man="1"/>
      </colBreaks>
      <pageMargins left="0.25" right="0.25" top="0.75" bottom="0.75" header="0.3" footer="0.3"/>
      <pageSetup paperSize="9" scale="84" orientation="portrait" horizontalDpi="300" verticalDpi="300" r:id="rId62"/>
      <headerFooter>
        <oddFooter>&amp;C- &amp;P -</oddFooter>
      </headerFooter>
    </customSheetView>
    <customSheetView guid="{2868789A-41EF-4245-B3C9-D4B5F666F8F4}"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63"/>
      <headerFooter>
        <oddFooter>&amp;C- &amp;P -</oddFooter>
      </headerFooter>
    </customSheetView>
    <customSheetView guid="{D4061CCF-D275-4D76-9A0F-61EA73C6A533}"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64"/>
      <headerFooter>
        <oddFooter>&amp;C- &amp;P -</oddFooter>
      </headerFooter>
    </customSheetView>
    <customSheetView guid="{EDD10121-F027-40CB-A383-1ABBBA7824D4}"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65"/>
      <headerFooter>
        <oddFooter>&amp;C- &amp;P -</oddFooter>
      </headerFooter>
    </customSheetView>
    <customSheetView guid="{D6BD57F8-F6EE-4534-8181-C57064A1B98C}" scale="130" showGridLines="0">
      <selection activeCell="E16" sqref="E16"/>
      <colBreaks count="1" manualBreakCount="1">
        <brk id="6" max="18" man="1"/>
      </colBreaks>
      <pageMargins left="0.25" right="0.25" top="0.75" bottom="0.75" header="0.3" footer="0.3"/>
      <pageSetup paperSize="9" scale="84" orientation="portrait" horizontalDpi="300" verticalDpi="300" r:id="rId66"/>
      <headerFooter>
        <oddFooter>&amp;C- &amp;P -</oddFooter>
      </headerFooter>
    </customSheetView>
    <customSheetView guid="{277459B4-A39D-41CB-B2BE-AB6578293E76}" scale="130" showGridLines="0" printArea="1">
      <selection activeCell="E16" sqref="E16"/>
      <colBreaks count="1" manualBreakCount="1">
        <brk id="6" max="18" man="1"/>
      </colBreaks>
      <pageMargins left="0.25" right="0.25" top="0.75" bottom="0.75" header="0.3" footer="0.3"/>
      <pageSetup paperSize="9" scale="84"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scale="84" orientation="portrait" horizontalDpi="300" verticalDpi="300" r:id="rId68"/>
  <headerFooter>
    <oddFooter>&amp;C- &amp;P -</oddFooter>
  </headerFooter>
  <colBreaks count="1" manualBreakCount="1">
    <brk id="6" max="18" man="1"/>
  </colBreaks>
  <drawing r:id="rId69"/>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129"/>
  <sheetViews>
    <sheetView showGridLines="0" zoomScaleNormal="130" zoomScaleSheetLayoutView="100" workbookViewId="0">
      <selection activeCell="G38" sqref="G38"/>
    </sheetView>
  </sheetViews>
  <sheetFormatPr defaultColWidth="9" defaultRowHeight="13.5"/>
  <cols>
    <col min="1" max="1" width="9" style="209"/>
    <col min="2" max="2" width="11.5" style="209" customWidth="1"/>
    <col min="3" max="3" width="15.125" style="209" customWidth="1"/>
    <col min="4" max="4" width="9" style="209"/>
    <col min="5" max="5" width="11.75" style="209" customWidth="1"/>
    <col min="6" max="16384" width="9" style="209"/>
  </cols>
  <sheetData>
    <row r="1" spans="1:7">
      <c r="E1" s="271" t="s">
        <v>399</v>
      </c>
    </row>
    <row r="2" spans="1:7">
      <c r="A2" s="209" t="s">
        <v>1425</v>
      </c>
      <c r="G2" s="20" t="s">
        <v>1425</v>
      </c>
    </row>
    <row r="4" spans="1:7" ht="23.25" customHeight="1">
      <c r="A4" s="48" t="s">
        <v>343</v>
      </c>
      <c r="B4" s="48" t="s">
        <v>343</v>
      </c>
      <c r="C4" s="48" t="s">
        <v>1424</v>
      </c>
    </row>
    <row r="5" spans="1:7" ht="23.25" customHeight="1">
      <c r="A5" s="924" t="s">
        <v>2223</v>
      </c>
      <c r="B5" s="925">
        <v>2010</v>
      </c>
      <c r="C5" s="1024"/>
    </row>
    <row r="6" spans="1:7" ht="23.25" customHeight="1">
      <c r="A6" s="924" t="s">
        <v>2224</v>
      </c>
      <c r="B6" s="925">
        <v>2011</v>
      </c>
      <c r="C6" s="1024"/>
    </row>
    <row r="7" spans="1:7" ht="23.25" customHeight="1">
      <c r="A7" s="924" t="s">
        <v>2225</v>
      </c>
      <c r="B7" s="925">
        <v>2012</v>
      </c>
      <c r="C7" s="1024"/>
    </row>
    <row r="8" spans="1:7" ht="23.25" customHeight="1">
      <c r="A8" s="924" t="s">
        <v>2226</v>
      </c>
      <c r="B8" s="925">
        <v>2013</v>
      </c>
      <c r="C8" s="1024"/>
    </row>
    <row r="9" spans="1:7" ht="23.25" customHeight="1">
      <c r="A9" s="924" t="s">
        <v>2227</v>
      </c>
      <c r="B9" s="925">
        <v>2014</v>
      </c>
      <c r="C9" s="1024"/>
    </row>
    <row r="10" spans="1:7" ht="23.25" customHeight="1">
      <c r="A10" s="924" t="s">
        <v>2228</v>
      </c>
      <c r="B10" s="925">
        <v>2015</v>
      </c>
      <c r="C10" s="1204">
        <v>7902</v>
      </c>
    </row>
    <row r="11" spans="1:7" ht="23.25" customHeight="1">
      <c r="A11" s="924" t="s">
        <v>1423</v>
      </c>
      <c r="B11" s="925">
        <v>2016</v>
      </c>
      <c r="C11" s="543">
        <v>8008</v>
      </c>
    </row>
    <row r="12" spans="1:7" ht="23.25" customHeight="1">
      <c r="A12" s="924" t="s">
        <v>1422</v>
      </c>
      <c r="B12" s="925">
        <v>2017</v>
      </c>
      <c r="C12" s="543">
        <v>8229</v>
      </c>
    </row>
    <row r="13" spans="1:7">
      <c r="A13" s="924" t="s">
        <v>1421</v>
      </c>
      <c r="B13" s="925">
        <v>2018</v>
      </c>
      <c r="C13" s="543">
        <v>8503</v>
      </c>
    </row>
    <row r="14" spans="1:7">
      <c r="A14" s="925" t="s">
        <v>1420</v>
      </c>
      <c r="B14" s="925">
        <v>2019</v>
      </c>
      <c r="C14" s="926">
        <v>8478</v>
      </c>
    </row>
    <row r="15" spans="1:7">
      <c r="A15" s="925" t="s">
        <v>1419</v>
      </c>
      <c r="B15" s="925">
        <v>2020</v>
      </c>
      <c r="C15" s="926">
        <v>8287</v>
      </c>
    </row>
    <row r="16" spans="1:7">
      <c r="A16" s="925" t="s">
        <v>1418</v>
      </c>
      <c r="B16" s="925">
        <v>2021</v>
      </c>
      <c r="C16" s="926">
        <v>8351</v>
      </c>
    </row>
    <row r="17" spans="1:3">
      <c r="A17" s="925" t="s">
        <v>1605</v>
      </c>
      <c r="B17" s="925">
        <v>2022</v>
      </c>
      <c r="C17" s="926">
        <v>8338</v>
      </c>
    </row>
    <row r="18" spans="1:3">
      <c r="A18" s="925" t="s">
        <v>2084</v>
      </c>
      <c r="B18" s="925">
        <v>2023</v>
      </c>
      <c r="C18" s="926">
        <v>8314</v>
      </c>
    </row>
    <row r="22" spans="1:3" s="323" customFormat="1">
      <c r="A22" s="209"/>
      <c r="B22" s="209"/>
      <c r="C22" s="209"/>
    </row>
    <row r="23" spans="1:3" s="323" customFormat="1">
      <c r="A23" s="209"/>
      <c r="B23" s="209"/>
      <c r="C23" s="209"/>
    </row>
    <row r="24" spans="1:3" s="323" customFormat="1">
      <c r="A24" s="209"/>
      <c r="B24" s="209"/>
      <c r="C24" s="209"/>
    </row>
    <row r="25" spans="1:3" s="323" customFormat="1">
      <c r="A25" s="209"/>
      <c r="B25" s="209"/>
      <c r="C25" s="209"/>
    </row>
    <row r="26" spans="1:3" s="323" customFormat="1">
      <c r="A26" s="209"/>
      <c r="B26" s="209"/>
      <c r="C26" s="209"/>
    </row>
    <row r="27" spans="1:3" s="323" customFormat="1">
      <c r="A27" s="209"/>
      <c r="B27" s="209"/>
      <c r="C27" s="209"/>
    </row>
    <row r="28" spans="1:3" s="323" customFormat="1"/>
    <row r="29" spans="1:3" s="323" customFormat="1"/>
    <row r="30" spans="1:3" s="323" customFormat="1">
      <c r="B30" s="634"/>
    </row>
    <row r="31" spans="1:3" s="323" customFormat="1">
      <c r="B31" s="634"/>
    </row>
    <row r="32" spans="1:3" s="323" customFormat="1">
      <c r="B32" s="634"/>
    </row>
    <row r="33" spans="2:2" s="323" customFormat="1">
      <c r="B33" s="634"/>
    </row>
    <row r="34" spans="2:2" s="323" customFormat="1">
      <c r="B34" s="634"/>
    </row>
    <row r="35" spans="2:2" s="323" customFormat="1">
      <c r="B35" s="634"/>
    </row>
    <row r="36" spans="2:2" s="323" customFormat="1"/>
    <row r="37" spans="2:2" s="323" customFormat="1"/>
    <row r="38" spans="2:2" s="323" customFormat="1"/>
    <row r="39" spans="2:2" s="323" customFormat="1"/>
    <row r="40" spans="2:2" s="323" customFormat="1"/>
    <row r="41" spans="2:2" s="323" customFormat="1"/>
    <row r="42" spans="2:2" s="323" customFormat="1"/>
    <row r="43" spans="2:2" s="323" customFormat="1"/>
    <row r="44" spans="2:2" s="323" customFormat="1"/>
    <row r="45" spans="2:2" s="323" customFormat="1"/>
    <row r="46" spans="2:2" s="323" customFormat="1">
      <c r="B46" s="634"/>
    </row>
    <row r="47" spans="2:2" s="323" customFormat="1">
      <c r="B47" s="634"/>
    </row>
    <row r="48" spans="2:2" s="323" customFormat="1">
      <c r="B48" s="634"/>
    </row>
    <row r="49" spans="1:3" s="323" customFormat="1">
      <c r="B49" s="634"/>
    </row>
    <row r="50" spans="1:3">
      <c r="A50" s="323"/>
      <c r="B50" s="634"/>
      <c r="C50" s="323"/>
    </row>
    <row r="51" spans="1:3">
      <c r="A51" s="323"/>
      <c r="B51" s="634"/>
      <c r="C51" s="323"/>
    </row>
    <row r="52" spans="1:3">
      <c r="A52" s="323"/>
      <c r="B52" s="323"/>
      <c r="C52" s="323"/>
    </row>
    <row r="53" spans="1:3">
      <c r="A53" s="323"/>
      <c r="B53" s="323"/>
      <c r="C53" s="323"/>
    </row>
    <row r="54" spans="1:3">
      <c r="A54" s="323"/>
      <c r="B54" s="323"/>
      <c r="C54" s="323"/>
    </row>
    <row r="55" spans="1:3">
      <c r="A55" s="323"/>
      <c r="B55" s="323"/>
      <c r="C55" s="323"/>
    </row>
    <row r="63" spans="1:3">
      <c r="B63" s="21"/>
    </row>
    <row r="64" spans="1:3">
      <c r="B64" s="21"/>
    </row>
    <row r="65" spans="2:2">
      <c r="B65" s="21"/>
    </row>
    <row r="66" spans="2:2">
      <c r="B66" s="21"/>
    </row>
    <row r="67" spans="2:2">
      <c r="B67" s="21"/>
    </row>
    <row r="78" spans="2:2" ht="13.5" customHeight="1">
      <c r="B78" s="21"/>
    </row>
    <row r="79" spans="2:2">
      <c r="B79" s="21"/>
    </row>
    <row r="80" spans="2:2">
      <c r="B80" s="21"/>
    </row>
    <row r="81" spans="2:5">
      <c r="B81" s="21"/>
    </row>
    <row r="82" spans="2:5">
      <c r="B82" s="21"/>
    </row>
    <row r="89" spans="2:5">
      <c r="D89" s="21"/>
      <c r="E89" s="21"/>
    </row>
    <row r="93" spans="2:5">
      <c r="D93" s="633"/>
      <c r="E93" s="633"/>
    </row>
    <row r="95" spans="2:5">
      <c r="C95" s="21"/>
      <c r="D95" s="633"/>
      <c r="E95" s="633"/>
    </row>
    <row r="96" spans="2:5">
      <c r="D96" s="633"/>
      <c r="E96" s="633"/>
    </row>
    <row r="99" spans="3:5">
      <c r="C99" s="633"/>
    </row>
    <row r="100" spans="3:5" ht="13.5" customHeight="1"/>
    <row r="101" spans="3:5" ht="13.5" customHeight="1">
      <c r="C101" s="633"/>
    </row>
    <row r="102" spans="3:5" ht="13.5" customHeight="1">
      <c r="C102" s="633"/>
    </row>
    <row r="103" spans="3:5" ht="13.5" customHeight="1"/>
    <row r="104" spans="3:5" ht="13.5" customHeight="1">
      <c r="E104" s="21"/>
    </row>
    <row r="105" spans="3:5" ht="13.5" customHeight="1"/>
    <row r="106" spans="3:5" ht="13.5" customHeight="1"/>
    <row r="107" spans="3:5" ht="13.5" customHeight="1"/>
    <row r="108" spans="3:5" ht="13.5" customHeight="1"/>
    <row r="109" spans="3:5" ht="13.5" customHeight="1"/>
    <row r="110" spans="3:5" ht="13.5" customHeight="1"/>
    <row r="111" spans="3:5" ht="13.5" customHeight="1"/>
    <row r="112" spans="3:5"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9" spans="5:5">
      <c r="E129" s="21"/>
    </row>
  </sheetData>
  <customSheetViews>
    <customSheetView guid="{7638DF67-4320-4B2E-8CED-F30400A22A6F}" showGridLines="0" fitToPage="1">
      <selection activeCell="G38" sqref="G38"/>
      <pageMargins left="0.7" right="0.7" top="0.75" bottom="0.75" header="0.3" footer="0.3"/>
      <pageSetup paperSize="9" scale="97" fitToHeight="0" orientation="landscape" horizontalDpi="300" verticalDpi="300" r:id="rId1"/>
    </customSheetView>
    <customSheetView guid="{033C36F7-E1E4-46BF-954B-BBA7310CE75C}" showGridLines="0" fitToPage="1">
      <selection activeCell="C9" sqref="C9"/>
      <pageMargins left="0.7" right="0.7" top="0.75" bottom="0.75" header="0.3" footer="0.3"/>
      <pageSetup paperSize="9" scale="99" fitToHeight="0" orientation="landscape" horizontalDpi="300" verticalDpi="300" r:id="rId2"/>
    </customSheetView>
    <customSheetView guid="{36472B0F-2A8F-4437-8A5B-DB8B4B6E968E}" showGridLines="0" fitToPage="1">
      <selection activeCell="E29" sqref="E29"/>
      <pageMargins left="0.7" right="0.7" top="0.75" bottom="0.75" header="0.3" footer="0.3"/>
      <pageSetup paperSize="9" scale="97" fitToHeight="0" orientation="landscape" horizontalDpi="300" verticalDpi="300" r:id="rId3"/>
    </customSheetView>
    <customSheetView guid="{2D0A6E8D-0408-4801-8FAA-C5FD88FF0EC2}" showGridLines="0" fitToPage="1">
      <selection activeCell="E11" sqref="E11"/>
      <pageMargins left="0.7" right="0.7" top="0.75" bottom="0.75" header="0.3" footer="0.3"/>
      <pageSetup paperSize="9" scale="97" fitToHeight="0" orientation="landscape" horizontalDpi="300" verticalDpi="300" r:id="rId4"/>
    </customSheetView>
    <customSheetView guid="{CCAE2F8D-A096-471A-A5DB-761473E75C80}" showGridLines="0" fitToPage="1">
      <selection activeCell="E11" sqref="E11"/>
      <pageMargins left="0.7" right="0.7" top="0.75" bottom="0.75" header="0.3" footer="0.3"/>
      <pageSetup paperSize="9" scale="97" fitToHeight="0" orientation="landscape" horizontalDpi="300" verticalDpi="300" r:id="rId5"/>
    </customSheetView>
    <customSheetView guid="{A70FDA42-82B2-4F14-8984-2E2044C05861}" showGridLines="0" fitToPage="1">
      <selection activeCell="E11" sqref="E11"/>
      <pageMargins left="0.7" right="0.7" top="0.75" bottom="0.75" header="0.3" footer="0.3"/>
      <pageSetup paperSize="9" scale="97" fitToHeight="0" orientation="landscape" horizontalDpi="300" verticalDpi="300" r:id="rId6"/>
    </customSheetView>
    <customSheetView guid="{F8F8F397-D6A3-4BD0-9E53-3D39483D1CBF}" showGridLines="0" fitToPage="1">
      <selection activeCell="E11" sqref="E11"/>
      <pageMargins left="0.7" right="0.7" top="0.75" bottom="0.75" header="0.3" footer="0.3"/>
      <pageSetup paperSize="9" scale="97" fitToHeight="0" orientation="landscape" horizontalDpi="300" verticalDpi="300" r:id="rId7"/>
    </customSheetView>
    <customSheetView guid="{D673FFEC-E07D-49B9-A0FC-BCF5FDFD2C67}" showGridLines="0" fitToPage="1">
      <selection activeCell="E29" sqref="E29"/>
      <pageMargins left="0.7" right="0.7" top="0.75" bottom="0.75" header="0.3" footer="0.3"/>
      <pageSetup paperSize="9" scale="97" fitToHeight="0" orientation="landscape" horizontalDpi="300" verticalDpi="300" r:id="rId8"/>
    </customSheetView>
    <customSheetView guid="{EE98275F-E3BA-4A7E-BE2A-0F7F35847352}" showPageBreaks="1" showGridLines="0" fitToPage="1">
      <selection activeCell="E29" sqref="E29"/>
      <pageMargins left="0.7" right="0.7" top="0.75" bottom="0.75" header="0.3" footer="0.3"/>
      <pageSetup paperSize="9" scale="97" fitToHeight="0" orientation="landscape" horizontalDpi="300" verticalDpi="300" r:id="rId9"/>
    </customSheetView>
    <customSheetView guid="{97E03D02-D480-4666-A6E1-59D4144B3FD9}" showGridLines="0" fitToPage="1">
      <selection activeCell="E11" sqref="E11"/>
      <pageMargins left="0.7" right="0.7" top="0.75" bottom="0.75" header="0.3" footer="0.3"/>
      <pageSetup paperSize="9" fitToHeight="0" orientation="landscape" horizontalDpi="300" verticalDpi="300" r:id="rId10"/>
    </customSheetView>
    <customSheetView guid="{9A3FFD83-48B2-47DA-8A5E-53892F5AF928}" showPageBreaks="1" showGridLines="0" fitToPage="1">
      <selection activeCell="E11" sqref="E11"/>
      <pageMargins left="0.7" right="0.7" top="0.75" bottom="0.75" header="0.3" footer="0.3"/>
      <pageSetup paperSize="9" scale="99" fitToHeight="0" orientation="landscape" horizontalDpi="300" verticalDpi="300" r:id="rId11"/>
    </customSheetView>
    <customSheetView guid="{717D5D0E-03BD-42FE-B02F-A9FF9CADF1A5}" showGridLines="0" fitToPage="1">
      <selection activeCell="E11" sqref="E11"/>
      <pageMargins left="0.7" right="0.7" top="0.75" bottom="0.75" header="0.3" footer="0.3"/>
      <pageSetup paperSize="9" scale="99" fitToHeight="0" orientation="landscape" horizontalDpi="300" verticalDpi="300" r:id="rId12"/>
    </customSheetView>
    <customSheetView guid="{30A2590E-B68F-488E-B4E2-55E3D8A53AAC}" showGridLines="0" fitToPage="1">
      <pageMargins left="0.7" right="0.7" top="0.75" bottom="0.75" header="0.3" footer="0.3"/>
      <pageSetup paperSize="9" scale="99" fitToHeight="0" orientation="landscape" horizontalDpi="300" verticalDpi="300" r:id="rId13"/>
    </customSheetView>
    <customSheetView guid="{031DD57E-C293-423A-8DF7-B2FDC9241663}" showGridLines="0" fitToPage="1">
      <pageMargins left="0.7" right="0.7" top="0.75" bottom="0.75" header="0.3" footer="0.3"/>
      <pageSetup paperSize="9" scale="99" fitToHeight="0" orientation="landscape" horizontalDpi="300" verticalDpi="300" r:id="rId14"/>
    </customSheetView>
    <customSheetView guid="{F9B3178F-FE3C-420E-BE2A-18A94A5552B8}" showGridLines="0" fitToPage="1">
      <pageMargins left="0.7" right="0.7" top="0.75" bottom="0.75" header="0.3" footer="0.3"/>
      <pageSetup paperSize="9" scale="99" fitToHeight="0" orientation="landscape" horizontalDpi="300" verticalDpi="300" r:id="rId15"/>
    </customSheetView>
    <customSheetView guid="{F314B098-4B95-4B92-8423-CB04A69922DF}" showGridLines="0" fitToPage="1">
      <selection activeCell="E11" sqref="E11"/>
      <pageMargins left="0.7" right="0.7" top="0.75" bottom="0.75" header="0.3" footer="0.3"/>
      <pageSetup paperSize="9" scale="99" fitToHeight="0" orientation="landscape" horizontalDpi="300" verticalDpi="300" r:id="rId16"/>
    </customSheetView>
    <customSheetView guid="{BBA60712-7519-46EB-A3CF-B043CF2D8D90}" showGridLines="0" fitToPage="1">
      <selection activeCell="E11" sqref="E11"/>
      <pageMargins left="0.7" right="0.7" top="0.75" bottom="0.75" header="0.3" footer="0.3"/>
      <pageSetup paperSize="9" scale="99" fitToHeight="0" orientation="landscape" horizontalDpi="300" verticalDpi="300" r:id="rId17"/>
    </customSheetView>
    <customSheetView guid="{FAEA9D20-506D-4159-8291-B8ED06C29A08}" showGridLines="0" fitToPage="1">
      <pageMargins left="0.7" right="0.7" top="0.75" bottom="0.75" header="0.3" footer="0.3"/>
      <pageSetup paperSize="9" scale="99" fitToHeight="0" orientation="landscape" horizontalDpi="300" verticalDpi="300" r:id="rId18"/>
    </customSheetView>
    <customSheetView guid="{499C3B7B-ECFB-4FFB-BA0B-0B7B9DCC326F}" showPageBreaks="1" showGridLines="0" fitToPage="1">
      <pageMargins left="0.7" right="0.7" top="0.75" bottom="0.75" header="0.3" footer="0.3"/>
      <pageSetup paperSize="9" scale="99" fitToHeight="0" orientation="landscape" horizontalDpi="300" verticalDpi="300" r:id="rId19"/>
    </customSheetView>
    <customSheetView guid="{582EB886-5348-41F7-B6C3-7D5782D3ACD9}" showGridLines="0" fitToPage="1">
      <pageMargins left="0.7" right="0.7" top="0.75" bottom="0.75" header="0.3" footer="0.3"/>
      <pageSetup paperSize="9" scale="99" fitToHeight="0" orientation="landscape" horizontalDpi="300" verticalDpi="300" r:id="rId20"/>
    </customSheetView>
    <customSheetView guid="{67A28A89-E198-4A6E-809F-7C1EE1D592B0}" showGridLines="0" fitToPage="1">
      <pageMargins left="0.7" right="0.7" top="0.75" bottom="0.75" header="0.3" footer="0.3"/>
      <pageSetup paperSize="9" scale="99" fitToHeight="0" orientation="landscape" horizontalDpi="300" verticalDpi="300" r:id="rId21"/>
    </customSheetView>
    <customSheetView guid="{CED0B8D9-B004-48AD-A858-70C151F3F6A0}" showPageBreaks="1" showGridLines="0" fitToPage="1">
      <pageMargins left="0.7" right="0.7" top="0.75" bottom="0.75" header="0.3" footer="0.3"/>
      <pageSetup paperSize="9" scale="99" fitToHeight="0" orientation="landscape" horizontalDpi="300" verticalDpi="300" r:id="rId22"/>
    </customSheetView>
    <customSheetView guid="{76A99285-706C-47CC-88FC-63EDE717FCB7}" showGridLines="0" fitToPage="1">
      <pageMargins left="0.7" right="0.7" top="0.75" bottom="0.75" header="0.3" footer="0.3"/>
      <pageSetup paperSize="9" scale="99" fitToHeight="0" orientation="landscape" horizontalDpi="300" verticalDpi="300" r:id="rId23"/>
    </customSheetView>
    <customSheetView guid="{00865AC3-5823-4499-87D6-A32864153DFC}" showGridLines="0" fitToPage="1">
      <pageMargins left="0.7" right="0.7" top="0.75" bottom="0.75" header="0.3" footer="0.3"/>
      <pageSetup paperSize="9" scale="99" fitToHeight="0" orientation="landscape" horizontalDpi="300" verticalDpi="300" r:id="rId24"/>
    </customSheetView>
    <customSheetView guid="{441DB8A6-A33C-419D-875A-3F2FFBE6E0E8}" showGridLines="0" fitToPage="1">
      <pageMargins left="0.7" right="0.7" top="0.75" bottom="0.75" header="0.3" footer="0.3"/>
      <pageSetup paperSize="9" scale="99" fitToHeight="0" orientation="landscape" horizontalDpi="300" verticalDpi="300" r:id="rId25"/>
    </customSheetView>
    <customSheetView guid="{2BC28E4B-9C81-4843-8B55-63150A8DD92B}" showGridLines="0" fitToPage="1">
      <pageMargins left="0.7" right="0.7" top="0.75" bottom="0.75" header="0.3" footer="0.3"/>
      <pageSetup paperSize="9" scale="99" fitToHeight="0" orientation="landscape" horizontalDpi="300" verticalDpi="300" r:id="rId26"/>
    </customSheetView>
    <customSheetView guid="{CEC8D9A4-667A-441A-B348-38BA69B851DA}" showGridLines="0" fitToPage="1">
      <pageMargins left="0.7" right="0.7" top="0.75" bottom="0.75" header="0.3" footer="0.3"/>
      <pageSetup paperSize="9" scale="99" fitToHeight="0" orientation="landscape" horizontalDpi="300" verticalDpi="300" r:id="rId27"/>
    </customSheetView>
    <customSheetView guid="{84F041DC-148A-40FE-A6D1-68C2D054DF55}" showGridLines="0" fitToPage="1">
      <pageMargins left="0.7" right="0.7" top="0.75" bottom="0.75" header="0.3" footer="0.3"/>
      <pageSetup paperSize="9" scale="99" fitToHeight="0" orientation="landscape" horizontalDpi="300" verticalDpi="300" r:id="rId28"/>
    </customSheetView>
    <customSheetView guid="{EA8DD5C4-37CD-4D83-93C6-8AAE3FA22626}" showGridLines="0" fitToPage="1">
      <pageMargins left="0.7" right="0.7" top="0.75" bottom="0.75" header="0.3" footer="0.3"/>
      <pageSetup paperSize="9" scale="99" fitToHeight="0" orientation="landscape" horizontalDpi="300" verticalDpi="300" r:id="rId29"/>
    </customSheetView>
    <customSheetView guid="{EB719729-E4E7-4A6B-A0F2-B45634A8A39C}" showGridLines="0" fitToPage="1">
      <pageMargins left="0.7" right="0.7" top="0.75" bottom="0.75" header="0.3" footer="0.3"/>
      <pageSetup paperSize="9" scale="99" fitToHeight="0" orientation="landscape" horizontalDpi="300" verticalDpi="300" r:id="rId30"/>
    </customSheetView>
    <customSheetView guid="{3BCE3315-BEC0-4AD9-A818-0BC0D795FE7B}" showPageBreaks="1" showGridLines="0" fitToPage="1">
      <pageMargins left="0.7" right="0.7" top="0.75" bottom="0.75" header="0.3" footer="0.3"/>
      <pageSetup paperSize="9" scale="99" fitToHeight="0" orientation="landscape" horizontalDpi="300" verticalDpi="300" r:id="rId31"/>
    </customSheetView>
    <customSheetView guid="{D5E8139D-26D3-42E5-96BB-6121322C48CB}" showGridLines="0" fitToPage="1">
      <pageMargins left="0.7" right="0.7" top="0.75" bottom="0.75" header="0.3" footer="0.3"/>
      <pageSetup paperSize="9" scale="99" fitToHeight="0" orientation="landscape" horizontalDpi="300" verticalDpi="300" r:id="rId32"/>
    </customSheetView>
    <customSheetView guid="{A7A537DD-3639-4028-8374-24EF93F7F50D}" showGridLines="0" fitToPage="1">
      <pageMargins left="0.7" right="0.7" top="0.75" bottom="0.75" header="0.3" footer="0.3"/>
      <pageSetup paperSize="9" scale="99" fitToHeight="0" orientation="landscape" horizontalDpi="300" verticalDpi="300" r:id="rId33"/>
    </customSheetView>
    <customSheetView guid="{0B51740E-E870-447D-82CF-F9426A0FDB8A}" showGridLines="0" fitToPage="1">
      <pageMargins left="0.7" right="0.7" top="0.75" bottom="0.75" header="0.3" footer="0.3"/>
      <pageSetup paperSize="9" scale="99" fitToHeight="0" orientation="landscape" horizontalDpi="300" verticalDpi="300" r:id="rId34"/>
    </customSheetView>
    <customSheetView guid="{B25978DA-B72A-4DF3-B7F6-0B7323E18582}" showGridLines="0" fitToPage="1">
      <selection activeCell="E11" sqref="E11"/>
      <pageMargins left="0.7" right="0.7" top="0.75" bottom="0.75" header="0.3" footer="0.3"/>
      <pageSetup paperSize="9" scale="99" fitToHeight="0" orientation="landscape" horizontalDpi="300" verticalDpi="300" r:id="rId35"/>
    </customSheetView>
    <customSheetView guid="{1FD8CC80-ABBD-4004-965D-7C3A94C6060A}" showPageBreaks="1" showGridLines="0" fitToPage="1">
      <pageMargins left="0.7" right="0.7" top="0.75" bottom="0.75" header="0.3" footer="0.3"/>
      <pageSetup paperSize="9" scale="99" fitToHeight="0" orientation="landscape" horizontalDpi="300" verticalDpi="300" r:id="rId36"/>
    </customSheetView>
    <customSheetView guid="{4B3B3520-A8B7-4246-A658-5E3046C11156}" showGridLines="0" fitToPage="1">
      <pageMargins left="0.7" right="0.7" top="0.75" bottom="0.75" header="0.3" footer="0.3"/>
      <pageSetup paperSize="9" scale="99" fitToHeight="0" orientation="landscape" horizontalDpi="300" verticalDpi="300" r:id="rId37"/>
    </customSheetView>
    <customSheetView guid="{8AC86257-3275-45B0-9EB5-FCC978284538}" showGridLines="0" fitToPage="1">
      <selection activeCell="E11" sqref="E11"/>
      <pageMargins left="0.7" right="0.7" top="0.75" bottom="0.75" header="0.3" footer="0.3"/>
      <pageSetup paperSize="9" scale="99" fitToHeight="0" orientation="landscape" horizontalDpi="300" verticalDpi="300" r:id="rId38"/>
    </customSheetView>
    <customSheetView guid="{E45D6C9F-29CA-4814-BB11-FCF7794E8FD9}" showGridLines="0" fitToPage="1">
      <selection activeCell="E11" sqref="E11"/>
      <pageMargins left="0.7" right="0.7" top="0.75" bottom="0.75" header="0.3" footer="0.3"/>
      <pageSetup paperSize="9" scale="99" fitToHeight="0" orientation="landscape" horizontalDpi="300" verticalDpi="300" r:id="rId39"/>
    </customSheetView>
    <customSheetView guid="{8B4E2514-D1F2-4DC0-817C-9C588D7DCCCB}" showPageBreaks="1" showGridLines="0" fitToPage="1">
      <selection activeCell="E29" sqref="E29"/>
      <pageMargins left="0.7" right="0.7" top="0.75" bottom="0.75" header="0.3" footer="0.3"/>
      <pageSetup paperSize="9" scale="97" fitToHeight="0" orientation="landscape" horizontalDpi="300" verticalDpi="300" r:id="rId40"/>
    </customSheetView>
    <customSheetView guid="{C0326AA0-4A84-4874-8CF5-FBF582EDE8E4}" showGridLines="0" fitToPage="1">
      <selection activeCell="E29" sqref="E29"/>
      <pageMargins left="0.7" right="0.7" top="0.75" bottom="0.75" header="0.3" footer="0.3"/>
      <pageSetup paperSize="9" scale="99" fitToHeight="0" orientation="landscape" horizontalDpi="300" verticalDpi="300" r:id="rId41"/>
    </customSheetView>
    <customSheetView guid="{59B93C71-A242-4D48-B468-4BF3F954629F}" showGridLines="0" fitToPage="1">
      <selection activeCell="E11" sqref="E11"/>
      <pageMargins left="0.7" right="0.7" top="0.75" bottom="0.75" header="0.3" footer="0.3"/>
      <pageSetup paperSize="9" scale="99" fitToHeight="0" orientation="landscape" horizontalDpi="300" verticalDpi="300" r:id="rId42"/>
    </customSheetView>
    <customSheetView guid="{1E58E4D1-4C75-4B8C-BEB1-17A46DD86746}" showGridLines="0" fitToPage="1">
      <selection activeCell="E11" sqref="E11"/>
      <pageMargins left="0.7" right="0.7" top="0.75" bottom="0.75" header="0.3" footer="0.3"/>
      <pageSetup paperSize="9" scale="99" fitToHeight="0" orientation="landscape" horizontalDpi="300" verticalDpi="300" r:id="rId43"/>
    </customSheetView>
    <customSheetView guid="{D71B0015-E1E5-4683-BC96-4B8372B0A92C}" showPageBreaks="1" showGridLines="0" fitToPage="1">
      <selection activeCell="E11" sqref="E11"/>
      <pageMargins left="0.7" right="0.7" top="0.75" bottom="0.75" header="0.3" footer="0.3"/>
      <pageSetup paperSize="9" scale="97" fitToHeight="0" orientation="landscape" horizontalDpi="300" verticalDpi="300" r:id="rId44"/>
    </customSheetView>
    <customSheetView guid="{7A9295A9-5D4A-4252-8AE5-EAA229FB3161}" showPageBreaks="1" showGridLines="0" fitToPage="1">
      <selection activeCell="E11" sqref="E11"/>
      <pageMargins left="0.7" right="0.7" top="0.75" bottom="0.75" header="0.3" footer="0.3"/>
      <pageSetup paperSize="9" scale="97" fitToHeight="0" orientation="landscape" horizontalDpi="300" verticalDpi="300" r:id="rId45"/>
    </customSheetView>
    <customSheetView guid="{034C4040-D496-4677-9760-C8AFC8A3816C}" showGridLines="0" fitToPage="1">
      <selection activeCell="E11" sqref="E11"/>
      <pageMargins left="0.7" right="0.7" top="0.75" bottom="0.75" header="0.3" footer="0.3"/>
      <pageSetup paperSize="9" scale="97" fitToHeight="0" orientation="landscape" horizontalDpi="300" verticalDpi="300" r:id="rId46"/>
    </customSheetView>
    <customSheetView guid="{430D13A4-4EC3-4F3B-94F5-67B604D20D98}" showPageBreaks="1" showGridLines="0" fitToPage="1">
      <selection activeCell="E11" sqref="E11"/>
      <pageMargins left="0.7" right="0.7" top="0.75" bottom="0.75" header="0.3" footer="0.3"/>
      <pageSetup paperSize="9" scale="97" fitToHeight="0" orientation="landscape" horizontalDpi="300" verticalDpi="300" r:id="rId47"/>
    </customSheetView>
    <customSheetView guid="{337CCED3-5E6B-4E3D-BC98-489707EF974E}" showGridLines="0" fitToPage="1">
      <selection activeCell="E11" sqref="E11"/>
      <pageMargins left="0.7" right="0.7" top="0.75" bottom="0.75" header="0.3" footer="0.3"/>
      <pageSetup paperSize="9" scale="99" fitToHeight="0" orientation="landscape" horizontalDpi="300" verticalDpi="300" r:id="rId48"/>
    </customSheetView>
    <customSheetView guid="{0EDD8A79-DA95-4C03-AB90-8EF8BEF7366A}" showGridLines="0" fitToPage="1">
      <selection activeCell="E11" sqref="E11"/>
      <pageMargins left="0.7" right="0.7" top="0.75" bottom="0.75" header="0.3" footer="0.3"/>
      <pageSetup paperSize="9" scale="97" fitToHeight="0" orientation="landscape" horizontalDpi="300" verticalDpi="300" r:id="rId49"/>
    </customSheetView>
    <customSheetView guid="{214495F1-9B71-47E5-887D-A07A1A95C8B8}" showGridLines="0" fitToPage="1">
      <selection activeCell="E11" sqref="E11"/>
      <pageMargins left="0.7" right="0.7" top="0.75" bottom="0.75" header="0.3" footer="0.3"/>
      <pageSetup paperSize="9" scale="97" fitToHeight="0" orientation="landscape" horizontalDpi="300" verticalDpi="300" r:id="rId50"/>
    </customSheetView>
    <customSheetView guid="{CD8CBEF9-02F2-47BF-8155-972E366007BB}" showGridLines="0" fitToPage="1">
      <selection activeCell="E11" sqref="E11"/>
      <pageMargins left="0.7" right="0.7" top="0.75" bottom="0.75" header="0.3" footer="0.3"/>
      <pageSetup paperSize="9" scale="99" fitToHeight="0" orientation="landscape" horizontalDpi="300" verticalDpi="300" r:id="rId51"/>
    </customSheetView>
    <customSheetView guid="{BD61EDB6-A93F-4890-AEDE-32E26E64EB3F}" showGridLines="0" fitToPage="1">
      <selection activeCell="E11" sqref="E11"/>
      <pageMargins left="0.7" right="0.7" top="0.75" bottom="0.75" header="0.3" footer="0.3"/>
      <pageSetup paperSize="9" scale="97" fitToHeight="0" orientation="landscape" horizontalDpi="300" verticalDpi="300" r:id="rId52"/>
    </customSheetView>
    <customSheetView guid="{2551149C-B400-4FF7-9C66-7D38AF192CD3}" showGridLines="0" fitToPage="1">
      <selection activeCell="G38" sqref="G38"/>
      <pageMargins left="0.7" right="0.7" top="0.75" bottom="0.75" header="0.3" footer="0.3"/>
      <pageSetup paperSize="9" scale="97" fitToHeight="0" orientation="landscape" horizontalDpi="300" verticalDpi="300" r:id="rId53"/>
    </customSheetView>
    <customSheetView guid="{F0A88F7F-B050-44D2-9557-2B68B424EAF3}" showGridLines="0" fitToPage="1">
      <selection activeCell="E11" sqref="E11"/>
      <pageMargins left="0.7" right="0.7" top="0.75" bottom="0.75" header="0.3" footer="0.3"/>
      <pageSetup paperSize="9" scale="99" fitToHeight="0" orientation="landscape" horizontalDpi="300" verticalDpi="300" r:id="rId54"/>
    </customSheetView>
    <customSheetView guid="{2868789A-41EF-4245-B3C9-D4B5F666F8F4}" showPageBreaks="1" showGridLines="0" fitToPage="1">
      <selection activeCell="E11" sqref="E11"/>
      <pageMargins left="0.7" right="0.7" top="0.75" bottom="0.75" header="0.3" footer="0.3"/>
      <pageSetup paperSize="9" scale="97" fitToHeight="0" orientation="landscape" horizontalDpi="300" verticalDpi="300" r:id="rId55"/>
    </customSheetView>
    <customSheetView guid="{D4061CCF-D275-4D76-9A0F-61EA73C6A533}" showGridLines="0" fitToPage="1">
      <selection activeCell="E11" sqref="E11"/>
      <pageMargins left="0.7" right="0.7" top="0.75" bottom="0.75" header="0.3" footer="0.3"/>
      <pageSetup paperSize="9" scale="99" fitToHeight="0" orientation="landscape" horizontalDpi="300" verticalDpi="300" r:id="rId56"/>
    </customSheetView>
    <customSheetView guid="{EDD10121-F027-40CB-A383-1ABBBA7824D4}" showGridLines="0" fitToPage="1">
      <selection activeCell="C9" sqref="C9"/>
      <pageMargins left="0.7" right="0.7" top="0.75" bottom="0.75" header="0.3" footer="0.3"/>
      <pageSetup paperSize="9" scale="99" fitToHeight="0" orientation="landscape" horizontalDpi="300" verticalDpi="300" r:id="rId57"/>
    </customSheetView>
    <customSheetView guid="{D6BD57F8-F6EE-4534-8181-C57064A1B98C}" scale="130" showGridLines="0" fitToPage="1">
      <selection activeCell="D14" sqref="D14"/>
      <pageMargins left="0.7" right="0.7" top="0.75" bottom="0.75" header="0.3" footer="0.3"/>
      <pageSetup paperSize="9" scale="97" fitToHeight="0" orientation="landscape" horizontalDpi="300" verticalDpi="300" r:id="rId58"/>
    </customSheetView>
    <customSheetView guid="{277459B4-A39D-41CB-B2BE-AB6578293E76}" scale="130" showPageBreaks="1" showGridLines="0" fitToPage="1">
      <selection activeCell="D14" sqref="D14"/>
      <pageMargins left="0.7" right="0.7" top="0.75" bottom="0.75" header="0.3" footer="0.3"/>
      <pageSetup paperSize="9" scale="97" fitToHeight="0" orientation="landscape" horizontalDpi="300" verticalDpi="300" r:id="rId59"/>
    </customSheetView>
  </customSheetViews>
  <phoneticPr fontId="7"/>
  <hyperlinks>
    <hyperlink ref="E1" location="目次!A1" display="目次へ戻る"/>
  </hyperlinks>
  <pageMargins left="0.7" right="0.7" top="0.75" bottom="0.75" header="0.3" footer="0.3"/>
  <pageSetup paperSize="9" scale="97" fitToHeight="0" orientation="landscape" horizontalDpi="300" verticalDpi="300" r:id="rId60"/>
  <drawing r:id="rId61"/>
  <legacyDrawing r:id="rId6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T21"/>
  <sheetViews>
    <sheetView showGridLines="0" zoomScaleNormal="115" zoomScaleSheetLayoutView="100" workbookViewId="0">
      <selection activeCell="E4" sqref="E4"/>
    </sheetView>
  </sheetViews>
  <sheetFormatPr defaultColWidth="9" defaultRowHeight="13.5"/>
  <cols>
    <col min="1" max="2" width="11.875" style="209" customWidth="1"/>
    <col min="3" max="6" width="14.625" style="209" customWidth="1"/>
    <col min="7" max="7" width="12.875" style="209" customWidth="1"/>
    <col min="8" max="8" width="5.2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20">
      <c r="G1" s="271" t="s">
        <v>399</v>
      </c>
    </row>
    <row r="2" spans="1:20" ht="43.5" customHeight="1">
      <c r="A2" s="1423" t="s">
        <v>1430</v>
      </c>
      <c r="B2" s="1424"/>
      <c r="C2" s="1424"/>
      <c r="D2" s="1424"/>
      <c r="E2" s="1424"/>
      <c r="F2" s="1424"/>
      <c r="G2" s="1424"/>
      <c r="H2" s="1425" t="s">
        <v>2065</v>
      </c>
      <c r="I2" s="1425"/>
      <c r="J2" s="1425"/>
      <c r="K2" s="1425"/>
      <c r="L2" s="1425"/>
      <c r="M2" s="1425"/>
      <c r="N2" s="1425"/>
      <c r="O2" s="1425"/>
      <c r="P2" s="1425"/>
      <c r="Q2" s="1425"/>
      <c r="R2" s="1425"/>
      <c r="S2" s="1425"/>
      <c r="T2" s="1425"/>
    </row>
    <row r="3" spans="1:20">
      <c r="E3" s="211" t="s">
        <v>1606</v>
      </c>
      <c r="I3" s="209" t="s">
        <v>1429</v>
      </c>
    </row>
    <row r="4" spans="1:20" ht="37.5" customHeight="1">
      <c r="A4" s="50" t="s">
        <v>83</v>
      </c>
      <c r="B4" s="50" t="s">
        <v>332</v>
      </c>
      <c r="C4" s="50" t="s">
        <v>1428</v>
      </c>
      <c r="D4" s="50" t="s">
        <v>1427</v>
      </c>
      <c r="E4" s="50" t="s">
        <v>1426</v>
      </c>
    </row>
    <row r="5" spans="1:20" ht="22.5" customHeight="1">
      <c r="A5" s="50">
        <v>2010</v>
      </c>
      <c r="B5" s="50" t="s">
        <v>106</v>
      </c>
      <c r="C5" s="1049">
        <v>26</v>
      </c>
      <c r="D5" s="1025"/>
      <c r="E5" s="1025"/>
    </row>
    <row r="6" spans="1:20" ht="22.5" customHeight="1">
      <c r="A6" s="51">
        <v>2011</v>
      </c>
      <c r="B6" s="51" t="s">
        <v>107</v>
      </c>
      <c r="C6" s="1049">
        <v>23</v>
      </c>
      <c r="D6" s="1025"/>
      <c r="E6" s="1025"/>
    </row>
    <row r="7" spans="1:20" ht="22.5" customHeight="1">
      <c r="A7" s="51">
        <v>2012</v>
      </c>
      <c r="B7" s="51" t="s">
        <v>108</v>
      </c>
      <c r="C7" s="93">
        <v>28</v>
      </c>
      <c r="D7" s="93"/>
      <c r="E7" s="93"/>
    </row>
    <row r="8" spans="1:20" ht="22.5" customHeight="1">
      <c r="A8" s="51">
        <v>2013</v>
      </c>
      <c r="B8" s="51" t="s">
        <v>109</v>
      </c>
      <c r="C8" s="93">
        <v>30</v>
      </c>
      <c r="D8" s="93"/>
      <c r="E8" s="93"/>
    </row>
    <row r="9" spans="1:20" ht="22.5" customHeight="1">
      <c r="A9" s="51">
        <v>2014</v>
      </c>
      <c r="B9" s="51" t="s">
        <v>110</v>
      </c>
      <c r="C9" s="93">
        <v>32</v>
      </c>
      <c r="D9" s="93"/>
      <c r="E9" s="93"/>
    </row>
    <row r="10" spans="1:20" ht="22.5" customHeight="1">
      <c r="A10" s="51">
        <v>2015</v>
      </c>
      <c r="B10" s="51" t="s">
        <v>111</v>
      </c>
      <c r="C10" s="93">
        <v>33</v>
      </c>
      <c r="D10" s="93"/>
      <c r="E10" s="93">
        <v>76</v>
      </c>
    </row>
    <row r="11" spans="1:20" ht="22.5" customHeight="1">
      <c r="A11" s="51">
        <v>2016</v>
      </c>
      <c r="B11" s="51" t="s">
        <v>112</v>
      </c>
      <c r="C11" s="93">
        <v>35</v>
      </c>
      <c r="D11" s="93">
        <v>72</v>
      </c>
      <c r="E11" s="93">
        <v>106</v>
      </c>
    </row>
    <row r="12" spans="1:20" ht="22.5" customHeight="1">
      <c r="A12" s="51">
        <v>2017</v>
      </c>
      <c r="B12" s="51" t="s">
        <v>113</v>
      </c>
      <c r="C12" s="637">
        <v>51</v>
      </c>
      <c r="D12" s="93">
        <v>158</v>
      </c>
      <c r="E12" s="93">
        <v>308</v>
      </c>
    </row>
    <row r="13" spans="1:20" ht="22.5" customHeight="1">
      <c r="A13" s="51">
        <v>2018</v>
      </c>
      <c r="B13" s="51" t="s">
        <v>114</v>
      </c>
      <c r="C13" s="637">
        <v>36</v>
      </c>
      <c r="D13" s="93">
        <v>190</v>
      </c>
      <c r="E13" s="93">
        <v>313</v>
      </c>
    </row>
    <row r="14" spans="1:20" ht="22.5" customHeight="1">
      <c r="A14" s="229">
        <v>2019</v>
      </c>
      <c r="B14" s="229" t="s">
        <v>341</v>
      </c>
      <c r="C14" s="636">
        <v>34</v>
      </c>
      <c r="D14" s="486">
        <v>212</v>
      </c>
      <c r="E14" s="486">
        <v>350</v>
      </c>
    </row>
    <row r="15" spans="1:20" ht="22.5" customHeight="1">
      <c r="A15" s="352">
        <v>2020</v>
      </c>
      <c r="B15" s="352" t="s">
        <v>116</v>
      </c>
      <c r="C15" s="635">
        <v>51</v>
      </c>
      <c r="D15" s="308">
        <v>253</v>
      </c>
      <c r="E15" s="308">
        <v>406</v>
      </c>
    </row>
    <row r="16" spans="1:20" ht="22.5" customHeight="1">
      <c r="A16" s="759">
        <v>2021</v>
      </c>
      <c r="B16" s="759" t="s">
        <v>366</v>
      </c>
      <c r="C16" s="771">
        <v>54</v>
      </c>
      <c r="D16" s="758">
        <v>283</v>
      </c>
      <c r="E16" s="758">
        <v>435</v>
      </c>
    </row>
    <row r="17" spans="1:5" ht="34.5" customHeight="1">
      <c r="A17" s="759">
        <v>2022</v>
      </c>
      <c r="B17" s="759" t="s">
        <v>367</v>
      </c>
      <c r="C17" s="771">
        <v>71</v>
      </c>
      <c r="D17" s="758">
        <v>298</v>
      </c>
      <c r="E17" s="758">
        <v>445</v>
      </c>
    </row>
    <row r="18" spans="1:5" ht="22.5" customHeight="1">
      <c r="A18" s="1150">
        <v>2023</v>
      </c>
      <c r="B18" s="1150" t="s">
        <v>368</v>
      </c>
      <c r="C18" s="635">
        <v>69</v>
      </c>
      <c r="D18" s="308">
        <v>320</v>
      </c>
      <c r="E18" s="308">
        <v>474</v>
      </c>
    </row>
    <row r="19" spans="1:5" ht="22.5" customHeight="1"/>
    <row r="20" spans="1:5" ht="22.5" customHeight="1"/>
    <row r="21" spans="1:5" ht="22.5" customHeight="1"/>
  </sheetData>
  <customSheetViews>
    <customSheetView guid="{7638DF67-4320-4B2E-8CED-F30400A22A6F}" showGridLines="0" fitToPage="1" printArea="1">
      <selection activeCell="E4" sqref="E4"/>
      <pageMargins left="0.25" right="0.25" top="0.75" bottom="0.75" header="0.3" footer="0.3"/>
      <pageSetup paperSize="9" scale="73" fitToHeight="0" orientation="landscape" horizontalDpi="300" verticalDpi="300" r:id="rId1"/>
      <headerFooter>
        <oddFooter>&amp;C- &amp;P -</oddFooter>
      </headerFooter>
    </customSheetView>
    <customSheetView guid="{033C36F7-E1E4-46BF-954B-BBA7310CE75C}" showGridLines="0" fitToPage="1" topLeftCell="A4">
      <selection activeCell="E9" sqref="E9"/>
      <pageMargins left="0.25" right="0.25" top="0.75" bottom="0.75" header="0.3" footer="0.3"/>
      <pageSetup paperSize="9" scale="73" fitToHeight="0" orientation="landscape" horizontalDpi="300" verticalDpi="300" r:id="rId2"/>
      <headerFooter>
        <oddFooter>&amp;C- &amp;P -</oddFooter>
      </headerFooter>
    </customSheetView>
    <customSheetView guid="{36472B0F-2A8F-4437-8A5B-DB8B4B6E968E}" showGridLines="0" fitToPage="1" printArea="1">
      <selection activeCell="E4" sqref="E4"/>
      <pageMargins left="0.25" right="0.25" top="0.75" bottom="0.75" header="0.3" footer="0.3"/>
      <pageSetup paperSize="9" scale="73" fitToHeight="0" orientation="landscape" horizontalDpi="300" verticalDpi="300" r:id="rId3"/>
      <headerFooter>
        <oddFooter>&amp;C- &amp;P -</oddFooter>
      </headerFooter>
    </customSheetView>
    <customSheetView guid="{2D0A6E8D-0408-4801-8FAA-C5FD88FF0EC2}" showGridLines="0" fitToPage="1">
      <selection activeCell="E4" sqref="E4"/>
      <pageMargins left="0.25" right="0.25" top="0.75" bottom="0.75" header="0.3" footer="0.3"/>
      <pageSetup paperSize="9" scale="73" fitToHeight="0" orientation="landscape" horizontalDpi="300" verticalDpi="300" r:id="rId4"/>
      <headerFooter>
        <oddFooter>&amp;C- &amp;P -</oddFooter>
      </headerFooter>
    </customSheetView>
    <customSheetView guid="{CCAE2F8D-A096-471A-A5DB-761473E75C80}" showGridLines="0" fitToPage="1" printArea="1">
      <selection activeCell="E4" sqref="E4"/>
      <pageMargins left="0.25" right="0.25" top="0.75" bottom="0.75" header="0.3" footer="0.3"/>
      <pageSetup paperSize="9" scale="73" fitToHeight="0" orientation="landscape" horizontalDpi="300" verticalDpi="300" r:id="rId5"/>
      <headerFooter>
        <oddFooter>&amp;C- &amp;P -</oddFooter>
      </headerFooter>
    </customSheetView>
    <customSheetView guid="{A70FDA42-82B2-4F14-8984-2E2044C05861}" showGridLines="0" fitToPage="1">
      <selection activeCell="E4" sqref="E4"/>
      <pageMargins left="0.25" right="0.25" top="0.75" bottom="0.75" header="0.3" footer="0.3"/>
      <pageSetup paperSize="9" scale="73" fitToHeight="0" orientation="landscape" horizontalDpi="300" verticalDpi="300" r:id="rId6"/>
      <headerFooter>
        <oddFooter>&amp;C- &amp;P -</oddFooter>
      </headerFooter>
    </customSheetView>
    <customSheetView guid="{F8F8F397-D6A3-4BD0-9E53-3D39483D1CBF}" showGridLines="0" fitToPage="1">
      <selection activeCell="E4" sqref="E4"/>
      <pageMargins left="0.25" right="0.25" top="0.75" bottom="0.75" header="0.3" footer="0.3"/>
      <pageSetup paperSize="9" scale="73" fitToHeight="0" orientation="landscape" horizontalDpi="300" verticalDpi="300" r:id="rId7"/>
      <headerFooter>
        <oddFooter>&amp;C- &amp;P -</oddFooter>
      </headerFooter>
    </customSheetView>
    <customSheetView guid="{D673FFEC-E07D-49B9-A0FC-BCF5FDFD2C67}" showGridLines="0" fitToPage="1">
      <selection activeCell="E4" sqref="E4"/>
      <pageMargins left="0.25" right="0.25" top="0.75" bottom="0.75" header="0.3" footer="0.3"/>
      <pageSetup paperSize="9" scale="73" fitToHeight="0" orientation="landscape" horizontalDpi="300" verticalDpi="300" r:id="rId8"/>
      <headerFooter>
        <oddFooter>&amp;C- &amp;P -</oddFooter>
      </headerFooter>
    </customSheetView>
    <customSheetView guid="{EE98275F-E3BA-4A7E-BE2A-0F7F35847352}" showGridLines="0" fitToPage="1" printArea="1">
      <selection activeCell="E4" sqref="E4"/>
      <pageMargins left="0.25" right="0.25" top="0.75" bottom="0.75" header="0.3" footer="0.3"/>
      <pageSetup paperSize="9" scale="73" fitToHeight="0" orientation="landscape" horizontalDpi="300" verticalDpi="300" r:id="rId9"/>
      <headerFooter>
        <oddFooter>&amp;C- &amp;P -</oddFooter>
      </headerFooter>
    </customSheetView>
    <customSheetView guid="{97E03D02-D480-4666-A6E1-59D4144B3FD9}" showGridLines="0" fitToPage="1" printArea="1">
      <selection activeCell="E4" sqref="E4"/>
      <pageMargins left="0.25" right="0.25" top="0.75" bottom="0.75" header="0.3" footer="0.3"/>
      <pageSetup paperSize="9" scale="73" fitToHeight="0" orientation="landscape" horizontalDpi="300" verticalDpi="300" r:id="rId10"/>
      <headerFooter>
        <oddFooter>&amp;C- &amp;P -</oddFooter>
      </headerFooter>
    </customSheetView>
    <customSheetView guid="{9A3FFD83-48B2-47DA-8A5E-53892F5AF928}" showGridLines="0" fitToPage="1" printArea="1">
      <selection activeCell="E4" sqref="E4"/>
      <pageMargins left="0.25" right="0.25" top="0.75" bottom="0.75" header="0.3" footer="0.3"/>
      <pageSetup paperSize="9" scale="73" fitToHeight="0" orientation="landscape" horizontalDpi="300" verticalDpi="300" r:id="rId11"/>
      <headerFooter>
        <oddFooter>&amp;C- &amp;P -</oddFooter>
      </headerFooter>
    </customSheetView>
    <customSheetView guid="{717D5D0E-03BD-42FE-B02F-A9FF9CADF1A5}" showGridLines="0" fitToPage="1">
      <selection activeCell="E4" sqref="E4"/>
      <pageMargins left="0.25" right="0.25" top="0.75" bottom="0.75" header="0.3" footer="0.3"/>
      <pageSetup paperSize="9" scale="73" fitToHeight="0" orientation="landscape" horizontalDpi="300" verticalDpi="300" r:id="rId12"/>
      <headerFooter>
        <oddFooter>&amp;C- &amp;P -</oddFooter>
      </headerFooter>
    </customSheetView>
    <customSheetView guid="{30A2590E-B68F-488E-B4E2-55E3D8A53AAC}" showGridLines="0" fitToPage="1">
      <selection activeCell="E4" sqref="E4"/>
      <pageMargins left="0.25" right="0.25" top="0.75" bottom="0.75" header="0.3" footer="0.3"/>
      <pageSetup paperSize="9" scale="73" fitToHeight="0" orientation="landscape" horizontalDpi="300" verticalDpi="300" r:id="rId13"/>
      <headerFooter>
        <oddFooter>&amp;C- &amp;P -</oddFooter>
      </headerFooter>
    </customSheetView>
    <customSheetView guid="{031DD57E-C293-423A-8DF7-B2FDC9241663}" showGridLines="0" fitToPage="1">
      <selection activeCell="E4" sqref="E4"/>
      <pageMargins left="0.25" right="0.25" top="0.75" bottom="0.75" header="0.3" footer="0.3"/>
      <pageSetup paperSize="9" scale="73" fitToHeight="0" orientation="landscape" horizontalDpi="300" verticalDpi="300" r:id="rId14"/>
      <headerFooter>
        <oddFooter>&amp;C- &amp;P -</oddFooter>
      </headerFooter>
    </customSheetView>
    <customSheetView guid="{F9B3178F-FE3C-420E-BE2A-18A94A5552B8}" showGridLines="0" fitToPage="1">
      <selection activeCell="E4" sqref="E4"/>
      <pageMargins left="0.25" right="0.25" top="0.75" bottom="0.75" header="0.3" footer="0.3"/>
      <pageSetup paperSize="9" scale="73" fitToHeight="0" orientation="landscape" horizontalDpi="300" verticalDpi="300" r:id="rId15"/>
      <headerFooter>
        <oddFooter>&amp;C- &amp;P -</oddFooter>
      </headerFooter>
    </customSheetView>
    <customSheetView guid="{F314B098-4B95-4B92-8423-CB04A69922DF}" showGridLines="0" fitToPage="1" printArea="1">
      <selection activeCell="E4" sqref="E4"/>
      <pageMargins left="0.25" right="0.25" top="0.75" bottom="0.75" header="0.3" footer="0.3"/>
      <pageSetup paperSize="9" scale="73" fitToHeight="0" orientation="landscape" horizontalDpi="300" verticalDpi="300" r:id="rId16"/>
      <headerFooter>
        <oddFooter>&amp;C- &amp;P -</oddFooter>
      </headerFooter>
    </customSheetView>
    <customSheetView guid="{BBA60712-7519-46EB-A3CF-B043CF2D8D90}" showGridLines="0" fitToPage="1" printArea="1">
      <selection activeCell="E4" sqref="E4"/>
      <pageMargins left="0.25" right="0.25" top="0.75" bottom="0.75" header="0.3" footer="0.3"/>
      <pageSetup paperSize="9" scale="73" fitToHeight="0" orientation="landscape" horizontalDpi="300" verticalDpi="300" r:id="rId17"/>
      <headerFooter>
        <oddFooter>&amp;C- &amp;P -</oddFooter>
      </headerFooter>
    </customSheetView>
    <customSheetView guid="{FAEA9D20-506D-4159-8291-B8ED06C29A08}" showGridLines="0" fitToPage="1">
      <selection activeCell="E4" sqref="E4"/>
      <pageMargins left="0.25" right="0.25" top="0.75" bottom="0.75" header="0.3" footer="0.3"/>
      <pageSetup paperSize="9" scale="73" fitToHeight="0" orientation="landscape" horizontalDpi="300" verticalDpi="300" r:id="rId18"/>
      <headerFooter>
        <oddFooter>&amp;C- &amp;P -</oddFooter>
      </headerFooter>
    </customSheetView>
    <customSheetView guid="{499C3B7B-ECFB-4FFB-BA0B-0B7B9DCC326F}" showGridLines="0" fitToPage="1" printArea="1">
      <selection activeCell="E4" sqref="E4"/>
      <pageMargins left="0.25" right="0.25" top="0.75" bottom="0.75" header="0.3" footer="0.3"/>
      <pageSetup paperSize="9" scale="73" fitToHeight="0" orientation="landscape" horizontalDpi="300" verticalDpi="300" r:id="rId19"/>
      <headerFooter>
        <oddFooter>&amp;C- &amp;P -</oddFooter>
      </headerFooter>
    </customSheetView>
    <customSheetView guid="{582EB886-5348-41F7-B6C3-7D5782D3ACD9}" showGridLines="0" fitToPage="1">
      <selection activeCell="E4" sqref="E4"/>
      <pageMargins left="0.25" right="0.25" top="0.75" bottom="0.75" header="0.3" footer="0.3"/>
      <pageSetup paperSize="9" scale="73" fitToHeight="0" orientation="landscape" horizontalDpi="300" verticalDpi="300" r:id="rId20"/>
      <headerFooter>
        <oddFooter>&amp;C- &amp;P -</oddFooter>
      </headerFooter>
    </customSheetView>
    <customSheetView guid="{67A28A89-E198-4A6E-809F-7C1EE1D592B0}" showGridLines="0" fitToPage="1" printArea="1">
      <selection activeCell="E4" sqref="E4"/>
      <pageMargins left="0.25" right="0.25" top="0.75" bottom="0.75" header="0.3" footer="0.3"/>
      <pageSetup paperSize="9" scale="73" fitToHeight="0" orientation="landscape" horizontalDpi="300" verticalDpi="300" r:id="rId21"/>
      <headerFooter>
        <oddFooter>&amp;C- &amp;P -</oddFooter>
      </headerFooter>
    </customSheetView>
    <customSheetView guid="{CED0B8D9-B004-48AD-A858-70C151F3F6A0}" showGridLines="0" fitToPage="1">
      <selection activeCell="E4" sqref="E4"/>
      <pageMargins left="0.25" right="0.25" top="0.75" bottom="0.75" header="0.3" footer="0.3"/>
      <pageSetup paperSize="9" scale="73" fitToHeight="0" orientation="landscape" horizontalDpi="300" verticalDpi="300" r:id="rId22"/>
      <headerFooter>
        <oddFooter>&amp;C- &amp;P -</oddFooter>
      </headerFooter>
    </customSheetView>
    <customSheetView guid="{76A99285-706C-47CC-88FC-63EDE717FCB7}" showGridLines="0" fitToPage="1">
      <selection activeCell="E4" sqref="E4"/>
      <pageMargins left="0.25" right="0.25" top="0.75" bottom="0.75" header="0.3" footer="0.3"/>
      <pageSetup paperSize="9" scale="73" fitToHeight="0" orientation="landscape" horizontalDpi="300" verticalDpi="300" r:id="rId23"/>
      <headerFooter>
        <oddFooter>&amp;C- &amp;P -</oddFooter>
      </headerFooter>
    </customSheetView>
    <customSheetView guid="{00865AC3-5823-4499-87D6-A32864153DFC}" showGridLines="0" fitToPage="1">
      <selection activeCell="E4" sqref="E4"/>
      <pageMargins left="0.25" right="0.25" top="0.75" bottom="0.75" header="0.3" footer="0.3"/>
      <pageSetup paperSize="9" scale="73" fitToHeight="0" orientation="landscape" horizontalDpi="300" verticalDpi="300" r:id="rId24"/>
      <headerFooter>
        <oddFooter>&amp;C- &amp;P -</oddFooter>
      </headerFooter>
    </customSheetView>
    <customSheetView guid="{441DB8A6-A33C-419D-875A-3F2FFBE6E0E8}" showGridLines="0" fitToPage="1">
      <selection activeCell="E4" sqref="E4"/>
      <pageMargins left="0.25" right="0.25" top="0.75" bottom="0.75" header="0.3" footer="0.3"/>
      <pageSetup paperSize="9" scale="73" fitToHeight="0" orientation="landscape" horizontalDpi="300" verticalDpi="300" r:id="rId25"/>
      <headerFooter>
        <oddFooter>&amp;C- &amp;P -</oddFooter>
      </headerFooter>
    </customSheetView>
    <customSheetView guid="{2BC28E4B-9C81-4843-8B55-63150A8DD92B}" showGridLines="0" fitToPage="1">
      <selection activeCell="E4" sqref="E4"/>
      <pageMargins left="0.25" right="0.25" top="0.75" bottom="0.75" header="0.3" footer="0.3"/>
      <pageSetup paperSize="9" scale="73" fitToHeight="0" orientation="landscape" horizontalDpi="300" verticalDpi="300" r:id="rId26"/>
      <headerFooter>
        <oddFooter>&amp;C- &amp;P -</oddFooter>
      </headerFooter>
    </customSheetView>
    <customSheetView guid="{CEC8D9A4-667A-441A-B348-38BA69B851DA}" showGridLines="0" fitToPage="1">
      <selection activeCell="E4" sqref="E4"/>
      <pageMargins left="0.25" right="0.25" top="0.75" bottom="0.75" header="0.3" footer="0.3"/>
      <pageSetup paperSize="9" scale="73" fitToHeight="0" orientation="landscape" horizontalDpi="300" verticalDpi="300" r:id="rId27"/>
      <headerFooter>
        <oddFooter>&amp;C- &amp;P -</oddFooter>
      </headerFooter>
    </customSheetView>
    <customSheetView guid="{84F041DC-148A-40FE-A6D1-68C2D054DF55}" showGridLines="0" fitToPage="1">
      <selection activeCell="E4" sqref="E4"/>
      <pageMargins left="0.25" right="0.25" top="0.75" bottom="0.75" header="0.3" footer="0.3"/>
      <pageSetup paperSize="9" scale="73" fitToHeight="0" orientation="landscape" horizontalDpi="300" verticalDpi="300" r:id="rId28"/>
      <headerFooter>
        <oddFooter>&amp;C- &amp;P -</oddFooter>
      </headerFooter>
    </customSheetView>
    <customSheetView guid="{EA8DD5C4-37CD-4D83-93C6-8AAE3FA22626}" showGridLines="0" fitToPage="1">
      <selection activeCell="E4" sqref="E4"/>
      <pageMargins left="0.25" right="0.25" top="0.75" bottom="0.75" header="0.3" footer="0.3"/>
      <pageSetup paperSize="9" scale="73" fitToHeight="0" orientation="landscape" horizontalDpi="300" verticalDpi="300" r:id="rId29"/>
      <headerFooter>
        <oddFooter>&amp;C- &amp;P -</oddFooter>
      </headerFooter>
    </customSheetView>
    <customSheetView guid="{EB719729-E4E7-4A6B-A0F2-B45634A8A39C}" showGridLines="0" fitToPage="1">
      <selection activeCell="E4" sqref="E4"/>
      <pageMargins left="0.25" right="0.25" top="0.75" bottom="0.75" header="0.3" footer="0.3"/>
      <pageSetup paperSize="9" scale="73" fitToHeight="0" orientation="landscape" horizontalDpi="300" verticalDpi="300" r:id="rId30"/>
      <headerFooter>
        <oddFooter>&amp;C- &amp;P -</oddFooter>
      </headerFooter>
    </customSheetView>
    <customSheetView guid="{3BCE3315-BEC0-4AD9-A818-0BC0D795FE7B}" showGridLines="0" fitToPage="1" printArea="1">
      <selection activeCell="E4" sqref="E4"/>
      <pageMargins left="0.25" right="0.25" top="0.75" bottom="0.75" header="0.3" footer="0.3"/>
      <pageSetup paperSize="9" scale="73" fitToHeight="0" orientation="landscape" horizontalDpi="300" verticalDpi="300" r:id="rId31"/>
      <headerFooter>
        <oddFooter>&amp;C- &amp;P -</oddFooter>
      </headerFooter>
    </customSheetView>
    <customSheetView guid="{D5E8139D-26D3-42E5-96BB-6121322C48CB}" showGridLines="0" fitToPage="1">
      <selection activeCell="E4" sqref="E4"/>
      <pageMargins left="0.25" right="0.25" top="0.75" bottom="0.75" header="0.3" footer="0.3"/>
      <pageSetup paperSize="9" scale="73" fitToHeight="0" orientation="landscape" horizontalDpi="300" verticalDpi="300" r:id="rId32"/>
      <headerFooter>
        <oddFooter>&amp;C- &amp;P -</oddFooter>
      </headerFooter>
    </customSheetView>
    <customSheetView guid="{A7A537DD-3639-4028-8374-24EF93F7F50D}" showGridLines="0" fitToPage="1" printArea="1">
      <selection activeCell="E4" sqref="E4"/>
      <pageMargins left="0.25" right="0.25" top="0.75" bottom="0.75" header="0.3" footer="0.3"/>
      <pageSetup paperSize="9" scale="73" fitToHeight="0" orientation="landscape" horizontalDpi="300" verticalDpi="300" r:id="rId33"/>
      <headerFooter>
        <oddFooter>&amp;C- &amp;P -</oddFooter>
      </headerFooter>
    </customSheetView>
    <customSheetView guid="{0B51740E-E870-447D-82CF-F9426A0FDB8A}" showGridLines="0" fitToPage="1">
      <selection activeCell="E4" sqref="E4"/>
      <pageMargins left="0.25" right="0.25" top="0.75" bottom="0.75" header="0.3" footer="0.3"/>
      <pageSetup paperSize="9" scale="73" fitToHeight="0" orientation="landscape" horizontalDpi="300" verticalDpi="300" r:id="rId34"/>
      <headerFooter>
        <oddFooter>&amp;C- &amp;P -</oddFooter>
      </headerFooter>
    </customSheetView>
    <customSheetView guid="{B25978DA-B72A-4DF3-B7F6-0B7323E18582}" showGridLines="0" fitToPage="1">
      <selection activeCell="E4" sqref="E4"/>
      <pageMargins left="0.25" right="0.25" top="0.75" bottom="0.75" header="0.3" footer="0.3"/>
      <pageSetup paperSize="9" scale="73" fitToHeight="0" orientation="landscape" horizontalDpi="300" verticalDpi="300" r:id="rId35"/>
      <headerFooter>
        <oddFooter>&amp;C- &amp;P -</oddFooter>
      </headerFooter>
    </customSheetView>
    <customSheetView guid="{1FD8CC80-ABBD-4004-965D-7C3A94C6060A}" showGridLines="0" fitToPage="1" printArea="1">
      <selection activeCell="E4" sqref="E4"/>
      <pageMargins left="0.25" right="0.25" top="0.75" bottom="0.75" header="0.3" footer="0.3"/>
      <pageSetup paperSize="9" scale="73" fitToHeight="0" orientation="landscape" horizontalDpi="300" verticalDpi="300" r:id="rId36"/>
      <headerFooter>
        <oddFooter>&amp;C- &amp;P -</oddFooter>
      </headerFooter>
    </customSheetView>
    <customSheetView guid="{4B3B3520-A8B7-4246-A658-5E3046C11156}" showGridLines="0" fitToPage="1" printArea="1">
      <selection activeCell="E4" sqref="E4"/>
      <pageMargins left="0.25" right="0.25" top="0.75" bottom="0.75" header="0.3" footer="0.3"/>
      <pageSetup paperSize="9" scale="73" fitToHeight="0" orientation="landscape" horizontalDpi="300" verticalDpi="300" r:id="rId37"/>
      <headerFooter>
        <oddFooter>&amp;C- &amp;P -</oddFooter>
      </headerFooter>
    </customSheetView>
    <customSheetView guid="{8AC86257-3275-45B0-9EB5-FCC978284538}" showGridLines="0" fitToPage="1">
      <selection activeCell="E4" sqref="E4"/>
      <pageMargins left="0.25" right="0.25" top="0.75" bottom="0.75" header="0.3" footer="0.3"/>
      <pageSetup paperSize="9" scale="73" fitToHeight="0" orientation="landscape" horizontalDpi="300" verticalDpi="300" r:id="rId38"/>
      <headerFooter>
        <oddFooter>&amp;C- &amp;P -</oddFooter>
      </headerFooter>
    </customSheetView>
    <customSheetView guid="{E45D6C9F-29CA-4814-BB11-FCF7794E8FD9}" showGridLines="0" fitToPage="1" printArea="1">
      <selection activeCell="E4" sqref="E4"/>
      <pageMargins left="0.25" right="0.25" top="0.75" bottom="0.75" header="0.3" footer="0.3"/>
      <pageSetup paperSize="9" scale="73" fitToHeight="0" orientation="landscape" horizontalDpi="300" verticalDpi="300" r:id="rId39"/>
      <headerFooter>
        <oddFooter>&amp;C- &amp;P -</oddFooter>
      </headerFooter>
    </customSheetView>
    <customSheetView guid="{8B4E2514-D1F2-4DC0-817C-9C588D7DCCCB}" showGridLines="0" fitToPage="1" printArea="1">
      <selection activeCell="E4" sqref="E4"/>
      <pageMargins left="0.25" right="0.25" top="0.75" bottom="0.75" header="0.3" footer="0.3"/>
      <pageSetup paperSize="9" scale="73" fitToHeight="0" orientation="landscape" horizontalDpi="300" verticalDpi="300" r:id="rId40"/>
      <headerFooter>
        <oddFooter>&amp;C- &amp;P -</oddFooter>
      </headerFooter>
    </customSheetView>
    <customSheetView guid="{C0326AA0-4A84-4874-8CF5-FBF582EDE8E4}" showGridLines="0" fitToPage="1" printArea="1">
      <selection activeCell="E4" sqref="E4"/>
      <pageMargins left="0.25" right="0.25" top="0.75" bottom="0.75" header="0.3" footer="0.3"/>
      <pageSetup paperSize="9" scale="73" fitToHeight="0" orientation="landscape" horizontalDpi="300" verticalDpi="300" r:id="rId41"/>
      <headerFooter>
        <oddFooter>&amp;C- &amp;P -</oddFooter>
      </headerFooter>
    </customSheetView>
    <customSheetView guid="{59B93C71-A242-4D48-B468-4BF3F954629F}" showGridLines="0" fitToPage="1" printArea="1">
      <selection activeCell="E4" sqref="E4"/>
      <pageMargins left="0.25" right="0.25" top="0.75" bottom="0.75" header="0.3" footer="0.3"/>
      <pageSetup paperSize="9" scale="73" fitToHeight="0" orientation="landscape" horizontalDpi="300" verticalDpi="300" r:id="rId42"/>
      <headerFooter>
        <oddFooter>&amp;C- &amp;P -</oddFooter>
      </headerFooter>
    </customSheetView>
    <customSheetView guid="{1E58E4D1-4C75-4B8C-BEB1-17A46DD86746}" showGridLines="0" fitToPage="1">
      <selection activeCell="E4" sqref="E4"/>
      <pageMargins left="0.25" right="0.25" top="0.75" bottom="0.75" header="0.3" footer="0.3"/>
      <pageSetup paperSize="9" scale="73" fitToHeight="0" orientation="landscape" horizontalDpi="300" verticalDpi="300" r:id="rId43"/>
      <headerFooter>
        <oddFooter>&amp;C- &amp;P -</oddFooter>
      </headerFooter>
    </customSheetView>
    <customSheetView guid="{D71B0015-E1E5-4683-BC96-4B8372B0A92C}" showGridLines="0" fitToPage="1" printArea="1">
      <selection activeCell="E4" sqref="E4"/>
      <pageMargins left="0.25" right="0.25" top="0.75" bottom="0.75" header="0.3" footer="0.3"/>
      <pageSetup paperSize="9" scale="73" fitToHeight="0" orientation="landscape" horizontalDpi="300" verticalDpi="300" r:id="rId44"/>
      <headerFooter>
        <oddFooter>&amp;C- &amp;P -</oddFooter>
      </headerFooter>
    </customSheetView>
    <customSheetView guid="{7A9295A9-5D4A-4252-8AE5-EAA229FB3161}" showGridLines="0" fitToPage="1" printArea="1">
      <selection activeCell="E4" sqref="E4"/>
      <pageMargins left="0.25" right="0.25" top="0.75" bottom="0.75" header="0.3" footer="0.3"/>
      <pageSetup paperSize="9" scale="73" fitToHeight="0" orientation="landscape" horizontalDpi="300" verticalDpi="300" r:id="rId45"/>
      <headerFooter>
        <oddFooter>&amp;C- &amp;P -</oddFooter>
      </headerFooter>
    </customSheetView>
    <customSheetView guid="{034C4040-D496-4677-9760-C8AFC8A3816C}" showGridLines="0" fitToPage="1">
      <selection activeCell="E4" sqref="E4"/>
      <pageMargins left="0.25" right="0.25" top="0.75" bottom="0.75" header="0.3" footer="0.3"/>
      <pageSetup paperSize="9" scale="73" fitToHeight="0" orientation="landscape" horizontalDpi="300" verticalDpi="300" r:id="rId46"/>
      <headerFooter>
        <oddFooter>&amp;C- &amp;P -</oddFooter>
      </headerFooter>
    </customSheetView>
    <customSheetView guid="{430D13A4-4EC3-4F3B-94F5-67B604D20D98}" showGridLines="0" fitToPage="1" printArea="1">
      <selection activeCell="E4" sqref="E4"/>
      <pageMargins left="0.25" right="0.25" top="0.75" bottom="0.75" header="0.3" footer="0.3"/>
      <pageSetup paperSize="9" scale="73" fitToHeight="0" orientation="landscape" horizontalDpi="300" verticalDpi="300" r:id="rId47"/>
      <headerFooter>
        <oddFooter>&amp;C- &amp;P -</oddFooter>
      </headerFooter>
    </customSheetView>
    <customSheetView guid="{337CCED3-5E6B-4E3D-BC98-489707EF974E}" showGridLines="0" fitToPage="1" printArea="1">
      <selection activeCell="E4" sqref="E4"/>
      <pageMargins left="0.25" right="0.25" top="0.75" bottom="0.75" header="0.3" footer="0.3"/>
      <pageSetup paperSize="9" scale="73" fitToHeight="0" orientation="landscape" horizontalDpi="300" verticalDpi="300" r:id="rId48"/>
      <headerFooter>
        <oddFooter>&amp;C- &amp;P -</oddFooter>
      </headerFooter>
    </customSheetView>
    <customSheetView guid="{0EDD8A79-DA95-4C03-AB90-8EF8BEF7366A}" showGridLines="0" fitToPage="1">
      <selection activeCell="E4" sqref="E4"/>
      <pageMargins left="0.25" right="0.25" top="0.75" bottom="0.75" header="0.3" footer="0.3"/>
      <pageSetup paperSize="9" scale="73" fitToHeight="0" orientation="landscape" horizontalDpi="300" verticalDpi="300" r:id="rId49"/>
      <headerFooter>
        <oddFooter>&amp;C- &amp;P -</oddFooter>
      </headerFooter>
    </customSheetView>
    <customSheetView guid="{214495F1-9B71-47E5-887D-A07A1A95C8B8}" showGridLines="0" fitToPage="1">
      <selection activeCell="E4" sqref="E4"/>
      <pageMargins left="0.25" right="0.25" top="0.75" bottom="0.75" header="0.3" footer="0.3"/>
      <pageSetup paperSize="9" scale="73" fitToHeight="0" orientation="landscape" horizontalDpi="300" verticalDpi="300" r:id="rId50"/>
      <headerFooter>
        <oddFooter>&amp;C- &amp;P -</oddFooter>
      </headerFooter>
    </customSheetView>
    <customSheetView guid="{CD8CBEF9-02F2-47BF-8155-972E366007BB}" showGridLines="0" fitToPage="1" printArea="1">
      <selection activeCell="E4" sqref="E4"/>
      <pageMargins left="0.25" right="0.25" top="0.75" bottom="0.75" header="0.3" footer="0.3"/>
      <pageSetup paperSize="9" scale="73" fitToHeight="0" orientation="landscape" horizontalDpi="300" verticalDpi="300" r:id="rId51"/>
      <headerFooter>
        <oddFooter>&amp;C- &amp;P -</oddFooter>
      </headerFooter>
    </customSheetView>
    <customSheetView guid="{BD61EDB6-A93F-4890-AEDE-32E26E64EB3F}" showGridLines="0" fitToPage="1" printArea="1">
      <selection activeCell="E4" sqref="E4"/>
      <pageMargins left="0.25" right="0.25" top="0.75" bottom="0.75" header="0.3" footer="0.3"/>
      <pageSetup paperSize="9" scale="73" fitToHeight="0" orientation="landscape" horizontalDpi="300" verticalDpi="300" r:id="rId52"/>
      <headerFooter>
        <oddFooter>&amp;C- &amp;P -</oddFooter>
      </headerFooter>
    </customSheetView>
    <customSheetView guid="{2551149C-B400-4FF7-9C66-7D38AF192CD3}" showGridLines="0" fitToPage="1">
      <selection activeCell="E4" sqref="E4"/>
      <pageMargins left="0.25" right="0.25" top="0.75" bottom="0.75" header="0.3" footer="0.3"/>
      <pageSetup paperSize="9" scale="73" fitToHeight="0" orientation="landscape" horizontalDpi="300" verticalDpi="300" r:id="rId53"/>
      <headerFooter>
        <oddFooter>&amp;C- &amp;P -</oddFooter>
      </headerFooter>
    </customSheetView>
    <customSheetView guid="{F0A88F7F-B050-44D2-9557-2B68B424EAF3}" showGridLines="0" fitToPage="1">
      <selection activeCell="E4" sqref="E4"/>
      <pageMargins left="0.25" right="0.25" top="0.75" bottom="0.75" header="0.3" footer="0.3"/>
      <pageSetup paperSize="9" scale="73" fitToHeight="0" orientation="landscape" horizontalDpi="300" verticalDpi="300" r:id="rId54"/>
      <headerFooter>
        <oddFooter>&amp;C- &amp;P -</oddFooter>
      </headerFooter>
    </customSheetView>
    <customSheetView guid="{2868789A-41EF-4245-B3C9-D4B5F666F8F4}" showGridLines="0" fitToPage="1" printArea="1">
      <selection activeCell="E4" sqref="E4"/>
      <pageMargins left="0.25" right="0.25" top="0.75" bottom="0.75" header="0.3" footer="0.3"/>
      <pageSetup paperSize="9" scale="73" fitToHeight="0" orientation="landscape" horizontalDpi="300" verticalDpi="300" r:id="rId55"/>
      <headerFooter>
        <oddFooter>&amp;C- &amp;P -</oddFooter>
      </headerFooter>
    </customSheetView>
    <customSheetView guid="{D4061CCF-D275-4D76-9A0F-61EA73C6A533}" showGridLines="0" fitToPage="1" printArea="1">
      <selection activeCell="E4" sqref="E4"/>
      <pageMargins left="0.25" right="0.25" top="0.75" bottom="0.75" header="0.3" footer="0.3"/>
      <pageSetup paperSize="9" scale="73" fitToHeight="0" orientation="landscape" horizontalDpi="300" verticalDpi="300" r:id="rId56"/>
      <headerFooter>
        <oddFooter>&amp;C- &amp;P -</oddFooter>
      </headerFooter>
    </customSheetView>
    <customSheetView guid="{EDD10121-F027-40CB-A383-1ABBBA7824D4}" showGridLines="0" fitToPage="1" printArea="1" topLeftCell="A4">
      <selection activeCell="E9" sqref="E9"/>
      <pageMargins left="0.25" right="0.25" top="0.75" bottom="0.75" header="0.3" footer="0.3"/>
      <pageSetup paperSize="9" scale="73" fitToHeight="0" orientation="landscape" horizontalDpi="300" verticalDpi="300" r:id="rId57"/>
      <headerFooter>
        <oddFooter>&amp;C- &amp;P -</oddFooter>
      </headerFooter>
    </customSheetView>
    <customSheetView guid="{D6BD57F8-F6EE-4534-8181-C57064A1B98C}" scale="115" showGridLines="0" fitToPage="1">
      <selection activeCell="S16" sqref="S16"/>
      <pageMargins left="0.25" right="0.25" top="0.75" bottom="0.75" header="0.3" footer="0.3"/>
      <pageSetup paperSize="9" scale="73" fitToHeight="0" orientation="landscape" horizontalDpi="300" verticalDpi="300" r:id="rId58"/>
      <headerFooter>
        <oddFooter>&amp;C- &amp;P -</oddFooter>
      </headerFooter>
    </customSheetView>
    <customSheetView guid="{277459B4-A39D-41CB-B2BE-AB6578293E76}" scale="115" showGridLines="0" fitToPage="1" printArea="1">
      <selection activeCell="S16" sqref="S16"/>
      <pageMargins left="0.25" right="0.25" top="0.75" bottom="0.75" header="0.3" footer="0.3"/>
      <pageSetup paperSize="9" scale="73" fitToHeight="0" orientation="landscape" horizontalDpi="300" verticalDpi="300" r:id="rId59"/>
      <headerFooter>
        <oddFooter>&amp;C- &amp;P -</oddFooter>
      </headerFooter>
    </customSheetView>
  </customSheetViews>
  <mergeCells count="2">
    <mergeCell ref="A2:G2"/>
    <mergeCell ref="H2:T2"/>
  </mergeCells>
  <phoneticPr fontId="7"/>
  <hyperlinks>
    <hyperlink ref="G1" location="目次!A1" display="目次へ戻る"/>
  </hyperlinks>
  <pageMargins left="0.25" right="0.25" top="0.75" bottom="0.75" header="0.3" footer="0.3"/>
  <pageSetup paperSize="9" scale="73" fitToHeight="0" orientation="landscape" horizontalDpi="300" verticalDpi="300" r:id="rId60"/>
  <headerFooter>
    <oddFooter>&amp;C- &amp;P -</oddFooter>
  </headerFooter>
  <drawing r:id="rId61"/>
  <legacyDrawing r:id="rId6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1"/>
  <sheetViews>
    <sheetView showGridLines="0" zoomScaleNormal="130" zoomScaleSheetLayoutView="100" workbookViewId="0">
      <selection activeCell="E17" sqref="E17"/>
    </sheetView>
  </sheetViews>
  <sheetFormatPr defaultColWidth="9" defaultRowHeight="13.5"/>
  <cols>
    <col min="1" max="2" width="11.875" style="209" customWidth="1"/>
    <col min="3" max="5" width="14.625" style="209" customWidth="1"/>
    <col min="6" max="6" width="10.625" style="209" bestFit="1" customWidth="1"/>
    <col min="7" max="7" width="5.2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271" t="s">
        <v>399</v>
      </c>
    </row>
    <row r="2" spans="1:8">
      <c r="A2" s="209" t="s">
        <v>1434</v>
      </c>
      <c r="H2" s="209" t="s">
        <v>1434</v>
      </c>
    </row>
    <row r="3" spans="1:8">
      <c r="E3" s="211" t="s">
        <v>1591</v>
      </c>
      <c r="F3" s="211"/>
    </row>
    <row r="4" spans="1:8" ht="37.5" customHeight="1">
      <c r="A4" s="50" t="s">
        <v>343</v>
      </c>
      <c r="B4" s="50" t="s">
        <v>344</v>
      </c>
      <c r="C4" s="373" t="s">
        <v>1433</v>
      </c>
      <c r="D4" s="373" t="s">
        <v>1432</v>
      </c>
      <c r="E4" s="373" t="s">
        <v>1431</v>
      </c>
      <c r="F4" s="372"/>
    </row>
    <row r="5" spans="1:8" ht="22.5" customHeight="1">
      <c r="A5" s="50">
        <v>2010</v>
      </c>
      <c r="B5" s="50" t="s">
        <v>557</v>
      </c>
      <c r="C5" s="367">
        <v>11470</v>
      </c>
      <c r="D5" s="367">
        <v>2429</v>
      </c>
      <c r="E5" s="367">
        <v>1318</v>
      </c>
      <c r="F5" s="131"/>
    </row>
    <row r="6" spans="1:8" ht="22.5" customHeight="1">
      <c r="A6" s="50">
        <v>2011</v>
      </c>
      <c r="B6" s="50" t="s">
        <v>580</v>
      </c>
      <c r="C6" s="367">
        <v>11630</v>
      </c>
      <c r="D6" s="367">
        <v>2519</v>
      </c>
      <c r="E6" s="367">
        <v>1422</v>
      </c>
      <c r="F6" s="166"/>
    </row>
    <row r="7" spans="1:8" ht="22.5" customHeight="1">
      <c r="A7" s="50">
        <v>2012</v>
      </c>
      <c r="B7" s="50" t="s">
        <v>345</v>
      </c>
      <c r="C7" s="367">
        <v>11806</v>
      </c>
      <c r="D7" s="367">
        <v>2668</v>
      </c>
      <c r="E7" s="367">
        <v>1549</v>
      </c>
      <c r="F7" s="166"/>
    </row>
    <row r="8" spans="1:8" ht="22.5" customHeight="1">
      <c r="A8" s="50">
        <v>2013</v>
      </c>
      <c r="B8" s="50" t="s">
        <v>346</v>
      </c>
      <c r="C8" s="367">
        <v>12131</v>
      </c>
      <c r="D8" s="367">
        <v>2323</v>
      </c>
      <c r="E8" s="367">
        <v>1614</v>
      </c>
      <c r="F8" s="166"/>
    </row>
    <row r="9" spans="1:8" ht="22.5" customHeight="1">
      <c r="A9" s="50">
        <v>2014</v>
      </c>
      <c r="B9" s="50" t="s">
        <v>347</v>
      </c>
      <c r="C9" s="367">
        <v>12136</v>
      </c>
      <c r="D9" s="367">
        <v>2393</v>
      </c>
      <c r="E9" s="367">
        <v>1802</v>
      </c>
    </row>
    <row r="10" spans="1:8" ht="22.5" customHeight="1">
      <c r="A10" s="50">
        <v>2015</v>
      </c>
      <c r="B10" s="50" t="s">
        <v>348</v>
      </c>
      <c r="C10" s="367">
        <v>12090</v>
      </c>
      <c r="D10" s="367">
        <v>2501</v>
      </c>
      <c r="E10" s="367">
        <v>1793</v>
      </c>
    </row>
    <row r="11" spans="1:8" ht="22.5" customHeight="1">
      <c r="A11" s="50">
        <v>2016</v>
      </c>
      <c r="B11" s="50" t="s">
        <v>349</v>
      </c>
      <c r="C11" s="367">
        <v>12093</v>
      </c>
      <c r="D11" s="367">
        <v>2624</v>
      </c>
      <c r="E11" s="367">
        <v>2061</v>
      </c>
    </row>
    <row r="12" spans="1:8" ht="22.5" customHeight="1">
      <c r="A12" s="50">
        <v>2017</v>
      </c>
      <c r="B12" s="50" t="s">
        <v>350</v>
      </c>
      <c r="C12" s="492">
        <v>11031</v>
      </c>
      <c r="D12" s="492">
        <v>2743</v>
      </c>
      <c r="E12" s="492">
        <v>2092</v>
      </c>
    </row>
    <row r="13" spans="1:8" ht="22.5" customHeight="1">
      <c r="A13" s="50">
        <v>2018</v>
      </c>
      <c r="B13" s="50" t="s">
        <v>351</v>
      </c>
      <c r="C13" s="367">
        <v>10955</v>
      </c>
      <c r="D13" s="367">
        <v>2787</v>
      </c>
      <c r="E13" s="367">
        <v>2318</v>
      </c>
    </row>
    <row r="14" spans="1:8" ht="22.5" customHeight="1">
      <c r="A14" s="50">
        <v>2019</v>
      </c>
      <c r="B14" s="50" t="s">
        <v>352</v>
      </c>
      <c r="C14" s="367">
        <v>10886</v>
      </c>
      <c r="D14" s="367">
        <v>2651</v>
      </c>
      <c r="E14" s="367">
        <v>2469</v>
      </c>
    </row>
    <row r="15" spans="1:8" ht="22.5" customHeight="1">
      <c r="A15" s="50">
        <v>2020</v>
      </c>
      <c r="B15" s="50" t="s">
        <v>556</v>
      </c>
      <c r="C15" s="84">
        <v>10717</v>
      </c>
      <c r="D15" s="84">
        <v>2716</v>
      </c>
      <c r="E15" s="84">
        <v>2614</v>
      </c>
    </row>
    <row r="16" spans="1:8" ht="22.5" customHeight="1">
      <c r="A16" s="1149">
        <v>2021</v>
      </c>
      <c r="B16" s="1149" t="s">
        <v>585</v>
      </c>
      <c r="C16" s="281">
        <v>10511</v>
      </c>
      <c r="D16" s="281">
        <v>2813</v>
      </c>
      <c r="E16" s="281">
        <v>2818</v>
      </c>
    </row>
    <row r="17" spans="1:5" ht="22.5" customHeight="1">
      <c r="A17" s="1149">
        <v>2022</v>
      </c>
      <c r="B17" s="1149" t="s">
        <v>632</v>
      </c>
      <c r="C17" s="281">
        <v>10371</v>
      </c>
      <c r="D17" s="281">
        <v>2864</v>
      </c>
      <c r="E17" s="281">
        <v>2989</v>
      </c>
    </row>
    <row r="18" spans="1:5" ht="22.5" customHeight="1">
      <c r="A18" s="1150">
        <v>2023</v>
      </c>
      <c r="B18" s="1150" t="s">
        <v>1593</v>
      </c>
      <c r="C18" s="281">
        <v>10229</v>
      </c>
      <c r="D18" s="281">
        <v>2838</v>
      </c>
      <c r="E18" s="281">
        <v>3210</v>
      </c>
    </row>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7638DF67-4320-4B2E-8CED-F30400A22A6F}" showGridLines="0" printArea="1">
      <selection activeCell="E17" sqref="E17"/>
      <colBreaks count="1" manualBreakCount="1">
        <brk id="6" max="17" man="1"/>
      </colBreaks>
      <pageMargins left="0.25" right="0.25" top="0.75" bottom="0.75" header="0.3" footer="0.3"/>
      <pageSetup paperSize="9" scale="81" orientation="portrait" horizontalDpi="300" verticalDpi="300" r:id="rId1"/>
      <headerFooter>
        <oddFooter>&amp;C- &amp;P -</oddFooter>
      </headerFooter>
    </customSheetView>
    <customSheetView guid="{033C36F7-E1E4-46BF-954B-BBA7310CE75C}" showGridLines="0">
      <selection activeCell="E17" sqref="E17"/>
      <colBreaks count="1" manualBreakCount="1">
        <brk id="6" max="17" man="1"/>
      </colBreaks>
      <pageMargins left="0.25" right="0.25" top="0.75" bottom="0.75" header="0.3" footer="0.3"/>
      <pageSetup paperSize="9" scale="81" orientation="portrait" horizontalDpi="300" verticalDpi="300" r:id="rId2"/>
      <headerFooter>
        <oddFooter>&amp;C- &amp;P -</oddFooter>
      </headerFooter>
    </customSheetView>
    <customSheetView guid="{36472B0F-2A8F-4437-8A5B-DB8B4B6E968E}" showGridLines="0" printArea="1">
      <selection activeCell="E17" sqref="E17"/>
      <colBreaks count="1" manualBreakCount="1">
        <brk id="6" max="17" man="1"/>
      </colBreaks>
      <pageMargins left="0.25" right="0.25" top="0.75" bottom="0.75" header="0.3" footer="0.3"/>
      <pageSetup paperSize="9" scale="81" orientation="portrait" horizontalDpi="300" verticalDpi="300" r:id="rId3"/>
      <headerFooter>
        <oddFooter>&amp;C- &amp;P -</oddFooter>
      </headerFooter>
    </customSheetView>
    <customSheetView guid="{2D0A6E8D-0408-4801-8FAA-C5FD88FF0EC2}" showGridLines="0">
      <selection activeCell="E17" sqref="E17"/>
      <colBreaks count="1" manualBreakCount="1">
        <brk id="6" max="17" man="1"/>
      </colBreaks>
      <pageMargins left="0.25" right="0.25" top="0.75" bottom="0.75" header="0.3" footer="0.3"/>
      <pageSetup paperSize="9" scale="81" orientation="portrait" horizontalDpi="300" verticalDpi="300" r:id="rId4"/>
      <headerFooter>
        <oddFooter>&amp;C- &amp;P -</oddFooter>
      </headerFooter>
    </customSheetView>
    <customSheetView guid="{CCAE2F8D-A096-471A-A5DB-761473E75C80}" showGridLines="0" printArea="1">
      <selection activeCell="E17" sqref="E17"/>
      <colBreaks count="1" manualBreakCount="1">
        <brk id="6" max="17" man="1"/>
      </colBreaks>
      <pageMargins left="0.25" right="0.25" top="0.75" bottom="0.75" header="0.3" footer="0.3"/>
      <pageSetup paperSize="9" scale="81" orientation="portrait" horizontalDpi="300" verticalDpi="300" r:id="rId5"/>
      <headerFooter>
        <oddFooter>&amp;C- &amp;P -</oddFooter>
      </headerFooter>
    </customSheetView>
    <customSheetView guid="{A70FDA42-82B2-4F14-8984-2E2044C05861}" showGridLines="0">
      <selection activeCell="E18" sqref="E18"/>
      <colBreaks count="1" manualBreakCount="1">
        <brk id="6" max="17" man="1"/>
      </colBreaks>
      <pageMargins left="0.25" right="0.25" top="0.75" bottom="0.75" header="0.3" footer="0.3"/>
      <pageSetup paperSize="9" scale="81" orientation="portrait" horizontalDpi="300" verticalDpi="300" r:id="rId6"/>
      <headerFooter>
        <oddFooter>&amp;C- &amp;P -</oddFooter>
      </headerFooter>
    </customSheetView>
    <customSheetView guid="{F8F8F397-D6A3-4BD0-9E53-3D39483D1CBF}" showGridLines="0">
      <selection activeCell="E17" sqref="E17"/>
      <colBreaks count="1" manualBreakCount="1">
        <brk id="6" max="17" man="1"/>
      </colBreaks>
      <pageMargins left="0.25" right="0.25" top="0.75" bottom="0.75" header="0.3" footer="0.3"/>
      <pageSetup paperSize="9" scale="81" orientation="portrait" horizontalDpi="300" verticalDpi="300" r:id="rId7"/>
      <headerFooter>
        <oddFooter>&amp;C- &amp;P -</oddFooter>
      </headerFooter>
    </customSheetView>
    <customSheetView guid="{D673FFEC-E07D-49B9-A0FC-BCF5FDFD2C67}" showGridLines="0">
      <selection activeCell="E17" sqref="E17"/>
      <colBreaks count="1" manualBreakCount="1">
        <brk id="6" max="17" man="1"/>
      </colBreaks>
      <pageMargins left="0.25" right="0.25" top="0.75" bottom="0.75" header="0.3" footer="0.3"/>
      <pageSetup paperSize="9" scale="81" orientation="portrait" horizontalDpi="300" verticalDpi="300" r:id="rId8"/>
      <headerFooter>
        <oddFooter>&amp;C- &amp;P -</oddFooter>
      </headerFooter>
    </customSheetView>
    <customSheetView guid="{EE98275F-E3BA-4A7E-BE2A-0F7F35847352}" showGridLines="0" printArea="1">
      <selection activeCell="E17" sqref="E17"/>
      <colBreaks count="1" manualBreakCount="1">
        <brk id="6" max="17" man="1"/>
      </colBreaks>
      <pageMargins left="0.25" right="0.25" top="0.75" bottom="0.75" header="0.3" footer="0.3"/>
      <pageSetup paperSize="9" scale="81" orientation="portrait" horizontalDpi="300" verticalDpi="300" r:id="rId9"/>
      <headerFooter>
        <oddFooter>&amp;C- &amp;P -</oddFooter>
      </headerFooter>
    </customSheetView>
    <customSheetView guid="{97E03D02-D480-4666-A6E1-59D4144B3FD9}" showGridLines="0" printArea="1">
      <selection activeCell="E17" sqref="E17"/>
      <colBreaks count="1" manualBreakCount="1">
        <brk id="6" max="17" man="1"/>
      </colBreaks>
      <pageMargins left="0.25" right="0.25" top="0.75" bottom="0.75" header="0.3" footer="0.3"/>
      <pageSetup paperSize="9" scale="81" orientation="portrait" horizontalDpi="300" verticalDpi="300" r:id="rId10"/>
      <headerFooter>
        <oddFooter>&amp;C- &amp;P -</oddFooter>
      </headerFooter>
    </customSheetView>
    <customSheetView guid="{9A3FFD83-48B2-47DA-8A5E-53892F5AF928}" showGridLines="0" printArea="1">
      <selection activeCell="E17" sqref="E17"/>
      <colBreaks count="1" manualBreakCount="1">
        <brk id="6" max="17" man="1"/>
      </colBreaks>
      <pageMargins left="0.25" right="0.25" top="0.75" bottom="0.75" header="0.3" footer="0.3"/>
      <pageSetup paperSize="9" scale="81" orientation="portrait" horizontalDpi="300" verticalDpi="300" r:id="rId11"/>
      <headerFooter>
        <oddFooter>&amp;C- &amp;P -</oddFooter>
      </headerFooter>
    </customSheetView>
    <customSheetView guid="{717D5D0E-03BD-42FE-B02F-A9FF9CADF1A5}" showGridLines="0">
      <selection activeCell="E17" sqref="E17"/>
      <colBreaks count="1" manualBreakCount="1">
        <brk id="6" max="17" man="1"/>
      </colBreaks>
      <pageMargins left="0.25" right="0.25" top="0.75" bottom="0.75" header="0.3" footer="0.3"/>
      <pageSetup paperSize="9" scale="81" orientation="portrait" horizontalDpi="300" verticalDpi="300" r:id="rId12"/>
      <headerFooter>
        <oddFooter>&amp;C- &amp;P -</oddFooter>
      </headerFooter>
    </customSheetView>
    <customSheetView guid="{30A2590E-B68F-488E-B4E2-55E3D8A53AAC}" showGridLines="0">
      <selection activeCell="E17" sqref="E17"/>
      <colBreaks count="1" manualBreakCount="1">
        <brk id="6" max="17" man="1"/>
      </colBreaks>
      <pageMargins left="0.25" right="0.25" top="0.75" bottom="0.75" header="0.3" footer="0.3"/>
      <pageSetup paperSize="9" scale="81" orientation="portrait" horizontalDpi="300" verticalDpi="300" r:id="rId13"/>
      <headerFooter>
        <oddFooter>&amp;C- &amp;P -</oddFooter>
      </headerFooter>
    </customSheetView>
    <customSheetView guid="{031DD57E-C293-423A-8DF7-B2FDC9241663}" showGridLines="0">
      <selection activeCell="E17" sqref="E17"/>
      <colBreaks count="1" manualBreakCount="1">
        <brk id="6" max="17" man="1"/>
      </colBreaks>
      <pageMargins left="0.25" right="0.25" top="0.75" bottom="0.75" header="0.3" footer="0.3"/>
      <pageSetup paperSize="9" scale="81" orientation="portrait" horizontalDpi="300" verticalDpi="300" r:id="rId14"/>
      <headerFooter>
        <oddFooter>&amp;C- &amp;P -</oddFooter>
      </headerFooter>
    </customSheetView>
    <customSheetView guid="{F9B3178F-FE3C-420E-BE2A-18A94A5552B8}" showGridLines="0">
      <selection activeCell="E17" sqref="E17"/>
      <colBreaks count="1" manualBreakCount="1">
        <brk id="6" max="17" man="1"/>
      </colBreaks>
      <pageMargins left="0.25" right="0.25" top="0.75" bottom="0.75" header="0.3" footer="0.3"/>
      <pageSetup paperSize="9" scale="81" orientation="portrait" horizontalDpi="300" verticalDpi="300" r:id="rId15"/>
      <headerFooter>
        <oddFooter>&amp;C- &amp;P -</oddFooter>
      </headerFooter>
    </customSheetView>
    <customSheetView guid="{F314B098-4B95-4B92-8423-CB04A69922DF}" showGridLines="0" printArea="1">
      <selection activeCell="E17" sqref="E17"/>
      <colBreaks count="1" manualBreakCount="1">
        <brk id="6" max="17" man="1"/>
      </colBreaks>
      <pageMargins left="0.25" right="0.25" top="0.75" bottom="0.75" header="0.3" footer="0.3"/>
      <pageSetup paperSize="9" scale="81" orientation="portrait" horizontalDpi="300" verticalDpi="300" r:id="rId16"/>
      <headerFooter>
        <oddFooter>&amp;C- &amp;P -</oddFooter>
      </headerFooter>
    </customSheetView>
    <customSheetView guid="{BBA60712-7519-46EB-A3CF-B043CF2D8D90}" showGridLines="0" printArea="1">
      <selection activeCell="E17" sqref="E17"/>
      <colBreaks count="1" manualBreakCount="1">
        <brk id="6" max="17" man="1"/>
      </colBreaks>
      <pageMargins left="0.25" right="0.25" top="0.75" bottom="0.75" header="0.3" footer="0.3"/>
      <pageSetup paperSize="9" scale="81" orientation="portrait" horizontalDpi="300" verticalDpi="300" r:id="rId17"/>
      <headerFooter>
        <oddFooter>&amp;C- &amp;P -</oddFooter>
      </headerFooter>
    </customSheetView>
    <customSheetView guid="{FAEA9D20-506D-4159-8291-B8ED06C29A08}" showGridLines="0">
      <selection activeCell="E17" sqref="E17"/>
      <colBreaks count="1" manualBreakCount="1">
        <brk id="6" max="17" man="1"/>
      </colBreaks>
      <pageMargins left="0.25" right="0.25" top="0.75" bottom="0.75" header="0.3" footer="0.3"/>
      <pageSetup paperSize="9" scale="81" orientation="portrait" horizontalDpi="300" verticalDpi="300" r:id="rId18"/>
      <headerFooter>
        <oddFooter>&amp;C- &amp;P -</oddFooter>
      </headerFooter>
    </customSheetView>
    <customSheetView guid="{499C3B7B-ECFB-4FFB-BA0B-0B7B9DCC326F}" showGridLines="0" printArea="1">
      <selection activeCell="E17" sqref="E17"/>
      <colBreaks count="1" manualBreakCount="1">
        <brk id="6" max="17" man="1"/>
      </colBreaks>
      <pageMargins left="0.25" right="0.25" top="0.75" bottom="0.75" header="0.3" footer="0.3"/>
      <pageSetup paperSize="9" scale="81" orientation="portrait" horizontalDpi="300" verticalDpi="300" r:id="rId19"/>
      <headerFooter>
        <oddFooter>&amp;C- &amp;P -</oddFooter>
      </headerFooter>
    </customSheetView>
    <customSheetView guid="{582EB886-5348-41F7-B6C3-7D5782D3ACD9}" showGridLines="0">
      <selection activeCell="E17" sqref="E17"/>
      <colBreaks count="1" manualBreakCount="1">
        <brk id="6" max="17" man="1"/>
      </colBreaks>
      <pageMargins left="0.25" right="0.25" top="0.75" bottom="0.75" header="0.3" footer="0.3"/>
      <pageSetup paperSize="9" scale="81" orientation="portrait" horizontalDpi="300" verticalDpi="300" r:id="rId20"/>
      <headerFooter>
        <oddFooter>&amp;C- &amp;P -</oddFooter>
      </headerFooter>
    </customSheetView>
    <customSheetView guid="{67A28A89-E198-4A6E-809F-7C1EE1D592B0}" showGridLines="0" printArea="1">
      <selection activeCell="E17" sqref="E17"/>
      <colBreaks count="1" manualBreakCount="1">
        <brk id="6" max="17" man="1"/>
      </colBreaks>
      <pageMargins left="0.25" right="0.25" top="0.75" bottom="0.75" header="0.3" footer="0.3"/>
      <pageSetup paperSize="9" scale="81" orientation="portrait" horizontalDpi="300" verticalDpi="300" r:id="rId21"/>
      <headerFooter>
        <oddFooter>&amp;C- &amp;P -</oddFooter>
      </headerFooter>
    </customSheetView>
    <customSheetView guid="{CED0B8D9-B004-48AD-A858-70C151F3F6A0}" showGridLines="0">
      <selection activeCell="E17" sqref="E17"/>
      <colBreaks count="1" manualBreakCount="1">
        <brk id="6" max="17" man="1"/>
      </colBreaks>
      <pageMargins left="0.25" right="0.25" top="0.75" bottom="0.75" header="0.3" footer="0.3"/>
      <pageSetup paperSize="9" scale="81" orientation="portrait" horizontalDpi="300" verticalDpi="300" r:id="rId22"/>
      <headerFooter>
        <oddFooter>&amp;C- &amp;P -</oddFooter>
      </headerFooter>
    </customSheetView>
    <customSheetView guid="{76A99285-706C-47CC-88FC-63EDE717FCB7}" showGridLines="0">
      <selection activeCell="E17" sqref="E17"/>
      <colBreaks count="1" manualBreakCount="1">
        <brk id="6" max="17" man="1"/>
      </colBreaks>
      <pageMargins left="0.25" right="0.25" top="0.75" bottom="0.75" header="0.3" footer="0.3"/>
      <pageSetup paperSize="9" scale="81" orientation="portrait" horizontalDpi="300" verticalDpi="300" r:id="rId23"/>
      <headerFooter>
        <oddFooter>&amp;C- &amp;P -</oddFooter>
      </headerFooter>
    </customSheetView>
    <customSheetView guid="{00865AC3-5823-4499-87D6-A32864153DFC}" showGridLines="0">
      <selection activeCell="E17" sqref="E17"/>
      <colBreaks count="1" manualBreakCount="1">
        <brk id="6" max="17" man="1"/>
      </colBreaks>
      <pageMargins left="0.25" right="0.25" top="0.75" bottom="0.75" header="0.3" footer="0.3"/>
      <pageSetup paperSize="9" scale="81" orientation="portrait" horizontalDpi="300" verticalDpi="300" r:id="rId24"/>
      <headerFooter>
        <oddFooter>&amp;C- &amp;P -</oddFooter>
      </headerFooter>
    </customSheetView>
    <customSheetView guid="{441DB8A6-A33C-419D-875A-3F2FFBE6E0E8}" showGridLines="0">
      <colBreaks count="1" manualBreakCount="1">
        <brk id="6" max="17" man="1"/>
      </colBreaks>
      <pageMargins left="0.25" right="0.25" top="0.75" bottom="0.75" header="0.3" footer="0.3"/>
      <pageSetup paperSize="9" scale="81" orientation="portrait" horizontalDpi="300" verticalDpi="300" r:id="rId25"/>
      <headerFooter>
        <oddFooter>&amp;C- &amp;P -</oddFooter>
      </headerFooter>
    </customSheetView>
    <customSheetView guid="{2BC28E4B-9C81-4843-8B55-63150A8DD92B}" showGridLines="0">
      <selection activeCell="E17" sqref="E17"/>
      <colBreaks count="1" manualBreakCount="1">
        <brk id="6" max="17" man="1"/>
      </colBreaks>
      <pageMargins left="0.25" right="0.25" top="0.75" bottom="0.75" header="0.3" footer="0.3"/>
      <pageSetup paperSize="9" scale="81" orientation="portrait" horizontalDpi="300" verticalDpi="300" r:id="rId26"/>
      <headerFooter>
        <oddFooter>&amp;C- &amp;P -</oddFooter>
      </headerFooter>
    </customSheetView>
    <customSheetView guid="{CEC8D9A4-667A-441A-B348-38BA69B851DA}" showGridLines="0">
      <selection activeCell="E17" sqref="E17"/>
      <colBreaks count="1" manualBreakCount="1">
        <brk id="6" max="17" man="1"/>
      </colBreaks>
      <pageMargins left="0.25" right="0.25" top="0.75" bottom="0.75" header="0.3" footer="0.3"/>
      <pageSetup paperSize="9" scale="81" orientation="portrait" horizontalDpi="300" verticalDpi="300" r:id="rId27"/>
      <headerFooter>
        <oddFooter>&amp;C- &amp;P -</oddFooter>
      </headerFooter>
    </customSheetView>
    <customSheetView guid="{84F041DC-148A-40FE-A6D1-68C2D054DF55}" showGridLines="0">
      <selection activeCell="E17" sqref="E17"/>
      <colBreaks count="1" manualBreakCount="1">
        <brk id="6" max="17" man="1"/>
      </colBreaks>
      <pageMargins left="0.25" right="0.25" top="0.75" bottom="0.75" header="0.3" footer="0.3"/>
      <pageSetup paperSize="9" scale="81" orientation="portrait" horizontalDpi="300" verticalDpi="300" r:id="rId28"/>
      <headerFooter>
        <oddFooter>&amp;C- &amp;P -</oddFooter>
      </headerFooter>
    </customSheetView>
    <customSheetView guid="{EA8DD5C4-37CD-4D83-93C6-8AAE3FA22626}" showGridLines="0">
      <selection activeCell="E17" sqref="E17"/>
      <colBreaks count="1" manualBreakCount="1">
        <brk id="6" max="17" man="1"/>
      </colBreaks>
      <pageMargins left="0.25" right="0.25" top="0.75" bottom="0.75" header="0.3" footer="0.3"/>
      <pageSetup paperSize="9" scale="81" orientation="portrait" horizontalDpi="300" verticalDpi="300" r:id="rId29"/>
      <headerFooter>
        <oddFooter>&amp;C- &amp;P -</oddFooter>
      </headerFooter>
    </customSheetView>
    <customSheetView guid="{EB719729-E4E7-4A6B-A0F2-B45634A8A39C}" showGridLines="0">
      <selection activeCell="E17" sqref="E17"/>
      <colBreaks count="1" manualBreakCount="1">
        <brk id="6" max="17" man="1"/>
      </colBreaks>
      <pageMargins left="0.25" right="0.25" top="0.75" bottom="0.75" header="0.3" footer="0.3"/>
      <pageSetup paperSize="9" scale="81" orientation="portrait" horizontalDpi="300" verticalDpi="300" r:id="rId30"/>
      <headerFooter>
        <oddFooter>&amp;C- &amp;P -</oddFooter>
      </headerFooter>
    </customSheetView>
    <customSheetView guid="{3BCE3315-BEC0-4AD9-A818-0BC0D795FE7B}" showGridLines="0" printArea="1">
      <selection activeCell="E17" sqref="E17"/>
      <colBreaks count="1" manualBreakCount="1">
        <brk id="6" max="17" man="1"/>
      </colBreaks>
      <pageMargins left="0.25" right="0.25" top="0.75" bottom="0.75" header="0.3" footer="0.3"/>
      <pageSetup paperSize="9" scale="81" orientation="portrait" horizontalDpi="300" verticalDpi="300" r:id="rId31"/>
      <headerFooter>
        <oddFooter>&amp;C- &amp;P -</oddFooter>
      </headerFooter>
    </customSheetView>
    <customSheetView guid="{D5E8139D-26D3-42E5-96BB-6121322C48CB}" showGridLines="0">
      <selection activeCell="E17" sqref="E17"/>
      <colBreaks count="1" manualBreakCount="1">
        <brk id="6" max="17" man="1"/>
      </colBreaks>
      <pageMargins left="0.25" right="0.25" top="0.75" bottom="0.75" header="0.3" footer="0.3"/>
      <pageSetup paperSize="9" scale="81" orientation="portrait" horizontalDpi="300" verticalDpi="300" r:id="rId32"/>
      <headerFooter>
        <oddFooter>&amp;C- &amp;P -</oddFooter>
      </headerFooter>
    </customSheetView>
    <customSheetView guid="{A7A537DD-3639-4028-8374-24EF93F7F50D}" showGridLines="0" printArea="1">
      <selection activeCell="E17" sqref="E17"/>
      <colBreaks count="1" manualBreakCount="1">
        <brk id="6" max="17" man="1"/>
      </colBreaks>
      <pageMargins left="0.25" right="0.25" top="0.75" bottom="0.75" header="0.3" footer="0.3"/>
      <pageSetup paperSize="9" scale="81" orientation="portrait" horizontalDpi="300" verticalDpi="300" r:id="rId33"/>
      <headerFooter>
        <oddFooter>&amp;C- &amp;P -</oddFooter>
      </headerFooter>
    </customSheetView>
    <customSheetView guid="{0B51740E-E870-447D-82CF-F9426A0FDB8A}" showGridLines="0">
      <selection activeCell="E17" sqref="E17"/>
      <colBreaks count="1" manualBreakCount="1">
        <brk id="6" max="17" man="1"/>
      </colBreaks>
      <pageMargins left="0.25" right="0.25" top="0.75" bottom="0.75" header="0.3" footer="0.3"/>
      <pageSetup paperSize="9" scale="81" orientation="portrait" horizontalDpi="300" verticalDpi="300" r:id="rId34"/>
      <headerFooter>
        <oddFooter>&amp;C- &amp;P -</oddFooter>
      </headerFooter>
    </customSheetView>
    <customSheetView guid="{B25978DA-B72A-4DF3-B7F6-0B7323E18582}" showGridLines="0">
      <selection activeCell="E17" sqref="E17"/>
      <colBreaks count="1" manualBreakCount="1">
        <brk id="6" max="17" man="1"/>
      </colBreaks>
      <pageMargins left="0.25" right="0.25" top="0.75" bottom="0.75" header="0.3" footer="0.3"/>
      <pageSetup paperSize="9" scale="81" orientation="portrait" horizontalDpi="300" verticalDpi="300" r:id="rId35"/>
      <headerFooter>
        <oddFooter>&amp;C- &amp;P -</oddFooter>
      </headerFooter>
    </customSheetView>
    <customSheetView guid="{1FD8CC80-ABBD-4004-965D-7C3A94C6060A}" showGridLines="0" printArea="1">
      <selection activeCell="E17" sqref="E17"/>
      <colBreaks count="1" manualBreakCount="1">
        <brk id="6" max="17" man="1"/>
      </colBreaks>
      <pageMargins left="0.25" right="0.25" top="0.75" bottom="0.75" header="0.3" footer="0.3"/>
      <pageSetup paperSize="9" scale="81" orientation="portrait" horizontalDpi="300" verticalDpi="300" r:id="rId36"/>
      <headerFooter>
        <oddFooter>&amp;C- &amp;P -</oddFooter>
      </headerFooter>
    </customSheetView>
    <customSheetView guid="{4B3B3520-A8B7-4246-A658-5E3046C11156}" showGridLines="0" printArea="1">
      <selection activeCell="E17" sqref="E17"/>
      <colBreaks count="1" manualBreakCount="1">
        <brk id="6" max="17" man="1"/>
      </colBreaks>
      <pageMargins left="0.25" right="0.25" top="0.75" bottom="0.75" header="0.3" footer="0.3"/>
      <pageSetup paperSize="9" scale="81" orientation="portrait" horizontalDpi="300" verticalDpi="300" r:id="rId37"/>
      <headerFooter>
        <oddFooter>&amp;C- &amp;P -</oddFooter>
      </headerFooter>
    </customSheetView>
    <customSheetView guid="{8AC86257-3275-45B0-9EB5-FCC978284538}" showGridLines="0">
      <selection activeCell="E17" sqref="E17"/>
      <colBreaks count="1" manualBreakCount="1">
        <brk id="6" max="17" man="1"/>
      </colBreaks>
      <pageMargins left="0.25" right="0.25" top="0.75" bottom="0.75" header="0.3" footer="0.3"/>
      <pageSetup paperSize="9" scale="81" orientation="portrait" horizontalDpi="300" verticalDpi="300" r:id="rId38"/>
      <headerFooter>
        <oddFooter>&amp;C- &amp;P -</oddFooter>
      </headerFooter>
    </customSheetView>
    <customSheetView guid="{E45D6C9F-29CA-4814-BB11-FCF7794E8FD9}" showGridLines="0" printArea="1">
      <selection activeCell="E17" sqref="E17"/>
      <colBreaks count="1" manualBreakCount="1">
        <brk id="6" max="17" man="1"/>
      </colBreaks>
      <pageMargins left="0.25" right="0.25" top="0.75" bottom="0.75" header="0.3" footer="0.3"/>
      <pageSetup paperSize="9" scale="81" orientation="portrait" horizontalDpi="300" verticalDpi="300" r:id="rId39"/>
      <headerFooter>
        <oddFooter>&amp;C- &amp;P -</oddFooter>
      </headerFooter>
    </customSheetView>
    <customSheetView guid="{8B4E2514-D1F2-4DC0-817C-9C588D7DCCCB}" showGridLines="0" printArea="1">
      <selection activeCell="E17" sqref="E17"/>
      <colBreaks count="1" manualBreakCount="1">
        <brk id="6" max="17" man="1"/>
      </colBreaks>
      <pageMargins left="0.25" right="0.25" top="0.75" bottom="0.75" header="0.3" footer="0.3"/>
      <pageSetup paperSize="9" scale="81" orientation="portrait" horizontalDpi="300" verticalDpi="300" r:id="rId40"/>
      <headerFooter>
        <oddFooter>&amp;C- &amp;P -</oddFooter>
      </headerFooter>
    </customSheetView>
    <customSheetView guid="{C0326AA0-4A84-4874-8CF5-FBF582EDE8E4}" showGridLines="0" printArea="1">
      <selection activeCell="E17" sqref="E17"/>
      <colBreaks count="1" manualBreakCount="1">
        <brk id="6" max="17" man="1"/>
      </colBreaks>
      <pageMargins left="0.25" right="0.25" top="0.75" bottom="0.75" header="0.3" footer="0.3"/>
      <pageSetup paperSize="9" scale="81" orientation="portrait" horizontalDpi="300" verticalDpi="300" r:id="rId41"/>
      <headerFooter>
        <oddFooter>&amp;C- &amp;P -</oddFooter>
      </headerFooter>
    </customSheetView>
    <customSheetView guid="{59B93C71-A242-4D48-B468-4BF3F954629F}" showGridLines="0" printArea="1">
      <selection activeCell="E17" sqref="E17"/>
      <colBreaks count="1" manualBreakCount="1">
        <brk id="6" max="17" man="1"/>
      </colBreaks>
      <pageMargins left="0.25" right="0.25" top="0.75" bottom="0.75" header="0.3" footer="0.3"/>
      <pageSetup paperSize="9" scale="81" orientation="portrait" horizontalDpi="300" verticalDpi="300" r:id="rId42"/>
      <headerFooter>
        <oddFooter>&amp;C- &amp;P -</oddFooter>
      </headerFooter>
    </customSheetView>
    <customSheetView guid="{1E58E4D1-4C75-4B8C-BEB1-17A46DD86746}" showGridLines="0">
      <selection activeCell="E18" sqref="E18"/>
      <colBreaks count="1" manualBreakCount="1">
        <brk id="6" max="17" man="1"/>
      </colBreaks>
      <pageMargins left="0.25" right="0.25" top="0.75" bottom="0.75" header="0.3" footer="0.3"/>
      <pageSetup paperSize="9" scale="81" orientation="portrait" horizontalDpi="300" verticalDpi="300" r:id="rId43"/>
      <headerFooter>
        <oddFooter>&amp;C- &amp;P -</oddFooter>
      </headerFooter>
    </customSheetView>
    <customSheetView guid="{D71B0015-E1E5-4683-BC96-4B8372B0A92C}" showGridLines="0" printArea="1">
      <selection activeCell="E18" sqref="E18"/>
      <colBreaks count="1" manualBreakCount="1">
        <brk id="6" max="17" man="1"/>
      </colBreaks>
      <pageMargins left="0.25" right="0.25" top="0.75" bottom="0.75" header="0.3" footer="0.3"/>
      <pageSetup paperSize="9" scale="81" orientation="portrait" horizontalDpi="300" verticalDpi="300" r:id="rId44"/>
      <headerFooter>
        <oddFooter>&amp;C- &amp;P -</oddFooter>
      </headerFooter>
    </customSheetView>
    <customSheetView guid="{7A9295A9-5D4A-4252-8AE5-EAA229FB3161}" showGridLines="0" printArea="1">
      <selection activeCell="E18" sqref="E18"/>
      <colBreaks count="1" manualBreakCount="1">
        <brk id="6" max="17" man="1"/>
      </colBreaks>
      <pageMargins left="0.25" right="0.25" top="0.75" bottom="0.75" header="0.3" footer="0.3"/>
      <pageSetup paperSize="9" scale="81" orientation="portrait" horizontalDpi="300" verticalDpi="300" r:id="rId45"/>
      <headerFooter>
        <oddFooter>&amp;C- &amp;P -</oddFooter>
      </headerFooter>
    </customSheetView>
    <customSheetView guid="{034C4040-D496-4677-9760-C8AFC8A3816C}" showGridLines="0">
      <selection activeCell="E18" sqref="E18"/>
      <colBreaks count="1" manualBreakCount="1">
        <brk id="6" max="17" man="1"/>
      </colBreaks>
      <pageMargins left="0.25" right="0.25" top="0.75" bottom="0.75" header="0.3" footer="0.3"/>
      <pageSetup paperSize="9" scale="81" orientation="portrait" horizontalDpi="300" verticalDpi="300" r:id="rId46"/>
      <headerFooter>
        <oddFooter>&amp;C- &amp;P -</oddFooter>
      </headerFooter>
    </customSheetView>
    <customSheetView guid="{430D13A4-4EC3-4F3B-94F5-67B604D20D98}" showGridLines="0" printArea="1">
      <selection activeCell="E17" sqref="E17"/>
      <colBreaks count="1" manualBreakCount="1">
        <brk id="6" max="17" man="1"/>
      </colBreaks>
      <pageMargins left="0.25" right="0.25" top="0.75" bottom="0.75" header="0.3" footer="0.3"/>
      <pageSetup paperSize="9" scale="81" orientation="portrait" horizontalDpi="300" verticalDpi="300" r:id="rId47"/>
      <headerFooter>
        <oddFooter>&amp;C- &amp;P -</oddFooter>
      </headerFooter>
    </customSheetView>
    <customSheetView guid="{337CCED3-5E6B-4E3D-BC98-489707EF974E}" showGridLines="0" printArea="1">
      <selection activeCell="E17" sqref="E17"/>
      <colBreaks count="1" manualBreakCount="1">
        <brk id="6" max="17" man="1"/>
      </colBreaks>
      <pageMargins left="0.25" right="0.25" top="0.75" bottom="0.75" header="0.3" footer="0.3"/>
      <pageSetup paperSize="9" scale="81" orientation="portrait" horizontalDpi="300" verticalDpi="300" r:id="rId48"/>
      <headerFooter>
        <oddFooter>&amp;C- &amp;P -</oddFooter>
      </headerFooter>
    </customSheetView>
    <customSheetView guid="{0EDD8A79-DA95-4C03-AB90-8EF8BEF7366A}" showGridLines="0">
      <selection activeCell="E17" sqref="E17"/>
      <colBreaks count="1" manualBreakCount="1">
        <brk id="6" max="17" man="1"/>
      </colBreaks>
      <pageMargins left="0.25" right="0.25" top="0.75" bottom="0.75" header="0.3" footer="0.3"/>
      <pageSetup paperSize="9" scale="81" orientation="portrait" horizontalDpi="300" verticalDpi="300" r:id="rId49"/>
      <headerFooter>
        <oddFooter>&amp;C- &amp;P -</oddFooter>
      </headerFooter>
    </customSheetView>
    <customSheetView guid="{214495F1-9B71-47E5-887D-A07A1A95C8B8}" showGridLines="0">
      <selection activeCell="E17" sqref="E17"/>
      <colBreaks count="1" manualBreakCount="1">
        <brk id="6" max="17" man="1"/>
      </colBreaks>
      <pageMargins left="0.25" right="0.25" top="0.75" bottom="0.75" header="0.3" footer="0.3"/>
      <pageSetup paperSize="9" scale="81" orientation="portrait" horizontalDpi="300" verticalDpi="300" r:id="rId50"/>
      <headerFooter>
        <oddFooter>&amp;C- &amp;P -</oddFooter>
      </headerFooter>
    </customSheetView>
    <customSheetView guid="{CD8CBEF9-02F2-47BF-8155-972E366007BB}" showGridLines="0" printArea="1">
      <selection activeCell="E17" sqref="E17"/>
      <colBreaks count="1" manualBreakCount="1">
        <brk id="6" max="17" man="1"/>
      </colBreaks>
      <pageMargins left="0.25" right="0.25" top="0.75" bottom="0.75" header="0.3" footer="0.3"/>
      <pageSetup paperSize="9" scale="81" orientation="portrait" horizontalDpi="300" verticalDpi="300" r:id="rId51"/>
      <headerFooter>
        <oddFooter>&amp;C- &amp;P -</oddFooter>
      </headerFooter>
    </customSheetView>
    <customSheetView guid="{BD61EDB6-A93F-4890-AEDE-32E26E64EB3F}" showGridLines="0" printArea="1">
      <selection activeCell="E18" sqref="E18"/>
      <colBreaks count="1" manualBreakCount="1">
        <brk id="6" max="17" man="1"/>
      </colBreaks>
      <pageMargins left="0.25" right="0.25" top="0.75" bottom="0.75" header="0.3" footer="0.3"/>
      <pageSetup paperSize="9" scale="81" orientation="portrait" horizontalDpi="300" verticalDpi="300" r:id="rId52"/>
      <headerFooter>
        <oddFooter>&amp;C- &amp;P -</oddFooter>
      </headerFooter>
    </customSheetView>
    <customSheetView guid="{2551149C-B400-4FF7-9C66-7D38AF192CD3}" showGridLines="0">
      <selection activeCell="E17" sqref="E17"/>
      <colBreaks count="1" manualBreakCount="1">
        <brk id="6" max="17" man="1"/>
      </colBreaks>
      <pageMargins left="0.25" right="0.25" top="0.75" bottom="0.75" header="0.3" footer="0.3"/>
      <pageSetup paperSize="9" scale="81" orientation="portrait" horizontalDpi="300" verticalDpi="300" r:id="rId53"/>
      <headerFooter>
        <oddFooter>&amp;C- &amp;P -</oddFooter>
      </headerFooter>
    </customSheetView>
    <customSheetView guid="{F0A88F7F-B050-44D2-9557-2B68B424EAF3}" showGridLines="0">
      <selection activeCell="E18" sqref="E18"/>
      <colBreaks count="1" manualBreakCount="1">
        <brk id="6" max="17" man="1"/>
      </colBreaks>
      <pageMargins left="0.25" right="0.25" top="0.75" bottom="0.75" header="0.3" footer="0.3"/>
      <pageSetup paperSize="9" scale="81" orientation="portrait" horizontalDpi="300" verticalDpi="300" r:id="rId54"/>
      <headerFooter>
        <oddFooter>&amp;C- &amp;P -</oddFooter>
      </headerFooter>
    </customSheetView>
    <customSheetView guid="{2868789A-41EF-4245-B3C9-D4B5F666F8F4}" showGridLines="0" printArea="1">
      <selection activeCell="D17" sqref="D17"/>
      <colBreaks count="1" manualBreakCount="1">
        <brk id="6" max="17" man="1"/>
      </colBreaks>
      <pageMargins left="0.25" right="0.25" top="0.75" bottom="0.75" header="0.3" footer="0.3"/>
      <pageSetup paperSize="9" scale="81" orientation="portrait" horizontalDpi="300" verticalDpi="300" r:id="rId55"/>
      <headerFooter>
        <oddFooter>&amp;C- &amp;P -</oddFooter>
      </headerFooter>
    </customSheetView>
    <customSheetView guid="{D4061CCF-D275-4D76-9A0F-61EA73C6A533}" showGridLines="0" printArea="1">
      <selection activeCell="E18" sqref="E18"/>
      <colBreaks count="1" manualBreakCount="1">
        <brk id="6" max="17" man="1"/>
      </colBreaks>
      <pageMargins left="0.25" right="0.25" top="0.75" bottom="0.75" header="0.3" footer="0.3"/>
      <pageSetup paperSize="9" scale="81" orientation="portrait" horizontalDpi="300" verticalDpi="300" r:id="rId56"/>
      <headerFooter>
        <oddFooter>&amp;C- &amp;P -</oddFooter>
      </headerFooter>
    </customSheetView>
    <customSheetView guid="{EDD10121-F027-40CB-A383-1ABBBA7824D4}" showGridLines="0" printArea="1">
      <selection activeCell="E17" sqref="E17"/>
      <colBreaks count="1" manualBreakCount="1">
        <brk id="6" max="17" man="1"/>
      </colBreaks>
      <pageMargins left="0.25" right="0.25" top="0.75" bottom="0.75" header="0.3" footer="0.3"/>
      <pageSetup paperSize="9" scale="81" orientation="portrait" horizontalDpi="300" verticalDpi="300" r:id="rId57"/>
      <headerFooter>
        <oddFooter>&amp;C- &amp;P -</oddFooter>
      </headerFooter>
    </customSheetView>
    <customSheetView guid="{D6BD57F8-F6EE-4534-8181-C57064A1B98C}" scale="130" showGridLines="0">
      <selection activeCell="J16" sqref="J16"/>
      <colBreaks count="1" manualBreakCount="1">
        <brk id="6" max="17" man="1"/>
      </colBreaks>
      <pageMargins left="0.25" right="0.25" top="0.75" bottom="0.75" header="0.3" footer="0.3"/>
      <pageSetup paperSize="9" scale="81" orientation="portrait" horizontalDpi="300" verticalDpi="300" r:id="rId58"/>
      <headerFooter>
        <oddFooter>&amp;C- &amp;P -</oddFooter>
      </headerFooter>
    </customSheetView>
    <customSheetView guid="{277459B4-A39D-41CB-B2BE-AB6578293E76}" scale="130" showGridLines="0" printArea="1">
      <selection activeCell="J16" sqref="J16"/>
      <colBreaks count="1" manualBreakCount="1">
        <brk id="6" max="17" man="1"/>
      </colBreaks>
      <pageMargins left="0.25" right="0.25" top="0.75" bottom="0.75" header="0.3" footer="0.3"/>
      <pageSetup paperSize="9" scale="81"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81" orientation="portrait" horizontalDpi="300" verticalDpi="300" r:id="rId60"/>
  <headerFooter>
    <oddFooter>&amp;C- &amp;P -</oddFooter>
  </headerFooter>
  <colBreaks count="1" manualBreakCount="1">
    <brk id="6" max="17" man="1"/>
  </colBreaks>
  <drawing r:id="rId6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34"/>
  <sheetViews>
    <sheetView showGridLines="0" zoomScaleNormal="130" zoomScaleSheetLayoutView="100" workbookViewId="0">
      <selection activeCell="D21" sqref="D20:D21"/>
    </sheetView>
  </sheetViews>
  <sheetFormatPr defaultColWidth="9" defaultRowHeight="13.5"/>
  <cols>
    <col min="1" max="2" width="11.875" style="209" customWidth="1"/>
    <col min="3" max="5" width="14.625" style="209" customWidth="1"/>
    <col min="6" max="6" width="10.625" style="209" bestFit="1" customWidth="1"/>
    <col min="7" max="8" width="5.2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16" ht="13.5" customHeight="1">
      <c r="F1" s="271" t="s">
        <v>399</v>
      </c>
    </row>
    <row r="2" spans="1:16">
      <c r="A2" s="209" t="s">
        <v>1438</v>
      </c>
      <c r="D2" s="213"/>
      <c r="E2" s="213"/>
      <c r="I2" s="209" t="s">
        <v>1438</v>
      </c>
      <c r="P2" s="257"/>
    </row>
    <row r="4" spans="1:16" ht="37.5" customHeight="1">
      <c r="A4" s="50" t="s">
        <v>343</v>
      </c>
      <c r="B4" s="50" t="s">
        <v>344</v>
      </c>
      <c r="C4" s="189" t="s">
        <v>1437</v>
      </c>
      <c r="D4" s="189" t="s">
        <v>1436</v>
      </c>
      <c r="E4" s="189" t="s">
        <v>1435</v>
      </c>
    </row>
    <row r="5" spans="1:16" ht="22.5" customHeight="1">
      <c r="A5" s="50">
        <v>2010</v>
      </c>
      <c r="B5" s="50" t="s">
        <v>557</v>
      </c>
      <c r="C5" s="492">
        <v>48635</v>
      </c>
      <c r="D5" s="492">
        <v>87990</v>
      </c>
      <c r="E5" s="602">
        <v>20592376000</v>
      </c>
    </row>
    <row r="6" spans="1:16" ht="22.5" customHeight="1">
      <c r="A6" s="50">
        <v>2011</v>
      </c>
      <c r="B6" s="50" t="s">
        <v>580</v>
      </c>
      <c r="C6" s="492">
        <v>48821</v>
      </c>
      <c r="D6" s="492">
        <v>87582</v>
      </c>
      <c r="E6" s="602">
        <v>21445645000</v>
      </c>
    </row>
    <row r="7" spans="1:16" ht="22.5" customHeight="1">
      <c r="A7" s="50">
        <v>2012</v>
      </c>
      <c r="B7" s="50" t="s">
        <v>345</v>
      </c>
      <c r="C7" s="492">
        <v>48496</v>
      </c>
      <c r="D7" s="492">
        <v>85742</v>
      </c>
      <c r="E7" s="602">
        <v>22200869000</v>
      </c>
    </row>
    <row r="8" spans="1:16" ht="22.5" customHeight="1">
      <c r="A8" s="50">
        <v>2013</v>
      </c>
      <c r="B8" s="50" t="s">
        <v>346</v>
      </c>
      <c r="C8" s="492">
        <v>48246</v>
      </c>
      <c r="D8" s="492">
        <v>83788</v>
      </c>
      <c r="E8" s="602">
        <v>21413840000</v>
      </c>
    </row>
    <row r="9" spans="1:16" ht="22.5" customHeight="1">
      <c r="A9" s="50">
        <v>2014</v>
      </c>
      <c r="B9" s="50" t="s">
        <v>347</v>
      </c>
      <c r="C9" s="492">
        <v>47905</v>
      </c>
      <c r="D9" s="492">
        <v>81612</v>
      </c>
      <c r="E9" s="602">
        <v>21295882000</v>
      </c>
    </row>
    <row r="10" spans="1:16" ht="22.5" customHeight="1">
      <c r="A10" s="50">
        <v>2015</v>
      </c>
      <c r="B10" s="50" t="s">
        <v>348</v>
      </c>
      <c r="C10" s="492">
        <v>47656</v>
      </c>
      <c r="D10" s="492">
        <v>79488</v>
      </c>
      <c r="E10" s="602">
        <v>21481224000</v>
      </c>
    </row>
    <row r="11" spans="1:16" ht="22.5" customHeight="1">
      <c r="A11" s="50">
        <v>2016</v>
      </c>
      <c r="B11" s="50" t="s">
        <v>349</v>
      </c>
      <c r="C11" s="492">
        <v>46268</v>
      </c>
      <c r="D11" s="492">
        <v>75571</v>
      </c>
      <c r="E11" s="602">
        <v>20662039000</v>
      </c>
    </row>
    <row r="12" spans="1:16" ht="22.5" customHeight="1">
      <c r="A12" s="50">
        <v>2017</v>
      </c>
      <c r="B12" s="50" t="s">
        <v>350</v>
      </c>
      <c r="C12" s="492">
        <v>44481</v>
      </c>
      <c r="D12" s="492">
        <v>71524</v>
      </c>
      <c r="E12" s="602">
        <v>20412152000</v>
      </c>
    </row>
    <row r="13" spans="1:16" ht="22.5" customHeight="1">
      <c r="A13" s="50">
        <v>2018</v>
      </c>
      <c r="B13" s="50" t="s">
        <v>351</v>
      </c>
      <c r="C13" s="492">
        <v>43133</v>
      </c>
      <c r="D13" s="492">
        <v>68158</v>
      </c>
      <c r="E13" s="602">
        <v>20050624000</v>
      </c>
    </row>
    <row r="14" spans="1:16" ht="22.5" customHeight="1">
      <c r="A14" s="50">
        <v>2019</v>
      </c>
      <c r="B14" s="50" t="s">
        <v>352</v>
      </c>
      <c r="C14" s="492">
        <v>42043</v>
      </c>
      <c r="D14" s="492">
        <v>65482</v>
      </c>
      <c r="E14" s="602">
        <v>19631249000</v>
      </c>
    </row>
    <row r="15" spans="1:16" ht="22.5" customHeight="1">
      <c r="A15" s="229">
        <v>2020</v>
      </c>
      <c r="B15" s="229" t="s">
        <v>556</v>
      </c>
      <c r="C15" s="587">
        <v>41806</v>
      </c>
      <c r="D15" s="587">
        <v>64534</v>
      </c>
      <c r="E15" s="638">
        <v>19054946000</v>
      </c>
    </row>
    <row r="16" spans="1:16" ht="22.5" customHeight="1">
      <c r="A16" s="756">
        <v>2021</v>
      </c>
      <c r="B16" s="756" t="s">
        <v>585</v>
      </c>
      <c r="C16" s="749">
        <v>41656</v>
      </c>
      <c r="D16" s="749">
        <v>63699</v>
      </c>
      <c r="E16" s="757">
        <v>19203718000</v>
      </c>
    </row>
    <row r="17" spans="1:6" ht="22.5" customHeight="1">
      <c r="A17" s="756">
        <v>2022</v>
      </c>
      <c r="B17" s="756" t="s">
        <v>632</v>
      </c>
      <c r="C17" s="749">
        <v>41179</v>
      </c>
      <c r="D17" s="749">
        <v>61987</v>
      </c>
      <c r="E17" s="757">
        <v>19316598000</v>
      </c>
    </row>
    <row r="18" spans="1:6" ht="22.5" customHeight="1">
      <c r="A18" s="1150">
        <v>2023</v>
      </c>
      <c r="B18" s="1150" t="s">
        <v>1593</v>
      </c>
      <c r="C18" s="560">
        <v>40186</v>
      </c>
      <c r="D18" s="560">
        <v>59324</v>
      </c>
      <c r="E18" s="1205">
        <v>19507141000</v>
      </c>
    </row>
    <row r="19" spans="1:6" ht="22.5" customHeight="1"/>
    <row r="20" spans="1:6" ht="22.5" customHeight="1"/>
    <row r="21" spans="1:6" ht="22.5" customHeight="1"/>
    <row r="22" spans="1:6" ht="22.5" customHeight="1"/>
    <row r="23" spans="1:6" ht="22.5" customHeight="1">
      <c r="C23" s="19"/>
      <c r="D23" s="164"/>
      <c r="E23" s="164"/>
      <c r="F23" s="323"/>
    </row>
    <row r="24" spans="1:6" ht="22.5" customHeight="1">
      <c r="C24" s="19"/>
      <c r="D24" s="166"/>
      <c r="E24" s="166"/>
      <c r="F24" s="323"/>
    </row>
    <row r="25" spans="1:6" ht="22.5" customHeight="1"/>
    <row r="26" spans="1:6" ht="22.5" customHeight="1"/>
    <row r="27" spans="1:6" ht="22.5" customHeight="1"/>
    <row r="28" spans="1:6" ht="22.5" customHeight="1"/>
    <row r="29" spans="1:6" ht="22.5" customHeight="1"/>
    <row r="30" spans="1:6" ht="22.5" customHeight="1"/>
    <row r="31" spans="1:6" ht="22.5" customHeight="1"/>
    <row r="32" spans="1:6" ht="22.5" customHeight="1"/>
    <row r="33" ht="22.5" customHeight="1"/>
    <row r="34" ht="22.5" customHeight="1"/>
  </sheetData>
  <customSheetViews>
    <customSheetView guid="{7638DF67-4320-4B2E-8CED-F30400A22A6F}" showGridLines="0" printArea="1">
      <selection activeCell="D21" sqref="D20:D21"/>
      <colBreaks count="1" manualBreakCount="1">
        <brk id="6" max="20" man="1"/>
      </colBreaks>
      <pageMargins left="0.25" right="0.25" top="0.75" bottom="0.75" header="0.3" footer="0.3"/>
      <pageSetup paperSize="9" scale="77" orientation="portrait" horizontalDpi="300" verticalDpi="300" r:id="rId1"/>
      <headerFooter>
        <oddFooter>&amp;C- &amp;P -</oddFooter>
      </headerFooter>
    </customSheetView>
    <customSheetView guid="{033C36F7-E1E4-46BF-954B-BBA7310CE75C}" showGridLines="0">
      <selection activeCell="G15" sqref="G15"/>
      <colBreaks count="1" manualBreakCount="1">
        <brk id="6" max="20" man="1"/>
      </colBreaks>
      <pageMargins left="0.25" right="0.25" top="0.75" bottom="0.75" header="0.3" footer="0.3"/>
      <pageSetup paperSize="9" scale="77" orientation="portrait" horizontalDpi="300" verticalDpi="300" r:id="rId2"/>
      <headerFooter>
        <oddFooter>&amp;C- &amp;P -</oddFooter>
      </headerFooter>
    </customSheetView>
    <customSheetView guid="{36472B0F-2A8F-4437-8A5B-DB8B4B6E968E}" showGridLines="0" printArea="1">
      <selection activeCell="G15" sqref="G15"/>
      <colBreaks count="1" manualBreakCount="1">
        <brk id="6" max="20" man="1"/>
      </colBreaks>
      <pageMargins left="0.25" right="0.25" top="0.75" bottom="0.75" header="0.3" footer="0.3"/>
      <pageSetup paperSize="9" scale="77" orientation="portrait" horizontalDpi="300" verticalDpi="300" r:id="rId3"/>
      <headerFooter>
        <oddFooter>&amp;C- &amp;P -</oddFooter>
      </headerFooter>
    </customSheetView>
    <customSheetView guid="{2D0A6E8D-0408-4801-8FAA-C5FD88FF0EC2}" showGridLines="0">
      <selection activeCell="D21" sqref="D20:D21"/>
      <colBreaks count="1" manualBreakCount="1">
        <brk id="6" max="20" man="1"/>
      </colBreaks>
      <pageMargins left="0.25" right="0.25" top="0.75" bottom="0.75" header="0.3" footer="0.3"/>
      <pageSetup paperSize="9" scale="77" orientation="portrait" horizontalDpi="300" verticalDpi="300" r:id="rId4"/>
      <headerFooter>
        <oddFooter>&amp;C- &amp;P -</oddFooter>
      </headerFooter>
    </customSheetView>
    <customSheetView guid="{CCAE2F8D-A096-471A-A5DB-761473E75C80}" showGridLines="0" printArea="1">
      <selection activeCell="D21" sqref="D20:D21"/>
      <colBreaks count="1" manualBreakCount="1">
        <brk id="6" max="20" man="1"/>
      </colBreaks>
      <pageMargins left="0.25" right="0.25" top="0.75" bottom="0.75" header="0.3" footer="0.3"/>
      <pageSetup paperSize="9" scale="77" orientation="portrait" horizontalDpi="300" verticalDpi="300" r:id="rId5"/>
      <headerFooter>
        <oddFooter>&amp;C- &amp;P -</oddFooter>
      </headerFooter>
    </customSheetView>
    <customSheetView guid="{A70FDA42-82B2-4F14-8984-2E2044C05861}" showGridLines="0">
      <selection activeCell="D21" sqref="D20:D21"/>
      <colBreaks count="1" manualBreakCount="1">
        <brk id="6" max="20" man="1"/>
      </colBreaks>
      <pageMargins left="0.25" right="0.25" top="0.75" bottom="0.75" header="0.3" footer="0.3"/>
      <pageSetup paperSize="9" scale="77" orientation="portrait" horizontalDpi="300" verticalDpi="300" r:id="rId6"/>
      <headerFooter>
        <oddFooter>&amp;C- &amp;P -</oddFooter>
      </headerFooter>
    </customSheetView>
    <customSheetView guid="{F8F8F397-D6A3-4BD0-9E53-3D39483D1CBF}" showGridLines="0">
      <selection activeCell="D21" sqref="D20:D21"/>
      <colBreaks count="1" manualBreakCount="1">
        <brk id="6" max="20" man="1"/>
      </colBreaks>
      <pageMargins left="0.25" right="0.25" top="0.75" bottom="0.75" header="0.3" footer="0.3"/>
      <pageSetup paperSize="9" scale="77" orientation="portrait" horizontalDpi="300" verticalDpi="300" r:id="rId7"/>
      <headerFooter>
        <oddFooter>&amp;C- &amp;P -</oddFooter>
      </headerFooter>
    </customSheetView>
    <customSheetView guid="{D673FFEC-E07D-49B9-A0FC-BCF5FDFD2C67}" showGridLines="0">
      <selection activeCell="G15" sqref="G15"/>
      <colBreaks count="1" manualBreakCount="1">
        <brk id="6" max="20" man="1"/>
      </colBreaks>
      <pageMargins left="0.25" right="0.25" top="0.75" bottom="0.75" header="0.3" footer="0.3"/>
      <pageSetup paperSize="9" scale="77" orientation="portrait" horizontalDpi="300" verticalDpi="300" r:id="rId8"/>
      <headerFooter>
        <oddFooter>&amp;C- &amp;P -</oddFooter>
      </headerFooter>
    </customSheetView>
    <customSheetView guid="{EE98275F-E3BA-4A7E-BE2A-0F7F35847352}" showGridLines="0" printArea="1">
      <selection activeCell="G15" sqref="G15"/>
      <colBreaks count="1" manualBreakCount="1">
        <brk id="6" max="20" man="1"/>
      </colBreaks>
      <pageMargins left="0.25" right="0.25" top="0.75" bottom="0.75" header="0.3" footer="0.3"/>
      <pageSetup paperSize="9" scale="77" orientation="portrait" horizontalDpi="300" verticalDpi="300" r:id="rId9"/>
      <headerFooter>
        <oddFooter>&amp;C- &amp;P -</oddFooter>
      </headerFooter>
    </customSheetView>
    <customSheetView guid="{97E03D02-D480-4666-A6E1-59D4144B3FD9}" showGridLines="0" printArea="1">
      <selection activeCell="G15" sqref="G15"/>
      <colBreaks count="1" manualBreakCount="1">
        <brk id="6" max="20" man="1"/>
      </colBreaks>
      <pageMargins left="0.25" right="0.25" top="0.75" bottom="0.75" header="0.3" footer="0.3"/>
      <pageSetup paperSize="9" scale="77" orientation="portrait" horizontalDpi="300" verticalDpi="300" r:id="rId10"/>
      <headerFooter>
        <oddFooter>&amp;C- &amp;P -</oddFooter>
      </headerFooter>
    </customSheetView>
    <customSheetView guid="{9A3FFD83-48B2-47DA-8A5E-53892F5AF928}" showGridLines="0" printArea="1">
      <selection activeCell="G15" sqref="G15"/>
      <colBreaks count="1" manualBreakCount="1">
        <brk id="6" max="20" man="1"/>
      </colBreaks>
      <pageMargins left="0.25" right="0.25" top="0.75" bottom="0.75" header="0.3" footer="0.3"/>
      <pageSetup paperSize="9" scale="77" orientation="portrait" horizontalDpi="300" verticalDpi="300" r:id="rId11"/>
      <headerFooter>
        <oddFooter>&amp;C- &amp;P -</oddFooter>
      </headerFooter>
    </customSheetView>
    <customSheetView guid="{717D5D0E-03BD-42FE-B02F-A9FF9CADF1A5}" showGridLines="0">
      <selection activeCell="G15" sqref="G15"/>
      <colBreaks count="1" manualBreakCount="1">
        <brk id="6" max="20" man="1"/>
      </colBreaks>
      <pageMargins left="0.25" right="0.25" top="0.75" bottom="0.75" header="0.3" footer="0.3"/>
      <pageSetup paperSize="9" scale="77" orientation="portrait" horizontalDpi="300" verticalDpi="300" r:id="rId12"/>
      <headerFooter>
        <oddFooter>&amp;C- &amp;P -</oddFooter>
      </headerFooter>
    </customSheetView>
    <customSheetView guid="{30A2590E-B68F-488E-B4E2-55E3D8A53AAC}" showGridLines="0">
      <selection activeCell="G15" sqref="G15"/>
      <colBreaks count="1" manualBreakCount="1">
        <brk id="6" max="20" man="1"/>
      </colBreaks>
      <pageMargins left="0.25" right="0.25" top="0.75" bottom="0.75" header="0.3" footer="0.3"/>
      <pageSetup paperSize="9" scale="77" orientation="portrait" horizontalDpi="300" verticalDpi="300" r:id="rId13"/>
      <headerFooter>
        <oddFooter>&amp;C- &amp;P -</oddFooter>
      </headerFooter>
    </customSheetView>
    <customSheetView guid="{031DD57E-C293-423A-8DF7-B2FDC9241663}" showGridLines="0">
      <selection activeCell="G15" sqref="G15"/>
      <colBreaks count="1" manualBreakCount="1">
        <brk id="6" max="20" man="1"/>
      </colBreaks>
      <pageMargins left="0.25" right="0.25" top="0.75" bottom="0.75" header="0.3" footer="0.3"/>
      <pageSetup paperSize="9" scale="77" orientation="portrait" horizontalDpi="300" verticalDpi="300" r:id="rId14"/>
      <headerFooter>
        <oddFooter>&amp;C- &amp;P -</oddFooter>
      </headerFooter>
    </customSheetView>
    <customSheetView guid="{F9B3178F-FE3C-420E-BE2A-18A94A5552B8}" showGridLines="0">
      <selection activeCell="G15" sqref="G15"/>
      <colBreaks count="1" manualBreakCount="1">
        <brk id="6" max="20" man="1"/>
      </colBreaks>
      <pageMargins left="0.25" right="0.25" top="0.75" bottom="0.75" header="0.3" footer="0.3"/>
      <pageSetup paperSize="9" scale="77" orientation="portrait" horizontalDpi="300" verticalDpi="300" r:id="rId15"/>
      <headerFooter>
        <oddFooter>&amp;C- &amp;P -</oddFooter>
      </headerFooter>
    </customSheetView>
    <customSheetView guid="{F314B098-4B95-4B92-8423-CB04A69922DF}" showGridLines="0" printArea="1">
      <selection activeCell="G15" sqref="G15"/>
      <colBreaks count="1" manualBreakCount="1">
        <brk id="6" max="20" man="1"/>
      </colBreaks>
      <pageMargins left="0.25" right="0.25" top="0.75" bottom="0.75" header="0.3" footer="0.3"/>
      <pageSetup paperSize="9" scale="77" orientation="portrait" horizontalDpi="300" verticalDpi="300" r:id="rId16"/>
      <headerFooter>
        <oddFooter>&amp;C- &amp;P -</oddFooter>
      </headerFooter>
    </customSheetView>
    <customSheetView guid="{BBA60712-7519-46EB-A3CF-B043CF2D8D90}" showGridLines="0" printArea="1">
      <selection activeCell="G15" sqref="G15"/>
      <colBreaks count="1" manualBreakCount="1">
        <brk id="6" max="20" man="1"/>
      </colBreaks>
      <pageMargins left="0.25" right="0.25" top="0.75" bottom="0.75" header="0.3" footer="0.3"/>
      <pageSetup paperSize="9" scale="77" orientation="portrait" horizontalDpi="300" verticalDpi="300" r:id="rId17"/>
      <headerFooter>
        <oddFooter>&amp;C- &amp;P -</oddFooter>
      </headerFooter>
    </customSheetView>
    <customSheetView guid="{FAEA9D20-506D-4159-8291-B8ED06C29A08}" showGridLines="0">
      <selection activeCell="G15" sqref="G15"/>
      <colBreaks count="1" manualBreakCount="1">
        <brk id="6" max="20" man="1"/>
      </colBreaks>
      <pageMargins left="0.25" right="0.25" top="0.75" bottom="0.75" header="0.3" footer="0.3"/>
      <pageSetup paperSize="9" scale="77" orientation="portrait" horizontalDpi="300" verticalDpi="300" r:id="rId18"/>
      <headerFooter>
        <oddFooter>&amp;C- &amp;P -</oddFooter>
      </headerFooter>
    </customSheetView>
    <customSheetView guid="{499C3B7B-ECFB-4FFB-BA0B-0B7B9DCC326F}" showGridLines="0" printArea="1">
      <selection activeCell="G15" sqref="G15"/>
      <colBreaks count="1" manualBreakCount="1">
        <brk id="6" max="20" man="1"/>
      </colBreaks>
      <pageMargins left="0.25" right="0.25" top="0.75" bottom="0.75" header="0.3" footer="0.3"/>
      <pageSetup paperSize="9" scale="77" orientation="portrait" horizontalDpi="300" verticalDpi="300" r:id="rId19"/>
      <headerFooter>
        <oddFooter>&amp;C- &amp;P -</oddFooter>
      </headerFooter>
    </customSheetView>
    <customSheetView guid="{582EB886-5348-41F7-B6C3-7D5782D3ACD9}" showGridLines="0">
      <selection activeCell="G15" sqref="G15"/>
      <colBreaks count="1" manualBreakCount="1">
        <brk id="6" max="20" man="1"/>
      </colBreaks>
      <pageMargins left="0.25" right="0.25" top="0.75" bottom="0.75" header="0.3" footer="0.3"/>
      <pageSetup paperSize="9" scale="77" orientation="portrait" horizontalDpi="300" verticalDpi="300" r:id="rId20"/>
      <headerFooter>
        <oddFooter>&amp;C- &amp;P -</oddFooter>
      </headerFooter>
    </customSheetView>
    <customSheetView guid="{67A28A89-E198-4A6E-809F-7C1EE1D592B0}" showGridLines="0" printArea="1">
      <selection activeCell="G15" sqref="G15"/>
      <colBreaks count="1" manualBreakCount="1">
        <brk id="6" max="20" man="1"/>
      </colBreaks>
      <pageMargins left="0.25" right="0.25" top="0.75" bottom="0.75" header="0.3" footer="0.3"/>
      <pageSetup paperSize="9" scale="77" orientation="portrait" horizontalDpi="300" verticalDpi="300" r:id="rId21"/>
      <headerFooter>
        <oddFooter>&amp;C- &amp;P -</oddFooter>
      </headerFooter>
    </customSheetView>
    <customSheetView guid="{CED0B8D9-B004-48AD-A858-70C151F3F6A0}" showGridLines="0">
      <selection activeCell="G15" sqref="G15"/>
      <colBreaks count="1" manualBreakCount="1">
        <brk id="6" max="20" man="1"/>
      </colBreaks>
      <pageMargins left="0.25" right="0.25" top="0.75" bottom="0.75" header="0.3" footer="0.3"/>
      <pageSetup paperSize="9" scale="77" orientation="portrait" horizontalDpi="300" verticalDpi="300" r:id="rId22"/>
      <headerFooter>
        <oddFooter>&amp;C- &amp;P -</oddFooter>
      </headerFooter>
    </customSheetView>
    <customSheetView guid="{76A99285-706C-47CC-88FC-63EDE717FCB7}" showGridLines="0">
      <colBreaks count="1" manualBreakCount="1">
        <brk id="6" max="20" man="1"/>
      </colBreaks>
      <pageMargins left="0.25" right="0.25" top="0.75" bottom="0.75" header="0.3" footer="0.3"/>
      <pageSetup paperSize="9" scale="77" orientation="portrait" horizontalDpi="300" verticalDpi="300" r:id="rId23"/>
      <headerFooter>
        <oddFooter>&amp;C- &amp;P -</oddFooter>
      </headerFooter>
    </customSheetView>
    <customSheetView guid="{00865AC3-5823-4499-87D6-A32864153DFC}" showGridLines="0">
      <colBreaks count="1" manualBreakCount="1">
        <brk id="6" max="20" man="1"/>
      </colBreaks>
      <pageMargins left="0.25" right="0.25" top="0.75" bottom="0.75" header="0.3" footer="0.3"/>
      <pageSetup paperSize="9" scale="77" orientation="portrait" horizontalDpi="300" verticalDpi="300" r:id="rId24"/>
      <headerFooter>
        <oddFooter>&amp;C- &amp;P -</oddFooter>
      </headerFooter>
    </customSheetView>
    <customSheetView guid="{441DB8A6-A33C-419D-875A-3F2FFBE6E0E8}" showGridLines="0">
      <colBreaks count="1" manualBreakCount="1">
        <brk id="6" max="20" man="1"/>
      </colBreaks>
      <pageMargins left="0.25" right="0.25" top="0.75" bottom="0.75" header="0.3" footer="0.3"/>
      <pageSetup paperSize="9" scale="77" orientation="portrait" horizontalDpi="300" verticalDpi="300" r:id="rId25"/>
      <headerFooter>
        <oddFooter>&amp;C- &amp;P -</oddFooter>
      </headerFooter>
    </customSheetView>
    <customSheetView guid="{2BC28E4B-9C81-4843-8B55-63150A8DD92B}" showGridLines="0">
      <colBreaks count="1" manualBreakCount="1">
        <brk id="6" max="20" man="1"/>
      </colBreaks>
      <pageMargins left="0.25" right="0.25" top="0.75" bottom="0.75" header="0.3" footer="0.3"/>
      <pageSetup paperSize="9" scale="77" orientation="portrait" horizontalDpi="300" verticalDpi="300" r:id="rId26"/>
      <headerFooter>
        <oddFooter>&amp;C- &amp;P -</oddFooter>
      </headerFooter>
    </customSheetView>
    <customSheetView guid="{CEC8D9A4-667A-441A-B348-38BA69B851DA}" showGridLines="0">
      <colBreaks count="1" manualBreakCount="1">
        <brk id="6" max="20" man="1"/>
      </colBreaks>
      <pageMargins left="0.25" right="0.25" top="0.75" bottom="0.75" header="0.3" footer="0.3"/>
      <pageSetup paperSize="9" scale="77" orientation="portrait" horizontalDpi="300" verticalDpi="300" r:id="rId27"/>
      <headerFooter>
        <oddFooter>&amp;C- &amp;P -</oddFooter>
      </headerFooter>
    </customSheetView>
    <customSheetView guid="{84F041DC-148A-40FE-A6D1-68C2D054DF55}" showGridLines="0">
      <colBreaks count="1" manualBreakCount="1">
        <brk id="6" max="20" man="1"/>
      </colBreaks>
      <pageMargins left="0.25" right="0.25" top="0.75" bottom="0.75" header="0.3" footer="0.3"/>
      <pageSetup paperSize="9" scale="77" orientation="portrait" horizontalDpi="300" verticalDpi="300" r:id="rId28"/>
      <headerFooter>
        <oddFooter>&amp;C- &amp;P -</oddFooter>
      </headerFooter>
    </customSheetView>
    <customSheetView guid="{EA8DD5C4-37CD-4D83-93C6-8AAE3FA22626}" showGridLines="0">
      <colBreaks count="1" manualBreakCount="1">
        <brk id="6" max="20" man="1"/>
      </colBreaks>
      <pageMargins left="0.25" right="0.25" top="0.75" bottom="0.75" header="0.3" footer="0.3"/>
      <pageSetup paperSize="9" scale="77" orientation="portrait" horizontalDpi="300" verticalDpi="300" r:id="rId29"/>
      <headerFooter>
        <oddFooter>&amp;C- &amp;P -</oddFooter>
      </headerFooter>
    </customSheetView>
    <customSheetView guid="{EB719729-E4E7-4A6B-A0F2-B45634A8A39C}" showGridLines="0">
      <selection activeCell="G15" sqref="G15"/>
      <colBreaks count="1" manualBreakCount="1">
        <brk id="6" max="20" man="1"/>
      </colBreaks>
      <pageMargins left="0.25" right="0.25" top="0.75" bottom="0.75" header="0.3" footer="0.3"/>
      <pageSetup paperSize="9" scale="77" orientation="portrait" horizontalDpi="300" verticalDpi="300" r:id="rId30"/>
      <headerFooter>
        <oddFooter>&amp;C- &amp;P -</oddFooter>
      </headerFooter>
    </customSheetView>
    <customSheetView guid="{3BCE3315-BEC0-4AD9-A818-0BC0D795FE7B}" showGridLines="0" printArea="1">
      <selection activeCell="G15" sqref="G15"/>
      <colBreaks count="1" manualBreakCount="1">
        <brk id="6" max="20" man="1"/>
      </colBreaks>
      <pageMargins left="0.25" right="0.25" top="0.75" bottom="0.75" header="0.3" footer="0.3"/>
      <pageSetup paperSize="9" scale="77" orientation="portrait" horizontalDpi="300" verticalDpi="300" r:id="rId31"/>
      <headerFooter>
        <oddFooter>&amp;C- &amp;P -</oddFooter>
      </headerFooter>
    </customSheetView>
    <customSheetView guid="{D5E8139D-26D3-42E5-96BB-6121322C48CB}" showGridLines="0">
      <selection activeCell="G15" sqref="G15"/>
      <colBreaks count="1" manualBreakCount="1">
        <brk id="6" max="20" man="1"/>
      </colBreaks>
      <pageMargins left="0.25" right="0.25" top="0.75" bottom="0.75" header="0.3" footer="0.3"/>
      <pageSetup paperSize="9" scale="77" orientation="portrait" horizontalDpi="300" verticalDpi="300" r:id="rId32"/>
      <headerFooter>
        <oddFooter>&amp;C- &amp;P -</oddFooter>
      </headerFooter>
    </customSheetView>
    <customSheetView guid="{A7A537DD-3639-4028-8374-24EF93F7F50D}" showGridLines="0" printArea="1">
      <selection activeCell="G15" sqref="G15"/>
      <colBreaks count="1" manualBreakCount="1">
        <brk id="6" max="20" man="1"/>
      </colBreaks>
      <pageMargins left="0.25" right="0.25" top="0.75" bottom="0.75" header="0.3" footer="0.3"/>
      <pageSetup paperSize="9" scale="77" orientation="portrait" horizontalDpi="300" verticalDpi="300" r:id="rId33"/>
      <headerFooter>
        <oddFooter>&amp;C- &amp;P -</oddFooter>
      </headerFooter>
    </customSheetView>
    <customSheetView guid="{0B51740E-E870-447D-82CF-F9426A0FDB8A}" showGridLines="0">
      <selection activeCell="G15" sqref="G15"/>
      <colBreaks count="1" manualBreakCount="1">
        <brk id="6" max="20" man="1"/>
      </colBreaks>
      <pageMargins left="0.25" right="0.25" top="0.75" bottom="0.75" header="0.3" footer="0.3"/>
      <pageSetup paperSize="9" scale="77" orientation="portrait" horizontalDpi="300" verticalDpi="300" r:id="rId34"/>
      <headerFooter>
        <oddFooter>&amp;C- &amp;P -</oddFooter>
      </headerFooter>
    </customSheetView>
    <customSheetView guid="{B25978DA-B72A-4DF3-B7F6-0B7323E18582}" showGridLines="0">
      <selection activeCell="G15" sqref="G15"/>
      <colBreaks count="1" manualBreakCount="1">
        <brk id="6" max="20" man="1"/>
      </colBreaks>
      <pageMargins left="0.25" right="0.25" top="0.75" bottom="0.75" header="0.3" footer="0.3"/>
      <pageSetup paperSize="9" scale="77" orientation="portrait" horizontalDpi="300" verticalDpi="300" r:id="rId35"/>
      <headerFooter>
        <oddFooter>&amp;C- &amp;P -</oddFooter>
      </headerFooter>
    </customSheetView>
    <customSheetView guid="{1FD8CC80-ABBD-4004-965D-7C3A94C6060A}" showGridLines="0" printArea="1">
      <selection activeCell="G15" sqref="G15"/>
      <colBreaks count="1" manualBreakCount="1">
        <brk id="6" max="20" man="1"/>
      </colBreaks>
      <pageMargins left="0.25" right="0.25" top="0.75" bottom="0.75" header="0.3" footer="0.3"/>
      <pageSetup paperSize="9" scale="77" orientation="portrait" horizontalDpi="300" verticalDpi="300" r:id="rId36"/>
      <headerFooter>
        <oddFooter>&amp;C- &amp;P -</oddFooter>
      </headerFooter>
    </customSheetView>
    <customSheetView guid="{4B3B3520-A8B7-4246-A658-5E3046C11156}" showGridLines="0" printArea="1">
      <selection activeCell="G15" sqref="G15"/>
      <colBreaks count="1" manualBreakCount="1">
        <brk id="6" max="20" man="1"/>
      </colBreaks>
      <pageMargins left="0.25" right="0.25" top="0.75" bottom="0.75" header="0.3" footer="0.3"/>
      <pageSetup paperSize="9" scale="77" orientation="portrait" horizontalDpi="300" verticalDpi="300" r:id="rId37"/>
      <headerFooter>
        <oddFooter>&amp;C- &amp;P -</oddFooter>
      </headerFooter>
    </customSheetView>
    <customSheetView guid="{8AC86257-3275-45B0-9EB5-FCC978284538}" showGridLines="0">
      <selection activeCell="G15" sqref="G15"/>
      <colBreaks count="1" manualBreakCount="1">
        <brk id="6" max="20" man="1"/>
      </colBreaks>
      <pageMargins left="0.25" right="0.25" top="0.75" bottom="0.75" header="0.3" footer="0.3"/>
      <pageSetup paperSize="9" scale="77" orientation="portrait" horizontalDpi="300" verticalDpi="300" r:id="rId38"/>
      <headerFooter>
        <oddFooter>&amp;C- &amp;P -</oddFooter>
      </headerFooter>
    </customSheetView>
    <customSheetView guid="{E45D6C9F-29CA-4814-BB11-FCF7794E8FD9}" showGridLines="0" printArea="1">
      <selection activeCell="G15" sqref="G15"/>
      <colBreaks count="1" manualBreakCount="1">
        <brk id="6" max="20" man="1"/>
      </colBreaks>
      <pageMargins left="0.25" right="0.25" top="0.75" bottom="0.75" header="0.3" footer="0.3"/>
      <pageSetup paperSize="9" scale="77" orientation="portrait" horizontalDpi="300" verticalDpi="300" r:id="rId39"/>
      <headerFooter>
        <oddFooter>&amp;C- &amp;P -</oddFooter>
      </headerFooter>
    </customSheetView>
    <customSheetView guid="{8B4E2514-D1F2-4DC0-817C-9C588D7DCCCB}" showGridLines="0" printArea="1">
      <selection activeCell="G15" sqref="G15"/>
      <colBreaks count="1" manualBreakCount="1">
        <brk id="6" max="20" man="1"/>
      </colBreaks>
      <pageMargins left="0.25" right="0.25" top="0.75" bottom="0.75" header="0.3" footer="0.3"/>
      <pageSetup paperSize="9" scale="77" orientation="portrait" horizontalDpi="300" verticalDpi="300" r:id="rId40"/>
      <headerFooter>
        <oddFooter>&amp;C- &amp;P -</oddFooter>
      </headerFooter>
    </customSheetView>
    <customSheetView guid="{C0326AA0-4A84-4874-8CF5-FBF582EDE8E4}" showGridLines="0" printArea="1">
      <selection activeCell="G15" sqref="G15"/>
      <colBreaks count="1" manualBreakCount="1">
        <brk id="6" max="20" man="1"/>
      </colBreaks>
      <pageMargins left="0.25" right="0.25" top="0.75" bottom="0.75" header="0.3" footer="0.3"/>
      <pageSetup paperSize="9" scale="77" orientation="portrait" horizontalDpi="300" verticalDpi="300" r:id="rId41"/>
      <headerFooter>
        <oddFooter>&amp;C- &amp;P -</oddFooter>
      </headerFooter>
    </customSheetView>
    <customSheetView guid="{59B93C71-A242-4D48-B468-4BF3F954629F}" showGridLines="0" printArea="1">
      <selection activeCell="G15" sqref="G15"/>
      <colBreaks count="1" manualBreakCount="1">
        <brk id="6" max="20" man="1"/>
      </colBreaks>
      <pageMargins left="0.25" right="0.25" top="0.75" bottom="0.75" header="0.3" footer="0.3"/>
      <pageSetup paperSize="9" scale="77" orientation="portrait" horizontalDpi="300" verticalDpi="300" r:id="rId42"/>
      <headerFooter>
        <oddFooter>&amp;C- &amp;P -</oddFooter>
      </headerFooter>
    </customSheetView>
    <customSheetView guid="{1E58E4D1-4C75-4B8C-BEB1-17A46DD86746}" showGridLines="0">
      <selection activeCell="D21" sqref="D20:D21"/>
      <colBreaks count="1" manualBreakCount="1">
        <brk id="6" max="20" man="1"/>
      </colBreaks>
      <pageMargins left="0.25" right="0.25" top="0.75" bottom="0.75" header="0.3" footer="0.3"/>
      <pageSetup paperSize="9" scale="77" orientation="portrait" horizontalDpi="300" verticalDpi="300" r:id="rId43"/>
      <headerFooter>
        <oddFooter>&amp;C- &amp;P -</oddFooter>
      </headerFooter>
    </customSheetView>
    <customSheetView guid="{D71B0015-E1E5-4683-BC96-4B8372B0A92C}" showGridLines="0" printArea="1">
      <selection activeCell="D21" sqref="D20:D21"/>
      <colBreaks count="1" manualBreakCount="1">
        <brk id="6" max="20" man="1"/>
      </colBreaks>
      <pageMargins left="0.25" right="0.25" top="0.75" bottom="0.75" header="0.3" footer="0.3"/>
      <pageSetup paperSize="9" scale="77" orientation="portrait" horizontalDpi="300" verticalDpi="300" r:id="rId44"/>
      <headerFooter>
        <oddFooter>&amp;C- &amp;P -</oddFooter>
      </headerFooter>
    </customSheetView>
    <customSheetView guid="{7A9295A9-5D4A-4252-8AE5-EAA229FB3161}" showGridLines="0" printArea="1">
      <selection activeCell="D21" sqref="D20:D21"/>
      <colBreaks count="1" manualBreakCount="1">
        <brk id="6" max="20" man="1"/>
      </colBreaks>
      <pageMargins left="0.25" right="0.25" top="0.75" bottom="0.75" header="0.3" footer="0.3"/>
      <pageSetup paperSize="9" scale="77" orientation="portrait" horizontalDpi="300" verticalDpi="300" r:id="rId45"/>
      <headerFooter>
        <oddFooter>&amp;C- &amp;P -</oddFooter>
      </headerFooter>
    </customSheetView>
    <customSheetView guid="{034C4040-D496-4677-9760-C8AFC8A3816C}" showGridLines="0">
      <selection activeCell="D21" sqref="D20:D21"/>
      <colBreaks count="1" manualBreakCount="1">
        <brk id="6" max="20" man="1"/>
      </colBreaks>
      <pageMargins left="0.25" right="0.25" top="0.75" bottom="0.75" header="0.3" footer="0.3"/>
      <pageSetup paperSize="9" scale="77" orientation="portrait" horizontalDpi="300" verticalDpi="300" r:id="rId46"/>
      <headerFooter>
        <oddFooter>&amp;C- &amp;P -</oddFooter>
      </headerFooter>
    </customSheetView>
    <customSheetView guid="{430D13A4-4EC3-4F3B-94F5-67B604D20D98}" showGridLines="0" printArea="1">
      <selection activeCell="H24" sqref="H24"/>
      <colBreaks count="1" manualBreakCount="1">
        <brk id="6" max="20" man="1"/>
      </colBreaks>
      <pageMargins left="0.25" right="0.25" top="0.75" bottom="0.75" header="0.3" footer="0.3"/>
      <pageSetup paperSize="9" scale="77" orientation="portrait" horizontalDpi="300" verticalDpi="300" r:id="rId47"/>
      <headerFooter>
        <oddFooter>&amp;C- &amp;P -</oddFooter>
      </headerFooter>
    </customSheetView>
    <customSheetView guid="{337CCED3-5E6B-4E3D-BC98-489707EF974E}" showGridLines="0" printArea="1">
      <selection activeCell="G15" sqref="G15"/>
      <colBreaks count="1" manualBreakCount="1">
        <brk id="6" max="20" man="1"/>
      </colBreaks>
      <pageMargins left="0.25" right="0.25" top="0.75" bottom="0.75" header="0.3" footer="0.3"/>
      <pageSetup paperSize="9" scale="77" orientation="portrait" horizontalDpi="300" verticalDpi="300" r:id="rId48"/>
      <headerFooter>
        <oddFooter>&amp;C- &amp;P -</oddFooter>
      </headerFooter>
    </customSheetView>
    <customSheetView guid="{0EDD8A79-DA95-4C03-AB90-8EF8BEF7366A}" showGridLines="0">
      <selection activeCell="D21" sqref="D20:D21"/>
      <colBreaks count="1" manualBreakCount="1">
        <brk id="6" max="20" man="1"/>
      </colBreaks>
      <pageMargins left="0.25" right="0.25" top="0.75" bottom="0.75" header="0.3" footer="0.3"/>
      <pageSetup paperSize="9" scale="77" orientation="portrait" horizontalDpi="300" verticalDpi="300" r:id="rId49"/>
      <headerFooter>
        <oddFooter>&amp;C- &amp;P -</oddFooter>
      </headerFooter>
    </customSheetView>
    <customSheetView guid="{214495F1-9B71-47E5-887D-A07A1A95C8B8}" showGridLines="0">
      <selection activeCell="D21" sqref="D20:D21"/>
      <colBreaks count="1" manualBreakCount="1">
        <brk id="6" max="20" man="1"/>
      </colBreaks>
      <pageMargins left="0.25" right="0.25" top="0.75" bottom="0.75" header="0.3" footer="0.3"/>
      <pageSetup paperSize="9" scale="77" orientation="portrait" horizontalDpi="300" verticalDpi="300" r:id="rId50"/>
      <headerFooter>
        <oddFooter>&amp;C- &amp;P -</oddFooter>
      </headerFooter>
    </customSheetView>
    <customSheetView guid="{CD8CBEF9-02F2-47BF-8155-972E366007BB}" showGridLines="0" printArea="1">
      <selection activeCell="G15" sqref="G15"/>
      <colBreaks count="1" manualBreakCount="1">
        <brk id="6" max="20" man="1"/>
      </colBreaks>
      <pageMargins left="0.25" right="0.25" top="0.75" bottom="0.75" header="0.3" footer="0.3"/>
      <pageSetup paperSize="9" scale="77" orientation="portrait" horizontalDpi="300" verticalDpi="300" r:id="rId51"/>
      <headerFooter>
        <oddFooter>&amp;C- &amp;P -</oddFooter>
      </headerFooter>
    </customSheetView>
    <customSheetView guid="{BD61EDB6-A93F-4890-AEDE-32E26E64EB3F}" showGridLines="0" printArea="1">
      <selection activeCell="D21" sqref="D20:D21"/>
      <colBreaks count="1" manualBreakCount="1">
        <brk id="6" max="20" man="1"/>
      </colBreaks>
      <pageMargins left="0.25" right="0.25" top="0.75" bottom="0.75" header="0.3" footer="0.3"/>
      <pageSetup paperSize="9" scale="77" orientation="portrait" horizontalDpi="300" verticalDpi="300" r:id="rId52"/>
      <headerFooter>
        <oddFooter>&amp;C- &amp;P -</oddFooter>
      </headerFooter>
    </customSheetView>
    <customSheetView guid="{2551149C-B400-4FF7-9C66-7D38AF192CD3}" showGridLines="0">
      <selection activeCell="D21" sqref="D20:D21"/>
      <colBreaks count="1" manualBreakCount="1">
        <brk id="6" max="20" man="1"/>
      </colBreaks>
      <pageMargins left="0.25" right="0.25" top="0.75" bottom="0.75" header="0.3" footer="0.3"/>
      <pageSetup paperSize="9" scale="77" orientation="portrait" horizontalDpi="300" verticalDpi="300" r:id="rId53"/>
      <headerFooter>
        <oddFooter>&amp;C- &amp;P -</oddFooter>
      </headerFooter>
    </customSheetView>
    <customSheetView guid="{F0A88F7F-B050-44D2-9557-2B68B424EAF3}" showGridLines="0">
      <selection activeCell="D21" sqref="D20:D21"/>
      <colBreaks count="1" manualBreakCount="1">
        <brk id="6" max="20" man="1"/>
      </colBreaks>
      <pageMargins left="0.25" right="0.25" top="0.75" bottom="0.75" header="0.3" footer="0.3"/>
      <pageSetup paperSize="9" scale="77" orientation="portrait" horizontalDpi="300" verticalDpi="300" r:id="rId54"/>
      <headerFooter>
        <oddFooter>&amp;C- &amp;P -</oddFooter>
      </headerFooter>
    </customSheetView>
    <customSheetView guid="{2868789A-41EF-4245-B3C9-D4B5F666F8F4}" showGridLines="0" printArea="1">
      <selection activeCell="G15" sqref="G15"/>
      <colBreaks count="1" manualBreakCount="1">
        <brk id="6" max="20" man="1"/>
      </colBreaks>
      <pageMargins left="0.25" right="0.25" top="0.75" bottom="0.75" header="0.3" footer="0.3"/>
      <pageSetup paperSize="9" scale="77" orientation="portrait" horizontalDpi="300" verticalDpi="300" r:id="rId55"/>
      <headerFooter>
        <oddFooter>&amp;C- &amp;P -</oddFooter>
      </headerFooter>
    </customSheetView>
    <customSheetView guid="{D4061CCF-D275-4D76-9A0F-61EA73C6A533}" showGridLines="0" printArea="1">
      <selection activeCell="D21" sqref="D20:D21"/>
      <colBreaks count="1" manualBreakCount="1">
        <brk id="6" max="20" man="1"/>
      </colBreaks>
      <pageMargins left="0.25" right="0.25" top="0.75" bottom="0.75" header="0.3" footer="0.3"/>
      <pageSetup paperSize="9" scale="77" orientation="portrait" horizontalDpi="300" verticalDpi="300" r:id="rId56"/>
      <headerFooter>
        <oddFooter>&amp;C- &amp;P -</oddFooter>
      </headerFooter>
    </customSheetView>
    <customSheetView guid="{EDD10121-F027-40CB-A383-1ABBBA7824D4}" showGridLines="0" printArea="1">
      <selection activeCell="G15" sqref="G15"/>
      <colBreaks count="1" manualBreakCount="1">
        <brk id="6" max="20" man="1"/>
      </colBreaks>
      <pageMargins left="0.25" right="0.25" top="0.75" bottom="0.75" header="0.3" footer="0.3"/>
      <pageSetup paperSize="9" scale="77" orientation="portrait" horizontalDpi="300" verticalDpi="300" r:id="rId57"/>
      <headerFooter>
        <oddFooter>&amp;C- &amp;P -</oddFooter>
      </headerFooter>
    </customSheetView>
    <customSheetView guid="{D6BD57F8-F6EE-4534-8181-C57064A1B98C}" scale="130" showGridLines="0" topLeftCell="D1">
      <selection activeCell="D22" sqref="D22"/>
      <colBreaks count="1" manualBreakCount="1">
        <brk id="6" max="20" man="1"/>
      </colBreaks>
      <pageMargins left="0.25" right="0.25" top="0.75" bottom="0.75" header="0.3" footer="0.3"/>
      <pageSetup paperSize="9" scale="77" orientation="portrait" horizontalDpi="300" verticalDpi="300" r:id="rId58"/>
      <headerFooter>
        <oddFooter>&amp;C- &amp;P -</oddFooter>
      </headerFooter>
    </customSheetView>
    <customSheetView guid="{277459B4-A39D-41CB-B2BE-AB6578293E76}" scale="130" showGridLines="0" printArea="1" topLeftCell="D1">
      <selection activeCell="D22" sqref="D22"/>
      <colBreaks count="1" manualBreakCount="1">
        <brk id="6" max="20" man="1"/>
      </colBreaks>
      <pageMargins left="0.25" right="0.25" top="0.75" bottom="0.75" header="0.3" footer="0.3"/>
      <pageSetup paperSize="9" scale="77"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77" orientation="portrait" horizontalDpi="300" verticalDpi="300" r:id="rId60"/>
  <headerFooter>
    <oddFooter>&amp;C- &amp;P -</oddFooter>
  </headerFooter>
  <colBreaks count="1" manualBreakCount="1">
    <brk id="6" max="20" man="1"/>
  </colBreaks>
  <drawing r:id="rId6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65"/>
  <sheetViews>
    <sheetView showGridLines="0" zoomScaleNormal="145" zoomScaleSheetLayoutView="100" workbookViewId="0">
      <selection activeCell="F1" sqref="F1"/>
    </sheetView>
  </sheetViews>
  <sheetFormatPr defaultColWidth="9" defaultRowHeight="13.5"/>
  <cols>
    <col min="1" max="2" width="11.875" style="396" customWidth="1"/>
    <col min="3" max="5" width="14.625" style="20" customWidth="1"/>
    <col min="6" max="6" width="10.625" style="20" bestFit="1" customWidth="1"/>
    <col min="7" max="7" width="9" style="20"/>
    <col min="8" max="8" width="9.125" style="20" customWidth="1"/>
    <col min="9" max="9" width="12.25" style="20" customWidth="1"/>
    <col min="10" max="16384" width="9" style="20"/>
  </cols>
  <sheetData>
    <row r="1" spans="1:7" ht="18" customHeight="1">
      <c r="F1" s="271" t="s">
        <v>399</v>
      </c>
    </row>
    <row r="2" spans="1:7" s="648" customFormat="1" ht="18" customHeight="1">
      <c r="A2" s="403" t="s">
        <v>1442</v>
      </c>
      <c r="B2" s="396"/>
      <c r="G2" s="403" t="s">
        <v>1442</v>
      </c>
    </row>
    <row r="3" spans="1:7" ht="22.5" customHeight="1"/>
    <row r="4" spans="1:7" ht="22.5" customHeight="1">
      <c r="A4" s="71" t="s">
        <v>83</v>
      </c>
      <c r="B4" s="71" t="s">
        <v>332</v>
      </c>
      <c r="C4" s="71" t="s">
        <v>1441</v>
      </c>
      <c r="D4" s="71" t="s">
        <v>1440</v>
      </c>
      <c r="E4" s="71" t="s">
        <v>765</v>
      </c>
    </row>
    <row r="5" spans="1:7" ht="22.5" customHeight="1">
      <c r="A5" s="71" t="s">
        <v>1439</v>
      </c>
      <c r="B5" s="71" t="s">
        <v>456</v>
      </c>
      <c r="C5" s="647">
        <v>29.8</v>
      </c>
      <c r="D5" s="647">
        <v>27.6</v>
      </c>
      <c r="E5" s="647">
        <v>24</v>
      </c>
    </row>
    <row r="6" spans="1:7" ht="22.5" customHeight="1">
      <c r="A6" s="71">
        <v>2005</v>
      </c>
      <c r="B6" s="71" t="s">
        <v>121</v>
      </c>
      <c r="C6" s="647">
        <v>29.8</v>
      </c>
      <c r="D6" s="647">
        <v>29.1</v>
      </c>
      <c r="E6" s="647">
        <v>24.2</v>
      </c>
    </row>
    <row r="7" spans="1:7" ht="22.5" customHeight="1">
      <c r="A7" s="71">
        <v>2006</v>
      </c>
      <c r="B7" s="71" t="s">
        <v>402</v>
      </c>
      <c r="C7" s="647">
        <v>27.4</v>
      </c>
      <c r="D7" s="647">
        <v>29.9</v>
      </c>
      <c r="E7" s="647">
        <v>23.7</v>
      </c>
    </row>
    <row r="8" spans="1:7" ht="22.5" customHeight="1">
      <c r="A8" s="71">
        <v>2007</v>
      </c>
      <c r="B8" s="71" t="s">
        <v>455</v>
      </c>
      <c r="C8" s="647">
        <v>29.2</v>
      </c>
      <c r="D8" s="647">
        <v>28.6</v>
      </c>
      <c r="E8" s="647">
        <v>24.4</v>
      </c>
    </row>
    <row r="9" spans="1:7" ht="22.5" customHeight="1">
      <c r="A9" s="71">
        <v>2008</v>
      </c>
      <c r="B9" s="71" t="s">
        <v>483</v>
      </c>
      <c r="C9" s="647">
        <v>21.5</v>
      </c>
      <c r="D9" s="647">
        <v>26.2</v>
      </c>
      <c r="E9" s="646">
        <v>24</v>
      </c>
    </row>
    <row r="10" spans="1:7" ht="22.5" customHeight="1">
      <c r="A10" s="71">
        <v>2009</v>
      </c>
      <c r="B10" s="71" t="s">
        <v>401</v>
      </c>
      <c r="C10" s="647">
        <v>30.1</v>
      </c>
      <c r="D10" s="647">
        <v>29.1</v>
      </c>
      <c r="E10" s="646">
        <v>24.4</v>
      </c>
    </row>
    <row r="11" spans="1:7" ht="22.5" customHeight="1">
      <c r="A11" s="71">
        <v>2010</v>
      </c>
      <c r="B11" s="71" t="s">
        <v>106</v>
      </c>
      <c r="C11" s="647">
        <v>21.3</v>
      </c>
      <c r="D11" s="647">
        <v>25.2</v>
      </c>
      <c r="E11" s="646">
        <v>23.4</v>
      </c>
    </row>
    <row r="12" spans="1:7" ht="22.5" customHeight="1">
      <c r="A12" s="71">
        <v>2011</v>
      </c>
      <c r="B12" s="71" t="s">
        <v>107</v>
      </c>
      <c r="C12" s="647">
        <v>21.7</v>
      </c>
      <c r="D12" s="647">
        <v>25.3</v>
      </c>
      <c r="E12" s="646">
        <v>22.9</v>
      </c>
    </row>
    <row r="13" spans="1:7" ht="22.5" customHeight="1">
      <c r="A13" s="71">
        <v>2012</v>
      </c>
      <c r="B13" s="71" t="s">
        <v>108</v>
      </c>
      <c r="C13" s="647">
        <v>21.3</v>
      </c>
      <c r="D13" s="647">
        <v>21.9</v>
      </c>
      <c r="E13" s="646">
        <v>21</v>
      </c>
    </row>
    <row r="14" spans="1:7" ht="22.5" customHeight="1">
      <c r="A14" s="71">
        <v>2013</v>
      </c>
      <c r="B14" s="71" t="s">
        <v>109</v>
      </c>
      <c r="C14" s="647">
        <v>18.3</v>
      </c>
      <c r="D14" s="647">
        <v>21.7</v>
      </c>
      <c r="E14" s="646">
        <v>20.7</v>
      </c>
    </row>
    <row r="15" spans="1:7" ht="22.5" customHeight="1">
      <c r="A15" s="71">
        <v>2014</v>
      </c>
      <c r="B15" s="71" t="s">
        <v>110</v>
      </c>
      <c r="C15" s="647">
        <v>21.6</v>
      </c>
      <c r="D15" s="647">
        <v>21.8</v>
      </c>
      <c r="E15" s="646">
        <v>19.5</v>
      </c>
    </row>
    <row r="16" spans="1:7" ht="22.5" customHeight="1">
      <c r="A16" s="71">
        <v>2015</v>
      </c>
      <c r="B16" s="71" t="s">
        <v>111</v>
      </c>
      <c r="C16" s="647">
        <v>19.100000000000001</v>
      </c>
      <c r="D16" s="647">
        <v>21.6</v>
      </c>
      <c r="E16" s="646">
        <v>18.5</v>
      </c>
    </row>
    <row r="17" spans="1:6" ht="22.5" customHeight="1">
      <c r="A17" s="71">
        <v>2016</v>
      </c>
      <c r="B17" s="71" t="s">
        <v>112</v>
      </c>
      <c r="C17" s="647">
        <v>14.6</v>
      </c>
      <c r="D17" s="647">
        <v>18.399999999999999</v>
      </c>
      <c r="E17" s="646">
        <v>16.8</v>
      </c>
    </row>
    <row r="18" spans="1:6" ht="22.5" customHeight="1">
      <c r="A18" s="71">
        <v>2017</v>
      </c>
      <c r="B18" s="71" t="s">
        <v>113</v>
      </c>
      <c r="C18" s="647">
        <v>17.3</v>
      </c>
      <c r="D18" s="647">
        <v>20.2</v>
      </c>
      <c r="E18" s="646">
        <v>16.399999999999999</v>
      </c>
    </row>
    <row r="19" spans="1:6" ht="22.5" customHeight="1">
      <c r="A19" s="71">
        <v>2018</v>
      </c>
      <c r="B19" s="71" t="s">
        <v>114</v>
      </c>
      <c r="C19" s="645">
        <v>17.7</v>
      </c>
      <c r="D19" s="644">
        <v>19.7</v>
      </c>
      <c r="E19" s="643">
        <v>16.100000000000001</v>
      </c>
    </row>
    <row r="20" spans="1:6" ht="22.5" customHeight="1">
      <c r="A20" s="399">
        <v>2019</v>
      </c>
      <c r="B20" s="399" t="s">
        <v>341</v>
      </c>
      <c r="C20" s="642">
        <v>14.5</v>
      </c>
      <c r="D20" s="641">
        <v>18.2</v>
      </c>
      <c r="E20" s="640">
        <v>15.7</v>
      </c>
    </row>
    <row r="21" spans="1:6" ht="22.5" customHeight="1">
      <c r="A21" s="750">
        <v>2020</v>
      </c>
      <c r="B21" s="750" t="s">
        <v>116</v>
      </c>
      <c r="C21" s="760">
        <v>15</v>
      </c>
      <c r="D21" s="761">
        <v>19.600000000000001</v>
      </c>
      <c r="E21" s="762">
        <v>16.399999999999999</v>
      </c>
    </row>
    <row r="22" spans="1:6" ht="22.5" customHeight="1">
      <c r="A22" s="910">
        <v>2021</v>
      </c>
      <c r="B22" s="910" t="s">
        <v>366</v>
      </c>
      <c r="C22" s="927">
        <v>19.3</v>
      </c>
      <c r="D22" s="558">
        <v>18.7</v>
      </c>
      <c r="E22" s="928">
        <v>16.5</v>
      </c>
    </row>
    <row r="23" spans="1:6" ht="22.5" customHeight="1">
      <c r="A23" s="750">
        <v>2022</v>
      </c>
      <c r="B23" s="750" t="s">
        <v>367</v>
      </c>
      <c r="C23" s="760">
        <v>16</v>
      </c>
      <c r="D23" s="761">
        <v>19.399999999999999</v>
      </c>
      <c r="E23" s="762">
        <v>17.399999999999999</v>
      </c>
    </row>
    <row r="24" spans="1:6" ht="22.5" customHeight="1">
      <c r="A24" s="910">
        <v>2023</v>
      </c>
      <c r="B24" s="910" t="s">
        <v>368</v>
      </c>
      <c r="C24" s="927">
        <v>19.600000000000001</v>
      </c>
      <c r="D24" s="558">
        <v>20.2</v>
      </c>
      <c r="E24" s="928">
        <v>17.399999999999999</v>
      </c>
      <c r="F24" s="20" t="s">
        <v>2102</v>
      </c>
    </row>
    <row r="25" spans="1:6" ht="22.5" customHeight="1"/>
    <row r="26" spans="1:6" ht="22.5" customHeight="1">
      <c r="B26" s="639"/>
    </row>
    <row r="27" spans="1:6" ht="22.5" customHeight="1">
      <c r="E27" s="396"/>
    </row>
    <row r="28" spans="1:6" ht="22.5" customHeight="1"/>
    <row r="29" spans="1:6" ht="22.5" customHeight="1"/>
    <row r="30" spans="1:6" ht="22.5" customHeight="1"/>
    <row r="31" spans="1:6" ht="22.5" customHeight="1"/>
    <row r="32" spans="1:6" ht="22.5" customHeight="1"/>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row r="64" ht="22.5" customHeight="1"/>
    <row r="65" ht="22.5" customHeight="1"/>
  </sheetData>
  <customSheetViews>
    <customSheetView guid="{7638DF67-4320-4B2E-8CED-F30400A22A6F}"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
    </customSheetView>
    <customSheetView guid="{033C36F7-E1E4-46BF-954B-BBA7310CE75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
    </customSheetView>
    <customSheetView guid="{36472B0F-2A8F-4437-8A5B-DB8B4B6E968E}"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
    </customSheetView>
    <customSheetView guid="{2D0A6E8D-0408-4801-8FAA-C5FD88FF0EC2}"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
    </customSheetView>
    <customSheetView guid="{CCAE2F8D-A096-471A-A5DB-761473E75C80}"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
    </customSheetView>
    <customSheetView guid="{A70FDA42-82B2-4F14-8984-2E2044C05861}"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6"/>
    </customSheetView>
    <customSheetView guid="{F8F8F397-D6A3-4BD0-9E53-3D39483D1CBF}"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7"/>
    </customSheetView>
    <customSheetView guid="{D673FFEC-E07D-49B9-A0FC-BCF5FDFD2C67}"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8"/>
    </customSheetView>
    <customSheetView guid="{EE98275F-E3BA-4A7E-BE2A-0F7F35847352}"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9"/>
    </customSheetView>
    <customSheetView guid="{97E03D02-D480-4666-A6E1-59D4144B3FD9}"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0"/>
    </customSheetView>
    <customSheetView guid="{9A3FFD83-48B2-47DA-8A5E-53892F5AF928}"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1"/>
    </customSheetView>
    <customSheetView guid="{717D5D0E-03BD-42FE-B02F-A9FF9CADF1A5}"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2"/>
    </customSheetView>
    <customSheetView guid="{30A2590E-B68F-488E-B4E2-55E3D8A53AA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3"/>
    </customSheetView>
    <customSheetView guid="{031DD57E-C293-423A-8DF7-B2FDC9241663}"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4"/>
    </customSheetView>
    <customSheetView guid="{F9B3178F-FE3C-420E-BE2A-18A94A5552B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5"/>
    </customSheetView>
    <customSheetView guid="{F314B098-4B95-4B92-8423-CB04A69922DF}"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6"/>
    </customSheetView>
    <customSheetView guid="{BBA60712-7519-46EB-A3CF-B043CF2D8D90}"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7"/>
    </customSheetView>
    <customSheetView guid="{FAEA9D20-506D-4159-8291-B8ED06C29A0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8"/>
    </customSheetView>
    <customSheetView guid="{499C3B7B-ECFB-4FFB-BA0B-0B7B9DCC326F}"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9"/>
    </customSheetView>
    <customSheetView guid="{582EB886-5348-41F7-B6C3-7D5782D3ACD9}"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0"/>
    </customSheetView>
    <customSheetView guid="{67A28A89-E198-4A6E-809F-7C1EE1D592B0}"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1"/>
    </customSheetView>
    <customSheetView guid="{CED0B8D9-B004-48AD-A858-70C151F3F6A0}"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2"/>
    </customSheetView>
    <customSheetView guid="{76A99285-706C-47CC-88FC-63EDE717FCB7}"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3"/>
    </customSheetView>
    <customSheetView guid="{00865AC3-5823-4499-87D6-A32864153DF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4"/>
    </customSheetView>
    <customSheetView guid="{441DB8A6-A33C-419D-875A-3F2FFBE6E0E8}" showGridLines="0">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5"/>
    </customSheetView>
    <customSheetView guid="{2BC28E4B-9C81-4843-8B55-63150A8DD92B}"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6"/>
    </customSheetView>
    <customSheetView guid="{CEC8D9A4-667A-441A-B348-38BA69B851DA}"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7"/>
    </customSheetView>
    <customSheetView guid="{84F041DC-148A-40FE-A6D1-68C2D054DF55}"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8"/>
    </customSheetView>
    <customSheetView guid="{EA8DD5C4-37CD-4D83-93C6-8AAE3FA22626}"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9"/>
    </customSheetView>
    <customSheetView guid="{EB719729-E4E7-4A6B-A0F2-B45634A8A39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0"/>
    </customSheetView>
    <customSheetView guid="{3BCE3315-BEC0-4AD9-A818-0BC0D795FE7B}"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1"/>
    </customSheetView>
    <customSheetView guid="{D5E8139D-26D3-42E5-96BB-6121322C48CB}"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2"/>
    </customSheetView>
    <customSheetView guid="{A7A537DD-3639-4028-8374-24EF93F7F50D}"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3"/>
    </customSheetView>
    <customSheetView guid="{0B51740E-E870-447D-82CF-F9426A0FDB8A}"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4"/>
    </customSheetView>
    <customSheetView guid="{B25978DA-B72A-4DF3-B7F6-0B7323E18582}"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5"/>
    </customSheetView>
    <customSheetView guid="{1FD8CC80-ABBD-4004-965D-7C3A94C6060A}"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6"/>
    </customSheetView>
    <customSheetView guid="{4B3B3520-A8B7-4246-A658-5E3046C11156}"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7"/>
    </customSheetView>
    <customSheetView guid="{8AC86257-3275-45B0-9EB5-FCC97828453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8"/>
    </customSheetView>
    <customSheetView guid="{E45D6C9F-29CA-4814-BB11-FCF7794E8FD9}"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9"/>
    </customSheetView>
    <customSheetView guid="{8B4E2514-D1F2-4DC0-817C-9C588D7DCCCB}"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0"/>
    </customSheetView>
    <customSheetView guid="{C0326AA0-4A84-4874-8CF5-FBF582EDE8E4}"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1"/>
    </customSheetView>
    <customSheetView guid="{59B93C71-A242-4D48-B468-4BF3F954629F}"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2"/>
    </customSheetView>
    <customSheetView guid="{1E58E4D1-4C75-4B8C-BEB1-17A46DD86746}"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3"/>
    </customSheetView>
    <customSheetView guid="{D71B0015-E1E5-4683-BC96-4B8372B0A92C}"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4"/>
    </customSheetView>
    <customSheetView guid="{7A9295A9-5D4A-4252-8AE5-EAA229FB3161}"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5"/>
    </customSheetView>
    <customSheetView guid="{034C4040-D496-4677-9760-C8AFC8A3816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6"/>
    </customSheetView>
    <customSheetView guid="{430D13A4-4EC3-4F3B-94F5-67B604D20D98}"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7"/>
    </customSheetView>
    <customSheetView guid="{337CCED3-5E6B-4E3D-BC98-489707EF974E}"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8"/>
    </customSheetView>
    <customSheetView guid="{0EDD8A79-DA95-4C03-AB90-8EF8BEF7366A}"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9"/>
    </customSheetView>
    <customSheetView guid="{214495F1-9B71-47E5-887D-A07A1A95C8B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0"/>
    </customSheetView>
    <customSheetView guid="{CD8CBEF9-02F2-47BF-8155-972E366007BB}"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1"/>
    </customSheetView>
    <customSheetView guid="{BD61EDB6-A93F-4890-AEDE-32E26E64EB3F}"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2"/>
    </customSheetView>
    <customSheetView guid="{2551149C-B400-4FF7-9C66-7D38AF192CD3}"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3"/>
    </customSheetView>
    <customSheetView guid="{F0A88F7F-B050-44D2-9557-2B68B424EAF3}"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4"/>
    </customSheetView>
    <customSheetView guid="{2868789A-41EF-4245-B3C9-D4B5F666F8F4}"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5"/>
    </customSheetView>
    <customSheetView guid="{D4061CCF-D275-4D76-9A0F-61EA73C6A533}"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6"/>
    </customSheetView>
    <customSheetView guid="{EDD10121-F027-40CB-A383-1ABBBA7824D4}"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7"/>
    </customSheetView>
    <customSheetView guid="{D6BD57F8-F6EE-4534-8181-C57064A1B98C}" scale="145" showGridLines="0" topLeftCell="E1">
      <selection activeCell="I23" sqref="I23"/>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8"/>
    </customSheetView>
    <customSheetView guid="{277459B4-A39D-41CB-B2BE-AB6578293E76}" scale="145" showGridLines="0" printArea="1" topLeftCell="E1">
      <selection activeCell="I23" sqref="I23"/>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9"/>
    </customSheetView>
  </customSheetViews>
  <phoneticPr fontId="7"/>
  <hyperlinks>
    <hyperlink ref="F1" location="目次!A1" display="目次へ戻る"/>
  </hyperlinks>
  <pageMargins left="0.70866141732283472" right="0.70866141732283472" top="0.74803149606299213" bottom="0.74803149606299213" header="0.31496062992125984" footer="0.31496062992125984"/>
  <pageSetup paperSize="9" scale="64" fitToHeight="0" orientation="portrait" horizontalDpi="300" verticalDpi="300" r:id="rId60"/>
  <colBreaks count="1" manualBreakCount="1">
    <brk id="6" max="21" man="1"/>
  </colBreaks>
  <drawing r:id="rId6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5"/>
  <sheetViews>
    <sheetView showGridLines="0" zoomScaleNormal="100" zoomScaleSheetLayoutView="100" workbookViewId="0">
      <selection activeCell="L17" sqref="L17"/>
    </sheetView>
  </sheetViews>
  <sheetFormatPr defaultColWidth="9" defaultRowHeight="13.5"/>
  <cols>
    <col min="1" max="2" width="11.875" style="209" customWidth="1"/>
    <col min="3" max="5" width="14.625" style="209" customWidth="1"/>
    <col min="6" max="6" width="11.125" style="209" customWidth="1"/>
    <col min="7" max="8" width="4.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F1" s="271" t="s">
        <v>399</v>
      </c>
    </row>
    <row r="2" spans="1:9">
      <c r="A2" s="209" t="s">
        <v>1446</v>
      </c>
      <c r="I2" s="209" t="s">
        <v>1446</v>
      </c>
    </row>
    <row r="4" spans="1:9" ht="37.5" customHeight="1">
      <c r="A4" s="229" t="s">
        <v>343</v>
      </c>
      <c r="B4" s="229" t="s">
        <v>344</v>
      </c>
      <c r="C4" s="229" t="s">
        <v>1445</v>
      </c>
      <c r="D4" s="229" t="s">
        <v>1444</v>
      </c>
      <c r="E4" s="302" t="s">
        <v>1443</v>
      </c>
      <c r="F4" s="158"/>
    </row>
    <row r="5" spans="1:9" ht="22.5" customHeight="1">
      <c r="A5" s="352">
        <v>2010</v>
      </c>
      <c r="B5" s="352" t="s">
        <v>557</v>
      </c>
      <c r="C5" s="652">
        <v>1356332.7518052536</v>
      </c>
      <c r="D5" s="649">
        <v>916918.48809079011</v>
      </c>
      <c r="E5" s="649">
        <v>2707.0741163312496</v>
      </c>
      <c r="F5" s="131"/>
    </row>
    <row r="6" spans="1:9" ht="22.5" customHeight="1">
      <c r="A6" s="305">
        <v>2011</v>
      </c>
      <c r="B6" s="352" t="s">
        <v>580</v>
      </c>
      <c r="C6" s="652">
        <v>1332509.7360985579</v>
      </c>
      <c r="D6" s="649">
        <v>860007.78030518489</v>
      </c>
      <c r="E6" s="649">
        <v>2586.2095541691274</v>
      </c>
      <c r="F6" s="133"/>
    </row>
    <row r="7" spans="1:9" ht="22.5" customHeight="1">
      <c r="A7" s="305">
        <v>2012</v>
      </c>
      <c r="B7" s="352" t="s">
        <v>345</v>
      </c>
      <c r="C7" s="652">
        <v>1386789.6165712951</v>
      </c>
      <c r="D7" s="649">
        <v>895111.28264374717</v>
      </c>
      <c r="E7" s="649">
        <v>2728.0080783000899</v>
      </c>
      <c r="F7" s="653"/>
    </row>
    <row r="8" spans="1:9" ht="22.5" customHeight="1">
      <c r="A8" s="305">
        <v>2013</v>
      </c>
      <c r="B8" s="352" t="s">
        <v>346</v>
      </c>
      <c r="C8" s="652">
        <v>1442133.3800661119</v>
      </c>
      <c r="D8" s="652">
        <v>966657.93803629652</v>
      </c>
      <c r="E8" s="652">
        <v>2946.1488043189806</v>
      </c>
      <c r="F8" s="651"/>
    </row>
    <row r="9" spans="1:9" ht="22.5" customHeight="1">
      <c r="A9" s="305">
        <v>2014</v>
      </c>
      <c r="B9" s="352" t="s">
        <v>347</v>
      </c>
      <c r="C9" s="650">
        <v>1423066.9797998245</v>
      </c>
      <c r="D9" s="649">
        <v>973909.36631398788</v>
      </c>
      <c r="E9" s="649">
        <v>2961.8673249294065</v>
      </c>
    </row>
    <row r="10" spans="1:9" ht="22.5" customHeight="1">
      <c r="A10" s="305">
        <v>2015</v>
      </c>
      <c r="B10" s="352" t="s">
        <v>348</v>
      </c>
      <c r="C10" s="650">
        <v>1304626.8331766143</v>
      </c>
      <c r="D10" s="649">
        <v>977602.98190254346</v>
      </c>
      <c r="E10" s="649">
        <v>2914.3552482755495</v>
      </c>
    </row>
    <row r="11" spans="1:9" ht="22.5" customHeight="1">
      <c r="A11" s="305">
        <v>2016</v>
      </c>
      <c r="B11" s="352" t="s">
        <v>349</v>
      </c>
      <c r="C11" s="650">
        <v>1362751.1311403175</v>
      </c>
      <c r="D11" s="649">
        <v>1006024.7051576345</v>
      </c>
      <c r="E11" s="649">
        <v>2998.1722480900812</v>
      </c>
    </row>
    <row r="12" spans="1:9" ht="22.5" customHeight="1">
      <c r="A12" s="305">
        <v>2017</v>
      </c>
      <c r="B12" s="352" t="s">
        <v>350</v>
      </c>
      <c r="C12" s="650">
        <v>1392845.6186760524</v>
      </c>
      <c r="D12" s="649">
        <v>1022981.6823479441</v>
      </c>
      <c r="E12" s="649">
        <v>3056.9982976964347</v>
      </c>
    </row>
    <row r="13" spans="1:9" ht="22.5" customHeight="1">
      <c r="A13" s="305">
        <v>2018</v>
      </c>
      <c r="B13" s="352" t="s">
        <v>351</v>
      </c>
      <c r="C13" s="173">
        <v>1376405.4171147251</v>
      </c>
      <c r="D13" s="173">
        <v>1018687.0290954091</v>
      </c>
      <c r="E13" s="173">
        <v>3060.3792824537695</v>
      </c>
    </row>
    <row r="14" spans="1:9" ht="22.5" customHeight="1">
      <c r="A14" s="305">
        <v>2019</v>
      </c>
      <c r="B14" s="353" t="s">
        <v>1269</v>
      </c>
      <c r="C14" s="173">
        <v>1344606.5845341252</v>
      </c>
      <c r="D14" s="173">
        <v>1002663.205149581</v>
      </c>
      <c r="E14" s="173">
        <v>3021.5442630126176</v>
      </c>
      <c r="H14" s="549"/>
    </row>
    <row r="15" spans="1:9" ht="22.5" customHeight="1">
      <c r="A15" s="305">
        <v>2020</v>
      </c>
      <c r="B15" s="934" t="s">
        <v>2220</v>
      </c>
      <c r="C15" s="173">
        <v>1346259.1703427413</v>
      </c>
      <c r="D15" s="173">
        <v>969869.19602877321</v>
      </c>
      <c r="E15" s="173">
        <v>2959.6975087239639</v>
      </c>
      <c r="H15" s="549"/>
    </row>
    <row r="16" spans="1:9" ht="22.5" customHeight="1">
      <c r="A16" s="305">
        <v>2021</v>
      </c>
      <c r="B16" s="1239" t="s">
        <v>2221</v>
      </c>
      <c r="C16" s="58">
        <v>1386301</v>
      </c>
      <c r="D16" s="58">
        <v>1003832</v>
      </c>
      <c r="E16" s="58">
        <v>3078</v>
      </c>
      <c r="H16" s="549"/>
    </row>
    <row r="17" spans="1:5" ht="22.5" customHeight="1">
      <c r="A17" s="305">
        <v>2022</v>
      </c>
      <c r="B17" s="1239" t="s">
        <v>2499</v>
      </c>
      <c r="C17" s="58">
        <v>1406688</v>
      </c>
      <c r="D17" s="58">
        <v>989132</v>
      </c>
      <c r="E17" s="58">
        <v>3053</v>
      </c>
    </row>
    <row r="18" spans="1:5" ht="22.5" customHeight="1">
      <c r="C18" s="949"/>
      <c r="D18" s="949"/>
    </row>
    <row r="19" spans="1:5" ht="22.5" customHeight="1">
      <c r="C19" s="949"/>
      <c r="D19" s="949"/>
      <c r="E19" s="949"/>
    </row>
    <row r="20" spans="1:5" ht="22.5" customHeight="1">
      <c r="C20" s="949"/>
      <c r="D20" s="949"/>
      <c r="E20" s="949"/>
    </row>
    <row r="21" spans="1:5" ht="22.5" customHeight="1">
      <c r="C21" s="949"/>
      <c r="D21" s="949"/>
      <c r="E21" s="949"/>
    </row>
    <row r="22" spans="1:5" ht="22.5" customHeight="1">
      <c r="C22" s="949"/>
      <c r="D22" s="949"/>
      <c r="E22" s="949"/>
    </row>
    <row r="23" spans="1:5" ht="22.5" customHeight="1">
      <c r="C23" s="949"/>
      <c r="D23" s="949"/>
      <c r="E23" s="949"/>
    </row>
    <row r="24" spans="1:5" ht="22.5" customHeight="1">
      <c r="C24" s="949"/>
      <c r="D24" s="949"/>
      <c r="E24" s="949"/>
    </row>
    <row r="25" spans="1:5" ht="22.5" customHeight="1">
      <c r="C25" s="949"/>
      <c r="D25" s="949"/>
      <c r="E25" s="949"/>
    </row>
    <row r="26" spans="1:5" ht="22.5" customHeight="1">
      <c r="C26" s="949"/>
      <c r="D26" s="949"/>
      <c r="E26" s="949"/>
    </row>
    <row r="27" spans="1:5" ht="22.5" customHeight="1">
      <c r="C27" s="949"/>
      <c r="D27" s="949"/>
      <c r="E27" s="949"/>
    </row>
    <row r="28" spans="1:5" ht="22.5" customHeight="1">
      <c r="E28" s="949"/>
    </row>
    <row r="29" spans="1:5" ht="22.5" customHeight="1"/>
    <row r="30" spans="1:5" ht="22.5" customHeight="1"/>
    <row r="31" spans="1:5" ht="22.5" customHeight="1"/>
    <row r="32" spans="1:5" ht="22.5" customHeight="1"/>
    <row r="33" ht="22.5" customHeight="1"/>
    <row r="34" ht="22.5" customHeight="1"/>
    <row r="35" ht="22.5" customHeight="1"/>
  </sheetData>
  <customSheetViews>
    <customSheetView guid="{7638DF67-4320-4B2E-8CED-F30400A22A6F}" showGridLines="0" printArea="1">
      <selection activeCell="E24" sqref="E24"/>
      <colBreaks count="1" manualBreakCount="1">
        <brk id="6" max="21" man="1"/>
      </colBreaks>
      <pageMargins left="0.25" right="0.25" top="0.75" bottom="0.75" header="0.3" footer="0.3"/>
      <pageSetup paperSize="9" scale="84" orientation="portrait" horizontalDpi="300" verticalDpi="300" r:id="rId1"/>
      <headerFooter>
        <oddFooter>&amp;C- &amp;P -</oddFooter>
      </headerFooter>
    </customSheetView>
    <customSheetView guid="{033C36F7-E1E4-46BF-954B-BBA7310CE75C}" showGridLines="0">
      <selection activeCell="E24" sqref="E24"/>
      <colBreaks count="1" manualBreakCount="1">
        <brk id="6" max="21" man="1"/>
      </colBreaks>
      <pageMargins left="0.25" right="0.25" top="0.75" bottom="0.75" header="0.3" footer="0.3"/>
      <pageSetup paperSize="9" scale="84" orientation="portrait" horizontalDpi="300" verticalDpi="300" r:id="rId2"/>
      <headerFooter>
        <oddFooter>&amp;C- &amp;P -</oddFooter>
      </headerFooter>
    </customSheetView>
    <customSheetView guid="{36472B0F-2A8F-4437-8A5B-DB8B4B6E968E}" showGridLines="0" printArea="1">
      <selection activeCell="E24" sqref="E24"/>
      <colBreaks count="1" manualBreakCount="1">
        <brk id="6" max="21" man="1"/>
      </colBreaks>
      <pageMargins left="0.25" right="0.25" top="0.75" bottom="0.75" header="0.3" footer="0.3"/>
      <pageSetup paperSize="9" scale="84" orientation="portrait" horizontalDpi="300" verticalDpi="300" r:id="rId3"/>
      <headerFooter>
        <oddFooter>&amp;C- &amp;P -</oddFooter>
      </headerFooter>
    </customSheetView>
    <customSheetView guid="{2D0A6E8D-0408-4801-8FAA-C5FD88FF0EC2}" showGridLines="0">
      <selection activeCell="E24" sqref="E24"/>
      <colBreaks count="1" manualBreakCount="1">
        <brk id="6" max="21" man="1"/>
      </colBreaks>
      <pageMargins left="0.25" right="0.25" top="0.75" bottom="0.75" header="0.3" footer="0.3"/>
      <pageSetup paperSize="9" scale="84" orientation="portrait" horizontalDpi="300" verticalDpi="300" r:id="rId4"/>
      <headerFooter>
        <oddFooter>&amp;C- &amp;P -</oddFooter>
      </headerFooter>
    </customSheetView>
    <customSheetView guid="{CCAE2F8D-A096-471A-A5DB-761473E75C80}" showGridLines="0" printArea="1">
      <selection activeCell="E24" sqref="E24"/>
      <colBreaks count="1" manualBreakCount="1">
        <brk id="6" max="21" man="1"/>
      </colBreaks>
      <pageMargins left="0.25" right="0.25" top="0.75" bottom="0.75" header="0.3" footer="0.3"/>
      <pageSetup paperSize="9" scale="84" orientation="portrait" horizontalDpi="300" verticalDpi="300" r:id="rId5"/>
      <headerFooter>
        <oddFooter>&amp;C- &amp;P -</oddFooter>
      </headerFooter>
    </customSheetView>
    <customSheetView guid="{A70FDA42-82B2-4F14-8984-2E2044C05861}" showGridLines="0">
      <selection activeCell="E24" sqref="E24"/>
      <colBreaks count="1" manualBreakCount="1">
        <brk id="6" max="21" man="1"/>
      </colBreaks>
      <pageMargins left="0.25" right="0.25" top="0.75" bottom="0.75" header="0.3" footer="0.3"/>
      <pageSetup paperSize="9" scale="84" orientation="portrait" horizontalDpi="300" verticalDpi="300" r:id="rId6"/>
      <headerFooter>
        <oddFooter>&amp;C- &amp;P -</oddFooter>
      </headerFooter>
    </customSheetView>
    <customSheetView guid="{F8F8F397-D6A3-4BD0-9E53-3D39483D1CBF}" showGridLines="0">
      <selection activeCell="E24" sqref="E24"/>
      <colBreaks count="1" manualBreakCount="1">
        <brk id="6" max="21" man="1"/>
      </colBreaks>
      <pageMargins left="0.25" right="0.25" top="0.75" bottom="0.75" header="0.3" footer="0.3"/>
      <pageSetup paperSize="9" scale="84" orientation="portrait" horizontalDpi="300" verticalDpi="300" r:id="rId7"/>
      <headerFooter>
        <oddFooter>&amp;C- &amp;P -</oddFooter>
      </headerFooter>
    </customSheetView>
    <customSheetView guid="{D673FFEC-E07D-49B9-A0FC-BCF5FDFD2C67}" showGridLines="0">
      <selection activeCell="E24" sqref="E24"/>
      <colBreaks count="1" manualBreakCount="1">
        <brk id="6" max="21" man="1"/>
      </colBreaks>
      <pageMargins left="0.25" right="0.25" top="0.75" bottom="0.75" header="0.3" footer="0.3"/>
      <pageSetup paperSize="9" scale="84" orientation="portrait" horizontalDpi="300" verticalDpi="300" r:id="rId8"/>
      <headerFooter>
        <oddFooter>&amp;C- &amp;P -</oddFooter>
      </headerFooter>
    </customSheetView>
    <customSheetView guid="{EE98275F-E3BA-4A7E-BE2A-0F7F35847352}" showGridLines="0" printArea="1">
      <selection activeCell="E24" sqref="E24"/>
      <colBreaks count="1" manualBreakCount="1">
        <brk id="6" max="21" man="1"/>
      </colBreaks>
      <pageMargins left="0.25" right="0.25" top="0.75" bottom="0.75" header="0.3" footer="0.3"/>
      <pageSetup paperSize="9" scale="84" orientation="portrait" horizontalDpi="300" verticalDpi="300" r:id="rId9"/>
      <headerFooter>
        <oddFooter>&amp;C- &amp;P -</oddFooter>
      </headerFooter>
    </customSheetView>
    <customSheetView guid="{97E03D02-D480-4666-A6E1-59D4144B3FD9}" showGridLines="0" printArea="1">
      <selection activeCell="E24" sqref="E24"/>
      <colBreaks count="1" manualBreakCount="1">
        <brk id="6" max="21" man="1"/>
      </colBreaks>
      <pageMargins left="0.25" right="0.25" top="0.75" bottom="0.75" header="0.3" footer="0.3"/>
      <pageSetup paperSize="9" scale="84" orientation="portrait" horizontalDpi="300" verticalDpi="300" r:id="rId10"/>
      <headerFooter>
        <oddFooter>&amp;C- &amp;P -</oddFooter>
      </headerFooter>
    </customSheetView>
    <customSheetView guid="{9A3FFD83-48B2-47DA-8A5E-53892F5AF928}" showGridLines="0" printArea="1">
      <colBreaks count="1" manualBreakCount="1">
        <brk id="6" max="21" man="1"/>
      </colBreaks>
      <pageMargins left="0.25" right="0.25" top="0.75" bottom="0.75" header="0.3" footer="0.3"/>
      <pageSetup paperSize="9" scale="84" orientation="portrait" horizontalDpi="300" verticalDpi="300" r:id="rId11"/>
      <headerFooter>
        <oddFooter>&amp;C- &amp;P -</oddFooter>
      </headerFooter>
    </customSheetView>
    <customSheetView guid="{717D5D0E-03BD-42FE-B02F-A9FF9CADF1A5}" showGridLines="0">
      <colBreaks count="1" manualBreakCount="1">
        <brk id="6" max="21" man="1"/>
      </colBreaks>
      <pageMargins left="0.25" right="0.25" top="0.75" bottom="0.75" header="0.3" footer="0.3"/>
      <pageSetup paperSize="9" scale="84" orientation="portrait" horizontalDpi="300" verticalDpi="300" r:id="rId12"/>
      <headerFooter>
        <oddFooter>&amp;C- &amp;P -</oddFooter>
      </headerFooter>
    </customSheetView>
    <customSheetView guid="{30A2590E-B68F-488E-B4E2-55E3D8A53AAC}" showGridLines="0">
      <colBreaks count="1" manualBreakCount="1">
        <brk id="6" max="21" man="1"/>
      </colBreaks>
      <pageMargins left="0.25" right="0.25" top="0.75" bottom="0.75" header="0.3" footer="0.3"/>
      <pageSetup paperSize="9" scale="84" orientation="portrait" horizontalDpi="300" verticalDpi="300" r:id="rId13"/>
      <headerFooter>
        <oddFooter>&amp;C- &amp;P -</oddFooter>
      </headerFooter>
    </customSheetView>
    <customSheetView guid="{031DD57E-C293-423A-8DF7-B2FDC9241663}" showGridLines="0">
      <colBreaks count="1" manualBreakCount="1">
        <brk id="6" max="21" man="1"/>
      </colBreaks>
      <pageMargins left="0.25" right="0.25" top="0.75" bottom="0.75" header="0.3" footer="0.3"/>
      <pageSetup paperSize="9" scale="84" orientation="portrait" horizontalDpi="300" verticalDpi="300" r:id="rId14"/>
      <headerFooter>
        <oddFooter>&amp;C- &amp;P -</oddFooter>
      </headerFooter>
    </customSheetView>
    <customSheetView guid="{F9B3178F-FE3C-420E-BE2A-18A94A5552B8}" showGridLines="0">
      <colBreaks count="1" manualBreakCount="1">
        <brk id="6" max="21" man="1"/>
      </colBreaks>
      <pageMargins left="0.25" right="0.25" top="0.75" bottom="0.75" header="0.3" footer="0.3"/>
      <pageSetup paperSize="9" scale="84" orientation="portrait" horizontalDpi="300" verticalDpi="300" r:id="rId15"/>
      <headerFooter>
        <oddFooter>&amp;C- &amp;P -</oddFooter>
      </headerFooter>
    </customSheetView>
    <customSheetView guid="{F314B098-4B95-4B92-8423-CB04A69922DF}" showGridLines="0" printArea="1">
      <colBreaks count="1" manualBreakCount="1">
        <brk id="6" max="21" man="1"/>
      </colBreaks>
      <pageMargins left="0.25" right="0.25" top="0.75" bottom="0.75" header="0.3" footer="0.3"/>
      <pageSetup paperSize="9" scale="84" orientation="portrait" horizontalDpi="300" verticalDpi="300" r:id="rId16"/>
      <headerFooter>
        <oddFooter>&amp;C- &amp;P -</oddFooter>
      </headerFooter>
    </customSheetView>
    <customSheetView guid="{BBA60712-7519-46EB-A3CF-B043CF2D8D90}" showGridLines="0" printArea="1">
      <colBreaks count="1" manualBreakCount="1">
        <brk id="6" max="21" man="1"/>
      </colBreaks>
      <pageMargins left="0.25" right="0.25" top="0.75" bottom="0.75" header="0.3" footer="0.3"/>
      <pageSetup paperSize="9" scale="84" orientation="portrait" horizontalDpi="300" verticalDpi="300" r:id="rId17"/>
      <headerFooter>
        <oddFooter>&amp;C- &amp;P -</oddFooter>
      </headerFooter>
    </customSheetView>
    <customSheetView guid="{FAEA9D20-506D-4159-8291-B8ED06C29A08}" showGridLines="0">
      <colBreaks count="1" manualBreakCount="1">
        <brk id="6" max="21" man="1"/>
      </colBreaks>
      <pageMargins left="0.25" right="0.25" top="0.75" bottom="0.75" header="0.3" footer="0.3"/>
      <pageSetup paperSize="9" scale="84" orientation="portrait" horizontalDpi="300" verticalDpi="300" r:id="rId18"/>
      <headerFooter>
        <oddFooter>&amp;C- &amp;P -</oddFooter>
      </headerFooter>
    </customSheetView>
    <customSheetView guid="{499C3B7B-ECFB-4FFB-BA0B-0B7B9DCC326F}" showGridLines="0" printArea="1">
      <colBreaks count="1" manualBreakCount="1">
        <brk id="6" max="21" man="1"/>
      </colBreaks>
      <pageMargins left="0.25" right="0.25" top="0.75" bottom="0.75" header="0.3" footer="0.3"/>
      <pageSetup paperSize="9" scale="84" orientation="portrait" horizontalDpi="300" verticalDpi="300" r:id="rId19"/>
      <headerFooter>
        <oddFooter>&amp;C- &amp;P -</oddFooter>
      </headerFooter>
    </customSheetView>
    <customSheetView guid="{582EB886-5348-41F7-B6C3-7D5782D3ACD9}" showGridLines="0">
      <colBreaks count="1" manualBreakCount="1">
        <brk id="6" max="21" man="1"/>
      </colBreaks>
      <pageMargins left="0.25" right="0.25" top="0.75" bottom="0.75" header="0.3" footer="0.3"/>
      <pageSetup paperSize="9" scale="84" orientation="portrait" horizontalDpi="300" verticalDpi="300" r:id="rId20"/>
      <headerFooter>
        <oddFooter>&amp;C- &amp;P -</oddFooter>
      </headerFooter>
    </customSheetView>
    <customSheetView guid="{67A28A89-E198-4A6E-809F-7C1EE1D592B0}" showGridLines="0" printArea="1">
      <colBreaks count="1" manualBreakCount="1">
        <brk id="6" max="21" man="1"/>
      </colBreaks>
      <pageMargins left="0.25" right="0.25" top="0.75" bottom="0.75" header="0.3" footer="0.3"/>
      <pageSetup paperSize="9" scale="84" orientation="portrait" horizontalDpi="300" verticalDpi="300" r:id="rId21"/>
      <headerFooter>
        <oddFooter>&amp;C- &amp;P -</oddFooter>
      </headerFooter>
    </customSheetView>
    <customSheetView guid="{CED0B8D9-B004-48AD-A858-70C151F3F6A0}" showGridLines="0">
      <colBreaks count="1" manualBreakCount="1">
        <brk id="6" max="21" man="1"/>
      </colBreaks>
      <pageMargins left="0.25" right="0.25" top="0.75" bottom="0.75" header="0.3" footer="0.3"/>
      <pageSetup paperSize="9" scale="84" orientation="portrait" horizontalDpi="300" verticalDpi="300" r:id="rId22"/>
      <headerFooter>
        <oddFooter>&amp;C- &amp;P -</oddFooter>
      </headerFooter>
    </customSheetView>
    <customSheetView guid="{76A99285-706C-47CC-88FC-63EDE717FCB7}" showGridLines="0">
      <colBreaks count="1" manualBreakCount="1">
        <brk id="6" max="21" man="1"/>
      </colBreaks>
      <pageMargins left="0.25" right="0.25" top="0.75" bottom="0.75" header="0.3" footer="0.3"/>
      <pageSetup paperSize="9" scale="84" orientation="portrait" horizontalDpi="300" verticalDpi="300" r:id="rId23"/>
      <headerFooter>
        <oddFooter>&amp;C- &amp;P -</oddFooter>
      </headerFooter>
    </customSheetView>
    <customSheetView guid="{00865AC3-5823-4499-87D6-A32864153DFC}" showGridLines="0">
      <colBreaks count="1" manualBreakCount="1">
        <brk id="6" max="21" man="1"/>
      </colBreaks>
      <pageMargins left="0.25" right="0.25" top="0.75" bottom="0.75" header="0.3" footer="0.3"/>
      <pageSetup paperSize="9" scale="84" orientation="portrait" horizontalDpi="300" verticalDpi="300" r:id="rId24"/>
      <headerFooter>
        <oddFooter>&amp;C- &amp;P -</oddFooter>
      </headerFooter>
    </customSheetView>
    <customSheetView guid="{441DB8A6-A33C-419D-875A-3F2FFBE6E0E8}" showGridLines="0">
      <colBreaks count="1" manualBreakCount="1">
        <brk id="6" max="21" man="1"/>
      </colBreaks>
      <pageMargins left="0.25" right="0.25" top="0.75" bottom="0.75" header="0.3" footer="0.3"/>
      <pageSetup paperSize="9" scale="84" orientation="portrait" horizontalDpi="300" verticalDpi="300" r:id="rId25"/>
      <headerFooter>
        <oddFooter>&amp;C- &amp;P -</oddFooter>
      </headerFooter>
    </customSheetView>
    <customSheetView guid="{2BC28E4B-9C81-4843-8B55-63150A8DD92B}" showGridLines="0">
      <colBreaks count="1" manualBreakCount="1">
        <brk id="6" max="21" man="1"/>
      </colBreaks>
      <pageMargins left="0.25" right="0.25" top="0.75" bottom="0.75" header="0.3" footer="0.3"/>
      <pageSetup paperSize="9" scale="84" orientation="portrait" horizontalDpi="300" verticalDpi="300" r:id="rId26"/>
      <headerFooter>
        <oddFooter>&amp;C- &amp;P -</oddFooter>
      </headerFooter>
    </customSheetView>
    <customSheetView guid="{CEC8D9A4-667A-441A-B348-38BA69B851DA}" showGridLines="0">
      <colBreaks count="1" manualBreakCount="1">
        <brk id="6" max="21" man="1"/>
      </colBreaks>
      <pageMargins left="0.25" right="0.25" top="0.75" bottom="0.75" header="0.3" footer="0.3"/>
      <pageSetup paperSize="9" scale="84" orientation="portrait" horizontalDpi="300" verticalDpi="300" r:id="rId27"/>
      <headerFooter>
        <oddFooter>&amp;C- &amp;P -</oddFooter>
      </headerFooter>
    </customSheetView>
    <customSheetView guid="{84F041DC-148A-40FE-A6D1-68C2D054DF55}" showGridLines="0">
      <colBreaks count="1" manualBreakCount="1">
        <brk id="6" max="21" man="1"/>
      </colBreaks>
      <pageMargins left="0.25" right="0.25" top="0.75" bottom="0.75" header="0.3" footer="0.3"/>
      <pageSetup paperSize="9" scale="84" orientation="portrait" horizontalDpi="300" verticalDpi="300" r:id="rId28"/>
      <headerFooter>
        <oddFooter>&amp;C- &amp;P -</oddFooter>
      </headerFooter>
    </customSheetView>
    <customSheetView guid="{EA8DD5C4-37CD-4D83-93C6-8AAE3FA22626}" showGridLines="0">
      <colBreaks count="1" manualBreakCount="1">
        <brk id="6" max="21" man="1"/>
      </colBreaks>
      <pageMargins left="0.25" right="0.25" top="0.75" bottom="0.75" header="0.3" footer="0.3"/>
      <pageSetup paperSize="9" scale="84" orientation="portrait" horizontalDpi="300" verticalDpi="300" r:id="rId29"/>
      <headerFooter>
        <oddFooter>&amp;C- &amp;P -</oddFooter>
      </headerFooter>
    </customSheetView>
    <customSheetView guid="{EB719729-E4E7-4A6B-A0F2-B45634A8A39C}" showGridLines="0">
      <colBreaks count="1" manualBreakCount="1">
        <brk id="6" max="21" man="1"/>
      </colBreaks>
      <pageMargins left="0.25" right="0.25" top="0.75" bottom="0.75" header="0.3" footer="0.3"/>
      <pageSetup paperSize="9" scale="84" orientation="portrait" horizontalDpi="300" verticalDpi="300" r:id="rId30"/>
      <headerFooter>
        <oddFooter>&amp;C- &amp;P -</oddFooter>
      </headerFooter>
    </customSheetView>
    <customSheetView guid="{3BCE3315-BEC0-4AD9-A818-0BC0D795FE7B}" showGridLines="0" printArea="1">
      <colBreaks count="1" manualBreakCount="1">
        <brk id="6" max="21" man="1"/>
      </colBreaks>
      <pageMargins left="0.25" right="0.25" top="0.75" bottom="0.75" header="0.3" footer="0.3"/>
      <pageSetup paperSize="9" scale="84" orientation="portrait" horizontalDpi="300" verticalDpi="300" r:id="rId31"/>
      <headerFooter>
        <oddFooter>&amp;C- &amp;P -</oddFooter>
      </headerFooter>
    </customSheetView>
    <customSheetView guid="{D5E8139D-26D3-42E5-96BB-6121322C48CB}" showGridLines="0">
      <colBreaks count="1" manualBreakCount="1">
        <brk id="6" max="21" man="1"/>
      </colBreaks>
      <pageMargins left="0.25" right="0.25" top="0.75" bottom="0.75" header="0.3" footer="0.3"/>
      <pageSetup paperSize="9" scale="84" orientation="portrait" horizontalDpi="300" verticalDpi="300" r:id="rId32"/>
      <headerFooter>
        <oddFooter>&amp;C- &amp;P -</oddFooter>
      </headerFooter>
    </customSheetView>
    <customSheetView guid="{A7A537DD-3639-4028-8374-24EF93F7F50D}" showGridLines="0" printArea="1">
      <colBreaks count="1" manualBreakCount="1">
        <brk id="6" max="21" man="1"/>
      </colBreaks>
      <pageMargins left="0.25" right="0.25" top="0.75" bottom="0.75" header="0.3" footer="0.3"/>
      <pageSetup paperSize="9" scale="84" orientation="portrait" horizontalDpi="300" verticalDpi="300" r:id="rId33"/>
      <headerFooter>
        <oddFooter>&amp;C- &amp;P -</oddFooter>
      </headerFooter>
    </customSheetView>
    <customSheetView guid="{0B51740E-E870-447D-82CF-F9426A0FDB8A}" showGridLines="0">
      <colBreaks count="1" manualBreakCount="1">
        <brk id="6" max="21" man="1"/>
      </colBreaks>
      <pageMargins left="0.25" right="0.25" top="0.75" bottom="0.75" header="0.3" footer="0.3"/>
      <pageSetup paperSize="9" scale="84" orientation="portrait" horizontalDpi="300" verticalDpi="300" r:id="rId34"/>
      <headerFooter>
        <oddFooter>&amp;C- &amp;P -</oddFooter>
      </headerFooter>
    </customSheetView>
    <customSheetView guid="{B25978DA-B72A-4DF3-B7F6-0B7323E18582}" showGridLines="0">
      <colBreaks count="1" manualBreakCount="1">
        <brk id="6" max="21" man="1"/>
      </colBreaks>
      <pageMargins left="0.25" right="0.25" top="0.75" bottom="0.75" header="0.3" footer="0.3"/>
      <pageSetup paperSize="9" scale="84" orientation="portrait" horizontalDpi="300" verticalDpi="300" r:id="rId35"/>
      <headerFooter>
        <oddFooter>&amp;C- &amp;P -</oddFooter>
      </headerFooter>
    </customSheetView>
    <customSheetView guid="{1FD8CC80-ABBD-4004-965D-7C3A94C6060A}" showGridLines="0" printArea="1">
      <colBreaks count="1" manualBreakCount="1">
        <brk id="6" max="21" man="1"/>
      </colBreaks>
      <pageMargins left="0.25" right="0.25" top="0.75" bottom="0.75" header="0.3" footer="0.3"/>
      <pageSetup paperSize="9" scale="84" orientation="portrait" horizontalDpi="300" verticalDpi="300" r:id="rId36"/>
      <headerFooter>
        <oddFooter>&amp;C- &amp;P -</oddFooter>
      </headerFooter>
    </customSheetView>
    <customSheetView guid="{4B3B3520-A8B7-4246-A658-5E3046C11156}" showGridLines="0" printArea="1">
      <colBreaks count="1" manualBreakCount="1">
        <brk id="6" max="21" man="1"/>
      </colBreaks>
      <pageMargins left="0.25" right="0.25" top="0.75" bottom="0.75" header="0.3" footer="0.3"/>
      <pageSetup paperSize="9" scale="84" orientation="portrait" horizontalDpi="300" verticalDpi="300" r:id="rId37"/>
      <headerFooter>
        <oddFooter>&amp;C- &amp;P -</oddFooter>
      </headerFooter>
    </customSheetView>
    <customSheetView guid="{8AC86257-3275-45B0-9EB5-FCC978284538}" showGridLines="0">
      <colBreaks count="1" manualBreakCount="1">
        <brk id="6" max="21" man="1"/>
      </colBreaks>
      <pageMargins left="0.25" right="0.25" top="0.75" bottom="0.75" header="0.3" footer="0.3"/>
      <pageSetup paperSize="9" scale="84" orientation="portrait" horizontalDpi="300" verticalDpi="300" r:id="rId38"/>
      <headerFooter>
        <oddFooter>&amp;C- &amp;P -</oddFooter>
      </headerFooter>
    </customSheetView>
    <customSheetView guid="{E45D6C9F-29CA-4814-BB11-FCF7794E8FD9}" showGridLines="0" printArea="1">
      <colBreaks count="1" manualBreakCount="1">
        <brk id="6" max="21" man="1"/>
      </colBreaks>
      <pageMargins left="0.25" right="0.25" top="0.75" bottom="0.75" header="0.3" footer="0.3"/>
      <pageSetup paperSize="9" scale="84" orientation="portrait" horizontalDpi="300" verticalDpi="300" r:id="rId39"/>
      <headerFooter>
        <oddFooter>&amp;C- &amp;P -</oddFooter>
      </headerFooter>
    </customSheetView>
    <customSheetView guid="{8B4E2514-D1F2-4DC0-817C-9C588D7DCCCB}" showGridLines="0" printArea="1">
      <selection activeCell="E24" sqref="E24"/>
      <colBreaks count="1" manualBreakCount="1">
        <brk id="6" max="21" man="1"/>
      </colBreaks>
      <pageMargins left="0.25" right="0.25" top="0.75" bottom="0.75" header="0.3" footer="0.3"/>
      <pageSetup paperSize="9" scale="84" orientation="portrait" horizontalDpi="300" verticalDpi="300" r:id="rId40"/>
      <headerFooter>
        <oddFooter>&amp;C- &amp;P -</oddFooter>
      </headerFooter>
    </customSheetView>
    <customSheetView guid="{C0326AA0-4A84-4874-8CF5-FBF582EDE8E4}" showGridLines="0" printArea="1">
      <selection activeCell="E24" sqref="E24"/>
      <colBreaks count="1" manualBreakCount="1">
        <brk id="6" max="21" man="1"/>
      </colBreaks>
      <pageMargins left="0.25" right="0.25" top="0.75" bottom="0.75" header="0.3" footer="0.3"/>
      <pageSetup paperSize="9" scale="84" orientation="portrait" horizontalDpi="300" verticalDpi="300" r:id="rId41"/>
      <headerFooter>
        <oddFooter>&amp;C- &amp;P -</oddFooter>
      </headerFooter>
    </customSheetView>
    <customSheetView guid="{59B93C71-A242-4D48-B468-4BF3F954629F}" showGridLines="0" printArea="1">
      <selection activeCell="E24" sqref="E24"/>
      <colBreaks count="1" manualBreakCount="1">
        <brk id="6" max="21" man="1"/>
      </colBreaks>
      <pageMargins left="0.25" right="0.25" top="0.75" bottom="0.75" header="0.3" footer="0.3"/>
      <pageSetup paperSize="9" scale="84" orientation="portrait" horizontalDpi="300" verticalDpi="300" r:id="rId42"/>
      <headerFooter>
        <oddFooter>&amp;C- &amp;P -</oddFooter>
      </headerFooter>
    </customSheetView>
    <customSheetView guid="{1E58E4D1-4C75-4B8C-BEB1-17A46DD86746}" showGridLines="0">
      <selection activeCell="E24" sqref="E24"/>
      <colBreaks count="1" manualBreakCount="1">
        <brk id="6" max="21" man="1"/>
      </colBreaks>
      <pageMargins left="0.25" right="0.25" top="0.75" bottom="0.75" header="0.3" footer="0.3"/>
      <pageSetup paperSize="9" scale="84" orientation="portrait" horizontalDpi="300" verticalDpi="300" r:id="rId43"/>
      <headerFooter>
        <oddFooter>&amp;C- &amp;P -</oddFooter>
      </headerFooter>
    </customSheetView>
    <customSheetView guid="{D71B0015-E1E5-4683-BC96-4B8372B0A92C}" showGridLines="0" printArea="1">
      <selection activeCell="E24" sqref="E24"/>
      <colBreaks count="1" manualBreakCount="1">
        <brk id="6" max="21" man="1"/>
      </colBreaks>
      <pageMargins left="0.25" right="0.25" top="0.75" bottom="0.75" header="0.3" footer="0.3"/>
      <pageSetup paperSize="9" scale="84" orientation="portrait" horizontalDpi="300" verticalDpi="300" r:id="rId44"/>
      <headerFooter>
        <oddFooter>&amp;C- &amp;P -</oddFooter>
      </headerFooter>
    </customSheetView>
    <customSheetView guid="{7A9295A9-5D4A-4252-8AE5-EAA229FB3161}" showGridLines="0" printArea="1">
      <selection activeCell="E24" sqref="E24"/>
      <colBreaks count="1" manualBreakCount="1">
        <brk id="6" max="21" man="1"/>
      </colBreaks>
      <pageMargins left="0.25" right="0.25" top="0.75" bottom="0.75" header="0.3" footer="0.3"/>
      <pageSetup paperSize="9" scale="84" orientation="portrait" horizontalDpi="300" verticalDpi="300" r:id="rId45"/>
      <headerFooter>
        <oddFooter>&amp;C- &amp;P -</oddFooter>
      </headerFooter>
    </customSheetView>
    <customSheetView guid="{034C4040-D496-4677-9760-C8AFC8A3816C}" showGridLines="0">
      <selection activeCell="E24" sqref="E24"/>
      <colBreaks count="1" manualBreakCount="1">
        <brk id="6" max="21" man="1"/>
      </colBreaks>
      <pageMargins left="0.25" right="0.25" top="0.75" bottom="0.75" header="0.3" footer="0.3"/>
      <pageSetup paperSize="9" scale="84" orientation="portrait" horizontalDpi="300" verticalDpi="300" r:id="rId46"/>
      <headerFooter>
        <oddFooter>&amp;C- &amp;P -</oddFooter>
      </headerFooter>
    </customSheetView>
    <customSheetView guid="{430D13A4-4EC3-4F3B-94F5-67B604D20D98}" showGridLines="0" printArea="1">
      <selection activeCell="E24" sqref="E24"/>
      <colBreaks count="1" manualBreakCount="1">
        <brk id="6" max="21" man="1"/>
      </colBreaks>
      <pageMargins left="0.25" right="0.25" top="0.75" bottom="0.75" header="0.3" footer="0.3"/>
      <pageSetup paperSize="9" scale="84" orientation="portrait" horizontalDpi="300" verticalDpi="300" r:id="rId47"/>
      <headerFooter>
        <oddFooter>&amp;C- &amp;P -</oddFooter>
      </headerFooter>
    </customSheetView>
    <customSheetView guid="{337CCED3-5E6B-4E3D-BC98-489707EF974E}" showGridLines="0" printArea="1">
      <selection activeCell="E24" sqref="E24"/>
      <colBreaks count="1" manualBreakCount="1">
        <brk id="6" max="21" man="1"/>
      </colBreaks>
      <pageMargins left="0.25" right="0.25" top="0.75" bottom="0.75" header="0.3" footer="0.3"/>
      <pageSetup paperSize="9" scale="84" orientation="portrait" horizontalDpi="300" verticalDpi="300" r:id="rId48"/>
      <headerFooter>
        <oddFooter>&amp;C- &amp;P -</oddFooter>
      </headerFooter>
    </customSheetView>
    <customSheetView guid="{0EDD8A79-DA95-4C03-AB90-8EF8BEF7366A}" showGridLines="0">
      <selection activeCell="E24" sqref="E24"/>
      <colBreaks count="1" manualBreakCount="1">
        <brk id="6" max="21" man="1"/>
      </colBreaks>
      <pageMargins left="0.25" right="0.25" top="0.75" bottom="0.75" header="0.3" footer="0.3"/>
      <pageSetup paperSize="9" scale="84" orientation="portrait" horizontalDpi="300" verticalDpi="300" r:id="rId49"/>
      <headerFooter>
        <oddFooter>&amp;C- &amp;P -</oddFooter>
      </headerFooter>
    </customSheetView>
    <customSheetView guid="{214495F1-9B71-47E5-887D-A07A1A95C8B8}" showGridLines="0">
      <selection activeCell="E24" sqref="E24"/>
      <colBreaks count="1" manualBreakCount="1">
        <brk id="6" max="21" man="1"/>
      </colBreaks>
      <pageMargins left="0.25" right="0.25" top="0.75" bottom="0.75" header="0.3" footer="0.3"/>
      <pageSetup paperSize="9" scale="84" orientation="portrait" horizontalDpi="300" verticalDpi="300" r:id="rId50"/>
      <headerFooter>
        <oddFooter>&amp;C- &amp;P -</oddFooter>
      </headerFooter>
    </customSheetView>
    <customSheetView guid="{CD8CBEF9-02F2-47BF-8155-972E366007BB}" showGridLines="0" printArea="1">
      <selection activeCell="E24" sqref="E24"/>
      <colBreaks count="1" manualBreakCount="1">
        <brk id="6" max="21" man="1"/>
      </colBreaks>
      <pageMargins left="0.25" right="0.25" top="0.75" bottom="0.75" header="0.3" footer="0.3"/>
      <pageSetup paperSize="9" scale="84" orientation="portrait" horizontalDpi="300" verticalDpi="300" r:id="rId51"/>
      <headerFooter>
        <oddFooter>&amp;C- &amp;P -</oddFooter>
      </headerFooter>
    </customSheetView>
    <customSheetView guid="{BD61EDB6-A93F-4890-AEDE-32E26E64EB3F}" showGridLines="0" printArea="1">
      <selection activeCell="E24" sqref="E24"/>
      <colBreaks count="1" manualBreakCount="1">
        <brk id="6" max="21" man="1"/>
      </colBreaks>
      <pageMargins left="0.25" right="0.25" top="0.75" bottom="0.75" header="0.3" footer="0.3"/>
      <pageSetup paperSize="9" scale="84" orientation="portrait" horizontalDpi="300" verticalDpi="300" r:id="rId52"/>
      <headerFooter>
        <oddFooter>&amp;C- &amp;P -</oddFooter>
      </headerFooter>
    </customSheetView>
    <customSheetView guid="{2551149C-B400-4FF7-9C66-7D38AF192CD3}" showGridLines="0">
      <selection activeCell="E24" sqref="E24"/>
      <colBreaks count="1" manualBreakCount="1">
        <brk id="6" max="21" man="1"/>
      </colBreaks>
      <pageMargins left="0.25" right="0.25" top="0.75" bottom="0.75" header="0.3" footer="0.3"/>
      <pageSetup paperSize="9" scale="84" orientation="portrait" horizontalDpi="300" verticalDpi="300" r:id="rId53"/>
      <headerFooter>
        <oddFooter>&amp;C- &amp;P -</oddFooter>
      </headerFooter>
    </customSheetView>
    <customSheetView guid="{F0A88F7F-B050-44D2-9557-2B68B424EAF3}" showGridLines="0">
      <selection activeCell="E24" sqref="E24"/>
      <colBreaks count="1" manualBreakCount="1">
        <brk id="6" max="21" man="1"/>
      </colBreaks>
      <pageMargins left="0.25" right="0.25" top="0.75" bottom="0.75" header="0.3" footer="0.3"/>
      <pageSetup paperSize="9" scale="84" orientation="portrait" horizontalDpi="300" verticalDpi="300" r:id="rId54"/>
      <headerFooter>
        <oddFooter>&amp;C- &amp;P -</oddFooter>
      </headerFooter>
    </customSheetView>
    <customSheetView guid="{2868789A-41EF-4245-B3C9-D4B5F666F8F4}" showGridLines="0" printArea="1">
      <selection activeCell="E24" sqref="E24"/>
      <colBreaks count="1" manualBreakCount="1">
        <brk id="6" max="21" man="1"/>
      </colBreaks>
      <pageMargins left="0.25" right="0.25" top="0.75" bottom="0.75" header="0.3" footer="0.3"/>
      <pageSetup paperSize="9" scale="84" orientation="portrait" horizontalDpi="300" verticalDpi="300" r:id="rId55"/>
      <headerFooter>
        <oddFooter>&amp;C- &amp;P -</oddFooter>
      </headerFooter>
    </customSheetView>
    <customSheetView guid="{D4061CCF-D275-4D76-9A0F-61EA73C6A533}" showGridLines="0" printArea="1">
      <selection activeCell="E24" sqref="E24"/>
      <colBreaks count="1" manualBreakCount="1">
        <brk id="6" max="21" man="1"/>
      </colBreaks>
      <pageMargins left="0.25" right="0.25" top="0.75" bottom="0.75" header="0.3" footer="0.3"/>
      <pageSetup paperSize="9" scale="84" orientation="portrait" horizontalDpi="300" verticalDpi="300" r:id="rId56"/>
      <headerFooter>
        <oddFooter>&amp;C- &amp;P -</oddFooter>
      </headerFooter>
    </customSheetView>
    <customSheetView guid="{EDD10121-F027-40CB-A383-1ABBBA7824D4}" showGridLines="0" printArea="1">
      <selection activeCell="E24" sqref="E24"/>
      <colBreaks count="1" manualBreakCount="1">
        <brk id="6" max="21" man="1"/>
      </colBreaks>
      <pageMargins left="0.25" right="0.25" top="0.75" bottom="0.75" header="0.3" footer="0.3"/>
      <pageSetup paperSize="9" scale="84" orientation="portrait" horizontalDpi="300" verticalDpi="300" r:id="rId57"/>
      <headerFooter>
        <oddFooter>&amp;C- &amp;P -</oddFooter>
      </headerFooter>
    </customSheetView>
    <customSheetView guid="{D6BD57F8-F6EE-4534-8181-C57064A1B98C}" scale="130" showGridLines="0" topLeftCell="L4">
      <selection activeCell="R14" sqref="R14"/>
      <colBreaks count="1" manualBreakCount="1">
        <brk id="6" max="21" man="1"/>
      </colBreaks>
      <pageMargins left="0.25" right="0.25" top="0.75" bottom="0.75" header="0.3" footer="0.3"/>
      <pageSetup paperSize="9" scale="84" orientation="portrait" horizontalDpi="300" verticalDpi="300" r:id="rId58"/>
      <headerFooter>
        <oddFooter>&amp;C- &amp;P -</oddFooter>
      </headerFooter>
    </customSheetView>
    <customSheetView guid="{277459B4-A39D-41CB-B2BE-AB6578293E76}" scale="130" showGridLines="0" printArea="1" topLeftCell="L4">
      <selection activeCell="R14" sqref="R14"/>
      <colBreaks count="1" manualBreakCount="1">
        <brk id="6" max="21" man="1"/>
      </colBreaks>
      <pageMargins left="0.25" right="0.25" top="0.75" bottom="0.75" header="0.3" footer="0.3"/>
      <pageSetup paperSize="9" scale="84"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84" orientation="portrait" horizontalDpi="300" verticalDpi="300" r:id="rId60"/>
  <headerFooter>
    <oddFooter>&amp;C- &amp;P -</oddFooter>
  </headerFooter>
  <colBreaks count="1" manualBreakCount="1">
    <brk id="6" max="21" man="1"/>
  </colBreaks>
  <drawing r:id="rId6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5"/>
  <sheetViews>
    <sheetView showGridLines="0" zoomScaleNormal="130" zoomScaleSheetLayoutView="100" workbookViewId="0">
      <selection activeCell="I24" sqref="I24"/>
    </sheetView>
  </sheetViews>
  <sheetFormatPr defaultColWidth="9" defaultRowHeight="13.5"/>
  <cols>
    <col min="1" max="2" width="11.875" style="209" customWidth="1"/>
    <col min="3" max="5" width="14.625" style="209" customWidth="1"/>
    <col min="6" max="6" width="10.625" style="209" bestFit="1" customWidth="1"/>
    <col min="7" max="7" width="4.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271" t="s">
        <v>399</v>
      </c>
    </row>
    <row r="2" spans="1:8">
      <c r="A2" s="209" t="s">
        <v>1450</v>
      </c>
      <c r="H2" s="209" t="s">
        <v>1450</v>
      </c>
    </row>
    <row r="4" spans="1:8" s="85" customFormat="1" ht="37.5" customHeight="1">
      <c r="A4" s="50" t="s">
        <v>83</v>
      </c>
      <c r="B4" s="50" t="s">
        <v>332</v>
      </c>
      <c r="C4" s="189" t="s">
        <v>1449</v>
      </c>
      <c r="D4" s="189" t="s">
        <v>1448</v>
      </c>
      <c r="E4" s="189" t="s">
        <v>1447</v>
      </c>
    </row>
    <row r="5" spans="1:8" ht="22.5" customHeight="1">
      <c r="A5" s="50">
        <v>2010</v>
      </c>
      <c r="B5" s="50" t="s">
        <v>106</v>
      </c>
      <c r="C5" s="135">
        <v>579487</v>
      </c>
      <c r="D5" s="135">
        <v>366314</v>
      </c>
      <c r="E5" s="135">
        <v>344432</v>
      </c>
    </row>
    <row r="6" spans="1:8" ht="22.5" customHeight="1">
      <c r="A6" s="50">
        <v>2011</v>
      </c>
      <c r="B6" s="50" t="s">
        <v>107</v>
      </c>
      <c r="C6" s="135">
        <v>535305</v>
      </c>
      <c r="D6" s="135">
        <v>314753</v>
      </c>
      <c r="E6" s="135">
        <v>304040</v>
      </c>
    </row>
    <row r="7" spans="1:8" ht="22.5" customHeight="1">
      <c r="A7" s="50">
        <v>2012</v>
      </c>
      <c r="B7" s="50" t="s">
        <v>108</v>
      </c>
      <c r="C7" s="135">
        <v>509004</v>
      </c>
      <c r="D7" s="135">
        <v>359852</v>
      </c>
      <c r="E7" s="135">
        <v>331707</v>
      </c>
    </row>
    <row r="8" spans="1:8" ht="22.5" customHeight="1">
      <c r="A8" s="50">
        <v>2013</v>
      </c>
      <c r="B8" s="50" t="s">
        <v>109</v>
      </c>
      <c r="C8" s="135">
        <v>562961</v>
      </c>
      <c r="D8" s="135">
        <v>342876</v>
      </c>
      <c r="E8" s="135">
        <v>348110</v>
      </c>
    </row>
    <row r="9" spans="1:8" ht="22.5" customHeight="1">
      <c r="A9" s="50">
        <v>2014</v>
      </c>
      <c r="B9" s="50" t="s">
        <v>110</v>
      </c>
      <c r="C9" s="135">
        <v>587535</v>
      </c>
      <c r="D9" s="135">
        <v>327027</v>
      </c>
      <c r="E9" s="135">
        <v>319531</v>
      </c>
    </row>
    <row r="10" spans="1:8" ht="22.5" customHeight="1">
      <c r="A10" s="50">
        <v>2015</v>
      </c>
      <c r="B10" s="50" t="s">
        <v>111</v>
      </c>
      <c r="C10" s="135">
        <v>557759</v>
      </c>
      <c r="D10" s="135">
        <v>337748</v>
      </c>
      <c r="E10" s="135">
        <v>312912</v>
      </c>
    </row>
    <row r="11" spans="1:8" ht="22.5" customHeight="1">
      <c r="A11" s="51">
        <v>2016</v>
      </c>
      <c r="B11" s="50" t="s">
        <v>112</v>
      </c>
      <c r="C11" s="367">
        <v>491819</v>
      </c>
      <c r="D11" s="367">
        <v>317574</v>
      </c>
      <c r="E11" s="367">
        <v>287297</v>
      </c>
    </row>
    <row r="12" spans="1:8" ht="22.5" customHeight="1">
      <c r="A12" s="51">
        <v>2017</v>
      </c>
      <c r="B12" s="50" t="s">
        <v>113</v>
      </c>
      <c r="C12" s="492">
        <v>601082</v>
      </c>
      <c r="D12" s="492">
        <v>305021</v>
      </c>
      <c r="E12" s="492">
        <v>294503</v>
      </c>
    </row>
    <row r="13" spans="1:8" ht="22.5" customHeight="1">
      <c r="A13" s="51">
        <v>2018</v>
      </c>
      <c r="B13" s="50" t="s">
        <v>114</v>
      </c>
      <c r="C13" s="367">
        <v>494693</v>
      </c>
      <c r="D13" s="367">
        <v>298537</v>
      </c>
      <c r="E13" s="367">
        <v>271174</v>
      </c>
    </row>
    <row r="14" spans="1:8" ht="22.5" customHeight="1">
      <c r="A14" s="51">
        <v>2019</v>
      </c>
      <c r="B14" s="51" t="s">
        <v>935</v>
      </c>
      <c r="C14" s="367">
        <v>601724</v>
      </c>
      <c r="D14" s="367">
        <v>371309</v>
      </c>
      <c r="E14" s="367">
        <v>312840</v>
      </c>
    </row>
    <row r="15" spans="1:8" ht="22.5" customHeight="1">
      <c r="A15" s="654">
        <v>2020</v>
      </c>
      <c r="B15" s="654" t="s">
        <v>116</v>
      </c>
      <c r="C15" s="255">
        <v>580034</v>
      </c>
      <c r="D15" s="255">
        <v>300371</v>
      </c>
      <c r="E15" s="255">
        <v>283344</v>
      </c>
    </row>
    <row r="16" spans="1:8" ht="22.5" customHeight="1">
      <c r="A16" s="305">
        <v>2021</v>
      </c>
      <c r="B16" s="305" t="s">
        <v>366</v>
      </c>
      <c r="C16" s="281">
        <v>506752</v>
      </c>
      <c r="D16" s="281">
        <v>299500</v>
      </c>
      <c r="E16" s="281">
        <v>278807</v>
      </c>
    </row>
    <row r="17" spans="1:5" ht="22.5" customHeight="1">
      <c r="A17" s="305">
        <v>2022</v>
      </c>
      <c r="B17" s="305" t="s">
        <v>367</v>
      </c>
      <c r="C17" s="281">
        <v>638130</v>
      </c>
      <c r="D17" s="281">
        <v>350808</v>
      </c>
      <c r="E17" s="281">
        <v>304446</v>
      </c>
    </row>
    <row r="18" spans="1:5" ht="22.5" customHeight="1">
      <c r="A18" s="305">
        <v>2023</v>
      </c>
      <c r="B18" s="305" t="s">
        <v>368</v>
      </c>
      <c r="C18" s="58">
        <v>609262</v>
      </c>
      <c r="D18" s="58">
        <v>344802</v>
      </c>
      <c r="E18" s="58">
        <v>322722</v>
      </c>
    </row>
    <row r="19" spans="1:5" ht="22.5" customHeight="1"/>
    <row r="20" spans="1:5" ht="22.5" customHeight="1"/>
    <row r="21" spans="1:5" ht="22.5" customHeight="1"/>
    <row r="22" spans="1:5" ht="22.5" customHeight="1"/>
    <row r="23" spans="1:5" ht="22.5" customHeight="1"/>
    <row r="24" spans="1:5" ht="22.5" customHeight="1"/>
    <row r="25" spans="1:5" ht="22.5" customHeight="1"/>
  </sheetData>
  <customSheetViews>
    <customSheetView guid="{7638DF67-4320-4B2E-8CED-F30400A22A6F}" showGridLines="0" printArea="1">
      <selection activeCell="I24" sqref="I24"/>
      <colBreaks count="1" manualBreakCount="1">
        <brk id="6" max="17" man="1"/>
      </colBreaks>
      <pageMargins left="0.25" right="0.25" top="0.75" bottom="0.75" header="0.3" footer="0.3"/>
      <pageSetup paperSize="9" scale="90" orientation="portrait" horizontalDpi="300" verticalDpi="300" r:id="rId1"/>
      <headerFooter>
        <oddFooter>&amp;C- &amp;P -</oddFooter>
      </headerFooter>
    </customSheetView>
    <customSheetView guid="{033C36F7-E1E4-46BF-954B-BBA7310CE75C}" showGridLines="0">
      <selection activeCell="I24" sqref="I24"/>
      <colBreaks count="1" manualBreakCount="1">
        <brk id="6" max="17" man="1"/>
      </colBreaks>
      <pageMargins left="0.25" right="0.25" top="0.75" bottom="0.75" header="0.3" footer="0.3"/>
      <pageSetup paperSize="9" scale="90" orientation="portrait" horizontalDpi="300" verticalDpi="300" r:id="rId2"/>
      <headerFooter>
        <oddFooter>&amp;C- &amp;P -</oddFooter>
      </headerFooter>
    </customSheetView>
    <customSheetView guid="{36472B0F-2A8F-4437-8A5B-DB8B4B6E968E}" showGridLines="0" printArea="1">
      <selection activeCell="I24" sqref="I24"/>
      <colBreaks count="1" manualBreakCount="1">
        <brk id="6" max="17" man="1"/>
      </colBreaks>
      <pageMargins left="0.25" right="0.25" top="0.75" bottom="0.75" header="0.3" footer="0.3"/>
      <pageSetup paperSize="9" scale="90" orientation="portrait" horizontalDpi="300" verticalDpi="300" r:id="rId3"/>
      <headerFooter>
        <oddFooter>&amp;C- &amp;P -</oddFooter>
      </headerFooter>
    </customSheetView>
    <customSheetView guid="{2D0A6E8D-0408-4801-8FAA-C5FD88FF0EC2}" showGridLines="0">
      <selection activeCell="I24" sqref="I24"/>
      <colBreaks count="1" manualBreakCount="1">
        <brk id="6" max="17" man="1"/>
      </colBreaks>
      <pageMargins left="0.25" right="0.25" top="0.75" bottom="0.75" header="0.3" footer="0.3"/>
      <pageSetup paperSize="9" scale="90" orientation="portrait" horizontalDpi="300" verticalDpi="300" r:id="rId4"/>
      <headerFooter>
        <oddFooter>&amp;C- &amp;P -</oddFooter>
      </headerFooter>
    </customSheetView>
    <customSheetView guid="{CCAE2F8D-A096-471A-A5DB-761473E75C80}" showGridLines="0" printArea="1">
      <selection activeCell="I24" sqref="I24"/>
      <colBreaks count="1" manualBreakCount="1">
        <brk id="6" max="17" man="1"/>
      </colBreaks>
      <pageMargins left="0.25" right="0.25" top="0.75" bottom="0.75" header="0.3" footer="0.3"/>
      <pageSetup paperSize="9" scale="90" orientation="portrait" horizontalDpi="300" verticalDpi="300" r:id="rId5"/>
      <headerFooter>
        <oddFooter>&amp;C- &amp;P -</oddFooter>
      </headerFooter>
    </customSheetView>
    <customSheetView guid="{A70FDA42-82B2-4F14-8984-2E2044C05861}" showGridLines="0">
      <selection activeCell="I24" sqref="I24"/>
      <colBreaks count="1" manualBreakCount="1">
        <brk id="6" max="17" man="1"/>
      </colBreaks>
      <pageMargins left="0.25" right="0.25" top="0.75" bottom="0.75" header="0.3" footer="0.3"/>
      <pageSetup paperSize="9" scale="90" orientation="portrait" horizontalDpi="300" verticalDpi="300" r:id="rId6"/>
      <headerFooter>
        <oddFooter>&amp;C- &amp;P -</oddFooter>
      </headerFooter>
    </customSheetView>
    <customSheetView guid="{F8F8F397-D6A3-4BD0-9E53-3D39483D1CBF}" showGridLines="0">
      <selection activeCell="I24" sqref="I24"/>
      <colBreaks count="1" manualBreakCount="1">
        <brk id="6" max="17" man="1"/>
      </colBreaks>
      <pageMargins left="0.25" right="0.25" top="0.75" bottom="0.75" header="0.3" footer="0.3"/>
      <pageSetup paperSize="9" scale="90" orientation="portrait" horizontalDpi="300" verticalDpi="300" r:id="rId7"/>
      <headerFooter>
        <oddFooter>&amp;C- &amp;P -</oddFooter>
      </headerFooter>
    </customSheetView>
    <customSheetView guid="{D673FFEC-E07D-49B9-A0FC-BCF5FDFD2C67}" showGridLines="0">
      <selection activeCell="I24" sqref="I24"/>
      <colBreaks count="1" manualBreakCount="1">
        <brk id="6" max="17" man="1"/>
      </colBreaks>
      <pageMargins left="0.25" right="0.25" top="0.75" bottom="0.75" header="0.3" footer="0.3"/>
      <pageSetup paperSize="9" scale="90" orientation="portrait" horizontalDpi="300" verticalDpi="300" r:id="rId8"/>
      <headerFooter>
        <oddFooter>&amp;C- &amp;P -</oddFooter>
      </headerFooter>
    </customSheetView>
    <customSheetView guid="{EE98275F-E3BA-4A7E-BE2A-0F7F35847352}" showGridLines="0" printArea="1">
      <selection activeCell="I24" sqref="I24"/>
      <colBreaks count="1" manualBreakCount="1">
        <brk id="6" max="17" man="1"/>
      </colBreaks>
      <pageMargins left="0.25" right="0.25" top="0.75" bottom="0.75" header="0.3" footer="0.3"/>
      <pageSetup paperSize="9" scale="90" orientation="portrait" horizontalDpi="300" verticalDpi="300" r:id="rId9"/>
      <headerFooter>
        <oddFooter>&amp;C- &amp;P -</oddFooter>
      </headerFooter>
    </customSheetView>
    <customSheetView guid="{97E03D02-D480-4666-A6E1-59D4144B3FD9}" showGridLines="0" printArea="1">
      <selection activeCell="I24" sqref="I24"/>
      <colBreaks count="1" manualBreakCount="1">
        <brk id="6" max="17" man="1"/>
      </colBreaks>
      <pageMargins left="0.25" right="0.25" top="0.75" bottom="0.75" header="0.3" footer="0.3"/>
      <pageSetup paperSize="9" scale="90" orientation="portrait" horizontalDpi="300" verticalDpi="300" r:id="rId10"/>
      <headerFooter>
        <oddFooter>&amp;C- &amp;P -</oddFooter>
      </headerFooter>
    </customSheetView>
    <customSheetView guid="{9A3FFD83-48B2-47DA-8A5E-53892F5AF928}" showGridLines="0" printArea="1">
      <colBreaks count="1" manualBreakCount="1">
        <brk id="6" max="17" man="1"/>
      </colBreaks>
      <pageMargins left="0.25" right="0.25" top="0.75" bottom="0.75" header="0.3" footer="0.3"/>
      <pageSetup paperSize="9" scale="90" orientation="portrait" horizontalDpi="300" verticalDpi="300" r:id="rId11"/>
      <headerFooter>
        <oddFooter>&amp;C- &amp;P -</oddFooter>
      </headerFooter>
    </customSheetView>
    <customSheetView guid="{717D5D0E-03BD-42FE-B02F-A9FF9CADF1A5}" showGridLines="0">
      <colBreaks count="1" manualBreakCount="1">
        <brk id="6" max="17" man="1"/>
      </colBreaks>
      <pageMargins left="0.25" right="0.25" top="0.75" bottom="0.75" header="0.3" footer="0.3"/>
      <pageSetup paperSize="9" scale="90" orientation="portrait" horizontalDpi="300" verticalDpi="300" r:id="rId12"/>
      <headerFooter>
        <oddFooter>&amp;C- &amp;P -</oddFooter>
      </headerFooter>
    </customSheetView>
    <customSheetView guid="{30A2590E-B68F-488E-B4E2-55E3D8A53AAC}" showGridLines="0">
      <colBreaks count="1" manualBreakCount="1">
        <brk id="6" max="17" man="1"/>
      </colBreaks>
      <pageMargins left="0.25" right="0.25" top="0.75" bottom="0.75" header="0.3" footer="0.3"/>
      <pageSetup paperSize="9" scale="90" orientation="portrait" horizontalDpi="300" verticalDpi="300" r:id="rId13"/>
      <headerFooter>
        <oddFooter>&amp;C- &amp;P -</oddFooter>
      </headerFooter>
    </customSheetView>
    <customSheetView guid="{031DD57E-C293-423A-8DF7-B2FDC9241663}" showGridLines="0">
      <colBreaks count="1" manualBreakCount="1">
        <brk id="6" max="17" man="1"/>
      </colBreaks>
      <pageMargins left="0.25" right="0.25" top="0.75" bottom="0.75" header="0.3" footer="0.3"/>
      <pageSetup paperSize="9" scale="90" orientation="portrait" horizontalDpi="300" verticalDpi="300" r:id="rId14"/>
      <headerFooter>
        <oddFooter>&amp;C- &amp;P -</oddFooter>
      </headerFooter>
    </customSheetView>
    <customSheetView guid="{F9B3178F-FE3C-420E-BE2A-18A94A5552B8}" showGridLines="0">
      <colBreaks count="1" manualBreakCount="1">
        <brk id="6" max="17" man="1"/>
      </colBreaks>
      <pageMargins left="0.25" right="0.25" top="0.75" bottom="0.75" header="0.3" footer="0.3"/>
      <pageSetup paperSize="9" scale="90" orientation="portrait" horizontalDpi="300" verticalDpi="300" r:id="rId15"/>
      <headerFooter>
        <oddFooter>&amp;C- &amp;P -</oddFooter>
      </headerFooter>
    </customSheetView>
    <customSheetView guid="{F314B098-4B95-4B92-8423-CB04A69922DF}" showGridLines="0" printArea="1">
      <colBreaks count="1" manualBreakCount="1">
        <brk id="6" max="17" man="1"/>
      </colBreaks>
      <pageMargins left="0.25" right="0.25" top="0.75" bottom="0.75" header="0.3" footer="0.3"/>
      <pageSetup paperSize="9" scale="90" orientation="portrait" horizontalDpi="300" verticalDpi="300" r:id="rId16"/>
      <headerFooter>
        <oddFooter>&amp;C- &amp;P -</oddFooter>
      </headerFooter>
    </customSheetView>
    <customSheetView guid="{BBA60712-7519-46EB-A3CF-B043CF2D8D90}" showGridLines="0" printArea="1">
      <colBreaks count="1" manualBreakCount="1">
        <brk id="6" max="17" man="1"/>
      </colBreaks>
      <pageMargins left="0.25" right="0.25" top="0.75" bottom="0.75" header="0.3" footer="0.3"/>
      <pageSetup paperSize="9" scale="90" orientation="portrait" horizontalDpi="300" verticalDpi="300" r:id="rId17"/>
      <headerFooter>
        <oddFooter>&amp;C- &amp;P -</oddFooter>
      </headerFooter>
    </customSheetView>
    <customSheetView guid="{FAEA9D20-506D-4159-8291-B8ED06C29A08}" showGridLines="0">
      <colBreaks count="1" manualBreakCount="1">
        <brk id="6" max="17" man="1"/>
      </colBreaks>
      <pageMargins left="0.25" right="0.25" top="0.75" bottom="0.75" header="0.3" footer="0.3"/>
      <pageSetup paperSize="9" scale="90" orientation="portrait" horizontalDpi="300" verticalDpi="300" r:id="rId18"/>
      <headerFooter>
        <oddFooter>&amp;C- &amp;P -</oddFooter>
      </headerFooter>
    </customSheetView>
    <customSheetView guid="{499C3B7B-ECFB-4FFB-BA0B-0B7B9DCC326F}" showGridLines="0" printArea="1">
      <colBreaks count="1" manualBreakCount="1">
        <brk id="6" max="17" man="1"/>
      </colBreaks>
      <pageMargins left="0.25" right="0.25" top="0.75" bottom="0.75" header="0.3" footer="0.3"/>
      <pageSetup paperSize="9" scale="90" orientation="portrait" horizontalDpi="300" verticalDpi="300" r:id="rId19"/>
      <headerFooter>
        <oddFooter>&amp;C- &amp;P -</oddFooter>
      </headerFooter>
    </customSheetView>
    <customSheetView guid="{582EB886-5348-41F7-B6C3-7D5782D3ACD9}" showGridLines="0">
      <colBreaks count="1" manualBreakCount="1">
        <brk id="6" max="17" man="1"/>
      </colBreaks>
      <pageMargins left="0.25" right="0.25" top="0.75" bottom="0.75" header="0.3" footer="0.3"/>
      <pageSetup paperSize="9" scale="90" orientation="portrait" horizontalDpi="300" verticalDpi="300" r:id="rId20"/>
      <headerFooter>
        <oddFooter>&amp;C- &amp;P -</oddFooter>
      </headerFooter>
    </customSheetView>
    <customSheetView guid="{67A28A89-E198-4A6E-809F-7C1EE1D592B0}" showGridLines="0" printArea="1">
      <colBreaks count="1" manualBreakCount="1">
        <brk id="6" max="17" man="1"/>
      </colBreaks>
      <pageMargins left="0.25" right="0.25" top="0.75" bottom="0.75" header="0.3" footer="0.3"/>
      <pageSetup paperSize="9" scale="90" orientation="portrait" horizontalDpi="300" verticalDpi="300" r:id="rId21"/>
      <headerFooter>
        <oddFooter>&amp;C- &amp;P -</oddFooter>
      </headerFooter>
    </customSheetView>
    <customSheetView guid="{CED0B8D9-B004-48AD-A858-70C151F3F6A0}" showGridLines="0">
      <colBreaks count="1" manualBreakCount="1">
        <brk id="6" max="17" man="1"/>
      </colBreaks>
      <pageMargins left="0.25" right="0.25" top="0.75" bottom="0.75" header="0.3" footer="0.3"/>
      <pageSetup paperSize="9" scale="90" orientation="portrait" horizontalDpi="300" verticalDpi="300" r:id="rId22"/>
      <headerFooter>
        <oddFooter>&amp;C- &amp;P -</oddFooter>
      </headerFooter>
    </customSheetView>
    <customSheetView guid="{76A99285-706C-47CC-88FC-63EDE717FCB7}" showGridLines="0">
      <colBreaks count="1" manualBreakCount="1">
        <brk id="6" max="17" man="1"/>
      </colBreaks>
      <pageMargins left="0.25" right="0.25" top="0.75" bottom="0.75" header="0.3" footer="0.3"/>
      <pageSetup paperSize="9" scale="90" orientation="portrait" horizontalDpi="300" verticalDpi="300" r:id="rId23"/>
      <headerFooter>
        <oddFooter>&amp;C- &amp;P -</oddFooter>
      </headerFooter>
    </customSheetView>
    <customSheetView guid="{00865AC3-5823-4499-87D6-A32864153DFC}" showGridLines="0">
      <colBreaks count="1" manualBreakCount="1">
        <brk id="6" max="17" man="1"/>
      </colBreaks>
      <pageMargins left="0.25" right="0.25" top="0.75" bottom="0.75" header="0.3" footer="0.3"/>
      <pageSetup paperSize="9" scale="90" orientation="portrait" horizontalDpi="300" verticalDpi="300" r:id="rId24"/>
      <headerFooter>
        <oddFooter>&amp;C- &amp;P -</oddFooter>
      </headerFooter>
    </customSheetView>
    <customSheetView guid="{441DB8A6-A33C-419D-875A-3F2FFBE6E0E8}" showGridLines="0">
      <colBreaks count="1" manualBreakCount="1">
        <brk id="6" max="17" man="1"/>
      </colBreaks>
      <pageMargins left="0.25" right="0.25" top="0.75" bottom="0.75" header="0.3" footer="0.3"/>
      <pageSetup paperSize="9" scale="90" orientation="portrait" horizontalDpi="300" verticalDpi="300" r:id="rId25"/>
      <headerFooter>
        <oddFooter>&amp;C- &amp;P -</oddFooter>
      </headerFooter>
    </customSheetView>
    <customSheetView guid="{2BC28E4B-9C81-4843-8B55-63150A8DD92B}" showGridLines="0">
      <colBreaks count="1" manualBreakCount="1">
        <brk id="6" max="17" man="1"/>
      </colBreaks>
      <pageMargins left="0.25" right="0.25" top="0.75" bottom="0.75" header="0.3" footer="0.3"/>
      <pageSetup paperSize="9" scale="90" orientation="portrait" horizontalDpi="300" verticalDpi="300" r:id="rId26"/>
      <headerFooter>
        <oddFooter>&amp;C- &amp;P -</oddFooter>
      </headerFooter>
    </customSheetView>
    <customSheetView guid="{CEC8D9A4-667A-441A-B348-38BA69B851DA}" showGridLines="0">
      <colBreaks count="1" manualBreakCount="1">
        <brk id="6" max="17" man="1"/>
      </colBreaks>
      <pageMargins left="0.25" right="0.25" top="0.75" bottom="0.75" header="0.3" footer="0.3"/>
      <pageSetup paperSize="9" scale="90" orientation="portrait" horizontalDpi="300" verticalDpi="300" r:id="rId27"/>
      <headerFooter>
        <oddFooter>&amp;C- &amp;P -</oddFooter>
      </headerFooter>
    </customSheetView>
    <customSheetView guid="{84F041DC-148A-40FE-A6D1-68C2D054DF55}" showGridLines="0">
      <colBreaks count="1" manualBreakCount="1">
        <brk id="6" max="17" man="1"/>
      </colBreaks>
      <pageMargins left="0.25" right="0.25" top="0.75" bottom="0.75" header="0.3" footer="0.3"/>
      <pageSetup paperSize="9" scale="90" orientation="portrait" horizontalDpi="300" verticalDpi="300" r:id="rId28"/>
      <headerFooter>
        <oddFooter>&amp;C- &amp;P -</oddFooter>
      </headerFooter>
    </customSheetView>
    <customSheetView guid="{EA8DD5C4-37CD-4D83-93C6-8AAE3FA22626}" showGridLines="0">
      <colBreaks count="1" manualBreakCount="1">
        <brk id="6" max="17" man="1"/>
      </colBreaks>
      <pageMargins left="0.25" right="0.25" top="0.75" bottom="0.75" header="0.3" footer="0.3"/>
      <pageSetup paperSize="9" scale="90" orientation="portrait" horizontalDpi="300" verticalDpi="300" r:id="rId29"/>
      <headerFooter>
        <oddFooter>&amp;C- &amp;P -</oddFooter>
      </headerFooter>
    </customSheetView>
    <customSheetView guid="{EB719729-E4E7-4A6B-A0F2-B45634A8A39C}" showGridLines="0">
      <colBreaks count="1" manualBreakCount="1">
        <brk id="6" max="17" man="1"/>
      </colBreaks>
      <pageMargins left="0.25" right="0.25" top="0.75" bottom="0.75" header="0.3" footer="0.3"/>
      <pageSetup paperSize="9" scale="90" orientation="portrait" horizontalDpi="300" verticalDpi="300" r:id="rId30"/>
      <headerFooter>
        <oddFooter>&amp;C- &amp;P -</oddFooter>
      </headerFooter>
    </customSheetView>
    <customSheetView guid="{3BCE3315-BEC0-4AD9-A818-0BC0D795FE7B}" showGridLines="0" printArea="1">
      <colBreaks count="1" manualBreakCount="1">
        <brk id="6" max="17" man="1"/>
      </colBreaks>
      <pageMargins left="0.25" right="0.25" top="0.75" bottom="0.75" header="0.3" footer="0.3"/>
      <pageSetup paperSize="9" scale="90" orientation="portrait" horizontalDpi="300" verticalDpi="300" r:id="rId31"/>
      <headerFooter>
        <oddFooter>&amp;C- &amp;P -</oddFooter>
      </headerFooter>
    </customSheetView>
    <customSheetView guid="{D5E8139D-26D3-42E5-96BB-6121322C48CB}" showGridLines="0">
      <colBreaks count="1" manualBreakCount="1">
        <brk id="6" max="17" man="1"/>
      </colBreaks>
      <pageMargins left="0.25" right="0.25" top="0.75" bottom="0.75" header="0.3" footer="0.3"/>
      <pageSetup paperSize="9" scale="90" orientation="portrait" horizontalDpi="300" verticalDpi="300" r:id="rId32"/>
      <headerFooter>
        <oddFooter>&amp;C- &amp;P -</oddFooter>
      </headerFooter>
    </customSheetView>
    <customSheetView guid="{A7A537DD-3639-4028-8374-24EF93F7F50D}" showGridLines="0" printArea="1">
      <colBreaks count="1" manualBreakCount="1">
        <brk id="6" max="17" man="1"/>
      </colBreaks>
      <pageMargins left="0.25" right="0.25" top="0.75" bottom="0.75" header="0.3" footer="0.3"/>
      <pageSetup paperSize="9" scale="90" orientation="portrait" horizontalDpi="300" verticalDpi="300" r:id="rId33"/>
      <headerFooter>
        <oddFooter>&amp;C- &amp;P -</oddFooter>
      </headerFooter>
    </customSheetView>
    <customSheetView guid="{0B51740E-E870-447D-82CF-F9426A0FDB8A}" showGridLines="0">
      <colBreaks count="1" manualBreakCount="1">
        <brk id="6" max="17" man="1"/>
      </colBreaks>
      <pageMargins left="0.25" right="0.25" top="0.75" bottom="0.75" header="0.3" footer="0.3"/>
      <pageSetup paperSize="9" scale="90" orientation="portrait" horizontalDpi="300" verticalDpi="300" r:id="rId34"/>
      <headerFooter>
        <oddFooter>&amp;C- &amp;P -</oddFooter>
      </headerFooter>
    </customSheetView>
    <customSheetView guid="{B25978DA-B72A-4DF3-B7F6-0B7323E18582}" showGridLines="0">
      <colBreaks count="1" manualBreakCount="1">
        <brk id="6" max="17" man="1"/>
      </colBreaks>
      <pageMargins left="0.25" right="0.25" top="0.75" bottom="0.75" header="0.3" footer="0.3"/>
      <pageSetup paperSize="9" scale="90" orientation="portrait" horizontalDpi="300" verticalDpi="300" r:id="rId35"/>
      <headerFooter>
        <oddFooter>&amp;C- &amp;P -</oddFooter>
      </headerFooter>
    </customSheetView>
    <customSheetView guid="{1FD8CC80-ABBD-4004-965D-7C3A94C6060A}" showGridLines="0" printArea="1">
      <colBreaks count="1" manualBreakCount="1">
        <brk id="6" max="17" man="1"/>
      </colBreaks>
      <pageMargins left="0.25" right="0.25" top="0.75" bottom="0.75" header="0.3" footer="0.3"/>
      <pageSetup paperSize="9" scale="90" orientation="portrait" horizontalDpi="300" verticalDpi="300" r:id="rId36"/>
      <headerFooter>
        <oddFooter>&amp;C- &amp;P -</oddFooter>
      </headerFooter>
    </customSheetView>
    <customSheetView guid="{4B3B3520-A8B7-4246-A658-5E3046C11156}" showGridLines="0" printArea="1">
      <colBreaks count="1" manualBreakCount="1">
        <brk id="6" max="17" man="1"/>
      </colBreaks>
      <pageMargins left="0.25" right="0.25" top="0.75" bottom="0.75" header="0.3" footer="0.3"/>
      <pageSetup paperSize="9" scale="90" orientation="portrait" horizontalDpi="300" verticalDpi="300" r:id="rId37"/>
      <headerFooter>
        <oddFooter>&amp;C- &amp;P -</oddFooter>
      </headerFooter>
    </customSheetView>
    <customSheetView guid="{8AC86257-3275-45B0-9EB5-FCC978284538}" showGridLines="0">
      <colBreaks count="1" manualBreakCount="1">
        <brk id="6" max="17" man="1"/>
      </colBreaks>
      <pageMargins left="0.25" right="0.25" top="0.75" bottom="0.75" header="0.3" footer="0.3"/>
      <pageSetup paperSize="9" scale="90" orientation="portrait" horizontalDpi="300" verticalDpi="300" r:id="rId38"/>
      <headerFooter>
        <oddFooter>&amp;C- &amp;P -</oddFooter>
      </headerFooter>
    </customSheetView>
    <customSheetView guid="{E45D6C9F-29CA-4814-BB11-FCF7794E8FD9}" showGridLines="0" printArea="1">
      <colBreaks count="1" manualBreakCount="1">
        <brk id="6" max="17" man="1"/>
      </colBreaks>
      <pageMargins left="0.25" right="0.25" top="0.75" bottom="0.75" header="0.3" footer="0.3"/>
      <pageSetup paperSize="9" scale="90" orientation="portrait" horizontalDpi="300" verticalDpi="300" r:id="rId39"/>
      <headerFooter>
        <oddFooter>&amp;C- &amp;P -</oddFooter>
      </headerFooter>
    </customSheetView>
    <customSheetView guid="{8B4E2514-D1F2-4DC0-817C-9C588D7DCCCB}" showGridLines="0" printArea="1">
      <selection activeCell="I24" sqref="I24"/>
      <colBreaks count="1" manualBreakCount="1">
        <brk id="6" max="17" man="1"/>
      </colBreaks>
      <pageMargins left="0.25" right="0.25" top="0.75" bottom="0.75" header="0.3" footer="0.3"/>
      <pageSetup paperSize="9" scale="90" orientation="portrait" horizontalDpi="300" verticalDpi="300" r:id="rId40"/>
      <headerFooter>
        <oddFooter>&amp;C- &amp;P -</oddFooter>
      </headerFooter>
    </customSheetView>
    <customSheetView guid="{C0326AA0-4A84-4874-8CF5-FBF582EDE8E4}" showGridLines="0" printArea="1">
      <selection activeCell="I24" sqref="I24"/>
      <colBreaks count="1" manualBreakCount="1">
        <brk id="6" max="17" man="1"/>
      </colBreaks>
      <pageMargins left="0.25" right="0.25" top="0.75" bottom="0.75" header="0.3" footer="0.3"/>
      <pageSetup paperSize="9" scale="90" orientation="portrait" horizontalDpi="300" verticalDpi="300" r:id="rId41"/>
      <headerFooter>
        <oddFooter>&amp;C- &amp;P -</oddFooter>
      </headerFooter>
    </customSheetView>
    <customSheetView guid="{59B93C71-A242-4D48-B468-4BF3F954629F}" showGridLines="0" printArea="1">
      <selection activeCell="I24" sqref="I24"/>
      <colBreaks count="1" manualBreakCount="1">
        <brk id="6" max="17" man="1"/>
      </colBreaks>
      <pageMargins left="0.25" right="0.25" top="0.75" bottom="0.75" header="0.3" footer="0.3"/>
      <pageSetup paperSize="9" scale="90" orientation="portrait" horizontalDpi="300" verticalDpi="300" r:id="rId42"/>
      <headerFooter>
        <oddFooter>&amp;C- &amp;P -</oddFooter>
      </headerFooter>
    </customSheetView>
    <customSheetView guid="{1E58E4D1-4C75-4B8C-BEB1-17A46DD86746}" showGridLines="0">
      <selection activeCell="I24" sqref="I24"/>
      <colBreaks count="1" manualBreakCount="1">
        <brk id="6" max="17" man="1"/>
      </colBreaks>
      <pageMargins left="0.25" right="0.25" top="0.75" bottom="0.75" header="0.3" footer="0.3"/>
      <pageSetup paperSize="9" scale="90" orientation="portrait" horizontalDpi="300" verticalDpi="300" r:id="rId43"/>
      <headerFooter>
        <oddFooter>&amp;C- &amp;P -</oddFooter>
      </headerFooter>
    </customSheetView>
    <customSheetView guid="{D71B0015-E1E5-4683-BC96-4B8372B0A92C}" showGridLines="0" printArea="1">
      <selection activeCell="I24" sqref="I24"/>
      <colBreaks count="1" manualBreakCount="1">
        <brk id="6" max="17" man="1"/>
      </colBreaks>
      <pageMargins left="0.25" right="0.25" top="0.75" bottom="0.75" header="0.3" footer="0.3"/>
      <pageSetup paperSize="9" scale="90" orientation="portrait" horizontalDpi="300" verticalDpi="300" r:id="rId44"/>
      <headerFooter>
        <oddFooter>&amp;C- &amp;P -</oddFooter>
      </headerFooter>
    </customSheetView>
    <customSheetView guid="{7A9295A9-5D4A-4252-8AE5-EAA229FB3161}" showGridLines="0" printArea="1">
      <selection activeCell="I24" sqref="I24"/>
      <colBreaks count="1" manualBreakCount="1">
        <brk id="6" max="17" man="1"/>
      </colBreaks>
      <pageMargins left="0.25" right="0.25" top="0.75" bottom="0.75" header="0.3" footer="0.3"/>
      <pageSetup paperSize="9" scale="90" orientation="portrait" horizontalDpi="300" verticalDpi="300" r:id="rId45"/>
      <headerFooter>
        <oddFooter>&amp;C- &amp;P -</oddFooter>
      </headerFooter>
    </customSheetView>
    <customSheetView guid="{034C4040-D496-4677-9760-C8AFC8A3816C}" showGridLines="0">
      <selection activeCell="I24" sqref="I24"/>
      <colBreaks count="1" manualBreakCount="1">
        <brk id="6" max="17" man="1"/>
      </colBreaks>
      <pageMargins left="0.25" right="0.25" top="0.75" bottom="0.75" header="0.3" footer="0.3"/>
      <pageSetup paperSize="9" scale="90" orientation="portrait" horizontalDpi="300" verticalDpi="300" r:id="rId46"/>
      <headerFooter>
        <oddFooter>&amp;C- &amp;P -</oddFooter>
      </headerFooter>
    </customSheetView>
    <customSheetView guid="{430D13A4-4EC3-4F3B-94F5-67B604D20D98}" showGridLines="0" printArea="1">
      <selection activeCell="I24" sqref="I24"/>
      <colBreaks count="1" manualBreakCount="1">
        <brk id="6" max="17" man="1"/>
      </colBreaks>
      <pageMargins left="0.25" right="0.25" top="0.75" bottom="0.75" header="0.3" footer="0.3"/>
      <pageSetup paperSize="9" scale="90" orientation="portrait" horizontalDpi="300" verticalDpi="300" r:id="rId47"/>
      <headerFooter>
        <oddFooter>&amp;C- &amp;P -</oddFooter>
      </headerFooter>
    </customSheetView>
    <customSheetView guid="{337CCED3-5E6B-4E3D-BC98-489707EF974E}" showGridLines="0" printArea="1">
      <selection activeCell="I24" sqref="I24"/>
      <colBreaks count="1" manualBreakCount="1">
        <brk id="6" max="17" man="1"/>
      </colBreaks>
      <pageMargins left="0.25" right="0.25" top="0.75" bottom="0.75" header="0.3" footer="0.3"/>
      <pageSetup paperSize="9" scale="90" orientation="portrait" horizontalDpi="300" verticalDpi="300" r:id="rId48"/>
      <headerFooter>
        <oddFooter>&amp;C- &amp;P -</oddFooter>
      </headerFooter>
    </customSheetView>
    <customSheetView guid="{0EDD8A79-DA95-4C03-AB90-8EF8BEF7366A}" showGridLines="0">
      <selection activeCell="I24" sqref="I24"/>
      <colBreaks count="1" manualBreakCount="1">
        <brk id="6" max="17" man="1"/>
      </colBreaks>
      <pageMargins left="0.25" right="0.25" top="0.75" bottom="0.75" header="0.3" footer="0.3"/>
      <pageSetup paperSize="9" scale="90" orientation="portrait" horizontalDpi="300" verticalDpi="300" r:id="rId49"/>
      <headerFooter>
        <oddFooter>&amp;C- &amp;P -</oddFooter>
      </headerFooter>
    </customSheetView>
    <customSheetView guid="{214495F1-9B71-47E5-887D-A07A1A95C8B8}" showGridLines="0">
      <selection activeCell="I24" sqref="I24"/>
      <colBreaks count="1" manualBreakCount="1">
        <brk id="6" max="17" man="1"/>
      </colBreaks>
      <pageMargins left="0.25" right="0.25" top="0.75" bottom="0.75" header="0.3" footer="0.3"/>
      <pageSetup paperSize="9" scale="90" orientation="portrait" horizontalDpi="300" verticalDpi="300" r:id="rId50"/>
      <headerFooter>
        <oddFooter>&amp;C- &amp;P -</oddFooter>
      </headerFooter>
    </customSheetView>
    <customSheetView guid="{CD8CBEF9-02F2-47BF-8155-972E366007BB}" showGridLines="0" printArea="1">
      <selection activeCell="I24" sqref="I24"/>
      <colBreaks count="1" manualBreakCount="1">
        <brk id="6" max="17" man="1"/>
      </colBreaks>
      <pageMargins left="0.25" right="0.25" top="0.75" bottom="0.75" header="0.3" footer="0.3"/>
      <pageSetup paperSize="9" scale="90" orientation="portrait" horizontalDpi="300" verticalDpi="300" r:id="rId51"/>
      <headerFooter>
        <oddFooter>&amp;C- &amp;P -</oddFooter>
      </headerFooter>
    </customSheetView>
    <customSheetView guid="{BD61EDB6-A93F-4890-AEDE-32E26E64EB3F}" showGridLines="0" printArea="1">
      <selection activeCell="I24" sqref="I24"/>
      <colBreaks count="1" manualBreakCount="1">
        <brk id="6" max="17" man="1"/>
      </colBreaks>
      <pageMargins left="0.25" right="0.25" top="0.75" bottom="0.75" header="0.3" footer="0.3"/>
      <pageSetup paperSize="9" scale="90" orientation="portrait" horizontalDpi="300" verticalDpi="300" r:id="rId52"/>
      <headerFooter>
        <oddFooter>&amp;C- &amp;P -</oddFooter>
      </headerFooter>
    </customSheetView>
    <customSheetView guid="{2551149C-B400-4FF7-9C66-7D38AF192CD3}" showGridLines="0">
      <selection activeCell="I24" sqref="I24"/>
      <colBreaks count="1" manualBreakCount="1">
        <brk id="6" max="17" man="1"/>
      </colBreaks>
      <pageMargins left="0.25" right="0.25" top="0.75" bottom="0.75" header="0.3" footer="0.3"/>
      <pageSetup paperSize="9" scale="90" orientation="portrait" horizontalDpi="300" verticalDpi="300" r:id="rId53"/>
      <headerFooter>
        <oddFooter>&amp;C- &amp;P -</oddFooter>
      </headerFooter>
    </customSheetView>
    <customSheetView guid="{F0A88F7F-B050-44D2-9557-2B68B424EAF3}" showGridLines="0">
      <selection activeCell="I24" sqref="I24"/>
      <colBreaks count="1" manualBreakCount="1">
        <brk id="6" max="17" man="1"/>
      </colBreaks>
      <pageMargins left="0.25" right="0.25" top="0.75" bottom="0.75" header="0.3" footer="0.3"/>
      <pageSetup paperSize="9" scale="90" orientation="portrait" horizontalDpi="300" verticalDpi="300" r:id="rId54"/>
      <headerFooter>
        <oddFooter>&amp;C- &amp;P -</oddFooter>
      </headerFooter>
    </customSheetView>
    <customSheetView guid="{2868789A-41EF-4245-B3C9-D4B5F666F8F4}" showGridLines="0" printArea="1">
      <selection activeCell="I24" sqref="I24"/>
      <colBreaks count="1" manualBreakCount="1">
        <brk id="6" max="17" man="1"/>
      </colBreaks>
      <pageMargins left="0.25" right="0.25" top="0.75" bottom="0.75" header="0.3" footer="0.3"/>
      <pageSetup paperSize="9" scale="90" orientation="portrait" horizontalDpi="300" verticalDpi="300" r:id="rId55"/>
      <headerFooter>
        <oddFooter>&amp;C- &amp;P -</oddFooter>
      </headerFooter>
    </customSheetView>
    <customSheetView guid="{D4061CCF-D275-4D76-9A0F-61EA73C6A533}" showGridLines="0" printArea="1">
      <selection activeCell="I24" sqref="I24"/>
      <colBreaks count="1" manualBreakCount="1">
        <brk id="6" max="17" man="1"/>
      </colBreaks>
      <pageMargins left="0.25" right="0.25" top="0.75" bottom="0.75" header="0.3" footer="0.3"/>
      <pageSetup paperSize="9" scale="90" orientation="portrait" horizontalDpi="300" verticalDpi="300" r:id="rId56"/>
      <headerFooter>
        <oddFooter>&amp;C- &amp;P -</oddFooter>
      </headerFooter>
    </customSheetView>
    <customSheetView guid="{EDD10121-F027-40CB-A383-1ABBBA7824D4}" showGridLines="0" printArea="1">
      <selection activeCell="I24" sqref="I24"/>
      <colBreaks count="1" manualBreakCount="1">
        <brk id="6" max="17" man="1"/>
      </colBreaks>
      <pageMargins left="0.25" right="0.25" top="0.75" bottom="0.75" header="0.3" footer="0.3"/>
      <pageSetup paperSize="9" scale="90" orientation="portrait" horizontalDpi="300" verticalDpi="300" r:id="rId57"/>
      <headerFooter>
        <oddFooter>&amp;C- &amp;P -</oddFooter>
      </headerFooter>
    </customSheetView>
    <customSheetView guid="{D6BD57F8-F6EE-4534-8181-C57064A1B98C}" scale="130" showGridLines="0">
      <selection activeCell="R18" sqref="R18"/>
      <colBreaks count="1" manualBreakCount="1">
        <brk id="6" max="17" man="1"/>
      </colBreaks>
      <pageMargins left="0.25" right="0.25" top="0.75" bottom="0.75" header="0.3" footer="0.3"/>
      <pageSetup paperSize="9" scale="90" orientation="portrait" horizontalDpi="300" verticalDpi="300" r:id="rId58"/>
      <headerFooter>
        <oddFooter>&amp;C- &amp;P -</oddFooter>
      </headerFooter>
    </customSheetView>
    <customSheetView guid="{277459B4-A39D-41CB-B2BE-AB6578293E76}" scale="130" showGridLines="0" printArea="1">
      <selection activeCell="R18" sqref="R18"/>
      <colBreaks count="1" manualBreakCount="1">
        <brk id="6" max="17" man="1"/>
      </colBreaks>
      <pageMargins left="0.25" right="0.25" top="0.75" bottom="0.75" header="0.3" footer="0.3"/>
      <pageSetup paperSize="9" scale="90"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90" orientation="portrait" horizontalDpi="300" verticalDpi="300" r:id="rId60"/>
  <headerFooter>
    <oddFooter>&amp;C- &amp;P -</oddFooter>
  </headerFooter>
  <colBreaks count="1" manualBreakCount="1">
    <brk id="6" max="17" man="1"/>
  </colBreaks>
  <drawing r:id="rId6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6"/>
  <sheetViews>
    <sheetView showGridLines="0" zoomScale="115" zoomScaleNormal="145" zoomScaleSheetLayoutView="100" workbookViewId="0">
      <selection activeCell="J4" sqref="J4"/>
    </sheetView>
  </sheetViews>
  <sheetFormatPr defaultColWidth="9" defaultRowHeight="13.5"/>
  <cols>
    <col min="1" max="1" width="9" style="209"/>
    <col min="2" max="6" width="9" style="209" customWidth="1"/>
    <col min="7" max="7" width="9.5" style="209" customWidth="1"/>
    <col min="8" max="10" width="9" style="209" customWidth="1"/>
    <col min="11" max="11" width="10.625" style="209" bestFit="1" customWidth="1"/>
    <col min="12" max="12" width="4.5" style="209" customWidth="1"/>
    <col min="13" max="20" width="9" style="209"/>
    <col min="21" max="21" width="9.25" style="209" bestFit="1" customWidth="1"/>
    <col min="22" max="23" width="9" style="209"/>
    <col min="24" max="24" width="13.125" style="209" customWidth="1"/>
    <col min="25" max="25" width="13.875" style="209" customWidth="1"/>
    <col min="26" max="26" width="6.875" style="209" customWidth="1"/>
    <col min="27" max="16384" width="9" style="209"/>
  </cols>
  <sheetData>
    <row r="1" spans="1:13">
      <c r="K1" s="271" t="s">
        <v>399</v>
      </c>
    </row>
    <row r="2" spans="1:13">
      <c r="A2" s="209" t="s">
        <v>1461</v>
      </c>
      <c r="M2" s="209" t="s">
        <v>1461</v>
      </c>
    </row>
    <row r="3" spans="1:13">
      <c r="J3" s="211" t="s">
        <v>2222</v>
      </c>
    </row>
    <row r="4" spans="1:13" ht="27">
      <c r="A4" s="229" t="s">
        <v>1460</v>
      </c>
      <c r="B4" s="229" t="s">
        <v>1459</v>
      </c>
      <c r="C4" s="229" t="s">
        <v>1457</v>
      </c>
      <c r="D4" s="229" t="s">
        <v>1458</v>
      </c>
      <c r="E4" s="229" t="s">
        <v>1453</v>
      </c>
      <c r="F4" s="229" t="s">
        <v>1456</v>
      </c>
      <c r="G4" s="229" t="s">
        <v>1452</v>
      </c>
      <c r="H4" s="229" t="s">
        <v>1454</v>
      </c>
      <c r="I4" s="229" t="s">
        <v>1455</v>
      </c>
      <c r="J4" s="656" t="s">
        <v>1451</v>
      </c>
    </row>
    <row r="5" spans="1:13" ht="21" customHeight="1">
      <c r="A5" s="655">
        <v>78167</v>
      </c>
      <c r="B5" s="655">
        <v>54577</v>
      </c>
      <c r="C5" s="655">
        <v>28267</v>
      </c>
      <c r="D5" s="655">
        <v>24436</v>
      </c>
      <c r="E5" s="655">
        <v>14860</v>
      </c>
      <c r="F5" s="655">
        <v>17480</v>
      </c>
      <c r="G5" s="655">
        <v>11898</v>
      </c>
      <c r="H5" s="655">
        <v>11036</v>
      </c>
      <c r="I5" s="655">
        <v>17612</v>
      </c>
      <c r="J5" s="655">
        <v>64387</v>
      </c>
    </row>
    <row r="6" spans="1:13">
      <c r="J6" s="1023">
        <f>SUM(A5:J5)</f>
        <v>322720</v>
      </c>
    </row>
  </sheetData>
  <customSheetViews>
    <customSheetView guid="{7638DF67-4320-4B2E-8CED-F30400A22A6F}"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1"/>
      <headerFooter>
        <oddFooter>&amp;C- &amp;P -</oddFooter>
      </headerFooter>
    </customSheetView>
    <customSheetView guid="{033C36F7-E1E4-46BF-954B-BBA7310CE75C}" scale="115" showGridLines="0">
      <selection activeCell="J4" sqref="J4"/>
      <colBreaks count="1" manualBreakCount="1">
        <brk id="11" max="21" man="1"/>
      </colBreaks>
      <pageMargins left="0.25" right="0.25" top="0.75" bottom="0.75" header="0.3" footer="0.3"/>
      <pageSetup paperSize="9" scale="97" orientation="portrait" horizontalDpi="300" verticalDpi="300" r:id="rId2"/>
      <headerFooter>
        <oddFooter>&amp;C- &amp;P -</oddFooter>
      </headerFooter>
    </customSheetView>
    <customSheetView guid="{36472B0F-2A8F-4437-8A5B-DB8B4B6E968E}"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3"/>
      <headerFooter>
        <oddFooter>&amp;C- &amp;P -</oddFooter>
      </headerFooter>
    </customSheetView>
    <customSheetView guid="{2D0A6E8D-0408-4801-8FAA-C5FD88FF0EC2}" scale="115" showGridLines="0">
      <selection activeCell="J4" sqref="J4"/>
      <colBreaks count="1" manualBreakCount="1">
        <brk id="11" max="21" man="1"/>
      </colBreaks>
      <pageMargins left="0.25" right="0.25" top="0.75" bottom="0.75" header="0.3" footer="0.3"/>
      <pageSetup paperSize="9" scale="97" orientation="portrait" horizontalDpi="300" verticalDpi="300" r:id="rId4"/>
      <headerFooter>
        <oddFooter>&amp;C- &amp;P -</oddFooter>
      </headerFooter>
    </customSheetView>
    <customSheetView guid="{CCAE2F8D-A096-471A-A5DB-761473E75C80}" scale="115" showGridLines="0" printArea="1">
      <colBreaks count="1" manualBreakCount="1">
        <brk id="11" max="21" man="1"/>
      </colBreaks>
      <pageMargins left="0.25" right="0.25" top="0.75" bottom="0.75" header="0.3" footer="0.3"/>
      <pageSetup paperSize="9" scale="97" orientation="portrait" horizontalDpi="300" verticalDpi="300" r:id="rId5"/>
      <headerFooter>
        <oddFooter>&amp;C- &amp;P -</oddFooter>
      </headerFooter>
    </customSheetView>
    <customSheetView guid="{A70FDA42-82B2-4F14-8984-2E2044C05861}" scale="115" showGridLines="0">
      <colBreaks count="1" manualBreakCount="1">
        <brk id="11" max="21" man="1"/>
      </colBreaks>
      <pageMargins left="0.25" right="0.25" top="0.75" bottom="0.75" header="0.3" footer="0.3"/>
      <pageSetup paperSize="9" scale="97" orientation="portrait" horizontalDpi="300" verticalDpi="300" r:id="rId6"/>
      <headerFooter>
        <oddFooter>&amp;C- &amp;P -</oddFooter>
      </headerFooter>
    </customSheetView>
    <customSheetView guid="{F8F8F397-D6A3-4BD0-9E53-3D39483D1CBF}" scale="115" showGridLines="0">
      <colBreaks count="1" manualBreakCount="1">
        <brk id="11" max="21" man="1"/>
      </colBreaks>
      <pageMargins left="0.25" right="0.25" top="0.75" bottom="0.75" header="0.3" footer="0.3"/>
      <pageSetup paperSize="9" scale="97" orientation="portrait" horizontalDpi="300" verticalDpi="300" r:id="rId7"/>
      <headerFooter>
        <oddFooter>&amp;C- &amp;P -</oddFooter>
      </headerFooter>
    </customSheetView>
    <customSheetView guid="{D673FFEC-E07D-49B9-A0FC-BCF5FDFD2C67}" scale="115" showGridLines="0">
      <colBreaks count="1" manualBreakCount="1">
        <brk id="11" max="21" man="1"/>
      </colBreaks>
      <pageMargins left="0.25" right="0.25" top="0.75" bottom="0.75" header="0.3" footer="0.3"/>
      <pageSetup paperSize="9" scale="97" orientation="portrait" horizontalDpi="300" verticalDpi="300" r:id="rId8"/>
      <headerFooter>
        <oddFooter>&amp;C- &amp;P -</oddFooter>
      </headerFooter>
    </customSheetView>
    <customSheetView guid="{EE98275F-E3BA-4A7E-BE2A-0F7F35847352}" scale="115" showGridLines="0" printArea="1">
      <colBreaks count="1" manualBreakCount="1">
        <brk id="11" max="21" man="1"/>
      </colBreaks>
      <pageMargins left="0.25" right="0.25" top="0.75" bottom="0.75" header="0.3" footer="0.3"/>
      <pageSetup paperSize="9" scale="97" orientation="portrait" horizontalDpi="300" verticalDpi="300" r:id="rId9"/>
      <headerFooter>
        <oddFooter>&amp;C- &amp;P -</oddFooter>
      </headerFooter>
    </customSheetView>
    <customSheetView guid="{97E03D02-D480-4666-A6E1-59D4144B3FD9}" scale="115" showGridLines="0" printArea="1">
      <colBreaks count="1" manualBreakCount="1">
        <brk id="11" max="21" man="1"/>
      </colBreaks>
      <pageMargins left="0.25" right="0.25" top="0.75" bottom="0.75" header="0.3" footer="0.3"/>
      <pageSetup paperSize="9" scale="97" orientation="portrait" horizontalDpi="300" verticalDpi="300" r:id="rId10"/>
      <headerFooter>
        <oddFooter>&amp;C- &amp;P -</oddFooter>
      </headerFooter>
    </customSheetView>
    <customSheetView guid="{9A3FFD83-48B2-47DA-8A5E-53892F5AF928}" scale="115" showGridLines="0" printArea="1">
      <colBreaks count="1" manualBreakCount="1">
        <brk id="11" max="21" man="1"/>
      </colBreaks>
      <pageMargins left="0.25" right="0.25" top="0.75" bottom="0.75" header="0.3" footer="0.3"/>
      <pageSetup paperSize="9" scale="97" orientation="portrait" horizontalDpi="300" verticalDpi="300" r:id="rId11"/>
      <headerFooter>
        <oddFooter>&amp;C- &amp;P -</oddFooter>
      </headerFooter>
    </customSheetView>
    <customSheetView guid="{717D5D0E-03BD-42FE-B02F-A9FF9CADF1A5}" scale="115" showGridLines="0">
      <colBreaks count="1" manualBreakCount="1">
        <brk id="11" max="21" man="1"/>
      </colBreaks>
      <pageMargins left="0.25" right="0.25" top="0.75" bottom="0.75" header="0.3" footer="0.3"/>
      <pageSetup paperSize="9" scale="97" orientation="portrait" horizontalDpi="300" verticalDpi="300" r:id="rId12"/>
      <headerFooter>
        <oddFooter>&amp;C- &amp;P -</oddFooter>
      </headerFooter>
    </customSheetView>
    <customSheetView guid="{30A2590E-B68F-488E-B4E2-55E3D8A53AAC}" scale="115" showGridLines="0">
      <colBreaks count="1" manualBreakCount="1">
        <brk id="11" max="21" man="1"/>
      </colBreaks>
      <pageMargins left="0.25" right="0.25" top="0.75" bottom="0.75" header="0.3" footer="0.3"/>
      <pageSetup paperSize="9" scale="97" orientation="portrait" horizontalDpi="300" verticalDpi="300" r:id="rId13"/>
      <headerFooter>
        <oddFooter>&amp;C- &amp;P -</oddFooter>
      </headerFooter>
    </customSheetView>
    <customSheetView guid="{031DD57E-C293-423A-8DF7-B2FDC9241663}" scale="115" showGridLines="0">
      <colBreaks count="1" manualBreakCount="1">
        <brk id="11" max="21" man="1"/>
      </colBreaks>
      <pageMargins left="0.25" right="0.25" top="0.75" bottom="0.75" header="0.3" footer="0.3"/>
      <pageSetup paperSize="9" scale="97" orientation="portrait" horizontalDpi="300" verticalDpi="300" r:id="rId14"/>
      <headerFooter>
        <oddFooter>&amp;C- &amp;P -</oddFooter>
      </headerFooter>
    </customSheetView>
    <customSheetView guid="{F9B3178F-FE3C-420E-BE2A-18A94A5552B8}" scale="115" showGridLines="0">
      <colBreaks count="1" manualBreakCount="1">
        <brk id="11" max="21" man="1"/>
      </colBreaks>
      <pageMargins left="0.25" right="0.25" top="0.75" bottom="0.75" header="0.3" footer="0.3"/>
      <pageSetup paperSize="9" scale="97" orientation="portrait" horizontalDpi="300" verticalDpi="300" r:id="rId15"/>
      <headerFooter>
        <oddFooter>&amp;C- &amp;P -</oddFooter>
      </headerFooter>
    </customSheetView>
    <customSheetView guid="{F314B098-4B95-4B92-8423-CB04A69922DF}" scale="115" showGridLines="0" printArea="1">
      <colBreaks count="1" manualBreakCount="1">
        <brk id="11" max="21" man="1"/>
      </colBreaks>
      <pageMargins left="0.25" right="0.25" top="0.75" bottom="0.75" header="0.3" footer="0.3"/>
      <pageSetup paperSize="9" scale="97" orientation="portrait" horizontalDpi="300" verticalDpi="300" r:id="rId16"/>
      <headerFooter>
        <oddFooter>&amp;C- &amp;P -</oddFooter>
      </headerFooter>
    </customSheetView>
    <customSheetView guid="{BBA60712-7519-46EB-A3CF-B043CF2D8D90}" scale="115" showGridLines="0" printArea="1">
      <colBreaks count="1" manualBreakCount="1">
        <brk id="11" max="21" man="1"/>
      </colBreaks>
      <pageMargins left="0.25" right="0.25" top="0.75" bottom="0.75" header="0.3" footer="0.3"/>
      <pageSetup paperSize="9" scale="97" orientation="portrait" horizontalDpi="300" verticalDpi="300" r:id="rId17"/>
      <headerFooter>
        <oddFooter>&amp;C- &amp;P -</oddFooter>
      </headerFooter>
    </customSheetView>
    <customSheetView guid="{FAEA9D20-506D-4159-8291-B8ED06C29A08}" scale="115" showGridLines="0">
      <colBreaks count="1" manualBreakCount="1">
        <brk id="11" max="21" man="1"/>
      </colBreaks>
      <pageMargins left="0.25" right="0.25" top="0.75" bottom="0.75" header="0.3" footer="0.3"/>
      <pageSetup paperSize="9" scale="97" orientation="portrait" horizontalDpi="300" verticalDpi="300" r:id="rId18"/>
      <headerFooter>
        <oddFooter>&amp;C- &amp;P -</oddFooter>
      </headerFooter>
    </customSheetView>
    <customSheetView guid="{499C3B7B-ECFB-4FFB-BA0B-0B7B9DCC326F}" scale="115" showGridLines="0" printArea="1">
      <colBreaks count="1" manualBreakCount="1">
        <brk id="11" max="21" man="1"/>
      </colBreaks>
      <pageMargins left="0.25" right="0.25" top="0.75" bottom="0.75" header="0.3" footer="0.3"/>
      <pageSetup paperSize="9" scale="97" orientation="portrait" horizontalDpi="300" verticalDpi="300" r:id="rId19"/>
      <headerFooter>
        <oddFooter>&amp;C- &amp;P -</oddFooter>
      </headerFooter>
    </customSheetView>
    <customSheetView guid="{582EB886-5348-41F7-B6C3-7D5782D3ACD9}" scale="115" showGridLines="0">
      <colBreaks count="1" manualBreakCount="1">
        <brk id="11" max="21" man="1"/>
      </colBreaks>
      <pageMargins left="0.25" right="0.25" top="0.75" bottom="0.75" header="0.3" footer="0.3"/>
      <pageSetup paperSize="9" scale="97" orientation="portrait" horizontalDpi="300" verticalDpi="300" r:id="rId20"/>
      <headerFooter>
        <oddFooter>&amp;C- &amp;P -</oddFooter>
      </headerFooter>
    </customSheetView>
    <customSheetView guid="{67A28A89-E198-4A6E-809F-7C1EE1D592B0}" scale="115" showGridLines="0" printArea="1">
      <colBreaks count="1" manualBreakCount="1">
        <brk id="11" max="21" man="1"/>
      </colBreaks>
      <pageMargins left="0.25" right="0.25" top="0.75" bottom="0.75" header="0.3" footer="0.3"/>
      <pageSetup paperSize="9" scale="97" orientation="portrait" horizontalDpi="300" verticalDpi="300" r:id="rId21"/>
      <headerFooter>
        <oddFooter>&amp;C- &amp;P -</oddFooter>
      </headerFooter>
    </customSheetView>
    <customSheetView guid="{CED0B8D9-B004-48AD-A858-70C151F3F6A0}" scale="115" showGridLines="0">
      <colBreaks count="1" manualBreakCount="1">
        <brk id="11" max="21" man="1"/>
      </colBreaks>
      <pageMargins left="0.25" right="0.25" top="0.75" bottom="0.75" header="0.3" footer="0.3"/>
      <pageSetup paperSize="9" scale="97" orientation="portrait" horizontalDpi="300" verticalDpi="300" r:id="rId22"/>
      <headerFooter>
        <oddFooter>&amp;C- &amp;P -</oddFooter>
      </headerFooter>
    </customSheetView>
    <customSheetView guid="{76A99285-706C-47CC-88FC-63EDE717FCB7}" scale="115" showGridLines="0">
      <colBreaks count="1" manualBreakCount="1">
        <brk id="11" max="21" man="1"/>
      </colBreaks>
      <pageMargins left="0.25" right="0.25" top="0.75" bottom="0.75" header="0.3" footer="0.3"/>
      <pageSetup paperSize="9" scale="97" orientation="portrait" horizontalDpi="300" verticalDpi="300" r:id="rId23"/>
      <headerFooter>
        <oddFooter>&amp;C- &amp;P -</oddFooter>
      </headerFooter>
    </customSheetView>
    <customSheetView guid="{00865AC3-5823-4499-87D6-A32864153DFC}" scale="115" showGridLines="0">
      <colBreaks count="1" manualBreakCount="1">
        <brk id="11" max="21" man="1"/>
      </colBreaks>
      <pageMargins left="0.25" right="0.25" top="0.75" bottom="0.75" header="0.3" footer="0.3"/>
      <pageSetup paperSize="9" scale="97" orientation="portrait" horizontalDpi="300" verticalDpi="300" r:id="rId24"/>
      <headerFooter>
        <oddFooter>&amp;C- &amp;P -</oddFooter>
      </headerFooter>
    </customSheetView>
    <customSheetView guid="{441DB8A6-A33C-419D-875A-3F2FFBE6E0E8}" scale="115" showGridLines="0">
      <colBreaks count="1" manualBreakCount="1">
        <brk id="11" max="21" man="1"/>
      </colBreaks>
      <pageMargins left="0.25" right="0.25" top="0.75" bottom="0.75" header="0.3" footer="0.3"/>
      <pageSetup paperSize="9" scale="97" orientation="portrait" horizontalDpi="300" verticalDpi="300" r:id="rId25"/>
      <headerFooter>
        <oddFooter>&amp;C- &amp;P -</oddFooter>
      </headerFooter>
    </customSheetView>
    <customSheetView guid="{2BC28E4B-9C81-4843-8B55-63150A8DD92B}" scale="115" showGridLines="0">
      <colBreaks count="1" manualBreakCount="1">
        <brk id="11" max="21" man="1"/>
      </colBreaks>
      <pageMargins left="0.25" right="0.25" top="0.75" bottom="0.75" header="0.3" footer="0.3"/>
      <pageSetup paperSize="9" scale="97" orientation="portrait" horizontalDpi="300" verticalDpi="300" r:id="rId26"/>
      <headerFooter>
        <oddFooter>&amp;C- &amp;P -</oddFooter>
      </headerFooter>
    </customSheetView>
    <customSheetView guid="{CEC8D9A4-667A-441A-B348-38BA69B851DA}" scale="115" showGridLines="0">
      <colBreaks count="1" manualBreakCount="1">
        <brk id="11" max="21" man="1"/>
      </colBreaks>
      <pageMargins left="0.25" right="0.25" top="0.75" bottom="0.75" header="0.3" footer="0.3"/>
      <pageSetup paperSize="9" scale="97" orientation="portrait" horizontalDpi="300" verticalDpi="300" r:id="rId27"/>
      <headerFooter>
        <oddFooter>&amp;C- &amp;P -</oddFooter>
      </headerFooter>
    </customSheetView>
    <customSheetView guid="{84F041DC-148A-40FE-A6D1-68C2D054DF55}" scale="115" showGridLines="0">
      <colBreaks count="1" manualBreakCount="1">
        <brk id="11" max="21" man="1"/>
      </colBreaks>
      <pageMargins left="0.25" right="0.25" top="0.75" bottom="0.75" header="0.3" footer="0.3"/>
      <pageSetup paperSize="9" scale="97" orientation="portrait" horizontalDpi="300" verticalDpi="300" r:id="rId28"/>
      <headerFooter>
        <oddFooter>&amp;C- &amp;P -</oddFooter>
      </headerFooter>
    </customSheetView>
    <customSheetView guid="{EA8DD5C4-37CD-4D83-93C6-8AAE3FA22626}" scale="115" showGridLines="0">
      <colBreaks count="1" manualBreakCount="1">
        <brk id="11" max="21" man="1"/>
      </colBreaks>
      <pageMargins left="0.25" right="0.25" top="0.75" bottom="0.75" header="0.3" footer="0.3"/>
      <pageSetup paperSize="9" scale="97" orientation="portrait" horizontalDpi="300" verticalDpi="300" r:id="rId29"/>
      <headerFooter>
        <oddFooter>&amp;C- &amp;P -</oddFooter>
      </headerFooter>
    </customSheetView>
    <customSheetView guid="{EB719729-E4E7-4A6B-A0F2-B45634A8A39C}" scale="115" showGridLines="0">
      <colBreaks count="1" manualBreakCount="1">
        <brk id="11" max="21" man="1"/>
      </colBreaks>
      <pageMargins left="0.25" right="0.25" top="0.75" bottom="0.75" header="0.3" footer="0.3"/>
      <pageSetup paperSize="9" scale="97" orientation="portrait" horizontalDpi="300" verticalDpi="300" r:id="rId30"/>
      <headerFooter>
        <oddFooter>&amp;C- &amp;P -</oddFooter>
      </headerFooter>
    </customSheetView>
    <customSheetView guid="{3BCE3315-BEC0-4AD9-A818-0BC0D795FE7B}" scale="115" showGridLines="0" printArea="1">
      <colBreaks count="1" manualBreakCount="1">
        <brk id="11" max="21" man="1"/>
      </colBreaks>
      <pageMargins left="0.25" right="0.25" top="0.75" bottom="0.75" header="0.3" footer="0.3"/>
      <pageSetup paperSize="9" scale="97" orientation="portrait" horizontalDpi="300" verticalDpi="300" r:id="rId31"/>
      <headerFooter>
        <oddFooter>&amp;C- &amp;P -</oddFooter>
      </headerFooter>
    </customSheetView>
    <customSheetView guid="{D5E8139D-26D3-42E5-96BB-6121322C48CB}" scale="115" showGridLines="0">
      <colBreaks count="1" manualBreakCount="1">
        <brk id="11" max="21" man="1"/>
      </colBreaks>
      <pageMargins left="0.25" right="0.25" top="0.75" bottom="0.75" header="0.3" footer="0.3"/>
      <pageSetup paperSize="9" scale="97" orientation="portrait" horizontalDpi="300" verticalDpi="300" r:id="rId32"/>
      <headerFooter>
        <oddFooter>&amp;C- &amp;P -</oddFooter>
      </headerFooter>
    </customSheetView>
    <customSheetView guid="{A7A537DD-3639-4028-8374-24EF93F7F50D}" scale="115" showGridLines="0" printArea="1">
      <colBreaks count="1" manualBreakCount="1">
        <brk id="11" max="21" man="1"/>
      </colBreaks>
      <pageMargins left="0.25" right="0.25" top="0.75" bottom="0.75" header="0.3" footer="0.3"/>
      <pageSetup paperSize="9" scale="97" orientation="portrait" horizontalDpi="300" verticalDpi="300" r:id="rId33"/>
      <headerFooter>
        <oddFooter>&amp;C- &amp;P -</oddFooter>
      </headerFooter>
    </customSheetView>
    <customSheetView guid="{0B51740E-E870-447D-82CF-F9426A0FDB8A}" scale="115" showGridLines="0">
      <colBreaks count="1" manualBreakCount="1">
        <brk id="11" max="21" man="1"/>
      </colBreaks>
      <pageMargins left="0.25" right="0.25" top="0.75" bottom="0.75" header="0.3" footer="0.3"/>
      <pageSetup paperSize="9" scale="97" orientation="portrait" horizontalDpi="300" verticalDpi="300" r:id="rId34"/>
      <headerFooter>
        <oddFooter>&amp;C- &amp;P -</oddFooter>
      </headerFooter>
    </customSheetView>
    <customSheetView guid="{B25978DA-B72A-4DF3-B7F6-0B7323E18582}" scale="115" showGridLines="0">
      <colBreaks count="1" manualBreakCount="1">
        <brk id="11" max="21" man="1"/>
      </colBreaks>
      <pageMargins left="0.25" right="0.25" top="0.75" bottom="0.75" header="0.3" footer="0.3"/>
      <pageSetup paperSize="9" scale="97" orientation="portrait" horizontalDpi="300" verticalDpi="300" r:id="rId35"/>
      <headerFooter>
        <oddFooter>&amp;C- &amp;P -</oddFooter>
      </headerFooter>
    </customSheetView>
    <customSheetView guid="{1FD8CC80-ABBD-4004-965D-7C3A94C6060A}" scale="115" showGridLines="0" printArea="1">
      <colBreaks count="1" manualBreakCount="1">
        <brk id="11" max="21" man="1"/>
      </colBreaks>
      <pageMargins left="0.25" right="0.25" top="0.75" bottom="0.75" header="0.3" footer="0.3"/>
      <pageSetup paperSize="9" scale="97" orientation="portrait" horizontalDpi="300" verticalDpi="300" r:id="rId36"/>
      <headerFooter>
        <oddFooter>&amp;C- &amp;P -</oddFooter>
      </headerFooter>
    </customSheetView>
    <customSheetView guid="{4B3B3520-A8B7-4246-A658-5E3046C11156}" scale="115" showGridLines="0" printArea="1">
      <colBreaks count="1" manualBreakCount="1">
        <brk id="11" max="21" man="1"/>
      </colBreaks>
      <pageMargins left="0.25" right="0.25" top="0.75" bottom="0.75" header="0.3" footer="0.3"/>
      <pageSetup paperSize="9" scale="97" orientation="portrait" horizontalDpi="300" verticalDpi="300" r:id="rId37"/>
      <headerFooter>
        <oddFooter>&amp;C- &amp;P -</oddFooter>
      </headerFooter>
    </customSheetView>
    <customSheetView guid="{8AC86257-3275-45B0-9EB5-FCC978284538}" scale="115" showGridLines="0">
      <colBreaks count="1" manualBreakCount="1">
        <brk id="11" max="21" man="1"/>
      </colBreaks>
      <pageMargins left="0.25" right="0.25" top="0.75" bottom="0.75" header="0.3" footer="0.3"/>
      <pageSetup paperSize="9" scale="97" orientation="portrait" horizontalDpi="300" verticalDpi="300" r:id="rId38"/>
      <headerFooter>
        <oddFooter>&amp;C- &amp;P -</oddFooter>
      </headerFooter>
    </customSheetView>
    <customSheetView guid="{E45D6C9F-29CA-4814-BB11-FCF7794E8FD9}" scale="115" showGridLines="0" printArea="1">
      <colBreaks count="1" manualBreakCount="1">
        <brk id="11" max="21" man="1"/>
      </colBreaks>
      <pageMargins left="0.25" right="0.25" top="0.75" bottom="0.75" header="0.3" footer="0.3"/>
      <pageSetup paperSize="9" scale="97" orientation="portrait" horizontalDpi="300" verticalDpi="300" r:id="rId39"/>
      <headerFooter>
        <oddFooter>&amp;C- &amp;P -</oddFooter>
      </headerFooter>
    </customSheetView>
    <customSheetView guid="{8B4E2514-D1F2-4DC0-817C-9C588D7DCCCB}" scale="115" showGridLines="0" printArea="1">
      <colBreaks count="1" manualBreakCount="1">
        <brk id="11" max="21" man="1"/>
      </colBreaks>
      <pageMargins left="0.25" right="0.25" top="0.75" bottom="0.75" header="0.3" footer="0.3"/>
      <pageSetup paperSize="9" scale="97" orientation="portrait" horizontalDpi="300" verticalDpi="300" r:id="rId40"/>
      <headerFooter>
        <oddFooter>&amp;C- &amp;P -</oddFooter>
      </headerFooter>
    </customSheetView>
    <customSheetView guid="{C0326AA0-4A84-4874-8CF5-FBF582EDE8E4}" scale="115" showGridLines="0" printArea="1">
      <colBreaks count="1" manualBreakCount="1">
        <brk id="11" max="21" man="1"/>
      </colBreaks>
      <pageMargins left="0.25" right="0.25" top="0.75" bottom="0.75" header="0.3" footer="0.3"/>
      <pageSetup paperSize="9" scale="97" orientation="portrait" horizontalDpi="300" verticalDpi="300" r:id="rId41"/>
      <headerFooter>
        <oddFooter>&amp;C- &amp;P -</oddFooter>
      </headerFooter>
    </customSheetView>
    <customSheetView guid="{59B93C71-A242-4D48-B468-4BF3F954629F}" scale="115" showGridLines="0" printArea="1">
      <colBreaks count="1" manualBreakCount="1">
        <brk id="11" max="21" man="1"/>
      </colBreaks>
      <pageMargins left="0.25" right="0.25" top="0.75" bottom="0.75" header="0.3" footer="0.3"/>
      <pageSetup paperSize="9" scale="97" orientation="portrait" horizontalDpi="300" verticalDpi="300" r:id="rId42"/>
      <headerFooter>
        <oddFooter>&amp;C- &amp;P -</oddFooter>
      </headerFooter>
    </customSheetView>
    <customSheetView guid="{1E58E4D1-4C75-4B8C-BEB1-17A46DD86746}" scale="115" showGridLines="0">
      <colBreaks count="1" manualBreakCount="1">
        <brk id="11" max="21" man="1"/>
      </colBreaks>
      <pageMargins left="0.25" right="0.25" top="0.75" bottom="0.75" header="0.3" footer="0.3"/>
      <pageSetup paperSize="9" scale="97" orientation="portrait" horizontalDpi="300" verticalDpi="300" r:id="rId43"/>
      <headerFooter>
        <oddFooter>&amp;C- &amp;P -</oddFooter>
      </headerFooter>
    </customSheetView>
    <customSheetView guid="{D71B0015-E1E5-4683-BC96-4B8372B0A92C}" scale="115" showGridLines="0" printArea="1">
      <colBreaks count="1" manualBreakCount="1">
        <brk id="11" max="21" man="1"/>
      </colBreaks>
      <pageMargins left="0.25" right="0.25" top="0.75" bottom="0.75" header="0.3" footer="0.3"/>
      <pageSetup paperSize="9" scale="97" orientation="portrait" horizontalDpi="300" verticalDpi="300" r:id="rId44"/>
      <headerFooter>
        <oddFooter>&amp;C- &amp;P -</oddFooter>
      </headerFooter>
    </customSheetView>
    <customSheetView guid="{7A9295A9-5D4A-4252-8AE5-EAA229FB3161}" scale="115" showGridLines="0" printArea="1">
      <colBreaks count="1" manualBreakCount="1">
        <brk id="11" max="21" man="1"/>
      </colBreaks>
      <pageMargins left="0.25" right="0.25" top="0.75" bottom="0.75" header="0.3" footer="0.3"/>
      <pageSetup paperSize="9" scale="97" orientation="portrait" horizontalDpi="300" verticalDpi="300" r:id="rId45"/>
      <headerFooter>
        <oddFooter>&amp;C- &amp;P -</oddFooter>
      </headerFooter>
    </customSheetView>
    <customSheetView guid="{034C4040-D496-4677-9760-C8AFC8A3816C}" scale="115" showGridLines="0">
      <colBreaks count="1" manualBreakCount="1">
        <brk id="11" max="21" man="1"/>
      </colBreaks>
      <pageMargins left="0.25" right="0.25" top="0.75" bottom="0.75" header="0.3" footer="0.3"/>
      <pageSetup paperSize="9" scale="97" orientation="portrait" horizontalDpi="300" verticalDpi="300" r:id="rId46"/>
      <headerFooter>
        <oddFooter>&amp;C- &amp;P -</oddFooter>
      </headerFooter>
    </customSheetView>
    <customSheetView guid="{430D13A4-4EC3-4F3B-94F5-67B604D20D98}" scale="115" showGridLines="0" printArea="1">
      <colBreaks count="1" manualBreakCount="1">
        <brk id="11" max="21" man="1"/>
      </colBreaks>
      <pageMargins left="0.25" right="0.25" top="0.75" bottom="0.75" header="0.3" footer="0.3"/>
      <pageSetup paperSize="9" scale="97" orientation="portrait" horizontalDpi="300" verticalDpi="300" r:id="rId47"/>
      <headerFooter>
        <oddFooter>&amp;C- &amp;P -</oddFooter>
      </headerFooter>
    </customSheetView>
    <customSheetView guid="{337CCED3-5E6B-4E3D-BC98-489707EF974E}"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48"/>
      <headerFooter>
        <oddFooter>&amp;C- &amp;P -</oddFooter>
      </headerFooter>
    </customSheetView>
    <customSheetView guid="{0EDD8A79-DA95-4C03-AB90-8EF8BEF7366A}" scale="115" showGridLines="0">
      <selection activeCell="J4" sqref="J4"/>
      <colBreaks count="1" manualBreakCount="1">
        <brk id="11" max="21" man="1"/>
      </colBreaks>
      <pageMargins left="0.25" right="0.25" top="0.75" bottom="0.75" header="0.3" footer="0.3"/>
      <pageSetup paperSize="9" scale="97" orientation="portrait" horizontalDpi="300" verticalDpi="300" r:id="rId49"/>
      <headerFooter>
        <oddFooter>&amp;C- &amp;P -</oddFooter>
      </headerFooter>
    </customSheetView>
    <customSheetView guid="{214495F1-9B71-47E5-887D-A07A1A95C8B8}" scale="115" showGridLines="0">
      <selection activeCell="J4" sqref="J4"/>
      <colBreaks count="1" manualBreakCount="1">
        <brk id="11" max="21" man="1"/>
      </colBreaks>
      <pageMargins left="0.25" right="0.25" top="0.75" bottom="0.75" header="0.3" footer="0.3"/>
      <pageSetup paperSize="9" scale="97" orientation="portrait" horizontalDpi="300" verticalDpi="300" r:id="rId50"/>
      <headerFooter>
        <oddFooter>&amp;C- &amp;P -</oddFooter>
      </headerFooter>
    </customSheetView>
    <customSheetView guid="{CD8CBEF9-02F2-47BF-8155-972E366007BB}"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51"/>
      <headerFooter>
        <oddFooter>&amp;C- &amp;P -</oddFooter>
      </headerFooter>
    </customSheetView>
    <customSheetView guid="{BD61EDB6-A93F-4890-AEDE-32E26E64EB3F}"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52"/>
      <headerFooter>
        <oddFooter>&amp;C- &amp;P -</oddFooter>
      </headerFooter>
    </customSheetView>
    <customSheetView guid="{2551149C-B400-4FF7-9C66-7D38AF192CD3}" scale="115" showGridLines="0">
      <selection activeCell="J4" sqref="J4"/>
      <colBreaks count="1" manualBreakCount="1">
        <brk id="11" max="21" man="1"/>
      </colBreaks>
      <pageMargins left="0.25" right="0.25" top="0.75" bottom="0.75" header="0.3" footer="0.3"/>
      <pageSetup paperSize="9" scale="97" orientation="portrait" horizontalDpi="300" verticalDpi="300" r:id="rId53"/>
      <headerFooter>
        <oddFooter>&amp;C- &amp;P -</oddFooter>
      </headerFooter>
    </customSheetView>
    <customSheetView guid="{F0A88F7F-B050-44D2-9557-2B68B424EAF3}" scale="115" showGridLines="0">
      <selection activeCell="J4" sqref="J4"/>
      <colBreaks count="1" manualBreakCount="1">
        <brk id="11" max="21" man="1"/>
      </colBreaks>
      <pageMargins left="0.25" right="0.25" top="0.75" bottom="0.75" header="0.3" footer="0.3"/>
      <pageSetup paperSize="9" scale="97" orientation="portrait" horizontalDpi="300" verticalDpi="300" r:id="rId54"/>
      <headerFooter>
        <oddFooter>&amp;C- &amp;P -</oddFooter>
      </headerFooter>
    </customSheetView>
    <customSheetView guid="{2868789A-41EF-4245-B3C9-D4B5F666F8F4}"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55"/>
      <headerFooter>
        <oddFooter>&amp;C- &amp;P -</oddFooter>
      </headerFooter>
    </customSheetView>
    <customSheetView guid="{D4061CCF-D275-4D76-9A0F-61EA73C6A533}"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56"/>
      <headerFooter>
        <oddFooter>&amp;C- &amp;P -</oddFooter>
      </headerFooter>
    </customSheetView>
    <customSheetView guid="{EDD10121-F027-40CB-A383-1ABBBA7824D4}" scale="115" showGridLines="0" printArea="1">
      <selection activeCell="J4" sqref="J4"/>
      <colBreaks count="1" manualBreakCount="1">
        <brk id="11" max="21" man="1"/>
      </colBreaks>
      <pageMargins left="0.25" right="0.25" top="0.75" bottom="0.75" header="0.3" footer="0.3"/>
      <pageSetup paperSize="9" scale="97" orientation="portrait" horizontalDpi="300" verticalDpi="300" r:id="rId57"/>
      <headerFooter>
        <oddFooter>&amp;C- &amp;P -</oddFooter>
      </headerFooter>
    </customSheetView>
    <customSheetView guid="{D6BD57F8-F6EE-4534-8181-C57064A1B98C}" scale="145" showGridLines="0">
      <selection activeCell="J4" sqref="J4"/>
      <colBreaks count="1" manualBreakCount="1">
        <brk id="11" max="21" man="1"/>
      </colBreaks>
      <pageMargins left="0.25" right="0.25" top="0.75" bottom="0.75" header="0.3" footer="0.3"/>
      <pageSetup paperSize="9" scale="97" orientation="portrait" horizontalDpi="300" verticalDpi="300" r:id="rId58"/>
      <headerFooter>
        <oddFooter>&amp;C- &amp;P -</oddFooter>
      </headerFooter>
    </customSheetView>
    <customSheetView guid="{277459B4-A39D-41CB-B2BE-AB6578293E76}" scale="145" showGridLines="0" printArea="1">
      <selection activeCell="J4" sqref="J4"/>
      <colBreaks count="1" manualBreakCount="1">
        <brk id="11" max="21" man="1"/>
      </colBreaks>
      <pageMargins left="0.25" right="0.25" top="0.75" bottom="0.75" header="0.3" footer="0.3"/>
      <pageSetup paperSize="9" scale="97" orientation="portrait" horizontalDpi="300" verticalDpi="300" r:id="rId59"/>
      <headerFooter>
        <oddFooter>&amp;C- &amp;P -</oddFooter>
      </headerFooter>
    </customSheetView>
  </customSheetViews>
  <phoneticPr fontId="7"/>
  <hyperlinks>
    <hyperlink ref="K1" location="目次!A1" display="目次へ戻る"/>
  </hyperlinks>
  <pageMargins left="0.25" right="0.25" top="0.75" bottom="0.75" header="0.3" footer="0.3"/>
  <pageSetup paperSize="9" scale="97" orientation="portrait" horizontalDpi="300" verticalDpi="300" r:id="rId60"/>
  <headerFooter>
    <oddFooter>&amp;C- &amp;P -</oddFooter>
  </headerFooter>
  <colBreaks count="1" manualBreakCount="1">
    <brk id="11" max="21" man="1"/>
  </colBreaks>
  <drawing r:id="rId6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0"/>
  <sheetViews>
    <sheetView showGridLines="0" zoomScaleNormal="100" zoomScaleSheetLayoutView="100" workbookViewId="0">
      <selection activeCell="G20" sqref="G20"/>
    </sheetView>
  </sheetViews>
  <sheetFormatPr defaultColWidth="9" defaultRowHeight="13.5"/>
  <cols>
    <col min="1" max="2" width="11.875" style="209" customWidth="1"/>
    <col min="3" max="3" width="14.625" style="209" customWidth="1"/>
    <col min="4" max="4" width="12.25" style="209" customWidth="1"/>
    <col min="5" max="5" width="4.5" style="209" customWidth="1"/>
    <col min="6" max="13" width="9" style="209"/>
    <col min="14" max="14" width="9.25" style="209" bestFit="1" customWidth="1"/>
    <col min="15" max="15" width="9" style="209"/>
    <col min="16" max="16" width="13.125" style="209" customWidth="1"/>
    <col min="17" max="17" width="13.875" style="209" customWidth="1"/>
    <col min="18" max="18" width="6.875" style="209" customWidth="1"/>
    <col min="19" max="16384" width="9" style="209"/>
  </cols>
  <sheetData>
    <row r="1" spans="1:6">
      <c r="D1" s="125" t="s">
        <v>399</v>
      </c>
    </row>
    <row r="2" spans="1:6">
      <c r="A2" s="209" t="s">
        <v>1463</v>
      </c>
      <c r="F2" s="209" t="s">
        <v>1463</v>
      </c>
    </row>
    <row r="4" spans="1:6" ht="37.5" customHeight="1">
      <c r="A4" s="99" t="s">
        <v>343</v>
      </c>
      <c r="B4" s="99" t="s">
        <v>344</v>
      </c>
      <c r="C4" s="99" t="s">
        <v>1462</v>
      </c>
    </row>
    <row r="5" spans="1:6" ht="22.5" customHeight="1">
      <c r="A5" s="99">
        <v>2010</v>
      </c>
      <c r="B5" s="99" t="s">
        <v>557</v>
      </c>
      <c r="C5" s="1206">
        <v>2010</v>
      </c>
    </row>
    <row r="6" spans="1:6" ht="22.5" customHeight="1">
      <c r="A6" s="99">
        <v>2011</v>
      </c>
      <c r="B6" s="99" t="s">
        <v>580</v>
      </c>
      <c r="C6" s="1206">
        <v>1583</v>
      </c>
    </row>
    <row r="7" spans="1:6" ht="22.5" customHeight="1">
      <c r="A7" s="99">
        <v>2012</v>
      </c>
      <c r="B7" s="99" t="s">
        <v>345</v>
      </c>
      <c r="C7" s="1206">
        <v>1477</v>
      </c>
    </row>
    <row r="8" spans="1:6" ht="22.5" customHeight="1">
      <c r="A8" s="99">
        <v>2013</v>
      </c>
      <c r="B8" s="99" t="s">
        <v>346</v>
      </c>
      <c r="C8" s="1206">
        <v>1692</v>
      </c>
    </row>
    <row r="9" spans="1:6" ht="22.5" customHeight="1">
      <c r="A9" s="99">
        <v>2014</v>
      </c>
      <c r="B9" s="99" t="s">
        <v>347</v>
      </c>
      <c r="C9" s="1206">
        <v>1623</v>
      </c>
    </row>
    <row r="10" spans="1:6" ht="22.5" customHeight="1">
      <c r="A10" s="99">
        <v>2015</v>
      </c>
      <c r="B10" s="99" t="s">
        <v>348</v>
      </c>
      <c r="C10" s="1206">
        <v>1807</v>
      </c>
    </row>
    <row r="11" spans="1:6" ht="22.5" customHeight="1">
      <c r="A11" s="99">
        <v>2016</v>
      </c>
      <c r="B11" s="99" t="s">
        <v>349</v>
      </c>
      <c r="C11" s="1206">
        <v>1701</v>
      </c>
    </row>
    <row r="12" spans="1:6" ht="22.5" customHeight="1">
      <c r="A12" s="99">
        <v>2017</v>
      </c>
      <c r="B12" s="99" t="s">
        <v>350</v>
      </c>
      <c r="C12" s="1206">
        <v>1969</v>
      </c>
    </row>
    <row r="13" spans="1:6" ht="22.5" customHeight="1">
      <c r="A13" s="99">
        <v>2018</v>
      </c>
      <c r="B13" s="99" t="s">
        <v>351</v>
      </c>
      <c r="C13" s="1098">
        <v>1955</v>
      </c>
    </row>
    <row r="14" spans="1:6" ht="22.5" customHeight="1">
      <c r="A14" s="99">
        <v>2019</v>
      </c>
      <c r="B14" s="99" t="s">
        <v>352</v>
      </c>
      <c r="C14" s="1206">
        <v>2156</v>
      </c>
    </row>
    <row r="15" spans="1:6" ht="22.5" customHeight="1">
      <c r="A15" s="99">
        <v>2020</v>
      </c>
      <c r="B15" s="99" t="s">
        <v>556</v>
      </c>
      <c r="C15" s="1206">
        <v>2127</v>
      </c>
    </row>
    <row r="16" spans="1:6" ht="22.5" customHeight="1">
      <c r="A16" s="99">
        <v>2021</v>
      </c>
      <c r="B16" s="99" t="s">
        <v>585</v>
      </c>
      <c r="C16" s="1206">
        <v>2002</v>
      </c>
    </row>
    <row r="17" spans="1:4" ht="22.5" customHeight="1">
      <c r="A17" s="99">
        <v>2022</v>
      </c>
      <c r="B17" s="99" t="s">
        <v>632</v>
      </c>
      <c r="C17" s="1206">
        <v>2186</v>
      </c>
    </row>
    <row r="18" spans="1:4" ht="22.5" customHeight="1">
      <c r="A18" s="99">
        <v>2023</v>
      </c>
      <c r="B18" s="99" t="s">
        <v>1593</v>
      </c>
      <c r="C18" s="1206">
        <v>2215</v>
      </c>
    </row>
    <row r="19" spans="1:4" ht="22.5" customHeight="1">
      <c r="A19" s="99">
        <v>2024</v>
      </c>
      <c r="B19" s="99" t="s">
        <v>2075</v>
      </c>
      <c r="C19" s="1206">
        <v>2271</v>
      </c>
    </row>
    <row r="20" spans="1:4" ht="22.5" customHeight="1">
      <c r="C20" s="578"/>
      <c r="D20" s="578"/>
    </row>
  </sheetData>
  <customSheetViews>
    <customSheetView guid="{7638DF67-4320-4B2E-8CED-F30400A22A6F}" scale="130" showGridLines="0" topLeftCell="C1">
      <selection activeCell="Q22" sqref="Q22"/>
      <colBreaks count="1" manualBreakCount="1">
        <brk id="4" max="19" man="1"/>
      </colBreaks>
      <pageMargins left="0.25" right="0.25" top="0.75" bottom="0.75" header="0.3" footer="0.3"/>
      <pageSetup paperSize="9" scale="72" orientation="portrait" horizontalDpi="300" verticalDpi="300" r:id="rId1"/>
      <headerFooter>
        <oddFooter>&amp;C- &amp;P -</oddFooter>
      </headerFooter>
    </customSheetView>
    <customSheetView guid="{D6BD57F8-F6EE-4534-8181-C57064A1B98C}" scale="130" showGridLines="0" topLeftCell="C1">
      <selection activeCell="Q22" sqref="Q22"/>
      <colBreaks count="1" manualBreakCount="1">
        <brk id="4" max="19" man="1"/>
      </colBreaks>
      <pageMargins left="0.25" right="0.25" top="0.75" bottom="0.75" header="0.3" footer="0.3"/>
      <pageSetup paperSize="9" scale="72" orientation="portrait" horizontalDpi="300" verticalDpi="300" r:id="rId2"/>
      <headerFooter>
        <oddFooter>&amp;C- &amp;P -</oddFooter>
      </headerFooter>
    </customSheetView>
    <customSheetView guid="{277459B4-A39D-41CB-B2BE-AB6578293E76}" scale="130" showGridLines="0" printArea="1" topLeftCell="C1">
      <selection activeCell="Q22" sqref="Q22"/>
      <colBreaks count="1" manualBreakCount="1">
        <brk id="4" max="19" man="1"/>
      </colBreaks>
      <pageMargins left="0.25" right="0.25" top="0.75" bottom="0.75" header="0.3" footer="0.3"/>
      <pageSetup paperSize="9" scale="72" orientation="portrait" horizontalDpi="300" verticalDpi="300" r:id="rId3"/>
      <headerFooter>
        <oddFooter>&amp;C- &amp;P -</oddFooter>
      </headerFooter>
    </customSheetView>
  </customSheetViews>
  <phoneticPr fontId="7"/>
  <hyperlinks>
    <hyperlink ref="D1" location="目次!A1" display="目次へ戻る"/>
  </hyperlinks>
  <pageMargins left="0.25" right="0.25" top="0.75" bottom="0.75" header="0.3" footer="0.3"/>
  <pageSetup paperSize="9" scale="72" orientation="portrait" horizontalDpi="300" verticalDpi="300" r:id="rId4"/>
  <headerFooter>
    <oddFooter>&amp;C- &amp;P -</oddFooter>
  </headerFooter>
  <colBreaks count="1" manualBreakCount="1">
    <brk id="4" max="19" man="1"/>
  </colBreaks>
  <drawing r:id="rId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3"/>
  <sheetViews>
    <sheetView showGridLines="0" zoomScale="85" zoomScaleNormal="85" zoomScaleSheetLayoutView="100" workbookViewId="0">
      <selection activeCell="D17" sqref="D17"/>
    </sheetView>
  </sheetViews>
  <sheetFormatPr defaultColWidth="9" defaultRowHeight="13.5"/>
  <cols>
    <col min="1" max="2" width="11.875" style="209" customWidth="1"/>
    <col min="3" max="10" width="14.625" style="209" customWidth="1"/>
    <col min="11" max="11" width="4.5" style="209" customWidth="1"/>
    <col min="12" max="19" width="9" style="209"/>
    <col min="20" max="20" width="9.25" style="209" bestFit="1" customWidth="1"/>
    <col min="21" max="22" width="9" style="209"/>
    <col min="23" max="23" width="13.125" style="209" customWidth="1"/>
    <col min="24" max="24" width="13.875" style="209" customWidth="1"/>
    <col min="25" max="25" width="6.875" style="209" customWidth="1"/>
    <col min="26" max="16384" width="9" style="209"/>
  </cols>
  <sheetData>
    <row r="1" spans="1:12">
      <c r="C1" s="578"/>
      <c r="D1" s="659"/>
      <c r="J1" s="271" t="s">
        <v>399</v>
      </c>
    </row>
    <row r="2" spans="1:12">
      <c r="A2" s="209" t="s">
        <v>1470</v>
      </c>
      <c r="D2" s="659"/>
      <c r="L2" s="209" t="s">
        <v>1470</v>
      </c>
    </row>
    <row r="3" spans="1:12">
      <c r="C3" s="660"/>
      <c r="D3" s="659"/>
    </row>
    <row r="4" spans="1:12" ht="37.5" customHeight="1">
      <c r="A4" s="51" t="s">
        <v>343</v>
      </c>
      <c r="B4" s="51" t="s">
        <v>344</v>
      </c>
      <c r="C4" s="373" t="s">
        <v>1469</v>
      </c>
      <c r="D4" s="373" t="s">
        <v>1468</v>
      </c>
      <c r="E4" s="373" t="s">
        <v>1467</v>
      </c>
      <c r="F4" s="373" t="s">
        <v>1466</v>
      </c>
      <c r="G4" s="373" t="s">
        <v>1465</v>
      </c>
      <c r="H4" s="373" t="s">
        <v>1464</v>
      </c>
      <c r="I4" s="373" t="s">
        <v>5</v>
      </c>
      <c r="J4" s="372"/>
    </row>
    <row r="5" spans="1:12" ht="22.5" customHeight="1">
      <c r="A5" s="51">
        <v>2010</v>
      </c>
      <c r="B5" s="51" t="s">
        <v>557</v>
      </c>
      <c r="C5" s="492">
        <v>2764</v>
      </c>
      <c r="D5" s="367">
        <v>151</v>
      </c>
      <c r="E5" s="367">
        <v>2848</v>
      </c>
      <c r="F5" s="492">
        <v>9003</v>
      </c>
      <c r="G5" s="492">
        <v>429</v>
      </c>
      <c r="H5" s="492">
        <v>12107</v>
      </c>
      <c r="I5" s="492">
        <f t="shared" ref="I5:I11" si="0">SUM(C5:H5)</f>
        <v>27302</v>
      </c>
      <c r="J5" s="549"/>
    </row>
    <row r="6" spans="1:12" ht="22.5" customHeight="1">
      <c r="A6" s="51">
        <v>2011</v>
      </c>
      <c r="B6" s="51" t="s">
        <v>580</v>
      </c>
      <c r="C6" s="492">
        <v>3097</v>
      </c>
      <c r="D6" s="367">
        <v>154</v>
      </c>
      <c r="E6" s="367">
        <v>3053</v>
      </c>
      <c r="F6" s="492">
        <v>8853</v>
      </c>
      <c r="G6" s="492">
        <v>417</v>
      </c>
      <c r="H6" s="492">
        <v>12646</v>
      </c>
      <c r="I6" s="492">
        <f t="shared" si="0"/>
        <v>28220</v>
      </c>
      <c r="J6" s="549"/>
    </row>
    <row r="7" spans="1:12" ht="22.5" customHeight="1">
      <c r="A7" s="51">
        <v>2012</v>
      </c>
      <c r="B7" s="51" t="s">
        <v>345</v>
      </c>
      <c r="C7" s="492">
        <v>2868</v>
      </c>
      <c r="D7" s="367">
        <v>153</v>
      </c>
      <c r="E7" s="367">
        <v>3033</v>
      </c>
      <c r="F7" s="492">
        <v>9717</v>
      </c>
      <c r="G7" s="492">
        <v>440</v>
      </c>
      <c r="H7" s="492">
        <v>13260</v>
      </c>
      <c r="I7" s="492">
        <f t="shared" si="0"/>
        <v>29471</v>
      </c>
      <c r="J7" s="549"/>
    </row>
    <row r="8" spans="1:12" ht="22.5" customHeight="1">
      <c r="A8" s="51">
        <v>2013</v>
      </c>
      <c r="B8" s="51" t="s">
        <v>346</v>
      </c>
      <c r="C8" s="492">
        <v>2869</v>
      </c>
      <c r="D8" s="367">
        <v>143</v>
      </c>
      <c r="E8" s="367">
        <v>3025</v>
      </c>
      <c r="F8" s="367">
        <v>9827</v>
      </c>
      <c r="G8" s="367">
        <v>485</v>
      </c>
      <c r="H8" s="367">
        <v>13314</v>
      </c>
      <c r="I8" s="492">
        <f t="shared" si="0"/>
        <v>29663</v>
      </c>
      <c r="J8" s="549"/>
    </row>
    <row r="9" spans="1:12" ht="22.5" customHeight="1">
      <c r="A9" s="51">
        <v>2014</v>
      </c>
      <c r="B9" s="51" t="s">
        <v>347</v>
      </c>
      <c r="C9" s="492">
        <v>2740</v>
      </c>
      <c r="D9" s="367">
        <v>131</v>
      </c>
      <c r="E9" s="367">
        <v>2933</v>
      </c>
      <c r="F9" s="367">
        <v>9510</v>
      </c>
      <c r="G9" s="367">
        <v>527</v>
      </c>
      <c r="H9" s="367">
        <v>13157</v>
      </c>
      <c r="I9" s="492">
        <f t="shared" si="0"/>
        <v>28998</v>
      </c>
      <c r="J9" s="549"/>
    </row>
    <row r="10" spans="1:12" ht="22.5" customHeight="1">
      <c r="A10" s="51">
        <v>2015</v>
      </c>
      <c r="B10" s="51" t="s">
        <v>348</v>
      </c>
      <c r="C10" s="492">
        <v>2717</v>
      </c>
      <c r="D10" s="367">
        <v>129</v>
      </c>
      <c r="E10" s="367">
        <v>2813</v>
      </c>
      <c r="F10" s="367">
        <v>9614</v>
      </c>
      <c r="G10" s="367">
        <v>564</v>
      </c>
      <c r="H10" s="367">
        <v>13416</v>
      </c>
      <c r="I10" s="492">
        <f t="shared" si="0"/>
        <v>29253</v>
      </c>
      <c r="J10" s="549"/>
    </row>
    <row r="11" spans="1:12" ht="22.5" customHeight="1">
      <c r="A11" s="51">
        <v>2016</v>
      </c>
      <c r="B11" s="51" t="s">
        <v>349</v>
      </c>
      <c r="C11" s="492">
        <v>2660</v>
      </c>
      <c r="D11" s="367">
        <v>119</v>
      </c>
      <c r="E11" s="367">
        <v>2751</v>
      </c>
      <c r="F11" s="367">
        <v>9298</v>
      </c>
      <c r="G11" s="367">
        <v>597</v>
      </c>
      <c r="H11" s="367">
        <v>13225</v>
      </c>
      <c r="I11" s="93">
        <f t="shared" si="0"/>
        <v>28650</v>
      </c>
      <c r="J11" s="550"/>
    </row>
    <row r="12" spans="1:12" ht="22.5" customHeight="1">
      <c r="A12" s="51">
        <v>2017</v>
      </c>
      <c r="B12" s="51" t="s">
        <v>350</v>
      </c>
      <c r="C12" s="492">
        <v>2576</v>
      </c>
      <c r="D12" s="367">
        <v>115</v>
      </c>
      <c r="E12" s="367">
        <v>2675</v>
      </c>
      <c r="F12" s="367">
        <v>9130</v>
      </c>
      <c r="G12" s="367">
        <v>687</v>
      </c>
      <c r="H12" s="367">
        <v>13532</v>
      </c>
      <c r="I12" s="93">
        <v>28716</v>
      </c>
      <c r="J12" s="550"/>
    </row>
    <row r="13" spans="1:12" ht="22.5" customHeight="1">
      <c r="A13" s="51">
        <v>2018</v>
      </c>
      <c r="B13" s="51" t="s">
        <v>351</v>
      </c>
      <c r="C13" s="84">
        <v>2420</v>
      </c>
      <c r="D13" s="84">
        <v>124</v>
      </c>
      <c r="E13" s="84">
        <v>2544</v>
      </c>
      <c r="F13" s="84">
        <v>8534</v>
      </c>
      <c r="G13" s="84">
        <v>707</v>
      </c>
      <c r="H13" s="84">
        <v>13897</v>
      </c>
      <c r="I13" s="93">
        <f>SUM(C13:H13)</f>
        <v>28226</v>
      </c>
      <c r="J13" s="19"/>
    </row>
    <row r="14" spans="1:12" ht="22.5" customHeight="1">
      <c r="A14" s="228">
        <v>2019</v>
      </c>
      <c r="B14" s="228" t="s">
        <v>352</v>
      </c>
      <c r="C14" s="658">
        <v>2201</v>
      </c>
      <c r="D14" s="658">
        <v>99</v>
      </c>
      <c r="E14" s="219">
        <v>2340</v>
      </c>
      <c r="F14" s="219">
        <v>7809</v>
      </c>
      <c r="G14" s="219">
        <v>698</v>
      </c>
      <c r="H14" s="219">
        <v>13794</v>
      </c>
      <c r="I14" s="486">
        <f>SUM(C14:H14)</f>
        <v>26941</v>
      </c>
    </row>
    <row r="15" spans="1:12" ht="22.5" customHeight="1">
      <c r="A15" s="295">
        <v>2020</v>
      </c>
      <c r="B15" s="295" t="s">
        <v>556</v>
      </c>
      <c r="C15" s="657">
        <v>2053</v>
      </c>
      <c r="D15" s="657">
        <v>84</v>
      </c>
      <c r="E15" s="308">
        <v>2313</v>
      </c>
      <c r="F15" s="308">
        <v>6186</v>
      </c>
      <c r="G15" s="308">
        <v>677</v>
      </c>
      <c r="H15" s="281">
        <v>15328</v>
      </c>
      <c r="I15" s="308">
        <v>26642</v>
      </c>
    </row>
    <row r="16" spans="1:12" ht="22.5" customHeight="1">
      <c r="A16" s="295">
        <v>2021</v>
      </c>
      <c r="B16" s="295" t="s">
        <v>585</v>
      </c>
      <c r="C16" s="657">
        <v>1968</v>
      </c>
      <c r="D16" s="657">
        <v>75</v>
      </c>
      <c r="E16" s="308">
        <v>2233</v>
      </c>
      <c r="F16" s="308">
        <v>6175</v>
      </c>
      <c r="G16" s="308">
        <v>632</v>
      </c>
      <c r="H16" s="281">
        <v>14500</v>
      </c>
      <c r="I16" s="308">
        <v>25581</v>
      </c>
    </row>
    <row r="17" spans="1:9" ht="22.5" customHeight="1">
      <c r="A17" s="295">
        <v>2022</v>
      </c>
      <c r="B17" s="295" t="s">
        <v>632</v>
      </c>
      <c r="C17" s="58">
        <v>2043</v>
      </c>
      <c r="D17" s="58">
        <v>85</v>
      </c>
      <c r="E17" s="58">
        <v>3080</v>
      </c>
      <c r="F17" s="58">
        <v>6678</v>
      </c>
      <c r="G17" s="58">
        <v>693</v>
      </c>
      <c r="H17" s="58">
        <v>14186</v>
      </c>
      <c r="I17" s="58">
        <v>26762</v>
      </c>
    </row>
    <row r="18" spans="1:9" ht="22.5" customHeight="1"/>
    <row r="19" spans="1:9" ht="22.5" customHeight="1"/>
    <row r="20" spans="1:9" ht="22.5" customHeight="1"/>
    <row r="21" spans="1:9" ht="22.5" customHeight="1"/>
    <row r="22" spans="1:9" ht="22.5" customHeight="1"/>
    <row r="23" spans="1:9" ht="22.5" customHeight="1"/>
  </sheetData>
  <customSheetViews>
    <customSheetView guid="{7638DF67-4320-4B2E-8CED-F30400A22A6F}"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1"/>
      <headerFooter>
        <oddFooter>&amp;C- &amp;P -</oddFooter>
      </headerFooter>
    </customSheetView>
    <customSheetView guid="{033C36F7-E1E4-46BF-954B-BBA7310CE75C}" scale="85" showGridLines="0">
      <selection activeCell="D17" sqref="D17"/>
      <colBreaks count="1" manualBreakCount="1">
        <brk id="10" max="20" man="1"/>
      </colBreaks>
      <pageMargins left="0.25" right="0.25" top="0.75" bottom="0.75" header="0.3" footer="0.3"/>
      <pageSetup paperSize="9" scale="58" orientation="portrait" horizontalDpi="300" verticalDpi="300" r:id="rId2"/>
      <headerFooter>
        <oddFooter>&amp;C- &amp;P -</oddFooter>
      </headerFooter>
    </customSheetView>
    <customSheetView guid="{36472B0F-2A8F-4437-8A5B-DB8B4B6E968E}"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3"/>
      <headerFooter>
        <oddFooter>&amp;C- &amp;P -</oddFooter>
      </headerFooter>
    </customSheetView>
    <customSheetView guid="{2D0A6E8D-0408-4801-8FAA-C5FD88FF0EC2}" scale="85" showGridLines="0">
      <selection activeCell="D17" sqref="D17"/>
      <colBreaks count="1" manualBreakCount="1">
        <brk id="10" max="20" man="1"/>
      </colBreaks>
      <pageMargins left="0.25" right="0.25" top="0.75" bottom="0.75" header="0.3" footer="0.3"/>
      <pageSetup paperSize="9" scale="58" orientation="portrait" horizontalDpi="300" verticalDpi="300" r:id="rId4"/>
      <headerFooter>
        <oddFooter>&amp;C- &amp;P -</oddFooter>
      </headerFooter>
    </customSheetView>
    <customSheetView guid="{CCAE2F8D-A096-471A-A5DB-761473E75C80}" scale="85" showGridLines="0" printArea="1">
      <colBreaks count="1" manualBreakCount="1">
        <brk id="10" max="20" man="1"/>
      </colBreaks>
      <pageMargins left="0.25" right="0.25" top="0.75" bottom="0.75" header="0.3" footer="0.3"/>
      <pageSetup paperSize="9" scale="58" orientation="portrait" horizontalDpi="300" verticalDpi="300" r:id="rId5"/>
      <headerFooter>
        <oddFooter>&amp;C- &amp;P -</oddFooter>
      </headerFooter>
    </customSheetView>
    <customSheetView guid="{A70FDA42-82B2-4F14-8984-2E2044C05861}" scale="85" showGridLines="0">
      <colBreaks count="1" manualBreakCount="1">
        <brk id="10" max="20" man="1"/>
      </colBreaks>
      <pageMargins left="0.25" right="0.25" top="0.75" bottom="0.75" header="0.3" footer="0.3"/>
      <pageSetup paperSize="9" scale="58" orientation="portrait" horizontalDpi="300" verticalDpi="300" r:id="rId6"/>
      <headerFooter>
        <oddFooter>&amp;C- &amp;P -</oddFooter>
      </headerFooter>
    </customSheetView>
    <customSheetView guid="{F8F8F397-D6A3-4BD0-9E53-3D39483D1CBF}" scale="85" showGridLines="0">
      <colBreaks count="1" manualBreakCount="1">
        <brk id="10" max="20" man="1"/>
      </colBreaks>
      <pageMargins left="0.25" right="0.25" top="0.75" bottom="0.75" header="0.3" footer="0.3"/>
      <pageSetup paperSize="9" scale="58" orientation="portrait" horizontalDpi="300" verticalDpi="300" r:id="rId7"/>
      <headerFooter>
        <oddFooter>&amp;C- &amp;P -</oddFooter>
      </headerFooter>
    </customSheetView>
    <customSheetView guid="{D673FFEC-E07D-49B9-A0FC-BCF5FDFD2C67}" scale="85" showGridLines="0">
      <colBreaks count="1" manualBreakCount="1">
        <brk id="10" max="20" man="1"/>
      </colBreaks>
      <pageMargins left="0.25" right="0.25" top="0.75" bottom="0.75" header="0.3" footer="0.3"/>
      <pageSetup paperSize="9" scale="58" orientation="portrait" horizontalDpi="300" verticalDpi="300" r:id="rId8"/>
      <headerFooter>
        <oddFooter>&amp;C- &amp;P -</oddFooter>
      </headerFooter>
    </customSheetView>
    <customSheetView guid="{EE98275F-E3BA-4A7E-BE2A-0F7F35847352}" scale="85" showGridLines="0" printArea="1">
      <colBreaks count="1" manualBreakCount="1">
        <brk id="10" max="20" man="1"/>
      </colBreaks>
      <pageMargins left="0.25" right="0.25" top="0.75" bottom="0.75" header="0.3" footer="0.3"/>
      <pageSetup paperSize="9" scale="58" orientation="portrait" horizontalDpi="300" verticalDpi="300" r:id="rId9"/>
      <headerFooter>
        <oddFooter>&amp;C- &amp;P -</oddFooter>
      </headerFooter>
    </customSheetView>
    <customSheetView guid="{97E03D02-D480-4666-A6E1-59D4144B3FD9}" scale="85" showGridLines="0" printArea="1">
      <colBreaks count="1" manualBreakCount="1">
        <brk id="10" max="20" man="1"/>
      </colBreaks>
      <pageMargins left="0.25" right="0.25" top="0.75" bottom="0.75" header="0.3" footer="0.3"/>
      <pageSetup paperSize="9" scale="58" orientation="portrait" horizontalDpi="300" verticalDpi="300" r:id="rId10"/>
      <headerFooter>
        <oddFooter>&amp;C- &amp;P -</oddFooter>
      </headerFooter>
    </customSheetView>
    <customSheetView guid="{9A3FFD83-48B2-47DA-8A5E-53892F5AF928}" scale="85" showGridLines="0" printArea="1">
      <colBreaks count="1" manualBreakCount="1">
        <brk id="10" max="20" man="1"/>
      </colBreaks>
      <pageMargins left="0.25" right="0.25" top="0.75" bottom="0.75" header="0.3" footer="0.3"/>
      <pageSetup paperSize="9" scale="58" orientation="portrait" horizontalDpi="300" verticalDpi="300" r:id="rId11"/>
      <headerFooter>
        <oddFooter>&amp;C- &amp;P -</oddFooter>
      </headerFooter>
    </customSheetView>
    <customSheetView guid="{717D5D0E-03BD-42FE-B02F-A9FF9CADF1A5}" scale="85" showGridLines="0">
      <colBreaks count="1" manualBreakCount="1">
        <brk id="10" max="20" man="1"/>
      </colBreaks>
      <pageMargins left="0.25" right="0.25" top="0.75" bottom="0.75" header="0.3" footer="0.3"/>
      <pageSetup paperSize="9" scale="58" orientation="portrait" horizontalDpi="300" verticalDpi="300" r:id="rId12"/>
      <headerFooter>
        <oddFooter>&amp;C- &amp;P -</oddFooter>
      </headerFooter>
    </customSheetView>
    <customSheetView guid="{30A2590E-B68F-488E-B4E2-55E3D8A53AAC}" scale="85" showGridLines="0">
      <colBreaks count="1" manualBreakCount="1">
        <brk id="10" max="20" man="1"/>
      </colBreaks>
      <pageMargins left="0.25" right="0.25" top="0.75" bottom="0.75" header="0.3" footer="0.3"/>
      <pageSetup paperSize="9" scale="58" orientation="portrait" horizontalDpi="300" verticalDpi="300" r:id="rId13"/>
      <headerFooter>
        <oddFooter>&amp;C- &amp;P -</oddFooter>
      </headerFooter>
    </customSheetView>
    <customSheetView guid="{031DD57E-C293-423A-8DF7-B2FDC9241663}" scale="85" showGridLines="0">
      <colBreaks count="1" manualBreakCount="1">
        <brk id="10" max="20" man="1"/>
      </colBreaks>
      <pageMargins left="0.25" right="0.25" top="0.75" bottom="0.75" header="0.3" footer="0.3"/>
      <pageSetup paperSize="9" scale="58" orientation="portrait" horizontalDpi="300" verticalDpi="300" r:id="rId14"/>
      <headerFooter>
        <oddFooter>&amp;C- &amp;P -</oddFooter>
      </headerFooter>
    </customSheetView>
    <customSheetView guid="{F9B3178F-FE3C-420E-BE2A-18A94A5552B8}" scale="85" showGridLines="0">
      <colBreaks count="1" manualBreakCount="1">
        <brk id="10" max="20" man="1"/>
      </colBreaks>
      <pageMargins left="0.25" right="0.25" top="0.75" bottom="0.75" header="0.3" footer="0.3"/>
      <pageSetup paperSize="9" scale="58" orientation="portrait" horizontalDpi="300" verticalDpi="300" r:id="rId15"/>
      <headerFooter>
        <oddFooter>&amp;C- &amp;P -</oddFooter>
      </headerFooter>
    </customSheetView>
    <customSheetView guid="{F314B098-4B95-4B92-8423-CB04A69922DF}" scale="85" showGridLines="0" printArea="1">
      <colBreaks count="1" manualBreakCount="1">
        <brk id="10" max="20" man="1"/>
      </colBreaks>
      <pageMargins left="0.25" right="0.25" top="0.75" bottom="0.75" header="0.3" footer="0.3"/>
      <pageSetup paperSize="9" scale="58" orientation="portrait" horizontalDpi="300" verticalDpi="300" r:id="rId16"/>
      <headerFooter>
        <oddFooter>&amp;C- &amp;P -</oddFooter>
      </headerFooter>
    </customSheetView>
    <customSheetView guid="{BBA60712-7519-46EB-A3CF-B043CF2D8D90}" scale="85" showGridLines="0" printArea="1">
      <colBreaks count="1" manualBreakCount="1">
        <brk id="10" max="20" man="1"/>
      </colBreaks>
      <pageMargins left="0.25" right="0.25" top="0.75" bottom="0.75" header="0.3" footer="0.3"/>
      <pageSetup paperSize="9" scale="58" orientation="portrait" horizontalDpi="300" verticalDpi="300" r:id="rId17"/>
      <headerFooter>
        <oddFooter>&amp;C- &amp;P -</oddFooter>
      </headerFooter>
    </customSheetView>
    <customSheetView guid="{FAEA9D20-506D-4159-8291-B8ED06C29A08}" scale="85" showGridLines="0">
      <colBreaks count="1" manualBreakCount="1">
        <brk id="10" max="20" man="1"/>
      </colBreaks>
      <pageMargins left="0.25" right="0.25" top="0.75" bottom="0.75" header="0.3" footer="0.3"/>
      <pageSetup paperSize="9" scale="58" orientation="portrait" horizontalDpi="300" verticalDpi="300" r:id="rId18"/>
      <headerFooter>
        <oddFooter>&amp;C- &amp;P -</oddFooter>
      </headerFooter>
    </customSheetView>
    <customSheetView guid="{499C3B7B-ECFB-4FFB-BA0B-0B7B9DCC326F}" scale="85" showGridLines="0" printArea="1">
      <colBreaks count="1" manualBreakCount="1">
        <brk id="10" max="20" man="1"/>
      </colBreaks>
      <pageMargins left="0.25" right="0.25" top="0.75" bottom="0.75" header="0.3" footer="0.3"/>
      <pageSetup paperSize="9" scale="58" orientation="portrait" horizontalDpi="300" verticalDpi="300" r:id="rId19"/>
      <headerFooter>
        <oddFooter>&amp;C- &amp;P -</oddFooter>
      </headerFooter>
    </customSheetView>
    <customSheetView guid="{582EB886-5348-41F7-B6C3-7D5782D3ACD9}" scale="85" showGridLines="0">
      <colBreaks count="1" manualBreakCount="1">
        <brk id="10" max="20" man="1"/>
      </colBreaks>
      <pageMargins left="0.25" right="0.25" top="0.75" bottom="0.75" header="0.3" footer="0.3"/>
      <pageSetup paperSize="9" scale="58" orientation="portrait" horizontalDpi="300" verticalDpi="300" r:id="rId20"/>
      <headerFooter>
        <oddFooter>&amp;C- &amp;P -</oddFooter>
      </headerFooter>
    </customSheetView>
    <customSheetView guid="{67A28A89-E198-4A6E-809F-7C1EE1D592B0}" scale="85" showGridLines="0" printArea="1">
      <colBreaks count="1" manualBreakCount="1">
        <brk id="10" max="20" man="1"/>
      </colBreaks>
      <pageMargins left="0.25" right="0.25" top="0.75" bottom="0.75" header="0.3" footer="0.3"/>
      <pageSetup paperSize="9" scale="58" orientation="portrait" horizontalDpi="300" verticalDpi="300" r:id="rId21"/>
      <headerFooter>
        <oddFooter>&amp;C- &amp;P -</oddFooter>
      </headerFooter>
    </customSheetView>
    <customSheetView guid="{CED0B8D9-B004-48AD-A858-70C151F3F6A0}" scale="85" showGridLines="0">
      <colBreaks count="1" manualBreakCount="1">
        <brk id="10" max="20" man="1"/>
      </colBreaks>
      <pageMargins left="0.25" right="0.25" top="0.75" bottom="0.75" header="0.3" footer="0.3"/>
      <pageSetup paperSize="9" scale="58" orientation="portrait" horizontalDpi="300" verticalDpi="300" r:id="rId22"/>
      <headerFooter>
        <oddFooter>&amp;C- &amp;P -</oddFooter>
      </headerFooter>
    </customSheetView>
    <customSheetView guid="{76A99285-706C-47CC-88FC-63EDE717FCB7}" scale="85" showGridLines="0">
      <colBreaks count="1" manualBreakCount="1">
        <brk id="10" max="20" man="1"/>
      </colBreaks>
      <pageMargins left="0.25" right="0.25" top="0.75" bottom="0.75" header="0.3" footer="0.3"/>
      <pageSetup paperSize="9" scale="58" orientation="portrait" horizontalDpi="300" verticalDpi="300" r:id="rId23"/>
      <headerFooter>
        <oddFooter>&amp;C- &amp;P -</oddFooter>
      </headerFooter>
    </customSheetView>
    <customSheetView guid="{00865AC3-5823-4499-87D6-A32864153DFC}" scale="85" showGridLines="0">
      <colBreaks count="1" manualBreakCount="1">
        <brk id="10" max="20" man="1"/>
      </colBreaks>
      <pageMargins left="0.25" right="0.25" top="0.75" bottom="0.75" header="0.3" footer="0.3"/>
      <pageSetup paperSize="9" scale="58" orientation="portrait" horizontalDpi="300" verticalDpi="300" r:id="rId24"/>
      <headerFooter>
        <oddFooter>&amp;C- &amp;P -</oddFooter>
      </headerFooter>
    </customSheetView>
    <customSheetView guid="{441DB8A6-A33C-419D-875A-3F2FFBE6E0E8}" scale="85" showGridLines="0">
      <colBreaks count="1" manualBreakCount="1">
        <brk id="10" max="20" man="1"/>
      </colBreaks>
      <pageMargins left="0.25" right="0.25" top="0.75" bottom="0.75" header="0.3" footer="0.3"/>
      <pageSetup paperSize="9" scale="58" orientation="portrait" horizontalDpi="300" verticalDpi="300" r:id="rId25"/>
      <headerFooter>
        <oddFooter>&amp;C- &amp;P -</oddFooter>
      </headerFooter>
    </customSheetView>
    <customSheetView guid="{2BC28E4B-9C81-4843-8B55-63150A8DD92B}" scale="85" showGridLines="0">
      <colBreaks count="1" manualBreakCount="1">
        <brk id="10" max="20" man="1"/>
      </colBreaks>
      <pageMargins left="0.25" right="0.25" top="0.75" bottom="0.75" header="0.3" footer="0.3"/>
      <pageSetup paperSize="9" scale="58" orientation="portrait" horizontalDpi="300" verticalDpi="300" r:id="rId26"/>
      <headerFooter>
        <oddFooter>&amp;C- &amp;P -</oddFooter>
      </headerFooter>
    </customSheetView>
    <customSheetView guid="{CEC8D9A4-667A-441A-B348-38BA69B851DA}" scale="85" showGridLines="0">
      <colBreaks count="1" manualBreakCount="1">
        <brk id="10" max="20" man="1"/>
      </colBreaks>
      <pageMargins left="0.25" right="0.25" top="0.75" bottom="0.75" header="0.3" footer="0.3"/>
      <pageSetup paperSize="9" scale="58" orientation="portrait" horizontalDpi="300" verticalDpi="300" r:id="rId27"/>
      <headerFooter>
        <oddFooter>&amp;C- &amp;P -</oddFooter>
      </headerFooter>
    </customSheetView>
    <customSheetView guid="{84F041DC-148A-40FE-A6D1-68C2D054DF55}" scale="85" showGridLines="0">
      <colBreaks count="1" manualBreakCount="1">
        <brk id="10" max="20" man="1"/>
      </colBreaks>
      <pageMargins left="0.25" right="0.25" top="0.75" bottom="0.75" header="0.3" footer="0.3"/>
      <pageSetup paperSize="9" scale="58" orientation="portrait" horizontalDpi="300" verticalDpi="300" r:id="rId28"/>
      <headerFooter>
        <oddFooter>&amp;C- &amp;P -</oddFooter>
      </headerFooter>
    </customSheetView>
    <customSheetView guid="{EA8DD5C4-37CD-4D83-93C6-8AAE3FA22626}" scale="85" showGridLines="0">
      <colBreaks count="1" manualBreakCount="1">
        <brk id="10" max="20" man="1"/>
      </colBreaks>
      <pageMargins left="0.25" right="0.25" top="0.75" bottom="0.75" header="0.3" footer="0.3"/>
      <pageSetup paperSize="9" scale="58" orientation="portrait" horizontalDpi="300" verticalDpi="300" r:id="rId29"/>
      <headerFooter>
        <oddFooter>&amp;C- &amp;P -</oddFooter>
      </headerFooter>
    </customSheetView>
    <customSheetView guid="{EB719729-E4E7-4A6B-A0F2-B45634A8A39C}" scale="85" showGridLines="0">
      <colBreaks count="1" manualBreakCount="1">
        <brk id="10" max="20" man="1"/>
      </colBreaks>
      <pageMargins left="0.25" right="0.25" top="0.75" bottom="0.75" header="0.3" footer="0.3"/>
      <pageSetup paperSize="9" scale="58" orientation="portrait" horizontalDpi="300" verticalDpi="300" r:id="rId30"/>
      <headerFooter>
        <oddFooter>&amp;C- &amp;P -</oddFooter>
      </headerFooter>
    </customSheetView>
    <customSheetView guid="{3BCE3315-BEC0-4AD9-A818-0BC0D795FE7B}" scale="85" showGridLines="0" printArea="1">
      <colBreaks count="1" manualBreakCount="1">
        <brk id="10" max="20" man="1"/>
      </colBreaks>
      <pageMargins left="0.25" right="0.25" top="0.75" bottom="0.75" header="0.3" footer="0.3"/>
      <pageSetup paperSize="9" scale="58" orientation="portrait" horizontalDpi="300" verticalDpi="300" r:id="rId31"/>
      <headerFooter>
        <oddFooter>&amp;C- &amp;P -</oddFooter>
      </headerFooter>
    </customSheetView>
    <customSheetView guid="{D5E8139D-26D3-42E5-96BB-6121322C48CB}" scale="85" showGridLines="0">
      <colBreaks count="1" manualBreakCount="1">
        <brk id="10" max="20" man="1"/>
      </colBreaks>
      <pageMargins left="0.25" right="0.25" top="0.75" bottom="0.75" header="0.3" footer="0.3"/>
      <pageSetup paperSize="9" scale="58" orientation="portrait" horizontalDpi="300" verticalDpi="300" r:id="rId32"/>
      <headerFooter>
        <oddFooter>&amp;C- &amp;P -</oddFooter>
      </headerFooter>
    </customSheetView>
    <customSheetView guid="{A7A537DD-3639-4028-8374-24EF93F7F50D}" scale="85" showGridLines="0" printArea="1">
      <colBreaks count="1" manualBreakCount="1">
        <brk id="10" max="20" man="1"/>
      </colBreaks>
      <pageMargins left="0.25" right="0.25" top="0.75" bottom="0.75" header="0.3" footer="0.3"/>
      <pageSetup paperSize="9" scale="58" orientation="portrait" horizontalDpi="300" verticalDpi="300" r:id="rId33"/>
      <headerFooter>
        <oddFooter>&amp;C- &amp;P -</oddFooter>
      </headerFooter>
    </customSheetView>
    <customSheetView guid="{0B51740E-E870-447D-82CF-F9426A0FDB8A}" scale="85" showGridLines="0">
      <colBreaks count="1" manualBreakCount="1">
        <brk id="10" max="20" man="1"/>
      </colBreaks>
      <pageMargins left="0.25" right="0.25" top="0.75" bottom="0.75" header="0.3" footer="0.3"/>
      <pageSetup paperSize="9" scale="58" orientation="portrait" horizontalDpi="300" verticalDpi="300" r:id="rId34"/>
      <headerFooter>
        <oddFooter>&amp;C- &amp;P -</oddFooter>
      </headerFooter>
    </customSheetView>
    <customSheetView guid="{B25978DA-B72A-4DF3-B7F6-0B7323E18582}" scale="85" showGridLines="0">
      <colBreaks count="1" manualBreakCount="1">
        <brk id="10" max="20" man="1"/>
      </colBreaks>
      <pageMargins left="0.25" right="0.25" top="0.75" bottom="0.75" header="0.3" footer="0.3"/>
      <pageSetup paperSize="9" scale="58" orientation="portrait" horizontalDpi="300" verticalDpi="300" r:id="rId35"/>
      <headerFooter>
        <oddFooter>&amp;C- &amp;P -</oddFooter>
      </headerFooter>
    </customSheetView>
    <customSheetView guid="{1FD8CC80-ABBD-4004-965D-7C3A94C6060A}" scale="85" showGridLines="0" printArea="1">
      <colBreaks count="1" manualBreakCount="1">
        <brk id="10" max="20" man="1"/>
      </colBreaks>
      <pageMargins left="0.25" right="0.25" top="0.75" bottom="0.75" header="0.3" footer="0.3"/>
      <pageSetup paperSize="9" scale="58" orientation="portrait" horizontalDpi="300" verticalDpi="300" r:id="rId36"/>
      <headerFooter>
        <oddFooter>&amp;C- &amp;P -</oddFooter>
      </headerFooter>
    </customSheetView>
    <customSheetView guid="{4B3B3520-A8B7-4246-A658-5E3046C11156}" scale="85" showGridLines="0" printArea="1">
      <colBreaks count="1" manualBreakCount="1">
        <brk id="10" max="20" man="1"/>
      </colBreaks>
      <pageMargins left="0.25" right="0.25" top="0.75" bottom="0.75" header="0.3" footer="0.3"/>
      <pageSetup paperSize="9" scale="58" orientation="portrait" horizontalDpi="300" verticalDpi="300" r:id="rId37"/>
      <headerFooter>
        <oddFooter>&amp;C- &amp;P -</oddFooter>
      </headerFooter>
    </customSheetView>
    <customSheetView guid="{8AC86257-3275-45B0-9EB5-FCC978284538}" scale="85" showGridLines="0">
      <colBreaks count="1" manualBreakCount="1">
        <brk id="10" max="20" man="1"/>
      </colBreaks>
      <pageMargins left="0.25" right="0.25" top="0.75" bottom="0.75" header="0.3" footer="0.3"/>
      <pageSetup paperSize="9" scale="58" orientation="portrait" horizontalDpi="300" verticalDpi="300" r:id="rId38"/>
      <headerFooter>
        <oddFooter>&amp;C- &amp;P -</oddFooter>
      </headerFooter>
    </customSheetView>
    <customSheetView guid="{E45D6C9F-29CA-4814-BB11-FCF7794E8FD9}" scale="85" showGridLines="0" printArea="1">
      <colBreaks count="1" manualBreakCount="1">
        <brk id="10" max="20" man="1"/>
      </colBreaks>
      <pageMargins left="0.25" right="0.25" top="0.75" bottom="0.75" header="0.3" footer="0.3"/>
      <pageSetup paperSize="9" scale="58" orientation="portrait" horizontalDpi="300" verticalDpi="300" r:id="rId39"/>
      <headerFooter>
        <oddFooter>&amp;C- &amp;P -</oddFooter>
      </headerFooter>
    </customSheetView>
    <customSheetView guid="{8B4E2514-D1F2-4DC0-817C-9C588D7DCCCB}" scale="85" showGridLines="0" printArea="1">
      <colBreaks count="1" manualBreakCount="1">
        <brk id="10" max="20" man="1"/>
      </colBreaks>
      <pageMargins left="0.25" right="0.25" top="0.75" bottom="0.75" header="0.3" footer="0.3"/>
      <pageSetup paperSize="9" scale="58" orientation="portrait" horizontalDpi="300" verticalDpi="300" r:id="rId40"/>
      <headerFooter>
        <oddFooter>&amp;C- &amp;P -</oddFooter>
      </headerFooter>
    </customSheetView>
    <customSheetView guid="{C0326AA0-4A84-4874-8CF5-FBF582EDE8E4}" scale="85" showGridLines="0" printArea="1">
      <colBreaks count="1" manualBreakCount="1">
        <brk id="10" max="20" man="1"/>
      </colBreaks>
      <pageMargins left="0.25" right="0.25" top="0.75" bottom="0.75" header="0.3" footer="0.3"/>
      <pageSetup paperSize="9" scale="58" orientation="portrait" horizontalDpi="300" verticalDpi="300" r:id="rId41"/>
      <headerFooter>
        <oddFooter>&amp;C- &amp;P -</oddFooter>
      </headerFooter>
    </customSheetView>
    <customSheetView guid="{59B93C71-A242-4D48-B468-4BF3F954629F}" scale="85" showGridLines="0" printArea="1">
      <colBreaks count="1" manualBreakCount="1">
        <brk id="10" max="20" man="1"/>
      </colBreaks>
      <pageMargins left="0.25" right="0.25" top="0.75" bottom="0.75" header="0.3" footer="0.3"/>
      <pageSetup paperSize="9" scale="58" orientation="portrait" horizontalDpi="300" verticalDpi="300" r:id="rId42"/>
      <headerFooter>
        <oddFooter>&amp;C- &amp;P -</oddFooter>
      </headerFooter>
    </customSheetView>
    <customSheetView guid="{1E58E4D1-4C75-4B8C-BEB1-17A46DD86746}" scale="85" showGridLines="0">
      <colBreaks count="1" manualBreakCount="1">
        <brk id="10" max="20" man="1"/>
      </colBreaks>
      <pageMargins left="0.25" right="0.25" top="0.75" bottom="0.75" header="0.3" footer="0.3"/>
      <pageSetup paperSize="9" scale="58" orientation="portrait" horizontalDpi="300" verticalDpi="300" r:id="rId43"/>
      <headerFooter>
        <oddFooter>&amp;C- &amp;P -</oddFooter>
      </headerFooter>
    </customSheetView>
    <customSheetView guid="{D71B0015-E1E5-4683-BC96-4B8372B0A92C}" scale="85" showGridLines="0" printArea="1">
      <colBreaks count="1" manualBreakCount="1">
        <brk id="10" max="20" man="1"/>
      </colBreaks>
      <pageMargins left="0.25" right="0.25" top="0.75" bottom="0.75" header="0.3" footer="0.3"/>
      <pageSetup paperSize="9" scale="58" orientation="portrait" horizontalDpi="300" verticalDpi="300" r:id="rId44"/>
      <headerFooter>
        <oddFooter>&amp;C- &amp;P -</oddFooter>
      </headerFooter>
    </customSheetView>
    <customSheetView guid="{7A9295A9-5D4A-4252-8AE5-EAA229FB3161}" scale="85" showGridLines="0" printArea="1">
      <colBreaks count="1" manualBreakCount="1">
        <brk id="10" max="20" man="1"/>
      </colBreaks>
      <pageMargins left="0.25" right="0.25" top="0.75" bottom="0.75" header="0.3" footer="0.3"/>
      <pageSetup paperSize="9" scale="58" orientation="portrait" horizontalDpi="300" verticalDpi="300" r:id="rId45"/>
      <headerFooter>
        <oddFooter>&amp;C- &amp;P -</oddFooter>
      </headerFooter>
    </customSheetView>
    <customSheetView guid="{034C4040-D496-4677-9760-C8AFC8A3816C}" scale="85" showGridLines="0">
      <colBreaks count="1" manualBreakCount="1">
        <brk id="10" max="20" man="1"/>
      </colBreaks>
      <pageMargins left="0.25" right="0.25" top="0.75" bottom="0.75" header="0.3" footer="0.3"/>
      <pageSetup paperSize="9" scale="58" orientation="portrait" horizontalDpi="300" verticalDpi="300" r:id="rId46"/>
      <headerFooter>
        <oddFooter>&amp;C- &amp;P -</oddFooter>
      </headerFooter>
    </customSheetView>
    <customSheetView guid="{430D13A4-4EC3-4F3B-94F5-67B604D20D98}" scale="85" showGridLines="0" printArea="1">
      <colBreaks count="1" manualBreakCount="1">
        <brk id="10" max="20" man="1"/>
      </colBreaks>
      <pageMargins left="0.25" right="0.25" top="0.75" bottom="0.75" header="0.3" footer="0.3"/>
      <pageSetup paperSize="9" scale="58" orientation="portrait" horizontalDpi="300" verticalDpi="300" r:id="rId47"/>
      <headerFooter>
        <oddFooter>&amp;C- &amp;P -</oddFooter>
      </headerFooter>
    </customSheetView>
    <customSheetView guid="{337CCED3-5E6B-4E3D-BC98-489707EF974E}"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48"/>
      <headerFooter>
        <oddFooter>&amp;C- &amp;P -</oddFooter>
      </headerFooter>
    </customSheetView>
    <customSheetView guid="{0EDD8A79-DA95-4C03-AB90-8EF8BEF7366A}" scale="85" showGridLines="0">
      <selection activeCell="D17" sqref="D17"/>
      <colBreaks count="1" manualBreakCount="1">
        <brk id="10" max="20" man="1"/>
      </colBreaks>
      <pageMargins left="0.25" right="0.25" top="0.75" bottom="0.75" header="0.3" footer="0.3"/>
      <pageSetup paperSize="9" scale="58" orientation="portrait" horizontalDpi="300" verticalDpi="300" r:id="rId49"/>
      <headerFooter>
        <oddFooter>&amp;C- &amp;P -</oddFooter>
      </headerFooter>
    </customSheetView>
    <customSheetView guid="{214495F1-9B71-47E5-887D-A07A1A95C8B8}" scale="85" showGridLines="0">
      <selection activeCell="D17" sqref="D17"/>
      <colBreaks count="1" manualBreakCount="1">
        <brk id="10" max="20" man="1"/>
      </colBreaks>
      <pageMargins left="0.25" right="0.25" top="0.75" bottom="0.75" header="0.3" footer="0.3"/>
      <pageSetup paperSize="9" scale="58" orientation="portrait" horizontalDpi="300" verticalDpi="300" r:id="rId50"/>
      <headerFooter>
        <oddFooter>&amp;C- &amp;P -</oddFooter>
      </headerFooter>
    </customSheetView>
    <customSheetView guid="{CD8CBEF9-02F2-47BF-8155-972E366007BB}"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51"/>
      <headerFooter>
        <oddFooter>&amp;C- &amp;P -</oddFooter>
      </headerFooter>
    </customSheetView>
    <customSheetView guid="{BD61EDB6-A93F-4890-AEDE-32E26E64EB3F}"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52"/>
      <headerFooter>
        <oddFooter>&amp;C- &amp;P -</oddFooter>
      </headerFooter>
    </customSheetView>
    <customSheetView guid="{2551149C-B400-4FF7-9C66-7D38AF192CD3}" scale="85" showGridLines="0">
      <selection activeCell="D17" sqref="D17"/>
      <colBreaks count="1" manualBreakCount="1">
        <brk id="10" max="20" man="1"/>
      </colBreaks>
      <pageMargins left="0.25" right="0.25" top="0.75" bottom="0.75" header="0.3" footer="0.3"/>
      <pageSetup paperSize="9" scale="58" orientation="portrait" horizontalDpi="300" verticalDpi="300" r:id="rId53"/>
      <headerFooter>
        <oddFooter>&amp;C- &amp;P -</oddFooter>
      </headerFooter>
    </customSheetView>
    <customSheetView guid="{F0A88F7F-B050-44D2-9557-2B68B424EAF3}" scale="85" showGridLines="0">
      <selection activeCell="D17" sqref="D17"/>
      <colBreaks count="1" manualBreakCount="1">
        <brk id="10" max="20" man="1"/>
      </colBreaks>
      <pageMargins left="0.25" right="0.25" top="0.75" bottom="0.75" header="0.3" footer="0.3"/>
      <pageSetup paperSize="9" scale="58" orientation="portrait" horizontalDpi="300" verticalDpi="300" r:id="rId54"/>
      <headerFooter>
        <oddFooter>&amp;C- &amp;P -</oddFooter>
      </headerFooter>
    </customSheetView>
    <customSheetView guid="{2868789A-41EF-4245-B3C9-D4B5F666F8F4}"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55"/>
      <headerFooter>
        <oddFooter>&amp;C- &amp;P -</oddFooter>
      </headerFooter>
    </customSheetView>
    <customSheetView guid="{D4061CCF-D275-4D76-9A0F-61EA73C6A533}"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56"/>
      <headerFooter>
        <oddFooter>&amp;C- &amp;P -</oddFooter>
      </headerFooter>
    </customSheetView>
    <customSheetView guid="{EDD10121-F027-40CB-A383-1ABBBA7824D4}" scale="85" showGridLines="0" printArea="1">
      <selection activeCell="D17" sqref="D17"/>
      <colBreaks count="1" manualBreakCount="1">
        <brk id="10" max="20" man="1"/>
      </colBreaks>
      <pageMargins left="0.25" right="0.25" top="0.75" bottom="0.75" header="0.3" footer="0.3"/>
      <pageSetup paperSize="9" scale="58" orientation="portrait" horizontalDpi="300" verticalDpi="300" r:id="rId57"/>
      <headerFooter>
        <oddFooter>&amp;C- &amp;P -</oddFooter>
      </headerFooter>
    </customSheetView>
    <customSheetView guid="{D6BD57F8-F6EE-4534-8181-C57064A1B98C}" scale="130" showGridLines="0" topLeftCell="I1">
      <selection activeCell="V18" sqref="V18"/>
      <colBreaks count="1" manualBreakCount="1">
        <brk id="10" max="20" man="1"/>
      </colBreaks>
      <pageMargins left="0.25" right="0.25" top="0.75" bottom="0.75" header="0.3" footer="0.3"/>
      <pageSetup paperSize="9" scale="58" orientation="portrait" horizontalDpi="300" verticalDpi="300" r:id="rId58"/>
      <headerFooter>
        <oddFooter>&amp;C- &amp;P -</oddFooter>
      </headerFooter>
    </customSheetView>
    <customSheetView guid="{277459B4-A39D-41CB-B2BE-AB6578293E76}" scale="130" showGridLines="0" printArea="1" topLeftCell="I1">
      <selection activeCell="V18" sqref="V18"/>
      <colBreaks count="1" manualBreakCount="1">
        <brk id="10" max="20" man="1"/>
      </colBreaks>
      <pageMargins left="0.25" right="0.25" top="0.75" bottom="0.75" header="0.3" footer="0.3"/>
      <pageSetup paperSize="9" scale="58" orientation="portrait" horizontalDpi="300" verticalDpi="300" r:id="rId59"/>
      <headerFooter>
        <oddFooter>&amp;C- &amp;P -</oddFooter>
      </headerFooter>
    </customSheetView>
  </customSheetViews>
  <phoneticPr fontId="7"/>
  <hyperlinks>
    <hyperlink ref="J1" location="目次!A1" display="目次へ戻る"/>
  </hyperlinks>
  <pageMargins left="0.25" right="0.25" top="0.75" bottom="0.75" header="0.3" footer="0.3"/>
  <pageSetup paperSize="9" scale="58" orientation="portrait" horizontalDpi="300" verticalDpi="300" r:id="rId60"/>
  <headerFooter>
    <oddFooter>&amp;C- &amp;P -</oddFooter>
  </headerFooter>
  <colBreaks count="1" manualBreakCount="1">
    <brk id="10" max="20" man="1"/>
  </colBreaks>
  <drawing r:id="rId6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5"/>
  <sheetViews>
    <sheetView showGridLines="0" zoomScale="85" zoomScaleNormal="85" zoomScaleSheetLayoutView="100" workbookViewId="0">
      <selection activeCell="A18" sqref="A18"/>
    </sheetView>
  </sheetViews>
  <sheetFormatPr defaultRowHeight="13.5"/>
  <cols>
    <col min="3" max="4" width="14.625" customWidth="1"/>
    <col min="5" max="5" width="12.5" customWidth="1"/>
    <col min="6" max="6" width="5.875" customWidth="1"/>
    <col min="15" max="15" width="9.25" bestFit="1" customWidth="1"/>
    <col min="18" max="18" width="13.125" customWidth="1"/>
    <col min="19" max="19" width="13.875" customWidth="1"/>
    <col min="20" max="20" width="6.875" customWidth="1"/>
  </cols>
  <sheetData>
    <row r="1" spans="1:7">
      <c r="E1" s="128" t="s">
        <v>400</v>
      </c>
    </row>
    <row r="2" spans="1:7" ht="20.25" customHeight="1">
      <c r="A2" t="s">
        <v>48</v>
      </c>
      <c r="D2" s="260" t="s">
        <v>361</v>
      </c>
      <c r="E2" s="75"/>
      <c r="G2" t="s">
        <v>48</v>
      </c>
    </row>
    <row r="3" spans="1:7" ht="37.5" customHeight="1">
      <c r="A3" s="28" t="s">
        <v>83</v>
      </c>
      <c r="B3" s="73" t="s">
        <v>82</v>
      </c>
      <c r="C3" s="92" t="s">
        <v>607</v>
      </c>
      <c r="D3" s="92" t="s">
        <v>608</v>
      </c>
      <c r="E3" s="19"/>
    </row>
    <row r="4" spans="1:7" ht="22.5" customHeight="1">
      <c r="A4" s="74" t="s">
        <v>365</v>
      </c>
      <c r="B4" s="74" t="s">
        <v>97</v>
      </c>
      <c r="C4" s="49">
        <v>186005</v>
      </c>
      <c r="D4" s="48">
        <v>61.7</v>
      </c>
      <c r="E4" s="19"/>
    </row>
    <row r="5" spans="1:7" ht="22.5" customHeight="1">
      <c r="A5" s="30">
        <v>1990</v>
      </c>
      <c r="B5" s="74" t="s">
        <v>98</v>
      </c>
      <c r="C5" s="49">
        <v>204727</v>
      </c>
      <c r="D5" s="48">
        <v>65.099999999999994</v>
      </c>
      <c r="E5" s="19"/>
    </row>
    <row r="6" spans="1:7" ht="22.5" customHeight="1">
      <c r="A6" s="30">
        <v>1995</v>
      </c>
      <c r="B6" s="74" t="s">
        <v>100</v>
      </c>
      <c r="C6" s="49">
        <v>216943</v>
      </c>
      <c r="D6" s="48">
        <v>66.400000000000006</v>
      </c>
      <c r="E6" s="19"/>
    </row>
    <row r="7" spans="1:7" ht="22.5" customHeight="1">
      <c r="A7" s="30">
        <v>2000</v>
      </c>
      <c r="B7" s="74" t="s">
        <v>102</v>
      </c>
      <c r="C7" s="49">
        <v>225148</v>
      </c>
      <c r="D7" s="48">
        <v>67.2</v>
      </c>
      <c r="E7" s="19"/>
    </row>
    <row r="8" spans="1:7" ht="22.5" customHeight="1">
      <c r="A8" s="30">
        <v>2005</v>
      </c>
      <c r="B8" s="74" t="s">
        <v>103</v>
      </c>
      <c r="C8" s="49">
        <v>230863</v>
      </c>
      <c r="D8" s="48">
        <v>68.099999999999994</v>
      </c>
      <c r="E8" s="19"/>
    </row>
    <row r="9" spans="1:7" ht="22.5" customHeight="1">
      <c r="A9" s="30">
        <v>2010</v>
      </c>
      <c r="B9" s="74" t="s">
        <v>104</v>
      </c>
      <c r="C9" s="49">
        <v>239496</v>
      </c>
      <c r="D9" s="48">
        <v>70.7</v>
      </c>
      <c r="E9" s="19"/>
    </row>
    <row r="10" spans="1:7" ht="22.5" customHeight="1">
      <c r="A10" s="30">
        <v>2015</v>
      </c>
      <c r="B10" s="74" t="s">
        <v>105</v>
      </c>
      <c r="C10" s="49">
        <v>240314</v>
      </c>
      <c r="D10" s="48">
        <v>71.599999999999994</v>
      </c>
      <c r="E10" s="19"/>
    </row>
    <row r="11" spans="1:7" ht="22.5" customHeight="1">
      <c r="A11" s="30">
        <v>2020</v>
      </c>
      <c r="B11" s="113" t="s">
        <v>397</v>
      </c>
      <c r="C11" s="49">
        <v>245463</v>
      </c>
      <c r="D11" s="48">
        <v>74.900000000000006</v>
      </c>
    </row>
    <row r="12" spans="1:7" ht="22.5" customHeight="1"/>
    <row r="13" spans="1:7" ht="22.5" customHeight="1"/>
    <row r="14" spans="1:7" ht="22.5" customHeight="1"/>
    <row r="15" spans="1:7" ht="22.5" customHeight="1"/>
  </sheetData>
  <customSheetViews>
    <customSheetView guid="{7638DF67-4320-4B2E-8CED-F30400A22A6F}" showGridLines="0" printArea="1">
      <colBreaks count="1" manualBreakCount="1">
        <brk id="5" max="22" man="1"/>
      </colBreaks>
      <pageMargins left="0.25" right="0.25" top="0.75" bottom="0.75" header="0.3" footer="0.3"/>
      <pageSetup paperSize="9" scale="85" orientation="portrait" horizontalDpi="300" verticalDpi="300" r:id="rId1"/>
      <headerFooter>
        <oddFooter>&amp;C- &amp;P -</oddFooter>
      </headerFooter>
    </customSheetView>
    <customSheetView guid="{033C36F7-E1E4-46BF-954B-BBA7310CE75C}" showGridLines="0">
      <colBreaks count="1" manualBreakCount="1">
        <brk id="5" max="22" man="1"/>
      </colBreaks>
      <pageMargins left="0.25" right="0.25" top="0.75" bottom="0.75" header="0.3" footer="0.3"/>
      <pageSetup paperSize="9" scale="85" orientation="portrait" horizontalDpi="300" verticalDpi="300" r:id="rId2"/>
      <headerFooter>
        <oddFooter>&amp;C- &amp;P -</oddFooter>
      </headerFooter>
    </customSheetView>
    <customSheetView guid="{36472B0F-2A8F-4437-8A5B-DB8B4B6E968E}" showGridLines="0" printArea="1">
      <colBreaks count="1" manualBreakCount="1">
        <brk id="5" max="22" man="1"/>
      </colBreaks>
      <pageMargins left="0.25" right="0.25" top="0.75" bottom="0.75" header="0.3" footer="0.3"/>
      <pageSetup paperSize="9" scale="85" orientation="portrait" horizontalDpi="300" verticalDpi="300" r:id="rId3"/>
      <headerFooter>
        <oddFooter>&amp;C- &amp;P -</oddFooter>
      </headerFooter>
    </customSheetView>
    <customSheetView guid="{2D0A6E8D-0408-4801-8FAA-C5FD88FF0EC2}" showGridLines="0">
      <colBreaks count="1" manualBreakCount="1">
        <brk id="5" max="22" man="1"/>
      </colBreaks>
      <pageMargins left="0.25" right="0.25" top="0.75" bottom="0.75" header="0.3" footer="0.3"/>
      <pageSetup paperSize="9" scale="85" orientation="portrait" horizontalDpi="300" verticalDpi="300" r:id="rId4"/>
      <headerFooter>
        <oddFooter>&amp;C- &amp;P -</oddFooter>
      </headerFooter>
    </customSheetView>
    <customSheetView guid="{CCAE2F8D-A096-471A-A5DB-761473E75C80}" showGridLines="0" printArea="1">
      <colBreaks count="1" manualBreakCount="1">
        <brk id="5" max="22" man="1"/>
      </colBreaks>
      <pageMargins left="0.25" right="0.25" top="0.75" bottom="0.75" header="0.3" footer="0.3"/>
      <pageSetup paperSize="9" scale="85" orientation="portrait" horizontalDpi="300" verticalDpi="300" r:id="rId5"/>
      <headerFooter>
        <oddFooter>&amp;C- &amp;P -</oddFooter>
      </headerFooter>
    </customSheetView>
    <customSheetView guid="{A70FDA42-82B2-4F14-8984-2E2044C05861}" showGridLines="0">
      <colBreaks count="1" manualBreakCount="1">
        <brk id="5" max="22" man="1"/>
      </colBreaks>
      <pageMargins left="0.25" right="0.25" top="0.75" bottom="0.75" header="0.3" footer="0.3"/>
      <pageSetup paperSize="9" scale="85" orientation="portrait" horizontalDpi="300" verticalDpi="300" r:id="rId6"/>
      <headerFooter>
        <oddFooter>&amp;C- &amp;P -</oddFooter>
      </headerFooter>
    </customSheetView>
    <customSheetView guid="{F8F8F397-D6A3-4BD0-9E53-3D39483D1CBF}" showGridLines="0">
      <colBreaks count="1" manualBreakCount="1">
        <brk id="5" max="22" man="1"/>
      </colBreaks>
      <pageMargins left="0.25" right="0.25" top="0.75" bottom="0.75" header="0.3" footer="0.3"/>
      <pageSetup paperSize="9" scale="85" orientation="portrait" horizontalDpi="300" verticalDpi="300" r:id="rId7"/>
      <headerFooter>
        <oddFooter>&amp;C- &amp;P -</oddFooter>
      </headerFooter>
    </customSheetView>
    <customSheetView guid="{D673FFEC-E07D-49B9-A0FC-BCF5FDFD2C67}" showGridLines="0">
      <colBreaks count="1" manualBreakCount="1">
        <brk id="5" max="22" man="1"/>
      </colBreaks>
      <pageMargins left="0.25" right="0.25" top="0.75" bottom="0.75" header="0.3" footer="0.3"/>
      <pageSetup paperSize="9" scale="85" orientation="portrait" horizontalDpi="300" verticalDpi="300" r:id="rId8"/>
      <headerFooter>
        <oddFooter>&amp;C- &amp;P -</oddFooter>
      </headerFooter>
    </customSheetView>
    <customSheetView guid="{EE98275F-E3BA-4A7E-BE2A-0F7F35847352}" showGridLines="0" printArea="1">
      <colBreaks count="1" manualBreakCount="1">
        <brk id="5" max="22" man="1"/>
      </colBreaks>
      <pageMargins left="0.25" right="0.25" top="0.75" bottom="0.75" header="0.3" footer="0.3"/>
      <pageSetup paperSize="9" scale="85" orientation="portrait" horizontalDpi="300" verticalDpi="300" r:id="rId9"/>
      <headerFooter>
        <oddFooter>&amp;C- &amp;P -</oddFooter>
      </headerFooter>
    </customSheetView>
    <customSheetView guid="{97E03D02-D480-4666-A6E1-59D4144B3FD9}" showGridLines="0" printArea="1">
      <colBreaks count="1" manualBreakCount="1">
        <brk id="5" max="22" man="1"/>
      </colBreaks>
      <pageMargins left="0.25" right="0.25" top="0.75" bottom="0.75" header="0.3" footer="0.3"/>
      <pageSetup paperSize="9" scale="85" orientation="portrait" horizontalDpi="300" verticalDpi="300" r:id="rId10"/>
      <headerFooter>
        <oddFooter>&amp;C- &amp;P -</oddFooter>
      </headerFooter>
    </customSheetView>
    <customSheetView guid="{9A3FFD83-48B2-47DA-8A5E-53892F5AF928}" showGridLines="0" printArea="1">
      <colBreaks count="1" manualBreakCount="1">
        <brk id="5" max="22" man="1"/>
      </colBreaks>
      <pageMargins left="0.25" right="0.25" top="0.75" bottom="0.75" header="0.3" footer="0.3"/>
      <pageSetup paperSize="9" scale="85" orientation="portrait" horizontalDpi="300" verticalDpi="300" r:id="rId11"/>
      <headerFooter>
        <oddFooter>&amp;C- &amp;P -</oddFooter>
      </headerFooter>
    </customSheetView>
    <customSheetView guid="{717D5D0E-03BD-42FE-B02F-A9FF9CADF1A5}" showGridLines="0">
      <colBreaks count="1" manualBreakCount="1">
        <brk id="5" max="22" man="1"/>
      </colBreaks>
      <pageMargins left="0.25" right="0.25" top="0.75" bottom="0.75" header="0.3" footer="0.3"/>
      <pageSetup paperSize="9" scale="85" orientation="portrait" horizontalDpi="300" verticalDpi="300" r:id="rId12"/>
      <headerFooter>
        <oddFooter>&amp;C- &amp;P -</oddFooter>
      </headerFooter>
    </customSheetView>
    <customSheetView guid="{30A2590E-B68F-488E-B4E2-55E3D8A53AAC}" showGridLines="0">
      <colBreaks count="1" manualBreakCount="1">
        <brk id="5" max="22" man="1"/>
      </colBreaks>
      <pageMargins left="0.25" right="0.25" top="0.75" bottom="0.75" header="0.3" footer="0.3"/>
      <pageSetup paperSize="9" scale="85" orientation="portrait" horizontalDpi="300" verticalDpi="300" r:id="rId13"/>
      <headerFooter>
        <oddFooter>&amp;C- &amp;P -</oddFooter>
      </headerFooter>
    </customSheetView>
    <customSheetView guid="{031DD57E-C293-423A-8DF7-B2FDC9241663}" showGridLines="0">
      <colBreaks count="1" manualBreakCount="1">
        <brk id="5" max="22" man="1"/>
      </colBreaks>
      <pageMargins left="0.25" right="0.25" top="0.75" bottom="0.75" header="0.3" footer="0.3"/>
      <pageSetup paperSize="9" scale="85" orientation="portrait" horizontalDpi="300" verticalDpi="300" r:id="rId14"/>
      <headerFooter>
        <oddFooter>&amp;C- &amp;P -</oddFooter>
      </headerFooter>
    </customSheetView>
    <customSheetView guid="{F9B3178F-FE3C-420E-BE2A-18A94A5552B8}" showGridLines="0">
      <colBreaks count="1" manualBreakCount="1">
        <brk id="5" max="22" man="1"/>
      </colBreaks>
      <pageMargins left="0.25" right="0.25" top="0.75" bottom="0.75" header="0.3" footer="0.3"/>
      <pageSetup paperSize="9" scale="85" orientation="portrait" horizontalDpi="300" verticalDpi="300" r:id="rId15"/>
      <headerFooter>
        <oddFooter>&amp;C- &amp;P -</oddFooter>
      </headerFooter>
    </customSheetView>
    <customSheetView guid="{F314B098-4B95-4B92-8423-CB04A69922DF}" showGridLines="0" printArea="1">
      <colBreaks count="1" manualBreakCount="1">
        <brk id="5" max="22" man="1"/>
      </colBreaks>
      <pageMargins left="0.25" right="0.25" top="0.75" bottom="0.75" header="0.3" footer="0.3"/>
      <pageSetup paperSize="9" scale="85" orientation="portrait" horizontalDpi="300" verticalDpi="300" r:id="rId16"/>
      <headerFooter>
        <oddFooter>&amp;C- &amp;P -</oddFooter>
      </headerFooter>
    </customSheetView>
    <customSheetView guid="{BBA60712-7519-46EB-A3CF-B043CF2D8D90}" showGridLines="0" printArea="1">
      <colBreaks count="1" manualBreakCount="1">
        <brk id="5" max="22" man="1"/>
      </colBreaks>
      <pageMargins left="0.25" right="0.25" top="0.75" bottom="0.75" header="0.3" footer="0.3"/>
      <pageSetup paperSize="9" scale="85" orientation="portrait" horizontalDpi="300" verticalDpi="300" r:id="rId17"/>
      <headerFooter>
        <oddFooter>&amp;C- &amp;P -</oddFooter>
      </headerFooter>
    </customSheetView>
    <customSheetView guid="{FAEA9D20-506D-4159-8291-B8ED06C29A08}" showGridLines="0">
      <colBreaks count="1" manualBreakCount="1">
        <brk id="5" max="22" man="1"/>
      </colBreaks>
      <pageMargins left="0.25" right="0.25" top="0.75" bottom="0.75" header="0.3" footer="0.3"/>
      <pageSetup paperSize="9" scale="85" orientation="portrait" horizontalDpi="300" verticalDpi="300" r:id="rId18"/>
      <headerFooter>
        <oddFooter>&amp;C- &amp;P -</oddFooter>
      </headerFooter>
    </customSheetView>
    <customSheetView guid="{499C3B7B-ECFB-4FFB-BA0B-0B7B9DCC326F}" showGridLines="0" printArea="1">
      <colBreaks count="1" manualBreakCount="1">
        <brk id="5" max="22" man="1"/>
      </colBreaks>
      <pageMargins left="0.25" right="0.25" top="0.75" bottom="0.75" header="0.3" footer="0.3"/>
      <pageSetup paperSize="9" scale="85" orientation="portrait" horizontalDpi="300" verticalDpi="300" r:id="rId19"/>
      <headerFooter>
        <oddFooter>&amp;C- &amp;P -</oddFooter>
      </headerFooter>
    </customSheetView>
    <customSheetView guid="{582EB886-5348-41F7-B6C3-7D5782D3ACD9}" showGridLines="0">
      <colBreaks count="1" manualBreakCount="1">
        <brk id="5" max="22" man="1"/>
      </colBreaks>
      <pageMargins left="0.25" right="0.25" top="0.75" bottom="0.75" header="0.3" footer="0.3"/>
      <pageSetup paperSize="9" scale="85" orientation="portrait" horizontalDpi="300" verticalDpi="300" r:id="rId20"/>
      <headerFooter>
        <oddFooter>&amp;C- &amp;P -</oddFooter>
      </headerFooter>
    </customSheetView>
    <customSheetView guid="{67A28A89-E198-4A6E-809F-7C1EE1D592B0}" showGridLines="0" printArea="1">
      <colBreaks count="1" manualBreakCount="1">
        <brk id="5" max="22" man="1"/>
      </colBreaks>
      <pageMargins left="0.25" right="0.25" top="0.75" bottom="0.75" header="0.3" footer="0.3"/>
      <pageSetup paperSize="9" scale="85" orientation="portrait" horizontalDpi="300" verticalDpi="300" r:id="rId21"/>
      <headerFooter>
        <oddFooter>&amp;C- &amp;P -</oddFooter>
      </headerFooter>
    </customSheetView>
    <customSheetView guid="{CED0B8D9-B004-48AD-A858-70C151F3F6A0}" showGridLines="0">
      <colBreaks count="1" manualBreakCount="1">
        <brk id="5" max="22" man="1"/>
      </colBreaks>
      <pageMargins left="0.25" right="0.25" top="0.75" bottom="0.75" header="0.3" footer="0.3"/>
      <pageSetup paperSize="9" scale="85" orientation="portrait" horizontalDpi="300" verticalDpi="300" r:id="rId22"/>
      <headerFooter>
        <oddFooter>&amp;C- &amp;P -</oddFooter>
      </headerFooter>
    </customSheetView>
    <customSheetView guid="{76A99285-706C-47CC-88FC-63EDE717FCB7}" showGridLines="0">
      <colBreaks count="1" manualBreakCount="1">
        <brk id="5" max="22" man="1"/>
      </colBreaks>
      <pageMargins left="0.25" right="0.25" top="0.75" bottom="0.75" header="0.3" footer="0.3"/>
      <pageSetup paperSize="9" scale="85" orientation="portrait" horizontalDpi="300" verticalDpi="300" r:id="rId23"/>
      <headerFooter>
        <oddFooter>&amp;C- &amp;P -</oddFooter>
      </headerFooter>
    </customSheetView>
    <customSheetView guid="{00865AC3-5823-4499-87D6-A32864153DFC}" showGridLines="0">
      <colBreaks count="1" manualBreakCount="1">
        <brk id="5" max="22" man="1"/>
      </colBreaks>
      <pageMargins left="0.25" right="0.25" top="0.75" bottom="0.75" header="0.3" footer="0.3"/>
      <pageSetup paperSize="9" scale="85" orientation="portrait" horizontalDpi="300" verticalDpi="300" r:id="rId24"/>
      <headerFooter>
        <oddFooter>&amp;C- &amp;P -</oddFooter>
      </headerFooter>
    </customSheetView>
    <customSheetView guid="{4C996794-21C9-40EE-B88C-250D84FCBF6D}" showGridLines="0" printArea="1">
      <colBreaks count="1" manualBreakCount="1">
        <brk id="5" max="22" man="1"/>
      </colBreaks>
      <pageMargins left="0.25" right="0.25" top="0.75" bottom="0.75" header="0.3" footer="0.3"/>
      <pageSetup paperSize="9" scale="85" orientation="portrait" horizontalDpi="300" verticalDpi="300" r:id="rId25"/>
      <headerFooter>
        <oddFooter>&amp;C- &amp;P -</oddFooter>
      </headerFooter>
    </customSheetView>
    <customSheetView guid="{730C8BCB-35C7-41C2-8A28-9035E6835433}" showGridLines="0">
      <colBreaks count="1" manualBreakCount="1">
        <brk id="5" max="22" man="1"/>
      </colBreaks>
      <pageMargins left="0.25" right="0.25" top="0.75" bottom="0.75" header="0.3" footer="0.3"/>
      <pageSetup paperSize="9" scale="85" orientation="portrait" horizontalDpi="300" verticalDpi="300" r:id="rId26"/>
      <headerFooter>
        <oddFooter>&amp;C- &amp;P -</oddFooter>
      </headerFooter>
    </customSheetView>
    <customSheetView guid="{53F629EA-943E-4BA6-8572-8C25DF74046C}" showGridLines="0">
      <colBreaks count="1" manualBreakCount="1">
        <brk id="5" max="22" man="1"/>
      </colBreaks>
      <pageMargins left="0.25" right="0.25" top="0.75" bottom="0.75" header="0.3" footer="0.3"/>
      <pageSetup paperSize="9" scale="85" orientation="portrait" horizontalDpi="300" verticalDpi="300" r:id="rId27"/>
      <headerFooter>
        <oddFooter>&amp;C- &amp;P -</oddFooter>
      </headerFooter>
    </customSheetView>
    <customSheetView guid="{607BA1E7-39D6-42C5-94A0-79958193A92D}" showGridLines="0">
      <colBreaks count="1" manualBreakCount="1">
        <brk id="5" max="22" man="1"/>
      </colBreaks>
      <pageMargins left="0.25" right="0.25" top="0.75" bottom="0.75" header="0.3" footer="0.3"/>
      <pageSetup paperSize="9" scale="85" orientation="portrait" horizontalDpi="300" verticalDpi="300" r:id="rId28"/>
      <headerFooter>
        <oddFooter>&amp;C- &amp;P -</oddFooter>
      </headerFooter>
    </customSheetView>
    <customSheetView guid="{8EB6928C-5D8E-417C-8B5C-C28F488EA60F}" showGridLines="0">
      <colBreaks count="1" manualBreakCount="1">
        <brk id="5" max="22" man="1"/>
      </colBreaks>
      <pageMargins left="0.25" right="0.25" top="0.75" bottom="0.75" header="0.3" footer="0.3"/>
      <pageSetup paperSize="9" scale="85" orientation="portrait" horizontalDpi="300" verticalDpi="300" r:id="rId29"/>
      <headerFooter>
        <oddFooter>&amp;C- &amp;P -</oddFooter>
      </headerFooter>
    </customSheetView>
    <customSheetView guid="{7633100C-5BBA-4367-90F6-351983AFCCA3}" showGridLines="0">
      <colBreaks count="1" manualBreakCount="1">
        <brk id="5" max="22" man="1"/>
      </colBreaks>
      <pageMargins left="0.25" right="0.25" top="0.75" bottom="0.75" header="0.3" footer="0.3"/>
      <pageSetup paperSize="9" scale="85" orientation="portrait" horizontalDpi="300" verticalDpi="300" r:id="rId30"/>
      <headerFooter>
        <oddFooter>&amp;C- &amp;P -</oddFooter>
      </headerFooter>
    </customSheetView>
    <customSheetView guid="{A7A8BE2C-D7F6-43E2-B07A-EC84F7EA809C}" showGridLines="0" printArea="1">
      <colBreaks count="1" manualBreakCount="1">
        <brk id="5" max="22" man="1"/>
      </colBreaks>
      <pageMargins left="0.25" right="0.25" top="0.75" bottom="0.75" header="0.3" footer="0.3"/>
      <pageSetup paperSize="9" scale="85" orientation="portrait" horizontalDpi="300" verticalDpi="300" r:id="rId31"/>
      <headerFooter>
        <oddFooter>&amp;C- &amp;P -</oddFooter>
      </headerFooter>
    </customSheetView>
    <customSheetView guid="{B08340CC-2F8B-4F4E-9370-E7DB80052212}" showGridLines="0">
      <selection activeCell="E1" sqref="E1"/>
      <colBreaks count="1" manualBreakCount="1">
        <brk id="5" max="22" man="1"/>
      </colBreaks>
      <pageMargins left="0.25" right="0.25" top="0.75" bottom="0.75" header="0.3" footer="0.3"/>
      <pageSetup paperSize="9" scale="85" orientation="portrait" horizontalDpi="300" verticalDpi="300" r:id="rId32"/>
      <headerFooter>
        <oddFooter>&amp;C- &amp;P -</oddFooter>
      </headerFooter>
    </customSheetView>
    <customSheetView guid="{441DB8A6-A33C-419D-875A-3F2FFBE6E0E8}" showGridLines="0">
      <colBreaks count="1" manualBreakCount="1">
        <brk id="5" max="22" man="1"/>
      </colBreaks>
      <pageMargins left="0.25" right="0.25" top="0.75" bottom="0.75" header="0.3" footer="0.3"/>
      <pageSetup paperSize="9" scale="85" orientation="portrait" horizontalDpi="300" verticalDpi="300" r:id="rId33"/>
      <headerFooter>
        <oddFooter>&amp;C- &amp;P -</oddFooter>
      </headerFooter>
    </customSheetView>
    <customSheetView guid="{2BC28E4B-9C81-4843-8B55-63150A8DD92B}" showGridLines="0">
      <colBreaks count="1" manualBreakCount="1">
        <brk id="5" max="22" man="1"/>
      </colBreaks>
      <pageMargins left="0.25" right="0.25" top="0.75" bottom="0.75" header="0.3" footer="0.3"/>
      <pageSetup paperSize="9" scale="85" orientation="portrait" horizontalDpi="300" verticalDpi="300" r:id="rId34"/>
      <headerFooter>
        <oddFooter>&amp;C- &amp;P -</oddFooter>
      </headerFooter>
    </customSheetView>
    <customSheetView guid="{CEC8D9A4-667A-441A-B348-38BA69B851DA}" showGridLines="0">
      <colBreaks count="1" manualBreakCount="1">
        <brk id="5" max="22" man="1"/>
      </colBreaks>
      <pageMargins left="0.25" right="0.25" top="0.75" bottom="0.75" header="0.3" footer="0.3"/>
      <pageSetup paperSize="9" scale="85" orientation="portrait" horizontalDpi="300" verticalDpi="300" r:id="rId35"/>
      <headerFooter>
        <oddFooter>&amp;C- &amp;P -</oddFooter>
      </headerFooter>
    </customSheetView>
    <customSheetView guid="{84F041DC-148A-40FE-A6D1-68C2D054DF55}" showGridLines="0">
      <colBreaks count="1" manualBreakCount="1">
        <brk id="5" max="22" man="1"/>
      </colBreaks>
      <pageMargins left="0.25" right="0.25" top="0.75" bottom="0.75" header="0.3" footer="0.3"/>
      <pageSetup paperSize="9" scale="85" orientation="portrait" horizontalDpi="300" verticalDpi="300" r:id="rId36"/>
      <headerFooter>
        <oddFooter>&amp;C- &amp;P -</oddFooter>
      </headerFooter>
    </customSheetView>
    <customSheetView guid="{EA8DD5C4-37CD-4D83-93C6-8AAE3FA22626}" showGridLines="0">
      <colBreaks count="1" manualBreakCount="1">
        <brk id="5" max="22" man="1"/>
      </colBreaks>
      <pageMargins left="0.25" right="0.25" top="0.75" bottom="0.75" header="0.3" footer="0.3"/>
      <pageSetup paperSize="9" scale="85" orientation="portrait" horizontalDpi="300" verticalDpi="300" r:id="rId37"/>
      <headerFooter>
        <oddFooter>&amp;C- &amp;P -</oddFooter>
      </headerFooter>
    </customSheetView>
    <customSheetView guid="{EB719729-E4E7-4A6B-A0F2-B45634A8A39C}" showGridLines="0">
      <colBreaks count="1" manualBreakCount="1">
        <brk id="5" max="22" man="1"/>
      </colBreaks>
      <pageMargins left="0.25" right="0.25" top="0.75" bottom="0.75" header="0.3" footer="0.3"/>
      <pageSetup paperSize="9" scale="85" orientation="portrait" horizontalDpi="300" verticalDpi="300" r:id="rId38"/>
      <headerFooter>
        <oddFooter>&amp;C- &amp;P -</oddFooter>
      </headerFooter>
    </customSheetView>
    <customSheetView guid="{3BCE3315-BEC0-4AD9-A818-0BC0D795FE7B}" showGridLines="0" printArea="1">
      <colBreaks count="1" manualBreakCount="1">
        <brk id="5" max="22" man="1"/>
      </colBreaks>
      <pageMargins left="0.25" right="0.25" top="0.75" bottom="0.75" header="0.3" footer="0.3"/>
      <pageSetup paperSize="9" scale="85" orientation="portrait" horizontalDpi="300" verticalDpi="300" r:id="rId39"/>
      <headerFooter>
        <oddFooter>&amp;C- &amp;P -</oddFooter>
      </headerFooter>
    </customSheetView>
    <customSheetView guid="{D5E8139D-26D3-42E5-96BB-6121322C48CB}" showGridLines="0">
      <colBreaks count="1" manualBreakCount="1">
        <brk id="5" max="22" man="1"/>
      </colBreaks>
      <pageMargins left="0.25" right="0.25" top="0.75" bottom="0.75" header="0.3" footer="0.3"/>
      <pageSetup paperSize="9" scale="85" orientation="portrait" horizontalDpi="300" verticalDpi="300" r:id="rId40"/>
      <headerFooter>
        <oddFooter>&amp;C- &amp;P -</oddFooter>
      </headerFooter>
    </customSheetView>
    <customSheetView guid="{A7A537DD-3639-4028-8374-24EF93F7F50D}" showGridLines="0" printArea="1">
      <colBreaks count="1" manualBreakCount="1">
        <brk id="5" max="22" man="1"/>
      </colBreaks>
      <pageMargins left="0.25" right="0.25" top="0.75" bottom="0.75" header="0.3" footer="0.3"/>
      <pageSetup paperSize="9" scale="85" orientation="portrait" horizontalDpi="300" verticalDpi="300" r:id="rId41"/>
      <headerFooter>
        <oddFooter>&amp;C- &amp;P -</oddFooter>
      </headerFooter>
    </customSheetView>
    <customSheetView guid="{0B51740E-E870-447D-82CF-F9426A0FDB8A}" showGridLines="0">
      <colBreaks count="1" manualBreakCount="1">
        <brk id="5" max="22" man="1"/>
      </colBreaks>
      <pageMargins left="0.25" right="0.25" top="0.75" bottom="0.75" header="0.3" footer="0.3"/>
      <pageSetup paperSize="9" scale="85" orientation="portrait" horizontalDpi="300" verticalDpi="300" r:id="rId42"/>
      <headerFooter>
        <oddFooter>&amp;C- &amp;P -</oddFooter>
      </headerFooter>
    </customSheetView>
    <customSheetView guid="{B25978DA-B72A-4DF3-B7F6-0B7323E18582}" showGridLines="0">
      <colBreaks count="1" manualBreakCount="1">
        <brk id="5" max="22" man="1"/>
      </colBreaks>
      <pageMargins left="0.25" right="0.25" top="0.75" bottom="0.75" header="0.3" footer="0.3"/>
      <pageSetup paperSize="9" scale="85" orientation="portrait" horizontalDpi="300" verticalDpi="300" r:id="rId43"/>
      <headerFooter>
        <oddFooter>&amp;C- &amp;P -</oddFooter>
      </headerFooter>
    </customSheetView>
    <customSheetView guid="{1FD8CC80-ABBD-4004-965D-7C3A94C6060A}" showGridLines="0" printArea="1">
      <colBreaks count="1" manualBreakCount="1">
        <brk id="5" max="22" man="1"/>
      </colBreaks>
      <pageMargins left="0.25" right="0.25" top="0.75" bottom="0.75" header="0.3" footer="0.3"/>
      <pageSetup paperSize="9" scale="85" orientation="portrait" horizontalDpi="300" verticalDpi="300" r:id="rId44"/>
      <headerFooter>
        <oddFooter>&amp;C- &amp;P -</oddFooter>
      </headerFooter>
    </customSheetView>
    <customSheetView guid="{4B3B3520-A8B7-4246-A658-5E3046C11156}" showGridLines="0" printArea="1">
      <colBreaks count="1" manualBreakCount="1">
        <brk id="5" max="22" man="1"/>
      </colBreaks>
      <pageMargins left="0.25" right="0.25" top="0.75" bottom="0.75" header="0.3" footer="0.3"/>
      <pageSetup paperSize="9" scale="85" orientation="portrait" horizontalDpi="300" verticalDpi="300" r:id="rId45"/>
      <headerFooter>
        <oddFooter>&amp;C- &amp;P -</oddFooter>
      </headerFooter>
    </customSheetView>
    <customSheetView guid="{8AC86257-3275-45B0-9EB5-FCC978284538}" showGridLines="0">
      <colBreaks count="1" manualBreakCount="1">
        <brk id="5" max="22" man="1"/>
      </colBreaks>
      <pageMargins left="0.25" right="0.25" top="0.75" bottom="0.75" header="0.3" footer="0.3"/>
      <pageSetup paperSize="9" scale="85" orientation="portrait" horizontalDpi="300" verticalDpi="300" r:id="rId46"/>
      <headerFooter>
        <oddFooter>&amp;C- &amp;P -</oddFooter>
      </headerFooter>
    </customSheetView>
    <customSheetView guid="{E45D6C9F-29CA-4814-BB11-FCF7794E8FD9}" showGridLines="0" printArea="1">
      <colBreaks count="1" manualBreakCount="1">
        <brk id="5" max="22" man="1"/>
      </colBreaks>
      <pageMargins left="0.25" right="0.25" top="0.75" bottom="0.75" header="0.3" footer="0.3"/>
      <pageSetup paperSize="9" scale="85" orientation="portrait" horizontalDpi="300" verticalDpi="300" r:id="rId47"/>
      <headerFooter>
        <oddFooter>&amp;C- &amp;P -</oddFooter>
      </headerFooter>
    </customSheetView>
    <customSheetView guid="{8B4E2514-D1F2-4DC0-817C-9C588D7DCCCB}" showGridLines="0" printArea="1">
      <colBreaks count="1" manualBreakCount="1">
        <brk id="5" max="22" man="1"/>
      </colBreaks>
      <pageMargins left="0.25" right="0.25" top="0.75" bottom="0.75" header="0.3" footer="0.3"/>
      <pageSetup paperSize="9" scale="85" orientation="portrait" horizontalDpi="300" verticalDpi="300" r:id="rId48"/>
      <headerFooter>
        <oddFooter>&amp;C- &amp;P -</oddFooter>
      </headerFooter>
    </customSheetView>
    <customSheetView guid="{C0326AA0-4A84-4874-8CF5-FBF582EDE8E4}" showGridLines="0" printArea="1">
      <colBreaks count="1" manualBreakCount="1">
        <brk id="5" max="22" man="1"/>
      </colBreaks>
      <pageMargins left="0.25" right="0.25" top="0.75" bottom="0.75" header="0.3" footer="0.3"/>
      <pageSetup paperSize="9" scale="85" orientation="portrait" horizontalDpi="300" verticalDpi="300" r:id="rId49"/>
      <headerFooter>
        <oddFooter>&amp;C- &amp;P -</oddFooter>
      </headerFooter>
    </customSheetView>
    <customSheetView guid="{59B93C71-A242-4D48-B468-4BF3F954629F}" showGridLines="0" printArea="1">
      <colBreaks count="1" manualBreakCount="1">
        <brk id="5" max="22" man="1"/>
      </colBreaks>
      <pageMargins left="0.25" right="0.25" top="0.75" bottom="0.75" header="0.3" footer="0.3"/>
      <pageSetup paperSize="9" scale="85" orientation="portrait" horizontalDpi="300" verticalDpi="300" r:id="rId50"/>
      <headerFooter>
        <oddFooter>&amp;C- &amp;P -</oddFooter>
      </headerFooter>
    </customSheetView>
    <customSheetView guid="{1E58E4D1-4C75-4B8C-BEB1-17A46DD86746}" showGridLines="0">
      <colBreaks count="1" manualBreakCount="1">
        <brk id="5" max="22" man="1"/>
      </colBreaks>
      <pageMargins left="0.25" right="0.25" top="0.75" bottom="0.75" header="0.3" footer="0.3"/>
      <pageSetup paperSize="9" scale="85" orientation="portrait" horizontalDpi="300" verticalDpi="300" r:id="rId51"/>
      <headerFooter>
        <oddFooter>&amp;C- &amp;P -</oddFooter>
      </headerFooter>
    </customSheetView>
    <customSheetView guid="{D71B0015-E1E5-4683-BC96-4B8372B0A92C}" showGridLines="0" printArea="1">
      <colBreaks count="1" manualBreakCount="1">
        <brk id="5" max="22" man="1"/>
      </colBreaks>
      <pageMargins left="0.25" right="0.25" top="0.75" bottom="0.75" header="0.3" footer="0.3"/>
      <pageSetup paperSize="9" scale="85" orientation="portrait" horizontalDpi="300" verticalDpi="300" r:id="rId52"/>
      <headerFooter>
        <oddFooter>&amp;C- &amp;P -</oddFooter>
      </headerFooter>
    </customSheetView>
    <customSheetView guid="{7A9295A9-5D4A-4252-8AE5-EAA229FB3161}" showGridLines="0" printArea="1">
      <colBreaks count="1" manualBreakCount="1">
        <brk id="5" max="22" man="1"/>
      </colBreaks>
      <pageMargins left="0.25" right="0.25" top="0.75" bottom="0.75" header="0.3" footer="0.3"/>
      <pageSetup paperSize="9" scale="85" orientation="portrait" horizontalDpi="300" verticalDpi="300" r:id="rId53"/>
      <headerFooter>
        <oddFooter>&amp;C- &amp;P -</oddFooter>
      </headerFooter>
    </customSheetView>
    <customSheetView guid="{034C4040-D496-4677-9760-C8AFC8A3816C}" showGridLines="0">
      <colBreaks count="1" manualBreakCount="1">
        <brk id="5" max="22" man="1"/>
      </colBreaks>
      <pageMargins left="0.25" right="0.25" top="0.75" bottom="0.75" header="0.3" footer="0.3"/>
      <pageSetup paperSize="9" scale="85" orientation="portrait" horizontalDpi="300" verticalDpi="300" r:id="rId54"/>
      <headerFooter>
        <oddFooter>&amp;C- &amp;P -</oddFooter>
      </headerFooter>
    </customSheetView>
    <customSheetView guid="{430D13A4-4EC3-4F3B-94F5-67B604D20D98}" showGridLines="0" printArea="1">
      <colBreaks count="1" manualBreakCount="1">
        <brk id="5" max="22" man="1"/>
      </colBreaks>
      <pageMargins left="0.25" right="0.25" top="0.75" bottom="0.75" header="0.3" footer="0.3"/>
      <pageSetup paperSize="9" scale="85" orientation="portrait" horizontalDpi="300" verticalDpi="300" r:id="rId55"/>
      <headerFooter>
        <oddFooter>&amp;C- &amp;P -</oddFooter>
      </headerFooter>
    </customSheetView>
    <customSheetView guid="{337CCED3-5E6B-4E3D-BC98-489707EF974E}" showGridLines="0" printArea="1">
      <colBreaks count="1" manualBreakCount="1">
        <brk id="5" max="22" man="1"/>
      </colBreaks>
      <pageMargins left="0.25" right="0.25" top="0.75" bottom="0.75" header="0.3" footer="0.3"/>
      <pageSetup paperSize="9" scale="85" orientation="portrait" horizontalDpi="300" verticalDpi="300" r:id="rId56"/>
      <headerFooter>
        <oddFooter>&amp;C- &amp;P -</oddFooter>
      </headerFooter>
    </customSheetView>
    <customSheetView guid="{0EDD8A79-DA95-4C03-AB90-8EF8BEF7366A}" showGridLines="0">
      <colBreaks count="1" manualBreakCount="1">
        <brk id="5" max="22" man="1"/>
      </colBreaks>
      <pageMargins left="0.25" right="0.25" top="0.75" bottom="0.75" header="0.3" footer="0.3"/>
      <pageSetup paperSize="9" scale="85" orientation="portrait" horizontalDpi="300" verticalDpi="300" r:id="rId57"/>
      <headerFooter>
        <oddFooter>&amp;C- &amp;P -</oddFooter>
      </headerFooter>
    </customSheetView>
    <customSheetView guid="{214495F1-9B71-47E5-887D-A07A1A95C8B8}" showGridLines="0">
      <colBreaks count="1" manualBreakCount="1">
        <brk id="5" max="22" man="1"/>
      </colBreaks>
      <pageMargins left="0.25" right="0.25" top="0.75" bottom="0.75" header="0.3" footer="0.3"/>
      <pageSetup paperSize="9" scale="85" orientation="portrait" horizontalDpi="300" verticalDpi="300" r:id="rId58"/>
      <headerFooter>
        <oddFooter>&amp;C- &amp;P -</oddFooter>
      </headerFooter>
    </customSheetView>
    <customSheetView guid="{CD8CBEF9-02F2-47BF-8155-972E366007BB}" showGridLines="0" printArea="1">
      <colBreaks count="1" manualBreakCount="1">
        <brk id="5" max="22" man="1"/>
      </colBreaks>
      <pageMargins left="0.25" right="0.25" top="0.75" bottom="0.75" header="0.3" footer="0.3"/>
      <pageSetup paperSize="9" scale="85" orientation="portrait" horizontalDpi="300" verticalDpi="300" r:id="rId59"/>
      <headerFooter>
        <oddFooter>&amp;C- &amp;P -</oddFooter>
      </headerFooter>
    </customSheetView>
    <customSheetView guid="{BD61EDB6-A93F-4890-AEDE-32E26E64EB3F}" showGridLines="0" printArea="1">
      <colBreaks count="1" manualBreakCount="1">
        <brk id="5" max="22" man="1"/>
      </colBreaks>
      <pageMargins left="0.25" right="0.25" top="0.75" bottom="0.75" header="0.3" footer="0.3"/>
      <pageSetup paperSize="9" scale="85" orientation="portrait" horizontalDpi="300" verticalDpi="300" r:id="rId60"/>
      <headerFooter>
        <oddFooter>&amp;C- &amp;P -</oddFooter>
      </headerFooter>
    </customSheetView>
    <customSheetView guid="{2551149C-B400-4FF7-9C66-7D38AF192CD3}" showGridLines="0">
      <colBreaks count="1" manualBreakCount="1">
        <brk id="5" max="22" man="1"/>
      </colBreaks>
      <pageMargins left="0.25" right="0.25" top="0.75" bottom="0.75" header="0.3" footer="0.3"/>
      <pageSetup paperSize="9" scale="85" orientation="portrait" horizontalDpi="300" verticalDpi="300" r:id="rId61"/>
      <headerFooter>
        <oddFooter>&amp;C- &amp;P -</oddFooter>
      </headerFooter>
    </customSheetView>
    <customSheetView guid="{F0A88F7F-B050-44D2-9557-2B68B424EAF3}" showGridLines="0">
      <colBreaks count="1" manualBreakCount="1">
        <brk id="5" max="22" man="1"/>
      </colBreaks>
      <pageMargins left="0.25" right="0.25" top="0.75" bottom="0.75" header="0.3" footer="0.3"/>
      <pageSetup paperSize="9" scale="85" orientation="portrait" horizontalDpi="300" verticalDpi="300" r:id="rId62"/>
      <headerFooter>
        <oddFooter>&amp;C- &amp;P -</oddFooter>
      </headerFooter>
    </customSheetView>
    <customSheetView guid="{2868789A-41EF-4245-B3C9-D4B5F666F8F4}" showGridLines="0" printArea="1">
      <colBreaks count="1" manualBreakCount="1">
        <brk id="5" max="22" man="1"/>
      </colBreaks>
      <pageMargins left="0.25" right="0.25" top="0.75" bottom="0.75" header="0.3" footer="0.3"/>
      <pageSetup paperSize="9" scale="85" orientation="portrait" horizontalDpi="300" verticalDpi="300" r:id="rId63"/>
      <headerFooter>
        <oddFooter>&amp;C- &amp;P -</oddFooter>
      </headerFooter>
    </customSheetView>
    <customSheetView guid="{D4061CCF-D275-4D76-9A0F-61EA73C6A533}" showGridLines="0" printArea="1">
      <colBreaks count="1" manualBreakCount="1">
        <brk id="5" max="22" man="1"/>
      </colBreaks>
      <pageMargins left="0.25" right="0.25" top="0.75" bottom="0.75" header="0.3" footer="0.3"/>
      <pageSetup paperSize="9" scale="85" orientation="portrait" horizontalDpi="300" verticalDpi="300" r:id="rId64"/>
      <headerFooter>
        <oddFooter>&amp;C- &amp;P -</oddFooter>
      </headerFooter>
    </customSheetView>
    <customSheetView guid="{EDD10121-F027-40CB-A383-1ABBBA7824D4}" showGridLines="0" printArea="1">
      <colBreaks count="1" manualBreakCount="1">
        <brk id="5" max="22" man="1"/>
      </colBreaks>
      <pageMargins left="0.25" right="0.25" top="0.75" bottom="0.75" header="0.3" footer="0.3"/>
      <pageSetup paperSize="9" scale="85" orientation="portrait" horizontalDpi="300" verticalDpi="300" r:id="rId65"/>
      <headerFooter>
        <oddFooter>&amp;C- &amp;P -</oddFooter>
      </headerFooter>
    </customSheetView>
    <customSheetView guid="{D6BD57F8-F6EE-4534-8181-C57064A1B98C}" scale="130" showGridLines="0" topLeftCell="A19">
      <colBreaks count="1" manualBreakCount="1">
        <brk id="5" max="22" man="1"/>
      </colBreaks>
      <pageMargins left="0.25" right="0.25" top="0.75" bottom="0.75" header="0.3" footer="0.3"/>
      <pageSetup paperSize="9" scale="85" orientation="portrait" horizontalDpi="300" verticalDpi="300" r:id="rId66"/>
      <headerFooter>
        <oddFooter>&amp;C- &amp;P -</oddFooter>
      </headerFooter>
    </customSheetView>
    <customSheetView guid="{277459B4-A39D-41CB-B2BE-AB6578293E76}" scale="130" showGridLines="0" printArea="1" topLeftCell="A19">
      <colBreaks count="1" manualBreakCount="1">
        <brk id="5" max="22" man="1"/>
      </colBreaks>
      <pageMargins left="0.25" right="0.25" top="0.75" bottom="0.75" header="0.3" footer="0.3"/>
      <pageSetup paperSize="9" scale="85" orientation="portrait" horizontalDpi="300" verticalDpi="300" r:id="rId67"/>
      <headerFooter>
        <oddFooter>&amp;C- &amp;P -</oddFooter>
      </headerFooter>
    </customSheetView>
  </customSheetViews>
  <phoneticPr fontId="7"/>
  <hyperlinks>
    <hyperlink ref="E1" location="目次!A1" display="目次へ戻る"/>
  </hyperlinks>
  <pageMargins left="0.25" right="0.25" top="0.75" bottom="0.75" header="0.3" footer="0.3"/>
  <pageSetup paperSize="9" scale="85" orientation="portrait" horizontalDpi="300" verticalDpi="300" r:id="rId68"/>
  <headerFooter>
    <oddFooter>&amp;C- &amp;P -</oddFooter>
  </headerFooter>
  <colBreaks count="1" manualBreakCount="1">
    <brk id="5" max="22" man="1"/>
  </colBreaks>
  <drawing r:id="rId69"/>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23"/>
  <sheetViews>
    <sheetView showGridLines="0" zoomScaleNormal="100" zoomScaleSheetLayoutView="100" workbookViewId="0">
      <selection activeCell="F18" sqref="F18"/>
    </sheetView>
  </sheetViews>
  <sheetFormatPr defaultColWidth="9" defaultRowHeight="13.5"/>
  <cols>
    <col min="1" max="2" width="11.875" style="209" customWidth="1"/>
    <col min="3" max="3" width="10.625" style="209" customWidth="1"/>
    <col min="4" max="5" width="10.625" style="209" hidden="1" customWidth="1"/>
    <col min="6" max="6" width="10.625" style="209" customWidth="1"/>
    <col min="7" max="9" width="10.625" style="209" hidden="1" customWidth="1"/>
    <col min="10" max="10" width="10.625" style="209" customWidth="1"/>
    <col min="11" max="12" width="10.625" style="209" hidden="1" customWidth="1"/>
    <col min="13" max="13" width="10.625" style="209" customWidth="1"/>
    <col min="14" max="14" width="10.625" style="209" hidden="1" customWidth="1"/>
    <col min="15" max="15" width="12.875" style="209" customWidth="1"/>
    <col min="16" max="17" width="8" style="209" customWidth="1"/>
    <col min="18" max="25" width="9" style="209"/>
    <col min="26" max="26" width="9.25" style="209" bestFit="1" customWidth="1"/>
    <col min="27" max="28" width="9" style="209"/>
    <col min="29" max="29" width="13.125" style="209" customWidth="1"/>
    <col min="30" max="30" width="13.875" style="209" customWidth="1"/>
    <col min="31" max="31" width="6.875" style="209" customWidth="1"/>
    <col min="32" max="16384" width="9" style="209"/>
  </cols>
  <sheetData>
    <row r="1" spans="1:17">
      <c r="O1" s="271" t="s">
        <v>399</v>
      </c>
    </row>
    <row r="2" spans="1:17">
      <c r="A2" s="209" t="s">
        <v>1485</v>
      </c>
      <c r="P2" s="209" t="s">
        <v>1485</v>
      </c>
    </row>
    <row r="3" spans="1:17" ht="21.75" customHeight="1">
      <c r="M3" s="211" t="s">
        <v>1484</v>
      </c>
    </row>
    <row r="4" spans="1:17" s="662" customFormat="1" ht="37.5" customHeight="1">
      <c r="A4" s="91" t="s">
        <v>637</v>
      </c>
      <c r="B4" s="91" t="s">
        <v>1483</v>
      </c>
      <c r="C4" s="91" t="s">
        <v>1482</v>
      </c>
      <c r="D4" s="91" t="s">
        <v>1481</v>
      </c>
      <c r="E4" s="91" t="s">
        <v>1480</v>
      </c>
      <c r="F4" s="91" t="s">
        <v>1479</v>
      </c>
      <c r="G4" s="91" t="s">
        <v>1479</v>
      </c>
      <c r="H4" s="91" t="s">
        <v>1478</v>
      </c>
      <c r="I4" s="91" t="s">
        <v>1477</v>
      </c>
      <c r="J4" s="91" t="s">
        <v>1476</v>
      </c>
      <c r="K4" s="91" t="s">
        <v>1476</v>
      </c>
      <c r="L4" s="91" t="s">
        <v>1475</v>
      </c>
      <c r="M4" s="91" t="s">
        <v>1474</v>
      </c>
      <c r="N4" s="1207" t="s">
        <v>1474</v>
      </c>
      <c r="O4" s="551"/>
      <c r="P4" s="551"/>
      <c r="Q4" s="551"/>
    </row>
    <row r="5" spans="1:17" ht="22.5" customHeight="1">
      <c r="A5" s="91">
        <v>2010</v>
      </c>
      <c r="B5" s="91" t="s">
        <v>106</v>
      </c>
      <c r="C5" s="93">
        <f>D5+E5</f>
        <v>20469</v>
      </c>
      <c r="D5" s="492">
        <v>20469</v>
      </c>
      <c r="E5" s="492"/>
      <c r="F5" s="93">
        <v>10298</v>
      </c>
      <c r="G5" s="492">
        <v>10298</v>
      </c>
      <c r="H5" s="492"/>
      <c r="I5" s="492"/>
      <c r="J5" s="492">
        <f>K5+L5</f>
        <v>847</v>
      </c>
      <c r="K5" s="492">
        <v>847</v>
      </c>
      <c r="L5" s="492"/>
      <c r="M5" s="492">
        <v>374</v>
      </c>
      <c r="N5" s="1208">
        <v>374</v>
      </c>
    </row>
    <row r="6" spans="1:17" ht="22.5" customHeight="1">
      <c r="A6" s="51">
        <v>2011</v>
      </c>
      <c r="B6" s="91" t="s">
        <v>107</v>
      </c>
      <c r="C6" s="93">
        <f>D6+E6</f>
        <v>19785</v>
      </c>
      <c r="D6" s="492">
        <v>19785</v>
      </c>
      <c r="E6" s="492"/>
      <c r="F6" s="93">
        <v>10363</v>
      </c>
      <c r="G6" s="492">
        <v>10363</v>
      </c>
      <c r="H6" s="492"/>
      <c r="I6" s="492"/>
      <c r="J6" s="492">
        <f>K6+L6</f>
        <v>828</v>
      </c>
      <c r="K6" s="492">
        <v>828</v>
      </c>
      <c r="L6" s="492"/>
      <c r="M6" s="492">
        <v>382</v>
      </c>
      <c r="N6" s="1208">
        <v>382</v>
      </c>
    </row>
    <row r="7" spans="1:17" ht="22.5" customHeight="1">
      <c r="A7" s="51">
        <v>2012</v>
      </c>
      <c r="B7" s="91" t="s">
        <v>108</v>
      </c>
      <c r="C7" s="93">
        <f>D7+E7</f>
        <v>18164</v>
      </c>
      <c r="D7" s="93">
        <v>18164</v>
      </c>
      <c r="E7" s="93"/>
      <c r="F7" s="93">
        <v>10015</v>
      </c>
      <c r="G7" s="93">
        <v>10015</v>
      </c>
      <c r="H7" s="93"/>
      <c r="I7" s="93"/>
      <c r="J7" s="492">
        <f>K7+L7</f>
        <v>784</v>
      </c>
      <c r="K7" s="492">
        <v>784</v>
      </c>
      <c r="L7" s="492"/>
      <c r="M7" s="492">
        <v>375</v>
      </c>
      <c r="N7" s="1208">
        <v>375</v>
      </c>
    </row>
    <row r="8" spans="1:17" ht="22.5" customHeight="1">
      <c r="A8" s="51">
        <v>2013</v>
      </c>
      <c r="B8" s="91" t="s">
        <v>109</v>
      </c>
      <c r="C8" s="93">
        <f>D8+E8</f>
        <v>17767</v>
      </c>
      <c r="D8" s="93">
        <v>17767</v>
      </c>
      <c r="E8" s="93"/>
      <c r="F8" s="93">
        <v>9945</v>
      </c>
      <c r="G8" s="93">
        <v>9945</v>
      </c>
      <c r="H8" s="93"/>
      <c r="I8" s="93"/>
      <c r="J8" s="492">
        <f>K8+L8</f>
        <v>774</v>
      </c>
      <c r="K8" s="492">
        <v>774</v>
      </c>
      <c r="L8" s="492"/>
      <c r="M8" s="492">
        <v>379</v>
      </c>
      <c r="N8" s="1208">
        <v>379</v>
      </c>
    </row>
    <row r="9" spans="1:17" ht="22.5" customHeight="1">
      <c r="A9" s="51">
        <v>2014</v>
      </c>
      <c r="B9" s="91" t="s">
        <v>110</v>
      </c>
      <c r="C9" s="93">
        <f>D9+E9</f>
        <v>17522</v>
      </c>
      <c r="D9" s="492">
        <v>17522</v>
      </c>
      <c r="E9" s="492"/>
      <c r="F9" s="93">
        <v>9791</v>
      </c>
      <c r="G9" s="492">
        <v>9791</v>
      </c>
      <c r="H9" s="492"/>
      <c r="I9" s="492"/>
      <c r="J9" s="492">
        <f>K9+L9</f>
        <v>776</v>
      </c>
      <c r="K9" s="492">
        <v>776</v>
      </c>
      <c r="L9" s="492"/>
      <c r="M9" s="492">
        <v>371</v>
      </c>
      <c r="N9" s="1208">
        <v>371</v>
      </c>
    </row>
    <row r="10" spans="1:17" ht="22.5" customHeight="1">
      <c r="A10" s="51">
        <v>2015</v>
      </c>
      <c r="B10" s="91" t="s">
        <v>111</v>
      </c>
      <c r="C10" s="93">
        <v>17262</v>
      </c>
      <c r="D10" s="492">
        <v>17262</v>
      </c>
      <c r="E10" s="492"/>
      <c r="F10" s="93">
        <v>9539</v>
      </c>
      <c r="G10" s="492">
        <v>9539</v>
      </c>
      <c r="H10" s="492"/>
      <c r="I10" s="492"/>
      <c r="J10" s="492">
        <v>778</v>
      </c>
      <c r="K10" s="492">
        <v>778</v>
      </c>
      <c r="L10" s="492"/>
      <c r="M10" s="492">
        <v>370</v>
      </c>
      <c r="N10" s="1208">
        <v>370</v>
      </c>
    </row>
    <row r="11" spans="1:17" ht="22.5" customHeight="1">
      <c r="A11" s="51">
        <v>2016</v>
      </c>
      <c r="B11" s="91" t="s">
        <v>112</v>
      </c>
      <c r="C11" s="93">
        <v>16920</v>
      </c>
      <c r="D11" s="492">
        <v>16920</v>
      </c>
      <c r="E11" s="492"/>
      <c r="F11" s="93">
        <v>9558</v>
      </c>
      <c r="G11" s="492">
        <v>9558</v>
      </c>
      <c r="H11" s="492"/>
      <c r="I11" s="492"/>
      <c r="J11" s="492">
        <v>773</v>
      </c>
      <c r="K11" s="492">
        <v>773</v>
      </c>
      <c r="L11" s="492"/>
      <c r="M11" s="492">
        <v>360</v>
      </c>
      <c r="N11" s="1208">
        <v>360</v>
      </c>
    </row>
    <row r="12" spans="1:17" ht="22.5" customHeight="1">
      <c r="A12" s="51">
        <v>2017</v>
      </c>
      <c r="B12" s="91" t="s">
        <v>113</v>
      </c>
      <c r="C12" s="93">
        <v>16816</v>
      </c>
      <c r="D12" s="492">
        <v>16816</v>
      </c>
      <c r="E12" s="492"/>
      <c r="F12" s="93">
        <v>9230</v>
      </c>
      <c r="G12" s="492">
        <v>9230</v>
      </c>
      <c r="H12" s="492"/>
      <c r="I12" s="492"/>
      <c r="J12" s="492">
        <v>775</v>
      </c>
      <c r="K12" s="492">
        <v>775</v>
      </c>
      <c r="L12" s="492"/>
      <c r="M12" s="492">
        <v>357</v>
      </c>
      <c r="N12" s="1208">
        <v>357</v>
      </c>
    </row>
    <row r="13" spans="1:17" ht="22.5" customHeight="1">
      <c r="A13" s="51">
        <v>2018</v>
      </c>
      <c r="B13" s="91" t="s">
        <v>114</v>
      </c>
      <c r="C13" s="492">
        <v>16611</v>
      </c>
      <c r="D13" s="492">
        <v>16439</v>
      </c>
      <c r="E13" s="492">
        <v>172</v>
      </c>
      <c r="F13" s="492">
        <v>9052</v>
      </c>
      <c r="G13" s="492">
        <v>8944</v>
      </c>
      <c r="H13" s="492">
        <v>108</v>
      </c>
      <c r="I13" s="492">
        <f>E13+H13</f>
        <v>280</v>
      </c>
      <c r="J13" s="492">
        <v>754</v>
      </c>
      <c r="K13" s="492">
        <v>744</v>
      </c>
      <c r="L13" s="492">
        <v>10</v>
      </c>
      <c r="M13" s="492">
        <v>349</v>
      </c>
      <c r="N13" s="1208">
        <v>341</v>
      </c>
    </row>
    <row r="14" spans="1:17" ht="22.5" customHeight="1">
      <c r="A14" s="51">
        <v>2019</v>
      </c>
      <c r="B14" s="51" t="s">
        <v>1473</v>
      </c>
      <c r="C14" s="93">
        <v>16360</v>
      </c>
      <c r="D14" s="492">
        <v>16098</v>
      </c>
      <c r="E14" s="492"/>
      <c r="F14" s="93">
        <v>8693</v>
      </c>
      <c r="G14" s="492">
        <v>8523</v>
      </c>
      <c r="H14" s="492"/>
      <c r="I14" s="492"/>
      <c r="J14" s="492">
        <v>753</v>
      </c>
      <c r="K14" s="492">
        <v>738</v>
      </c>
      <c r="L14" s="492"/>
      <c r="M14" s="492">
        <v>336</v>
      </c>
      <c r="N14" s="1208">
        <v>326</v>
      </c>
    </row>
    <row r="15" spans="1:17" ht="22.5" customHeight="1">
      <c r="A15" s="51">
        <v>2020</v>
      </c>
      <c r="B15" s="51" t="s">
        <v>116</v>
      </c>
      <c r="C15" s="93">
        <v>16272</v>
      </c>
      <c r="D15" s="492">
        <v>16011</v>
      </c>
      <c r="E15" s="492"/>
      <c r="F15" s="93">
        <v>8623</v>
      </c>
      <c r="G15" s="492">
        <v>8457</v>
      </c>
      <c r="H15" s="492"/>
      <c r="I15" s="492"/>
      <c r="J15" s="492">
        <v>758</v>
      </c>
      <c r="K15" s="492">
        <v>742</v>
      </c>
      <c r="L15" s="492"/>
      <c r="M15" s="492">
        <v>334</v>
      </c>
      <c r="N15" s="1208">
        <v>325</v>
      </c>
    </row>
    <row r="16" spans="1:17" ht="22.5" customHeight="1">
      <c r="A16" s="295">
        <v>2021</v>
      </c>
      <c r="B16" s="295" t="s">
        <v>366</v>
      </c>
      <c r="C16" s="308">
        <v>16355</v>
      </c>
      <c r="D16" s="560"/>
      <c r="E16" s="560"/>
      <c r="F16" s="308">
        <v>8493</v>
      </c>
      <c r="G16" s="560"/>
      <c r="H16" s="560"/>
      <c r="I16" s="560"/>
      <c r="J16" s="560">
        <v>768</v>
      </c>
      <c r="K16" s="560"/>
      <c r="L16" s="560"/>
      <c r="M16" s="560">
        <v>328</v>
      </c>
      <c r="N16" s="661"/>
    </row>
    <row r="17" spans="1:13" ht="22.5" customHeight="1">
      <c r="A17" s="295">
        <v>2022</v>
      </c>
      <c r="B17" s="295" t="s">
        <v>367</v>
      </c>
      <c r="C17" s="308">
        <v>16342</v>
      </c>
      <c r="D17" s="560"/>
      <c r="E17" s="560"/>
      <c r="F17" s="308">
        <v>8368</v>
      </c>
      <c r="G17" s="560"/>
      <c r="H17" s="560"/>
      <c r="I17" s="560"/>
      <c r="J17" s="560">
        <v>767</v>
      </c>
      <c r="K17" s="560"/>
      <c r="L17" s="560"/>
      <c r="M17" s="560">
        <v>331</v>
      </c>
    </row>
    <row r="18" spans="1:13" ht="22.5" customHeight="1">
      <c r="A18" s="305">
        <v>2023</v>
      </c>
      <c r="B18" s="305" t="s">
        <v>368</v>
      </c>
      <c r="C18" s="308">
        <v>16218</v>
      </c>
      <c r="D18" s="560"/>
      <c r="E18" s="560"/>
      <c r="F18" s="308">
        <v>8309</v>
      </c>
      <c r="G18" s="560"/>
      <c r="H18" s="560"/>
      <c r="I18" s="560"/>
      <c r="J18" s="560">
        <v>757</v>
      </c>
      <c r="K18" s="560"/>
      <c r="L18" s="560"/>
      <c r="M18" s="560">
        <v>338</v>
      </c>
    </row>
    <row r="19" spans="1:13" ht="22.5" customHeight="1">
      <c r="A19" s="305">
        <v>2024</v>
      </c>
      <c r="B19" s="305" t="s">
        <v>2074</v>
      </c>
      <c r="C19" s="308"/>
      <c r="D19" s="560"/>
      <c r="E19" s="560"/>
      <c r="F19" s="308"/>
      <c r="G19" s="560"/>
      <c r="H19" s="560"/>
      <c r="I19" s="560"/>
      <c r="J19" s="560"/>
      <c r="K19" s="560"/>
      <c r="L19" s="560"/>
      <c r="M19" s="560"/>
    </row>
    <row r="20" spans="1:13" ht="22.5" customHeight="1">
      <c r="A20" s="305">
        <v>2025</v>
      </c>
      <c r="B20" s="305" t="s">
        <v>357</v>
      </c>
      <c r="C20" s="48"/>
      <c r="D20" s="48"/>
      <c r="E20" s="48"/>
      <c r="F20" s="48"/>
      <c r="G20" s="48"/>
      <c r="H20" s="48"/>
      <c r="I20" s="48"/>
      <c r="J20" s="48"/>
      <c r="K20" s="48"/>
      <c r="L20" s="48"/>
      <c r="M20" s="48"/>
    </row>
    <row r="21" spans="1:13" ht="22.5" customHeight="1">
      <c r="A21" s="424" t="s">
        <v>1472</v>
      </c>
    </row>
    <row r="22" spans="1:13" ht="22.5" customHeight="1">
      <c r="A22" s="424" t="s">
        <v>1471</v>
      </c>
    </row>
    <row r="23" spans="1:13" ht="22.5" customHeight="1"/>
  </sheetData>
  <customSheetViews>
    <customSheetView guid="{7638DF67-4320-4B2E-8CED-F30400A22A6F}" scale="115" showGridLines="0" printArea="1" hiddenColumns="1">
      <selection activeCell="C19" sqref="C19"/>
      <colBreaks count="1" manualBreakCount="1">
        <brk id="15" max="18" man="1"/>
      </colBreaks>
      <pageMargins left="0.25" right="0.25" top="0.75" bottom="0.75" header="0.3" footer="0.3"/>
      <pageSetup paperSize="9" scale="55" orientation="portrait" horizontalDpi="300" verticalDpi="300" r:id="rId1"/>
      <headerFooter>
        <oddFooter>&amp;C- &amp;P -</oddFooter>
      </headerFooter>
    </customSheetView>
    <customSheetView guid="{033C36F7-E1E4-46BF-954B-BBA7310CE75C}"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2"/>
      <headerFooter>
        <oddFooter>&amp;C- &amp;P -</oddFooter>
      </headerFooter>
    </customSheetView>
    <customSheetView guid="{36472B0F-2A8F-4437-8A5B-DB8B4B6E968E}" scale="115" showGridLines="0" printArea="1" hiddenColumns="1">
      <selection activeCell="J19" sqref="J19"/>
      <colBreaks count="1" manualBreakCount="1">
        <brk id="15" max="18" man="1"/>
      </colBreaks>
      <pageMargins left="0.25" right="0.25" top="0.75" bottom="0.75" header="0.3" footer="0.3"/>
      <pageSetup paperSize="9" scale="55" orientation="portrait" horizontalDpi="300" verticalDpi="300" r:id="rId3"/>
      <headerFooter>
        <oddFooter>&amp;C- &amp;P -</oddFooter>
      </headerFooter>
    </customSheetView>
    <customSheetView guid="{2D0A6E8D-0408-4801-8FAA-C5FD88FF0EC2}"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4"/>
      <headerFooter>
        <oddFooter>&amp;C- &amp;P -</oddFooter>
      </headerFooter>
    </customSheetView>
    <customSheetView guid="{CCAE2F8D-A096-471A-A5DB-761473E75C80}"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5"/>
      <headerFooter>
        <oddFooter>&amp;C- &amp;P -</oddFooter>
      </headerFooter>
    </customSheetView>
    <customSheetView guid="{A70FDA42-82B2-4F14-8984-2E2044C05861}" scale="115" showGridLines="0" hiddenColumns="1">
      <selection activeCell="O18" sqref="O18"/>
      <colBreaks count="1" manualBreakCount="1">
        <brk id="15" max="18" man="1"/>
      </colBreaks>
      <pageMargins left="0.25" right="0.25" top="0.75" bottom="0.75" header="0.3" footer="0.3"/>
      <pageSetup paperSize="9" scale="55" orientation="portrait" horizontalDpi="300" verticalDpi="300" r:id="rId6"/>
      <headerFooter>
        <oddFooter>&amp;C- &amp;P -</oddFooter>
      </headerFooter>
    </customSheetView>
    <customSheetView guid="{F8F8F397-D6A3-4BD0-9E53-3D39483D1CBF}"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7"/>
      <headerFooter>
        <oddFooter>&amp;C- &amp;P -</oddFooter>
      </headerFooter>
    </customSheetView>
    <customSheetView guid="{D673FFEC-E07D-49B9-A0FC-BCF5FDFD2C67}" scale="115" showGridLines="0" hiddenColumns="1">
      <selection activeCell="J19" sqref="J19"/>
      <colBreaks count="1" manualBreakCount="1">
        <brk id="15" max="18" man="1"/>
      </colBreaks>
      <pageMargins left="0.25" right="0.25" top="0.75" bottom="0.75" header="0.3" footer="0.3"/>
      <pageSetup paperSize="9" scale="55" orientation="portrait" horizontalDpi="300" verticalDpi="300" r:id="rId8"/>
      <headerFooter>
        <oddFooter>&amp;C- &amp;P -</oddFooter>
      </headerFooter>
    </customSheetView>
    <customSheetView guid="{EE98275F-E3BA-4A7E-BE2A-0F7F35847352}" scale="115" showGridLines="0" printArea="1" hiddenColumns="1">
      <selection activeCell="J19" sqref="J19"/>
      <colBreaks count="1" manualBreakCount="1">
        <brk id="15" max="18" man="1"/>
      </colBreaks>
      <pageMargins left="0.25" right="0.25" top="0.75" bottom="0.75" header="0.3" footer="0.3"/>
      <pageSetup paperSize="9" scale="55" orientation="portrait" horizontalDpi="300" verticalDpi="300" r:id="rId9"/>
      <headerFooter>
        <oddFooter>&amp;C- &amp;P -</oddFooter>
      </headerFooter>
    </customSheetView>
    <customSheetView guid="{97E03D02-D480-4666-A6E1-59D4144B3FD9}"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10"/>
      <headerFooter>
        <oddFooter>&amp;C- &amp;P -</oddFooter>
      </headerFooter>
    </customSheetView>
    <customSheetView guid="{9A3FFD83-48B2-47DA-8A5E-53892F5AF928}" scale="115" showGridLines="0" printArea="1" hiddenColumns="1">
      <selection activeCell="Q18" sqref="Q18"/>
      <colBreaks count="1" manualBreakCount="1">
        <brk id="15" max="18" man="1"/>
      </colBreaks>
      <pageMargins left="0.25" right="0.25" top="0.75" bottom="0.75" header="0.3" footer="0.3"/>
      <pageSetup paperSize="9" scale="55" orientation="portrait" horizontalDpi="300" verticalDpi="300" r:id="rId11"/>
      <headerFooter>
        <oddFooter>&amp;C- &amp;P -</oddFooter>
      </headerFooter>
    </customSheetView>
    <customSheetView guid="{717D5D0E-03BD-42FE-B02F-A9FF9CADF1A5}"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12"/>
      <headerFooter>
        <oddFooter>&amp;C- &amp;P -</oddFooter>
      </headerFooter>
    </customSheetView>
    <customSheetView guid="{30A2590E-B68F-488E-B4E2-55E3D8A53AAC}" scale="115" showGridLines="0" hiddenColumns="1">
      <colBreaks count="1" manualBreakCount="1">
        <brk id="15" max="18" man="1"/>
      </colBreaks>
      <pageMargins left="0.25" right="0.25" top="0.75" bottom="0.75" header="0.3" footer="0.3"/>
      <pageSetup paperSize="9" scale="55" orientation="portrait" horizontalDpi="300" verticalDpi="300" r:id="rId13"/>
      <headerFooter>
        <oddFooter>&amp;C- &amp;P -</oddFooter>
      </headerFooter>
    </customSheetView>
    <customSheetView guid="{031DD57E-C293-423A-8DF7-B2FDC9241663}" scale="115" showGridLines="0" hiddenColumns="1">
      <colBreaks count="1" manualBreakCount="1">
        <brk id="15" max="18" man="1"/>
      </colBreaks>
      <pageMargins left="0.25" right="0.25" top="0.75" bottom="0.75" header="0.3" footer="0.3"/>
      <pageSetup paperSize="9" scale="55" orientation="portrait" horizontalDpi="300" verticalDpi="300" r:id="rId14"/>
      <headerFooter>
        <oddFooter>&amp;C- &amp;P -</oddFooter>
      </headerFooter>
    </customSheetView>
    <customSheetView guid="{F9B3178F-FE3C-420E-BE2A-18A94A5552B8}" scale="115" showGridLines="0" hiddenColumns="1">
      <colBreaks count="1" manualBreakCount="1">
        <brk id="15" max="18" man="1"/>
      </colBreaks>
      <pageMargins left="0.25" right="0.25" top="0.75" bottom="0.75" header="0.3" footer="0.3"/>
      <pageSetup paperSize="9" scale="55" orientation="portrait" horizontalDpi="300" verticalDpi="300" r:id="rId15"/>
      <headerFooter>
        <oddFooter>&amp;C- &amp;P -</oddFooter>
      </headerFooter>
    </customSheetView>
    <customSheetView guid="{F314B098-4B95-4B92-8423-CB04A69922DF}" scale="115" showGridLines="0" printArea="1" hiddenColumns="1">
      <selection activeCell="Q18" sqref="Q18"/>
      <colBreaks count="1" manualBreakCount="1">
        <brk id="15" max="18" man="1"/>
      </colBreaks>
      <pageMargins left="0.25" right="0.25" top="0.75" bottom="0.75" header="0.3" footer="0.3"/>
      <pageSetup paperSize="9" scale="55" orientation="portrait" horizontalDpi="300" verticalDpi="300" r:id="rId16"/>
      <headerFooter>
        <oddFooter>&amp;C- &amp;P -</oddFooter>
      </headerFooter>
    </customSheetView>
    <customSheetView guid="{BBA60712-7519-46EB-A3CF-B043CF2D8D90}"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17"/>
      <headerFooter>
        <oddFooter>&amp;C- &amp;P -</oddFooter>
      </headerFooter>
    </customSheetView>
    <customSheetView guid="{FAEA9D20-506D-4159-8291-B8ED06C29A08}"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18"/>
      <headerFooter>
        <oddFooter>&amp;C- &amp;P -</oddFooter>
      </headerFooter>
    </customSheetView>
    <customSheetView guid="{499C3B7B-ECFB-4FFB-BA0B-0B7B9DCC326F}" scale="115" showGridLines="0" printArea="1" hiddenColumns="1">
      <colBreaks count="1" manualBreakCount="1">
        <brk id="15" max="18" man="1"/>
      </colBreaks>
      <pageMargins left="0.25" right="0.25" top="0.75" bottom="0.75" header="0.3" footer="0.3"/>
      <pageSetup paperSize="9" scale="55" orientation="portrait" horizontalDpi="300" verticalDpi="300" r:id="rId19"/>
      <headerFooter>
        <oddFooter>&amp;C- &amp;P -</oddFooter>
      </headerFooter>
    </customSheetView>
    <customSheetView guid="{582EB886-5348-41F7-B6C3-7D5782D3ACD9}" scale="115" showGridLines="0" hiddenColumns="1">
      <colBreaks count="1" manualBreakCount="1">
        <brk id="15" max="18" man="1"/>
      </colBreaks>
      <pageMargins left="0.25" right="0.25" top="0.75" bottom="0.75" header="0.3" footer="0.3"/>
      <pageSetup paperSize="9" scale="55" orientation="portrait" horizontalDpi="300" verticalDpi="300" r:id="rId20"/>
      <headerFooter>
        <oddFooter>&amp;C- &amp;P -</oddFooter>
      </headerFooter>
    </customSheetView>
    <customSheetView guid="{67A28A89-E198-4A6E-809F-7C1EE1D592B0}" scale="115" showGridLines="0" printArea="1" hiddenColumns="1">
      <colBreaks count="1" manualBreakCount="1">
        <brk id="15" max="18" man="1"/>
      </colBreaks>
      <pageMargins left="0.25" right="0.25" top="0.75" bottom="0.75" header="0.3" footer="0.3"/>
      <pageSetup paperSize="9" scale="55" orientation="portrait" horizontalDpi="300" verticalDpi="300" r:id="rId21"/>
      <headerFooter>
        <oddFooter>&amp;C- &amp;P -</oddFooter>
      </headerFooter>
    </customSheetView>
    <customSheetView guid="{CED0B8D9-B004-48AD-A858-70C151F3F6A0}" scale="115" showGridLines="0" hiddenColumns="1">
      <colBreaks count="1" manualBreakCount="1">
        <brk id="15" max="18" man="1"/>
      </colBreaks>
      <pageMargins left="0.25" right="0.25" top="0.75" bottom="0.75" header="0.3" footer="0.3"/>
      <pageSetup paperSize="9" scale="55" orientation="portrait" horizontalDpi="300" verticalDpi="300" r:id="rId22"/>
      <headerFooter>
        <oddFooter>&amp;C- &amp;P -</oddFooter>
      </headerFooter>
    </customSheetView>
    <customSheetView guid="{76A99285-706C-47CC-88FC-63EDE717FCB7}" scale="115" showGridLines="0" hiddenColumns="1">
      <colBreaks count="1" manualBreakCount="1">
        <brk id="15" max="18" man="1"/>
      </colBreaks>
      <pageMargins left="0.25" right="0.25" top="0.75" bottom="0.75" header="0.3" footer="0.3"/>
      <pageSetup paperSize="9" scale="55" orientation="portrait" horizontalDpi="300" verticalDpi="300" r:id="rId23"/>
      <headerFooter>
        <oddFooter>&amp;C- &amp;P -</oddFooter>
      </headerFooter>
    </customSheetView>
    <customSheetView guid="{00865AC3-5823-4499-87D6-A32864153DFC}" scale="115" showGridLines="0" hiddenColumns="1">
      <colBreaks count="1" manualBreakCount="1">
        <brk id="15" max="18" man="1"/>
      </colBreaks>
      <pageMargins left="0.25" right="0.25" top="0.75" bottom="0.75" header="0.3" footer="0.3"/>
      <pageSetup paperSize="9" scale="55" orientation="portrait" horizontalDpi="300" verticalDpi="300" r:id="rId24"/>
      <headerFooter>
        <oddFooter>&amp;C- &amp;P -</oddFooter>
      </headerFooter>
    </customSheetView>
    <customSheetView guid="{441DB8A6-A33C-419D-875A-3F2FFBE6E0E8}" scale="115" showGridLines="0" hiddenColumns="1">
      <colBreaks count="1" manualBreakCount="1">
        <brk id="15" max="18" man="1"/>
      </colBreaks>
      <pageMargins left="0.25" right="0.25" top="0.75" bottom="0.75" header="0.3" footer="0.3"/>
      <pageSetup paperSize="9" scale="55" orientation="portrait" horizontalDpi="300" verticalDpi="300" r:id="rId25"/>
      <headerFooter>
        <oddFooter>&amp;C- &amp;P -</oddFooter>
      </headerFooter>
    </customSheetView>
    <customSheetView guid="{2BC28E4B-9C81-4843-8B55-63150A8DD92B}" scale="115" showGridLines="0" hiddenColumns="1">
      <colBreaks count="1" manualBreakCount="1">
        <brk id="15" max="18" man="1"/>
      </colBreaks>
      <pageMargins left="0.25" right="0.25" top="0.75" bottom="0.75" header="0.3" footer="0.3"/>
      <pageSetup paperSize="9" scale="55" orientation="portrait" horizontalDpi="300" verticalDpi="300" r:id="rId26"/>
      <headerFooter>
        <oddFooter>&amp;C- &amp;P -</oddFooter>
      </headerFooter>
    </customSheetView>
    <customSheetView guid="{CEC8D9A4-667A-441A-B348-38BA69B851DA}" scale="115" showGridLines="0" hiddenColumns="1">
      <colBreaks count="1" manualBreakCount="1">
        <brk id="15" max="18" man="1"/>
      </colBreaks>
      <pageMargins left="0.25" right="0.25" top="0.75" bottom="0.75" header="0.3" footer="0.3"/>
      <pageSetup paperSize="9" scale="55" orientation="portrait" horizontalDpi="300" verticalDpi="300" r:id="rId27"/>
      <headerFooter>
        <oddFooter>&amp;C- &amp;P -</oddFooter>
      </headerFooter>
    </customSheetView>
    <customSheetView guid="{84F041DC-148A-40FE-A6D1-68C2D054DF55}" scale="115" showGridLines="0" hiddenColumns="1">
      <colBreaks count="1" manualBreakCount="1">
        <brk id="15" max="18" man="1"/>
      </colBreaks>
      <pageMargins left="0.25" right="0.25" top="0.75" bottom="0.75" header="0.3" footer="0.3"/>
      <pageSetup paperSize="9" scale="55" orientation="portrait" horizontalDpi="300" verticalDpi="300" r:id="rId28"/>
      <headerFooter>
        <oddFooter>&amp;C- &amp;P -</oddFooter>
      </headerFooter>
    </customSheetView>
    <customSheetView guid="{EA8DD5C4-37CD-4D83-93C6-8AAE3FA22626}" scale="115" showGridLines="0" hiddenColumns="1">
      <colBreaks count="1" manualBreakCount="1">
        <brk id="15" max="18" man="1"/>
      </colBreaks>
      <pageMargins left="0.25" right="0.25" top="0.75" bottom="0.75" header="0.3" footer="0.3"/>
      <pageSetup paperSize="9" scale="55" orientation="portrait" horizontalDpi="300" verticalDpi="300" r:id="rId29"/>
      <headerFooter>
        <oddFooter>&amp;C- &amp;P -</oddFooter>
      </headerFooter>
    </customSheetView>
    <customSheetView guid="{EB719729-E4E7-4A6B-A0F2-B45634A8A39C}" scale="115" showGridLines="0" hiddenColumns="1">
      <colBreaks count="1" manualBreakCount="1">
        <brk id="15" max="18" man="1"/>
      </colBreaks>
      <pageMargins left="0.25" right="0.25" top="0.75" bottom="0.75" header="0.3" footer="0.3"/>
      <pageSetup paperSize="9" scale="55" orientation="portrait" horizontalDpi="300" verticalDpi="300" r:id="rId30"/>
      <headerFooter>
        <oddFooter>&amp;C- &amp;P -</oddFooter>
      </headerFooter>
    </customSheetView>
    <customSheetView guid="{3BCE3315-BEC0-4AD9-A818-0BC0D795FE7B}" scale="115" showGridLines="0" printArea="1" hiddenColumns="1">
      <colBreaks count="1" manualBreakCount="1">
        <brk id="15" max="18" man="1"/>
      </colBreaks>
      <pageMargins left="0.25" right="0.25" top="0.75" bottom="0.75" header="0.3" footer="0.3"/>
      <pageSetup paperSize="9" scale="55" orientation="portrait" horizontalDpi="300" verticalDpi="300" r:id="rId31"/>
      <headerFooter>
        <oddFooter>&amp;C- &amp;P -</oddFooter>
      </headerFooter>
    </customSheetView>
    <customSheetView guid="{D5E8139D-26D3-42E5-96BB-6121322C48CB}" scale="115" showGridLines="0" hiddenColumns="1">
      <colBreaks count="1" manualBreakCount="1">
        <brk id="15" max="18" man="1"/>
      </colBreaks>
      <pageMargins left="0.25" right="0.25" top="0.75" bottom="0.75" header="0.3" footer="0.3"/>
      <pageSetup paperSize="9" scale="55" orientation="portrait" horizontalDpi="300" verticalDpi="300" r:id="rId32"/>
      <headerFooter>
        <oddFooter>&amp;C- &amp;P -</oddFooter>
      </headerFooter>
    </customSheetView>
    <customSheetView guid="{A7A537DD-3639-4028-8374-24EF93F7F50D}" scale="115" showGridLines="0" printArea="1" hiddenColumns="1">
      <colBreaks count="1" manualBreakCount="1">
        <brk id="15" max="18" man="1"/>
      </colBreaks>
      <pageMargins left="0.25" right="0.25" top="0.75" bottom="0.75" header="0.3" footer="0.3"/>
      <pageSetup paperSize="9" scale="55" orientation="portrait" horizontalDpi="300" verticalDpi="300" r:id="rId33"/>
      <headerFooter>
        <oddFooter>&amp;C- &amp;P -</oddFooter>
      </headerFooter>
    </customSheetView>
    <customSheetView guid="{0B51740E-E870-447D-82CF-F9426A0FDB8A}" scale="115" showGridLines="0" hiddenColumns="1">
      <colBreaks count="1" manualBreakCount="1">
        <brk id="15" max="18" man="1"/>
      </colBreaks>
      <pageMargins left="0.25" right="0.25" top="0.75" bottom="0.75" header="0.3" footer="0.3"/>
      <pageSetup paperSize="9" scale="55" orientation="portrait" horizontalDpi="300" verticalDpi="300" r:id="rId34"/>
      <headerFooter>
        <oddFooter>&amp;C- &amp;P -</oddFooter>
      </headerFooter>
    </customSheetView>
    <customSheetView guid="{B25978DA-B72A-4DF3-B7F6-0B7323E18582}"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5"/>
      <headerFooter>
        <oddFooter>&amp;C- &amp;P -</oddFooter>
      </headerFooter>
    </customSheetView>
    <customSheetView guid="{1FD8CC80-ABBD-4004-965D-7C3A94C6060A}" scale="115" showGridLines="0" printArea="1" hiddenColumns="1">
      <colBreaks count="1" manualBreakCount="1">
        <brk id="15" max="18" man="1"/>
      </colBreaks>
      <pageMargins left="0.25" right="0.25" top="0.75" bottom="0.75" header="0.3" footer="0.3"/>
      <pageSetup paperSize="9" scale="55" orientation="portrait" horizontalDpi="300" verticalDpi="300" r:id="rId36"/>
      <headerFooter>
        <oddFooter>&amp;C- &amp;P -</oddFooter>
      </headerFooter>
    </customSheetView>
    <customSheetView guid="{4B3B3520-A8B7-4246-A658-5E3046C11156}" scale="115" showGridLines="0" printArea="1" hiddenColumns="1">
      <colBreaks count="1" manualBreakCount="1">
        <brk id="15" max="18" man="1"/>
      </colBreaks>
      <pageMargins left="0.25" right="0.25" top="0.75" bottom="0.75" header="0.3" footer="0.3"/>
      <pageSetup paperSize="9" scale="55" orientation="portrait" horizontalDpi="300" verticalDpi="300" r:id="rId37"/>
      <headerFooter>
        <oddFooter>&amp;C- &amp;P -</oddFooter>
      </headerFooter>
    </customSheetView>
    <customSheetView guid="{8AC86257-3275-45B0-9EB5-FCC978284538}"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8"/>
      <headerFooter>
        <oddFooter>&amp;C- &amp;P -</oddFooter>
      </headerFooter>
    </customSheetView>
    <customSheetView guid="{E45D6C9F-29CA-4814-BB11-FCF7794E8FD9}"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9"/>
      <headerFooter>
        <oddFooter>&amp;C- &amp;P -</oddFooter>
      </headerFooter>
    </customSheetView>
    <customSheetView guid="{8B4E2514-D1F2-4DC0-817C-9C588D7DCCCB}" scale="115" showGridLines="0" printArea="1" hiddenColumns="1">
      <selection activeCell="J19" sqref="J19"/>
      <colBreaks count="1" manualBreakCount="1">
        <brk id="15" max="18" man="1"/>
      </colBreaks>
      <pageMargins left="0.25" right="0.25" top="0.75" bottom="0.75" header="0.3" footer="0.3"/>
      <pageSetup paperSize="9" scale="55" orientation="portrait" horizontalDpi="300" verticalDpi="300" r:id="rId40"/>
      <headerFooter>
        <oddFooter>&amp;C- &amp;P -</oddFooter>
      </headerFooter>
    </customSheetView>
    <customSheetView guid="{C0326AA0-4A84-4874-8CF5-FBF582EDE8E4}" scale="115" showGridLines="0" printArea="1" hiddenColumns="1">
      <selection activeCell="J19" sqref="J19"/>
      <colBreaks count="1" manualBreakCount="1">
        <brk id="15" max="18" man="1"/>
      </colBreaks>
      <pageMargins left="0.25" right="0.25" top="0.75" bottom="0.75" header="0.3" footer="0.3"/>
      <pageSetup paperSize="9" scale="55" orientation="portrait" horizontalDpi="300" verticalDpi="300" r:id="rId41"/>
      <headerFooter>
        <oddFooter>&amp;C- &amp;P -</oddFooter>
      </headerFooter>
    </customSheetView>
    <customSheetView guid="{59B93C71-A242-4D48-B468-4BF3F954629F}" scale="115" showGridLines="0" printArea="1" hiddenColumns="1">
      <selection activeCell="Q18" sqref="Q18"/>
      <colBreaks count="1" manualBreakCount="1">
        <brk id="15" max="18" man="1"/>
      </colBreaks>
      <pageMargins left="0.25" right="0.25" top="0.75" bottom="0.75" header="0.3" footer="0.3"/>
      <pageSetup paperSize="9" scale="55" orientation="portrait" horizontalDpi="300" verticalDpi="300" r:id="rId42"/>
      <headerFooter>
        <oddFooter>&amp;C- &amp;P -</oddFooter>
      </headerFooter>
    </customSheetView>
    <customSheetView guid="{1E58E4D1-4C75-4B8C-BEB1-17A46DD86746}" scale="115" showGridLines="0" hiddenColumns="1">
      <selection activeCell="O18" sqref="O18"/>
      <colBreaks count="1" manualBreakCount="1">
        <brk id="15" max="18" man="1"/>
      </colBreaks>
      <pageMargins left="0.25" right="0.25" top="0.75" bottom="0.75" header="0.3" footer="0.3"/>
      <pageSetup paperSize="9" scale="55" orientation="portrait" horizontalDpi="300" verticalDpi="300" r:id="rId43"/>
      <headerFooter>
        <oddFooter>&amp;C- &amp;P -</oddFooter>
      </headerFooter>
    </customSheetView>
    <customSheetView guid="{D71B0015-E1E5-4683-BC96-4B8372B0A92C}" scale="115" showGridLines="0" printArea="1" hiddenColumns="1">
      <selection activeCell="O18" sqref="O18"/>
      <colBreaks count="1" manualBreakCount="1">
        <brk id="15" max="18" man="1"/>
      </colBreaks>
      <pageMargins left="0.25" right="0.25" top="0.75" bottom="0.75" header="0.3" footer="0.3"/>
      <pageSetup paperSize="9" scale="55" orientation="portrait" horizontalDpi="300" verticalDpi="300" r:id="rId44"/>
      <headerFooter>
        <oddFooter>&amp;C- &amp;P -</oddFooter>
      </headerFooter>
    </customSheetView>
    <customSheetView guid="{7A9295A9-5D4A-4252-8AE5-EAA229FB3161}" scale="115" showGridLines="0" printArea="1" hiddenColumns="1">
      <selection activeCell="O18" sqref="O18"/>
      <colBreaks count="1" manualBreakCount="1">
        <brk id="15" max="18" man="1"/>
      </colBreaks>
      <pageMargins left="0.25" right="0.25" top="0.75" bottom="0.75" header="0.3" footer="0.3"/>
      <pageSetup paperSize="9" scale="55" orientation="portrait" horizontalDpi="300" verticalDpi="300" r:id="rId45"/>
      <headerFooter>
        <oddFooter>&amp;C- &amp;P -</oddFooter>
      </headerFooter>
    </customSheetView>
    <customSheetView guid="{034C4040-D496-4677-9760-C8AFC8A3816C}" scale="115" showGridLines="0" hiddenColumns="1">
      <selection activeCell="O18" sqref="O18"/>
      <colBreaks count="1" manualBreakCount="1">
        <brk id="15" max="18" man="1"/>
      </colBreaks>
      <pageMargins left="0.25" right="0.25" top="0.75" bottom="0.75" header="0.3" footer="0.3"/>
      <pageSetup paperSize="9" scale="55" orientation="portrait" horizontalDpi="300" verticalDpi="300" r:id="rId46"/>
      <headerFooter>
        <oddFooter>&amp;C- &amp;P -</oddFooter>
      </headerFooter>
    </customSheetView>
    <customSheetView guid="{430D13A4-4EC3-4F3B-94F5-67B604D20D98}"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47"/>
      <headerFooter>
        <oddFooter>&amp;C- &amp;P -</oddFooter>
      </headerFooter>
    </customSheetView>
    <customSheetView guid="{337CCED3-5E6B-4E3D-BC98-489707EF974E}" scale="115" showGridLines="0" printArea="1" hiddenColumns="1">
      <selection activeCell="Q18" sqref="Q18"/>
      <colBreaks count="1" manualBreakCount="1">
        <brk id="15" max="18" man="1"/>
      </colBreaks>
      <pageMargins left="0.25" right="0.25" top="0.75" bottom="0.75" header="0.3" footer="0.3"/>
      <pageSetup paperSize="9" scale="55" orientation="portrait" horizontalDpi="300" verticalDpi="300" r:id="rId48"/>
      <headerFooter>
        <oddFooter>&amp;C- &amp;P -</oddFooter>
      </headerFooter>
    </customSheetView>
    <customSheetView guid="{0EDD8A79-DA95-4C03-AB90-8EF8BEF7366A}"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49"/>
      <headerFooter>
        <oddFooter>&amp;C- &amp;P -</oddFooter>
      </headerFooter>
    </customSheetView>
    <customSheetView guid="{214495F1-9B71-47E5-887D-A07A1A95C8B8}"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50"/>
      <headerFooter>
        <oddFooter>&amp;C- &amp;P -</oddFooter>
      </headerFooter>
    </customSheetView>
    <customSheetView guid="{CD8CBEF9-02F2-47BF-8155-972E366007BB}" scale="115" showGridLines="0" printArea="1" hiddenColumns="1">
      <selection activeCell="Q18" sqref="Q18"/>
      <colBreaks count="1" manualBreakCount="1">
        <brk id="15" max="18" man="1"/>
      </colBreaks>
      <pageMargins left="0.25" right="0.25" top="0.75" bottom="0.75" header="0.3" footer="0.3"/>
      <pageSetup paperSize="9" scale="55" orientation="portrait" horizontalDpi="300" verticalDpi="300" r:id="rId51"/>
      <headerFooter>
        <oddFooter>&amp;C- &amp;P -</oddFooter>
      </headerFooter>
    </customSheetView>
    <customSheetView guid="{BD61EDB6-A93F-4890-AEDE-32E26E64EB3F}" scale="115" showGridLines="0" printArea="1" hiddenColumns="1">
      <selection activeCell="O18" sqref="O18"/>
      <colBreaks count="1" manualBreakCount="1">
        <brk id="15" max="18" man="1"/>
      </colBreaks>
      <pageMargins left="0.25" right="0.25" top="0.75" bottom="0.75" header="0.3" footer="0.3"/>
      <pageSetup paperSize="9" scale="55" orientation="portrait" horizontalDpi="300" verticalDpi="300" r:id="rId52"/>
      <headerFooter>
        <oddFooter>&amp;C- &amp;P -</oddFooter>
      </headerFooter>
    </customSheetView>
    <customSheetView guid="{2551149C-B400-4FF7-9C66-7D38AF192CD3}"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53"/>
      <headerFooter>
        <oddFooter>&amp;C- &amp;P -</oddFooter>
      </headerFooter>
    </customSheetView>
    <customSheetView guid="{F0A88F7F-B050-44D2-9557-2B68B424EAF3}" scale="115" showGridLines="0" hiddenColumns="1">
      <selection activeCell="O18" sqref="O18"/>
      <colBreaks count="1" manualBreakCount="1">
        <brk id="15" max="18" man="1"/>
      </colBreaks>
      <pageMargins left="0.25" right="0.25" top="0.75" bottom="0.75" header="0.3" footer="0.3"/>
      <pageSetup paperSize="9" scale="55" orientation="portrait" horizontalDpi="300" verticalDpi="300" r:id="rId54"/>
      <headerFooter>
        <oddFooter>&amp;C- &amp;P -</oddFooter>
      </headerFooter>
    </customSheetView>
    <customSheetView guid="{2868789A-41EF-4245-B3C9-D4B5F666F8F4}"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55"/>
      <headerFooter>
        <oddFooter>&amp;C- &amp;P -</oddFooter>
      </headerFooter>
    </customSheetView>
    <customSheetView guid="{D4061CCF-D275-4D76-9A0F-61EA73C6A533}" scale="115" showGridLines="0" printArea="1" hiddenColumns="1">
      <selection activeCell="O18" sqref="O18"/>
      <colBreaks count="1" manualBreakCount="1">
        <brk id="15" max="18" man="1"/>
      </colBreaks>
      <pageMargins left="0.25" right="0.25" top="0.75" bottom="0.75" header="0.3" footer="0.3"/>
      <pageSetup paperSize="9" scale="55" orientation="portrait" horizontalDpi="300" verticalDpi="300" r:id="rId56"/>
      <headerFooter>
        <oddFooter>&amp;C- &amp;P -</oddFooter>
      </headerFooter>
    </customSheetView>
    <customSheetView guid="{EDD10121-F027-40CB-A383-1ABBBA7824D4}"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57"/>
      <headerFooter>
        <oddFooter>&amp;C- &amp;P -</oddFooter>
      </headerFooter>
    </customSheetView>
    <customSheetView guid="{D6BD57F8-F6EE-4534-8181-C57064A1B98C}" scale="115" showGridLines="0" hiddenColumns="1" topLeftCell="A4">
      <selection activeCell="M18" sqref="M18"/>
      <colBreaks count="1" manualBreakCount="1">
        <brk id="15" max="18" man="1"/>
      </colBreaks>
      <pageMargins left="0.25" right="0.25" top="0.75" bottom="0.75" header="0.3" footer="0.3"/>
      <pageSetup paperSize="9" scale="55" orientation="portrait" horizontalDpi="300" verticalDpi="300" r:id="rId58"/>
      <headerFooter>
        <oddFooter>&amp;C- &amp;P -</oddFooter>
      </headerFooter>
    </customSheetView>
    <customSheetView guid="{277459B4-A39D-41CB-B2BE-AB6578293E76}" scale="115" showGridLines="0" printArea="1" hiddenColumns="1" topLeftCell="A4">
      <selection activeCell="M18" sqref="M18"/>
      <colBreaks count="1" manualBreakCount="1">
        <brk id="15" max="18" man="1"/>
      </colBreaks>
      <pageMargins left="0.25" right="0.25" top="0.75" bottom="0.75" header="0.3" footer="0.3"/>
      <pageSetup paperSize="9" scale="55" orientation="portrait" horizontalDpi="300" verticalDpi="300" r:id="rId59"/>
      <headerFooter>
        <oddFooter>&amp;C- &amp;P -</oddFooter>
      </headerFooter>
    </customSheetView>
  </customSheetViews>
  <phoneticPr fontId="7"/>
  <hyperlinks>
    <hyperlink ref="O1" location="目次!A1" display="目次へ戻る"/>
  </hyperlinks>
  <pageMargins left="0.25" right="0.25" top="0.75" bottom="0.75" header="0.3" footer="0.3"/>
  <pageSetup paperSize="9" scale="55" orientation="portrait" horizontalDpi="300" verticalDpi="300" r:id="rId60"/>
  <headerFooter>
    <oddFooter>&amp;C- &amp;P -</oddFooter>
  </headerFooter>
  <colBreaks count="1" manualBreakCount="1">
    <brk id="15" max="18" man="1"/>
  </colBreaks>
  <drawing r:id="rId6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2"/>
  <sheetViews>
    <sheetView showGridLines="0" topLeftCell="A4" zoomScale="115" zoomScaleNormal="115" zoomScaleSheetLayoutView="100" workbookViewId="0">
      <selection activeCell="H12" sqref="H12"/>
    </sheetView>
  </sheetViews>
  <sheetFormatPr defaultColWidth="9" defaultRowHeight="13.5"/>
  <cols>
    <col min="1" max="2" width="11.875" style="209" customWidth="1"/>
    <col min="3" max="7" width="13" style="209" customWidth="1"/>
    <col min="8" max="8" width="11.75" style="209" customWidth="1"/>
    <col min="9" max="31" width="8.875" style="209" customWidth="1"/>
    <col min="32" max="16384" width="9" style="209"/>
  </cols>
  <sheetData>
    <row r="1" spans="1:9">
      <c r="G1" s="125" t="s">
        <v>399</v>
      </c>
      <c r="H1" s="271"/>
    </row>
    <row r="2" spans="1:9" ht="21" customHeight="1">
      <c r="A2" s="212" t="s">
        <v>1621</v>
      </c>
      <c r="B2" s="212"/>
      <c r="C2" s="212"/>
      <c r="D2" s="212"/>
      <c r="E2" s="212"/>
      <c r="F2" s="212"/>
      <c r="G2" s="212"/>
      <c r="I2" s="188" t="s">
        <v>1633</v>
      </c>
    </row>
    <row r="3" spans="1:9" ht="21" customHeight="1">
      <c r="A3" s="212"/>
      <c r="B3" s="212"/>
      <c r="C3" s="212"/>
      <c r="D3" s="212"/>
      <c r="E3" s="212"/>
      <c r="F3" s="212"/>
      <c r="G3" s="772" t="s">
        <v>1622</v>
      </c>
      <c r="H3" s="211"/>
    </row>
    <row r="4" spans="1:9" ht="18.75" customHeight="1">
      <c r="A4" s="1426" t="s">
        <v>343</v>
      </c>
      <c r="B4" s="1426" t="s">
        <v>1623</v>
      </c>
      <c r="C4" s="1422" t="s">
        <v>1624</v>
      </c>
      <c r="D4" s="1422"/>
      <c r="E4" s="1422"/>
      <c r="F4" s="1422" t="s">
        <v>1625</v>
      </c>
      <c r="G4" s="1422"/>
      <c r="H4" s="720"/>
    </row>
    <row r="5" spans="1:9" ht="18.75" customHeight="1">
      <c r="A5" s="1426"/>
      <c r="B5" s="1426"/>
      <c r="C5" s="1026" t="s">
        <v>393</v>
      </c>
      <c r="D5" s="1152" t="s">
        <v>1626</v>
      </c>
      <c r="E5" s="1152" t="s">
        <v>1627</v>
      </c>
      <c r="F5" s="1027" t="s">
        <v>1628</v>
      </c>
      <c r="G5" s="1027" t="s">
        <v>1629</v>
      </c>
      <c r="H5" s="720"/>
    </row>
    <row r="6" spans="1:9" ht="23.25" customHeight="1">
      <c r="A6" s="525">
        <v>2010</v>
      </c>
      <c r="B6" s="525" t="s">
        <v>1093</v>
      </c>
      <c r="C6" s="779">
        <f>SUM(D6:E6)</f>
        <v>1123</v>
      </c>
      <c r="D6" s="1152">
        <v>384</v>
      </c>
      <c r="E6" s="1152">
        <v>739</v>
      </c>
      <c r="F6" s="781">
        <f>(D6/C6)*100</f>
        <v>34.194122885129119</v>
      </c>
      <c r="G6" s="781">
        <f>(E6/C6)*100</f>
        <v>65.805877114870881</v>
      </c>
      <c r="H6" s="720"/>
    </row>
    <row r="7" spans="1:9" ht="23.25" customHeight="1">
      <c r="A7" s="525">
        <v>2011</v>
      </c>
      <c r="B7" s="525" t="s">
        <v>1092</v>
      </c>
      <c r="C7" s="779">
        <f>SUM(D7:E7)</f>
        <v>1133</v>
      </c>
      <c r="D7" s="780">
        <v>388</v>
      </c>
      <c r="E7" s="780">
        <v>745</v>
      </c>
      <c r="F7" s="781">
        <f>(D7/C7)*100</f>
        <v>34.245366284201232</v>
      </c>
      <c r="G7" s="781">
        <f>(E7/C7)*100</f>
        <v>65.754633715798761</v>
      </c>
      <c r="H7" s="720"/>
    </row>
    <row r="8" spans="1:9" ht="23.25" customHeight="1">
      <c r="A8" s="525">
        <v>2012</v>
      </c>
      <c r="B8" s="525" t="s">
        <v>1091</v>
      </c>
      <c r="C8" s="779">
        <f t="shared" ref="C8:C17" si="0">SUM(D8:E8)</f>
        <v>1091</v>
      </c>
      <c r="D8" s="780">
        <v>373</v>
      </c>
      <c r="E8" s="780">
        <v>718</v>
      </c>
      <c r="F8" s="781">
        <f t="shared" ref="F8:F17" si="1">(D8/C8)*100</f>
        <v>34.188817598533454</v>
      </c>
      <c r="G8" s="781">
        <f t="shared" ref="G8:G17" si="2">(E8/C8)*100</f>
        <v>65.811182401466539</v>
      </c>
    </row>
    <row r="9" spans="1:9" ht="23.25" customHeight="1">
      <c r="A9" s="525">
        <v>2013</v>
      </c>
      <c r="B9" s="525" t="s">
        <v>1090</v>
      </c>
      <c r="C9" s="779">
        <f t="shared" si="0"/>
        <v>1079</v>
      </c>
      <c r="D9" s="780">
        <v>365</v>
      </c>
      <c r="E9" s="780">
        <v>714</v>
      </c>
      <c r="F9" s="781">
        <f t="shared" si="1"/>
        <v>33.827618164967561</v>
      </c>
      <c r="G9" s="781">
        <f t="shared" si="2"/>
        <v>66.172381835032439</v>
      </c>
    </row>
    <row r="10" spans="1:9" ht="23.25" customHeight="1">
      <c r="A10" s="525">
        <v>2014</v>
      </c>
      <c r="B10" s="525" t="s">
        <v>1089</v>
      </c>
      <c r="C10" s="779">
        <f t="shared" si="0"/>
        <v>1073</v>
      </c>
      <c r="D10" s="780">
        <v>366</v>
      </c>
      <c r="E10" s="780">
        <v>707</v>
      </c>
      <c r="F10" s="781">
        <f t="shared" si="1"/>
        <v>34.109972041006529</v>
      </c>
      <c r="G10" s="781">
        <f t="shared" si="2"/>
        <v>65.890027958993485</v>
      </c>
    </row>
    <row r="11" spans="1:9" ht="23.25" customHeight="1">
      <c r="A11" s="525">
        <v>2015</v>
      </c>
      <c r="B11" s="525" t="s">
        <v>1088</v>
      </c>
      <c r="C11" s="779">
        <f t="shared" si="0"/>
        <v>1083</v>
      </c>
      <c r="D11" s="780">
        <v>366</v>
      </c>
      <c r="E11" s="780">
        <v>717</v>
      </c>
      <c r="F11" s="781">
        <f t="shared" si="1"/>
        <v>33.795013850415515</v>
      </c>
      <c r="G11" s="781">
        <f t="shared" si="2"/>
        <v>66.204986149584485</v>
      </c>
    </row>
    <row r="12" spans="1:9" ht="23.25" customHeight="1">
      <c r="A12" s="525">
        <v>2016</v>
      </c>
      <c r="B12" s="525" t="s">
        <v>1087</v>
      </c>
      <c r="C12" s="779">
        <f t="shared" si="0"/>
        <v>1079</v>
      </c>
      <c r="D12" s="780">
        <v>364</v>
      </c>
      <c r="E12" s="780">
        <v>715</v>
      </c>
      <c r="F12" s="781">
        <f t="shared" si="1"/>
        <v>33.734939759036145</v>
      </c>
      <c r="G12" s="781">
        <f t="shared" si="2"/>
        <v>66.265060240963862</v>
      </c>
    </row>
    <row r="13" spans="1:9" ht="23.25" customHeight="1">
      <c r="A13" s="525">
        <v>2017</v>
      </c>
      <c r="B13" s="525" t="s">
        <v>1086</v>
      </c>
      <c r="C13" s="779">
        <f t="shared" si="0"/>
        <v>1075</v>
      </c>
      <c r="D13" s="780">
        <v>354</v>
      </c>
      <c r="E13" s="780">
        <v>721</v>
      </c>
      <c r="F13" s="781">
        <f t="shared" si="1"/>
        <v>32.930232558139529</v>
      </c>
      <c r="G13" s="781">
        <f t="shared" si="2"/>
        <v>67.069767441860463</v>
      </c>
    </row>
    <row r="14" spans="1:9" ht="23.25" customHeight="1">
      <c r="A14" s="525">
        <v>2018</v>
      </c>
      <c r="B14" s="525" t="s">
        <v>1085</v>
      </c>
      <c r="C14" s="779">
        <f t="shared" si="0"/>
        <v>1031</v>
      </c>
      <c r="D14" s="780">
        <v>333</v>
      </c>
      <c r="E14" s="780">
        <v>698</v>
      </c>
      <c r="F14" s="781">
        <f t="shared" si="1"/>
        <v>32.298739088263822</v>
      </c>
      <c r="G14" s="781">
        <f t="shared" si="2"/>
        <v>67.701260911736185</v>
      </c>
    </row>
    <row r="15" spans="1:9" ht="23.25" customHeight="1">
      <c r="A15" s="525">
        <v>2019</v>
      </c>
      <c r="B15" s="525" t="s">
        <v>1630</v>
      </c>
      <c r="C15" s="779">
        <f t="shared" si="0"/>
        <v>1031</v>
      </c>
      <c r="D15" s="780">
        <v>333</v>
      </c>
      <c r="E15" s="780">
        <v>698</v>
      </c>
      <c r="F15" s="781">
        <f t="shared" si="1"/>
        <v>32.298739088263822</v>
      </c>
      <c r="G15" s="781">
        <f t="shared" si="2"/>
        <v>67.701260911736185</v>
      </c>
    </row>
    <row r="16" spans="1:9" ht="23.25" customHeight="1">
      <c r="A16" s="525">
        <v>2020</v>
      </c>
      <c r="B16" s="525" t="s">
        <v>1151</v>
      </c>
      <c r="C16" s="779">
        <f t="shared" si="0"/>
        <v>1054</v>
      </c>
      <c r="D16" s="780">
        <v>326</v>
      </c>
      <c r="E16" s="780">
        <v>728</v>
      </c>
      <c r="F16" s="781">
        <f t="shared" si="1"/>
        <v>30.929791271347252</v>
      </c>
      <c r="G16" s="781">
        <f t="shared" si="2"/>
        <v>69.070208728652744</v>
      </c>
    </row>
    <row r="17" spans="1:7" ht="23.25" customHeight="1">
      <c r="A17" s="525">
        <v>2021</v>
      </c>
      <c r="B17" s="525" t="s">
        <v>1150</v>
      </c>
      <c r="C17" s="779">
        <f t="shared" si="0"/>
        <v>1067</v>
      </c>
      <c r="D17" s="780">
        <v>333</v>
      </c>
      <c r="E17" s="780">
        <v>734</v>
      </c>
      <c r="F17" s="781">
        <f t="shared" si="1"/>
        <v>31.208997188378635</v>
      </c>
      <c r="G17" s="781">
        <f t="shared" si="2"/>
        <v>68.791002811621368</v>
      </c>
    </row>
    <row r="18" spans="1:7" ht="23.25" customHeight="1">
      <c r="A18" s="525">
        <v>2022</v>
      </c>
      <c r="B18" s="525" t="s">
        <v>1268</v>
      </c>
      <c r="C18" s="779">
        <v>1097</v>
      </c>
      <c r="D18" s="780">
        <v>345</v>
      </c>
      <c r="E18" s="780">
        <v>752</v>
      </c>
      <c r="F18" s="781">
        <v>31.449407474931633</v>
      </c>
      <c r="G18" s="781">
        <v>68.550592525068367</v>
      </c>
    </row>
    <row r="19" spans="1:7">
      <c r="A19" s="525">
        <v>2023</v>
      </c>
      <c r="B19" s="525" t="s">
        <v>1603</v>
      </c>
      <c r="C19" s="779">
        <v>1105</v>
      </c>
      <c r="D19" s="780">
        <v>348</v>
      </c>
      <c r="E19" s="780">
        <v>757</v>
      </c>
      <c r="F19" s="781">
        <v>31.5</v>
      </c>
      <c r="G19" s="781">
        <v>68.5</v>
      </c>
    </row>
    <row r="20" spans="1:7">
      <c r="A20" s="525">
        <v>2024</v>
      </c>
      <c r="B20" s="525" t="s">
        <v>2083</v>
      </c>
      <c r="C20" s="52">
        <v>1102</v>
      </c>
      <c r="D20" s="52">
        <v>330</v>
      </c>
      <c r="E20" s="52">
        <v>772</v>
      </c>
      <c r="F20" s="52">
        <v>29.9</v>
      </c>
      <c r="G20" s="52">
        <v>70.099999999999994</v>
      </c>
    </row>
    <row r="21" spans="1:7">
      <c r="A21" s="525">
        <v>2025</v>
      </c>
      <c r="B21" s="525" t="s">
        <v>2503</v>
      </c>
      <c r="C21" s="52">
        <v>1127</v>
      </c>
      <c r="D21" s="52">
        <v>333</v>
      </c>
      <c r="E21" s="52">
        <v>794</v>
      </c>
      <c r="F21" s="52">
        <v>29.5</v>
      </c>
      <c r="G21" s="52">
        <v>70.5</v>
      </c>
    </row>
    <row r="22" spans="1:7">
      <c r="A22" s="48"/>
      <c r="B22" s="48"/>
      <c r="C22" s="48"/>
      <c r="D22" s="48"/>
      <c r="E22" s="48"/>
      <c r="F22" s="48"/>
      <c r="G22" s="48"/>
    </row>
  </sheetData>
  <customSheetViews>
    <customSheetView guid="{7638DF67-4320-4B2E-8CED-F30400A22A6F}" showGridLines="0" printArea="1">
      <selection activeCell="C22" sqref="C22"/>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
    </customSheetView>
    <customSheetView guid="{033C36F7-E1E4-46BF-954B-BBA7310CE75C}"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
    </customSheetView>
    <customSheetView guid="{36472B0F-2A8F-4437-8A5B-DB8B4B6E968E}"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
    </customSheetView>
    <customSheetView guid="{2D0A6E8D-0408-4801-8FAA-C5FD88FF0EC2}" showGridLines="0" topLeftCell="A7">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
    </customSheetView>
    <customSheetView guid="{CCAE2F8D-A096-471A-A5DB-761473E75C80}" showGridLines="0" printArea="1" topLeftCell="A7">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
    </customSheetView>
    <customSheetView guid="{A70FDA42-82B2-4F14-8984-2E2044C05861}"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6"/>
    </customSheetView>
    <customSheetView guid="{F8F8F397-D6A3-4BD0-9E53-3D39483D1CBF}" showGridLines="0" topLeftCell="A7">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7"/>
    </customSheetView>
    <customSheetView guid="{D673FFEC-E07D-49B9-A0FC-BCF5FDFD2C67}"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8"/>
    </customSheetView>
    <customSheetView guid="{EE98275F-E3BA-4A7E-BE2A-0F7F35847352}"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9"/>
    </customSheetView>
    <customSheetView guid="{97E03D02-D480-4666-A6E1-59D4144B3FD9}"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0"/>
    </customSheetView>
    <customSheetView guid="{9A3FFD83-48B2-47DA-8A5E-53892F5AF928}"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1"/>
    </customSheetView>
    <customSheetView guid="{717D5D0E-03BD-42FE-B02F-A9FF9CADF1A5}"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2"/>
    </customSheetView>
    <customSheetView guid="{30A2590E-B68F-488E-B4E2-55E3D8A53AAC}"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3"/>
    </customSheetView>
    <customSheetView guid="{031DD57E-C293-423A-8DF7-B2FDC9241663}"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4"/>
    </customSheetView>
    <customSheetView guid="{F9B3178F-FE3C-420E-BE2A-18A94A5552B8}"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5"/>
    </customSheetView>
    <customSheetView guid="{F314B098-4B95-4B92-8423-CB04A69922DF}"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6"/>
    </customSheetView>
    <customSheetView guid="{BBA60712-7519-46EB-A3CF-B043CF2D8D90}"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7"/>
    </customSheetView>
    <customSheetView guid="{FAEA9D20-506D-4159-8291-B8ED06C29A08}"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8"/>
    </customSheetView>
    <customSheetView guid="{499C3B7B-ECFB-4FFB-BA0B-0B7B9DCC326F}"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9"/>
    </customSheetView>
    <customSheetView guid="{582EB886-5348-41F7-B6C3-7D5782D3ACD9}"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0"/>
    </customSheetView>
    <customSheetView guid="{67A28A89-E198-4A6E-809F-7C1EE1D592B0}"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1"/>
    </customSheetView>
    <customSheetView guid="{CED0B8D9-B004-48AD-A858-70C151F3F6A0}"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2"/>
    </customSheetView>
    <customSheetView guid="{76A99285-706C-47CC-88FC-63EDE717FCB7}"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3"/>
    </customSheetView>
    <customSheetView guid="{00865AC3-5823-4499-87D6-A32864153DFC}"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4"/>
    </customSheetView>
    <customSheetView guid="{441DB8A6-A33C-419D-875A-3F2FFBE6E0E8}"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5"/>
    </customSheetView>
    <customSheetView guid="{2BC28E4B-9C81-4843-8B55-63150A8DD92B}"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6"/>
    </customSheetView>
    <customSheetView guid="{CEC8D9A4-667A-441A-B348-38BA69B851DA}"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7"/>
    </customSheetView>
    <customSheetView guid="{84F041DC-148A-40FE-A6D1-68C2D054DF55}"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8"/>
    </customSheetView>
    <customSheetView guid="{EA8DD5C4-37CD-4D83-93C6-8AAE3FA22626}"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9"/>
    </customSheetView>
    <customSheetView guid="{EB719729-E4E7-4A6B-A0F2-B45634A8A39C}"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0"/>
    </customSheetView>
    <customSheetView guid="{3BCE3315-BEC0-4AD9-A818-0BC0D795FE7B}"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1"/>
    </customSheetView>
    <customSheetView guid="{D5E8139D-26D3-42E5-96BB-6121322C48CB}"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2"/>
    </customSheetView>
    <customSheetView guid="{A7A537DD-3639-4028-8374-24EF93F7F50D}"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3"/>
    </customSheetView>
    <customSheetView guid="{0B51740E-E870-447D-82CF-F9426A0FDB8A}"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4"/>
    </customSheetView>
    <customSheetView guid="{B25978DA-B72A-4DF3-B7F6-0B7323E18582}"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5"/>
    </customSheetView>
    <customSheetView guid="{1FD8CC80-ABBD-4004-965D-7C3A94C6060A}"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6"/>
    </customSheetView>
    <customSheetView guid="{4B3B3520-A8B7-4246-A658-5E3046C11156}"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7"/>
    </customSheetView>
    <customSheetView guid="{8AC86257-3275-45B0-9EB5-FCC978284538}"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8"/>
    </customSheetView>
    <customSheetView guid="{E45D6C9F-29CA-4814-BB11-FCF7794E8FD9}"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9"/>
    </customSheetView>
    <customSheetView guid="{8B4E2514-D1F2-4DC0-817C-9C588D7DCCCB}"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0"/>
    </customSheetView>
    <customSheetView guid="{C0326AA0-4A84-4874-8CF5-FBF582EDE8E4}"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1"/>
    </customSheetView>
    <customSheetView guid="{59B93C71-A242-4D48-B468-4BF3F954629F}" showGridLines="0" printArea="1" topLeftCell="L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2"/>
    </customSheetView>
    <customSheetView guid="{1E58E4D1-4C75-4B8C-BEB1-17A46DD86746}" showGridLines="0">
      <selection activeCell="F22" sqref="F22"/>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3"/>
    </customSheetView>
    <customSheetView guid="{D71B0015-E1E5-4683-BC96-4B8372B0A92C}"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4"/>
    </customSheetView>
    <customSheetView guid="{7A9295A9-5D4A-4252-8AE5-EAA229FB3161}"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5"/>
    </customSheetView>
    <customSheetView guid="{034C4040-D496-4677-9760-C8AFC8A3816C}"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6"/>
    </customSheetView>
    <customSheetView guid="{430D13A4-4EC3-4F3B-94F5-67B604D20D98}"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7"/>
    </customSheetView>
    <customSheetView guid="{337CCED3-5E6B-4E3D-BC98-489707EF974E}"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8"/>
    </customSheetView>
    <customSheetView guid="{0EDD8A79-DA95-4C03-AB90-8EF8BEF7366A}" showGridLines="0" topLeftCell="A7">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9"/>
    </customSheetView>
    <customSheetView guid="{214495F1-9B71-47E5-887D-A07A1A95C8B8}" showGridLines="0" topLeftCell="A7">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0"/>
    </customSheetView>
    <customSheetView guid="{CD8CBEF9-02F2-47BF-8155-972E366007BB}"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1"/>
    </customSheetView>
    <customSheetView guid="{BD61EDB6-A93F-4890-AEDE-32E26E64EB3F}"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2"/>
    </customSheetView>
    <customSheetView guid="{2551149C-B400-4FF7-9C66-7D38AF192CD3}"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3"/>
    </customSheetView>
    <customSheetView guid="{F0A88F7F-B050-44D2-9557-2B68B424EAF3}"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4"/>
    </customSheetView>
    <customSheetView guid="{2868789A-41EF-4245-B3C9-D4B5F666F8F4}"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5"/>
    </customSheetView>
    <customSheetView guid="{D4061CCF-D275-4D76-9A0F-61EA73C6A533}"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6"/>
    </customSheetView>
    <customSheetView guid="{EDD10121-F027-40CB-A383-1ABBBA7824D4}"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7"/>
    </customSheetView>
    <customSheetView guid="{D6BD57F8-F6EE-4534-8181-C57064A1B98C}" showGridLines="0">
      <selection activeCell="A4" sqref="A4:G19"/>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8"/>
    </customSheetView>
    <customSheetView guid="{277459B4-A39D-41CB-B2BE-AB6578293E76}" showGridLines="0" printArea="1">
      <selection activeCell="A4" sqref="A4:G19"/>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9"/>
    </customSheetView>
  </customSheetViews>
  <mergeCells count="4">
    <mergeCell ref="A4:A5"/>
    <mergeCell ref="B4:B5"/>
    <mergeCell ref="C4:E4"/>
    <mergeCell ref="F4:G4"/>
  </mergeCells>
  <phoneticPr fontId="7"/>
  <hyperlinks>
    <hyperlink ref="G1" location="目次!A1" display="目次へ戻る"/>
  </hyperlinks>
  <printOptions horizontalCentered="1"/>
  <pageMargins left="0.23622047244094491" right="0.23622047244094491" top="0.74803149606299213" bottom="0.55118110236220474" header="0.31496062992125984" footer="0.31496062992125984"/>
  <pageSetup paperSize="9" orientation="landscape" horizontalDpi="300" verticalDpi="300" r:id="rId60"/>
  <colBreaks count="1" manualBreakCount="1">
    <brk id="8" max="22" man="1"/>
  </colBreaks>
  <drawing r:id="rId6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1"/>
  <sheetViews>
    <sheetView showGridLines="0" zoomScaleNormal="100" zoomScaleSheetLayoutView="100" workbookViewId="0">
      <selection activeCell="K34" sqref="K34"/>
    </sheetView>
  </sheetViews>
  <sheetFormatPr defaultColWidth="9" defaultRowHeight="13.5"/>
  <cols>
    <col min="1" max="2" width="11.875" style="209" customWidth="1"/>
    <col min="3" max="7" width="13" style="209" customWidth="1"/>
    <col min="8" max="8" width="11.75" style="209" customWidth="1"/>
    <col min="9" max="31" width="8.875" style="209" customWidth="1"/>
    <col min="32" max="16384" width="9" style="209"/>
  </cols>
  <sheetData>
    <row r="1" spans="1:9">
      <c r="G1" s="125" t="s">
        <v>399</v>
      </c>
      <c r="H1" s="271"/>
    </row>
    <row r="2" spans="1:9" ht="21" customHeight="1">
      <c r="A2" s="212" t="s">
        <v>1631</v>
      </c>
      <c r="B2" s="212"/>
      <c r="C2" s="212"/>
      <c r="D2" s="212"/>
      <c r="E2" s="212"/>
      <c r="F2" s="212"/>
      <c r="G2" s="212"/>
      <c r="I2" s="188" t="s">
        <v>1634</v>
      </c>
    </row>
    <row r="3" spans="1:9" ht="21" customHeight="1">
      <c r="A3" s="212"/>
      <c r="B3" s="212"/>
      <c r="C3" s="212"/>
      <c r="D3" s="212"/>
      <c r="E3" s="212"/>
      <c r="F3" s="212"/>
      <c r="G3" s="772" t="s">
        <v>1622</v>
      </c>
      <c r="H3" s="211"/>
    </row>
    <row r="4" spans="1:9" ht="18.75" customHeight="1">
      <c r="A4" s="1426" t="s">
        <v>343</v>
      </c>
      <c r="B4" s="1426" t="s">
        <v>1483</v>
      </c>
      <c r="C4" s="1422" t="s">
        <v>1624</v>
      </c>
      <c r="D4" s="1422"/>
      <c r="E4" s="1422"/>
      <c r="F4" s="1422" t="s">
        <v>1625</v>
      </c>
      <c r="G4" s="1422"/>
      <c r="H4" s="720"/>
    </row>
    <row r="5" spans="1:9" ht="18.75" customHeight="1">
      <c r="A5" s="1426"/>
      <c r="B5" s="1426"/>
      <c r="C5" s="1026" t="s">
        <v>393</v>
      </c>
      <c r="D5" s="1152" t="s">
        <v>1632</v>
      </c>
      <c r="E5" s="1152" t="s">
        <v>1627</v>
      </c>
      <c r="F5" s="1027" t="s">
        <v>1628</v>
      </c>
      <c r="G5" s="1027" t="s">
        <v>1629</v>
      </c>
      <c r="H5" s="720"/>
    </row>
    <row r="6" spans="1:9" ht="23.25" customHeight="1">
      <c r="A6" s="525">
        <v>2010</v>
      </c>
      <c r="B6" s="525" t="s">
        <v>1093</v>
      </c>
      <c r="C6" s="779">
        <f>SUM(D6:E6)</f>
        <v>698</v>
      </c>
      <c r="D6" s="1152">
        <v>399</v>
      </c>
      <c r="E6" s="1152">
        <v>299</v>
      </c>
      <c r="F6" s="781">
        <f>(D6/C6)*100</f>
        <v>57.163323782234954</v>
      </c>
      <c r="G6" s="781">
        <f>(E6/C6)*100</f>
        <v>42.836676217765039</v>
      </c>
      <c r="H6" s="720"/>
    </row>
    <row r="7" spans="1:9" ht="23.25" customHeight="1">
      <c r="A7" s="525">
        <v>2011</v>
      </c>
      <c r="B7" s="525" t="s">
        <v>1092</v>
      </c>
      <c r="C7" s="779">
        <f>SUM(D7:E7)</f>
        <v>705</v>
      </c>
      <c r="D7" s="780">
        <v>402</v>
      </c>
      <c r="E7" s="780">
        <v>303</v>
      </c>
      <c r="F7" s="781">
        <f>(D7/C7)*100</f>
        <v>57.021276595744688</v>
      </c>
      <c r="G7" s="781">
        <f>(E7/C7)*100</f>
        <v>42.978723404255319</v>
      </c>
      <c r="H7" s="720"/>
    </row>
    <row r="8" spans="1:9" ht="23.25" customHeight="1">
      <c r="A8" s="525">
        <v>2012</v>
      </c>
      <c r="B8" s="525" t="s">
        <v>1091</v>
      </c>
      <c r="C8" s="779">
        <f t="shared" ref="C8:C17" si="0">SUM(D8:E8)</f>
        <v>702</v>
      </c>
      <c r="D8" s="780">
        <v>389</v>
      </c>
      <c r="E8" s="780">
        <v>313</v>
      </c>
      <c r="F8" s="781">
        <f t="shared" ref="F8:F17" si="1">(D8/C8)*100</f>
        <v>55.413105413105413</v>
      </c>
      <c r="G8" s="781">
        <f t="shared" ref="G8:G17" si="2">(E8/C8)*100</f>
        <v>44.586894586894587</v>
      </c>
    </row>
    <row r="9" spans="1:9" ht="23.25" customHeight="1">
      <c r="A9" s="525">
        <v>2013</v>
      </c>
      <c r="B9" s="525" t="s">
        <v>1090</v>
      </c>
      <c r="C9" s="779">
        <f t="shared" si="0"/>
        <v>701</v>
      </c>
      <c r="D9" s="780">
        <v>394</v>
      </c>
      <c r="E9" s="780">
        <v>307</v>
      </c>
      <c r="F9" s="781">
        <f t="shared" si="1"/>
        <v>56.205420827389439</v>
      </c>
      <c r="G9" s="781">
        <f t="shared" si="2"/>
        <v>43.794579172610554</v>
      </c>
    </row>
    <row r="10" spans="1:9" ht="23.25" customHeight="1">
      <c r="A10" s="525">
        <v>2014</v>
      </c>
      <c r="B10" s="525" t="s">
        <v>1089</v>
      </c>
      <c r="C10" s="779">
        <f t="shared" si="0"/>
        <v>694</v>
      </c>
      <c r="D10" s="780">
        <v>398</v>
      </c>
      <c r="E10" s="780">
        <v>296</v>
      </c>
      <c r="F10" s="781">
        <f t="shared" si="1"/>
        <v>57.348703170028813</v>
      </c>
      <c r="G10" s="781">
        <f t="shared" si="2"/>
        <v>42.65129682997118</v>
      </c>
    </row>
    <row r="11" spans="1:9" ht="23.25" customHeight="1">
      <c r="A11" s="525">
        <v>2015</v>
      </c>
      <c r="B11" s="525" t="s">
        <v>1088</v>
      </c>
      <c r="C11" s="779">
        <f t="shared" si="0"/>
        <v>695</v>
      </c>
      <c r="D11" s="780">
        <v>387</v>
      </c>
      <c r="E11" s="780">
        <v>308</v>
      </c>
      <c r="F11" s="781">
        <f t="shared" si="1"/>
        <v>55.683453237410077</v>
      </c>
      <c r="G11" s="781">
        <f t="shared" si="2"/>
        <v>44.316546762589923</v>
      </c>
    </row>
    <row r="12" spans="1:9" ht="23.25" customHeight="1">
      <c r="A12" s="525">
        <v>2016</v>
      </c>
      <c r="B12" s="525" t="s">
        <v>1087</v>
      </c>
      <c r="C12" s="779">
        <f t="shared" si="0"/>
        <v>688</v>
      </c>
      <c r="D12" s="780">
        <v>378</v>
      </c>
      <c r="E12" s="780">
        <v>310</v>
      </c>
      <c r="F12" s="781">
        <f t="shared" si="1"/>
        <v>54.941860465116278</v>
      </c>
      <c r="G12" s="781">
        <f t="shared" si="2"/>
        <v>45.058139534883722</v>
      </c>
    </row>
    <row r="13" spans="1:9" ht="23.25" customHeight="1">
      <c r="A13" s="525">
        <v>2017</v>
      </c>
      <c r="B13" s="525" t="s">
        <v>1086</v>
      </c>
      <c r="C13" s="779">
        <f t="shared" si="0"/>
        <v>685</v>
      </c>
      <c r="D13" s="780">
        <v>380</v>
      </c>
      <c r="E13" s="780">
        <v>305</v>
      </c>
      <c r="F13" s="781">
        <f t="shared" si="1"/>
        <v>55.474452554744524</v>
      </c>
      <c r="G13" s="781">
        <f t="shared" si="2"/>
        <v>44.525547445255476</v>
      </c>
    </row>
    <row r="14" spans="1:9" ht="23.25" customHeight="1">
      <c r="A14" s="525">
        <v>2018</v>
      </c>
      <c r="B14" s="525" t="s">
        <v>1085</v>
      </c>
      <c r="C14" s="779">
        <f t="shared" si="0"/>
        <v>674</v>
      </c>
      <c r="D14" s="780">
        <v>369</v>
      </c>
      <c r="E14" s="780">
        <v>305</v>
      </c>
      <c r="F14" s="781">
        <f t="shared" si="1"/>
        <v>54.747774480712167</v>
      </c>
      <c r="G14" s="781">
        <f t="shared" si="2"/>
        <v>45.252225519287833</v>
      </c>
    </row>
    <row r="15" spans="1:9" ht="23.25" customHeight="1">
      <c r="A15" s="525">
        <v>2019</v>
      </c>
      <c r="B15" s="525" t="s">
        <v>1630</v>
      </c>
      <c r="C15" s="779">
        <f t="shared" si="0"/>
        <v>647</v>
      </c>
      <c r="D15" s="780">
        <v>356</v>
      </c>
      <c r="E15" s="780">
        <v>291</v>
      </c>
      <c r="F15" s="781">
        <f t="shared" si="1"/>
        <v>55.023183925811438</v>
      </c>
      <c r="G15" s="781">
        <f t="shared" si="2"/>
        <v>44.976816074188562</v>
      </c>
    </row>
    <row r="16" spans="1:9" ht="23.25" customHeight="1">
      <c r="A16" s="525">
        <v>2020</v>
      </c>
      <c r="B16" s="525" t="s">
        <v>1151</v>
      </c>
      <c r="C16" s="779">
        <f t="shared" si="0"/>
        <v>642</v>
      </c>
      <c r="D16" s="780">
        <v>351</v>
      </c>
      <c r="E16" s="780">
        <v>291</v>
      </c>
      <c r="F16" s="781">
        <f t="shared" si="1"/>
        <v>54.67289719626168</v>
      </c>
      <c r="G16" s="781">
        <f t="shared" si="2"/>
        <v>45.32710280373832</v>
      </c>
    </row>
    <row r="17" spans="1:7" ht="23.25" customHeight="1">
      <c r="A17" s="525">
        <v>2021</v>
      </c>
      <c r="B17" s="525" t="s">
        <v>1150</v>
      </c>
      <c r="C17" s="779">
        <f t="shared" si="0"/>
        <v>629</v>
      </c>
      <c r="D17" s="780">
        <v>341</v>
      </c>
      <c r="E17" s="780">
        <v>288</v>
      </c>
      <c r="F17" s="781">
        <f t="shared" si="1"/>
        <v>54.213036565977745</v>
      </c>
      <c r="G17" s="781">
        <f t="shared" si="2"/>
        <v>45.786963434022262</v>
      </c>
    </row>
    <row r="18" spans="1:7" ht="23.25" customHeight="1">
      <c r="A18" s="525">
        <v>2022</v>
      </c>
      <c r="B18" s="525" t="s">
        <v>1268</v>
      </c>
      <c r="C18" s="779">
        <v>667</v>
      </c>
      <c r="D18" s="780">
        <v>352</v>
      </c>
      <c r="E18" s="780">
        <v>315</v>
      </c>
      <c r="F18" s="781">
        <v>52.7736131934033</v>
      </c>
      <c r="G18" s="781">
        <v>47.226386806596707</v>
      </c>
    </row>
    <row r="19" spans="1:7">
      <c r="A19" s="525">
        <v>2023</v>
      </c>
      <c r="B19" s="525" t="s">
        <v>1603</v>
      </c>
      <c r="C19" s="779">
        <v>682</v>
      </c>
      <c r="D19" s="780">
        <v>346</v>
      </c>
      <c r="E19" s="780">
        <v>336</v>
      </c>
      <c r="F19" s="781">
        <v>50.7</v>
      </c>
      <c r="G19" s="781">
        <v>49.3</v>
      </c>
    </row>
    <row r="20" spans="1:7">
      <c r="A20" s="525">
        <v>2024</v>
      </c>
      <c r="B20" s="525" t="s">
        <v>2083</v>
      </c>
      <c r="C20" s="779">
        <v>689</v>
      </c>
      <c r="D20" s="780">
        <v>348</v>
      </c>
      <c r="E20" s="780">
        <v>341</v>
      </c>
      <c r="F20" s="781">
        <v>50.5</v>
      </c>
      <c r="G20" s="781">
        <v>49.5</v>
      </c>
    </row>
    <row r="21" spans="1:7">
      <c r="A21" s="525">
        <v>2025</v>
      </c>
      <c r="B21" s="525" t="s">
        <v>2503</v>
      </c>
      <c r="C21" s="779">
        <v>705</v>
      </c>
      <c r="D21" s="780">
        <v>355</v>
      </c>
      <c r="E21" s="780">
        <v>350</v>
      </c>
      <c r="F21" s="781">
        <v>50.4</v>
      </c>
      <c r="G21" s="781">
        <v>49.6</v>
      </c>
    </row>
  </sheetData>
  <customSheetViews>
    <customSheetView guid="{7638DF67-4320-4B2E-8CED-F30400A22A6F}"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
    </customSheetView>
    <customSheetView guid="{033C36F7-E1E4-46BF-954B-BBA7310CE75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
    </customSheetView>
    <customSheetView guid="{36472B0F-2A8F-4437-8A5B-DB8B4B6E968E}"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
    </customSheetView>
    <customSheetView guid="{2D0A6E8D-0408-4801-8FAA-C5FD88FF0EC2}"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
    </customSheetView>
    <customSheetView guid="{CCAE2F8D-A096-471A-A5DB-761473E75C80}"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
    </customSheetView>
    <customSheetView guid="{A70FDA42-82B2-4F14-8984-2E2044C05861}"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6"/>
    </customSheetView>
    <customSheetView guid="{F8F8F397-D6A3-4BD0-9E53-3D39483D1CBF}"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7"/>
    </customSheetView>
    <customSheetView guid="{D673FFEC-E07D-49B9-A0FC-BCF5FDFD2C67}"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8"/>
    </customSheetView>
    <customSheetView guid="{EE98275F-E3BA-4A7E-BE2A-0F7F35847352}"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9"/>
    </customSheetView>
    <customSheetView guid="{97E03D02-D480-4666-A6E1-59D4144B3FD9}"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0"/>
    </customSheetView>
    <customSheetView guid="{9A3FFD83-48B2-47DA-8A5E-53892F5AF928}"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1"/>
    </customSheetView>
    <customSheetView guid="{717D5D0E-03BD-42FE-B02F-A9FF9CADF1A5}"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2"/>
    </customSheetView>
    <customSheetView guid="{30A2590E-B68F-488E-B4E2-55E3D8A53AA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3"/>
    </customSheetView>
    <customSheetView guid="{031DD57E-C293-423A-8DF7-B2FDC9241663}"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4"/>
    </customSheetView>
    <customSheetView guid="{F9B3178F-FE3C-420E-BE2A-18A94A5552B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5"/>
    </customSheetView>
    <customSheetView guid="{F314B098-4B95-4B92-8423-CB04A69922DF}"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6"/>
    </customSheetView>
    <customSheetView guid="{BBA60712-7519-46EB-A3CF-B043CF2D8D90}"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7"/>
    </customSheetView>
    <customSheetView guid="{FAEA9D20-506D-4159-8291-B8ED06C29A0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8"/>
    </customSheetView>
    <customSheetView guid="{499C3B7B-ECFB-4FFB-BA0B-0B7B9DCC326F}"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9"/>
    </customSheetView>
    <customSheetView guid="{582EB886-5348-41F7-B6C3-7D5782D3ACD9}"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0"/>
    </customSheetView>
    <customSheetView guid="{67A28A89-E198-4A6E-809F-7C1EE1D592B0}"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1"/>
    </customSheetView>
    <customSheetView guid="{CED0B8D9-B004-48AD-A858-70C151F3F6A0}"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2"/>
    </customSheetView>
    <customSheetView guid="{76A99285-706C-47CC-88FC-63EDE717FCB7}"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3"/>
    </customSheetView>
    <customSheetView guid="{00865AC3-5823-4499-87D6-A32864153DF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4"/>
    </customSheetView>
    <customSheetView guid="{441DB8A6-A33C-419D-875A-3F2FFBE6E0E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5"/>
    </customSheetView>
    <customSheetView guid="{2BC28E4B-9C81-4843-8B55-63150A8DD92B}"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6"/>
    </customSheetView>
    <customSheetView guid="{CEC8D9A4-667A-441A-B348-38BA69B851DA}"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7"/>
    </customSheetView>
    <customSheetView guid="{84F041DC-148A-40FE-A6D1-68C2D054DF55}"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8"/>
    </customSheetView>
    <customSheetView guid="{EA8DD5C4-37CD-4D83-93C6-8AAE3FA22626}"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9"/>
    </customSheetView>
    <customSheetView guid="{EB719729-E4E7-4A6B-A0F2-B45634A8A39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0"/>
    </customSheetView>
    <customSheetView guid="{3BCE3315-BEC0-4AD9-A818-0BC0D795FE7B}"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1"/>
    </customSheetView>
    <customSheetView guid="{D5E8139D-26D3-42E5-96BB-6121322C48CB}"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2"/>
    </customSheetView>
    <customSheetView guid="{A7A537DD-3639-4028-8374-24EF93F7F50D}"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3"/>
    </customSheetView>
    <customSheetView guid="{0B51740E-E870-447D-82CF-F9426A0FDB8A}"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4"/>
    </customSheetView>
    <customSheetView guid="{B25978DA-B72A-4DF3-B7F6-0B7323E18582}"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5"/>
    </customSheetView>
    <customSheetView guid="{1FD8CC80-ABBD-4004-965D-7C3A94C6060A}"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6"/>
    </customSheetView>
    <customSheetView guid="{4B3B3520-A8B7-4246-A658-5E3046C11156}"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7"/>
    </customSheetView>
    <customSheetView guid="{8AC86257-3275-45B0-9EB5-FCC97828453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8"/>
    </customSheetView>
    <customSheetView guid="{E45D6C9F-29CA-4814-BB11-FCF7794E8FD9}"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9"/>
    </customSheetView>
    <customSheetView guid="{8B4E2514-D1F2-4DC0-817C-9C588D7DCCCB}"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0"/>
    </customSheetView>
    <customSheetView guid="{C0326AA0-4A84-4874-8CF5-FBF582EDE8E4}"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1"/>
    </customSheetView>
    <customSheetView guid="{59B93C71-A242-4D48-B468-4BF3F954629F}" showGridLines="0" printArea="1" topLeftCell="M1">
      <selection activeCell="B20" sqref="B20"/>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2"/>
    </customSheetView>
    <customSheetView guid="{1E58E4D1-4C75-4B8C-BEB1-17A46DD86746}" showGridLines="0">
      <selection activeCell="H18" sqref="H18"/>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3"/>
    </customSheetView>
    <customSheetView guid="{D71B0015-E1E5-4683-BC96-4B8372B0A92C}"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4"/>
    </customSheetView>
    <customSheetView guid="{7A9295A9-5D4A-4252-8AE5-EAA229FB3161}"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5"/>
    </customSheetView>
    <customSheetView guid="{034C4040-D496-4677-9760-C8AFC8A3816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6"/>
    </customSheetView>
    <customSheetView guid="{430D13A4-4EC3-4F3B-94F5-67B604D20D98}"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7"/>
    </customSheetView>
    <customSheetView guid="{337CCED3-5E6B-4E3D-BC98-489707EF974E}"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8"/>
    </customSheetView>
    <customSheetView guid="{0EDD8A79-DA95-4C03-AB90-8EF8BEF7366A}"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9"/>
    </customSheetView>
    <customSheetView guid="{214495F1-9B71-47E5-887D-A07A1A95C8B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0"/>
    </customSheetView>
    <customSheetView guid="{CD8CBEF9-02F2-47BF-8155-972E366007BB}"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1"/>
    </customSheetView>
    <customSheetView guid="{BD61EDB6-A93F-4890-AEDE-32E26E64EB3F}"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2"/>
    </customSheetView>
    <customSheetView guid="{2551149C-B400-4FF7-9C66-7D38AF192CD3}"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3"/>
    </customSheetView>
    <customSheetView guid="{F0A88F7F-B050-44D2-9557-2B68B424EAF3}"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4"/>
    </customSheetView>
    <customSheetView guid="{2868789A-41EF-4245-B3C9-D4B5F666F8F4}"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5"/>
    </customSheetView>
    <customSheetView guid="{D4061CCF-D275-4D76-9A0F-61EA73C6A533}"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6"/>
    </customSheetView>
    <customSheetView guid="{EDD10121-F027-40CB-A383-1ABBBA7824D4}"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7"/>
    </customSheetView>
    <customSheetView guid="{D6BD57F8-F6EE-4534-8181-C57064A1B98C}" showGridLines="0">
      <selection activeCell="G27" sqref="G27"/>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8"/>
    </customSheetView>
    <customSheetView guid="{277459B4-A39D-41CB-B2BE-AB6578293E76}" showGridLines="0" printArea="1">
      <selection activeCell="G27" sqref="G27"/>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9"/>
    </customSheetView>
  </customSheetViews>
  <mergeCells count="4">
    <mergeCell ref="A4:A5"/>
    <mergeCell ref="B4:B5"/>
    <mergeCell ref="C4:E4"/>
    <mergeCell ref="F4:G4"/>
  </mergeCells>
  <phoneticPr fontId="7"/>
  <hyperlinks>
    <hyperlink ref="G1" location="目次!A1" display="目次へ戻る"/>
  </hyperlinks>
  <printOptions horizontalCentered="1"/>
  <pageMargins left="0.23622047244094491" right="0.23622047244094491" top="0.74803149606299213" bottom="0.74803149606299213" header="0.31496062992125984" footer="0.31496062992125984"/>
  <pageSetup paperSize="9" orientation="landscape" r:id="rId60"/>
  <colBreaks count="1" manualBreakCount="1">
    <brk id="8" max="22" man="1"/>
  </colBreaks>
  <drawing r:id="rId6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showGridLines="0" view="pageBreakPreview" topLeftCell="B1" zoomScale="115" zoomScaleNormal="100" zoomScaleSheetLayoutView="115" workbookViewId="0">
      <selection activeCell="C6" sqref="C6:F8"/>
    </sheetView>
  </sheetViews>
  <sheetFormatPr defaultColWidth="9" defaultRowHeight="14.25"/>
  <cols>
    <col min="1" max="1" width="9" style="890"/>
    <col min="2" max="2" width="9.5" style="890" bestFit="1" customWidth="1"/>
    <col min="3" max="6" width="12" style="890" customWidth="1"/>
    <col min="7" max="8" width="9" style="890"/>
    <col min="9" max="18" width="9" style="891"/>
    <col min="19" max="19" width="6.125" style="891" customWidth="1"/>
    <col min="20" max="16384" width="9" style="892"/>
  </cols>
  <sheetData>
    <row r="1" spans="1:19" ht="24.75" customHeight="1">
      <c r="G1" s="125" t="s">
        <v>399</v>
      </c>
      <c r="I1" s="1427"/>
      <c r="J1" s="1427"/>
      <c r="K1" s="1427"/>
      <c r="L1" s="1427"/>
      <c r="M1" s="1427"/>
      <c r="N1" s="1427"/>
      <c r="Q1" s="1428"/>
      <c r="R1" s="1428"/>
      <c r="S1" s="1428"/>
    </row>
    <row r="3" spans="1:19">
      <c r="A3" s="890" t="s">
        <v>1986</v>
      </c>
      <c r="I3" s="954" t="s">
        <v>1986</v>
      </c>
      <c r="R3" s="955" t="s">
        <v>1987</v>
      </c>
    </row>
    <row r="4" spans="1:19">
      <c r="R4" s="893"/>
    </row>
    <row r="5" spans="1:19">
      <c r="A5" s="894" t="s">
        <v>1988</v>
      </c>
      <c r="B5" s="1209" t="s">
        <v>1483</v>
      </c>
      <c r="C5" s="894" t="s">
        <v>1989</v>
      </c>
      <c r="D5" s="894" t="s">
        <v>1990</v>
      </c>
      <c r="E5" s="894" t="s">
        <v>1991</v>
      </c>
      <c r="F5" s="1210" t="s">
        <v>1992</v>
      </c>
      <c r="G5" s="1126"/>
      <c r="H5" s="1126"/>
    </row>
    <row r="6" spans="1:19">
      <c r="A6" s="894">
        <v>2010</v>
      </c>
      <c r="B6" s="894" t="s">
        <v>2229</v>
      </c>
      <c r="C6" s="1281">
        <v>253</v>
      </c>
      <c r="D6" s="1281">
        <v>46</v>
      </c>
      <c r="E6" s="1281">
        <v>63</v>
      </c>
      <c r="F6" s="1281">
        <v>5</v>
      </c>
      <c r="G6" s="1126"/>
      <c r="H6" s="1126"/>
    </row>
    <row r="7" spans="1:19">
      <c r="A7" s="894">
        <v>2011</v>
      </c>
      <c r="B7" s="894" t="s">
        <v>2230</v>
      </c>
      <c r="C7" s="1281">
        <v>298</v>
      </c>
      <c r="D7" s="1281">
        <v>48</v>
      </c>
      <c r="E7" s="1281">
        <v>66</v>
      </c>
      <c r="F7" s="1281">
        <v>5</v>
      </c>
      <c r="G7" s="1126"/>
      <c r="H7" s="1126"/>
    </row>
    <row r="8" spans="1:19">
      <c r="A8" s="894">
        <v>2012</v>
      </c>
      <c r="B8" s="894" t="s">
        <v>2231</v>
      </c>
      <c r="C8" s="1281">
        <v>304</v>
      </c>
      <c r="D8" s="1281">
        <v>66</v>
      </c>
      <c r="E8" s="1281">
        <v>73</v>
      </c>
      <c r="F8" s="1281">
        <v>6</v>
      </c>
      <c r="G8" s="1126"/>
      <c r="H8" s="1126"/>
    </row>
    <row r="9" spans="1:19">
      <c r="A9" s="894">
        <v>2013</v>
      </c>
      <c r="B9" s="894" t="s">
        <v>1993</v>
      </c>
      <c r="C9" s="896">
        <v>333</v>
      </c>
      <c r="D9" s="896">
        <v>61</v>
      </c>
      <c r="E9" s="896">
        <v>79</v>
      </c>
      <c r="F9" s="896">
        <v>6</v>
      </c>
    </row>
    <row r="10" spans="1:19">
      <c r="A10" s="894">
        <v>2014</v>
      </c>
      <c r="B10" s="894" t="s">
        <v>1994</v>
      </c>
      <c r="C10" s="896">
        <v>380</v>
      </c>
      <c r="D10" s="896">
        <v>54</v>
      </c>
      <c r="E10" s="896">
        <v>89</v>
      </c>
      <c r="F10" s="896">
        <v>7</v>
      </c>
    </row>
    <row r="11" spans="1:19">
      <c r="A11" s="894">
        <f t="shared" ref="A11:A20" si="0">+A10+1</f>
        <v>2015</v>
      </c>
      <c r="B11" s="894" t="s">
        <v>1995</v>
      </c>
      <c r="C11" s="896">
        <v>443</v>
      </c>
      <c r="D11" s="896">
        <v>78</v>
      </c>
      <c r="E11" s="896">
        <v>101</v>
      </c>
      <c r="F11" s="896">
        <v>9</v>
      </c>
      <c r="R11" s="893"/>
    </row>
    <row r="12" spans="1:19">
      <c r="A12" s="894">
        <f t="shared" si="0"/>
        <v>2016</v>
      </c>
      <c r="B12" s="894" t="s">
        <v>1996</v>
      </c>
      <c r="C12" s="896">
        <v>511</v>
      </c>
      <c r="D12" s="896">
        <v>110</v>
      </c>
      <c r="E12" s="896">
        <v>112</v>
      </c>
      <c r="F12" s="896">
        <v>11</v>
      </c>
      <c r="R12" s="893"/>
    </row>
    <row r="13" spans="1:19">
      <c r="A13" s="894">
        <f t="shared" si="0"/>
        <v>2017</v>
      </c>
      <c r="B13" s="894" t="s">
        <v>1997</v>
      </c>
      <c r="C13" s="896">
        <v>619</v>
      </c>
      <c r="D13" s="896">
        <v>89</v>
      </c>
      <c r="E13" s="896">
        <v>133</v>
      </c>
      <c r="F13" s="896">
        <v>11</v>
      </c>
      <c r="R13" s="893"/>
    </row>
    <row r="14" spans="1:19">
      <c r="A14" s="894">
        <f t="shared" si="0"/>
        <v>2018</v>
      </c>
      <c r="B14" s="894" t="s">
        <v>1998</v>
      </c>
      <c r="C14" s="896">
        <v>662</v>
      </c>
      <c r="D14" s="896">
        <v>109</v>
      </c>
      <c r="E14" s="896">
        <v>138</v>
      </c>
      <c r="F14" s="896">
        <v>15</v>
      </c>
      <c r="G14" s="1127"/>
      <c r="H14" s="1127"/>
      <c r="R14" s="893"/>
    </row>
    <row r="15" spans="1:19">
      <c r="A15" s="894">
        <f t="shared" si="0"/>
        <v>2019</v>
      </c>
      <c r="B15" s="894" t="s">
        <v>1999</v>
      </c>
      <c r="C15" s="896">
        <v>750</v>
      </c>
      <c r="D15" s="896">
        <v>166</v>
      </c>
      <c r="E15" s="896">
        <v>152</v>
      </c>
      <c r="F15" s="896">
        <v>16</v>
      </c>
      <c r="G15" s="1127"/>
      <c r="H15" s="1127"/>
      <c r="R15" s="893"/>
    </row>
    <row r="16" spans="1:19">
      <c r="A16" s="894">
        <f t="shared" si="0"/>
        <v>2020</v>
      </c>
      <c r="B16" s="894" t="s">
        <v>2000</v>
      </c>
      <c r="C16" s="896">
        <v>815</v>
      </c>
      <c r="D16" s="896">
        <v>204</v>
      </c>
      <c r="E16" s="896">
        <v>158</v>
      </c>
      <c r="F16" s="896">
        <v>22</v>
      </c>
      <c r="G16" s="1127"/>
      <c r="H16" s="1127"/>
      <c r="R16" s="893"/>
    </row>
    <row r="17" spans="1:18">
      <c r="A17" s="894">
        <f t="shared" si="0"/>
        <v>2021</v>
      </c>
      <c r="B17" s="894" t="s">
        <v>2001</v>
      </c>
      <c r="C17" s="896">
        <v>900</v>
      </c>
      <c r="D17" s="896">
        <v>284</v>
      </c>
      <c r="E17" s="896">
        <v>167</v>
      </c>
      <c r="F17" s="896">
        <v>25</v>
      </c>
      <c r="G17" s="1127"/>
      <c r="H17" s="1127"/>
      <c r="R17" s="893"/>
    </row>
    <row r="18" spans="1:18">
      <c r="A18" s="894">
        <f t="shared" si="0"/>
        <v>2022</v>
      </c>
      <c r="B18" s="894" t="s">
        <v>2002</v>
      </c>
      <c r="C18" s="896">
        <v>998</v>
      </c>
      <c r="D18" s="896">
        <v>405</v>
      </c>
      <c r="E18" s="896">
        <v>182</v>
      </c>
      <c r="F18" s="896">
        <v>27</v>
      </c>
      <c r="G18" s="1127"/>
      <c r="H18" s="1127"/>
      <c r="R18" s="893"/>
    </row>
    <row r="19" spans="1:18">
      <c r="A19" s="894">
        <f t="shared" si="0"/>
        <v>2023</v>
      </c>
      <c r="B19" s="894" t="s">
        <v>2085</v>
      </c>
      <c r="C19" s="1211">
        <v>1118</v>
      </c>
      <c r="D19" s="896">
        <v>460</v>
      </c>
      <c r="E19" s="896">
        <v>205</v>
      </c>
      <c r="F19" s="896">
        <v>30</v>
      </c>
      <c r="R19" s="893"/>
    </row>
    <row r="20" spans="1:18">
      <c r="A20" s="894">
        <f t="shared" si="0"/>
        <v>2024</v>
      </c>
      <c r="B20" s="894" t="s">
        <v>2449</v>
      </c>
      <c r="C20" s="1211">
        <v>1242</v>
      </c>
      <c r="D20" s="896">
        <v>555</v>
      </c>
      <c r="E20" s="896">
        <v>218</v>
      </c>
      <c r="F20" s="896">
        <v>35</v>
      </c>
      <c r="R20" s="956" t="s">
        <v>2003</v>
      </c>
    </row>
    <row r="21" spans="1:18">
      <c r="R21" s="893"/>
    </row>
    <row r="22" spans="1:18">
      <c r="R22" s="893"/>
    </row>
  </sheetData>
  <customSheetViews>
    <customSheetView guid="{7638DF67-4320-4B2E-8CED-F30400A22A6F}" scale="115" showPageBreaks="1" showGridLines="0" printArea="1" view="pageBreakPreview" topLeftCell="G1">
      <selection activeCell="J31" sqref="J31"/>
      <colBreaks count="1" manualBreakCount="1">
        <brk id="8" max="32" man="1"/>
      </colBreaks>
      <pageMargins left="0.51181102362204722" right="0.11811023622047245" top="0.35433070866141736" bottom="0.15748031496062992" header="0.31496062992125984" footer="0.31496062992125984"/>
      <pageSetup paperSize="9" orientation="portrait" horizontalDpi="300" verticalDpi="300" r:id="rId1"/>
    </customSheetView>
    <customSheetView guid="{D6BD57F8-F6EE-4534-8181-C57064A1B98C}" scale="115" showPageBreaks="1" showGridLines="0" printArea="1" view="pageBreakPreview" topLeftCell="G1">
      <selection activeCell="J31" sqref="J31"/>
      <colBreaks count="1" manualBreakCount="1">
        <brk id="8" max="32" man="1"/>
      </colBreaks>
      <pageMargins left="0.51181102362204722" right="0.11811023622047245" top="0.35433070866141736" bottom="0.15748031496062992" header="0.31496062992125984" footer="0.31496062992125984"/>
      <pageSetup paperSize="9" orientation="portrait" horizontalDpi="300" verticalDpi="300" r:id="rId2"/>
    </customSheetView>
    <customSheetView guid="{277459B4-A39D-41CB-B2BE-AB6578293E76}" scale="115" showPageBreaks="1" showGridLines="0" printArea="1" view="pageBreakPreview" topLeftCell="G1">
      <selection activeCell="J31" sqref="J31"/>
      <colBreaks count="1" manualBreakCount="1">
        <brk id="8" max="32" man="1"/>
      </colBreaks>
      <pageMargins left="0.51181102362204722" right="0.11811023622047245" top="0.35433070866141736" bottom="0.15748031496062992" header="0.31496062992125984" footer="0.31496062992125984"/>
      <pageSetup paperSize="9" orientation="portrait" horizontalDpi="300" verticalDpi="300" r:id="rId3"/>
    </customSheetView>
  </customSheetViews>
  <mergeCells count="2">
    <mergeCell ref="I1:N1"/>
    <mergeCell ref="Q1:S1"/>
  </mergeCells>
  <phoneticPr fontId="7"/>
  <hyperlinks>
    <hyperlink ref="G1" location="目次!A1" display="目次へ戻る"/>
  </hyperlinks>
  <pageMargins left="0.51181102362204722" right="0.11811023622047245" top="0.35433070866141736" bottom="0.15748031496062992" header="0.31496062992125984" footer="0.31496062992125984"/>
  <pageSetup paperSize="9" orientation="portrait" horizontalDpi="300" verticalDpi="300" r:id="rId4"/>
  <colBreaks count="1" manualBreakCount="1">
    <brk id="8" max="32" man="1"/>
  </colBreaks>
  <drawing r:id="rId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zoomScaleNormal="130" zoomScaleSheetLayoutView="98" workbookViewId="0">
      <selection activeCell="C6" sqref="C6:D8"/>
    </sheetView>
  </sheetViews>
  <sheetFormatPr defaultColWidth="9" defaultRowHeight="14.25"/>
  <cols>
    <col min="1" max="1" width="9" style="890"/>
    <col min="2" max="2" width="9.5" style="890" bestFit="1" customWidth="1"/>
    <col min="3" max="4" width="10.375" style="890" customWidth="1"/>
    <col min="5" max="8" width="9" style="890"/>
    <col min="9" max="18" width="9" style="891"/>
    <col min="19" max="19" width="6.125" style="891" customWidth="1"/>
    <col min="20" max="16384" width="9" style="892"/>
  </cols>
  <sheetData>
    <row r="1" spans="1:18" s="891" customFormat="1">
      <c r="A1" s="890"/>
      <c r="B1" s="890"/>
      <c r="C1" s="890"/>
      <c r="D1" s="890"/>
      <c r="E1" s="890"/>
      <c r="F1" s="890"/>
      <c r="G1" s="271" t="s">
        <v>399</v>
      </c>
      <c r="H1" s="890"/>
      <c r="R1" s="893"/>
    </row>
    <row r="2" spans="1:18" s="891" customFormat="1">
      <c r="A2" s="890"/>
      <c r="B2" s="890"/>
      <c r="C2" s="890"/>
      <c r="D2" s="890"/>
      <c r="E2" s="890"/>
      <c r="F2" s="890"/>
      <c r="G2" s="890"/>
      <c r="H2" s="890"/>
      <c r="R2" s="893"/>
    </row>
    <row r="3" spans="1:18" s="891" customFormat="1">
      <c r="A3" s="890" t="s">
        <v>2004</v>
      </c>
      <c r="B3" s="890"/>
      <c r="C3" s="890"/>
      <c r="D3" s="890"/>
      <c r="E3" s="890"/>
      <c r="F3" s="890"/>
      <c r="G3" s="890"/>
      <c r="H3" s="890"/>
      <c r="I3" s="954" t="s">
        <v>2004</v>
      </c>
    </row>
    <row r="5" spans="1:18" s="891" customFormat="1">
      <c r="A5" s="894" t="s">
        <v>1988</v>
      </c>
      <c r="B5" s="895" t="s">
        <v>1483</v>
      </c>
      <c r="C5" s="894" t="s">
        <v>2005</v>
      </c>
      <c r="D5" s="894" t="s">
        <v>2006</v>
      </c>
      <c r="E5" s="897"/>
      <c r="F5" s="890"/>
      <c r="G5" s="890"/>
      <c r="H5" s="890"/>
    </row>
    <row r="6" spans="1:18" s="891" customFormat="1">
      <c r="A6" s="894">
        <v>2010</v>
      </c>
      <c r="B6" s="894" t="s">
        <v>2229</v>
      </c>
      <c r="C6" s="1281">
        <v>9.6</v>
      </c>
      <c r="D6" s="1282"/>
      <c r="E6" s="898"/>
      <c r="F6" s="890"/>
      <c r="G6" s="890"/>
      <c r="H6" s="890"/>
    </row>
    <row r="7" spans="1:18" s="891" customFormat="1">
      <c r="A7" s="894">
        <v>2011</v>
      </c>
      <c r="B7" s="894" t="s">
        <v>2230</v>
      </c>
      <c r="C7" s="1281">
        <v>9.1</v>
      </c>
      <c r="D7" s="1282"/>
      <c r="E7" s="898"/>
      <c r="F7" s="890"/>
      <c r="G7" s="890"/>
      <c r="H7" s="890"/>
    </row>
    <row r="8" spans="1:18" s="891" customFormat="1">
      <c r="A8" s="894">
        <v>2012</v>
      </c>
      <c r="B8" s="894" t="s">
        <v>2231</v>
      </c>
      <c r="C8" s="1281">
        <v>9.6999999999999993</v>
      </c>
      <c r="D8" s="1282"/>
      <c r="E8" s="898"/>
      <c r="F8" s="890"/>
      <c r="G8" s="890"/>
      <c r="H8" s="890"/>
    </row>
    <row r="9" spans="1:18" s="891" customFormat="1">
      <c r="A9" s="894">
        <v>2013</v>
      </c>
      <c r="B9" s="894" t="s">
        <v>1993</v>
      </c>
      <c r="C9" s="896">
        <v>10.4</v>
      </c>
      <c r="D9" s="896">
        <v>0.6</v>
      </c>
      <c r="E9" s="898"/>
      <c r="F9" s="890"/>
      <c r="G9" s="890"/>
      <c r="H9" s="890"/>
    </row>
    <row r="10" spans="1:18" s="891" customFormat="1">
      <c r="A10" s="894">
        <v>2014</v>
      </c>
      <c r="B10" s="894" t="s">
        <v>1994</v>
      </c>
      <c r="C10" s="896">
        <v>13.6</v>
      </c>
      <c r="D10" s="896">
        <v>6.3</v>
      </c>
      <c r="E10" s="898"/>
      <c r="F10" s="890"/>
      <c r="G10" s="890"/>
      <c r="H10" s="890"/>
    </row>
    <row r="11" spans="1:18" s="891" customFormat="1">
      <c r="A11" s="894">
        <f t="shared" ref="A11:A19" si="0">+A10+1</f>
        <v>2015</v>
      </c>
      <c r="B11" s="894" t="s">
        <v>1995</v>
      </c>
      <c r="C11" s="896">
        <v>13.3</v>
      </c>
      <c r="D11" s="896">
        <v>9.1</v>
      </c>
      <c r="E11" s="898"/>
      <c r="F11" s="890"/>
      <c r="G11" s="890"/>
      <c r="H11" s="890"/>
    </row>
    <row r="12" spans="1:18" s="891" customFormat="1">
      <c r="A12" s="894">
        <f t="shared" si="0"/>
        <v>2016</v>
      </c>
      <c r="B12" s="894" t="s">
        <v>1996</v>
      </c>
      <c r="C12" s="896">
        <v>12.9</v>
      </c>
      <c r="D12" s="896">
        <v>12.9</v>
      </c>
      <c r="E12" s="898"/>
      <c r="F12" s="890"/>
      <c r="G12" s="890"/>
      <c r="H12" s="890"/>
    </row>
    <row r="13" spans="1:18" s="891" customFormat="1">
      <c r="A13" s="894">
        <f t="shared" si="0"/>
        <v>2017</v>
      </c>
      <c r="B13" s="894" t="s">
        <v>1997</v>
      </c>
      <c r="C13" s="896">
        <v>12.8</v>
      </c>
      <c r="D13" s="896">
        <v>24.5</v>
      </c>
      <c r="E13" s="898"/>
      <c r="F13" s="890"/>
      <c r="G13" s="890"/>
      <c r="H13" s="890"/>
    </row>
    <row r="14" spans="1:18" s="891" customFormat="1">
      <c r="A14" s="894">
        <f t="shared" si="0"/>
        <v>2018</v>
      </c>
      <c r="B14" s="894" t="s">
        <v>1998</v>
      </c>
      <c r="C14" s="896">
        <v>15.2</v>
      </c>
      <c r="D14" s="896">
        <v>43.5</v>
      </c>
      <c r="E14" s="898"/>
      <c r="F14" s="890"/>
      <c r="G14" s="890"/>
      <c r="H14" s="890"/>
    </row>
    <row r="15" spans="1:18" s="891" customFormat="1">
      <c r="A15" s="894">
        <f t="shared" si="0"/>
        <v>2019</v>
      </c>
      <c r="B15" s="894" t="s">
        <v>1999</v>
      </c>
      <c r="C15" s="896">
        <v>17.399999999999999</v>
      </c>
      <c r="D15" s="896">
        <v>65.3</v>
      </c>
      <c r="E15" s="898"/>
      <c r="F15" s="890"/>
      <c r="G15" s="890"/>
      <c r="H15" s="890"/>
    </row>
    <row r="16" spans="1:18">
      <c r="A16" s="894">
        <f t="shared" si="0"/>
        <v>2020</v>
      </c>
      <c r="B16" s="894" t="s">
        <v>2000</v>
      </c>
      <c r="C16" s="896">
        <v>19.8</v>
      </c>
      <c r="D16" s="896">
        <v>77</v>
      </c>
    </row>
    <row r="17" spans="1:18" s="891" customFormat="1">
      <c r="A17" s="894">
        <f t="shared" si="0"/>
        <v>2021</v>
      </c>
      <c r="B17" s="894" t="s">
        <v>2001</v>
      </c>
      <c r="C17" s="896">
        <v>23.2</v>
      </c>
      <c r="D17" s="896">
        <v>72.400000000000006</v>
      </c>
      <c r="E17" s="890"/>
      <c r="F17" s="890"/>
      <c r="G17" s="890"/>
      <c r="H17" s="890"/>
      <c r="R17" s="956" t="s">
        <v>2007</v>
      </c>
    </row>
    <row r="18" spans="1:18" s="891" customFormat="1">
      <c r="A18" s="894">
        <f t="shared" si="0"/>
        <v>2022</v>
      </c>
      <c r="B18" s="894" t="s">
        <v>2002</v>
      </c>
      <c r="C18" s="896">
        <v>29.3</v>
      </c>
      <c r="D18" s="1212">
        <v>83.5</v>
      </c>
      <c r="E18" s="890"/>
      <c r="F18" s="890"/>
      <c r="G18" s="890"/>
      <c r="H18" s="890"/>
      <c r="R18" s="893"/>
    </row>
    <row r="19" spans="1:18" s="891" customFormat="1">
      <c r="A19" s="941">
        <f t="shared" si="0"/>
        <v>2023</v>
      </c>
      <c r="B19" s="941" t="s">
        <v>2085</v>
      </c>
      <c r="C19" s="942">
        <v>37.9</v>
      </c>
      <c r="D19" s="1213">
        <v>82.2</v>
      </c>
      <c r="E19" s="890"/>
      <c r="F19" s="890"/>
      <c r="G19" s="890"/>
      <c r="H19" s="890"/>
      <c r="R19" s="893"/>
    </row>
  </sheetData>
  <customSheetViews>
    <customSheetView guid="{7638DF67-4320-4B2E-8CED-F30400A22A6F}"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1"/>
    </customSheetView>
    <customSheetView guid="{033C36F7-E1E4-46BF-954B-BBA7310CE75C}"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2"/>
    </customSheetView>
    <customSheetView guid="{36472B0F-2A8F-4437-8A5B-DB8B4B6E968E}"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3"/>
    </customSheetView>
    <customSheetView guid="{2D0A6E8D-0408-4801-8FAA-C5FD88FF0EC2}"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4"/>
    </customSheetView>
    <customSheetView guid="{CCAE2F8D-A096-471A-A5DB-761473E75C80}"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5"/>
    </customSheetView>
    <customSheetView guid="{A70FDA42-82B2-4F14-8984-2E2044C05861}"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6"/>
    </customSheetView>
    <customSheetView guid="{F8F8F397-D6A3-4BD0-9E53-3D39483D1CBF}"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7"/>
    </customSheetView>
    <customSheetView guid="{D673FFEC-E07D-49B9-A0FC-BCF5FDFD2C67}"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8"/>
    </customSheetView>
    <customSheetView guid="{EE98275F-E3BA-4A7E-BE2A-0F7F35847352}"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9"/>
    </customSheetView>
    <customSheetView guid="{97E03D02-D480-4666-A6E1-59D4144B3FD9}" scale="98" showPageBreaks="1" showGridLines="0" printArea="1" view="pageBreakPreview">
      <selection activeCell="F18" sqref="F18"/>
      <pageMargins left="0.51181102362204722" right="0.11811023622047245" top="0.35433070866141736" bottom="0.15748031496062992" header="0.31496062992125984" footer="0.31496062992125984"/>
      <pageSetup paperSize="9" orientation="portrait" r:id="rId10"/>
    </customSheetView>
    <customSheetView guid="{9A3FFD83-48B2-47DA-8A5E-53892F5AF928}" showPageBreaks="1" showGridLines="0" printArea="1">
      <pageMargins left="0.51181102362204722" right="0.11811023622047245" top="0.35433070866141736" bottom="0.15748031496062992" header="0.31496062992125984" footer="0.31496062992125984"/>
      <pageSetup paperSize="9" orientation="portrait" horizontalDpi="300" verticalDpi="300" r:id="rId11"/>
    </customSheetView>
    <customSheetView guid="{717D5D0E-03BD-42FE-B02F-A9FF9CADF1A5}" showGridLines="0">
      <pageMargins left="0.51181102362204722" right="0.11811023622047245" top="0.35433070866141736" bottom="0.15748031496062992" header="0.31496062992125984" footer="0.31496062992125984"/>
      <pageSetup paperSize="9" orientation="portrait" horizontalDpi="300" verticalDpi="300" r:id="rId12"/>
    </customSheetView>
    <customSheetView guid="{30A2590E-B68F-488E-B4E2-55E3D8A53AAC}" showGridLines="0">
      <pageMargins left="0.51181102362204722" right="0.11811023622047245" top="0.35433070866141736" bottom="0.15748031496062992" header="0.31496062992125984" footer="0.31496062992125984"/>
      <pageSetup paperSize="9" orientation="portrait" horizontalDpi="300" verticalDpi="300" r:id="rId13"/>
    </customSheetView>
    <customSheetView guid="{031DD57E-C293-423A-8DF7-B2FDC9241663}" showGridLines="0">
      <pageMargins left="0.51181102362204722" right="0.11811023622047245" top="0.35433070866141736" bottom="0.15748031496062992" header="0.31496062992125984" footer="0.31496062992125984"/>
      <pageSetup paperSize="9" orientation="portrait" horizontalDpi="300" verticalDpi="300" r:id="rId14"/>
    </customSheetView>
    <customSheetView guid="{F9B3178F-FE3C-420E-BE2A-18A94A5552B8}" showGridLines="0">
      <pageMargins left="0.51181102362204722" right="0.11811023622047245" top="0.35433070866141736" bottom="0.15748031496062992" header="0.31496062992125984" footer="0.31496062992125984"/>
      <pageSetup paperSize="9" orientation="portrait" horizontalDpi="300" verticalDpi="300" r:id="rId15"/>
    </customSheetView>
    <customSheetView guid="{1FD8CC80-ABBD-4004-965D-7C3A94C6060A}" showPageBreaks="1" showGridLines="0" printArea="1">
      <pageMargins left="0.51181102362204722" right="0.11811023622047245" top="0.35433070866141736" bottom="0.15748031496062992" header="0.31496062992125984" footer="0.31496062992125984"/>
      <pageSetup paperSize="9" orientation="portrait" horizontalDpi="300" verticalDpi="300" r:id="rId16"/>
    </customSheetView>
    <customSheetView guid="{4B3B3520-A8B7-4246-A658-5E3046C11156}" showPageBreaks="1" showGridLines="0" printArea="1">
      <pageMargins left="0.51181102362204722" right="0.11811023622047245" top="0.35433070866141736" bottom="0.15748031496062992" header="0.31496062992125984" footer="0.31496062992125984"/>
      <pageSetup paperSize="9" orientation="portrait" horizontalDpi="300" verticalDpi="300" r:id="rId17"/>
    </customSheetView>
    <customSheetView guid="{8AC86257-3275-45B0-9EB5-FCC978284538}" showGridLines="0">
      <pageMargins left="0.51181102362204722" right="0.11811023622047245" top="0.35433070866141736" bottom="0.15748031496062992" header="0.31496062992125984" footer="0.31496062992125984"/>
      <pageSetup paperSize="9" orientation="portrait" horizontalDpi="300" verticalDpi="300" r:id="rId18"/>
    </customSheetView>
    <customSheetView guid="{E45D6C9F-29CA-4814-BB11-FCF7794E8FD9}" showPageBreaks="1" showGridLines="0" printArea="1">
      <pageMargins left="0.51181102362204722" right="0.11811023622047245" top="0.35433070866141736" bottom="0.15748031496062992" header="0.31496062992125984" footer="0.31496062992125984"/>
      <pageSetup paperSize="9" orientation="portrait" horizontalDpi="300" verticalDpi="300" r:id="rId19"/>
    </customSheetView>
    <customSheetView guid="{8B4E2514-D1F2-4DC0-817C-9C588D7DCCCB}"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20"/>
    </customSheetView>
    <customSheetView guid="{C0326AA0-4A84-4874-8CF5-FBF582EDE8E4}"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21"/>
    </customSheetView>
    <customSheetView guid="{59B93C71-A242-4D48-B468-4BF3F954629F}"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22"/>
    </customSheetView>
    <customSheetView guid="{1E58E4D1-4C75-4B8C-BEB1-17A46DD86746}" showGridLines="0">
      <selection activeCell="C17" sqref="C17"/>
      <pageMargins left="0.51181102362204722" right="0.11811023622047245" top="0.35433070866141736" bottom="0.15748031496062992" header="0.31496062992125984" footer="0.31496062992125984"/>
      <pageSetup paperSize="9" orientation="portrait" horizontalDpi="300" verticalDpi="300" r:id="rId23"/>
    </customSheetView>
    <customSheetView guid="{D71B0015-E1E5-4683-BC96-4B8372B0A92C}"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24"/>
    </customSheetView>
    <customSheetView guid="{7A9295A9-5D4A-4252-8AE5-EAA229FB3161}"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25"/>
    </customSheetView>
    <customSheetView guid="{034C4040-D496-4677-9760-C8AFC8A3816C}"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26"/>
    </customSheetView>
    <customSheetView guid="{430D13A4-4EC3-4F3B-94F5-67B604D20D98}"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27"/>
    </customSheetView>
    <customSheetView guid="{337CCED3-5E6B-4E3D-BC98-489707EF974E}"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28"/>
    </customSheetView>
    <customSheetView guid="{0EDD8A79-DA95-4C03-AB90-8EF8BEF7366A}"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29"/>
    </customSheetView>
    <customSheetView guid="{214495F1-9B71-47E5-887D-A07A1A95C8B8}"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30"/>
    </customSheetView>
    <customSheetView guid="{CD8CBEF9-02F2-47BF-8155-972E366007BB}"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31"/>
    </customSheetView>
    <customSheetView guid="{BD61EDB6-A93F-4890-AEDE-32E26E64EB3F}"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32"/>
    </customSheetView>
    <customSheetView guid="{2551149C-B400-4FF7-9C66-7D38AF192CD3}"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33"/>
    </customSheetView>
    <customSheetView guid="{F0A88F7F-B050-44D2-9557-2B68B424EAF3}"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34"/>
    </customSheetView>
    <customSheetView guid="{2868789A-41EF-4245-B3C9-D4B5F666F8F4}" showGridLines="0">
      <selection activeCell="F18" sqref="F18"/>
      <pageMargins left="0.51181102362204722" right="0.11811023622047245" top="0.35433070866141736" bottom="0.15748031496062992" header="0.31496062992125984" footer="0.31496062992125984"/>
      <pageSetup paperSize="9" orientation="portrait" horizontalDpi="300" verticalDpi="300" r:id="rId35"/>
    </customSheetView>
    <customSheetView guid="{D4061CCF-D275-4D76-9A0F-61EA73C6A533}"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36"/>
    </customSheetView>
    <customSheetView guid="{EDD10121-F027-40CB-A383-1ABBBA7824D4}" showPageBreaks="1" showGridLines="0" printArea="1">
      <selection activeCell="F18" sqref="F18"/>
      <pageMargins left="0.51181102362204722" right="0.11811023622047245" top="0.35433070866141736" bottom="0.15748031496062992" header="0.31496062992125984" footer="0.31496062992125984"/>
      <pageSetup paperSize="9" orientation="portrait" horizontalDpi="300" verticalDpi="300" r:id="rId37"/>
    </customSheetView>
    <customSheetView guid="{D6BD57F8-F6EE-4534-8181-C57064A1B98C}" scale="130" showGridLines="0">
      <selection activeCell="J22" sqref="J22"/>
      <pageMargins left="0.51181102362204722" right="0.11811023622047245" top="0.35433070866141736" bottom="0.15748031496062992" header="0.31496062992125984" footer="0.31496062992125984"/>
      <pageSetup paperSize="9" orientation="portrait" horizontalDpi="300" verticalDpi="300" r:id="rId38"/>
    </customSheetView>
    <customSheetView guid="{277459B4-A39D-41CB-B2BE-AB6578293E76}" scale="130" showPageBreaks="1" showGridLines="0" printArea="1">
      <selection activeCell="J22" sqref="J22"/>
      <pageMargins left="0.51181102362204722" right="0.11811023622047245" top="0.35433070866141736" bottom="0.15748031496062992" header="0.31496062992125984" footer="0.31496062992125984"/>
      <pageSetup paperSize="9" orientation="portrait" horizontalDpi="300" verticalDpi="300" r:id="rId39"/>
    </customSheetView>
  </customSheetViews>
  <phoneticPr fontId="7"/>
  <hyperlinks>
    <hyperlink ref="G1" location="目次!A1" display="目次へ戻る"/>
  </hyperlinks>
  <pageMargins left="0.51181102362204722" right="0.11811023622047245" top="0.35433070866141736" bottom="0.15748031496062992" header="0.31496062992125984" footer="0.31496062992125984"/>
  <pageSetup paperSize="9" orientation="portrait" horizontalDpi="300" verticalDpi="300" r:id="rId40"/>
  <drawing r:id="rId4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2"/>
  <sheetViews>
    <sheetView showGridLines="0" zoomScaleNormal="130" zoomScaleSheetLayoutView="98" workbookViewId="0">
      <selection activeCell="B28" sqref="B28"/>
    </sheetView>
  </sheetViews>
  <sheetFormatPr defaultColWidth="9" defaultRowHeight="14.25"/>
  <cols>
    <col min="1" max="1" width="68.25" style="890" customWidth="1"/>
    <col min="2" max="2" width="9.5" style="890" bestFit="1" customWidth="1"/>
    <col min="3" max="8" width="9" style="890"/>
    <col min="9" max="18" width="9" style="891"/>
    <col min="19" max="19" width="6.125" style="891" customWidth="1"/>
    <col min="20" max="16384" width="9" style="892"/>
  </cols>
  <sheetData>
    <row r="1" spans="1:18" s="891" customFormat="1">
      <c r="A1" s="890"/>
      <c r="B1" s="890"/>
      <c r="C1" s="890"/>
      <c r="D1" s="890"/>
      <c r="E1" s="890"/>
      <c r="F1" s="890"/>
      <c r="G1" s="271" t="s">
        <v>399</v>
      </c>
      <c r="H1" s="890"/>
      <c r="R1" s="893"/>
    </row>
    <row r="2" spans="1:18" s="891" customFormat="1">
      <c r="A2" s="890"/>
      <c r="B2" s="890"/>
      <c r="C2" s="890"/>
      <c r="D2" s="890"/>
      <c r="E2" s="890"/>
      <c r="F2" s="890"/>
      <c r="G2" s="890"/>
      <c r="H2" s="890"/>
      <c r="R2" s="893"/>
    </row>
    <row r="3" spans="1:18" s="891" customFormat="1">
      <c r="A3" s="890" t="s">
        <v>2444</v>
      </c>
      <c r="B3" s="890"/>
      <c r="C3" s="890"/>
      <c r="D3" s="890"/>
      <c r="E3" s="890"/>
      <c r="F3" s="890"/>
      <c r="G3" s="890"/>
      <c r="H3" s="890"/>
      <c r="I3" s="954" t="s">
        <v>2444</v>
      </c>
      <c r="R3" s="957" t="s">
        <v>2445</v>
      </c>
    </row>
    <row r="6" spans="1:18" s="891" customFormat="1">
      <c r="A6" s="972"/>
      <c r="B6" s="896" t="s">
        <v>2008</v>
      </c>
      <c r="C6" s="896" t="s">
        <v>2009</v>
      </c>
      <c r="D6" s="896" t="s">
        <v>2010</v>
      </c>
      <c r="E6" s="890"/>
      <c r="F6" s="890"/>
      <c r="G6" s="890"/>
      <c r="H6" s="890"/>
    </row>
    <row r="7" spans="1:18" s="891" customFormat="1">
      <c r="A7" s="972" t="s">
        <v>2442</v>
      </c>
      <c r="B7" s="896">
        <v>110</v>
      </c>
      <c r="C7" s="896">
        <v>110</v>
      </c>
      <c r="D7" s="896">
        <v>110</v>
      </c>
      <c r="E7" s="890"/>
      <c r="F7" s="890"/>
      <c r="G7" s="890"/>
      <c r="H7" s="890"/>
    </row>
    <row r="8" spans="1:18" s="891" customFormat="1">
      <c r="A8" s="973" t="s">
        <v>2011</v>
      </c>
      <c r="B8" s="896">
        <v>99.6</v>
      </c>
      <c r="C8" s="896">
        <v>96.9</v>
      </c>
      <c r="D8" s="896">
        <v>98.3</v>
      </c>
      <c r="E8" s="890"/>
      <c r="F8" s="890"/>
      <c r="G8" s="890"/>
      <c r="H8" s="890"/>
    </row>
    <row r="9" spans="1:18" s="891" customFormat="1">
      <c r="A9" s="972" t="s">
        <v>2443</v>
      </c>
      <c r="B9" s="896">
        <v>100</v>
      </c>
      <c r="C9" s="896">
        <v>46.7</v>
      </c>
      <c r="D9" s="896">
        <v>81</v>
      </c>
      <c r="E9" s="890"/>
      <c r="F9" s="890"/>
      <c r="G9" s="890"/>
      <c r="H9" s="890"/>
    </row>
    <row r="10" spans="1:18" s="891" customFormat="1">
      <c r="A10" s="972" t="s">
        <v>2012</v>
      </c>
      <c r="B10" s="896">
        <v>100</v>
      </c>
      <c r="C10" s="896">
        <v>89.1</v>
      </c>
      <c r="D10" s="896">
        <v>89.6</v>
      </c>
      <c r="E10" s="890"/>
      <c r="F10" s="890"/>
      <c r="G10" s="890"/>
      <c r="H10" s="890"/>
    </row>
    <row r="11" spans="1:18" s="891" customFormat="1">
      <c r="A11" s="972" t="s">
        <v>2013</v>
      </c>
      <c r="B11" s="896">
        <v>100</v>
      </c>
      <c r="C11" s="896">
        <v>88.1</v>
      </c>
      <c r="D11" s="896">
        <v>91.4</v>
      </c>
      <c r="E11" s="890"/>
      <c r="F11" s="890"/>
      <c r="G11" s="890"/>
      <c r="H11" s="890"/>
    </row>
    <row r="12" spans="1:18" s="891" customFormat="1">
      <c r="A12" s="972" t="s">
        <v>2014</v>
      </c>
      <c r="B12" s="896">
        <v>93.2</v>
      </c>
      <c r="C12" s="896">
        <v>82.2</v>
      </c>
      <c r="D12" s="896">
        <v>84.9</v>
      </c>
      <c r="E12" s="890"/>
      <c r="F12" s="890"/>
      <c r="G12" s="890"/>
      <c r="H12" s="890"/>
    </row>
    <row r="14" spans="1:18" s="891" customFormat="1">
      <c r="A14" s="972"/>
      <c r="B14" s="896" t="s">
        <v>2015</v>
      </c>
      <c r="C14" s="896" t="s">
        <v>2016</v>
      </c>
      <c r="D14" s="896" t="s">
        <v>2017</v>
      </c>
      <c r="E14" s="890"/>
      <c r="F14" s="890"/>
      <c r="G14" s="890"/>
      <c r="H14" s="890"/>
    </row>
    <row r="15" spans="1:18">
      <c r="A15" s="972" t="s">
        <v>2018</v>
      </c>
      <c r="B15" s="1214">
        <v>95.5</v>
      </c>
      <c r="C15" s="896">
        <v>88.1</v>
      </c>
      <c r="D15" s="896">
        <v>89.6</v>
      </c>
    </row>
    <row r="16" spans="1:18">
      <c r="A16" s="972" t="s">
        <v>2019</v>
      </c>
      <c r="B16" s="1214">
        <v>92.6</v>
      </c>
      <c r="C16" s="896">
        <v>76.099999999999994</v>
      </c>
      <c r="D16" s="896">
        <v>80.400000000000006</v>
      </c>
    </row>
    <row r="17" spans="1:19">
      <c r="A17" s="972" t="s">
        <v>2020</v>
      </c>
      <c r="B17" s="1214">
        <v>89.5</v>
      </c>
      <c r="C17" s="896">
        <v>77.900000000000006</v>
      </c>
      <c r="D17" s="896">
        <v>81.599999999999994</v>
      </c>
    </row>
    <row r="18" spans="1:19">
      <c r="A18" s="972" t="s">
        <v>2021</v>
      </c>
      <c r="B18" s="1214">
        <v>95.3</v>
      </c>
      <c r="C18" s="896">
        <v>86.5</v>
      </c>
      <c r="D18" s="896">
        <v>88.1</v>
      </c>
    </row>
    <row r="19" spans="1:19">
      <c r="A19" s="972" t="s">
        <v>2022</v>
      </c>
      <c r="B19" s="1214">
        <v>84.6</v>
      </c>
      <c r="C19" s="896">
        <v>64</v>
      </c>
      <c r="D19" s="896">
        <v>72.099999999999994</v>
      </c>
    </row>
    <row r="21" spans="1:19">
      <c r="S21" s="893"/>
    </row>
    <row r="22" spans="1:19">
      <c r="R22" s="956" t="s">
        <v>2023</v>
      </c>
      <c r="S22" s="893"/>
    </row>
  </sheetData>
  <customSheetViews>
    <customSheetView guid="{7638DF67-4320-4B2E-8CED-F30400A22A6F}"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1"/>
    </customSheetView>
    <customSheetView guid="{033C36F7-E1E4-46BF-954B-BBA7310CE75C}"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2"/>
    </customSheetView>
    <customSheetView guid="{36472B0F-2A8F-4437-8A5B-DB8B4B6E968E}"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3"/>
    </customSheetView>
    <customSheetView guid="{2D0A6E8D-0408-4801-8FAA-C5FD88FF0EC2}"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4"/>
    </customSheetView>
    <customSheetView guid="{CCAE2F8D-A096-471A-A5DB-761473E75C80}"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5"/>
    </customSheetView>
    <customSheetView guid="{A70FDA42-82B2-4F14-8984-2E2044C05861}"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6"/>
    </customSheetView>
    <customSheetView guid="{F8F8F397-D6A3-4BD0-9E53-3D39483D1CBF}"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7"/>
    </customSheetView>
    <customSheetView guid="{D673FFEC-E07D-49B9-A0FC-BCF5FDFD2C67}"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8"/>
    </customSheetView>
    <customSheetView guid="{EE98275F-E3BA-4A7E-BE2A-0F7F35847352}"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9"/>
    </customSheetView>
    <customSheetView guid="{97E03D02-D480-4666-A6E1-59D4144B3FD9}" scale="98" showPageBreaks="1" showGridLines="0" printArea="1" view="pageBreakPreview">
      <selection activeCell="B28" sqref="B28"/>
      <pageMargins left="0.51181102362204722" right="0.11811023622047245" top="0.35433070866141736" bottom="0.15748031496062992" header="0.31496062992125984" footer="0.31496062992125984"/>
      <pageSetup paperSize="9" orientation="portrait" r:id="rId10"/>
    </customSheetView>
    <customSheetView guid="{9A3FFD83-48B2-47DA-8A5E-53892F5AF928}" showPageBreaks="1" showGridLines="0" printArea="1">
      <pageMargins left="0.51181102362204722" right="0.11811023622047245" top="0.35433070866141736" bottom="0.15748031496062992" header="0.31496062992125984" footer="0.31496062992125984"/>
      <pageSetup paperSize="9" orientation="portrait" horizontalDpi="300" verticalDpi="300" r:id="rId11"/>
    </customSheetView>
    <customSheetView guid="{717D5D0E-03BD-42FE-B02F-A9FF9CADF1A5}" showGridLines="0">
      <pageMargins left="0.51181102362204722" right="0.11811023622047245" top="0.35433070866141736" bottom="0.15748031496062992" header="0.31496062992125984" footer="0.31496062992125984"/>
      <pageSetup paperSize="9" orientation="portrait" horizontalDpi="300" verticalDpi="300" r:id="rId12"/>
    </customSheetView>
    <customSheetView guid="{30A2590E-B68F-488E-B4E2-55E3D8A53AAC}" showGridLines="0">
      <pageMargins left="0.51181102362204722" right="0.11811023622047245" top="0.35433070866141736" bottom="0.15748031496062992" header="0.31496062992125984" footer="0.31496062992125984"/>
      <pageSetup paperSize="9" orientation="portrait" horizontalDpi="300" verticalDpi="300" r:id="rId13"/>
    </customSheetView>
    <customSheetView guid="{031DD57E-C293-423A-8DF7-B2FDC9241663}" showGridLines="0">
      <pageMargins left="0.51181102362204722" right="0.11811023622047245" top="0.35433070866141736" bottom="0.15748031496062992" header="0.31496062992125984" footer="0.31496062992125984"/>
      <pageSetup paperSize="9" orientation="portrait" horizontalDpi="300" verticalDpi="300" r:id="rId14"/>
    </customSheetView>
    <customSheetView guid="{F9B3178F-FE3C-420E-BE2A-18A94A5552B8}" showGridLines="0">
      <pageMargins left="0.51181102362204722" right="0.11811023622047245" top="0.35433070866141736" bottom="0.15748031496062992" header="0.31496062992125984" footer="0.31496062992125984"/>
      <pageSetup paperSize="9" orientation="portrait" horizontalDpi="300" verticalDpi="300" r:id="rId15"/>
    </customSheetView>
    <customSheetView guid="{1FD8CC80-ABBD-4004-965D-7C3A94C6060A}" showPageBreaks="1" showGridLines="0" printArea="1">
      <pageMargins left="0.51181102362204722" right="0.11811023622047245" top="0.35433070866141736" bottom="0.15748031496062992" header="0.31496062992125984" footer="0.31496062992125984"/>
      <pageSetup paperSize="9" orientation="portrait" horizontalDpi="300" verticalDpi="300" r:id="rId16"/>
    </customSheetView>
    <customSheetView guid="{4B3B3520-A8B7-4246-A658-5E3046C11156}" showPageBreaks="1" showGridLines="0" printArea="1">
      <pageMargins left="0.51181102362204722" right="0.11811023622047245" top="0.35433070866141736" bottom="0.15748031496062992" header="0.31496062992125984" footer="0.31496062992125984"/>
      <pageSetup paperSize="9" orientation="portrait" horizontalDpi="300" verticalDpi="300" r:id="rId17"/>
    </customSheetView>
    <customSheetView guid="{8AC86257-3275-45B0-9EB5-FCC978284538}" showGridLines="0">
      <pageMargins left="0.51181102362204722" right="0.11811023622047245" top="0.35433070866141736" bottom="0.15748031496062992" header="0.31496062992125984" footer="0.31496062992125984"/>
      <pageSetup paperSize="9" orientation="portrait" horizontalDpi="300" verticalDpi="300" r:id="rId18"/>
    </customSheetView>
    <customSheetView guid="{E45D6C9F-29CA-4814-BB11-FCF7794E8FD9}" showPageBreaks="1" showGridLines="0" printArea="1">
      <pageMargins left="0.51181102362204722" right="0.11811023622047245" top="0.35433070866141736" bottom="0.15748031496062992" header="0.31496062992125984" footer="0.31496062992125984"/>
      <pageSetup paperSize="9" orientation="portrait" horizontalDpi="300" verticalDpi="300" r:id="rId19"/>
    </customSheetView>
    <customSheetView guid="{8B4E2514-D1F2-4DC0-817C-9C588D7DCCCB}"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20"/>
    </customSheetView>
    <customSheetView guid="{C0326AA0-4A84-4874-8CF5-FBF582EDE8E4}"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21"/>
    </customSheetView>
    <customSheetView guid="{59B93C71-A242-4D48-B468-4BF3F954629F}"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22"/>
    </customSheetView>
    <customSheetView guid="{1E58E4D1-4C75-4B8C-BEB1-17A46DD86746}"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23"/>
    </customSheetView>
    <customSheetView guid="{D71B0015-E1E5-4683-BC96-4B8372B0A92C}"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24"/>
    </customSheetView>
    <customSheetView guid="{7A9295A9-5D4A-4252-8AE5-EAA229FB3161}"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25"/>
    </customSheetView>
    <customSheetView guid="{034C4040-D496-4677-9760-C8AFC8A3816C}"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26"/>
    </customSheetView>
    <customSheetView guid="{430D13A4-4EC3-4F3B-94F5-67B604D20D98}"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27"/>
    </customSheetView>
    <customSheetView guid="{337CCED3-5E6B-4E3D-BC98-489707EF974E}"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28"/>
    </customSheetView>
    <customSheetView guid="{0EDD8A79-DA95-4C03-AB90-8EF8BEF7366A}"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29"/>
    </customSheetView>
    <customSheetView guid="{214495F1-9B71-47E5-887D-A07A1A95C8B8}"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30"/>
    </customSheetView>
    <customSheetView guid="{CD8CBEF9-02F2-47BF-8155-972E366007BB}"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31"/>
    </customSheetView>
    <customSheetView guid="{BD61EDB6-A93F-4890-AEDE-32E26E64EB3F}"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32"/>
    </customSheetView>
    <customSheetView guid="{2551149C-B400-4FF7-9C66-7D38AF192CD3}"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33"/>
    </customSheetView>
    <customSheetView guid="{F0A88F7F-B050-44D2-9557-2B68B424EAF3}"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34"/>
    </customSheetView>
    <customSheetView guid="{2868789A-41EF-4245-B3C9-D4B5F666F8F4}" showGridLines="0">
      <selection activeCell="B28" sqref="B28"/>
      <pageMargins left="0.51181102362204722" right="0.11811023622047245" top="0.35433070866141736" bottom="0.15748031496062992" header="0.31496062992125984" footer="0.31496062992125984"/>
      <pageSetup paperSize="9" orientation="portrait" horizontalDpi="300" verticalDpi="300" r:id="rId35"/>
    </customSheetView>
    <customSheetView guid="{D4061CCF-D275-4D76-9A0F-61EA73C6A533}"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36"/>
    </customSheetView>
    <customSheetView guid="{EDD10121-F027-40CB-A383-1ABBBA7824D4}" showPageBreaks="1" showGridLines="0" printArea="1">
      <selection activeCell="B28" sqref="B28"/>
      <pageMargins left="0.51181102362204722" right="0.11811023622047245" top="0.35433070866141736" bottom="0.15748031496062992" header="0.31496062992125984" footer="0.31496062992125984"/>
      <pageSetup paperSize="9" orientation="portrait" horizontalDpi="300" verticalDpi="300" r:id="rId37"/>
    </customSheetView>
    <customSheetView guid="{D6BD57F8-F6EE-4534-8181-C57064A1B98C}" scale="130" showGridLines="0">
      <selection activeCell="B27" sqref="B27"/>
      <pageMargins left="0.51181102362204722" right="0.11811023622047245" top="0.35433070866141736" bottom="0.15748031496062992" header="0.31496062992125984" footer="0.31496062992125984"/>
      <pageSetup paperSize="9" orientation="portrait" horizontalDpi="300" verticalDpi="300" r:id="rId38"/>
    </customSheetView>
    <customSheetView guid="{277459B4-A39D-41CB-B2BE-AB6578293E76}" scale="130" showPageBreaks="1" showGridLines="0" printArea="1">
      <selection activeCell="B27" sqref="B27"/>
      <pageMargins left="0.51181102362204722" right="0.11811023622047245" top="0.35433070866141736" bottom="0.15748031496062992" header="0.31496062992125984" footer="0.31496062992125984"/>
      <pageSetup paperSize="9" orientation="portrait" horizontalDpi="300" verticalDpi="300" r:id="rId39"/>
    </customSheetView>
  </customSheetViews>
  <phoneticPr fontId="7"/>
  <hyperlinks>
    <hyperlink ref="G1" location="目次!A1" display="目次へ戻る"/>
  </hyperlinks>
  <pageMargins left="0.51181102362204722" right="0.11811023622047245" top="0.35433070866141736" bottom="0.15748031496062992" header="0.31496062992125984" footer="0.31496062992125984"/>
  <pageSetup paperSize="9" orientation="portrait" horizontalDpi="300" verticalDpi="300" r:id="rId40"/>
  <drawing r:id="rId41"/>
  <legacyDrawing r:id="rId4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1"/>
  <sheetViews>
    <sheetView showGridLines="0" zoomScaleNormal="115" zoomScaleSheetLayoutView="100" workbookViewId="0">
      <selection activeCell="E1" sqref="E1"/>
    </sheetView>
  </sheetViews>
  <sheetFormatPr defaultColWidth="9" defaultRowHeight="13.5"/>
  <cols>
    <col min="1" max="2" width="11.875" style="209" customWidth="1"/>
    <col min="3" max="4" width="14.625" style="209" customWidth="1"/>
    <col min="5" max="5" width="10.625" style="209" bestFit="1" customWidth="1"/>
    <col min="6" max="6" width="8"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271" t="s">
        <v>399</v>
      </c>
    </row>
    <row r="2" spans="1:7">
      <c r="A2" s="209" t="s">
        <v>1488</v>
      </c>
      <c r="G2" s="209" t="s">
        <v>1488</v>
      </c>
    </row>
    <row r="3" spans="1:7" ht="21.75" customHeight="1">
      <c r="D3" s="211" t="s">
        <v>1484</v>
      </c>
    </row>
    <row r="4" spans="1:7" ht="37.5" customHeight="1">
      <c r="A4" s="50" t="s">
        <v>83</v>
      </c>
      <c r="B4" s="50" t="s">
        <v>332</v>
      </c>
      <c r="C4" s="189" t="s">
        <v>1487</v>
      </c>
      <c r="D4" s="189" t="s">
        <v>1486</v>
      </c>
    </row>
    <row r="5" spans="1:7" ht="22.5" customHeight="1">
      <c r="A5" s="50">
        <v>2010</v>
      </c>
      <c r="B5" s="50" t="s">
        <v>106</v>
      </c>
      <c r="C5" s="670">
        <v>11298</v>
      </c>
      <c r="D5" s="669">
        <v>180</v>
      </c>
    </row>
    <row r="6" spans="1:7" ht="22.5" customHeight="1">
      <c r="A6" s="50">
        <v>2011</v>
      </c>
      <c r="B6" s="50" t="s">
        <v>107</v>
      </c>
      <c r="C6" s="670">
        <v>11069</v>
      </c>
      <c r="D6" s="669">
        <v>180</v>
      </c>
    </row>
    <row r="7" spans="1:7" ht="22.5" customHeight="1">
      <c r="A7" s="50">
        <v>2012</v>
      </c>
      <c r="B7" s="50" t="s">
        <v>108</v>
      </c>
      <c r="C7" s="670">
        <v>10906</v>
      </c>
      <c r="D7" s="669">
        <v>177</v>
      </c>
    </row>
    <row r="8" spans="1:7" ht="22.5" customHeight="1">
      <c r="A8" s="50">
        <v>2013</v>
      </c>
      <c r="B8" s="50" t="s">
        <v>109</v>
      </c>
      <c r="C8" s="670">
        <v>10695</v>
      </c>
      <c r="D8" s="669">
        <v>174</v>
      </c>
    </row>
    <row r="9" spans="1:7" ht="22.5" customHeight="1">
      <c r="A9" s="50">
        <v>2014</v>
      </c>
      <c r="B9" s="50" t="s">
        <v>110</v>
      </c>
      <c r="C9" s="670">
        <v>10823</v>
      </c>
      <c r="D9" s="669">
        <v>172</v>
      </c>
    </row>
    <row r="10" spans="1:7" ht="22.5" customHeight="1">
      <c r="A10" s="50">
        <v>2015</v>
      </c>
      <c r="B10" s="50" t="s">
        <v>111</v>
      </c>
      <c r="C10" s="670">
        <v>10784</v>
      </c>
      <c r="D10" s="669">
        <v>170</v>
      </c>
    </row>
    <row r="11" spans="1:7" ht="22.5" customHeight="1">
      <c r="A11" s="50">
        <v>2016</v>
      </c>
      <c r="B11" s="50" t="s">
        <v>112</v>
      </c>
      <c r="C11" s="668">
        <v>10729</v>
      </c>
      <c r="D11" s="667">
        <v>170</v>
      </c>
    </row>
    <row r="12" spans="1:7" ht="22.5" customHeight="1">
      <c r="A12" s="51">
        <v>2017</v>
      </c>
      <c r="B12" s="50" t="s">
        <v>113</v>
      </c>
      <c r="C12" s="668">
        <v>10548</v>
      </c>
      <c r="D12" s="667">
        <v>170</v>
      </c>
    </row>
    <row r="13" spans="1:7" ht="22.5" customHeight="1">
      <c r="A13" s="51">
        <v>2018</v>
      </c>
      <c r="B13" s="50" t="s">
        <v>114</v>
      </c>
      <c r="C13" s="668">
        <v>10414</v>
      </c>
      <c r="D13" s="667">
        <v>168</v>
      </c>
    </row>
    <row r="14" spans="1:7" ht="22.5" customHeight="1">
      <c r="A14" s="51">
        <v>2019</v>
      </c>
      <c r="B14" s="51" t="s">
        <v>341</v>
      </c>
      <c r="C14" s="668">
        <v>10433</v>
      </c>
      <c r="D14" s="667">
        <v>166</v>
      </c>
    </row>
    <row r="15" spans="1:7" ht="22.5" customHeight="1">
      <c r="A15" s="228">
        <v>2020</v>
      </c>
      <c r="B15" s="228" t="s">
        <v>116</v>
      </c>
      <c r="C15" s="666">
        <v>10244</v>
      </c>
      <c r="D15" s="665">
        <v>162</v>
      </c>
    </row>
    <row r="16" spans="1:7" ht="22.5" customHeight="1">
      <c r="A16" s="295">
        <v>2021</v>
      </c>
      <c r="B16" s="295" t="s">
        <v>366</v>
      </c>
      <c r="C16" s="664">
        <v>10161</v>
      </c>
      <c r="D16" s="663">
        <v>156</v>
      </c>
    </row>
    <row r="17" spans="1:4" ht="22.5" customHeight="1">
      <c r="A17" s="295">
        <v>2022</v>
      </c>
      <c r="B17" s="295" t="s">
        <v>367</v>
      </c>
      <c r="C17" s="664">
        <v>9937</v>
      </c>
      <c r="D17" s="663">
        <v>151</v>
      </c>
    </row>
    <row r="18" spans="1:4" ht="22.5" customHeight="1"/>
    <row r="19" spans="1:4" ht="22.5" customHeight="1"/>
    <row r="20" spans="1:4" ht="22.5" customHeight="1"/>
    <row r="21" spans="1:4" ht="22.5" customHeight="1"/>
  </sheetData>
  <customSheetViews>
    <customSheetView guid="{7638DF67-4320-4B2E-8CED-F30400A22A6F}" showGridLines="0" printArea="1">
      <selection activeCell="E1" sqref="E1"/>
      <colBreaks count="1" manualBreakCount="1">
        <brk id="5" max="16" man="1"/>
      </colBreaks>
      <pageMargins left="0.25" right="0.25" top="0.75" bottom="0.75" header="0.3" footer="0.3"/>
      <pageSetup paperSize="9" scale="82" orientation="portrait" horizontalDpi="300" verticalDpi="300" r:id="rId1"/>
      <headerFooter>
        <oddFooter>&amp;C- &amp;P -</oddFooter>
      </headerFooter>
    </customSheetView>
    <customSheetView guid="{033C36F7-E1E4-46BF-954B-BBA7310CE75C}" showGridLines="0">
      <selection activeCell="E1" sqref="E1"/>
      <colBreaks count="1" manualBreakCount="1">
        <brk id="5" max="16" man="1"/>
      </colBreaks>
      <pageMargins left="0.25" right="0.25" top="0.75" bottom="0.75" header="0.3" footer="0.3"/>
      <pageSetup paperSize="9" scale="82" orientation="portrait" horizontalDpi="300" verticalDpi="300" r:id="rId2"/>
      <headerFooter>
        <oddFooter>&amp;C- &amp;P -</oddFooter>
      </headerFooter>
    </customSheetView>
    <customSheetView guid="{36472B0F-2A8F-4437-8A5B-DB8B4B6E968E}" showGridLines="0" printArea="1">
      <selection activeCell="E1" sqref="E1"/>
      <colBreaks count="1" manualBreakCount="1">
        <brk id="5" max="16" man="1"/>
      </colBreaks>
      <pageMargins left="0.25" right="0.25" top="0.75" bottom="0.75" header="0.3" footer="0.3"/>
      <pageSetup paperSize="9" scale="82" orientation="portrait" horizontalDpi="300" verticalDpi="300" r:id="rId3"/>
      <headerFooter>
        <oddFooter>&amp;C- &amp;P -</oddFooter>
      </headerFooter>
    </customSheetView>
    <customSheetView guid="{2D0A6E8D-0408-4801-8FAA-C5FD88FF0EC2}" showGridLines="0">
      <selection activeCell="E1" sqref="E1"/>
      <colBreaks count="1" manualBreakCount="1">
        <brk id="5" max="16" man="1"/>
      </colBreaks>
      <pageMargins left="0.25" right="0.25" top="0.75" bottom="0.75" header="0.3" footer="0.3"/>
      <pageSetup paperSize="9" scale="82" orientation="portrait" horizontalDpi="300" verticalDpi="300" r:id="rId4"/>
      <headerFooter>
        <oddFooter>&amp;C- &amp;P -</oddFooter>
      </headerFooter>
    </customSheetView>
    <customSheetView guid="{CCAE2F8D-A096-471A-A5DB-761473E75C80}" showGridLines="0" printArea="1">
      <selection activeCell="E1" sqref="E1"/>
      <colBreaks count="1" manualBreakCount="1">
        <brk id="5" max="16" man="1"/>
      </colBreaks>
      <pageMargins left="0.25" right="0.25" top="0.75" bottom="0.75" header="0.3" footer="0.3"/>
      <pageSetup paperSize="9" scale="82" orientation="portrait" horizontalDpi="300" verticalDpi="300" r:id="rId5"/>
      <headerFooter>
        <oddFooter>&amp;C- &amp;P -</oddFooter>
      </headerFooter>
    </customSheetView>
    <customSheetView guid="{A70FDA42-82B2-4F14-8984-2E2044C05861}" showGridLines="0">
      <selection activeCell="E1" sqref="E1"/>
      <colBreaks count="1" manualBreakCount="1">
        <brk id="5" max="16" man="1"/>
      </colBreaks>
      <pageMargins left="0.25" right="0.25" top="0.75" bottom="0.75" header="0.3" footer="0.3"/>
      <pageSetup paperSize="9" scale="82" orientation="portrait" horizontalDpi="300" verticalDpi="300" r:id="rId6"/>
      <headerFooter>
        <oddFooter>&amp;C- &amp;P -</oddFooter>
      </headerFooter>
    </customSheetView>
    <customSheetView guid="{F8F8F397-D6A3-4BD0-9E53-3D39483D1CBF}" showGridLines="0">
      <selection activeCell="E1" sqref="E1"/>
      <colBreaks count="1" manualBreakCount="1">
        <brk id="5" max="16" man="1"/>
      </colBreaks>
      <pageMargins left="0.25" right="0.25" top="0.75" bottom="0.75" header="0.3" footer="0.3"/>
      <pageSetup paperSize="9" scale="82" orientation="portrait" horizontalDpi="300" verticalDpi="300" r:id="rId7"/>
      <headerFooter>
        <oddFooter>&amp;C- &amp;P -</oddFooter>
      </headerFooter>
    </customSheetView>
    <customSheetView guid="{D673FFEC-E07D-49B9-A0FC-BCF5FDFD2C67}" showGridLines="0">
      <selection activeCell="E1" sqref="E1"/>
      <colBreaks count="1" manualBreakCount="1">
        <brk id="5" max="16" man="1"/>
      </colBreaks>
      <pageMargins left="0.25" right="0.25" top="0.75" bottom="0.75" header="0.3" footer="0.3"/>
      <pageSetup paperSize="9" scale="82" orientation="portrait" horizontalDpi="300" verticalDpi="300" r:id="rId8"/>
      <headerFooter>
        <oddFooter>&amp;C- &amp;P -</oddFooter>
      </headerFooter>
    </customSheetView>
    <customSheetView guid="{EE98275F-E3BA-4A7E-BE2A-0F7F35847352}" showGridLines="0" printArea="1">
      <selection activeCell="E1" sqref="E1"/>
      <colBreaks count="1" manualBreakCount="1">
        <brk id="5" max="16" man="1"/>
      </colBreaks>
      <pageMargins left="0.25" right="0.25" top="0.75" bottom="0.75" header="0.3" footer="0.3"/>
      <pageSetup paperSize="9" scale="82" orientation="portrait" horizontalDpi="300" verticalDpi="300" r:id="rId9"/>
      <headerFooter>
        <oddFooter>&amp;C- &amp;P -</oddFooter>
      </headerFooter>
    </customSheetView>
    <customSheetView guid="{97E03D02-D480-4666-A6E1-59D4144B3FD9}" showGridLines="0" printArea="1">
      <selection activeCell="H20" sqref="H20"/>
      <colBreaks count="1" manualBreakCount="1">
        <brk id="5" max="16" man="1"/>
      </colBreaks>
      <pageMargins left="0.25" right="0.25" top="0.75" bottom="0.75" header="0.3" footer="0.3"/>
      <pageSetup paperSize="9" scale="82" orientation="portrait" horizontalDpi="300" verticalDpi="300" r:id="rId10"/>
      <headerFooter>
        <oddFooter>&amp;C- &amp;P -</oddFooter>
      </headerFooter>
    </customSheetView>
    <customSheetView guid="{9A3FFD83-48B2-47DA-8A5E-53892F5AF928}" showGridLines="0" printArea="1">
      <selection activeCell="E1" sqref="E1"/>
      <colBreaks count="1" manualBreakCount="1">
        <brk id="5" max="16" man="1"/>
      </colBreaks>
      <pageMargins left="0.25" right="0.25" top="0.75" bottom="0.75" header="0.3" footer="0.3"/>
      <pageSetup paperSize="9" scale="82" orientation="portrait" horizontalDpi="300" verticalDpi="300" r:id="rId11"/>
      <headerFooter>
        <oddFooter>&amp;C- &amp;P -</oddFooter>
      </headerFooter>
    </customSheetView>
    <customSheetView guid="{717D5D0E-03BD-42FE-B02F-A9FF9CADF1A5}" showGridLines="0">
      <selection activeCell="E1" sqref="E1"/>
      <colBreaks count="1" manualBreakCount="1">
        <brk id="5" max="16" man="1"/>
      </colBreaks>
      <pageMargins left="0.25" right="0.25" top="0.75" bottom="0.75" header="0.3" footer="0.3"/>
      <pageSetup paperSize="9" scale="82" orientation="portrait" horizontalDpi="300" verticalDpi="300" r:id="rId12"/>
      <headerFooter>
        <oddFooter>&amp;C- &amp;P -</oddFooter>
      </headerFooter>
    </customSheetView>
    <customSheetView guid="{30A2590E-B68F-488E-B4E2-55E3D8A53AAC}" showGridLines="0">
      <selection activeCell="E1" sqref="E1"/>
      <colBreaks count="1" manualBreakCount="1">
        <brk id="5" max="16" man="1"/>
      </colBreaks>
      <pageMargins left="0.25" right="0.25" top="0.75" bottom="0.75" header="0.3" footer="0.3"/>
      <pageSetup paperSize="9" scale="82" orientation="portrait" horizontalDpi="300" verticalDpi="300" r:id="rId13"/>
      <headerFooter>
        <oddFooter>&amp;C- &amp;P -</oddFooter>
      </headerFooter>
    </customSheetView>
    <customSheetView guid="{031DD57E-C293-423A-8DF7-B2FDC9241663}" showGridLines="0">
      <selection activeCell="E1" sqref="E1"/>
      <colBreaks count="1" manualBreakCount="1">
        <brk id="5" max="16" man="1"/>
      </colBreaks>
      <pageMargins left="0.25" right="0.25" top="0.75" bottom="0.75" header="0.3" footer="0.3"/>
      <pageSetup paperSize="9" scale="82" orientation="portrait" horizontalDpi="300" verticalDpi="300" r:id="rId14"/>
      <headerFooter>
        <oddFooter>&amp;C- &amp;P -</oddFooter>
      </headerFooter>
    </customSheetView>
    <customSheetView guid="{F9B3178F-FE3C-420E-BE2A-18A94A5552B8}" showGridLines="0">
      <selection activeCell="E1" sqref="E1"/>
      <colBreaks count="1" manualBreakCount="1">
        <brk id="5" max="16" man="1"/>
      </colBreaks>
      <pageMargins left="0.25" right="0.25" top="0.75" bottom="0.75" header="0.3" footer="0.3"/>
      <pageSetup paperSize="9" scale="82" orientation="portrait" horizontalDpi="300" verticalDpi="300" r:id="rId15"/>
      <headerFooter>
        <oddFooter>&amp;C- &amp;P -</oddFooter>
      </headerFooter>
    </customSheetView>
    <customSheetView guid="{F314B098-4B95-4B92-8423-CB04A69922DF}" showGridLines="0" printArea="1">
      <colBreaks count="1" manualBreakCount="1">
        <brk id="5" max="16" man="1"/>
      </colBreaks>
      <pageMargins left="0.25" right="0.25" top="0.75" bottom="0.75" header="0.3" footer="0.3"/>
      <pageSetup paperSize="9" scale="82" orientation="portrait" horizontalDpi="300" verticalDpi="300" r:id="rId16"/>
      <headerFooter>
        <oddFooter>&amp;C- &amp;P -</oddFooter>
      </headerFooter>
    </customSheetView>
    <customSheetView guid="{BBA60712-7519-46EB-A3CF-B043CF2D8D90}" showGridLines="0" printArea="1">
      <colBreaks count="1" manualBreakCount="1">
        <brk id="5" max="16" man="1"/>
      </colBreaks>
      <pageMargins left="0.25" right="0.25" top="0.75" bottom="0.75" header="0.3" footer="0.3"/>
      <pageSetup paperSize="9" scale="82" orientation="portrait" horizontalDpi="300" verticalDpi="300" r:id="rId17"/>
      <headerFooter>
        <oddFooter>&amp;C- &amp;P -</oddFooter>
      </headerFooter>
    </customSheetView>
    <customSheetView guid="{FAEA9D20-506D-4159-8291-B8ED06C29A08}" showGridLines="0">
      <colBreaks count="1" manualBreakCount="1">
        <brk id="5" max="16" man="1"/>
      </colBreaks>
      <pageMargins left="0.25" right="0.25" top="0.75" bottom="0.75" header="0.3" footer="0.3"/>
      <pageSetup paperSize="9" scale="82" orientation="portrait" horizontalDpi="300" verticalDpi="300" r:id="rId18"/>
      <headerFooter>
        <oddFooter>&amp;C- &amp;P -</oddFooter>
      </headerFooter>
    </customSheetView>
    <customSheetView guid="{499C3B7B-ECFB-4FFB-BA0B-0B7B9DCC326F}" showGridLines="0" printArea="1">
      <colBreaks count="1" manualBreakCount="1">
        <brk id="5" max="16" man="1"/>
      </colBreaks>
      <pageMargins left="0.25" right="0.25" top="0.75" bottom="0.75" header="0.3" footer="0.3"/>
      <pageSetup paperSize="9" scale="82" orientation="portrait" horizontalDpi="300" verticalDpi="300" r:id="rId19"/>
      <headerFooter>
        <oddFooter>&amp;C- &amp;P -</oddFooter>
      </headerFooter>
    </customSheetView>
    <customSheetView guid="{582EB886-5348-41F7-B6C3-7D5782D3ACD9}" showGridLines="0">
      <colBreaks count="1" manualBreakCount="1">
        <brk id="5" max="16" man="1"/>
      </colBreaks>
      <pageMargins left="0.25" right="0.25" top="0.75" bottom="0.75" header="0.3" footer="0.3"/>
      <pageSetup paperSize="9" scale="82" orientation="portrait" horizontalDpi="300" verticalDpi="300" r:id="rId20"/>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82" orientation="portrait" horizontalDpi="300" verticalDpi="300" r:id="rId21"/>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82" orientation="portrait" horizontalDpi="300" verticalDpi="300" r:id="rId22"/>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2" orientation="portrait" horizontalDpi="300" verticalDpi="300" r:id="rId23"/>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2" orientation="portrait" horizontalDpi="300" verticalDpi="300" r:id="rId24"/>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2" orientation="portrait" horizontalDpi="300" verticalDpi="300" r:id="rId25"/>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2" orientation="portrait" horizontalDpi="300" verticalDpi="300" r:id="rId26"/>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2" orientation="portrait" horizontalDpi="300" verticalDpi="300" r:id="rId27"/>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2" orientation="portrait" horizontalDpi="300" verticalDpi="300" r:id="rId28"/>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82" orientation="portrait" horizontalDpi="300" verticalDpi="300" r:id="rId29"/>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82" orientation="portrait" horizontalDpi="300" verticalDpi="300" r:id="rId30"/>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82" orientation="portrait" horizontalDpi="300" verticalDpi="300" r:id="rId31"/>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82" orientation="portrait" horizontalDpi="300" verticalDpi="300" r:id="rId32"/>
      <headerFooter>
        <oddFooter>&amp;C- &amp;P -</oddFooter>
      </headerFooter>
    </customSheetView>
    <customSheetView guid="{A7A537DD-3639-4028-8374-24EF93F7F50D}" showGridLines="0" printArea="1">
      <colBreaks count="1" manualBreakCount="1">
        <brk id="5" max="16" man="1"/>
      </colBreaks>
      <pageMargins left="0.25" right="0.25" top="0.75" bottom="0.75" header="0.3" footer="0.3"/>
      <pageSetup paperSize="9" scale="82" orientation="portrait" horizontalDpi="300" verticalDpi="300" r:id="rId33"/>
      <headerFooter>
        <oddFooter>&amp;C- &amp;P -</oddFooter>
      </headerFooter>
    </customSheetView>
    <customSheetView guid="{0B51740E-E870-447D-82CF-F9426A0FDB8A}" showGridLines="0">
      <colBreaks count="1" manualBreakCount="1">
        <brk id="5" max="16" man="1"/>
      </colBreaks>
      <pageMargins left="0.25" right="0.25" top="0.75" bottom="0.75" header="0.3" footer="0.3"/>
      <pageSetup paperSize="9" scale="82" orientation="portrait" horizontalDpi="300" verticalDpi="300" r:id="rId34"/>
      <headerFooter>
        <oddFooter>&amp;C- &amp;P -</oddFooter>
      </headerFooter>
    </customSheetView>
    <customSheetView guid="{B25978DA-B72A-4DF3-B7F6-0B7323E18582}" showGridLines="0">
      <colBreaks count="1" manualBreakCount="1">
        <brk id="5" max="16" man="1"/>
      </colBreaks>
      <pageMargins left="0.25" right="0.25" top="0.75" bottom="0.75" header="0.3" footer="0.3"/>
      <pageSetup paperSize="9" scale="82" orientation="portrait" horizontalDpi="300" verticalDpi="300" r:id="rId35"/>
      <headerFooter>
        <oddFooter>&amp;C- &amp;P -</oddFooter>
      </headerFooter>
    </customSheetView>
    <customSheetView guid="{1FD8CC80-ABBD-4004-965D-7C3A94C6060A}" showGridLines="0" printArea="1">
      <selection activeCell="E1" sqref="E1"/>
      <colBreaks count="1" manualBreakCount="1">
        <brk id="5" max="16" man="1"/>
      </colBreaks>
      <pageMargins left="0.25" right="0.25" top="0.75" bottom="0.75" header="0.3" footer="0.3"/>
      <pageSetup paperSize="9" scale="82" orientation="portrait" horizontalDpi="300" verticalDpi="300" r:id="rId36"/>
      <headerFooter>
        <oddFooter>&amp;C- &amp;P -</oddFooter>
      </headerFooter>
    </customSheetView>
    <customSheetView guid="{4B3B3520-A8B7-4246-A658-5E3046C11156}" showGridLines="0" printArea="1">
      <selection activeCell="E1" sqref="E1"/>
      <colBreaks count="1" manualBreakCount="1">
        <brk id="5" max="16" man="1"/>
      </colBreaks>
      <pageMargins left="0.25" right="0.25" top="0.75" bottom="0.75" header="0.3" footer="0.3"/>
      <pageSetup paperSize="9" scale="82" orientation="portrait" horizontalDpi="300" verticalDpi="300" r:id="rId37"/>
      <headerFooter>
        <oddFooter>&amp;C- &amp;P -</oddFooter>
      </headerFooter>
    </customSheetView>
    <customSheetView guid="{8AC86257-3275-45B0-9EB5-FCC978284538}" showGridLines="0">
      <selection activeCell="E1" sqref="E1"/>
      <colBreaks count="1" manualBreakCount="1">
        <brk id="5" max="16" man="1"/>
      </colBreaks>
      <pageMargins left="0.25" right="0.25" top="0.75" bottom="0.75" header="0.3" footer="0.3"/>
      <pageSetup paperSize="9" scale="82" orientation="portrait" horizontalDpi="300" verticalDpi="300" r:id="rId38"/>
      <headerFooter>
        <oddFooter>&amp;C- &amp;P -</oddFooter>
      </headerFooter>
    </customSheetView>
    <customSheetView guid="{E45D6C9F-29CA-4814-BB11-FCF7794E8FD9}" showGridLines="0" printArea="1">
      <selection activeCell="E1" sqref="E1"/>
      <colBreaks count="1" manualBreakCount="1">
        <brk id="5" max="16" man="1"/>
      </colBreaks>
      <pageMargins left="0.25" right="0.25" top="0.75" bottom="0.75" header="0.3" footer="0.3"/>
      <pageSetup paperSize="9" scale="82" orientation="portrait" horizontalDpi="300" verticalDpi="300" r:id="rId39"/>
      <headerFooter>
        <oddFooter>&amp;C- &amp;P -</oddFooter>
      </headerFooter>
    </customSheetView>
    <customSheetView guid="{8B4E2514-D1F2-4DC0-817C-9C588D7DCCCB}" showGridLines="0" printArea="1">
      <selection activeCell="E1" sqref="E1"/>
      <colBreaks count="1" manualBreakCount="1">
        <brk id="5" max="16" man="1"/>
      </colBreaks>
      <pageMargins left="0.25" right="0.25" top="0.75" bottom="0.75" header="0.3" footer="0.3"/>
      <pageSetup paperSize="9" scale="82" orientation="portrait" horizontalDpi="300" verticalDpi="300" r:id="rId40"/>
      <headerFooter>
        <oddFooter>&amp;C- &amp;P -</oddFooter>
      </headerFooter>
    </customSheetView>
    <customSheetView guid="{C0326AA0-4A84-4874-8CF5-FBF582EDE8E4}" showGridLines="0" printArea="1">
      <selection activeCell="E1" sqref="E1"/>
      <colBreaks count="1" manualBreakCount="1">
        <brk id="5" max="16" man="1"/>
      </colBreaks>
      <pageMargins left="0.25" right="0.25" top="0.75" bottom="0.75" header="0.3" footer="0.3"/>
      <pageSetup paperSize="9" scale="82" orientation="portrait" horizontalDpi="300" verticalDpi="300" r:id="rId41"/>
      <headerFooter>
        <oddFooter>&amp;C- &amp;P -</oddFooter>
      </headerFooter>
    </customSheetView>
    <customSheetView guid="{59B93C71-A242-4D48-B468-4BF3F954629F}" showGridLines="0" printArea="1">
      <selection activeCell="E1" sqref="E1"/>
      <colBreaks count="1" manualBreakCount="1">
        <brk id="5" max="16" man="1"/>
      </colBreaks>
      <pageMargins left="0.25" right="0.25" top="0.75" bottom="0.75" header="0.3" footer="0.3"/>
      <pageSetup paperSize="9" scale="82" orientation="portrait" horizontalDpi="300" verticalDpi="300" r:id="rId42"/>
      <headerFooter>
        <oddFooter>&amp;C- &amp;P -</oddFooter>
      </headerFooter>
    </customSheetView>
    <customSheetView guid="{1E58E4D1-4C75-4B8C-BEB1-17A46DD86746}" showGridLines="0">
      <selection activeCell="E1" sqref="E1"/>
      <colBreaks count="1" manualBreakCount="1">
        <brk id="5" max="16" man="1"/>
      </colBreaks>
      <pageMargins left="0.25" right="0.25" top="0.75" bottom="0.75" header="0.3" footer="0.3"/>
      <pageSetup paperSize="9" scale="82" orientation="portrait" horizontalDpi="300" verticalDpi="300" r:id="rId43"/>
      <headerFooter>
        <oddFooter>&amp;C- &amp;P -</oddFooter>
      </headerFooter>
    </customSheetView>
    <customSheetView guid="{D71B0015-E1E5-4683-BC96-4B8372B0A92C}" showGridLines="0" printArea="1">
      <selection activeCell="E1" sqref="E1"/>
      <colBreaks count="1" manualBreakCount="1">
        <brk id="5" max="16" man="1"/>
      </colBreaks>
      <pageMargins left="0.25" right="0.25" top="0.75" bottom="0.75" header="0.3" footer="0.3"/>
      <pageSetup paperSize="9" scale="82" orientation="portrait" horizontalDpi="300" verticalDpi="300" r:id="rId44"/>
      <headerFooter>
        <oddFooter>&amp;C- &amp;P -</oddFooter>
      </headerFooter>
    </customSheetView>
    <customSheetView guid="{7A9295A9-5D4A-4252-8AE5-EAA229FB3161}" showGridLines="0" printArea="1">
      <selection activeCell="E1" sqref="E1"/>
      <colBreaks count="1" manualBreakCount="1">
        <brk id="5" max="16" man="1"/>
      </colBreaks>
      <pageMargins left="0.25" right="0.25" top="0.75" bottom="0.75" header="0.3" footer="0.3"/>
      <pageSetup paperSize="9" scale="82" orientation="portrait" horizontalDpi="300" verticalDpi="300" r:id="rId45"/>
      <headerFooter>
        <oddFooter>&amp;C- &amp;P -</oddFooter>
      </headerFooter>
    </customSheetView>
    <customSheetView guid="{034C4040-D496-4677-9760-C8AFC8A3816C}" showGridLines="0">
      <selection activeCell="E1" sqref="E1"/>
      <colBreaks count="1" manualBreakCount="1">
        <brk id="5" max="16" man="1"/>
      </colBreaks>
      <pageMargins left="0.25" right="0.25" top="0.75" bottom="0.75" header="0.3" footer="0.3"/>
      <pageSetup paperSize="9" scale="82" orientation="portrait" horizontalDpi="300" verticalDpi="300" r:id="rId46"/>
      <headerFooter>
        <oddFooter>&amp;C- &amp;P -</oddFooter>
      </headerFooter>
    </customSheetView>
    <customSheetView guid="{430D13A4-4EC3-4F3B-94F5-67B604D20D98}" showGridLines="0" printArea="1">
      <selection activeCell="E1" sqref="E1"/>
      <colBreaks count="1" manualBreakCount="1">
        <brk id="5" max="16" man="1"/>
      </colBreaks>
      <pageMargins left="0.25" right="0.25" top="0.75" bottom="0.75" header="0.3" footer="0.3"/>
      <pageSetup paperSize="9" scale="82" orientation="portrait" horizontalDpi="300" verticalDpi="300" r:id="rId47"/>
      <headerFooter>
        <oddFooter>&amp;C- &amp;P -</oddFooter>
      </headerFooter>
    </customSheetView>
    <customSheetView guid="{337CCED3-5E6B-4E3D-BC98-489707EF974E}" showGridLines="0" printArea="1">
      <selection activeCell="E1" sqref="E1"/>
      <colBreaks count="1" manualBreakCount="1">
        <brk id="5" max="16" man="1"/>
      </colBreaks>
      <pageMargins left="0.25" right="0.25" top="0.75" bottom="0.75" header="0.3" footer="0.3"/>
      <pageSetup paperSize="9" scale="82" orientation="portrait" horizontalDpi="300" verticalDpi="300" r:id="rId48"/>
      <headerFooter>
        <oddFooter>&amp;C- &amp;P -</oddFooter>
      </headerFooter>
    </customSheetView>
    <customSheetView guid="{0EDD8A79-DA95-4C03-AB90-8EF8BEF7366A}" showGridLines="0">
      <selection activeCell="E1" sqref="E1"/>
      <colBreaks count="1" manualBreakCount="1">
        <brk id="5" max="16" man="1"/>
      </colBreaks>
      <pageMargins left="0.25" right="0.25" top="0.75" bottom="0.75" header="0.3" footer="0.3"/>
      <pageSetup paperSize="9" scale="82" orientation="portrait" horizontalDpi="300" verticalDpi="300" r:id="rId49"/>
      <headerFooter>
        <oddFooter>&amp;C- &amp;P -</oddFooter>
      </headerFooter>
    </customSheetView>
    <customSheetView guid="{214495F1-9B71-47E5-887D-A07A1A95C8B8}" showGridLines="0">
      <selection activeCell="E1" sqref="E1"/>
      <colBreaks count="1" manualBreakCount="1">
        <brk id="5" max="16" man="1"/>
      </colBreaks>
      <pageMargins left="0.25" right="0.25" top="0.75" bottom="0.75" header="0.3" footer="0.3"/>
      <pageSetup paperSize="9" scale="82" orientation="portrait" horizontalDpi="300" verticalDpi="300" r:id="rId50"/>
      <headerFooter>
        <oddFooter>&amp;C- &amp;P -</oddFooter>
      </headerFooter>
    </customSheetView>
    <customSheetView guid="{CD8CBEF9-02F2-47BF-8155-972E366007BB}" showGridLines="0" printArea="1">
      <selection activeCell="E1" sqref="E1"/>
      <colBreaks count="1" manualBreakCount="1">
        <brk id="5" max="16" man="1"/>
      </colBreaks>
      <pageMargins left="0.25" right="0.25" top="0.75" bottom="0.75" header="0.3" footer="0.3"/>
      <pageSetup paperSize="9" scale="82" orientation="portrait" horizontalDpi="300" verticalDpi="300" r:id="rId51"/>
      <headerFooter>
        <oddFooter>&amp;C- &amp;P -</oddFooter>
      </headerFooter>
    </customSheetView>
    <customSheetView guid="{BD61EDB6-A93F-4890-AEDE-32E26E64EB3F}" showGridLines="0" printArea="1">
      <selection activeCell="E1" sqref="E1"/>
      <colBreaks count="1" manualBreakCount="1">
        <brk id="5" max="16" man="1"/>
      </colBreaks>
      <pageMargins left="0.25" right="0.25" top="0.75" bottom="0.75" header="0.3" footer="0.3"/>
      <pageSetup paperSize="9" scale="82" orientation="portrait" horizontalDpi="300" verticalDpi="300" r:id="rId52"/>
      <headerFooter>
        <oddFooter>&amp;C- &amp;P -</oddFooter>
      </headerFooter>
    </customSheetView>
    <customSheetView guid="{2551149C-B400-4FF7-9C66-7D38AF192CD3}" showGridLines="0">
      <selection activeCell="E1" sqref="E1"/>
      <colBreaks count="1" manualBreakCount="1">
        <brk id="5" max="16" man="1"/>
      </colBreaks>
      <pageMargins left="0.25" right="0.25" top="0.75" bottom="0.75" header="0.3" footer="0.3"/>
      <pageSetup paperSize="9" scale="82" orientation="portrait" horizontalDpi="300" verticalDpi="300" r:id="rId53"/>
      <headerFooter>
        <oddFooter>&amp;C- &amp;P -</oddFooter>
      </headerFooter>
    </customSheetView>
    <customSheetView guid="{F0A88F7F-B050-44D2-9557-2B68B424EAF3}" showGridLines="0">
      <selection activeCell="E1" sqref="E1"/>
      <colBreaks count="1" manualBreakCount="1">
        <brk id="5" max="16" man="1"/>
      </colBreaks>
      <pageMargins left="0.25" right="0.25" top="0.75" bottom="0.75" header="0.3" footer="0.3"/>
      <pageSetup paperSize="9" scale="82" orientation="portrait" horizontalDpi="300" verticalDpi="300" r:id="rId54"/>
      <headerFooter>
        <oddFooter>&amp;C- &amp;P -</oddFooter>
      </headerFooter>
    </customSheetView>
    <customSheetView guid="{2868789A-41EF-4245-B3C9-D4B5F666F8F4}" showGridLines="0" printArea="1">
      <selection activeCell="E1" sqref="E1"/>
      <colBreaks count="1" manualBreakCount="1">
        <brk id="5" max="16" man="1"/>
      </colBreaks>
      <pageMargins left="0.25" right="0.25" top="0.75" bottom="0.75" header="0.3" footer="0.3"/>
      <pageSetup paperSize="9" scale="82" orientation="portrait" horizontalDpi="300" verticalDpi="300" r:id="rId55"/>
      <headerFooter>
        <oddFooter>&amp;C- &amp;P -</oddFooter>
      </headerFooter>
    </customSheetView>
    <customSheetView guid="{D4061CCF-D275-4D76-9A0F-61EA73C6A533}" showGridLines="0" printArea="1">
      <selection activeCell="E1" sqref="E1"/>
      <colBreaks count="1" manualBreakCount="1">
        <brk id="5" max="16" man="1"/>
      </colBreaks>
      <pageMargins left="0.25" right="0.25" top="0.75" bottom="0.75" header="0.3" footer="0.3"/>
      <pageSetup paperSize="9" scale="82" orientation="portrait" horizontalDpi="300" verticalDpi="300" r:id="rId56"/>
      <headerFooter>
        <oddFooter>&amp;C- &amp;P -</oddFooter>
      </headerFooter>
    </customSheetView>
    <customSheetView guid="{EDD10121-F027-40CB-A383-1ABBBA7824D4}" showGridLines="0" printArea="1">
      <selection activeCell="E1" sqref="E1"/>
      <colBreaks count="1" manualBreakCount="1">
        <brk id="5" max="16" man="1"/>
      </colBreaks>
      <pageMargins left="0.25" right="0.25" top="0.75" bottom="0.75" header="0.3" footer="0.3"/>
      <pageSetup paperSize="9" scale="82" orientation="portrait" horizontalDpi="300" verticalDpi="300" r:id="rId57"/>
      <headerFooter>
        <oddFooter>&amp;C- &amp;P -</oddFooter>
      </headerFooter>
    </customSheetView>
    <customSheetView guid="{D6BD57F8-F6EE-4534-8181-C57064A1B98C}" scale="115" showGridLines="0">
      <selection activeCell="I18" sqref="I18"/>
      <colBreaks count="1" manualBreakCount="1">
        <brk id="5" max="16" man="1"/>
      </colBreaks>
      <pageMargins left="0.25" right="0.25" top="0.75" bottom="0.75" header="0.3" footer="0.3"/>
      <pageSetup paperSize="9" scale="82" orientation="portrait" horizontalDpi="300" verticalDpi="300" r:id="rId58"/>
      <headerFooter>
        <oddFooter>&amp;C- &amp;P -</oddFooter>
      </headerFooter>
    </customSheetView>
    <customSheetView guid="{277459B4-A39D-41CB-B2BE-AB6578293E76}" scale="115" showGridLines="0" printArea="1">
      <selection activeCell="I18" sqref="I18"/>
      <colBreaks count="1" manualBreakCount="1">
        <brk id="5" max="16" man="1"/>
      </colBreaks>
      <pageMargins left="0.25" right="0.25" top="0.75" bottom="0.75" header="0.3" footer="0.3"/>
      <pageSetup paperSize="9" scale="82"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82" orientation="portrait" horizontalDpi="300" verticalDpi="300" r:id="rId60"/>
  <headerFooter>
    <oddFooter>&amp;C- &amp;P -</oddFooter>
  </headerFooter>
  <colBreaks count="1" manualBreakCount="1">
    <brk id="5" max="16" man="1"/>
  </colBreaks>
  <drawing r:id="rId6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8"/>
  <sheetViews>
    <sheetView showGridLines="0" zoomScaleNormal="130" zoomScaleSheetLayoutView="100" workbookViewId="0">
      <selection activeCell="H1" sqref="H1"/>
    </sheetView>
  </sheetViews>
  <sheetFormatPr defaultColWidth="9" defaultRowHeight="13.5"/>
  <cols>
    <col min="1" max="2" width="11.875" style="209" customWidth="1"/>
    <col min="3" max="7" width="14.625" style="209" customWidth="1"/>
    <col min="8" max="8" width="10.625" style="209" bestFit="1" customWidth="1"/>
    <col min="9" max="9" width="8" style="209" customWidth="1"/>
    <col min="10" max="17" width="9" style="209"/>
    <col min="18" max="18" width="9.25" style="209" bestFit="1" customWidth="1"/>
    <col min="19" max="20" width="9" style="209"/>
    <col min="21" max="21" width="13.125" style="209" customWidth="1"/>
    <col min="22" max="22" width="13.875" style="209" customWidth="1"/>
    <col min="23" max="23" width="6.875" style="209" customWidth="1"/>
    <col min="24" max="16384" width="9" style="209"/>
  </cols>
  <sheetData>
    <row r="1" spans="1:10">
      <c r="H1" s="271" t="s">
        <v>399</v>
      </c>
    </row>
    <row r="2" spans="1:10">
      <c r="A2" s="209" t="s">
        <v>1494</v>
      </c>
      <c r="J2" s="209" t="s">
        <v>1494</v>
      </c>
    </row>
    <row r="3" spans="1:10" ht="21.75" customHeight="1">
      <c r="G3" s="211" t="s">
        <v>1484</v>
      </c>
    </row>
    <row r="4" spans="1:10" ht="37.5" customHeight="1">
      <c r="A4" s="50" t="s">
        <v>83</v>
      </c>
      <c r="B4" s="50" t="s">
        <v>332</v>
      </c>
      <c r="C4" s="189" t="s">
        <v>1493</v>
      </c>
      <c r="D4" s="189" t="s">
        <v>1492</v>
      </c>
      <c r="E4" s="189" t="s">
        <v>1491</v>
      </c>
      <c r="F4" s="189" t="s">
        <v>1490</v>
      </c>
      <c r="G4" s="189" t="s">
        <v>1489</v>
      </c>
    </row>
    <row r="5" spans="1:10" ht="22.5" customHeight="1">
      <c r="A5" s="51">
        <v>2010</v>
      </c>
      <c r="B5" s="51" t="s">
        <v>106</v>
      </c>
      <c r="C5" s="492">
        <v>2158</v>
      </c>
      <c r="D5" s="492">
        <v>935</v>
      </c>
      <c r="E5" s="492">
        <v>599</v>
      </c>
      <c r="F5" s="492">
        <v>251</v>
      </c>
      <c r="G5" s="673">
        <v>54.7</v>
      </c>
    </row>
    <row r="6" spans="1:10" ht="22.5" customHeight="1">
      <c r="A6" s="51">
        <v>2011</v>
      </c>
      <c r="B6" s="51" t="s">
        <v>107</v>
      </c>
      <c r="C6" s="492">
        <v>1966</v>
      </c>
      <c r="D6" s="492">
        <v>879</v>
      </c>
      <c r="E6" s="492">
        <v>559</v>
      </c>
      <c r="F6" s="492">
        <v>302</v>
      </c>
      <c r="G6" s="673">
        <v>53</v>
      </c>
    </row>
    <row r="7" spans="1:10" ht="22.5" customHeight="1">
      <c r="A7" s="51">
        <v>2012</v>
      </c>
      <c r="B7" s="51" t="s">
        <v>108</v>
      </c>
      <c r="C7" s="492">
        <v>1938</v>
      </c>
      <c r="D7" s="492">
        <v>828</v>
      </c>
      <c r="E7" s="492">
        <v>625</v>
      </c>
      <c r="F7" s="492">
        <v>193</v>
      </c>
      <c r="G7" s="673">
        <v>54.1</v>
      </c>
    </row>
    <row r="8" spans="1:10" ht="22.5" customHeight="1">
      <c r="A8" s="51">
        <v>2013</v>
      </c>
      <c r="B8" s="51" t="s">
        <v>109</v>
      </c>
      <c r="C8" s="492">
        <v>1971</v>
      </c>
      <c r="D8" s="492">
        <v>776</v>
      </c>
      <c r="E8" s="492">
        <v>615</v>
      </c>
      <c r="F8" s="492">
        <v>214</v>
      </c>
      <c r="G8" s="673">
        <v>55.1</v>
      </c>
    </row>
    <row r="9" spans="1:10" ht="22.5" customHeight="1">
      <c r="A9" s="51">
        <v>2014</v>
      </c>
      <c r="B9" s="51" t="s">
        <v>110</v>
      </c>
      <c r="C9" s="492">
        <v>1942</v>
      </c>
      <c r="D9" s="492">
        <v>792</v>
      </c>
      <c r="E9" s="492">
        <v>629</v>
      </c>
      <c r="F9" s="492">
        <v>151</v>
      </c>
      <c r="G9" s="673">
        <v>55.3</v>
      </c>
    </row>
    <row r="10" spans="1:10" ht="22.5" customHeight="1">
      <c r="A10" s="51">
        <v>2015</v>
      </c>
      <c r="B10" s="51" t="s">
        <v>111</v>
      </c>
      <c r="C10" s="492">
        <v>1879</v>
      </c>
      <c r="D10" s="492">
        <v>762</v>
      </c>
      <c r="E10" s="492">
        <v>646</v>
      </c>
      <c r="F10" s="492">
        <v>119</v>
      </c>
      <c r="G10" s="673">
        <v>55.167351732237201</v>
      </c>
    </row>
    <row r="11" spans="1:10" ht="22.5" customHeight="1">
      <c r="A11" s="51">
        <v>2016</v>
      </c>
      <c r="B11" s="51" t="s">
        <v>112</v>
      </c>
      <c r="C11" s="492">
        <v>1928</v>
      </c>
      <c r="D11" s="492">
        <v>672</v>
      </c>
      <c r="E11" s="492">
        <v>723</v>
      </c>
      <c r="F11" s="492">
        <v>81</v>
      </c>
      <c r="G11" s="673">
        <v>56.639247943595798</v>
      </c>
    </row>
    <row r="12" spans="1:10" ht="22.5" customHeight="1">
      <c r="A12" s="51">
        <v>2017</v>
      </c>
      <c r="B12" s="51" t="s">
        <v>113</v>
      </c>
      <c r="C12" s="675">
        <v>2062</v>
      </c>
      <c r="D12" s="675">
        <v>800</v>
      </c>
      <c r="E12" s="675">
        <v>645</v>
      </c>
      <c r="F12" s="675">
        <v>100</v>
      </c>
      <c r="G12" s="674">
        <v>57.166620460216201</v>
      </c>
    </row>
    <row r="13" spans="1:10" ht="22.5" customHeight="1">
      <c r="A13" s="51">
        <v>2018</v>
      </c>
      <c r="B13" s="51" t="s">
        <v>114</v>
      </c>
      <c r="C13" s="93">
        <v>1956</v>
      </c>
      <c r="D13" s="93">
        <v>657</v>
      </c>
      <c r="E13" s="93">
        <v>639</v>
      </c>
      <c r="F13" s="93">
        <v>152</v>
      </c>
      <c r="G13" s="548">
        <v>57.5</v>
      </c>
    </row>
    <row r="14" spans="1:10" ht="22.5" customHeight="1">
      <c r="A14" s="51">
        <v>2019</v>
      </c>
      <c r="B14" s="51" t="s">
        <v>341</v>
      </c>
      <c r="C14" s="492">
        <v>1926</v>
      </c>
      <c r="D14" s="492">
        <v>663</v>
      </c>
      <c r="E14" s="492">
        <v>628</v>
      </c>
      <c r="F14" s="492">
        <v>155</v>
      </c>
      <c r="G14" s="673">
        <v>57.1</v>
      </c>
    </row>
    <row r="15" spans="1:10" ht="22.5" customHeight="1">
      <c r="A15" s="228">
        <v>2020</v>
      </c>
      <c r="B15" s="228" t="s">
        <v>116</v>
      </c>
      <c r="C15" s="587">
        <v>1900</v>
      </c>
      <c r="D15" s="587">
        <v>721</v>
      </c>
      <c r="E15" s="587">
        <v>663</v>
      </c>
      <c r="F15" s="587">
        <v>142</v>
      </c>
      <c r="G15" s="672">
        <v>55.45</v>
      </c>
    </row>
    <row r="16" spans="1:10" ht="22.5" customHeight="1">
      <c r="A16" s="295">
        <v>2021</v>
      </c>
      <c r="B16" s="295" t="s">
        <v>366</v>
      </c>
      <c r="C16" s="560">
        <v>1911</v>
      </c>
      <c r="D16" s="560">
        <v>706</v>
      </c>
      <c r="E16" s="560">
        <v>535</v>
      </c>
      <c r="F16" s="560">
        <v>135</v>
      </c>
      <c r="G16" s="671">
        <v>58.138119866139299</v>
      </c>
    </row>
    <row r="17" spans="1:7" ht="22.5" customHeight="1">
      <c r="A17" s="295">
        <v>2022</v>
      </c>
      <c r="B17" s="295" t="s">
        <v>367</v>
      </c>
      <c r="C17" s="560">
        <v>2133</v>
      </c>
      <c r="D17" s="560">
        <v>702</v>
      </c>
      <c r="E17" s="560">
        <v>474</v>
      </c>
      <c r="F17" s="560">
        <v>99</v>
      </c>
      <c r="G17" s="671">
        <v>62.6</v>
      </c>
    </row>
    <row r="18" spans="1:7">
      <c r="A18" s="295">
        <v>2023</v>
      </c>
      <c r="B18" s="295" t="s">
        <v>368</v>
      </c>
      <c r="C18" s="1028">
        <v>1983</v>
      </c>
      <c r="D18" s="1029">
        <v>642</v>
      </c>
      <c r="E18" s="1031">
        <v>477</v>
      </c>
      <c r="F18" s="1029">
        <v>90</v>
      </c>
      <c r="G18" s="1030">
        <v>62.1</v>
      </c>
    </row>
  </sheetData>
  <customSheetViews>
    <customSheetView guid="{7638DF67-4320-4B2E-8CED-F30400A22A6F}" showGridLines="0" printArea="1">
      <selection activeCell="H1" sqref="H1"/>
      <colBreaks count="1" manualBreakCount="1">
        <brk id="8" max="17" man="1"/>
      </colBreaks>
      <pageMargins left="0.25" right="0.25" top="0.75" bottom="0.75" header="0.3" footer="0.3"/>
      <pageSetup paperSize="9" scale="82" orientation="portrait" horizontalDpi="300" verticalDpi="300" r:id="rId1"/>
      <headerFooter>
        <oddFooter>&amp;C- &amp;P -</oddFooter>
      </headerFooter>
    </customSheetView>
    <customSheetView guid="{033C36F7-E1E4-46BF-954B-BBA7310CE75C}" showGridLines="0">
      <selection activeCell="H1" sqref="H1"/>
      <colBreaks count="1" manualBreakCount="1">
        <brk id="8" max="17" man="1"/>
      </colBreaks>
      <pageMargins left="0.25" right="0.25" top="0.75" bottom="0.75" header="0.3" footer="0.3"/>
      <pageSetup paperSize="9" scale="82" orientation="portrait" horizontalDpi="300" verticalDpi="300" r:id="rId2"/>
      <headerFooter>
        <oddFooter>&amp;C- &amp;P -</oddFooter>
      </headerFooter>
    </customSheetView>
    <customSheetView guid="{36472B0F-2A8F-4437-8A5B-DB8B4B6E968E}" showGridLines="0" printArea="1">
      <selection activeCell="H1" sqref="H1"/>
      <colBreaks count="1" manualBreakCount="1">
        <brk id="8" max="17" man="1"/>
      </colBreaks>
      <pageMargins left="0.25" right="0.25" top="0.75" bottom="0.75" header="0.3" footer="0.3"/>
      <pageSetup paperSize="9" scale="82" orientation="portrait" horizontalDpi="300" verticalDpi="300" r:id="rId3"/>
      <headerFooter>
        <oddFooter>&amp;C- &amp;P -</oddFooter>
      </headerFooter>
    </customSheetView>
    <customSheetView guid="{2D0A6E8D-0408-4801-8FAA-C5FD88FF0EC2}" showGridLines="0">
      <selection activeCell="H1" sqref="H1"/>
      <colBreaks count="1" manualBreakCount="1">
        <brk id="8" max="17" man="1"/>
      </colBreaks>
      <pageMargins left="0.25" right="0.25" top="0.75" bottom="0.75" header="0.3" footer="0.3"/>
      <pageSetup paperSize="9" scale="82" orientation="portrait" horizontalDpi="300" verticalDpi="300" r:id="rId4"/>
      <headerFooter>
        <oddFooter>&amp;C- &amp;P -</oddFooter>
      </headerFooter>
    </customSheetView>
    <customSheetView guid="{CCAE2F8D-A096-471A-A5DB-761473E75C80}" showGridLines="0" printArea="1">
      <selection activeCell="H1" sqref="H1"/>
      <colBreaks count="1" manualBreakCount="1">
        <brk id="8" max="17" man="1"/>
      </colBreaks>
      <pageMargins left="0.25" right="0.25" top="0.75" bottom="0.75" header="0.3" footer="0.3"/>
      <pageSetup paperSize="9" scale="82" orientation="portrait" horizontalDpi="300" verticalDpi="300" r:id="rId5"/>
      <headerFooter>
        <oddFooter>&amp;C- &amp;P -</oddFooter>
      </headerFooter>
    </customSheetView>
    <customSheetView guid="{A70FDA42-82B2-4F14-8984-2E2044C05861}" showGridLines="0">
      <selection activeCell="H1" sqref="H1"/>
      <colBreaks count="1" manualBreakCount="1">
        <brk id="8" max="17" man="1"/>
      </colBreaks>
      <pageMargins left="0.25" right="0.25" top="0.75" bottom="0.75" header="0.3" footer="0.3"/>
      <pageSetup paperSize="9" scale="82" orientation="portrait" horizontalDpi="300" verticalDpi="300" r:id="rId6"/>
      <headerFooter>
        <oddFooter>&amp;C- &amp;P -</oddFooter>
      </headerFooter>
    </customSheetView>
    <customSheetView guid="{F8F8F397-D6A3-4BD0-9E53-3D39483D1CBF}" showGridLines="0">
      <selection activeCell="H1" sqref="H1"/>
      <colBreaks count="1" manualBreakCount="1">
        <brk id="8" max="17" man="1"/>
      </colBreaks>
      <pageMargins left="0.25" right="0.25" top="0.75" bottom="0.75" header="0.3" footer="0.3"/>
      <pageSetup paperSize="9" scale="82" orientation="portrait" horizontalDpi="300" verticalDpi="300" r:id="rId7"/>
      <headerFooter>
        <oddFooter>&amp;C- &amp;P -</oddFooter>
      </headerFooter>
    </customSheetView>
    <customSheetView guid="{D673FFEC-E07D-49B9-A0FC-BCF5FDFD2C67}" showGridLines="0">
      <selection activeCell="H1" sqref="H1"/>
      <colBreaks count="1" manualBreakCount="1">
        <brk id="8" max="17" man="1"/>
      </colBreaks>
      <pageMargins left="0.25" right="0.25" top="0.75" bottom="0.75" header="0.3" footer="0.3"/>
      <pageSetup paperSize="9" scale="82" orientation="portrait" horizontalDpi="300" verticalDpi="300" r:id="rId8"/>
      <headerFooter>
        <oddFooter>&amp;C- &amp;P -</oddFooter>
      </headerFooter>
    </customSheetView>
    <customSheetView guid="{EE98275F-E3BA-4A7E-BE2A-0F7F35847352}" showGridLines="0" printArea="1">
      <selection activeCell="H1" sqref="H1"/>
      <colBreaks count="1" manualBreakCount="1">
        <brk id="8" max="17" man="1"/>
      </colBreaks>
      <pageMargins left="0.25" right="0.25" top="0.75" bottom="0.75" header="0.3" footer="0.3"/>
      <pageSetup paperSize="9" scale="82" orientation="portrait" horizontalDpi="300" verticalDpi="300" r:id="rId9"/>
      <headerFooter>
        <oddFooter>&amp;C- &amp;P -</oddFooter>
      </headerFooter>
    </customSheetView>
    <customSheetView guid="{97E03D02-D480-4666-A6E1-59D4144B3FD9}" showGridLines="0" printArea="1">
      <colBreaks count="1" manualBreakCount="1">
        <brk id="8" max="17" man="1"/>
      </colBreaks>
      <pageMargins left="0.25" right="0.25" top="0.75" bottom="0.75" header="0.3" footer="0.3"/>
      <pageSetup paperSize="9" scale="82" orientation="portrait" horizontalDpi="300" verticalDpi="300" r:id="rId10"/>
      <headerFooter>
        <oddFooter>&amp;C- &amp;P -</oddFooter>
      </headerFooter>
    </customSheetView>
    <customSheetView guid="{9A3FFD83-48B2-47DA-8A5E-53892F5AF928}" showGridLines="0" printArea="1">
      <selection activeCell="H1" sqref="H1"/>
      <colBreaks count="1" manualBreakCount="1">
        <brk id="8" max="17" man="1"/>
      </colBreaks>
      <pageMargins left="0.25" right="0.25" top="0.75" bottom="0.75" header="0.3" footer="0.3"/>
      <pageSetup paperSize="9" scale="82" orientation="portrait" horizontalDpi="300" verticalDpi="300" r:id="rId11"/>
      <headerFooter>
        <oddFooter>&amp;C- &amp;P -</oddFooter>
      </headerFooter>
    </customSheetView>
    <customSheetView guid="{717D5D0E-03BD-42FE-B02F-A9FF9CADF1A5}" showGridLines="0">
      <selection activeCell="H1" sqref="H1"/>
      <colBreaks count="1" manualBreakCount="1">
        <brk id="8" max="17" man="1"/>
      </colBreaks>
      <pageMargins left="0.25" right="0.25" top="0.75" bottom="0.75" header="0.3" footer="0.3"/>
      <pageSetup paperSize="9" scale="82" orientation="portrait" horizontalDpi="300" verticalDpi="300" r:id="rId12"/>
      <headerFooter>
        <oddFooter>&amp;C- &amp;P -</oddFooter>
      </headerFooter>
    </customSheetView>
    <customSheetView guid="{30A2590E-B68F-488E-B4E2-55E3D8A53AAC}" showGridLines="0">
      <selection activeCell="H1" sqref="H1"/>
      <colBreaks count="1" manualBreakCount="1">
        <brk id="8" max="17" man="1"/>
      </colBreaks>
      <pageMargins left="0.25" right="0.25" top="0.75" bottom="0.75" header="0.3" footer="0.3"/>
      <pageSetup paperSize="9" scale="82" orientation="portrait" horizontalDpi="300" verticalDpi="300" r:id="rId13"/>
      <headerFooter>
        <oddFooter>&amp;C- &amp;P -</oddFooter>
      </headerFooter>
    </customSheetView>
    <customSheetView guid="{031DD57E-C293-423A-8DF7-B2FDC9241663}" showGridLines="0">
      <selection activeCell="H1" sqref="H1"/>
      <colBreaks count="1" manualBreakCount="1">
        <brk id="8" max="17" man="1"/>
      </colBreaks>
      <pageMargins left="0.25" right="0.25" top="0.75" bottom="0.75" header="0.3" footer="0.3"/>
      <pageSetup paperSize="9" scale="82" orientation="portrait" horizontalDpi="300" verticalDpi="300" r:id="rId14"/>
      <headerFooter>
        <oddFooter>&amp;C- &amp;P -</oddFooter>
      </headerFooter>
    </customSheetView>
    <customSheetView guid="{F9B3178F-FE3C-420E-BE2A-18A94A5552B8}" showGridLines="0">
      <selection activeCell="H1" sqref="H1"/>
      <colBreaks count="1" manualBreakCount="1">
        <brk id="8" max="17" man="1"/>
      </colBreaks>
      <pageMargins left="0.25" right="0.25" top="0.75" bottom="0.75" header="0.3" footer="0.3"/>
      <pageSetup paperSize="9" scale="82" orientation="portrait" horizontalDpi="300" verticalDpi="300" r:id="rId15"/>
      <headerFooter>
        <oddFooter>&amp;C- &amp;P -</oddFooter>
      </headerFooter>
    </customSheetView>
    <customSheetView guid="{F314B098-4B95-4B92-8423-CB04A69922DF}" showGridLines="0" printArea="1">
      <colBreaks count="1" manualBreakCount="1">
        <brk id="8" max="17" man="1"/>
      </colBreaks>
      <pageMargins left="0.25" right="0.25" top="0.75" bottom="0.75" header="0.3" footer="0.3"/>
      <pageSetup paperSize="9" scale="82" orientation="portrait" horizontalDpi="300" verticalDpi="300" r:id="rId16"/>
      <headerFooter>
        <oddFooter>&amp;C- &amp;P -</oddFooter>
      </headerFooter>
    </customSheetView>
    <customSheetView guid="{BBA60712-7519-46EB-A3CF-B043CF2D8D90}" showGridLines="0" printArea="1">
      <colBreaks count="1" manualBreakCount="1">
        <brk id="8" max="17" man="1"/>
      </colBreaks>
      <pageMargins left="0.25" right="0.25" top="0.75" bottom="0.75" header="0.3" footer="0.3"/>
      <pageSetup paperSize="9" scale="82" orientation="portrait" horizontalDpi="300" verticalDpi="300" r:id="rId17"/>
      <headerFooter>
        <oddFooter>&amp;C- &amp;P -</oddFooter>
      </headerFooter>
    </customSheetView>
    <customSheetView guid="{FAEA9D20-506D-4159-8291-B8ED06C29A08}" showGridLines="0">
      <colBreaks count="1" manualBreakCount="1">
        <brk id="8" max="17" man="1"/>
      </colBreaks>
      <pageMargins left="0.25" right="0.25" top="0.75" bottom="0.75" header="0.3" footer="0.3"/>
      <pageSetup paperSize="9" scale="82" orientation="portrait" horizontalDpi="300" verticalDpi="300" r:id="rId18"/>
      <headerFooter>
        <oddFooter>&amp;C- &amp;P -</oddFooter>
      </headerFooter>
    </customSheetView>
    <customSheetView guid="{499C3B7B-ECFB-4FFB-BA0B-0B7B9DCC326F}" showGridLines="0" printArea="1">
      <colBreaks count="1" manualBreakCount="1">
        <brk id="8" max="17" man="1"/>
      </colBreaks>
      <pageMargins left="0.25" right="0.25" top="0.75" bottom="0.75" header="0.3" footer="0.3"/>
      <pageSetup paperSize="9" scale="82" orientation="portrait" horizontalDpi="300" verticalDpi="300" r:id="rId19"/>
      <headerFooter>
        <oddFooter>&amp;C- &amp;P -</oddFooter>
      </headerFooter>
    </customSheetView>
    <customSheetView guid="{582EB886-5348-41F7-B6C3-7D5782D3ACD9}" showGridLines="0">
      <colBreaks count="1" manualBreakCount="1">
        <brk id="8" max="17" man="1"/>
      </colBreaks>
      <pageMargins left="0.25" right="0.25" top="0.75" bottom="0.75" header="0.3" footer="0.3"/>
      <pageSetup paperSize="9" scale="82" orientation="portrait" horizontalDpi="300" verticalDpi="300" r:id="rId20"/>
      <headerFooter>
        <oddFooter>&amp;C- &amp;P -</oddFooter>
      </headerFooter>
    </customSheetView>
    <customSheetView guid="{67A28A89-E198-4A6E-809F-7C1EE1D592B0}" showGridLines="0" printArea="1">
      <colBreaks count="1" manualBreakCount="1">
        <brk id="8" max="17" man="1"/>
      </colBreaks>
      <pageMargins left="0.25" right="0.25" top="0.75" bottom="0.75" header="0.3" footer="0.3"/>
      <pageSetup paperSize="9" scale="82" orientation="portrait" horizontalDpi="300" verticalDpi="300" r:id="rId21"/>
      <headerFooter>
        <oddFooter>&amp;C- &amp;P -</oddFooter>
      </headerFooter>
    </customSheetView>
    <customSheetView guid="{CED0B8D9-B004-48AD-A858-70C151F3F6A0}" showGridLines="0">
      <colBreaks count="1" manualBreakCount="1">
        <brk id="8" max="17" man="1"/>
      </colBreaks>
      <pageMargins left="0.25" right="0.25" top="0.75" bottom="0.75" header="0.3" footer="0.3"/>
      <pageSetup paperSize="9" scale="82" orientation="portrait" horizontalDpi="300" verticalDpi="300" r:id="rId22"/>
      <headerFooter>
        <oddFooter>&amp;C- &amp;P -</oddFooter>
      </headerFooter>
    </customSheetView>
    <customSheetView guid="{76A99285-706C-47CC-88FC-63EDE717FCB7}" showGridLines="0">
      <colBreaks count="1" manualBreakCount="1">
        <brk id="8" max="17" man="1"/>
      </colBreaks>
      <pageMargins left="0.25" right="0.25" top="0.75" bottom="0.75" header="0.3" footer="0.3"/>
      <pageSetup paperSize="9" scale="82" orientation="portrait" horizontalDpi="300" verticalDpi="300" r:id="rId23"/>
      <headerFooter>
        <oddFooter>&amp;C- &amp;P -</oddFooter>
      </headerFooter>
    </customSheetView>
    <customSheetView guid="{00865AC3-5823-4499-87D6-A32864153DFC}" showGridLines="0">
      <colBreaks count="1" manualBreakCount="1">
        <brk id="8" max="17" man="1"/>
      </colBreaks>
      <pageMargins left="0.25" right="0.25" top="0.75" bottom="0.75" header="0.3" footer="0.3"/>
      <pageSetup paperSize="9" scale="82" orientation="portrait" horizontalDpi="300" verticalDpi="300" r:id="rId24"/>
      <headerFooter>
        <oddFooter>&amp;C- &amp;P -</oddFooter>
      </headerFooter>
    </customSheetView>
    <customSheetView guid="{441DB8A6-A33C-419D-875A-3F2FFBE6E0E8}" showGridLines="0">
      <colBreaks count="1" manualBreakCount="1">
        <brk id="8" max="17" man="1"/>
      </colBreaks>
      <pageMargins left="0.25" right="0.25" top="0.75" bottom="0.75" header="0.3" footer="0.3"/>
      <pageSetup paperSize="9" scale="82" orientation="portrait" horizontalDpi="300" verticalDpi="300" r:id="rId25"/>
      <headerFooter>
        <oddFooter>&amp;C- &amp;P -</oddFooter>
      </headerFooter>
    </customSheetView>
    <customSheetView guid="{2BC28E4B-9C81-4843-8B55-63150A8DD92B}" showGridLines="0">
      <colBreaks count="1" manualBreakCount="1">
        <brk id="8" max="17" man="1"/>
      </colBreaks>
      <pageMargins left="0.25" right="0.25" top="0.75" bottom="0.75" header="0.3" footer="0.3"/>
      <pageSetup paperSize="9" scale="82" orientation="portrait" horizontalDpi="300" verticalDpi="300" r:id="rId26"/>
      <headerFooter>
        <oddFooter>&amp;C- &amp;P -</oddFooter>
      </headerFooter>
    </customSheetView>
    <customSheetView guid="{CEC8D9A4-667A-441A-B348-38BA69B851DA}" showGridLines="0">
      <colBreaks count="1" manualBreakCount="1">
        <brk id="8" max="17" man="1"/>
      </colBreaks>
      <pageMargins left="0.25" right="0.25" top="0.75" bottom="0.75" header="0.3" footer="0.3"/>
      <pageSetup paperSize="9" scale="82" orientation="portrait" horizontalDpi="300" verticalDpi="300" r:id="rId27"/>
      <headerFooter>
        <oddFooter>&amp;C- &amp;P -</oddFooter>
      </headerFooter>
    </customSheetView>
    <customSheetView guid="{84F041DC-148A-40FE-A6D1-68C2D054DF55}" showGridLines="0">
      <colBreaks count="1" manualBreakCount="1">
        <brk id="8" max="17" man="1"/>
      </colBreaks>
      <pageMargins left="0.25" right="0.25" top="0.75" bottom="0.75" header="0.3" footer="0.3"/>
      <pageSetup paperSize="9" scale="82" orientation="portrait" horizontalDpi="300" verticalDpi="300" r:id="rId28"/>
      <headerFooter>
        <oddFooter>&amp;C- &amp;P -</oddFooter>
      </headerFooter>
    </customSheetView>
    <customSheetView guid="{EA8DD5C4-37CD-4D83-93C6-8AAE3FA22626}" showGridLines="0">
      <colBreaks count="1" manualBreakCount="1">
        <brk id="8" max="17" man="1"/>
      </colBreaks>
      <pageMargins left="0.25" right="0.25" top="0.75" bottom="0.75" header="0.3" footer="0.3"/>
      <pageSetup paperSize="9" scale="82" orientation="portrait" horizontalDpi="300" verticalDpi="300" r:id="rId29"/>
      <headerFooter>
        <oddFooter>&amp;C- &amp;P -</oddFooter>
      </headerFooter>
    </customSheetView>
    <customSheetView guid="{EB719729-E4E7-4A6B-A0F2-B45634A8A39C}" showGridLines="0">
      <colBreaks count="1" manualBreakCount="1">
        <brk id="8" max="17" man="1"/>
      </colBreaks>
      <pageMargins left="0.25" right="0.25" top="0.75" bottom="0.75" header="0.3" footer="0.3"/>
      <pageSetup paperSize="9" scale="82" orientation="portrait" horizontalDpi="300" verticalDpi="300" r:id="rId30"/>
      <headerFooter>
        <oddFooter>&amp;C- &amp;P -</oddFooter>
      </headerFooter>
    </customSheetView>
    <customSheetView guid="{3BCE3315-BEC0-4AD9-A818-0BC0D795FE7B}" showGridLines="0" printArea="1">
      <colBreaks count="1" manualBreakCount="1">
        <brk id="8" max="17" man="1"/>
      </colBreaks>
      <pageMargins left="0.25" right="0.25" top="0.75" bottom="0.75" header="0.3" footer="0.3"/>
      <pageSetup paperSize="9" scale="82" orientation="portrait" horizontalDpi="300" verticalDpi="300" r:id="rId31"/>
      <headerFooter>
        <oddFooter>&amp;C- &amp;P -</oddFooter>
      </headerFooter>
    </customSheetView>
    <customSheetView guid="{D5E8139D-26D3-42E5-96BB-6121322C48CB}" showGridLines="0">
      <colBreaks count="1" manualBreakCount="1">
        <brk id="8" max="17" man="1"/>
      </colBreaks>
      <pageMargins left="0.25" right="0.25" top="0.75" bottom="0.75" header="0.3" footer="0.3"/>
      <pageSetup paperSize="9" scale="82" orientation="portrait" horizontalDpi="300" verticalDpi="300" r:id="rId32"/>
      <headerFooter>
        <oddFooter>&amp;C- &amp;P -</oddFooter>
      </headerFooter>
    </customSheetView>
    <customSheetView guid="{A7A537DD-3639-4028-8374-24EF93F7F50D}" showGridLines="0" printArea="1">
      <colBreaks count="1" manualBreakCount="1">
        <brk id="8" max="17" man="1"/>
      </colBreaks>
      <pageMargins left="0.25" right="0.25" top="0.75" bottom="0.75" header="0.3" footer="0.3"/>
      <pageSetup paperSize="9" scale="82" orientation="portrait" horizontalDpi="300" verticalDpi="300" r:id="rId33"/>
      <headerFooter>
        <oddFooter>&amp;C- &amp;P -</oddFooter>
      </headerFooter>
    </customSheetView>
    <customSheetView guid="{0B51740E-E870-447D-82CF-F9426A0FDB8A}" showGridLines="0">
      <colBreaks count="1" manualBreakCount="1">
        <brk id="8" max="17" man="1"/>
      </colBreaks>
      <pageMargins left="0.25" right="0.25" top="0.75" bottom="0.75" header="0.3" footer="0.3"/>
      <pageSetup paperSize="9" scale="82" orientation="portrait" horizontalDpi="300" verticalDpi="300" r:id="rId34"/>
      <headerFooter>
        <oddFooter>&amp;C- &amp;P -</oddFooter>
      </headerFooter>
    </customSheetView>
    <customSheetView guid="{B25978DA-B72A-4DF3-B7F6-0B7323E18582}" showGridLines="0">
      <colBreaks count="1" manualBreakCount="1">
        <brk id="8" max="17" man="1"/>
      </colBreaks>
      <pageMargins left="0.25" right="0.25" top="0.75" bottom="0.75" header="0.3" footer="0.3"/>
      <pageSetup paperSize="9" scale="82" orientation="portrait" horizontalDpi="300" verticalDpi="300" r:id="rId35"/>
      <headerFooter>
        <oddFooter>&amp;C- &amp;P -</oddFooter>
      </headerFooter>
    </customSheetView>
    <customSheetView guid="{1FD8CC80-ABBD-4004-965D-7C3A94C6060A}" showGridLines="0" printArea="1">
      <selection activeCell="H1" sqref="H1"/>
      <colBreaks count="1" manualBreakCount="1">
        <brk id="8" max="17" man="1"/>
      </colBreaks>
      <pageMargins left="0.25" right="0.25" top="0.75" bottom="0.75" header="0.3" footer="0.3"/>
      <pageSetup paperSize="9" scale="82" orientation="portrait" horizontalDpi="300" verticalDpi="300" r:id="rId36"/>
      <headerFooter>
        <oddFooter>&amp;C- &amp;P -</oddFooter>
      </headerFooter>
    </customSheetView>
    <customSheetView guid="{4B3B3520-A8B7-4246-A658-5E3046C11156}" showGridLines="0" printArea="1">
      <selection activeCell="H1" sqref="H1"/>
      <colBreaks count="1" manualBreakCount="1">
        <brk id="8" max="17" man="1"/>
      </colBreaks>
      <pageMargins left="0.25" right="0.25" top="0.75" bottom="0.75" header="0.3" footer="0.3"/>
      <pageSetup paperSize="9" scale="82" orientation="portrait" horizontalDpi="300" verticalDpi="300" r:id="rId37"/>
      <headerFooter>
        <oddFooter>&amp;C- &amp;P -</oddFooter>
      </headerFooter>
    </customSheetView>
    <customSheetView guid="{8AC86257-3275-45B0-9EB5-FCC978284538}" showGridLines="0">
      <selection activeCell="H1" sqref="H1"/>
      <colBreaks count="1" manualBreakCount="1">
        <brk id="8" max="17" man="1"/>
      </colBreaks>
      <pageMargins left="0.25" right="0.25" top="0.75" bottom="0.75" header="0.3" footer="0.3"/>
      <pageSetup paperSize="9" scale="82" orientation="portrait" horizontalDpi="300" verticalDpi="300" r:id="rId38"/>
      <headerFooter>
        <oddFooter>&amp;C- &amp;P -</oddFooter>
      </headerFooter>
    </customSheetView>
    <customSheetView guid="{E45D6C9F-29CA-4814-BB11-FCF7794E8FD9}" showGridLines="0" printArea="1">
      <selection activeCell="H1" sqref="H1"/>
      <colBreaks count="1" manualBreakCount="1">
        <brk id="8" max="17" man="1"/>
      </colBreaks>
      <pageMargins left="0.25" right="0.25" top="0.75" bottom="0.75" header="0.3" footer="0.3"/>
      <pageSetup paperSize="9" scale="82" orientation="portrait" horizontalDpi="300" verticalDpi="300" r:id="rId39"/>
      <headerFooter>
        <oddFooter>&amp;C- &amp;P -</oddFooter>
      </headerFooter>
    </customSheetView>
    <customSheetView guid="{8B4E2514-D1F2-4DC0-817C-9C588D7DCCCB}" showGridLines="0" printArea="1">
      <selection activeCell="H1" sqref="H1"/>
      <colBreaks count="1" manualBreakCount="1">
        <brk id="8" max="17" man="1"/>
      </colBreaks>
      <pageMargins left="0.25" right="0.25" top="0.75" bottom="0.75" header="0.3" footer="0.3"/>
      <pageSetup paperSize="9" scale="82" orientation="portrait" horizontalDpi="300" verticalDpi="300" r:id="rId40"/>
      <headerFooter>
        <oddFooter>&amp;C- &amp;P -</oddFooter>
      </headerFooter>
    </customSheetView>
    <customSheetView guid="{C0326AA0-4A84-4874-8CF5-FBF582EDE8E4}" showGridLines="0" printArea="1">
      <selection activeCell="H1" sqref="H1"/>
      <colBreaks count="1" manualBreakCount="1">
        <brk id="8" max="17" man="1"/>
      </colBreaks>
      <pageMargins left="0.25" right="0.25" top="0.75" bottom="0.75" header="0.3" footer="0.3"/>
      <pageSetup paperSize="9" scale="82" orientation="portrait" horizontalDpi="300" verticalDpi="300" r:id="rId41"/>
      <headerFooter>
        <oddFooter>&amp;C- &amp;P -</oddFooter>
      </headerFooter>
    </customSheetView>
    <customSheetView guid="{59B93C71-A242-4D48-B468-4BF3F954629F}" showGridLines="0" printArea="1">
      <selection activeCell="H1" sqref="H1"/>
      <colBreaks count="1" manualBreakCount="1">
        <brk id="8" max="17" man="1"/>
      </colBreaks>
      <pageMargins left="0.25" right="0.25" top="0.75" bottom="0.75" header="0.3" footer="0.3"/>
      <pageSetup paperSize="9" scale="82" orientation="portrait" horizontalDpi="300" verticalDpi="300" r:id="rId42"/>
      <headerFooter>
        <oddFooter>&amp;C- &amp;P -</oddFooter>
      </headerFooter>
    </customSheetView>
    <customSheetView guid="{1E58E4D1-4C75-4B8C-BEB1-17A46DD86746}" showGridLines="0">
      <selection activeCell="H1" sqref="H1"/>
      <colBreaks count="1" manualBreakCount="1">
        <brk id="8" max="17" man="1"/>
      </colBreaks>
      <pageMargins left="0.25" right="0.25" top="0.75" bottom="0.75" header="0.3" footer="0.3"/>
      <pageSetup paperSize="9" scale="82" orientation="portrait" horizontalDpi="300" verticalDpi="300" r:id="rId43"/>
      <headerFooter>
        <oddFooter>&amp;C- &amp;P -</oddFooter>
      </headerFooter>
    </customSheetView>
    <customSheetView guid="{D71B0015-E1E5-4683-BC96-4B8372B0A92C}" showGridLines="0" printArea="1">
      <selection activeCell="H1" sqref="H1"/>
      <colBreaks count="1" manualBreakCount="1">
        <brk id="8" max="17" man="1"/>
      </colBreaks>
      <pageMargins left="0.25" right="0.25" top="0.75" bottom="0.75" header="0.3" footer="0.3"/>
      <pageSetup paperSize="9" scale="82" orientation="portrait" horizontalDpi="300" verticalDpi="300" r:id="rId44"/>
      <headerFooter>
        <oddFooter>&amp;C- &amp;P -</oddFooter>
      </headerFooter>
    </customSheetView>
    <customSheetView guid="{7A9295A9-5D4A-4252-8AE5-EAA229FB3161}" showGridLines="0" printArea="1">
      <selection activeCell="H1" sqref="H1"/>
      <colBreaks count="1" manualBreakCount="1">
        <brk id="8" max="17" man="1"/>
      </colBreaks>
      <pageMargins left="0.25" right="0.25" top="0.75" bottom="0.75" header="0.3" footer="0.3"/>
      <pageSetup paperSize="9" scale="82" orientation="portrait" horizontalDpi="300" verticalDpi="300" r:id="rId45"/>
      <headerFooter>
        <oddFooter>&amp;C- &amp;P -</oddFooter>
      </headerFooter>
    </customSheetView>
    <customSheetView guid="{034C4040-D496-4677-9760-C8AFC8A3816C}" showGridLines="0">
      <selection activeCell="H1" sqref="H1"/>
      <colBreaks count="1" manualBreakCount="1">
        <brk id="8" max="17" man="1"/>
      </colBreaks>
      <pageMargins left="0.25" right="0.25" top="0.75" bottom="0.75" header="0.3" footer="0.3"/>
      <pageSetup paperSize="9" scale="82" orientation="portrait" horizontalDpi="300" verticalDpi="300" r:id="rId46"/>
      <headerFooter>
        <oddFooter>&amp;C- &amp;P -</oddFooter>
      </headerFooter>
    </customSheetView>
    <customSheetView guid="{430D13A4-4EC3-4F3B-94F5-67B604D20D98}" showGridLines="0" printArea="1">
      <selection activeCell="H1" sqref="H1"/>
      <colBreaks count="1" manualBreakCount="1">
        <brk id="8" max="17" man="1"/>
      </colBreaks>
      <pageMargins left="0.25" right="0.25" top="0.75" bottom="0.75" header="0.3" footer="0.3"/>
      <pageSetup paperSize="9" scale="82" orientation="portrait" horizontalDpi="300" verticalDpi="300" r:id="rId47"/>
      <headerFooter>
        <oddFooter>&amp;C- &amp;P -</oddFooter>
      </headerFooter>
    </customSheetView>
    <customSheetView guid="{337CCED3-5E6B-4E3D-BC98-489707EF974E}" showGridLines="0" printArea="1">
      <selection activeCell="H1" sqref="H1"/>
      <colBreaks count="1" manualBreakCount="1">
        <brk id="8" max="17" man="1"/>
      </colBreaks>
      <pageMargins left="0.25" right="0.25" top="0.75" bottom="0.75" header="0.3" footer="0.3"/>
      <pageSetup paperSize="9" scale="82" orientation="portrait" horizontalDpi="300" verticalDpi="300" r:id="rId48"/>
      <headerFooter>
        <oddFooter>&amp;C- &amp;P -</oddFooter>
      </headerFooter>
    </customSheetView>
    <customSheetView guid="{0EDD8A79-DA95-4C03-AB90-8EF8BEF7366A}" showGridLines="0">
      <selection activeCell="H1" sqref="H1"/>
      <colBreaks count="1" manualBreakCount="1">
        <brk id="8" max="17" man="1"/>
      </colBreaks>
      <pageMargins left="0.25" right="0.25" top="0.75" bottom="0.75" header="0.3" footer="0.3"/>
      <pageSetup paperSize="9" scale="82" orientation="portrait" horizontalDpi="300" verticalDpi="300" r:id="rId49"/>
      <headerFooter>
        <oddFooter>&amp;C- &amp;P -</oddFooter>
      </headerFooter>
    </customSheetView>
    <customSheetView guid="{214495F1-9B71-47E5-887D-A07A1A95C8B8}" showGridLines="0">
      <selection activeCell="H1" sqref="H1"/>
      <colBreaks count="1" manualBreakCount="1">
        <brk id="8" max="17" man="1"/>
      </colBreaks>
      <pageMargins left="0.25" right="0.25" top="0.75" bottom="0.75" header="0.3" footer="0.3"/>
      <pageSetup paperSize="9" scale="82" orientation="portrait" horizontalDpi="300" verticalDpi="300" r:id="rId50"/>
      <headerFooter>
        <oddFooter>&amp;C- &amp;P -</oddFooter>
      </headerFooter>
    </customSheetView>
    <customSheetView guid="{CD8CBEF9-02F2-47BF-8155-972E366007BB}" showGridLines="0" printArea="1">
      <selection activeCell="H1" sqref="H1"/>
      <colBreaks count="1" manualBreakCount="1">
        <brk id="8" max="17" man="1"/>
      </colBreaks>
      <pageMargins left="0.25" right="0.25" top="0.75" bottom="0.75" header="0.3" footer="0.3"/>
      <pageSetup paperSize="9" scale="82" orientation="portrait" horizontalDpi="300" verticalDpi="300" r:id="rId51"/>
      <headerFooter>
        <oddFooter>&amp;C- &amp;P -</oddFooter>
      </headerFooter>
    </customSheetView>
    <customSheetView guid="{BD61EDB6-A93F-4890-AEDE-32E26E64EB3F}" showGridLines="0" printArea="1">
      <selection activeCell="H1" sqref="H1"/>
      <colBreaks count="1" manualBreakCount="1">
        <brk id="8" max="17" man="1"/>
      </colBreaks>
      <pageMargins left="0.25" right="0.25" top="0.75" bottom="0.75" header="0.3" footer="0.3"/>
      <pageSetup paperSize="9" scale="82" orientation="portrait" horizontalDpi="300" verticalDpi="300" r:id="rId52"/>
      <headerFooter>
        <oddFooter>&amp;C- &amp;P -</oddFooter>
      </headerFooter>
    </customSheetView>
    <customSheetView guid="{2551149C-B400-4FF7-9C66-7D38AF192CD3}" showGridLines="0">
      <selection activeCell="H1" sqref="H1"/>
      <colBreaks count="1" manualBreakCount="1">
        <brk id="8" max="17" man="1"/>
      </colBreaks>
      <pageMargins left="0.25" right="0.25" top="0.75" bottom="0.75" header="0.3" footer="0.3"/>
      <pageSetup paperSize="9" scale="82" orientation="portrait" horizontalDpi="300" verticalDpi="300" r:id="rId53"/>
      <headerFooter>
        <oddFooter>&amp;C- &amp;P -</oddFooter>
      </headerFooter>
    </customSheetView>
    <customSheetView guid="{F0A88F7F-B050-44D2-9557-2B68B424EAF3}" showGridLines="0">
      <selection activeCell="H1" sqref="H1"/>
      <colBreaks count="1" manualBreakCount="1">
        <brk id="8" max="17" man="1"/>
      </colBreaks>
      <pageMargins left="0.25" right="0.25" top="0.75" bottom="0.75" header="0.3" footer="0.3"/>
      <pageSetup paperSize="9" scale="82" orientation="portrait" horizontalDpi="300" verticalDpi="300" r:id="rId54"/>
      <headerFooter>
        <oddFooter>&amp;C- &amp;P -</oddFooter>
      </headerFooter>
    </customSheetView>
    <customSheetView guid="{2868789A-41EF-4245-B3C9-D4B5F666F8F4}" showGridLines="0" printArea="1">
      <selection activeCell="H1" sqref="H1"/>
      <colBreaks count="1" manualBreakCount="1">
        <brk id="8" max="17" man="1"/>
      </colBreaks>
      <pageMargins left="0.25" right="0.25" top="0.75" bottom="0.75" header="0.3" footer="0.3"/>
      <pageSetup paperSize="9" scale="82" orientation="portrait" horizontalDpi="300" verticalDpi="300" r:id="rId55"/>
      <headerFooter>
        <oddFooter>&amp;C- &amp;P -</oddFooter>
      </headerFooter>
    </customSheetView>
    <customSheetView guid="{D4061CCF-D275-4D76-9A0F-61EA73C6A533}" showGridLines="0" printArea="1">
      <selection activeCell="H1" sqref="H1"/>
      <colBreaks count="1" manualBreakCount="1">
        <brk id="8" max="17" man="1"/>
      </colBreaks>
      <pageMargins left="0.25" right="0.25" top="0.75" bottom="0.75" header="0.3" footer="0.3"/>
      <pageSetup paperSize="9" scale="82" orientation="portrait" horizontalDpi="300" verticalDpi="300" r:id="rId56"/>
      <headerFooter>
        <oddFooter>&amp;C- &amp;P -</oddFooter>
      </headerFooter>
    </customSheetView>
    <customSheetView guid="{EDD10121-F027-40CB-A383-1ABBBA7824D4}" showGridLines="0" printArea="1">
      <selection activeCell="H1" sqref="H1"/>
      <colBreaks count="1" manualBreakCount="1">
        <brk id="8" max="17" man="1"/>
      </colBreaks>
      <pageMargins left="0.25" right="0.25" top="0.75" bottom="0.75" header="0.3" footer="0.3"/>
      <pageSetup paperSize="9" scale="82" orientation="portrait" horizontalDpi="300" verticalDpi="300" r:id="rId57"/>
      <headerFooter>
        <oddFooter>&amp;C- &amp;P -</oddFooter>
      </headerFooter>
    </customSheetView>
    <customSheetView guid="{D6BD57F8-F6EE-4534-8181-C57064A1B98C}" scale="130" showGridLines="0">
      <selection activeCell="H1" sqref="H1"/>
      <colBreaks count="1" manualBreakCount="1">
        <brk id="8" max="17" man="1"/>
      </colBreaks>
      <pageMargins left="0.25" right="0.25" top="0.75" bottom="0.75" header="0.3" footer="0.3"/>
      <pageSetup paperSize="9" scale="82" orientation="portrait" horizontalDpi="300" verticalDpi="300" r:id="rId58"/>
      <headerFooter>
        <oddFooter>&amp;C- &amp;P -</oddFooter>
      </headerFooter>
    </customSheetView>
    <customSheetView guid="{277459B4-A39D-41CB-B2BE-AB6578293E76}" scale="130" showGridLines="0" printArea="1">
      <selection activeCell="H1" sqref="H1"/>
      <colBreaks count="1" manualBreakCount="1">
        <brk id="8" max="17" man="1"/>
      </colBreaks>
      <pageMargins left="0.25" right="0.25" top="0.75" bottom="0.75" header="0.3" footer="0.3"/>
      <pageSetup paperSize="9" scale="82" orientation="portrait" horizontalDpi="300" verticalDpi="300" r:id="rId59"/>
      <headerFooter>
        <oddFooter>&amp;C- &amp;P -</oddFooter>
      </headerFooter>
    </customSheetView>
  </customSheetViews>
  <phoneticPr fontId="7"/>
  <hyperlinks>
    <hyperlink ref="H1" location="目次!A1" display="目次へ戻る"/>
  </hyperlinks>
  <pageMargins left="0.25" right="0.25" top="0.75" bottom="0.75" header="0.3" footer="0.3"/>
  <pageSetup paperSize="9" scale="82" orientation="portrait" horizontalDpi="300" verticalDpi="300" r:id="rId60"/>
  <headerFooter>
    <oddFooter>&amp;C- &amp;P -</oddFooter>
  </headerFooter>
  <colBreaks count="1" manualBreakCount="1">
    <brk id="8" max="17" man="1"/>
  </colBreaks>
  <drawing r:id="rId6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0"/>
  <sheetViews>
    <sheetView showGridLines="0" zoomScaleNormal="130" zoomScaleSheetLayoutView="100" workbookViewId="0">
      <selection activeCell="F18" sqref="F18"/>
    </sheetView>
  </sheetViews>
  <sheetFormatPr defaultColWidth="9" defaultRowHeight="13.5"/>
  <cols>
    <col min="1" max="2" width="11.875" style="209" customWidth="1"/>
    <col min="3" max="5" width="14.625" style="209" customWidth="1"/>
    <col min="6" max="6" width="10.625" style="209" bestFit="1" customWidth="1"/>
    <col min="7" max="7" width="8"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C1" s="607"/>
      <c r="D1" s="609"/>
      <c r="E1" s="676"/>
      <c r="F1" s="271" t="s">
        <v>399</v>
      </c>
    </row>
    <row r="2" spans="1:8">
      <c r="A2" s="209" t="s">
        <v>1498</v>
      </c>
      <c r="D2" s="609"/>
      <c r="E2" s="676"/>
      <c r="H2" s="209" t="s">
        <v>1498</v>
      </c>
    </row>
    <row r="4" spans="1:8" ht="37.5" customHeight="1">
      <c r="A4" s="50" t="s">
        <v>343</v>
      </c>
      <c r="B4" s="50" t="s">
        <v>344</v>
      </c>
      <c r="C4" s="50" t="s">
        <v>1497</v>
      </c>
      <c r="D4" s="50" t="s">
        <v>1496</v>
      </c>
      <c r="E4" s="50" t="s">
        <v>1495</v>
      </c>
    </row>
    <row r="5" spans="1:8" ht="22.5" customHeight="1">
      <c r="A5" s="92">
        <v>2010</v>
      </c>
      <c r="B5" s="92" t="s">
        <v>557</v>
      </c>
      <c r="C5" s="135">
        <v>846157</v>
      </c>
      <c r="D5" s="135">
        <v>399813</v>
      </c>
      <c r="E5" s="135">
        <v>1478462</v>
      </c>
    </row>
    <row r="6" spans="1:8" ht="22.5" customHeight="1">
      <c r="A6" s="50">
        <v>2011</v>
      </c>
      <c r="B6" s="92" t="s">
        <v>580</v>
      </c>
      <c r="C6" s="135">
        <v>859643</v>
      </c>
      <c r="D6" s="135">
        <v>232000</v>
      </c>
      <c r="E6" s="135">
        <v>892000</v>
      </c>
    </row>
    <row r="7" spans="1:8" ht="22.5" customHeight="1">
      <c r="A7" s="50">
        <v>2012</v>
      </c>
      <c r="B7" s="92" t="s">
        <v>345</v>
      </c>
      <c r="C7" s="135">
        <v>869570</v>
      </c>
      <c r="D7" s="135">
        <v>329187</v>
      </c>
      <c r="E7" s="135">
        <v>1213274</v>
      </c>
    </row>
    <row r="8" spans="1:8" ht="22.5" customHeight="1">
      <c r="A8" s="50">
        <v>2013</v>
      </c>
      <c r="B8" s="92" t="s">
        <v>346</v>
      </c>
      <c r="C8" s="135">
        <v>882117</v>
      </c>
      <c r="D8" s="135">
        <v>333000</v>
      </c>
      <c r="E8" s="135">
        <v>1187000</v>
      </c>
    </row>
    <row r="9" spans="1:8" ht="22.5" customHeight="1">
      <c r="A9" s="50">
        <v>2014</v>
      </c>
      <c r="B9" s="92" t="s">
        <v>347</v>
      </c>
      <c r="C9" s="135">
        <v>890045</v>
      </c>
      <c r="D9" s="135">
        <v>325000</v>
      </c>
      <c r="E9" s="135">
        <v>1096000</v>
      </c>
    </row>
    <row r="10" spans="1:8" ht="22.5" customHeight="1">
      <c r="A10" s="50">
        <v>2015</v>
      </c>
      <c r="B10" s="92" t="s">
        <v>348</v>
      </c>
      <c r="C10" s="626">
        <v>892234</v>
      </c>
      <c r="D10" s="135">
        <v>356564</v>
      </c>
      <c r="E10" s="135">
        <v>1206664</v>
      </c>
    </row>
    <row r="11" spans="1:8" ht="22.5" customHeight="1">
      <c r="A11" s="50">
        <v>2016</v>
      </c>
      <c r="B11" s="92" t="s">
        <v>349</v>
      </c>
      <c r="C11" s="367">
        <v>889323</v>
      </c>
      <c r="D11" s="367">
        <v>299839</v>
      </c>
      <c r="E11" s="367">
        <v>1019572</v>
      </c>
    </row>
    <row r="12" spans="1:8" ht="22.5" customHeight="1">
      <c r="A12" s="50">
        <v>2017</v>
      </c>
      <c r="B12" s="92" t="s">
        <v>350</v>
      </c>
      <c r="C12" s="367">
        <v>889671</v>
      </c>
      <c r="D12" s="367">
        <v>319171</v>
      </c>
      <c r="E12" s="367">
        <v>1090283</v>
      </c>
    </row>
    <row r="13" spans="1:8" ht="22.5" customHeight="1">
      <c r="A13" s="50">
        <v>2018</v>
      </c>
      <c r="B13" s="92" t="s">
        <v>351</v>
      </c>
      <c r="C13" s="367">
        <v>888885</v>
      </c>
      <c r="D13" s="367">
        <v>352000</v>
      </c>
      <c r="E13" s="367">
        <v>1180000</v>
      </c>
    </row>
    <row r="14" spans="1:8" ht="22.5" customHeight="1">
      <c r="A14" s="50">
        <v>2019</v>
      </c>
      <c r="B14" s="50" t="s">
        <v>352</v>
      </c>
      <c r="C14" s="367">
        <v>901147</v>
      </c>
      <c r="D14" s="367">
        <v>290000</v>
      </c>
      <c r="E14" s="367">
        <v>976000</v>
      </c>
    </row>
    <row r="15" spans="1:8" ht="22.5" customHeight="1">
      <c r="A15" s="50">
        <v>2020</v>
      </c>
      <c r="B15" s="50" t="s">
        <v>556</v>
      </c>
      <c r="C15" s="367">
        <v>884791</v>
      </c>
      <c r="D15" s="367">
        <v>281504</v>
      </c>
      <c r="E15" s="367">
        <v>954695</v>
      </c>
    </row>
    <row r="16" spans="1:8" ht="22.5" customHeight="1">
      <c r="A16" s="1149">
        <v>2021</v>
      </c>
      <c r="B16" s="1149" t="s">
        <v>585</v>
      </c>
      <c r="C16" s="280">
        <v>879292</v>
      </c>
      <c r="D16" s="280">
        <v>282161</v>
      </c>
      <c r="E16" s="280">
        <v>922697</v>
      </c>
    </row>
    <row r="17" spans="1:5" ht="22.5" customHeight="1">
      <c r="A17" s="1149">
        <v>2022</v>
      </c>
      <c r="B17" s="1149" t="s">
        <v>632</v>
      </c>
      <c r="C17" s="280">
        <v>878057</v>
      </c>
      <c r="D17" s="280">
        <v>323948</v>
      </c>
      <c r="E17" s="280">
        <v>1042446</v>
      </c>
    </row>
    <row r="18" spans="1:5" ht="22.5" customHeight="1">
      <c r="A18" s="1150">
        <v>2023</v>
      </c>
      <c r="B18" s="1150" t="s">
        <v>1593</v>
      </c>
      <c r="C18" s="280">
        <v>866948</v>
      </c>
      <c r="D18" s="280">
        <v>336115</v>
      </c>
      <c r="E18" s="280">
        <v>1056928</v>
      </c>
    </row>
    <row r="19" spans="1:5" ht="22.5" customHeight="1"/>
    <row r="20" spans="1:5" ht="22.5" customHeight="1"/>
  </sheetData>
  <customSheetViews>
    <customSheetView guid="{7638DF67-4320-4B2E-8CED-F30400A22A6F}"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1"/>
      <headerFooter>
        <oddFooter>&amp;C- &amp;P -</oddFooter>
      </headerFooter>
    </customSheetView>
    <customSheetView guid="{033C36F7-E1E4-46BF-954B-BBA7310CE75C}" showGridLines="0" topLeftCell="A4">
      <selection activeCell="I18" sqref="I18"/>
      <colBreaks count="1" manualBreakCount="1">
        <brk id="6" max="15" man="1"/>
      </colBreaks>
      <pageMargins left="0.25" right="0.25" top="0.75" bottom="0.75" header="0.3" footer="0.3"/>
      <pageSetup paperSize="9" scale="67" orientation="portrait" horizontalDpi="300" verticalDpi="300" r:id="rId2"/>
      <headerFooter>
        <oddFooter>&amp;C- &amp;P -</oddFooter>
      </headerFooter>
    </customSheetView>
    <customSheetView guid="{36472B0F-2A8F-4437-8A5B-DB8B4B6E968E}" showGridLines="0" printArea="1">
      <selection activeCell="I18" sqref="I18"/>
      <colBreaks count="1" manualBreakCount="1">
        <brk id="6" max="15" man="1"/>
      </colBreaks>
      <pageMargins left="0.25" right="0.25" top="0.75" bottom="0.75" header="0.3" footer="0.3"/>
      <pageSetup paperSize="9" scale="67" orientation="portrait" horizontalDpi="300" verticalDpi="300" r:id="rId3"/>
      <headerFooter>
        <oddFooter>&amp;C- &amp;P -</oddFooter>
      </headerFooter>
    </customSheetView>
    <customSheetView guid="{2D0A6E8D-0408-4801-8FAA-C5FD88FF0EC2}" showGridLines="0" topLeftCell="A4">
      <selection activeCell="F18" sqref="F18"/>
      <colBreaks count="1" manualBreakCount="1">
        <brk id="6" max="15" man="1"/>
      </colBreaks>
      <pageMargins left="0.25" right="0.25" top="0.75" bottom="0.75" header="0.3" footer="0.3"/>
      <pageSetup paperSize="9" scale="67" orientation="portrait" horizontalDpi="300" verticalDpi="300" r:id="rId4"/>
      <headerFooter>
        <oddFooter>&amp;C- &amp;P -</oddFooter>
      </headerFooter>
    </customSheetView>
    <customSheetView guid="{CCAE2F8D-A096-471A-A5DB-761473E75C80}"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5"/>
      <headerFooter>
        <oddFooter>&amp;C- &amp;P -</oddFooter>
      </headerFooter>
    </customSheetView>
    <customSheetView guid="{A70FDA42-82B2-4F14-8984-2E2044C05861}" showGridLines="0" topLeftCell="A4">
      <selection activeCell="F18" sqref="F18"/>
      <colBreaks count="1" manualBreakCount="1">
        <brk id="6" max="15" man="1"/>
      </colBreaks>
      <pageMargins left="0.25" right="0.25" top="0.75" bottom="0.75" header="0.3" footer="0.3"/>
      <pageSetup paperSize="9" scale="67" orientation="portrait" horizontalDpi="300" verticalDpi="300" r:id="rId6"/>
      <headerFooter>
        <oddFooter>&amp;C- &amp;P -</oddFooter>
      </headerFooter>
    </customSheetView>
    <customSheetView guid="{F8F8F397-D6A3-4BD0-9E53-3D39483D1CBF}" showGridLines="0" topLeftCell="A4">
      <selection activeCell="F18" sqref="F18"/>
      <colBreaks count="1" manualBreakCount="1">
        <brk id="6" max="15" man="1"/>
      </colBreaks>
      <pageMargins left="0.25" right="0.25" top="0.75" bottom="0.75" header="0.3" footer="0.3"/>
      <pageSetup paperSize="9" scale="67" orientation="portrait" horizontalDpi="300" verticalDpi="300" r:id="rId7"/>
      <headerFooter>
        <oddFooter>&amp;C- &amp;P -</oddFooter>
      </headerFooter>
    </customSheetView>
    <customSheetView guid="{D673FFEC-E07D-49B9-A0FC-BCF5FDFD2C67}" showGridLines="0">
      <selection activeCell="I18" sqref="I18"/>
      <colBreaks count="1" manualBreakCount="1">
        <brk id="6" max="15" man="1"/>
      </colBreaks>
      <pageMargins left="0.25" right="0.25" top="0.75" bottom="0.75" header="0.3" footer="0.3"/>
      <pageSetup paperSize="9" scale="67" orientation="portrait" horizontalDpi="300" verticalDpi="300" r:id="rId8"/>
      <headerFooter>
        <oddFooter>&amp;C- &amp;P -</oddFooter>
      </headerFooter>
    </customSheetView>
    <customSheetView guid="{EE98275F-E3BA-4A7E-BE2A-0F7F35847352}" showGridLines="0" printArea="1">
      <selection activeCell="I18" sqref="I18"/>
      <colBreaks count="1" manualBreakCount="1">
        <brk id="6" max="15" man="1"/>
      </colBreaks>
      <pageMargins left="0.25" right="0.25" top="0.75" bottom="0.75" header="0.3" footer="0.3"/>
      <pageSetup paperSize="9" scale="67" orientation="portrait" horizontalDpi="300" verticalDpi="300" r:id="rId9"/>
      <headerFooter>
        <oddFooter>&amp;C- &amp;P -</oddFooter>
      </headerFooter>
    </customSheetView>
    <customSheetView guid="{97E03D02-D480-4666-A6E1-59D4144B3FD9}"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10"/>
      <headerFooter>
        <oddFooter>&amp;C- &amp;P -</oddFooter>
      </headerFooter>
    </customSheetView>
    <customSheetView guid="{9A3FFD83-48B2-47DA-8A5E-53892F5AF928}" showGridLines="0" printArea="1">
      <selection activeCell="I18" sqref="I18"/>
      <colBreaks count="1" manualBreakCount="1">
        <brk id="6" max="15" man="1"/>
      </colBreaks>
      <pageMargins left="0.25" right="0.25" top="0.75" bottom="0.75" header="0.3" footer="0.3"/>
      <pageSetup paperSize="9" scale="67" orientation="portrait" horizontalDpi="300" verticalDpi="300" r:id="rId11"/>
      <headerFooter>
        <oddFooter>&amp;C- &amp;P -</oddFooter>
      </headerFooter>
    </customSheetView>
    <customSheetView guid="{717D5D0E-03BD-42FE-B02F-A9FF9CADF1A5}" showGridLines="0" topLeftCell="A4">
      <selection activeCell="F18" sqref="F18"/>
      <colBreaks count="1" manualBreakCount="1">
        <brk id="6" max="15" man="1"/>
      </colBreaks>
      <pageMargins left="0.25" right="0.25" top="0.75" bottom="0.75" header="0.3" footer="0.3"/>
      <pageSetup paperSize="9" scale="67" orientation="portrait" horizontalDpi="300" verticalDpi="300" r:id="rId12"/>
      <headerFooter>
        <oddFooter>&amp;C- &amp;P -</oddFooter>
      </headerFooter>
    </customSheetView>
    <customSheetView guid="{30A2590E-B68F-488E-B4E2-55E3D8A53AAC}" showGridLines="0">
      <selection activeCell="I18" sqref="I18"/>
      <colBreaks count="1" manualBreakCount="1">
        <brk id="6" max="15" man="1"/>
      </colBreaks>
      <pageMargins left="0.25" right="0.25" top="0.75" bottom="0.75" header="0.3" footer="0.3"/>
      <pageSetup paperSize="9" scale="67" orientation="portrait" horizontalDpi="300" verticalDpi="300" r:id="rId13"/>
      <headerFooter>
        <oddFooter>&amp;C- &amp;P -</oddFooter>
      </headerFooter>
    </customSheetView>
    <customSheetView guid="{031DD57E-C293-423A-8DF7-B2FDC9241663}" showGridLines="0" topLeftCell="A4">
      <selection activeCell="I18" sqref="I18"/>
      <colBreaks count="1" manualBreakCount="1">
        <brk id="6" max="15" man="1"/>
      </colBreaks>
      <pageMargins left="0.25" right="0.25" top="0.75" bottom="0.75" header="0.3" footer="0.3"/>
      <pageSetup paperSize="9" scale="67" orientation="portrait" horizontalDpi="300" verticalDpi="300" r:id="rId14"/>
      <headerFooter>
        <oddFooter>&amp;C- &amp;P -</oddFooter>
      </headerFooter>
    </customSheetView>
    <customSheetView guid="{F9B3178F-FE3C-420E-BE2A-18A94A5552B8}" showGridLines="0">
      <selection activeCell="I18" sqref="I18"/>
      <colBreaks count="1" manualBreakCount="1">
        <brk id="6" max="15" man="1"/>
      </colBreaks>
      <pageMargins left="0.25" right="0.25" top="0.75" bottom="0.75" header="0.3" footer="0.3"/>
      <pageSetup paperSize="9" scale="67" orientation="portrait" horizontalDpi="300" verticalDpi="300" r:id="rId15"/>
      <headerFooter>
        <oddFooter>&amp;C- &amp;P -</oddFooter>
      </headerFooter>
    </customSheetView>
    <customSheetView guid="{F314B098-4B95-4B92-8423-CB04A69922DF}" showGridLines="0" printArea="1">
      <selection activeCell="I18" sqref="I18"/>
      <colBreaks count="1" manualBreakCount="1">
        <brk id="6" max="15" man="1"/>
      </colBreaks>
      <pageMargins left="0.25" right="0.25" top="0.75" bottom="0.75" header="0.3" footer="0.3"/>
      <pageSetup paperSize="9" scale="67" orientation="portrait" horizontalDpi="300" verticalDpi="300" r:id="rId16"/>
      <headerFooter>
        <oddFooter>&amp;C- &amp;P -</oddFooter>
      </headerFooter>
    </customSheetView>
    <customSheetView guid="{BBA60712-7519-46EB-A3CF-B043CF2D8D90}"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17"/>
      <headerFooter>
        <oddFooter>&amp;C- &amp;P -</oddFooter>
      </headerFooter>
    </customSheetView>
    <customSheetView guid="{FAEA9D20-506D-4159-8291-B8ED06C29A08}" showGridLines="0" topLeftCell="A4">
      <selection activeCell="I18" sqref="I18"/>
      <colBreaks count="1" manualBreakCount="1">
        <brk id="6" max="15" man="1"/>
      </colBreaks>
      <pageMargins left="0.25" right="0.25" top="0.75" bottom="0.75" header="0.3" footer="0.3"/>
      <pageSetup paperSize="9" scale="67" orientation="portrait" horizontalDpi="300" verticalDpi="300" r:id="rId18"/>
      <headerFooter>
        <oddFooter>&amp;C- &amp;P -</oddFooter>
      </headerFooter>
    </customSheetView>
    <customSheetView guid="{499C3B7B-ECFB-4FFB-BA0B-0B7B9DCC326F}" showGridLines="0" printArea="1">
      <selection activeCell="I18" sqref="I18"/>
      <colBreaks count="1" manualBreakCount="1">
        <brk id="6" max="15" man="1"/>
      </colBreaks>
      <pageMargins left="0.25" right="0.25" top="0.75" bottom="0.75" header="0.3" footer="0.3"/>
      <pageSetup paperSize="9" scale="67" orientation="portrait" horizontalDpi="300" verticalDpi="300" r:id="rId19"/>
      <headerFooter>
        <oddFooter>&amp;C- &amp;P -</oddFooter>
      </headerFooter>
    </customSheetView>
    <customSheetView guid="{582EB886-5348-41F7-B6C3-7D5782D3ACD9}" showGridLines="0" topLeftCell="A4">
      <selection activeCell="I18" sqref="I18"/>
      <colBreaks count="1" manualBreakCount="1">
        <brk id="6" max="15" man="1"/>
      </colBreaks>
      <pageMargins left="0.25" right="0.25" top="0.75" bottom="0.75" header="0.3" footer="0.3"/>
      <pageSetup paperSize="9" scale="67" orientation="portrait" horizontalDpi="300" verticalDpi="300" r:id="rId20"/>
      <headerFooter>
        <oddFooter>&amp;C- &amp;P -</oddFooter>
      </headerFooter>
    </customSheetView>
    <customSheetView guid="{67A28A89-E198-4A6E-809F-7C1EE1D592B0}" showGridLines="0" printArea="1">
      <selection activeCell="I18" sqref="I18"/>
      <colBreaks count="1" manualBreakCount="1">
        <brk id="6" max="15" man="1"/>
      </colBreaks>
      <pageMargins left="0.25" right="0.25" top="0.75" bottom="0.75" header="0.3" footer="0.3"/>
      <pageSetup paperSize="9" scale="67" orientation="portrait" horizontalDpi="300" verticalDpi="300" r:id="rId21"/>
      <headerFooter>
        <oddFooter>&amp;C- &amp;P -</oddFooter>
      </headerFooter>
    </customSheetView>
    <customSheetView guid="{CED0B8D9-B004-48AD-A858-70C151F3F6A0}" showGridLines="0" topLeftCell="A4">
      <selection activeCell="I18" sqref="I18"/>
      <colBreaks count="1" manualBreakCount="1">
        <brk id="6" max="15" man="1"/>
      </colBreaks>
      <pageMargins left="0.25" right="0.25" top="0.75" bottom="0.75" header="0.3" footer="0.3"/>
      <pageSetup paperSize="9" scale="67" orientation="portrait" horizontalDpi="300" verticalDpi="300" r:id="rId22"/>
      <headerFooter>
        <oddFooter>&amp;C- &amp;P -</oddFooter>
      </headerFooter>
    </customSheetView>
    <customSheetView guid="{76A99285-706C-47CC-88FC-63EDE717FCB7}" showGridLines="0">
      <colBreaks count="1" manualBreakCount="1">
        <brk id="6" max="15" man="1"/>
      </colBreaks>
      <pageMargins left="0.25" right="0.25" top="0.75" bottom="0.75" header="0.3" footer="0.3"/>
      <pageSetup paperSize="9" scale="67" orientation="portrait" horizontalDpi="300" verticalDpi="300" r:id="rId23"/>
      <headerFooter>
        <oddFooter>&amp;C- &amp;P -</oddFooter>
      </headerFooter>
    </customSheetView>
    <customSheetView guid="{00865AC3-5823-4499-87D6-A32864153DFC}" showGridLines="0">
      <colBreaks count="1" manualBreakCount="1">
        <brk id="6" max="15" man="1"/>
      </colBreaks>
      <pageMargins left="0.25" right="0.25" top="0.75" bottom="0.75" header="0.3" footer="0.3"/>
      <pageSetup paperSize="9" scale="67" orientation="portrait" horizontalDpi="300" verticalDpi="300" r:id="rId24"/>
      <headerFooter>
        <oddFooter>&amp;C- &amp;P -</oddFooter>
      </headerFooter>
    </customSheetView>
    <customSheetView guid="{441DB8A6-A33C-419D-875A-3F2FFBE6E0E8}" showGridLines="0">
      <colBreaks count="1" manualBreakCount="1">
        <brk id="6" max="15" man="1"/>
      </colBreaks>
      <pageMargins left="0.25" right="0.25" top="0.75" bottom="0.75" header="0.3" footer="0.3"/>
      <pageSetup paperSize="9" scale="67" orientation="portrait" horizontalDpi="300" verticalDpi="300" r:id="rId25"/>
      <headerFooter>
        <oddFooter>&amp;C- &amp;P -</oddFooter>
      </headerFooter>
    </customSheetView>
    <customSheetView guid="{2BC28E4B-9C81-4843-8B55-63150A8DD92B}" showGridLines="0">
      <colBreaks count="1" manualBreakCount="1">
        <brk id="6" max="15" man="1"/>
      </colBreaks>
      <pageMargins left="0.25" right="0.25" top="0.75" bottom="0.75" header="0.3" footer="0.3"/>
      <pageSetup paperSize="9" scale="67" orientation="portrait" horizontalDpi="300" verticalDpi="300" r:id="rId26"/>
      <headerFooter>
        <oddFooter>&amp;C- &amp;P -</oddFooter>
      </headerFooter>
    </customSheetView>
    <customSheetView guid="{CEC8D9A4-667A-441A-B348-38BA69B851DA}" showGridLines="0">
      <colBreaks count="1" manualBreakCount="1">
        <brk id="6" max="15" man="1"/>
      </colBreaks>
      <pageMargins left="0.25" right="0.25" top="0.75" bottom="0.75" header="0.3" footer="0.3"/>
      <pageSetup paperSize="9" scale="67" orientation="portrait" horizontalDpi="300" verticalDpi="300" r:id="rId27"/>
      <headerFooter>
        <oddFooter>&amp;C- &amp;P -</oddFooter>
      </headerFooter>
    </customSheetView>
    <customSheetView guid="{84F041DC-148A-40FE-A6D1-68C2D054DF55}" showGridLines="0">
      <colBreaks count="1" manualBreakCount="1">
        <brk id="6" max="15" man="1"/>
      </colBreaks>
      <pageMargins left="0.25" right="0.25" top="0.75" bottom="0.75" header="0.3" footer="0.3"/>
      <pageSetup paperSize="9" scale="67" orientation="portrait" horizontalDpi="300" verticalDpi="300" r:id="rId28"/>
      <headerFooter>
        <oddFooter>&amp;C- &amp;P -</oddFooter>
      </headerFooter>
    </customSheetView>
    <customSheetView guid="{EA8DD5C4-37CD-4D83-93C6-8AAE3FA22626}" showGridLines="0">
      <colBreaks count="1" manualBreakCount="1">
        <brk id="6" max="15" man="1"/>
      </colBreaks>
      <pageMargins left="0.25" right="0.25" top="0.75" bottom="0.75" header="0.3" footer="0.3"/>
      <pageSetup paperSize="9" scale="67" orientation="portrait" horizontalDpi="300" verticalDpi="300" r:id="rId29"/>
      <headerFooter>
        <oddFooter>&amp;C- &amp;P -</oddFooter>
      </headerFooter>
    </customSheetView>
    <customSheetView guid="{EB719729-E4E7-4A6B-A0F2-B45634A8A39C}" showGridLines="0">
      <colBreaks count="1" manualBreakCount="1">
        <brk id="6" max="15" man="1"/>
      </colBreaks>
      <pageMargins left="0.25" right="0.25" top="0.75" bottom="0.75" header="0.3" footer="0.3"/>
      <pageSetup paperSize="9" scale="67" orientation="portrait" horizontalDpi="300" verticalDpi="300" r:id="rId30"/>
      <headerFooter>
        <oddFooter>&amp;C- &amp;P -</oddFooter>
      </headerFooter>
    </customSheetView>
    <customSheetView guid="{3BCE3315-BEC0-4AD9-A818-0BC0D795FE7B}"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31"/>
      <headerFooter>
        <oddFooter>&amp;C- &amp;P -</oddFooter>
      </headerFooter>
    </customSheetView>
    <customSheetView guid="{D5E8139D-26D3-42E5-96BB-6121322C48CB}" showGridLines="0">
      <selection activeCell="I18" sqref="I18"/>
      <colBreaks count="1" manualBreakCount="1">
        <brk id="6" max="15" man="1"/>
      </colBreaks>
      <pageMargins left="0.25" right="0.25" top="0.75" bottom="0.75" header="0.3" footer="0.3"/>
      <pageSetup paperSize="9" scale="67" orientation="portrait" horizontalDpi="300" verticalDpi="300" r:id="rId32"/>
      <headerFooter>
        <oddFooter>&amp;C- &amp;P -</oddFooter>
      </headerFooter>
    </customSheetView>
    <customSheetView guid="{A7A537DD-3639-4028-8374-24EF93F7F50D}" showGridLines="0" printArea="1">
      <selection activeCell="I18" sqref="I18"/>
      <colBreaks count="1" manualBreakCount="1">
        <brk id="6" max="15" man="1"/>
      </colBreaks>
      <pageMargins left="0.25" right="0.25" top="0.75" bottom="0.75" header="0.3" footer="0.3"/>
      <pageSetup paperSize="9" scale="67" orientation="portrait" horizontalDpi="300" verticalDpi="300" r:id="rId33"/>
      <headerFooter>
        <oddFooter>&amp;C- &amp;P -</oddFooter>
      </headerFooter>
    </customSheetView>
    <customSheetView guid="{0B51740E-E870-447D-82CF-F9426A0FDB8A}" showGridLines="0" topLeftCell="A4">
      <selection activeCell="I18" sqref="I18"/>
      <colBreaks count="1" manualBreakCount="1">
        <brk id="6" max="15" man="1"/>
      </colBreaks>
      <pageMargins left="0.25" right="0.25" top="0.75" bottom="0.75" header="0.3" footer="0.3"/>
      <pageSetup paperSize="9" scale="67" orientation="portrait" horizontalDpi="300" verticalDpi="300" r:id="rId34"/>
      <headerFooter>
        <oddFooter>&amp;C- &amp;P -</oddFooter>
      </headerFooter>
    </customSheetView>
    <customSheetView guid="{B25978DA-B72A-4DF3-B7F6-0B7323E18582}" showGridLines="0" topLeftCell="A4">
      <selection activeCell="I18" sqref="I18"/>
      <colBreaks count="1" manualBreakCount="1">
        <brk id="6" max="15" man="1"/>
      </colBreaks>
      <pageMargins left="0.25" right="0.25" top="0.75" bottom="0.75" header="0.3" footer="0.3"/>
      <pageSetup paperSize="9" scale="67" orientation="portrait" horizontalDpi="300" verticalDpi="300" r:id="rId35"/>
      <headerFooter>
        <oddFooter>&amp;C- &amp;P -</oddFooter>
      </headerFooter>
    </customSheetView>
    <customSheetView guid="{1FD8CC80-ABBD-4004-965D-7C3A94C6060A}" showGridLines="0" printArea="1">
      <selection activeCell="I18" sqref="I18"/>
      <colBreaks count="1" manualBreakCount="1">
        <brk id="6" max="15" man="1"/>
      </colBreaks>
      <pageMargins left="0.25" right="0.25" top="0.75" bottom="0.75" header="0.3" footer="0.3"/>
      <pageSetup paperSize="9" scale="67" orientation="portrait" horizontalDpi="300" verticalDpi="300" r:id="rId36"/>
      <headerFooter>
        <oddFooter>&amp;C- &amp;P -</oddFooter>
      </headerFooter>
    </customSheetView>
    <customSheetView guid="{4B3B3520-A8B7-4246-A658-5E3046C11156}" showGridLines="0" printArea="1">
      <selection activeCell="I18" sqref="I18"/>
      <colBreaks count="1" manualBreakCount="1">
        <brk id="6" max="15" man="1"/>
      </colBreaks>
      <pageMargins left="0.25" right="0.25" top="0.75" bottom="0.75" header="0.3" footer="0.3"/>
      <pageSetup paperSize="9" scale="67" orientation="portrait" horizontalDpi="300" verticalDpi="300" r:id="rId37"/>
      <headerFooter>
        <oddFooter>&amp;C- &amp;P -</oddFooter>
      </headerFooter>
    </customSheetView>
    <customSheetView guid="{8AC86257-3275-45B0-9EB5-FCC978284538}" showGridLines="0" topLeftCell="A4">
      <selection activeCell="F18" sqref="F18"/>
      <colBreaks count="1" manualBreakCount="1">
        <brk id="6" max="15" man="1"/>
      </colBreaks>
      <pageMargins left="0.25" right="0.25" top="0.75" bottom="0.75" header="0.3" footer="0.3"/>
      <pageSetup paperSize="9" scale="67" orientation="portrait" horizontalDpi="300" verticalDpi="300" r:id="rId38"/>
      <headerFooter>
        <oddFooter>&amp;C- &amp;P -</oddFooter>
      </headerFooter>
    </customSheetView>
    <customSheetView guid="{E45D6C9F-29CA-4814-BB11-FCF7794E8FD9}"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39"/>
      <headerFooter>
        <oddFooter>&amp;C- &amp;P -</oddFooter>
      </headerFooter>
    </customSheetView>
    <customSheetView guid="{8B4E2514-D1F2-4DC0-817C-9C588D7DCCCB}" showGridLines="0" printArea="1">
      <selection activeCell="I18" sqref="I18"/>
      <colBreaks count="1" manualBreakCount="1">
        <brk id="6" max="15" man="1"/>
      </colBreaks>
      <pageMargins left="0.25" right="0.25" top="0.75" bottom="0.75" header="0.3" footer="0.3"/>
      <pageSetup paperSize="9" scale="67" orientation="portrait" horizontalDpi="300" verticalDpi="300" r:id="rId40"/>
      <headerFooter>
        <oddFooter>&amp;C- &amp;P -</oddFooter>
      </headerFooter>
    </customSheetView>
    <customSheetView guid="{C0326AA0-4A84-4874-8CF5-FBF582EDE8E4}"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41"/>
      <headerFooter>
        <oddFooter>&amp;C- &amp;P -</oddFooter>
      </headerFooter>
    </customSheetView>
    <customSheetView guid="{59B93C71-A242-4D48-B468-4BF3F954629F}"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42"/>
      <headerFooter>
        <oddFooter>&amp;C- &amp;P -</oddFooter>
      </headerFooter>
    </customSheetView>
    <customSheetView guid="{1E58E4D1-4C75-4B8C-BEB1-17A46DD86746}" showGridLines="0" topLeftCell="A4">
      <selection activeCell="F18" sqref="F18"/>
      <colBreaks count="1" manualBreakCount="1">
        <brk id="6" max="15" man="1"/>
      </colBreaks>
      <pageMargins left="0.25" right="0.25" top="0.75" bottom="0.75" header="0.3" footer="0.3"/>
      <pageSetup paperSize="9" scale="67" orientation="portrait" horizontalDpi="300" verticalDpi="300" r:id="rId43"/>
      <headerFooter>
        <oddFooter>&amp;C- &amp;P -</oddFooter>
      </headerFooter>
    </customSheetView>
    <customSheetView guid="{D71B0015-E1E5-4683-BC96-4B8372B0A92C}"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44"/>
      <headerFooter>
        <oddFooter>&amp;C- &amp;P -</oddFooter>
      </headerFooter>
    </customSheetView>
    <customSheetView guid="{7A9295A9-5D4A-4252-8AE5-EAA229FB3161}"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45"/>
      <headerFooter>
        <oddFooter>&amp;C- &amp;P -</oddFooter>
      </headerFooter>
    </customSheetView>
    <customSheetView guid="{034C4040-D496-4677-9760-C8AFC8A3816C}" showGridLines="0" topLeftCell="A4">
      <selection activeCell="F18" sqref="F18"/>
      <colBreaks count="1" manualBreakCount="1">
        <brk id="6" max="15" man="1"/>
      </colBreaks>
      <pageMargins left="0.25" right="0.25" top="0.75" bottom="0.75" header="0.3" footer="0.3"/>
      <pageSetup paperSize="9" scale="67" orientation="portrait" horizontalDpi="300" verticalDpi="300" r:id="rId46"/>
      <headerFooter>
        <oddFooter>&amp;C- &amp;P -</oddFooter>
      </headerFooter>
    </customSheetView>
    <customSheetView guid="{430D13A4-4EC3-4F3B-94F5-67B604D20D98}"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47"/>
      <headerFooter>
        <oddFooter>&amp;C- &amp;P -</oddFooter>
      </headerFooter>
    </customSheetView>
    <customSheetView guid="{337CCED3-5E6B-4E3D-BC98-489707EF974E}" showGridLines="0" printArea="1">
      <selection activeCell="I18" sqref="I18"/>
      <colBreaks count="1" manualBreakCount="1">
        <brk id="6" max="15" man="1"/>
      </colBreaks>
      <pageMargins left="0.25" right="0.25" top="0.75" bottom="0.75" header="0.3" footer="0.3"/>
      <pageSetup paperSize="9" scale="67" orientation="portrait" horizontalDpi="300" verticalDpi="300" r:id="rId48"/>
      <headerFooter>
        <oddFooter>&amp;C- &amp;P -</oddFooter>
      </headerFooter>
    </customSheetView>
    <customSheetView guid="{0EDD8A79-DA95-4C03-AB90-8EF8BEF7366A}" showGridLines="0" topLeftCell="A4">
      <selection activeCell="F18" sqref="F18"/>
      <colBreaks count="1" manualBreakCount="1">
        <brk id="6" max="15" man="1"/>
      </colBreaks>
      <pageMargins left="0.25" right="0.25" top="0.75" bottom="0.75" header="0.3" footer="0.3"/>
      <pageSetup paperSize="9" scale="67" orientation="portrait" horizontalDpi="300" verticalDpi="300" r:id="rId49"/>
      <headerFooter>
        <oddFooter>&amp;C- &amp;P -</oddFooter>
      </headerFooter>
    </customSheetView>
    <customSheetView guid="{214495F1-9B71-47E5-887D-A07A1A95C8B8}" showGridLines="0" topLeftCell="A4">
      <selection activeCell="F18" sqref="F18"/>
      <colBreaks count="1" manualBreakCount="1">
        <brk id="6" max="15" man="1"/>
      </colBreaks>
      <pageMargins left="0.25" right="0.25" top="0.75" bottom="0.75" header="0.3" footer="0.3"/>
      <pageSetup paperSize="9" scale="67" orientation="portrait" horizontalDpi="300" verticalDpi="300" r:id="rId50"/>
      <headerFooter>
        <oddFooter>&amp;C- &amp;P -</oddFooter>
      </headerFooter>
    </customSheetView>
    <customSheetView guid="{CD8CBEF9-02F2-47BF-8155-972E366007BB}" showGridLines="0" printArea="1">
      <selection activeCell="I18" sqref="I18"/>
      <colBreaks count="1" manualBreakCount="1">
        <brk id="6" max="15" man="1"/>
      </colBreaks>
      <pageMargins left="0.25" right="0.25" top="0.75" bottom="0.75" header="0.3" footer="0.3"/>
      <pageSetup paperSize="9" scale="67" orientation="portrait" horizontalDpi="300" verticalDpi="300" r:id="rId51"/>
      <headerFooter>
        <oddFooter>&amp;C- &amp;P -</oddFooter>
      </headerFooter>
    </customSheetView>
    <customSheetView guid="{BD61EDB6-A93F-4890-AEDE-32E26E64EB3F}"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52"/>
      <headerFooter>
        <oddFooter>&amp;C- &amp;P -</oddFooter>
      </headerFooter>
    </customSheetView>
    <customSheetView guid="{2551149C-B400-4FF7-9C66-7D38AF192CD3}" showGridLines="0" topLeftCell="A4">
      <selection activeCell="F18" sqref="F18"/>
      <colBreaks count="1" manualBreakCount="1">
        <brk id="6" max="15" man="1"/>
      </colBreaks>
      <pageMargins left="0.25" right="0.25" top="0.75" bottom="0.75" header="0.3" footer="0.3"/>
      <pageSetup paperSize="9" scale="67" orientation="portrait" horizontalDpi="300" verticalDpi="300" r:id="rId53"/>
      <headerFooter>
        <oddFooter>&amp;C- &amp;P -</oddFooter>
      </headerFooter>
    </customSheetView>
    <customSheetView guid="{F0A88F7F-B050-44D2-9557-2B68B424EAF3}" showGridLines="0" topLeftCell="A4">
      <selection activeCell="C33" sqref="C33"/>
      <colBreaks count="1" manualBreakCount="1">
        <brk id="6" max="15" man="1"/>
      </colBreaks>
      <pageMargins left="0.25" right="0.25" top="0.75" bottom="0.75" header="0.3" footer="0.3"/>
      <pageSetup paperSize="9" scale="67" orientation="portrait" horizontalDpi="300" verticalDpi="300" r:id="rId54"/>
      <headerFooter>
        <oddFooter>&amp;C- &amp;P -</oddFooter>
      </headerFooter>
    </customSheetView>
    <customSheetView guid="{2868789A-41EF-4245-B3C9-D4B5F666F8F4}"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55"/>
      <headerFooter>
        <oddFooter>&amp;C- &amp;P -</oddFooter>
      </headerFooter>
    </customSheetView>
    <customSheetView guid="{D4061CCF-D275-4D76-9A0F-61EA73C6A533}" showGridLines="0" printArea="1">
      <selection activeCell="G16" sqref="G16"/>
      <colBreaks count="1" manualBreakCount="1">
        <brk id="6" max="15" man="1"/>
      </colBreaks>
      <pageMargins left="0.25" right="0.25" top="0.75" bottom="0.75" header="0.3" footer="0.3"/>
      <pageSetup paperSize="9" scale="67" orientation="portrait" horizontalDpi="300" verticalDpi="300" r:id="rId56"/>
      <headerFooter>
        <oddFooter>&amp;C- &amp;P -</oddFooter>
      </headerFooter>
    </customSheetView>
    <customSheetView guid="{EDD10121-F027-40CB-A383-1ABBBA7824D4}"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57"/>
      <headerFooter>
        <oddFooter>&amp;C- &amp;P -</oddFooter>
      </headerFooter>
    </customSheetView>
    <customSheetView guid="{D6BD57F8-F6EE-4534-8181-C57064A1B98C}" scale="130" showGridLines="0">
      <selection activeCell="G15" sqref="G15"/>
      <colBreaks count="1" manualBreakCount="1">
        <brk id="6" max="15" man="1"/>
      </colBreaks>
      <pageMargins left="0.25" right="0.25" top="0.75" bottom="0.75" header="0.3" footer="0.3"/>
      <pageSetup paperSize="9" scale="67" orientation="portrait" horizontalDpi="300" verticalDpi="300" r:id="rId58"/>
      <headerFooter>
        <oddFooter>&amp;C- &amp;P -</oddFooter>
      </headerFooter>
    </customSheetView>
    <customSheetView guid="{277459B4-A39D-41CB-B2BE-AB6578293E76}" scale="130" showGridLines="0" printArea="1">
      <selection activeCell="G15" sqref="G15"/>
      <colBreaks count="1" manualBreakCount="1">
        <brk id="6" max="15" man="1"/>
      </colBreaks>
      <pageMargins left="0.25" right="0.25" top="0.75" bottom="0.75" header="0.3" footer="0.3"/>
      <pageSetup paperSize="9" scale="67"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67" orientation="portrait" horizontalDpi="300" verticalDpi="300" r:id="rId60"/>
  <headerFooter>
    <oddFooter>&amp;C- &amp;P -</oddFooter>
  </headerFooter>
  <colBreaks count="1" manualBreakCount="1">
    <brk id="6" max="15" man="1"/>
  </colBreaks>
  <drawing r:id="rId6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0"/>
  <sheetViews>
    <sheetView showGridLines="0" zoomScale="115" zoomScaleNormal="115" zoomScaleSheetLayoutView="100" workbookViewId="0">
      <selection activeCell="G20" sqref="G20"/>
    </sheetView>
  </sheetViews>
  <sheetFormatPr defaultColWidth="9" defaultRowHeight="13.5"/>
  <cols>
    <col min="1" max="2" width="11.875" style="209" customWidth="1"/>
    <col min="3" max="4" width="14.625" style="209" customWidth="1"/>
    <col min="5" max="5" width="10.625" style="209" bestFit="1" customWidth="1"/>
    <col min="6" max="6" width="8"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25" t="s">
        <v>399</v>
      </c>
    </row>
    <row r="2" spans="1:7">
      <c r="A2" s="209" t="s">
        <v>1501</v>
      </c>
      <c r="G2" s="209" t="s">
        <v>1501</v>
      </c>
    </row>
    <row r="4" spans="1:7" ht="37.5" customHeight="1">
      <c r="A4" s="99" t="s">
        <v>343</v>
      </c>
      <c r="B4" s="99" t="s">
        <v>344</v>
      </c>
      <c r="C4" s="99" t="s">
        <v>1500</v>
      </c>
      <c r="D4" s="99" t="s">
        <v>1499</v>
      </c>
    </row>
    <row r="5" spans="1:7" ht="22.5" customHeight="1">
      <c r="A5" s="204">
        <v>2010</v>
      </c>
      <c r="B5" s="204" t="s">
        <v>557</v>
      </c>
      <c r="C5" s="1192">
        <v>114000</v>
      </c>
      <c r="D5" s="266">
        <v>1793000</v>
      </c>
    </row>
    <row r="6" spans="1:7" ht="22.5" customHeight="1">
      <c r="A6" s="99">
        <v>2011</v>
      </c>
      <c r="B6" s="204" t="s">
        <v>580</v>
      </c>
      <c r="C6" s="1192">
        <v>56000</v>
      </c>
      <c r="D6" s="42">
        <v>1095000</v>
      </c>
    </row>
    <row r="7" spans="1:7" ht="22.5" customHeight="1">
      <c r="A7" s="99">
        <v>2012</v>
      </c>
      <c r="B7" s="204" t="s">
        <v>345</v>
      </c>
      <c r="C7" s="1192">
        <v>108000</v>
      </c>
      <c r="D7" s="42">
        <v>1481000</v>
      </c>
    </row>
    <row r="8" spans="1:7" ht="22.5" customHeight="1">
      <c r="A8" s="99">
        <v>2013</v>
      </c>
      <c r="B8" s="204" t="s">
        <v>346</v>
      </c>
      <c r="C8" s="1192">
        <v>111000</v>
      </c>
      <c r="D8" s="42">
        <v>1467000</v>
      </c>
    </row>
    <row r="9" spans="1:7" ht="22.5" customHeight="1">
      <c r="A9" s="99">
        <v>2014</v>
      </c>
      <c r="B9" s="204" t="s">
        <v>347</v>
      </c>
      <c r="C9" s="1192">
        <v>79000</v>
      </c>
      <c r="D9" s="42">
        <v>1077000</v>
      </c>
    </row>
    <row r="10" spans="1:7" ht="22.5" customHeight="1">
      <c r="A10" s="99">
        <v>2015</v>
      </c>
      <c r="B10" s="204" t="s">
        <v>348</v>
      </c>
      <c r="C10" s="1192">
        <v>88000</v>
      </c>
      <c r="D10" s="42">
        <v>1125000</v>
      </c>
    </row>
    <row r="11" spans="1:7" ht="22.5" customHeight="1">
      <c r="A11" s="99">
        <v>2016</v>
      </c>
      <c r="B11" s="204" t="s">
        <v>349</v>
      </c>
      <c r="C11" s="1192">
        <v>93000</v>
      </c>
      <c r="D11" s="42">
        <v>1111000</v>
      </c>
    </row>
    <row r="12" spans="1:7" ht="22.5" customHeight="1">
      <c r="A12" s="99">
        <v>2017</v>
      </c>
      <c r="B12" s="204" t="s">
        <v>350</v>
      </c>
      <c r="C12" s="1192">
        <v>88000</v>
      </c>
      <c r="D12" s="42">
        <v>1017000</v>
      </c>
    </row>
    <row r="13" spans="1:7" ht="22.5" customHeight="1">
      <c r="A13" s="99">
        <v>2018</v>
      </c>
      <c r="B13" s="204" t="s">
        <v>351</v>
      </c>
      <c r="C13" s="1192">
        <v>88000</v>
      </c>
      <c r="D13" s="42">
        <v>1026000</v>
      </c>
    </row>
    <row r="14" spans="1:7" ht="22.5" customHeight="1">
      <c r="A14" s="99">
        <v>2019</v>
      </c>
      <c r="B14" s="99" t="s">
        <v>352</v>
      </c>
      <c r="C14" s="1192">
        <v>82000</v>
      </c>
      <c r="D14" s="42">
        <v>858000</v>
      </c>
    </row>
    <row r="15" spans="1:7" ht="22.5" customHeight="1">
      <c r="A15" s="99">
        <v>2020</v>
      </c>
      <c r="B15" s="99" t="s">
        <v>556</v>
      </c>
      <c r="C15" s="1192">
        <v>62000</v>
      </c>
      <c r="D15" s="42">
        <v>475000</v>
      </c>
    </row>
    <row r="16" spans="1:7" ht="22.5" customHeight="1">
      <c r="A16" s="99">
        <v>2021</v>
      </c>
      <c r="B16" s="99" t="s">
        <v>585</v>
      </c>
      <c r="C16" s="1192">
        <v>71000</v>
      </c>
      <c r="D16" s="42">
        <v>533000</v>
      </c>
    </row>
    <row r="17" spans="1:4" ht="22.5" customHeight="1">
      <c r="A17" s="99">
        <v>2022</v>
      </c>
      <c r="B17" s="99" t="s">
        <v>632</v>
      </c>
      <c r="C17" s="1192">
        <v>81000</v>
      </c>
      <c r="D17" s="42">
        <v>679000</v>
      </c>
    </row>
    <row r="18" spans="1:4" ht="22.5" customHeight="1">
      <c r="A18" s="99">
        <v>2023</v>
      </c>
      <c r="B18" s="99" t="s">
        <v>1593</v>
      </c>
      <c r="C18" s="1192">
        <v>89000</v>
      </c>
      <c r="D18" s="42">
        <v>810000</v>
      </c>
    </row>
    <row r="19" spans="1:4" ht="22.5" customHeight="1">
      <c r="A19" s="99">
        <v>2024</v>
      </c>
      <c r="B19" s="99" t="s">
        <v>2075</v>
      </c>
      <c r="C19" s="1192">
        <v>94000</v>
      </c>
      <c r="D19" s="42">
        <v>887000</v>
      </c>
    </row>
    <row r="20" spans="1:4" ht="22.5" customHeight="1"/>
  </sheetData>
  <customSheetViews>
    <customSheetView guid="{7638DF67-4320-4B2E-8CED-F30400A22A6F}" scale="145" showGridLines="0">
      <selection activeCell="G20" sqref="G20"/>
      <colBreaks count="1" manualBreakCount="1">
        <brk id="5" max="16" man="1"/>
      </colBreaks>
      <pageMargins left="0.25" right="0.25" top="0.75" bottom="0.75" header="0.3" footer="0.3"/>
      <pageSetup paperSize="9" scale="67" orientation="portrait" horizontalDpi="300" verticalDpi="300" r:id="rId1"/>
      <headerFooter>
        <oddFooter>&amp;C- &amp;P -</oddFooter>
      </headerFooter>
    </customSheetView>
    <customSheetView guid="{D6BD57F8-F6EE-4534-8181-C57064A1B98C}" scale="145" showGridLines="0">
      <selection activeCell="G20" sqref="G20"/>
      <colBreaks count="1" manualBreakCount="1">
        <brk id="5" max="16" man="1"/>
      </colBreaks>
      <pageMargins left="0.25" right="0.25" top="0.75" bottom="0.75" header="0.3" footer="0.3"/>
      <pageSetup paperSize="9" scale="67" orientation="portrait" horizontalDpi="300" verticalDpi="300" r:id="rId2"/>
      <headerFooter>
        <oddFooter>&amp;C- &amp;P -</oddFooter>
      </headerFooter>
    </customSheetView>
    <customSheetView guid="{277459B4-A39D-41CB-B2BE-AB6578293E76}" scale="145" showGridLines="0" printArea="1">
      <selection activeCell="G20" sqref="G20"/>
      <colBreaks count="1" manualBreakCount="1">
        <brk id="5" max="16" man="1"/>
      </colBreaks>
      <pageMargins left="0.25" right="0.25" top="0.75" bottom="0.75" header="0.3" footer="0.3"/>
      <pageSetup paperSize="9" scale="67" orientation="portrait" horizontalDpi="300" verticalDpi="300" r:id="rId3"/>
      <headerFooter>
        <oddFooter>&amp;C- &amp;P -</oddFooter>
      </headerFooter>
    </customSheetView>
  </customSheetViews>
  <phoneticPr fontId="7"/>
  <hyperlinks>
    <hyperlink ref="E1" location="目次!A1" display="目次へ戻る"/>
  </hyperlinks>
  <pageMargins left="0.25" right="0.25" top="0.75" bottom="0.75" header="0.3" footer="0.3"/>
  <pageSetup paperSize="9" scale="67" orientation="portrait" horizontalDpi="300" verticalDpi="300" r:id="rId4"/>
  <headerFooter>
    <oddFooter>&amp;C- &amp;P -</oddFooter>
  </headerFooter>
  <colBreaks count="1" manualBreakCount="1">
    <brk id="5" max="16" man="1"/>
  </colBreak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0"/>
  <sheetViews>
    <sheetView showGridLines="0" zoomScaleNormal="100" zoomScaleSheetLayoutView="100" workbookViewId="0">
      <selection activeCell="S14" sqref="S14"/>
    </sheetView>
  </sheetViews>
  <sheetFormatPr defaultRowHeight="13.5"/>
  <cols>
    <col min="1" max="11" width="9.625" customWidth="1"/>
    <col min="12" max="12" width="10.625" bestFit="1" customWidth="1"/>
    <col min="22" max="22" width="9.25" bestFit="1" customWidth="1"/>
    <col min="25" max="25" width="13.125" customWidth="1"/>
    <col min="26" max="26" width="13.875" customWidth="1"/>
    <col min="27" max="27" width="6.875" customWidth="1"/>
  </cols>
  <sheetData>
    <row r="1" spans="1:13">
      <c r="L1" s="125" t="s">
        <v>400</v>
      </c>
    </row>
    <row r="2" spans="1:13" ht="22.5" customHeight="1">
      <c r="A2" s="905" t="s">
        <v>47</v>
      </c>
      <c r="B2" s="905"/>
      <c r="C2" s="905"/>
      <c r="D2" s="905"/>
      <c r="E2" s="905"/>
      <c r="F2" s="905"/>
      <c r="G2" s="905"/>
      <c r="H2" s="905"/>
      <c r="I2" s="905"/>
      <c r="J2" s="905"/>
      <c r="K2" s="908" t="s">
        <v>2506</v>
      </c>
      <c r="M2" t="s">
        <v>47</v>
      </c>
    </row>
    <row r="3" spans="1:13" ht="22.5" customHeight="1">
      <c r="A3" s="1242" t="s">
        <v>23</v>
      </c>
      <c r="B3" s="1242" t="s">
        <v>754</v>
      </c>
      <c r="C3" s="1242" t="s">
        <v>24</v>
      </c>
      <c r="D3" s="1242" t="s">
        <v>587</v>
      </c>
      <c r="E3" s="1242" t="s">
        <v>755</v>
      </c>
      <c r="F3" s="1242" t="s">
        <v>586</v>
      </c>
      <c r="G3" s="1242" t="s">
        <v>1677</v>
      </c>
      <c r="H3" s="1242" t="s">
        <v>2504</v>
      </c>
      <c r="I3" s="1242" t="s">
        <v>756</v>
      </c>
      <c r="J3" s="1242" t="s">
        <v>2505</v>
      </c>
      <c r="K3" s="570" t="s">
        <v>757</v>
      </c>
    </row>
    <row r="4" spans="1:13" ht="22.5" customHeight="1">
      <c r="A4" s="1243">
        <v>914</v>
      </c>
      <c r="B4" s="1243">
        <v>727</v>
      </c>
      <c r="C4" s="1243">
        <v>396</v>
      </c>
      <c r="D4" s="1243">
        <v>322</v>
      </c>
      <c r="E4" s="1243">
        <v>319</v>
      </c>
      <c r="F4" s="1243">
        <v>243</v>
      </c>
      <c r="G4" s="1243">
        <v>160</v>
      </c>
      <c r="H4" s="1243">
        <v>65</v>
      </c>
      <c r="I4" s="1243">
        <v>65</v>
      </c>
      <c r="J4" s="1243">
        <v>61</v>
      </c>
      <c r="K4" s="291">
        <v>416</v>
      </c>
    </row>
    <row r="5" spans="1:13">
      <c r="A5" s="7"/>
      <c r="B5" s="6"/>
      <c r="C5" s="6"/>
      <c r="D5" s="6"/>
      <c r="E5" s="6"/>
      <c r="F5" s="6"/>
      <c r="G5" s="6"/>
      <c r="H5" s="6"/>
    </row>
    <row r="6" spans="1:13">
      <c r="A6" s="86"/>
      <c r="B6" s="8"/>
      <c r="C6" s="8"/>
      <c r="D6" s="8"/>
      <c r="E6" s="8"/>
      <c r="F6" s="8"/>
      <c r="G6" s="8"/>
      <c r="H6" s="8"/>
    </row>
    <row r="9" spans="1:13">
      <c r="A9" s="301"/>
      <c r="B9" s="301"/>
      <c r="C9" s="301"/>
      <c r="D9" s="301"/>
      <c r="E9" s="301"/>
      <c r="F9" s="301"/>
      <c r="G9" s="301"/>
      <c r="H9" s="301"/>
      <c r="I9" s="301"/>
      <c r="J9" s="301"/>
      <c r="K9" s="301"/>
    </row>
    <row r="10" spans="1:13">
      <c r="A10" s="301"/>
      <c r="B10" s="301"/>
      <c r="C10" s="301"/>
      <c r="D10" s="301"/>
      <c r="E10" s="301"/>
      <c r="F10" s="301"/>
      <c r="G10" s="301"/>
      <c r="H10" s="301"/>
      <c r="I10" s="301"/>
      <c r="J10" s="301"/>
      <c r="K10" s="301"/>
    </row>
    <row r="15" spans="1:13">
      <c r="A15" s="19"/>
      <c r="B15" s="19"/>
      <c r="C15" s="19"/>
      <c r="D15" s="19"/>
      <c r="E15" s="19"/>
      <c r="F15" s="19"/>
      <c r="G15" s="19"/>
      <c r="H15" s="19"/>
      <c r="I15" s="19"/>
      <c r="J15" s="19"/>
    </row>
    <row r="16" spans="1:13">
      <c r="A16" s="301"/>
      <c r="B16" s="301"/>
      <c r="C16" s="301"/>
      <c r="D16" s="301"/>
      <c r="E16" s="301"/>
      <c r="F16" s="301"/>
      <c r="G16" s="301"/>
      <c r="H16" s="301"/>
      <c r="I16" s="301"/>
      <c r="J16" s="301"/>
    </row>
    <row r="17" spans="1:13">
      <c r="A17" s="802"/>
      <c r="B17" s="802"/>
      <c r="C17" s="802"/>
      <c r="D17" s="802"/>
      <c r="E17" s="802"/>
      <c r="F17" s="802"/>
      <c r="G17" s="802"/>
      <c r="H17" s="802"/>
      <c r="I17" s="802"/>
      <c r="J17" s="802"/>
    </row>
    <row r="18" spans="1:13">
      <c r="A18" s="19"/>
      <c r="B18" s="19"/>
      <c r="C18" s="19"/>
      <c r="D18" s="19"/>
      <c r="E18" s="19"/>
      <c r="F18" s="19"/>
      <c r="G18" s="19"/>
      <c r="H18" s="19"/>
      <c r="I18" s="19"/>
      <c r="J18" s="19"/>
    </row>
    <row r="19" spans="1:13">
      <c r="A19" s="19"/>
      <c r="B19" s="19"/>
      <c r="C19" s="19"/>
      <c r="D19" s="19"/>
      <c r="E19" s="19"/>
      <c r="F19" s="19"/>
      <c r="G19" s="19"/>
      <c r="H19" s="19"/>
      <c r="I19" s="19"/>
      <c r="J19" s="19"/>
    </row>
    <row r="20" spans="1:13" ht="13.5" customHeight="1">
      <c r="A20" s="19"/>
      <c r="B20" s="19"/>
      <c r="C20" s="19"/>
      <c r="D20" s="19"/>
      <c r="E20" s="19"/>
      <c r="F20" s="19"/>
      <c r="G20" s="19"/>
      <c r="H20" s="19"/>
      <c r="I20" s="19"/>
      <c r="J20" s="19"/>
      <c r="L20" s="7"/>
      <c r="M20" s="7"/>
    </row>
  </sheetData>
  <customSheetViews>
    <customSheetView guid="{7638DF67-4320-4B2E-8CED-F30400A22A6F}"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1"/>
      <headerFooter>
        <oddFooter>&amp;C- &amp;P -</oddFooter>
      </headerFooter>
    </customSheetView>
    <customSheetView guid="{033C36F7-E1E4-46BF-954B-BBA7310CE75C}" scale="115" showGridLines="0">
      <selection activeCell="R41" sqref="R41"/>
      <colBreaks count="1" manualBreakCount="1">
        <brk id="12" max="19" man="1"/>
      </colBreaks>
      <pageMargins left="0.25" right="0.25" top="0.75" bottom="0.75" header="0.3" footer="0.3"/>
      <pageSetup paperSize="9" scale="70" orientation="portrait" horizontalDpi="300" verticalDpi="300" r:id="rId2"/>
      <headerFooter>
        <oddFooter>&amp;C- &amp;P -</oddFooter>
      </headerFooter>
    </customSheetView>
    <customSheetView guid="{36472B0F-2A8F-4437-8A5B-DB8B4B6E968E}"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3"/>
      <headerFooter>
        <oddFooter>&amp;C- &amp;P -</oddFooter>
      </headerFooter>
    </customSheetView>
    <customSheetView guid="{2D0A6E8D-0408-4801-8FAA-C5FD88FF0EC2}" scale="115" showGridLines="0">
      <selection activeCell="R41" sqref="R41"/>
      <colBreaks count="1" manualBreakCount="1">
        <brk id="12" max="19" man="1"/>
      </colBreaks>
      <pageMargins left="0.25" right="0.25" top="0.75" bottom="0.75" header="0.3" footer="0.3"/>
      <pageSetup paperSize="9" scale="70" orientation="portrait" horizontalDpi="300" verticalDpi="300" r:id="rId4"/>
      <headerFooter>
        <oddFooter>&amp;C- &amp;P -</oddFooter>
      </headerFooter>
    </customSheetView>
    <customSheetView guid="{CCAE2F8D-A096-471A-A5DB-761473E75C80}"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5"/>
      <headerFooter>
        <oddFooter>&amp;C- &amp;P -</oddFooter>
      </headerFooter>
    </customSheetView>
    <customSheetView guid="{A70FDA42-82B2-4F14-8984-2E2044C05861}" scale="115" showGridLines="0">
      <selection activeCell="R41" sqref="R41"/>
      <colBreaks count="1" manualBreakCount="1">
        <brk id="12" max="19" man="1"/>
      </colBreaks>
      <pageMargins left="0.25" right="0.25" top="0.75" bottom="0.75" header="0.3" footer="0.3"/>
      <pageSetup paperSize="9" scale="70" orientation="portrait" horizontalDpi="300" verticalDpi="300" r:id="rId6"/>
      <headerFooter>
        <oddFooter>&amp;C- &amp;P -</oddFooter>
      </headerFooter>
    </customSheetView>
    <customSheetView guid="{F8F8F397-D6A3-4BD0-9E53-3D39483D1CBF}" scale="115" showGridLines="0">
      <selection activeCell="R41" sqref="R41"/>
      <colBreaks count="1" manualBreakCount="1">
        <brk id="12" max="19" man="1"/>
      </colBreaks>
      <pageMargins left="0.25" right="0.25" top="0.75" bottom="0.75" header="0.3" footer="0.3"/>
      <pageSetup paperSize="9" scale="70" orientation="portrait" horizontalDpi="300" verticalDpi="300" r:id="rId7"/>
      <headerFooter>
        <oddFooter>&amp;C- &amp;P -</oddFooter>
      </headerFooter>
    </customSheetView>
    <customSheetView guid="{D673FFEC-E07D-49B9-A0FC-BCF5FDFD2C67}" scale="115" showGridLines="0">
      <selection activeCell="R41" sqref="R41"/>
      <colBreaks count="1" manualBreakCount="1">
        <brk id="12" max="19" man="1"/>
      </colBreaks>
      <pageMargins left="0.25" right="0.25" top="0.75" bottom="0.75" header="0.3" footer="0.3"/>
      <pageSetup paperSize="9" scale="70" orientation="portrait" horizontalDpi="300" verticalDpi="300" r:id="rId8"/>
      <headerFooter>
        <oddFooter>&amp;C- &amp;P -</oddFooter>
      </headerFooter>
    </customSheetView>
    <customSheetView guid="{EE98275F-E3BA-4A7E-BE2A-0F7F35847352}"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9"/>
      <headerFooter>
        <oddFooter>&amp;C- &amp;P -</oddFooter>
      </headerFooter>
    </customSheetView>
    <customSheetView guid="{97E03D02-D480-4666-A6E1-59D4144B3FD9}"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10"/>
      <headerFooter>
        <oddFooter>&amp;C- &amp;P -</oddFooter>
      </headerFooter>
    </customSheetView>
    <customSheetView guid="{9A3FFD83-48B2-47DA-8A5E-53892F5AF928}" scale="115" showGridLines="0" printArea="1">
      <colBreaks count="1" manualBreakCount="1">
        <brk id="12" max="19" man="1"/>
      </colBreaks>
      <pageMargins left="0.25" right="0.25" top="0.75" bottom="0.75" header="0.3" footer="0.3"/>
      <pageSetup paperSize="9" scale="70" orientation="portrait" horizontalDpi="300" verticalDpi="300" r:id="rId11"/>
      <headerFooter>
        <oddFooter>&amp;C- &amp;P -</oddFooter>
      </headerFooter>
    </customSheetView>
    <customSheetView guid="{717D5D0E-03BD-42FE-B02F-A9FF9CADF1A5}" scale="115" showGridLines="0">
      <colBreaks count="1" manualBreakCount="1">
        <brk id="12" max="19" man="1"/>
      </colBreaks>
      <pageMargins left="0.25" right="0.25" top="0.75" bottom="0.75" header="0.3" footer="0.3"/>
      <pageSetup paperSize="9" scale="70" orientation="portrait" horizontalDpi="300" verticalDpi="300" r:id="rId12"/>
      <headerFooter>
        <oddFooter>&amp;C- &amp;P -</oddFooter>
      </headerFooter>
    </customSheetView>
    <customSheetView guid="{30A2590E-B68F-488E-B4E2-55E3D8A53AAC}" scale="115" showGridLines="0">
      <colBreaks count="1" manualBreakCount="1">
        <brk id="12" max="19" man="1"/>
      </colBreaks>
      <pageMargins left="0.25" right="0.25" top="0.75" bottom="0.75" header="0.3" footer="0.3"/>
      <pageSetup paperSize="9" scale="70" orientation="portrait" horizontalDpi="300" verticalDpi="300" r:id="rId13"/>
      <headerFooter>
        <oddFooter>&amp;C- &amp;P -</oddFooter>
      </headerFooter>
    </customSheetView>
    <customSheetView guid="{031DD57E-C293-423A-8DF7-B2FDC9241663}" scale="115" showGridLines="0">
      <colBreaks count="1" manualBreakCount="1">
        <brk id="12" max="19" man="1"/>
      </colBreaks>
      <pageMargins left="0.25" right="0.25" top="0.75" bottom="0.75" header="0.3" footer="0.3"/>
      <pageSetup paperSize="9" scale="70" orientation="portrait" horizontalDpi="300" verticalDpi="300" r:id="rId14"/>
      <headerFooter>
        <oddFooter>&amp;C- &amp;P -</oddFooter>
      </headerFooter>
    </customSheetView>
    <customSheetView guid="{F9B3178F-FE3C-420E-BE2A-18A94A5552B8}" scale="115" showGridLines="0">
      <colBreaks count="1" manualBreakCount="1">
        <brk id="12" max="19" man="1"/>
      </colBreaks>
      <pageMargins left="0.25" right="0.25" top="0.75" bottom="0.75" header="0.3" footer="0.3"/>
      <pageSetup paperSize="9" scale="70" orientation="portrait" horizontalDpi="300" verticalDpi="300" r:id="rId15"/>
      <headerFooter>
        <oddFooter>&amp;C- &amp;P -</oddFooter>
      </headerFooter>
    </customSheetView>
    <customSheetView guid="{F314B098-4B95-4B92-8423-CB04A69922DF}" scale="115" showGridLines="0" printArea="1">
      <selection activeCell="K5" sqref="K5"/>
      <colBreaks count="1" manualBreakCount="1">
        <brk id="12" max="19" man="1"/>
      </colBreaks>
      <pageMargins left="0.25" right="0.25" top="0.75" bottom="0.75" header="0.3" footer="0.3"/>
      <pageSetup paperSize="9" scale="70" orientation="portrait" horizontalDpi="300" verticalDpi="300" r:id="rId16"/>
      <headerFooter>
        <oddFooter>&amp;C- &amp;P -</oddFooter>
      </headerFooter>
    </customSheetView>
    <customSheetView guid="{BBA60712-7519-46EB-A3CF-B043CF2D8D90}" scale="115" showGridLines="0" printArea="1">
      <colBreaks count="1" manualBreakCount="1">
        <brk id="12" max="19" man="1"/>
      </colBreaks>
      <pageMargins left="0.25" right="0.25" top="0.75" bottom="0.75" header="0.3" footer="0.3"/>
      <pageSetup paperSize="9" scale="70" orientation="portrait" horizontalDpi="300" verticalDpi="300" r:id="rId17"/>
      <headerFooter>
        <oddFooter>&amp;C- &amp;P -</oddFooter>
      </headerFooter>
    </customSheetView>
    <customSheetView guid="{FAEA9D20-506D-4159-8291-B8ED06C29A08}" scale="115" showGridLines="0">
      <colBreaks count="1" manualBreakCount="1">
        <brk id="12" max="19" man="1"/>
      </colBreaks>
      <pageMargins left="0.25" right="0.25" top="0.75" bottom="0.75" header="0.3" footer="0.3"/>
      <pageSetup paperSize="9" scale="70" orientation="portrait" horizontalDpi="300" verticalDpi="300" r:id="rId18"/>
      <headerFooter>
        <oddFooter>&amp;C- &amp;P -</oddFooter>
      </headerFooter>
    </customSheetView>
    <customSheetView guid="{499C3B7B-ECFB-4FFB-BA0B-0B7B9DCC326F}" scale="115" showGridLines="0" printArea="1">
      <colBreaks count="1" manualBreakCount="1">
        <brk id="12" max="19" man="1"/>
      </colBreaks>
      <pageMargins left="0.25" right="0.25" top="0.75" bottom="0.75" header="0.3" footer="0.3"/>
      <pageSetup paperSize="9" scale="70" orientation="portrait" horizontalDpi="300" verticalDpi="300" r:id="rId19"/>
      <headerFooter>
        <oddFooter>&amp;C- &amp;P -</oddFooter>
      </headerFooter>
    </customSheetView>
    <customSheetView guid="{582EB886-5348-41F7-B6C3-7D5782D3ACD9}" scale="115" showGridLines="0">
      <colBreaks count="1" manualBreakCount="1">
        <brk id="12" max="19" man="1"/>
      </colBreaks>
      <pageMargins left="0.25" right="0.25" top="0.75" bottom="0.75" header="0.3" footer="0.3"/>
      <pageSetup paperSize="9" scale="70" orientation="portrait" horizontalDpi="300" verticalDpi="300" r:id="rId20"/>
      <headerFooter>
        <oddFooter>&amp;C- &amp;P -</oddFooter>
      </headerFooter>
    </customSheetView>
    <customSheetView guid="{67A28A89-E198-4A6E-809F-7C1EE1D592B0}" scale="115" showGridLines="0" printArea="1">
      <colBreaks count="1" manualBreakCount="1">
        <brk id="12" max="19" man="1"/>
      </colBreaks>
      <pageMargins left="0.25" right="0.25" top="0.75" bottom="0.75" header="0.3" footer="0.3"/>
      <pageSetup paperSize="9" scale="70" orientation="portrait" horizontalDpi="300" verticalDpi="300" r:id="rId21"/>
      <headerFooter>
        <oddFooter>&amp;C- &amp;P -</oddFooter>
      </headerFooter>
    </customSheetView>
    <customSheetView guid="{CED0B8D9-B004-48AD-A858-70C151F3F6A0}" scale="115" showGridLines="0">
      <colBreaks count="1" manualBreakCount="1">
        <brk id="12" max="19" man="1"/>
      </colBreaks>
      <pageMargins left="0.25" right="0.25" top="0.75" bottom="0.75" header="0.3" footer="0.3"/>
      <pageSetup paperSize="9" scale="70" orientation="portrait" horizontalDpi="300" verticalDpi="300" r:id="rId22"/>
      <headerFooter>
        <oddFooter>&amp;C- &amp;P -</oddFooter>
      </headerFooter>
    </customSheetView>
    <customSheetView guid="{76A99285-706C-47CC-88FC-63EDE717FCB7}" scale="115" showGridLines="0">
      <colBreaks count="1" manualBreakCount="1">
        <brk id="12" max="19" man="1"/>
      </colBreaks>
      <pageMargins left="0.25" right="0.25" top="0.75" bottom="0.75" header="0.3" footer="0.3"/>
      <pageSetup paperSize="9" scale="70" orientation="portrait" horizontalDpi="300" verticalDpi="300" r:id="rId23"/>
      <headerFooter>
        <oddFooter>&amp;C- &amp;P -</oddFooter>
      </headerFooter>
    </customSheetView>
    <customSheetView guid="{00865AC3-5823-4499-87D6-A32864153DFC}" scale="115" showGridLines="0">
      <colBreaks count="1" manualBreakCount="1">
        <brk id="12" max="19" man="1"/>
      </colBreaks>
      <pageMargins left="0.25" right="0.25" top="0.75" bottom="0.75" header="0.3" footer="0.3"/>
      <pageSetup paperSize="9" scale="70" orientation="portrait" horizontalDpi="300" verticalDpi="300" r:id="rId24"/>
      <headerFooter>
        <oddFooter>&amp;C- &amp;P -</oddFooter>
      </headerFooter>
    </customSheetView>
    <customSheetView guid="{4C996794-21C9-40EE-B88C-250D84FCBF6D}" scale="85" showGridLines="0" printArea="1">
      <colBreaks count="1" manualBreakCount="1">
        <brk id="12" max="19" man="1"/>
      </colBreaks>
      <pageMargins left="0.25" right="0.25" top="0.75" bottom="0.75" header="0.3" footer="0.3"/>
      <pageSetup paperSize="9" scale="70" orientation="portrait" horizontalDpi="300" verticalDpi="300" r:id="rId25"/>
      <headerFooter>
        <oddFooter>&amp;C- &amp;P -</oddFooter>
      </headerFooter>
    </customSheetView>
    <customSheetView guid="{730C8BCB-35C7-41C2-8A28-9035E6835433}" scale="85" showGridLines="0">
      <colBreaks count="1" manualBreakCount="1">
        <brk id="12" max="19" man="1"/>
      </colBreaks>
      <pageMargins left="0.25" right="0.25" top="0.75" bottom="0.75" header="0.3" footer="0.3"/>
      <pageSetup paperSize="9" scale="70" orientation="portrait" horizontalDpi="300" verticalDpi="300" r:id="rId26"/>
      <headerFooter>
        <oddFooter>&amp;C- &amp;P -</oddFooter>
      </headerFooter>
    </customSheetView>
    <customSheetView guid="{53F629EA-943E-4BA6-8572-8C25DF74046C}" scale="85" showGridLines="0">
      <colBreaks count="1" manualBreakCount="1">
        <brk id="12" max="19" man="1"/>
      </colBreaks>
      <pageMargins left="0.25" right="0.25" top="0.75" bottom="0.75" header="0.3" footer="0.3"/>
      <pageSetup paperSize="9" scale="70" orientation="portrait" horizontalDpi="300" verticalDpi="300" r:id="rId27"/>
      <headerFooter>
        <oddFooter>&amp;C- &amp;P -</oddFooter>
      </headerFooter>
    </customSheetView>
    <customSheetView guid="{607BA1E7-39D6-42C5-94A0-79958193A92D}" scale="85" showGridLines="0">
      <colBreaks count="1" manualBreakCount="1">
        <brk id="12" max="19" man="1"/>
      </colBreaks>
      <pageMargins left="0.25" right="0.25" top="0.75" bottom="0.75" header="0.3" footer="0.3"/>
      <pageSetup paperSize="9" scale="70" orientation="portrait" horizontalDpi="300" verticalDpi="300" r:id="rId28"/>
      <headerFooter>
        <oddFooter>&amp;C- &amp;P -</oddFooter>
      </headerFooter>
    </customSheetView>
    <customSheetView guid="{8EB6928C-5D8E-417C-8B5C-C28F488EA60F}" scale="85" showGridLines="0">
      <colBreaks count="1" manualBreakCount="1">
        <brk id="12" max="19" man="1"/>
      </colBreaks>
      <pageMargins left="0.25" right="0.25" top="0.75" bottom="0.75" header="0.3" footer="0.3"/>
      <pageSetup paperSize="9" scale="70" orientation="portrait" horizontalDpi="300" verticalDpi="300" r:id="rId29"/>
      <headerFooter>
        <oddFooter>&amp;C- &amp;P -</oddFooter>
      </headerFooter>
    </customSheetView>
    <customSheetView guid="{7633100C-5BBA-4367-90F6-351983AFCCA3}" scale="85" showGridLines="0">
      <colBreaks count="1" manualBreakCount="1">
        <brk id="12" max="19" man="1"/>
      </colBreaks>
      <pageMargins left="0.25" right="0.25" top="0.75" bottom="0.75" header="0.3" footer="0.3"/>
      <pageSetup paperSize="9" scale="70" orientation="portrait" horizontalDpi="300" verticalDpi="300" r:id="rId30"/>
      <headerFooter>
        <oddFooter>&amp;C- &amp;P -</oddFooter>
      </headerFooter>
    </customSheetView>
    <customSheetView guid="{A7A8BE2C-D7F6-43E2-B07A-EC84F7EA809C}" scale="85" showGridLines="0" printArea="1">
      <colBreaks count="1" manualBreakCount="1">
        <brk id="12" max="19" man="1"/>
      </colBreaks>
      <pageMargins left="0.25" right="0.25" top="0.75" bottom="0.75" header="0.3" footer="0.3"/>
      <pageSetup paperSize="9" scale="70" orientation="portrait" horizontalDpi="300" verticalDpi="300" r:id="rId31"/>
      <headerFooter>
        <oddFooter>&amp;C- &amp;P -</oddFooter>
      </headerFooter>
    </customSheetView>
    <customSheetView guid="{B08340CC-2F8B-4F4E-9370-E7DB80052212}" scale="115" showGridLines="0">
      <selection activeCell="L1" sqref="L1"/>
      <colBreaks count="1" manualBreakCount="1">
        <brk id="12" max="19" man="1"/>
      </colBreaks>
      <pageMargins left="0.25" right="0.25" top="0.75" bottom="0.75" header="0.3" footer="0.3"/>
      <pageSetup paperSize="9" scale="70" orientation="portrait" horizontalDpi="300" verticalDpi="300" r:id="rId32"/>
      <headerFooter>
        <oddFooter>&amp;C- &amp;P -</oddFooter>
      </headerFooter>
    </customSheetView>
    <customSheetView guid="{441DB8A6-A33C-419D-875A-3F2FFBE6E0E8}" scale="115" showGridLines="0">
      <colBreaks count="1" manualBreakCount="1">
        <brk id="12" max="19" man="1"/>
      </colBreaks>
      <pageMargins left="0.25" right="0.25" top="0.75" bottom="0.75" header="0.3" footer="0.3"/>
      <pageSetup paperSize="9" scale="70" orientation="portrait" horizontalDpi="300" verticalDpi="300" r:id="rId33"/>
      <headerFooter>
        <oddFooter>&amp;C- &amp;P -</oddFooter>
      </headerFooter>
    </customSheetView>
    <customSheetView guid="{2BC28E4B-9C81-4843-8B55-63150A8DD92B}" scale="115" showGridLines="0">
      <colBreaks count="1" manualBreakCount="1">
        <brk id="12" max="19" man="1"/>
      </colBreaks>
      <pageMargins left="0.25" right="0.25" top="0.75" bottom="0.75" header="0.3" footer="0.3"/>
      <pageSetup paperSize="9" scale="70" orientation="portrait" horizontalDpi="300" verticalDpi="300" r:id="rId34"/>
      <headerFooter>
        <oddFooter>&amp;C- &amp;P -</oddFooter>
      </headerFooter>
    </customSheetView>
    <customSheetView guid="{CEC8D9A4-667A-441A-B348-38BA69B851DA}" scale="115" showGridLines="0">
      <colBreaks count="1" manualBreakCount="1">
        <brk id="12" max="19" man="1"/>
      </colBreaks>
      <pageMargins left="0.25" right="0.25" top="0.75" bottom="0.75" header="0.3" footer="0.3"/>
      <pageSetup paperSize="9" scale="70" orientation="portrait" horizontalDpi="300" verticalDpi="300" r:id="rId35"/>
      <headerFooter>
        <oddFooter>&amp;C- &amp;P -</oddFooter>
      </headerFooter>
    </customSheetView>
    <customSheetView guid="{84F041DC-148A-40FE-A6D1-68C2D054DF55}" scale="115" showGridLines="0">
      <colBreaks count="1" manualBreakCount="1">
        <brk id="12" max="19" man="1"/>
      </colBreaks>
      <pageMargins left="0.25" right="0.25" top="0.75" bottom="0.75" header="0.3" footer="0.3"/>
      <pageSetup paperSize="9" scale="70" orientation="portrait" horizontalDpi="300" verticalDpi="300" r:id="rId36"/>
      <headerFooter>
        <oddFooter>&amp;C- &amp;P -</oddFooter>
      </headerFooter>
    </customSheetView>
    <customSheetView guid="{EA8DD5C4-37CD-4D83-93C6-8AAE3FA22626}" scale="115" showGridLines="0">
      <colBreaks count="1" manualBreakCount="1">
        <brk id="12" max="19" man="1"/>
      </colBreaks>
      <pageMargins left="0.25" right="0.25" top="0.75" bottom="0.75" header="0.3" footer="0.3"/>
      <pageSetup paperSize="9" scale="70" orientation="portrait" horizontalDpi="300" verticalDpi="300" r:id="rId37"/>
      <headerFooter>
        <oddFooter>&amp;C- &amp;P -</oddFooter>
      </headerFooter>
    </customSheetView>
    <customSheetView guid="{EB719729-E4E7-4A6B-A0F2-B45634A8A39C}" scale="115" showGridLines="0">
      <colBreaks count="1" manualBreakCount="1">
        <brk id="12" max="19" man="1"/>
      </colBreaks>
      <pageMargins left="0.25" right="0.25" top="0.75" bottom="0.75" header="0.3" footer="0.3"/>
      <pageSetup paperSize="9" scale="70" orientation="portrait" horizontalDpi="300" verticalDpi="300" r:id="rId38"/>
      <headerFooter>
        <oddFooter>&amp;C- &amp;P -</oddFooter>
      </headerFooter>
    </customSheetView>
    <customSheetView guid="{3BCE3315-BEC0-4AD9-A818-0BC0D795FE7B}" scale="115" showGridLines="0" printArea="1">
      <colBreaks count="1" manualBreakCount="1">
        <brk id="12" max="19" man="1"/>
      </colBreaks>
      <pageMargins left="0.25" right="0.25" top="0.75" bottom="0.75" header="0.3" footer="0.3"/>
      <pageSetup paperSize="9" scale="70" orientation="portrait" horizontalDpi="300" verticalDpi="300" r:id="rId39"/>
      <headerFooter>
        <oddFooter>&amp;C- &amp;P -</oddFooter>
      </headerFooter>
    </customSheetView>
    <customSheetView guid="{D5E8139D-26D3-42E5-96BB-6121322C48CB}" scale="115" showGridLines="0">
      <colBreaks count="1" manualBreakCount="1">
        <brk id="12" max="19" man="1"/>
      </colBreaks>
      <pageMargins left="0.25" right="0.25" top="0.75" bottom="0.75" header="0.3" footer="0.3"/>
      <pageSetup paperSize="9" scale="70" orientation="portrait" horizontalDpi="300" verticalDpi="300" r:id="rId40"/>
      <headerFooter>
        <oddFooter>&amp;C- &amp;P -</oddFooter>
      </headerFooter>
    </customSheetView>
    <customSheetView guid="{A7A537DD-3639-4028-8374-24EF93F7F50D}" scale="115" showGridLines="0" printArea="1">
      <colBreaks count="1" manualBreakCount="1">
        <brk id="12" max="19" man="1"/>
      </colBreaks>
      <pageMargins left="0.25" right="0.25" top="0.75" bottom="0.75" header="0.3" footer="0.3"/>
      <pageSetup paperSize="9" scale="70" orientation="portrait" horizontalDpi="300" verticalDpi="300" r:id="rId41"/>
      <headerFooter>
        <oddFooter>&amp;C- &amp;P -</oddFooter>
      </headerFooter>
    </customSheetView>
    <customSheetView guid="{0B51740E-E870-447D-82CF-F9426A0FDB8A}" scale="115" showGridLines="0">
      <colBreaks count="1" manualBreakCount="1">
        <brk id="12" max="19" man="1"/>
      </colBreaks>
      <pageMargins left="0.25" right="0.25" top="0.75" bottom="0.75" header="0.3" footer="0.3"/>
      <pageSetup paperSize="9" scale="70" orientation="portrait" horizontalDpi="300" verticalDpi="300" r:id="rId42"/>
      <headerFooter>
        <oddFooter>&amp;C- &amp;P -</oddFooter>
      </headerFooter>
    </customSheetView>
    <customSheetView guid="{B25978DA-B72A-4DF3-B7F6-0B7323E18582}" scale="115" showGridLines="0">
      <colBreaks count="1" manualBreakCount="1">
        <brk id="12" max="19" man="1"/>
      </colBreaks>
      <pageMargins left="0.25" right="0.25" top="0.75" bottom="0.75" header="0.3" footer="0.3"/>
      <pageSetup paperSize="9" scale="70" orientation="portrait" horizontalDpi="300" verticalDpi="300" r:id="rId43"/>
      <headerFooter>
        <oddFooter>&amp;C- &amp;P -</oddFooter>
      </headerFooter>
    </customSheetView>
    <customSheetView guid="{1FD8CC80-ABBD-4004-965D-7C3A94C6060A}" scale="115" showGridLines="0" printArea="1">
      <colBreaks count="1" manualBreakCount="1">
        <brk id="12" max="19" man="1"/>
      </colBreaks>
      <pageMargins left="0.25" right="0.25" top="0.75" bottom="0.75" header="0.3" footer="0.3"/>
      <pageSetup paperSize="9" scale="70" orientation="portrait" horizontalDpi="300" verticalDpi="300" r:id="rId44"/>
      <headerFooter>
        <oddFooter>&amp;C- &amp;P -</oddFooter>
      </headerFooter>
    </customSheetView>
    <customSheetView guid="{4B3B3520-A8B7-4246-A658-5E3046C11156}" scale="115" showGridLines="0" printArea="1">
      <colBreaks count="1" manualBreakCount="1">
        <brk id="12" max="19" man="1"/>
      </colBreaks>
      <pageMargins left="0.25" right="0.25" top="0.75" bottom="0.75" header="0.3" footer="0.3"/>
      <pageSetup paperSize="9" scale="70" orientation="portrait" horizontalDpi="300" verticalDpi="300" r:id="rId45"/>
      <headerFooter>
        <oddFooter>&amp;C- &amp;P -</oddFooter>
      </headerFooter>
    </customSheetView>
    <customSheetView guid="{8AC86257-3275-45B0-9EB5-FCC978284538}" scale="115" showGridLines="0">
      <colBreaks count="1" manualBreakCount="1">
        <brk id="12" max="19" man="1"/>
      </colBreaks>
      <pageMargins left="0.25" right="0.25" top="0.75" bottom="0.75" header="0.3" footer="0.3"/>
      <pageSetup paperSize="9" scale="70" orientation="portrait" horizontalDpi="300" verticalDpi="300" r:id="rId46"/>
      <headerFooter>
        <oddFooter>&amp;C- &amp;P -</oddFooter>
      </headerFooter>
    </customSheetView>
    <customSheetView guid="{E45D6C9F-29CA-4814-BB11-FCF7794E8FD9}" scale="115" showGridLines="0" printArea="1">
      <colBreaks count="1" manualBreakCount="1">
        <brk id="12" max="19" man="1"/>
      </colBreaks>
      <pageMargins left="0.25" right="0.25" top="0.75" bottom="0.75" header="0.3" footer="0.3"/>
      <pageSetup paperSize="9" scale="70" orientation="portrait" horizontalDpi="300" verticalDpi="300" r:id="rId47"/>
      <headerFooter>
        <oddFooter>&amp;C- &amp;P -</oddFooter>
      </headerFooter>
    </customSheetView>
    <customSheetView guid="{8B4E2514-D1F2-4DC0-817C-9C588D7DCCCB}"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48"/>
      <headerFooter>
        <oddFooter>&amp;C- &amp;P -</oddFooter>
      </headerFooter>
    </customSheetView>
    <customSheetView guid="{C0326AA0-4A84-4874-8CF5-FBF582EDE8E4}"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49"/>
      <headerFooter>
        <oddFooter>&amp;C- &amp;P -</oddFooter>
      </headerFooter>
    </customSheetView>
    <customSheetView guid="{59B93C71-A242-4D48-B468-4BF3F954629F}"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50"/>
      <headerFooter>
        <oddFooter>&amp;C- &amp;P -</oddFooter>
      </headerFooter>
    </customSheetView>
    <customSheetView guid="{1E58E4D1-4C75-4B8C-BEB1-17A46DD86746}" scale="115" showGridLines="0">
      <selection activeCell="R41" sqref="R41"/>
      <colBreaks count="1" manualBreakCount="1">
        <brk id="12" max="19" man="1"/>
      </colBreaks>
      <pageMargins left="0.25" right="0.25" top="0.75" bottom="0.75" header="0.3" footer="0.3"/>
      <pageSetup paperSize="9" scale="70" orientation="portrait" horizontalDpi="300" verticalDpi="300" r:id="rId51"/>
      <headerFooter>
        <oddFooter>&amp;C- &amp;P -</oddFooter>
      </headerFooter>
    </customSheetView>
    <customSheetView guid="{D71B0015-E1E5-4683-BC96-4B8372B0A92C}"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52"/>
      <headerFooter>
        <oddFooter>&amp;C- &amp;P -</oddFooter>
      </headerFooter>
    </customSheetView>
    <customSheetView guid="{7A9295A9-5D4A-4252-8AE5-EAA229FB3161}"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53"/>
      <headerFooter>
        <oddFooter>&amp;C- &amp;P -</oddFooter>
      </headerFooter>
    </customSheetView>
    <customSheetView guid="{034C4040-D496-4677-9760-C8AFC8A3816C}" scale="115" showGridLines="0">
      <selection activeCell="R41" sqref="R41"/>
      <colBreaks count="1" manualBreakCount="1">
        <brk id="12" max="19" man="1"/>
      </colBreaks>
      <pageMargins left="0.25" right="0.25" top="0.75" bottom="0.75" header="0.3" footer="0.3"/>
      <pageSetup paperSize="9" scale="70" orientation="portrait" horizontalDpi="300" verticalDpi="300" r:id="rId54"/>
      <headerFooter>
        <oddFooter>&amp;C- &amp;P -</oddFooter>
      </headerFooter>
    </customSheetView>
    <customSheetView guid="{430D13A4-4EC3-4F3B-94F5-67B604D20D98}"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55"/>
      <headerFooter>
        <oddFooter>&amp;C- &amp;P -</oddFooter>
      </headerFooter>
    </customSheetView>
    <customSheetView guid="{337CCED3-5E6B-4E3D-BC98-489707EF974E}"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56"/>
      <headerFooter>
        <oddFooter>&amp;C- &amp;P -</oddFooter>
      </headerFooter>
    </customSheetView>
    <customSheetView guid="{0EDD8A79-DA95-4C03-AB90-8EF8BEF7366A}" scale="115" showGridLines="0">
      <selection activeCell="R41" sqref="R41"/>
      <colBreaks count="1" manualBreakCount="1">
        <brk id="12" max="19" man="1"/>
      </colBreaks>
      <pageMargins left="0.25" right="0.25" top="0.75" bottom="0.75" header="0.3" footer="0.3"/>
      <pageSetup paperSize="9" scale="70" orientation="portrait" horizontalDpi="300" verticalDpi="300" r:id="rId57"/>
      <headerFooter>
        <oddFooter>&amp;C- &amp;P -</oddFooter>
      </headerFooter>
    </customSheetView>
    <customSheetView guid="{214495F1-9B71-47E5-887D-A07A1A95C8B8}" scale="115" showGridLines="0">
      <selection activeCell="R41" sqref="R41"/>
      <colBreaks count="1" manualBreakCount="1">
        <brk id="12" max="19" man="1"/>
      </colBreaks>
      <pageMargins left="0.25" right="0.25" top="0.75" bottom="0.75" header="0.3" footer="0.3"/>
      <pageSetup paperSize="9" scale="70" orientation="portrait" horizontalDpi="300" verticalDpi="300" r:id="rId58"/>
      <headerFooter>
        <oddFooter>&amp;C- &amp;P -</oddFooter>
      </headerFooter>
    </customSheetView>
    <customSheetView guid="{CD8CBEF9-02F2-47BF-8155-972E366007BB}"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59"/>
      <headerFooter>
        <oddFooter>&amp;C- &amp;P -</oddFooter>
      </headerFooter>
    </customSheetView>
    <customSheetView guid="{BD61EDB6-A93F-4890-AEDE-32E26E64EB3F}"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60"/>
      <headerFooter>
        <oddFooter>&amp;C- &amp;P -</oddFooter>
      </headerFooter>
    </customSheetView>
    <customSheetView guid="{2551149C-B400-4FF7-9C66-7D38AF192CD3}" scale="115" showGridLines="0">
      <selection activeCell="R41" sqref="R41"/>
      <colBreaks count="1" manualBreakCount="1">
        <brk id="12" max="19" man="1"/>
      </colBreaks>
      <pageMargins left="0.25" right="0.25" top="0.75" bottom="0.75" header="0.3" footer="0.3"/>
      <pageSetup paperSize="9" scale="70" orientation="portrait" horizontalDpi="300" verticalDpi="300" r:id="rId61"/>
      <headerFooter>
        <oddFooter>&amp;C- &amp;P -</oddFooter>
      </headerFooter>
    </customSheetView>
    <customSheetView guid="{F0A88F7F-B050-44D2-9557-2B68B424EAF3}" scale="115" showGridLines="0">
      <selection activeCell="R41" sqref="R41"/>
      <colBreaks count="1" manualBreakCount="1">
        <brk id="12" max="19" man="1"/>
      </colBreaks>
      <pageMargins left="0.25" right="0.25" top="0.75" bottom="0.75" header="0.3" footer="0.3"/>
      <pageSetup paperSize="9" scale="70" orientation="portrait" horizontalDpi="300" verticalDpi="300" r:id="rId62"/>
      <headerFooter>
        <oddFooter>&amp;C- &amp;P -</oddFooter>
      </headerFooter>
    </customSheetView>
    <customSheetView guid="{2868789A-41EF-4245-B3C9-D4B5F666F8F4}"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63"/>
      <headerFooter>
        <oddFooter>&amp;C- &amp;P -</oddFooter>
      </headerFooter>
    </customSheetView>
    <customSheetView guid="{D4061CCF-D275-4D76-9A0F-61EA73C6A533}"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64"/>
      <headerFooter>
        <oddFooter>&amp;C- &amp;P -</oddFooter>
      </headerFooter>
    </customSheetView>
    <customSheetView guid="{EDD10121-F027-40CB-A383-1ABBBA7824D4}" scale="115" showGridLines="0" printArea="1">
      <selection activeCell="R41" sqref="R41"/>
      <colBreaks count="1" manualBreakCount="1">
        <brk id="12" max="19" man="1"/>
      </colBreaks>
      <pageMargins left="0.25" right="0.25" top="0.75" bottom="0.75" header="0.3" footer="0.3"/>
      <pageSetup paperSize="9" scale="70" orientation="portrait" horizontalDpi="300" verticalDpi="300" r:id="rId65"/>
      <headerFooter>
        <oddFooter>&amp;C- &amp;P -</oddFooter>
      </headerFooter>
    </customSheetView>
    <customSheetView guid="{D6BD57F8-F6EE-4534-8181-C57064A1B98C}" scale="145" showGridLines="0" topLeftCell="G1">
      <selection activeCell="M19" sqref="M18:M19"/>
      <colBreaks count="1" manualBreakCount="1">
        <brk id="12" max="19" man="1"/>
      </colBreaks>
      <pageMargins left="0.25" right="0.25" top="0.75" bottom="0.75" header="0.3" footer="0.3"/>
      <pageSetup paperSize="9" scale="70" orientation="portrait" horizontalDpi="300" verticalDpi="300" r:id="rId66"/>
      <headerFooter>
        <oddFooter>&amp;C- &amp;P -</oddFooter>
      </headerFooter>
    </customSheetView>
    <customSheetView guid="{277459B4-A39D-41CB-B2BE-AB6578293E76}" scale="145" showGridLines="0" printArea="1" topLeftCell="G1">
      <selection activeCell="M19" sqref="M18:M19"/>
      <colBreaks count="1" manualBreakCount="1">
        <brk id="12" max="19" man="1"/>
      </colBreaks>
      <pageMargins left="0.25" right="0.25" top="0.75" bottom="0.75" header="0.3" footer="0.3"/>
      <pageSetup paperSize="9" scale="70" orientation="portrait" horizontalDpi="300" verticalDpi="300" r:id="rId67"/>
      <headerFooter>
        <oddFooter>&amp;C- &amp;P -</oddFooter>
      </headerFooter>
    </customSheetView>
  </customSheetViews>
  <phoneticPr fontId="7"/>
  <hyperlinks>
    <hyperlink ref="L1" location="目次!A1" display="目次へ戻る"/>
  </hyperlinks>
  <pageMargins left="0.25" right="0.25" top="0.75" bottom="0.75" header="0.3" footer="0.3"/>
  <pageSetup paperSize="9" scale="70" orientation="portrait" horizontalDpi="300" verticalDpi="300" r:id="rId68"/>
  <headerFooter>
    <oddFooter>&amp;C- &amp;P -</oddFooter>
  </headerFooter>
  <colBreaks count="1" manualBreakCount="1">
    <brk id="12" max="19" man="1"/>
  </colBreaks>
  <drawing r:id="rId69"/>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85" zoomScaleNormal="85" zoomScaleSheetLayoutView="145" workbookViewId="0">
      <selection activeCell="I31" sqref="I31"/>
    </sheetView>
  </sheetViews>
  <sheetFormatPr defaultColWidth="9" defaultRowHeight="14.25"/>
  <cols>
    <col min="1" max="1" width="7.25" style="782" customWidth="1"/>
    <col min="2" max="2" width="11" style="782" bestFit="1" customWidth="1"/>
    <col min="3" max="4" width="9" style="782" bestFit="1" customWidth="1"/>
    <col min="5" max="7" width="9" style="782"/>
    <col min="8" max="8" width="21.25" style="782" customWidth="1"/>
    <col min="9" max="17" width="9" style="782"/>
    <col min="18" max="19" width="4.375" style="782" customWidth="1"/>
    <col min="20" max="16384" width="9" style="782"/>
  </cols>
  <sheetData>
    <row r="1" spans="1:17">
      <c r="H1" s="125" t="s">
        <v>399</v>
      </c>
    </row>
    <row r="2" spans="1:17">
      <c r="I2" s="1429" t="s">
        <v>2024</v>
      </c>
      <c r="J2" s="1429"/>
      <c r="K2" s="1429"/>
      <c r="L2" s="1429"/>
      <c r="M2" s="1429"/>
      <c r="N2" s="1429"/>
      <c r="O2" s="1429"/>
      <c r="P2" s="1429"/>
      <c r="Q2" s="1429"/>
    </row>
    <row r="3" spans="1:17">
      <c r="I3" s="1429"/>
      <c r="J3" s="1429"/>
      <c r="K3" s="1429"/>
      <c r="L3" s="1429"/>
      <c r="M3" s="1429"/>
      <c r="N3" s="1429"/>
      <c r="O3" s="1429"/>
      <c r="P3" s="1429"/>
      <c r="Q3" s="1429"/>
    </row>
    <row r="4" spans="1:17">
      <c r="A4" s="782" t="s">
        <v>2025</v>
      </c>
      <c r="H4" s="902"/>
    </row>
    <row r="5" spans="1:17">
      <c r="A5" s="786"/>
      <c r="B5" s="786" t="s">
        <v>2026</v>
      </c>
      <c r="C5" s="786" t="s">
        <v>2027</v>
      </c>
      <c r="D5" s="786" t="s">
        <v>2028</v>
      </c>
      <c r="E5" s="786" t="s">
        <v>2029</v>
      </c>
      <c r="F5" s="786" t="s">
        <v>1176</v>
      </c>
    </row>
    <row r="6" spans="1:17">
      <c r="A6" s="786">
        <v>2010</v>
      </c>
      <c r="B6" s="1032"/>
      <c r="C6" s="1032"/>
      <c r="D6" s="1032"/>
      <c r="E6" s="1032"/>
      <c r="F6" s="1032"/>
    </row>
    <row r="7" spans="1:17">
      <c r="A7" s="786">
        <v>2011</v>
      </c>
      <c r="B7" s="1032"/>
      <c r="C7" s="1032"/>
      <c r="D7" s="1032"/>
      <c r="E7" s="1032"/>
      <c r="F7" s="1032"/>
    </row>
    <row r="8" spans="1:17">
      <c r="A8" s="786">
        <v>2012</v>
      </c>
      <c r="B8" s="1032"/>
      <c r="C8" s="1032"/>
      <c r="D8" s="1032"/>
      <c r="E8" s="1032"/>
      <c r="F8" s="1032"/>
    </row>
    <row r="9" spans="1:17">
      <c r="A9" s="786">
        <v>2013</v>
      </c>
      <c r="B9" s="1032"/>
      <c r="C9" s="1032"/>
      <c r="D9" s="1032"/>
      <c r="E9" s="1032"/>
      <c r="F9" s="1032"/>
    </row>
    <row r="10" spans="1:17">
      <c r="A10" s="786">
        <v>2014</v>
      </c>
      <c r="B10" s="1032"/>
      <c r="C10" s="1032"/>
      <c r="D10" s="1032"/>
      <c r="E10" s="1032"/>
      <c r="F10" s="1032"/>
    </row>
    <row r="11" spans="1:17">
      <c r="A11" s="786">
        <v>2015</v>
      </c>
      <c r="B11" s="1032"/>
      <c r="C11" s="1032"/>
      <c r="D11" s="1032"/>
      <c r="E11" s="1032"/>
      <c r="F11" s="1032"/>
    </row>
    <row r="12" spans="1:17">
      <c r="A12" s="786">
        <v>2016</v>
      </c>
      <c r="B12" s="899">
        <v>18596</v>
      </c>
      <c r="C12" s="899">
        <v>2402</v>
      </c>
      <c r="D12" s="899">
        <v>6117</v>
      </c>
      <c r="E12" s="899">
        <v>3509</v>
      </c>
      <c r="F12" s="1128">
        <f>SUM(B12:E12)</f>
        <v>30624</v>
      </c>
    </row>
    <row r="13" spans="1:17">
      <c r="A13" s="786">
        <v>2017</v>
      </c>
      <c r="B13" s="899">
        <v>15223</v>
      </c>
      <c r="C13" s="899">
        <v>1905</v>
      </c>
      <c r="D13" s="899">
        <v>7432</v>
      </c>
      <c r="E13" s="899">
        <v>3839</v>
      </c>
      <c r="F13" s="1128">
        <f t="shared" ref="F13:F15" si="0">SUM(B13:E13)</f>
        <v>28399</v>
      </c>
    </row>
    <row r="14" spans="1:17">
      <c r="A14" s="786">
        <v>2018</v>
      </c>
      <c r="B14" s="899">
        <v>14838</v>
      </c>
      <c r="C14" s="899">
        <v>2070</v>
      </c>
      <c r="D14" s="899">
        <v>6650</v>
      </c>
      <c r="E14" s="899">
        <v>3503</v>
      </c>
      <c r="F14" s="1128">
        <f t="shared" si="0"/>
        <v>27061</v>
      </c>
    </row>
    <row r="15" spans="1:17">
      <c r="A15" s="786">
        <v>2019</v>
      </c>
      <c r="B15" s="900">
        <v>13913</v>
      </c>
      <c r="C15" s="900">
        <v>1340</v>
      </c>
      <c r="D15" s="900">
        <v>4735</v>
      </c>
      <c r="E15" s="900">
        <v>2363</v>
      </c>
      <c r="F15" s="1128">
        <f t="shared" si="0"/>
        <v>22351</v>
      </c>
    </row>
    <row r="16" spans="1:17">
      <c r="A16" s="786">
        <v>2020</v>
      </c>
      <c r="B16" s="900">
        <v>7113</v>
      </c>
      <c r="C16" s="900">
        <v>436</v>
      </c>
      <c r="D16" s="900">
        <v>2180</v>
      </c>
      <c r="E16" s="900">
        <v>1861</v>
      </c>
      <c r="F16" s="900">
        <f>SUM(B16:E16)</f>
        <v>11590</v>
      </c>
    </row>
    <row r="17" spans="1:6">
      <c r="A17" s="786">
        <v>2021</v>
      </c>
      <c r="B17" s="900">
        <v>8414</v>
      </c>
      <c r="C17" s="900">
        <v>534</v>
      </c>
      <c r="D17" s="900">
        <v>2765</v>
      </c>
      <c r="E17" s="900">
        <v>1197</v>
      </c>
      <c r="F17" s="900">
        <f>SUM(B17:E17)</f>
        <v>12910</v>
      </c>
    </row>
    <row r="18" spans="1:6">
      <c r="A18" s="1129">
        <v>2022</v>
      </c>
      <c r="B18" s="974">
        <v>10089</v>
      </c>
      <c r="C18" s="974">
        <v>777</v>
      </c>
      <c r="D18" s="974">
        <v>2385</v>
      </c>
      <c r="E18" s="974">
        <v>2676</v>
      </c>
      <c r="F18" s="974">
        <f>SUM(B18:E18)</f>
        <v>15927</v>
      </c>
    </row>
    <row r="19" spans="1:6">
      <c r="A19" s="786">
        <v>2023</v>
      </c>
      <c r="B19" s="900">
        <v>11847</v>
      </c>
      <c r="C19" s="900">
        <v>1040</v>
      </c>
      <c r="D19" s="900">
        <v>2927</v>
      </c>
      <c r="E19" s="900">
        <v>2837</v>
      </c>
      <c r="F19" s="900">
        <f>SUM(B19:E19)</f>
        <v>18651</v>
      </c>
    </row>
    <row r="20" spans="1:6">
      <c r="A20" s="786">
        <v>2024</v>
      </c>
      <c r="B20" s="900">
        <v>13121</v>
      </c>
      <c r="C20" s="900">
        <v>708</v>
      </c>
      <c r="D20" s="900">
        <v>4518</v>
      </c>
      <c r="E20" s="900">
        <v>2906</v>
      </c>
      <c r="F20" s="900">
        <f>SUM(B20:E20)</f>
        <v>21253</v>
      </c>
    </row>
    <row r="21" spans="1:6">
      <c r="A21" s="782" t="s">
        <v>2030</v>
      </c>
      <c r="B21" s="901"/>
      <c r="C21" s="901"/>
      <c r="D21" s="901"/>
      <c r="E21" s="901"/>
      <c r="F21" s="901"/>
    </row>
    <row r="22" spans="1:6">
      <c r="A22" s="786"/>
      <c r="B22" s="786" t="s">
        <v>2026</v>
      </c>
      <c r="C22" s="786" t="s">
        <v>2027</v>
      </c>
      <c r="D22" s="786" t="s">
        <v>2028</v>
      </c>
      <c r="E22" s="786" t="s">
        <v>2029</v>
      </c>
      <c r="F22" s="786" t="s">
        <v>1176</v>
      </c>
    </row>
    <row r="23" spans="1:6">
      <c r="A23" s="786">
        <v>2010</v>
      </c>
      <c r="B23" s="1032"/>
      <c r="C23" s="1032"/>
      <c r="D23" s="1032"/>
      <c r="E23" s="1032"/>
      <c r="F23" s="1032"/>
    </row>
    <row r="24" spans="1:6">
      <c r="A24" s="786">
        <v>2011</v>
      </c>
      <c r="B24" s="1032"/>
      <c r="C24" s="1032"/>
      <c r="D24" s="1032"/>
      <c r="E24" s="1032"/>
      <c r="F24" s="1032"/>
    </row>
    <row r="25" spans="1:6">
      <c r="A25" s="786">
        <v>2012</v>
      </c>
      <c r="B25" s="1032"/>
      <c r="C25" s="1032"/>
      <c r="D25" s="1032"/>
      <c r="E25" s="1032"/>
      <c r="F25" s="1032"/>
    </row>
    <row r="26" spans="1:6">
      <c r="A26" s="786">
        <v>2013</v>
      </c>
      <c r="B26" s="1032"/>
      <c r="C26" s="1032"/>
      <c r="D26" s="1032"/>
      <c r="E26" s="1032"/>
      <c r="F26" s="1032"/>
    </row>
    <row r="27" spans="1:6">
      <c r="A27" s="786">
        <v>2014</v>
      </c>
      <c r="B27" s="1032"/>
      <c r="C27" s="1032"/>
      <c r="D27" s="1032"/>
      <c r="E27" s="1032"/>
      <c r="F27" s="1032"/>
    </row>
    <row r="28" spans="1:6" ht="14.25" customHeight="1">
      <c r="A28" s="786">
        <v>2015</v>
      </c>
      <c r="B28" s="1032"/>
      <c r="C28" s="1032"/>
      <c r="D28" s="1032"/>
      <c r="E28" s="1032"/>
      <c r="F28" s="1032"/>
    </row>
    <row r="29" spans="1:6">
      <c r="A29" s="786">
        <v>2016</v>
      </c>
      <c r="B29" s="1130">
        <f t="shared" ref="B29:B37" si="1">B12/F12%</f>
        <v>60.723615464994772</v>
      </c>
      <c r="C29" s="1130">
        <f t="shared" ref="C29:C37" si="2">C12/F12%</f>
        <v>7.8435214211076278</v>
      </c>
      <c r="D29" s="1130">
        <f t="shared" ref="D29:D35" si="3">D12/F12%</f>
        <v>19.974529780564264</v>
      </c>
      <c r="E29" s="1130">
        <f t="shared" ref="E29:E35" si="4">E12/F12%</f>
        <v>11.458333333333332</v>
      </c>
      <c r="F29" s="1128">
        <f t="shared" ref="F29:F35" si="5">SUM(B29:E29)</f>
        <v>100</v>
      </c>
    </row>
    <row r="30" spans="1:6">
      <c r="A30" s="786">
        <v>2017</v>
      </c>
      <c r="B30" s="1130">
        <f t="shared" si="1"/>
        <v>53.604000140850026</v>
      </c>
      <c r="C30" s="1130">
        <f t="shared" si="2"/>
        <v>6.7079826754463179</v>
      </c>
      <c r="D30" s="1130">
        <f t="shared" si="3"/>
        <v>26.169935561111306</v>
      </c>
      <c r="E30" s="1130">
        <f t="shared" si="4"/>
        <v>13.518081622592344</v>
      </c>
      <c r="F30" s="1128">
        <f t="shared" si="5"/>
        <v>100</v>
      </c>
    </row>
    <row r="31" spans="1:6">
      <c r="A31" s="786">
        <v>2018</v>
      </c>
      <c r="B31" s="1130">
        <f t="shared" si="1"/>
        <v>54.831676582535749</v>
      </c>
      <c r="C31" s="1130">
        <f t="shared" si="2"/>
        <v>7.6493847234026822</v>
      </c>
      <c r="D31" s="1130">
        <f t="shared" si="3"/>
        <v>24.574110343298472</v>
      </c>
      <c r="E31" s="1130">
        <f t="shared" si="4"/>
        <v>12.944828350763091</v>
      </c>
      <c r="F31" s="1128">
        <f t="shared" si="5"/>
        <v>100</v>
      </c>
    </row>
    <row r="32" spans="1:6">
      <c r="A32" s="786">
        <v>2019</v>
      </c>
      <c r="B32" s="1130">
        <f t="shared" si="1"/>
        <v>62.247774148807665</v>
      </c>
      <c r="C32" s="1130">
        <f t="shared" si="2"/>
        <v>5.9952574828866716</v>
      </c>
      <c r="D32" s="1130">
        <f t="shared" si="3"/>
        <v>21.18473446378238</v>
      </c>
      <c r="E32" s="1130">
        <f t="shared" si="4"/>
        <v>10.572233904523287</v>
      </c>
      <c r="F32" s="1128">
        <f t="shared" si="5"/>
        <v>100</v>
      </c>
    </row>
    <row r="33" spans="1:6">
      <c r="A33" s="786">
        <v>2020</v>
      </c>
      <c r="B33" s="1130">
        <f t="shared" si="1"/>
        <v>61.371872303710092</v>
      </c>
      <c r="C33" s="1130">
        <f t="shared" si="2"/>
        <v>3.7618636755823984</v>
      </c>
      <c r="D33" s="1130">
        <f t="shared" si="3"/>
        <v>18.809318377911993</v>
      </c>
      <c r="E33" s="1130">
        <f t="shared" si="4"/>
        <v>16.056945642795512</v>
      </c>
      <c r="F33" s="1128">
        <f t="shared" si="5"/>
        <v>100</v>
      </c>
    </row>
    <row r="34" spans="1:6">
      <c r="A34" s="786">
        <v>2021</v>
      </c>
      <c r="B34" s="1130">
        <f t="shared" si="1"/>
        <v>65.174283501161895</v>
      </c>
      <c r="C34" s="1130">
        <f t="shared" si="2"/>
        <v>4.1363284275755232</v>
      </c>
      <c r="D34" s="1130">
        <f t="shared" si="3"/>
        <v>21.417505809450038</v>
      </c>
      <c r="E34" s="1130">
        <f t="shared" si="4"/>
        <v>9.2718822618125483</v>
      </c>
      <c r="F34" s="1128">
        <f t="shared" si="5"/>
        <v>100</v>
      </c>
    </row>
    <row r="35" spans="1:6">
      <c r="A35" s="786">
        <v>2022</v>
      </c>
      <c r="B35" s="1130">
        <f t="shared" si="1"/>
        <v>63.34526276134865</v>
      </c>
      <c r="C35" s="1130">
        <f t="shared" si="2"/>
        <v>4.8785081936334524</v>
      </c>
      <c r="D35" s="1130">
        <f t="shared" si="3"/>
        <v>14.974571482388397</v>
      </c>
      <c r="E35" s="1130">
        <f t="shared" si="4"/>
        <v>16.801657562629497</v>
      </c>
      <c r="F35" s="1128">
        <f t="shared" si="5"/>
        <v>100</v>
      </c>
    </row>
    <row r="36" spans="1:6">
      <c r="A36" s="786">
        <v>2023</v>
      </c>
      <c r="B36" s="1130">
        <f t="shared" si="1"/>
        <v>63.519382338748599</v>
      </c>
      <c r="C36" s="1130">
        <f t="shared" si="2"/>
        <v>5.576108519650421</v>
      </c>
      <c r="D36" s="1130">
        <f>D19/F19%</f>
        <v>15.693528497131522</v>
      </c>
      <c r="E36" s="1130">
        <f>E19/F19%</f>
        <v>15.210980644469466</v>
      </c>
      <c r="F36" s="1128">
        <f>SUM(B36:E36)</f>
        <v>100</v>
      </c>
    </row>
    <row r="37" spans="1:6">
      <c r="A37" s="786">
        <v>2024</v>
      </c>
      <c r="B37" s="1130">
        <f t="shared" si="1"/>
        <v>61.737166517668093</v>
      </c>
      <c r="C37" s="1130">
        <f t="shared" si="2"/>
        <v>3.3312944054956946</v>
      </c>
      <c r="D37" s="1130">
        <f t="shared" ref="D37" si="6">D20/F20%</f>
        <v>21.258175316425916</v>
      </c>
      <c r="E37" s="1130">
        <f t="shared" ref="E37" si="7">E20/F20%</f>
        <v>13.673363760410295</v>
      </c>
      <c r="F37" s="1128">
        <f t="shared" ref="F37" si="8">SUM(B37:E37)</f>
        <v>100</v>
      </c>
    </row>
  </sheetData>
  <customSheetViews>
    <customSheetView guid="{7638DF67-4320-4B2E-8CED-F30400A22A6F}" scale="145" showGridLines="0">
      <selection activeCell="I31" sqref="I31"/>
      <pageMargins left="0.78740157480314965" right="0.78740157480314965" top="1.1811023622047245" bottom="0.78740157480314965" header="0.31496062992125984" footer="0.59055118110236227"/>
      <printOptions horizontalCentered="1"/>
      <pageSetup paperSize="9" scale="75" orientation="landscape" r:id="rId1"/>
      <headerFooter scaleWithDoc="0" alignWithMargins="0">
        <oddFooter>&amp;C&amp;"みんなの文字ゴTTh-R,標準"&amp;10- &amp;P+67 -</oddFooter>
      </headerFooter>
    </customSheetView>
    <customSheetView guid="{D6BD57F8-F6EE-4534-8181-C57064A1B98C}" scale="145" showGridLines="0">
      <selection activeCell="I31" sqref="I31"/>
      <pageMargins left="0.78740157480314965" right="0.78740157480314965" top="1.1811023622047245" bottom="0.78740157480314965" header="0.31496062992125984" footer="0.59055118110236227"/>
      <printOptions horizontalCentered="1"/>
      <pageSetup paperSize="9" scale="75" orientation="landscape" r:id="rId2"/>
      <headerFooter scaleWithDoc="0" alignWithMargins="0">
        <oddFooter>&amp;C&amp;"みんなの文字ゴTTh-R,標準"&amp;10- &amp;P+67 -</oddFooter>
      </headerFooter>
    </customSheetView>
    <customSheetView guid="{277459B4-A39D-41CB-B2BE-AB6578293E76}" scale="145" showPageBreaks="1" showGridLines="0">
      <selection activeCell="I31" sqref="I31"/>
      <pageMargins left="0.78740157480314965" right="0.78740157480314965" top="1.1811023622047245" bottom="0.78740157480314965" header="0.31496062992125984" footer="0.59055118110236227"/>
      <printOptions horizontalCentered="1"/>
      <pageSetup paperSize="9" scale="75" orientation="landscape" r:id="rId3"/>
      <headerFooter scaleWithDoc="0" alignWithMargins="0">
        <oddFooter>&amp;C&amp;"みんなの文字ゴTTh-R,標準"&amp;10- &amp;P+67 -</oddFooter>
      </headerFooter>
    </customSheetView>
  </customSheetViews>
  <mergeCells count="1">
    <mergeCell ref="I2:Q3"/>
  </mergeCells>
  <phoneticPr fontId="7"/>
  <hyperlinks>
    <hyperlink ref="H1" location="目次!A1" display="目次へ戻る"/>
  </hyperlinks>
  <printOptions horizontalCentered="1"/>
  <pageMargins left="0.78740157480314965" right="0.78740157480314965" top="1.1811023622047245" bottom="0.78740157480314965" header="0.31496062992125984" footer="0.59055118110236227"/>
  <pageSetup paperSize="9" scale="75" orientation="landscape" r:id="rId4"/>
  <headerFooter scaleWithDoc="0" alignWithMargins="0">
    <oddFooter>&amp;C&amp;"みんなの文字ゴTTh-R,標準"&amp;10- &amp;P+67 -</oddFooter>
  </headerFooter>
  <drawing r:id="rId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9"/>
  <sheetViews>
    <sheetView showGridLines="0" zoomScaleNormal="145" zoomScaleSheetLayoutView="100" workbookViewId="0">
      <selection activeCell="I20" sqref="I20"/>
    </sheetView>
  </sheetViews>
  <sheetFormatPr defaultColWidth="9" defaultRowHeight="13.5"/>
  <cols>
    <col min="1" max="2" width="11.875" style="209" customWidth="1"/>
    <col min="3" max="4" width="14.625" style="209" customWidth="1"/>
    <col min="5" max="5" width="11.375" style="209" customWidth="1"/>
    <col min="6" max="7" width="8"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E1" s="271" t="s">
        <v>399</v>
      </c>
    </row>
    <row r="2" spans="1:8">
      <c r="A2" s="209" t="s">
        <v>1504</v>
      </c>
      <c r="H2" s="209" t="s">
        <v>1504</v>
      </c>
    </row>
    <row r="4" spans="1:8" ht="37.5" customHeight="1">
      <c r="A4" s="51" t="s">
        <v>343</v>
      </c>
      <c r="B4" s="51" t="s">
        <v>344</v>
      </c>
      <c r="C4" s="51" t="s">
        <v>1503</v>
      </c>
      <c r="D4" s="51" t="s">
        <v>1502</v>
      </c>
      <c r="E4" s="164"/>
    </row>
    <row r="5" spans="1:8" ht="22.5" customHeight="1">
      <c r="A5" s="91">
        <v>2010</v>
      </c>
      <c r="B5" s="91" t="s">
        <v>557</v>
      </c>
      <c r="C5" s="93">
        <f>22558+1996+7506+14375</f>
        <v>46435</v>
      </c>
      <c r="D5" s="93">
        <f>11883+1273+6199+6886</f>
        <v>26241</v>
      </c>
      <c r="E5" s="551"/>
    </row>
    <row r="6" spans="1:8" ht="22.5" customHeight="1">
      <c r="A6" s="51">
        <v>2011</v>
      </c>
      <c r="B6" s="91" t="s">
        <v>580</v>
      </c>
      <c r="C6" s="93">
        <f>19239+1228+6499+11892</f>
        <v>38858</v>
      </c>
      <c r="D6" s="93">
        <f>7699+617+4222+5018</f>
        <v>17556</v>
      </c>
      <c r="E6" s="618"/>
    </row>
    <row r="7" spans="1:8" ht="22.5" customHeight="1">
      <c r="A7" s="51">
        <v>2012</v>
      </c>
      <c r="B7" s="91" t="s">
        <v>345</v>
      </c>
      <c r="C7" s="93">
        <f>23816+1658+8864+16757</f>
        <v>51095</v>
      </c>
      <c r="D7" s="93">
        <f>11152+828+5556+7561</f>
        <v>25097</v>
      </c>
      <c r="E7" s="618"/>
    </row>
    <row r="8" spans="1:8" ht="22.5" customHeight="1">
      <c r="A8" s="51">
        <v>2013</v>
      </c>
      <c r="B8" s="91" t="s">
        <v>346</v>
      </c>
      <c r="C8" s="93">
        <v>42660</v>
      </c>
      <c r="D8" s="93">
        <v>25691</v>
      </c>
    </row>
    <row r="9" spans="1:8" ht="22.5" customHeight="1">
      <c r="A9" s="51">
        <v>2014</v>
      </c>
      <c r="B9" s="91" t="s">
        <v>347</v>
      </c>
      <c r="C9" s="93">
        <v>43312</v>
      </c>
      <c r="D9" s="93">
        <v>23357</v>
      </c>
      <c r="E9" s="680"/>
    </row>
    <row r="10" spans="1:8" ht="22.5" customHeight="1">
      <c r="A10" s="51">
        <v>2015</v>
      </c>
      <c r="B10" s="91" t="s">
        <v>348</v>
      </c>
      <c r="C10" s="93">
        <v>50890</v>
      </c>
      <c r="D10" s="93">
        <v>31312</v>
      </c>
      <c r="E10" s="678"/>
    </row>
    <row r="11" spans="1:8" ht="22.5" customHeight="1">
      <c r="A11" s="51">
        <v>2016</v>
      </c>
      <c r="B11" s="91" t="s">
        <v>349</v>
      </c>
      <c r="C11" s="93">
        <v>55952</v>
      </c>
      <c r="D11" s="93">
        <v>31564</v>
      </c>
      <c r="E11" s="679"/>
    </row>
    <row r="12" spans="1:8" ht="22.5" customHeight="1">
      <c r="A12" s="51">
        <v>2017</v>
      </c>
      <c r="B12" s="91" t="s">
        <v>350</v>
      </c>
      <c r="C12" s="93">
        <v>20260</v>
      </c>
      <c r="D12" s="93">
        <v>13053</v>
      </c>
      <c r="E12" s="678"/>
    </row>
    <row r="13" spans="1:8" ht="22.5" customHeight="1">
      <c r="A13" s="51">
        <v>2018</v>
      </c>
      <c r="B13" s="91" t="s">
        <v>351</v>
      </c>
      <c r="C13" s="93">
        <v>58454</v>
      </c>
      <c r="D13" s="93">
        <v>30851</v>
      </c>
      <c r="E13" s="678"/>
    </row>
    <row r="14" spans="1:8" ht="22.5" customHeight="1">
      <c r="A14" s="51">
        <v>2019</v>
      </c>
      <c r="B14" s="51" t="s">
        <v>352</v>
      </c>
      <c r="C14" s="93">
        <v>33073</v>
      </c>
      <c r="D14" s="93">
        <v>21042</v>
      </c>
      <c r="E14" s="678"/>
    </row>
    <row r="15" spans="1:8" ht="22.5" customHeight="1">
      <c r="A15" s="51">
        <v>2020</v>
      </c>
      <c r="B15" s="51" t="s">
        <v>556</v>
      </c>
      <c r="C15" s="93">
        <v>38058</v>
      </c>
      <c r="D15" s="93">
        <v>18318</v>
      </c>
      <c r="E15" s="678"/>
    </row>
    <row r="16" spans="1:8" ht="22.5" customHeight="1">
      <c r="A16" s="295">
        <v>2021</v>
      </c>
      <c r="B16" s="295" t="s">
        <v>585</v>
      </c>
      <c r="C16" s="308">
        <v>49625</v>
      </c>
      <c r="D16" s="308">
        <v>24079</v>
      </c>
      <c r="E16" s="677"/>
    </row>
    <row r="17" spans="1:4" ht="22.5" customHeight="1">
      <c r="A17" s="295">
        <v>2022</v>
      </c>
      <c r="B17" s="295" t="s">
        <v>632</v>
      </c>
      <c r="C17" s="308">
        <v>55905</v>
      </c>
      <c r="D17" s="308">
        <v>31383</v>
      </c>
    </row>
    <row r="18" spans="1:4" ht="22.5" customHeight="1">
      <c r="A18" s="305">
        <v>2023</v>
      </c>
      <c r="B18" s="305" t="s">
        <v>1593</v>
      </c>
      <c r="C18" s="308">
        <v>47373</v>
      </c>
      <c r="D18" s="308">
        <v>27877</v>
      </c>
    </row>
    <row r="19" spans="1:4" ht="22.5" customHeight="1"/>
  </sheetData>
  <customSheetViews>
    <customSheetView guid="{7638DF67-4320-4B2E-8CED-F30400A22A6F}" showGridLines="0" printArea="1">
      <selection activeCell="I20" sqref="I20"/>
      <colBreaks count="1" manualBreakCount="1">
        <brk id="5" max="18" man="1"/>
      </colBreaks>
      <pageMargins left="0.25" right="0.25" top="0.75" bottom="0.75" header="0.3" footer="0.3"/>
      <pageSetup paperSize="9" scale="67" orientation="portrait" horizontalDpi="300" verticalDpi="300" r:id="rId1"/>
      <headerFooter>
        <oddFooter>&amp;C- &amp;P -</oddFooter>
      </headerFooter>
    </customSheetView>
    <customSheetView guid="{033C36F7-E1E4-46BF-954B-BBA7310CE75C}" showGridLines="0">
      <selection activeCell="E17" sqref="E17"/>
      <colBreaks count="1" manualBreakCount="1">
        <brk id="5" max="18" man="1"/>
      </colBreaks>
      <pageMargins left="0.25" right="0.25" top="0.75" bottom="0.75" header="0.3" footer="0.3"/>
      <pageSetup paperSize="9" scale="67" orientation="portrait" horizontalDpi="300" verticalDpi="300" r:id="rId2"/>
      <headerFooter>
        <oddFooter>&amp;C- &amp;P -</oddFooter>
      </headerFooter>
    </customSheetView>
    <customSheetView guid="{36472B0F-2A8F-4437-8A5B-DB8B4B6E968E}" showGridLines="0" printArea="1">
      <selection activeCell="G23" sqref="G23"/>
      <colBreaks count="1" manualBreakCount="1">
        <brk id="5" max="18" man="1"/>
      </colBreaks>
      <pageMargins left="0.25" right="0.25" top="0.75" bottom="0.75" header="0.3" footer="0.3"/>
      <pageSetup paperSize="9" scale="67" orientation="portrait" horizontalDpi="300" verticalDpi="300" r:id="rId3"/>
      <headerFooter>
        <oddFooter>&amp;C- &amp;P -</oddFooter>
      </headerFooter>
    </customSheetView>
    <customSheetView guid="{2D0A6E8D-0408-4801-8FAA-C5FD88FF0EC2}" showGridLines="0">
      <selection activeCell="I20" sqref="I20"/>
      <colBreaks count="1" manualBreakCount="1">
        <brk id="5" max="18" man="1"/>
      </colBreaks>
      <pageMargins left="0.25" right="0.25" top="0.75" bottom="0.75" header="0.3" footer="0.3"/>
      <pageSetup paperSize="9" scale="67" orientation="portrait" horizontalDpi="300" verticalDpi="300" r:id="rId4"/>
      <headerFooter>
        <oddFooter>&amp;C- &amp;P -</oddFooter>
      </headerFooter>
    </customSheetView>
    <customSheetView guid="{CCAE2F8D-A096-471A-A5DB-761473E75C80}" showGridLines="0" printArea="1">
      <selection activeCell="I20" sqref="I20"/>
      <colBreaks count="1" manualBreakCount="1">
        <brk id="5" max="18" man="1"/>
      </colBreaks>
      <pageMargins left="0.25" right="0.25" top="0.75" bottom="0.75" header="0.3" footer="0.3"/>
      <pageSetup paperSize="9" scale="67" orientation="portrait" horizontalDpi="300" verticalDpi="300" r:id="rId5"/>
      <headerFooter>
        <oddFooter>&amp;C- &amp;P -</oddFooter>
      </headerFooter>
    </customSheetView>
    <customSheetView guid="{A70FDA42-82B2-4F14-8984-2E2044C05861}" showGridLines="0">
      <selection activeCell="E17" sqref="E17"/>
      <colBreaks count="1" manualBreakCount="1">
        <brk id="5" max="18" man="1"/>
      </colBreaks>
      <pageMargins left="0.25" right="0.25" top="0.75" bottom="0.75" header="0.3" footer="0.3"/>
      <pageSetup paperSize="9" scale="67" orientation="portrait" horizontalDpi="300" verticalDpi="300" r:id="rId6"/>
      <headerFooter>
        <oddFooter>&amp;C- &amp;P -</oddFooter>
      </headerFooter>
    </customSheetView>
    <customSheetView guid="{F8F8F397-D6A3-4BD0-9E53-3D39483D1CBF}" showGridLines="0">
      <selection activeCell="I20" sqref="I20"/>
      <colBreaks count="1" manualBreakCount="1">
        <brk id="5" max="18" man="1"/>
      </colBreaks>
      <pageMargins left="0.25" right="0.25" top="0.75" bottom="0.75" header="0.3" footer="0.3"/>
      <pageSetup paperSize="9" scale="67" orientation="portrait" horizontalDpi="300" verticalDpi="300" r:id="rId7"/>
      <headerFooter>
        <oddFooter>&amp;C- &amp;P -</oddFooter>
      </headerFooter>
    </customSheetView>
    <customSheetView guid="{D673FFEC-E07D-49B9-A0FC-BCF5FDFD2C67}" showGridLines="0">
      <selection activeCell="G23" sqref="G23"/>
      <colBreaks count="1" manualBreakCount="1">
        <brk id="5" max="18" man="1"/>
      </colBreaks>
      <pageMargins left="0.25" right="0.25" top="0.75" bottom="0.75" header="0.3" footer="0.3"/>
      <pageSetup paperSize="9" scale="67" orientation="portrait" horizontalDpi="300" verticalDpi="300" r:id="rId8"/>
      <headerFooter>
        <oddFooter>&amp;C- &amp;P -</oddFooter>
      </headerFooter>
    </customSheetView>
    <customSheetView guid="{EE98275F-E3BA-4A7E-BE2A-0F7F35847352}" showGridLines="0" printArea="1">
      <selection activeCell="G23" sqref="G23"/>
      <colBreaks count="1" manualBreakCount="1">
        <brk id="5" max="18" man="1"/>
      </colBreaks>
      <pageMargins left="0.25" right="0.25" top="0.75" bottom="0.75" header="0.3" footer="0.3"/>
      <pageSetup paperSize="9" scale="67" orientation="portrait" horizontalDpi="300" verticalDpi="300" r:id="rId9"/>
      <headerFooter>
        <oddFooter>&amp;C- &amp;P -</oddFooter>
      </headerFooter>
    </customSheetView>
    <customSheetView guid="{97E03D02-D480-4666-A6E1-59D4144B3FD9}" showGridLines="0" printArea="1">
      <selection activeCell="F7" sqref="F7:F8"/>
      <colBreaks count="1" manualBreakCount="1">
        <brk id="5" max="18" man="1"/>
      </colBreaks>
      <pageMargins left="0.25" right="0.25" top="0.75" bottom="0.75" header="0.3" footer="0.3"/>
      <pageSetup paperSize="9" scale="67" orientation="portrait" horizontalDpi="300" verticalDpi="300" r:id="rId10"/>
      <headerFooter>
        <oddFooter>&amp;C- &amp;P -</oddFooter>
      </headerFooter>
    </customSheetView>
    <customSheetView guid="{9A3FFD83-48B2-47DA-8A5E-53892F5AF928}" showGridLines="0" printArea="1">
      <selection activeCell="E17" sqref="E17"/>
      <colBreaks count="1" manualBreakCount="1">
        <brk id="5" max="18" man="1"/>
      </colBreaks>
      <pageMargins left="0.25" right="0.25" top="0.75" bottom="0.75" header="0.3" footer="0.3"/>
      <pageSetup paperSize="9" scale="67" orientation="portrait" horizontalDpi="300" verticalDpi="300" r:id="rId11"/>
      <headerFooter>
        <oddFooter>&amp;C- &amp;P -</oddFooter>
      </headerFooter>
    </customSheetView>
    <customSheetView guid="{717D5D0E-03BD-42FE-B02F-A9FF9CADF1A5}" showGridLines="0">
      <selection activeCell="E17" sqref="E17"/>
      <colBreaks count="1" manualBreakCount="1">
        <brk id="5" max="18" man="1"/>
      </colBreaks>
      <pageMargins left="0.25" right="0.25" top="0.75" bottom="0.75" header="0.3" footer="0.3"/>
      <pageSetup paperSize="9" scale="67" orientation="portrait" horizontalDpi="300" verticalDpi="300" r:id="rId12"/>
      <headerFooter>
        <oddFooter>&amp;C- &amp;P -</oddFooter>
      </headerFooter>
    </customSheetView>
    <customSheetView guid="{30A2590E-B68F-488E-B4E2-55E3D8A53AAC}" showGridLines="0">
      <colBreaks count="1" manualBreakCount="1">
        <brk id="5" max="18" man="1"/>
      </colBreaks>
      <pageMargins left="0.25" right="0.25" top="0.75" bottom="0.75" header="0.3" footer="0.3"/>
      <pageSetup paperSize="9" scale="67" orientation="portrait" horizontalDpi="300" verticalDpi="300" r:id="rId13"/>
      <headerFooter>
        <oddFooter>&amp;C- &amp;P -</oddFooter>
      </headerFooter>
    </customSheetView>
    <customSheetView guid="{031DD57E-C293-423A-8DF7-B2FDC9241663}" showGridLines="0">
      <colBreaks count="1" manualBreakCount="1">
        <brk id="5" max="18" man="1"/>
      </colBreaks>
      <pageMargins left="0.25" right="0.25" top="0.75" bottom="0.75" header="0.3" footer="0.3"/>
      <pageSetup paperSize="9" scale="67" orientation="portrait" horizontalDpi="300" verticalDpi="300" r:id="rId14"/>
      <headerFooter>
        <oddFooter>&amp;C- &amp;P -</oddFooter>
      </headerFooter>
    </customSheetView>
    <customSheetView guid="{F9B3178F-FE3C-420E-BE2A-18A94A5552B8}" showGridLines="0">
      <colBreaks count="1" manualBreakCount="1">
        <brk id="5" max="18" man="1"/>
      </colBreaks>
      <pageMargins left="0.25" right="0.25" top="0.75" bottom="0.75" header="0.3" footer="0.3"/>
      <pageSetup paperSize="9" scale="67" orientation="portrait" horizontalDpi="300" verticalDpi="300" r:id="rId15"/>
      <headerFooter>
        <oddFooter>&amp;C- &amp;P -</oddFooter>
      </headerFooter>
    </customSheetView>
    <customSheetView guid="{F314B098-4B95-4B92-8423-CB04A69922DF}" showGridLines="0" printArea="1">
      <selection activeCell="E17" sqref="E17"/>
      <colBreaks count="1" manualBreakCount="1">
        <brk id="5" max="18" man="1"/>
      </colBreaks>
      <pageMargins left="0.25" right="0.25" top="0.75" bottom="0.75" header="0.3" footer="0.3"/>
      <pageSetup paperSize="9" scale="67" orientation="portrait" horizontalDpi="300" verticalDpi="300" r:id="rId16"/>
      <headerFooter>
        <oddFooter>&amp;C- &amp;P -</oddFooter>
      </headerFooter>
    </customSheetView>
    <customSheetView guid="{BBA60712-7519-46EB-A3CF-B043CF2D8D90}" showGridLines="0" printArea="1">
      <selection activeCell="E17" sqref="E17"/>
      <colBreaks count="1" manualBreakCount="1">
        <brk id="5" max="18" man="1"/>
      </colBreaks>
      <pageMargins left="0.25" right="0.25" top="0.75" bottom="0.75" header="0.3" footer="0.3"/>
      <pageSetup paperSize="9" scale="67" orientation="portrait" horizontalDpi="300" verticalDpi="300" r:id="rId17"/>
      <headerFooter>
        <oddFooter>&amp;C- &amp;P -</oddFooter>
      </headerFooter>
    </customSheetView>
    <customSheetView guid="{FAEA9D20-506D-4159-8291-B8ED06C29A08}" showGridLines="0">
      <colBreaks count="1" manualBreakCount="1">
        <brk id="5" max="18" man="1"/>
      </colBreaks>
      <pageMargins left="0.25" right="0.25" top="0.75" bottom="0.75" header="0.3" footer="0.3"/>
      <pageSetup paperSize="9" scale="67" orientation="portrait" horizontalDpi="300" verticalDpi="300" r:id="rId18"/>
      <headerFooter>
        <oddFooter>&amp;C- &amp;P -</oddFooter>
      </headerFooter>
    </customSheetView>
    <customSheetView guid="{499C3B7B-ECFB-4FFB-BA0B-0B7B9DCC326F}" showGridLines="0" printArea="1">
      <colBreaks count="1" manualBreakCount="1">
        <brk id="5" max="18" man="1"/>
      </colBreaks>
      <pageMargins left="0.25" right="0.25" top="0.75" bottom="0.75" header="0.3" footer="0.3"/>
      <pageSetup paperSize="9" scale="67" orientation="portrait" horizontalDpi="300" verticalDpi="300" r:id="rId19"/>
      <headerFooter>
        <oddFooter>&amp;C- &amp;P -</oddFooter>
      </headerFooter>
    </customSheetView>
    <customSheetView guid="{582EB886-5348-41F7-B6C3-7D5782D3ACD9}" showGridLines="0">
      <colBreaks count="1" manualBreakCount="1">
        <brk id="5" max="18" man="1"/>
      </colBreaks>
      <pageMargins left="0.25" right="0.25" top="0.75" bottom="0.75" header="0.3" footer="0.3"/>
      <pageSetup paperSize="9" scale="67" orientation="portrait" horizontalDpi="300" verticalDpi="300" r:id="rId20"/>
      <headerFooter>
        <oddFooter>&amp;C- &amp;P -</oddFooter>
      </headerFooter>
    </customSheetView>
    <customSheetView guid="{67A28A89-E198-4A6E-809F-7C1EE1D592B0}" showGridLines="0" printArea="1">
      <colBreaks count="1" manualBreakCount="1">
        <brk id="5" max="18" man="1"/>
      </colBreaks>
      <pageMargins left="0.25" right="0.25" top="0.75" bottom="0.75" header="0.3" footer="0.3"/>
      <pageSetup paperSize="9" scale="67" orientation="portrait" horizontalDpi="300" verticalDpi="300" r:id="rId21"/>
      <headerFooter>
        <oddFooter>&amp;C- &amp;P -</oddFooter>
      </headerFooter>
    </customSheetView>
    <customSheetView guid="{CED0B8D9-B004-48AD-A858-70C151F3F6A0}" showGridLines="0">
      <colBreaks count="1" manualBreakCount="1">
        <brk id="5" max="18" man="1"/>
      </colBreaks>
      <pageMargins left="0.25" right="0.25" top="0.75" bottom="0.75" header="0.3" footer="0.3"/>
      <pageSetup paperSize="9" scale="67" orientation="portrait" horizontalDpi="300" verticalDpi="300" r:id="rId22"/>
      <headerFooter>
        <oddFooter>&amp;C- &amp;P -</oddFooter>
      </headerFooter>
    </customSheetView>
    <customSheetView guid="{76A99285-706C-47CC-88FC-63EDE717FCB7}" showGridLines="0">
      <colBreaks count="1" manualBreakCount="1">
        <brk id="5" max="18" man="1"/>
      </colBreaks>
      <pageMargins left="0.25" right="0.25" top="0.75" bottom="0.75" header="0.3" footer="0.3"/>
      <pageSetup paperSize="9" scale="67" orientation="portrait" horizontalDpi="300" verticalDpi="300" r:id="rId23"/>
      <headerFooter>
        <oddFooter>&amp;C- &amp;P -</oddFooter>
      </headerFooter>
    </customSheetView>
    <customSheetView guid="{00865AC3-5823-4499-87D6-A32864153DFC}" showGridLines="0">
      <colBreaks count="1" manualBreakCount="1">
        <brk id="5" max="18" man="1"/>
      </colBreaks>
      <pageMargins left="0.25" right="0.25" top="0.75" bottom="0.75" header="0.3" footer="0.3"/>
      <pageSetup paperSize="9" scale="67" orientation="portrait" horizontalDpi="300" verticalDpi="300" r:id="rId24"/>
      <headerFooter>
        <oddFooter>&amp;C- &amp;P -</oddFooter>
      </headerFooter>
    </customSheetView>
    <customSheetView guid="{441DB8A6-A33C-419D-875A-3F2FFBE6E0E8}" showGridLines="0">
      <colBreaks count="1" manualBreakCount="1">
        <brk id="5" max="18" man="1"/>
      </colBreaks>
      <pageMargins left="0.25" right="0.25" top="0.75" bottom="0.75" header="0.3" footer="0.3"/>
      <pageSetup paperSize="9" scale="67" orientation="portrait" horizontalDpi="300" verticalDpi="300" r:id="rId25"/>
      <headerFooter>
        <oddFooter>&amp;C- &amp;P -</oddFooter>
      </headerFooter>
    </customSheetView>
    <customSheetView guid="{2BC28E4B-9C81-4843-8B55-63150A8DD92B}" showGridLines="0">
      <colBreaks count="1" manualBreakCount="1">
        <brk id="5" max="18" man="1"/>
      </colBreaks>
      <pageMargins left="0.25" right="0.25" top="0.75" bottom="0.75" header="0.3" footer="0.3"/>
      <pageSetup paperSize="9" scale="67" orientation="portrait" horizontalDpi="300" verticalDpi="300" r:id="rId26"/>
      <headerFooter>
        <oddFooter>&amp;C- &amp;P -</oddFooter>
      </headerFooter>
    </customSheetView>
    <customSheetView guid="{CEC8D9A4-667A-441A-B348-38BA69B851DA}" showGridLines="0">
      <colBreaks count="1" manualBreakCount="1">
        <brk id="5" max="18" man="1"/>
      </colBreaks>
      <pageMargins left="0.25" right="0.25" top="0.75" bottom="0.75" header="0.3" footer="0.3"/>
      <pageSetup paperSize="9" scale="67" orientation="portrait" horizontalDpi="300" verticalDpi="300" r:id="rId27"/>
      <headerFooter>
        <oddFooter>&amp;C- &amp;P -</oddFooter>
      </headerFooter>
    </customSheetView>
    <customSheetView guid="{84F041DC-148A-40FE-A6D1-68C2D054DF55}" showGridLines="0">
      <colBreaks count="1" manualBreakCount="1">
        <brk id="5" max="18" man="1"/>
      </colBreaks>
      <pageMargins left="0.25" right="0.25" top="0.75" bottom="0.75" header="0.3" footer="0.3"/>
      <pageSetup paperSize="9" scale="67" orientation="portrait" horizontalDpi="300" verticalDpi="300" r:id="rId28"/>
      <headerFooter>
        <oddFooter>&amp;C- &amp;P -</oddFooter>
      </headerFooter>
    </customSheetView>
    <customSheetView guid="{EA8DD5C4-37CD-4D83-93C6-8AAE3FA22626}" showGridLines="0">
      <colBreaks count="1" manualBreakCount="1">
        <brk id="5" max="18" man="1"/>
      </colBreaks>
      <pageMargins left="0.25" right="0.25" top="0.75" bottom="0.75" header="0.3" footer="0.3"/>
      <pageSetup paperSize="9" scale="67" orientation="portrait" horizontalDpi="300" verticalDpi="300" r:id="rId29"/>
      <headerFooter>
        <oddFooter>&amp;C- &amp;P -</oddFooter>
      </headerFooter>
    </customSheetView>
    <customSheetView guid="{EB719729-E4E7-4A6B-A0F2-B45634A8A39C}" showGridLines="0">
      <colBreaks count="1" manualBreakCount="1">
        <brk id="5" max="18" man="1"/>
      </colBreaks>
      <pageMargins left="0.25" right="0.25" top="0.75" bottom="0.75" header="0.3" footer="0.3"/>
      <pageSetup paperSize="9" scale="67" orientation="portrait" horizontalDpi="300" verticalDpi="300" r:id="rId30"/>
      <headerFooter>
        <oddFooter>&amp;C- &amp;P -</oddFooter>
      </headerFooter>
    </customSheetView>
    <customSheetView guid="{3BCE3315-BEC0-4AD9-A818-0BC0D795FE7B}" showGridLines="0" printArea="1">
      <colBreaks count="1" manualBreakCount="1">
        <brk id="5" max="18" man="1"/>
      </colBreaks>
      <pageMargins left="0.25" right="0.25" top="0.75" bottom="0.75" header="0.3" footer="0.3"/>
      <pageSetup paperSize="9" scale="67" orientation="portrait" horizontalDpi="300" verticalDpi="300" r:id="rId31"/>
      <headerFooter>
        <oddFooter>&amp;C- &amp;P -</oddFooter>
      </headerFooter>
    </customSheetView>
    <customSheetView guid="{D5E8139D-26D3-42E5-96BB-6121322C48CB}" showGridLines="0">
      <colBreaks count="1" manualBreakCount="1">
        <brk id="5" max="18" man="1"/>
      </colBreaks>
      <pageMargins left="0.25" right="0.25" top="0.75" bottom="0.75" header="0.3" footer="0.3"/>
      <pageSetup paperSize="9" scale="67" orientation="portrait" horizontalDpi="300" verticalDpi="300" r:id="rId32"/>
      <headerFooter>
        <oddFooter>&amp;C- &amp;P -</oddFooter>
      </headerFooter>
    </customSheetView>
    <customSheetView guid="{A7A537DD-3639-4028-8374-24EF93F7F50D}" showGridLines="0" printArea="1">
      <colBreaks count="1" manualBreakCount="1">
        <brk id="5" max="18" man="1"/>
      </colBreaks>
      <pageMargins left="0.25" right="0.25" top="0.75" bottom="0.75" header="0.3" footer="0.3"/>
      <pageSetup paperSize="9" scale="67" orientation="portrait" horizontalDpi="300" verticalDpi="300" r:id="rId33"/>
      <headerFooter>
        <oddFooter>&amp;C- &amp;P -</oddFooter>
      </headerFooter>
    </customSheetView>
    <customSheetView guid="{0B51740E-E870-447D-82CF-F9426A0FDB8A}" showGridLines="0">
      <colBreaks count="1" manualBreakCount="1">
        <brk id="5" max="18" man="1"/>
      </colBreaks>
      <pageMargins left="0.25" right="0.25" top="0.75" bottom="0.75" header="0.3" footer="0.3"/>
      <pageSetup paperSize="9" scale="67" orientation="portrait" horizontalDpi="300" verticalDpi="300" r:id="rId34"/>
      <headerFooter>
        <oddFooter>&amp;C- &amp;P -</oddFooter>
      </headerFooter>
    </customSheetView>
    <customSheetView guid="{B25978DA-B72A-4DF3-B7F6-0B7323E18582}" showGridLines="0">
      <selection activeCell="E17" sqref="E17"/>
      <colBreaks count="1" manualBreakCount="1">
        <brk id="5" max="18" man="1"/>
      </colBreaks>
      <pageMargins left="0.25" right="0.25" top="0.75" bottom="0.75" header="0.3" footer="0.3"/>
      <pageSetup paperSize="9" scale="67" orientation="portrait" horizontalDpi="300" verticalDpi="300" r:id="rId35"/>
      <headerFooter>
        <oddFooter>&amp;C- &amp;P -</oddFooter>
      </headerFooter>
    </customSheetView>
    <customSheetView guid="{1FD8CC80-ABBD-4004-965D-7C3A94C6060A}" showGridLines="0" printArea="1">
      <colBreaks count="1" manualBreakCount="1">
        <brk id="5" max="18" man="1"/>
      </colBreaks>
      <pageMargins left="0.25" right="0.25" top="0.75" bottom="0.75" header="0.3" footer="0.3"/>
      <pageSetup paperSize="9" scale="67" orientation="portrait" horizontalDpi="300" verticalDpi="300" r:id="rId36"/>
      <headerFooter>
        <oddFooter>&amp;C- &amp;P -</oddFooter>
      </headerFooter>
    </customSheetView>
    <customSheetView guid="{4B3B3520-A8B7-4246-A658-5E3046C11156}" showGridLines="0" printArea="1">
      <colBreaks count="1" manualBreakCount="1">
        <brk id="5" max="18" man="1"/>
      </colBreaks>
      <pageMargins left="0.25" right="0.25" top="0.75" bottom="0.75" header="0.3" footer="0.3"/>
      <pageSetup paperSize="9" scale="67" orientation="portrait" horizontalDpi="300" verticalDpi="300" r:id="rId37"/>
      <headerFooter>
        <oddFooter>&amp;C- &amp;P -</oddFooter>
      </headerFooter>
    </customSheetView>
    <customSheetView guid="{8AC86257-3275-45B0-9EB5-FCC978284538}" showGridLines="0">
      <selection activeCell="E17" sqref="E17"/>
      <colBreaks count="1" manualBreakCount="1">
        <brk id="5" max="18" man="1"/>
      </colBreaks>
      <pageMargins left="0.25" right="0.25" top="0.75" bottom="0.75" header="0.3" footer="0.3"/>
      <pageSetup paperSize="9" scale="67" orientation="portrait" horizontalDpi="300" verticalDpi="300" r:id="rId38"/>
      <headerFooter>
        <oddFooter>&amp;C- &amp;P -</oddFooter>
      </headerFooter>
    </customSheetView>
    <customSheetView guid="{E45D6C9F-29CA-4814-BB11-FCF7794E8FD9}" showGridLines="0" printArea="1">
      <selection activeCell="E17" sqref="E17"/>
      <colBreaks count="1" manualBreakCount="1">
        <brk id="5" max="18" man="1"/>
      </colBreaks>
      <pageMargins left="0.25" right="0.25" top="0.75" bottom="0.75" header="0.3" footer="0.3"/>
      <pageSetup paperSize="9" scale="67" orientation="portrait" horizontalDpi="300" verticalDpi="300" r:id="rId39"/>
      <headerFooter>
        <oddFooter>&amp;C- &amp;P -</oddFooter>
      </headerFooter>
    </customSheetView>
    <customSheetView guid="{8B4E2514-D1F2-4DC0-817C-9C588D7DCCCB}" showGridLines="0" printArea="1">
      <selection activeCell="G23" sqref="G23"/>
      <colBreaks count="1" manualBreakCount="1">
        <brk id="5" max="18" man="1"/>
      </colBreaks>
      <pageMargins left="0.25" right="0.25" top="0.75" bottom="0.75" header="0.3" footer="0.3"/>
      <pageSetup paperSize="9" scale="67" orientation="portrait" horizontalDpi="300" verticalDpi="300" r:id="rId40"/>
      <headerFooter>
        <oddFooter>&amp;C- &amp;P -</oddFooter>
      </headerFooter>
    </customSheetView>
    <customSheetView guid="{C0326AA0-4A84-4874-8CF5-FBF582EDE8E4}" showGridLines="0" printArea="1">
      <selection activeCell="G23" sqref="G23"/>
      <colBreaks count="1" manualBreakCount="1">
        <brk id="5" max="18" man="1"/>
      </colBreaks>
      <pageMargins left="0.25" right="0.25" top="0.75" bottom="0.75" header="0.3" footer="0.3"/>
      <pageSetup paperSize="9" scale="67" orientation="portrait" horizontalDpi="300" verticalDpi="300" r:id="rId41"/>
      <headerFooter>
        <oddFooter>&amp;C- &amp;P -</oddFooter>
      </headerFooter>
    </customSheetView>
    <customSheetView guid="{59B93C71-A242-4D48-B468-4BF3F954629F}" showGridLines="0" printArea="1">
      <selection activeCell="E17" sqref="E17"/>
      <colBreaks count="1" manualBreakCount="1">
        <brk id="5" max="18" man="1"/>
      </colBreaks>
      <pageMargins left="0.25" right="0.25" top="0.75" bottom="0.75" header="0.3" footer="0.3"/>
      <pageSetup paperSize="9" scale="67" orientation="portrait" horizontalDpi="300" verticalDpi="300" r:id="rId42"/>
      <headerFooter>
        <oddFooter>&amp;C- &amp;P -</oddFooter>
      </headerFooter>
    </customSheetView>
    <customSheetView guid="{1E58E4D1-4C75-4B8C-BEB1-17A46DD86746}" showGridLines="0">
      <selection activeCell="E17" sqref="E17"/>
      <colBreaks count="1" manualBreakCount="1">
        <brk id="5" max="18" man="1"/>
      </colBreaks>
      <pageMargins left="0.25" right="0.25" top="0.75" bottom="0.75" header="0.3" footer="0.3"/>
      <pageSetup paperSize="9" scale="67" orientation="portrait" horizontalDpi="300" verticalDpi="300" r:id="rId43"/>
      <headerFooter>
        <oddFooter>&amp;C- &amp;P -</oddFooter>
      </headerFooter>
    </customSheetView>
    <customSheetView guid="{D71B0015-E1E5-4683-BC96-4B8372B0A92C}" showGridLines="0" printArea="1">
      <selection activeCell="E17" sqref="E17"/>
      <colBreaks count="1" manualBreakCount="1">
        <brk id="5" max="18" man="1"/>
      </colBreaks>
      <pageMargins left="0.25" right="0.25" top="0.75" bottom="0.75" header="0.3" footer="0.3"/>
      <pageSetup paperSize="9" scale="67" orientation="portrait" horizontalDpi="300" verticalDpi="300" r:id="rId44"/>
      <headerFooter>
        <oddFooter>&amp;C- &amp;P -</oddFooter>
      </headerFooter>
    </customSheetView>
    <customSheetView guid="{7A9295A9-5D4A-4252-8AE5-EAA229FB3161}" showGridLines="0" printArea="1">
      <selection activeCell="E17" sqref="E17"/>
      <colBreaks count="1" manualBreakCount="1">
        <brk id="5" max="18" man="1"/>
      </colBreaks>
      <pageMargins left="0.25" right="0.25" top="0.75" bottom="0.75" header="0.3" footer="0.3"/>
      <pageSetup paperSize="9" scale="67" orientation="portrait" horizontalDpi="300" verticalDpi="300" r:id="rId45"/>
      <headerFooter>
        <oddFooter>&amp;C- &amp;P -</oddFooter>
      </headerFooter>
    </customSheetView>
    <customSheetView guid="{034C4040-D496-4677-9760-C8AFC8A3816C}" showGridLines="0">
      <selection activeCell="E17" sqref="E17"/>
      <colBreaks count="1" manualBreakCount="1">
        <brk id="5" max="18" man="1"/>
      </colBreaks>
      <pageMargins left="0.25" right="0.25" top="0.75" bottom="0.75" header="0.3" footer="0.3"/>
      <pageSetup paperSize="9" scale="67" orientation="portrait" horizontalDpi="300" verticalDpi="300" r:id="rId46"/>
      <headerFooter>
        <oddFooter>&amp;C- &amp;P -</oddFooter>
      </headerFooter>
    </customSheetView>
    <customSheetView guid="{430D13A4-4EC3-4F3B-94F5-67B604D20D98}" showGridLines="0" printArea="1">
      <selection activeCell="I20" sqref="I20"/>
      <colBreaks count="1" manualBreakCount="1">
        <brk id="5" max="18" man="1"/>
      </colBreaks>
      <pageMargins left="0.25" right="0.25" top="0.75" bottom="0.75" header="0.3" footer="0.3"/>
      <pageSetup paperSize="9" scale="67" orientation="portrait" horizontalDpi="300" verticalDpi="300" r:id="rId47"/>
      <headerFooter>
        <oddFooter>&amp;C- &amp;P -</oddFooter>
      </headerFooter>
    </customSheetView>
    <customSheetView guid="{337CCED3-5E6B-4E3D-BC98-489707EF974E}" showGridLines="0" printArea="1">
      <selection activeCell="E17" sqref="E17"/>
      <colBreaks count="1" manualBreakCount="1">
        <brk id="5" max="18" man="1"/>
      </colBreaks>
      <pageMargins left="0.25" right="0.25" top="0.75" bottom="0.75" header="0.3" footer="0.3"/>
      <pageSetup paperSize="9" scale="67" orientation="portrait" horizontalDpi="300" verticalDpi="300" r:id="rId48"/>
      <headerFooter>
        <oddFooter>&amp;C- &amp;P -</oddFooter>
      </headerFooter>
    </customSheetView>
    <customSheetView guid="{0EDD8A79-DA95-4C03-AB90-8EF8BEF7366A}" showGridLines="0">
      <selection activeCell="I20" sqref="I20"/>
      <colBreaks count="1" manualBreakCount="1">
        <brk id="5" max="18" man="1"/>
      </colBreaks>
      <pageMargins left="0.25" right="0.25" top="0.75" bottom="0.75" header="0.3" footer="0.3"/>
      <pageSetup paperSize="9" scale="67" orientation="portrait" horizontalDpi="300" verticalDpi="300" r:id="rId49"/>
      <headerFooter>
        <oddFooter>&amp;C- &amp;P -</oddFooter>
      </headerFooter>
    </customSheetView>
    <customSheetView guid="{214495F1-9B71-47E5-887D-A07A1A95C8B8}" showGridLines="0">
      <selection activeCell="I20" sqref="I20"/>
      <colBreaks count="1" manualBreakCount="1">
        <brk id="5" max="18" man="1"/>
      </colBreaks>
      <pageMargins left="0.25" right="0.25" top="0.75" bottom="0.75" header="0.3" footer="0.3"/>
      <pageSetup paperSize="9" scale="67" orientation="portrait" horizontalDpi="300" verticalDpi="300" r:id="rId50"/>
      <headerFooter>
        <oddFooter>&amp;C- &amp;P -</oddFooter>
      </headerFooter>
    </customSheetView>
    <customSheetView guid="{CD8CBEF9-02F2-47BF-8155-972E366007BB}" showGridLines="0" printArea="1">
      <selection activeCell="I20" sqref="I20"/>
      <colBreaks count="1" manualBreakCount="1">
        <brk id="5" max="18" man="1"/>
      </colBreaks>
      <pageMargins left="0.25" right="0.25" top="0.75" bottom="0.75" header="0.3" footer="0.3"/>
      <pageSetup paperSize="9" scale="67" orientation="portrait" horizontalDpi="300" verticalDpi="300" r:id="rId51"/>
      <headerFooter>
        <oddFooter>&amp;C- &amp;P -</oddFooter>
      </headerFooter>
    </customSheetView>
    <customSheetView guid="{BD61EDB6-A93F-4890-AEDE-32E26E64EB3F}" showGridLines="0" printArea="1">
      <selection activeCell="E17" sqref="E17"/>
      <colBreaks count="1" manualBreakCount="1">
        <brk id="5" max="18" man="1"/>
      </colBreaks>
      <pageMargins left="0.25" right="0.25" top="0.75" bottom="0.75" header="0.3" footer="0.3"/>
      <pageSetup paperSize="9" scale="67" orientation="portrait" horizontalDpi="300" verticalDpi="300" r:id="rId52"/>
      <headerFooter>
        <oddFooter>&amp;C- &amp;P -</oddFooter>
      </headerFooter>
    </customSheetView>
    <customSheetView guid="{2551149C-B400-4FF7-9C66-7D38AF192CD3}" showGridLines="0">
      <selection activeCell="I20" sqref="I20"/>
      <colBreaks count="1" manualBreakCount="1">
        <brk id="5" max="18" man="1"/>
      </colBreaks>
      <pageMargins left="0.25" right="0.25" top="0.75" bottom="0.75" header="0.3" footer="0.3"/>
      <pageSetup paperSize="9" scale="67" orientation="portrait" horizontalDpi="300" verticalDpi="300" r:id="rId53"/>
      <headerFooter>
        <oddFooter>&amp;C- &amp;P -</oddFooter>
      </headerFooter>
    </customSheetView>
    <customSheetView guid="{F0A88F7F-B050-44D2-9557-2B68B424EAF3}" showGridLines="0">
      <selection activeCell="E17" sqref="E17"/>
      <colBreaks count="1" manualBreakCount="1">
        <brk id="5" max="18" man="1"/>
      </colBreaks>
      <pageMargins left="0.25" right="0.25" top="0.75" bottom="0.75" header="0.3" footer="0.3"/>
      <pageSetup paperSize="9" scale="67" orientation="portrait" horizontalDpi="300" verticalDpi="300" r:id="rId54"/>
      <headerFooter>
        <oddFooter>&amp;C- &amp;P -</oddFooter>
      </headerFooter>
    </customSheetView>
    <customSheetView guid="{2868789A-41EF-4245-B3C9-D4B5F666F8F4}" showGridLines="0" printArea="1">
      <selection activeCell="E17" sqref="E17"/>
      <colBreaks count="1" manualBreakCount="1">
        <brk id="5" max="18" man="1"/>
      </colBreaks>
      <pageMargins left="0.25" right="0.25" top="0.75" bottom="0.75" header="0.3" footer="0.3"/>
      <pageSetup paperSize="9" scale="67" orientation="portrait" horizontalDpi="300" verticalDpi="300" r:id="rId55"/>
      <headerFooter>
        <oddFooter>&amp;C- &amp;P -</oddFooter>
      </headerFooter>
    </customSheetView>
    <customSheetView guid="{D4061CCF-D275-4D76-9A0F-61EA73C6A533}" showGridLines="0" printArea="1">
      <selection activeCell="E17" sqref="E17"/>
      <colBreaks count="1" manualBreakCount="1">
        <brk id="5" max="18" man="1"/>
      </colBreaks>
      <pageMargins left="0.25" right="0.25" top="0.75" bottom="0.75" header="0.3" footer="0.3"/>
      <pageSetup paperSize="9" scale="67" orientation="portrait" horizontalDpi="300" verticalDpi="300" r:id="rId56"/>
      <headerFooter>
        <oddFooter>&amp;C- &amp;P -</oddFooter>
      </headerFooter>
    </customSheetView>
    <customSheetView guid="{EDD10121-F027-40CB-A383-1ABBBA7824D4}" showGridLines="0" printArea="1">
      <selection activeCell="E17" sqref="E17"/>
      <colBreaks count="1" manualBreakCount="1">
        <brk id="5" max="18" man="1"/>
      </colBreaks>
      <pageMargins left="0.25" right="0.25" top="0.75" bottom="0.75" header="0.3" footer="0.3"/>
      <pageSetup paperSize="9" scale="67" orientation="portrait" horizontalDpi="300" verticalDpi="300" r:id="rId57"/>
      <headerFooter>
        <oddFooter>&amp;C- &amp;P -</oddFooter>
      </headerFooter>
    </customSheetView>
    <customSheetView guid="{D6BD57F8-F6EE-4534-8181-C57064A1B98C}" scale="145" showGridLines="0">
      <selection activeCell="E16" sqref="E16"/>
      <colBreaks count="1" manualBreakCount="1">
        <brk id="5" max="18" man="1"/>
      </colBreaks>
      <pageMargins left="0.25" right="0.25" top="0.75" bottom="0.75" header="0.3" footer="0.3"/>
      <pageSetup paperSize="9" scale="67" orientation="portrait" horizontalDpi="300" verticalDpi="300" r:id="rId58"/>
      <headerFooter>
        <oddFooter>&amp;C- &amp;P -</oddFooter>
      </headerFooter>
    </customSheetView>
    <customSheetView guid="{277459B4-A39D-41CB-B2BE-AB6578293E76}" scale="145" showGridLines="0" printArea="1">
      <selection activeCell="E16" sqref="E16"/>
      <colBreaks count="1" manualBreakCount="1">
        <brk id="5" max="18" man="1"/>
      </colBreaks>
      <pageMargins left="0.25" right="0.25" top="0.75" bottom="0.75" header="0.3" footer="0.3"/>
      <pageSetup paperSize="9" scale="67"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67" orientation="portrait" horizontalDpi="300" verticalDpi="300" r:id="rId60"/>
  <headerFooter>
    <oddFooter>&amp;C- &amp;P -</oddFooter>
  </headerFooter>
  <colBreaks count="1" manualBreakCount="1">
    <brk id="5" max="18" man="1"/>
  </colBreaks>
  <drawing r:id="rId6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30" zoomScaleSheetLayoutView="100" workbookViewId="0">
      <selection activeCell="E1" sqref="E1"/>
    </sheetView>
  </sheetViews>
  <sheetFormatPr defaultColWidth="9" defaultRowHeight="13.5"/>
  <cols>
    <col min="1" max="2" width="11.875" style="209" customWidth="1"/>
    <col min="3" max="4" width="14.625" style="209" customWidth="1"/>
    <col min="5" max="5" width="11.375" style="209" customWidth="1"/>
    <col min="6" max="6" width="8"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ht="13.5" customHeight="1">
      <c r="C1" s="683"/>
      <c r="D1" s="683"/>
      <c r="E1" s="271" t="s">
        <v>399</v>
      </c>
    </row>
    <row r="2" spans="1:7">
      <c r="A2" s="209" t="s">
        <v>1507</v>
      </c>
      <c r="D2" s="682"/>
      <c r="E2" s="682"/>
      <c r="G2" s="209" t="s">
        <v>1507</v>
      </c>
    </row>
    <row r="3" spans="1:7">
      <c r="C3" s="682"/>
      <c r="D3" s="680"/>
      <c r="E3" s="680"/>
    </row>
    <row r="4" spans="1:7" ht="37.5" customHeight="1">
      <c r="A4" s="51" t="s">
        <v>83</v>
      </c>
      <c r="B4" s="51" t="s">
        <v>344</v>
      </c>
      <c r="C4" s="51" t="s">
        <v>1506</v>
      </c>
      <c r="D4" s="51" t="s">
        <v>1505</v>
      </c>
      <c r="E4" s="164"/>
    </row>
    <row r="5" spans="1:7" ht="22.5" customHeight="1">
      <c r="A5" s="91">
        <v>2010</v>
      </c>
      <c r="B5" s="91" t="s">
        <v>557</v>
      </c>
      <c r="C5" s="93">
        <f>30992+3360+25188+13164</f>
        <v>72704</v>
      </c>
      <c r="D5" s="93">
        <f>24586+1298+28260+19050</f>
        <v>73194</v>
      </c>
      <c r="E5" s="551"/>
    </row>
    <row r="6" spans="1:7" ht="22.5" customHeight="1">
      <c r="A6" s="51">
        <v>2011</v>
      </c>
      <c r="B6" s="91" t="s">
        <v>580</v>
      </c>
      <c r="C6" s="93">
        <f>21409+2747+20986+11547</f>
        <v>56689</v>
      </c>
      <c r="D6" s="93">
        <f>29881+1181+31016+26992</f>
        <v>89070</v>
      </c>
      <c r="E6" s="618"/>
    </row>
    <row r="7" spans="1:7" ht="22.5" customHeight="1">
      <c r="A7" s="51">
        <v>2012</v>
      </c>
      <c r="B7" s="91" t="s">
        <v>345</v>
      </c>
      <c r="C7" s="93">
        <f>31802+5312+24438+12973</f>
        <v>74525</v>
      </c>
      <c r="D7" s="93">
        <f>22171+1252+28274+15482</f>
        <v>67179</v>
      </c>
      <c r="E7" s="618"/>
    </row>
    <row r="8" spans="1:7" ht="22.5" customHeight="1">
      <c r="A8" s="51">
        <v>2013</v>
      </c>
      <c r="B8" s="91" t="s">
        <v>346</v>
      </c>
      <c r="C8" s="93">
        <v>65424</v>
      </c>
      <c r="D8" s="93">
        <v>59366</v>
      </c>
    </row>
    <row r="9" spans="1:7" ht="22.5" customHeight="1">
      <c r="A9" s="51">
        <v>2014</v>
      </c>
      <c r="B9" s="91" t="s">
        <v>347</v>
      </c>
      <c r="C9" s="93">
        <v>64244</v>
      </c>
      <c r="D9" s="93">
        <v>55076</v>
      </c>
      <c r="E9" s="682"/>
    </row>
    <row r="10" spans="1:7" ht="22.5" customHeight="1">
      <c r="A10" s="51">
        <v>2015</v>
      </c>
      <c r="B10" s="91" t="s">
        <v>348</v>
      </c>
      <c r="C10" s="93">
        <v>67287</v>
      </c>
      <c r="D10" s="93">
        <v>63361</v>
      </c>
      <c r="E10" s="682"/>
    </row>
    <row r="11" spans="1:7" ht="22.5" customHeight="1">
      <c r="A11" s="51">
        <v>2016</v>
      </c>
      <c r="B11" s="91" t="s">
        <v>349</v>
      </c>
      <c r="C11" s="93">
        <v>77040</v>
      </c>
      <c r="D11" s="93">
        <v>85184</v>
      </c>
      <c r="E11" s="681"/>
    </row>
    <row r="12" spans="1:7" ht="22.5" customHeight="1">
      <c r="A12" s="51">
        <v>2017</v>
      </c>
      <c r="B12" s="91" t="s">
        <v>350</v>
      </c>
      <c r="C12" s="93">
        <v>76355</v>
      </c>
      <c r="D12" s="93">
        <v>80533</v>
      </c>
    </row>
    <row r="13" spans="1:7" ht="22.5" customHeight="1">
      <c r="A13" s="51">
        <v>2018</v>
      </c>
      <c r="B13" s="91" t="s">
        <v>351</v>
      </c>
      <c r="C13" s="93">
        <v>64823</v>
      </c>
      <c r="D13" s="93">
        <v>69918</v>
      </c>
    </row>
    <row r="14" spans="1:7" ht="22.5" customHeight="1">
      <c r="A14" s="51">
        <v>2019</v>
      </c>
      <c r="B14" s="51" t="s">
        <v>352</v>
      </c>
      <c r="C14" s="93">
        <v>56328</v>
      </c>
      <c r="D14" s="93">
        <v>68876</v>
      </c>
    </row>
    <row r="15" spans="1:7" ht="22.5" customHeight="1">
      <c r="A15" s="228">
        <v>2020</v>
      </c>
      <c r="B15" s="228" t="s">
        <v>556</v>
      </c>
      <c r="C15" s="486">
        <v>29230</v>
      </c>
      <c r="D15" s="486">
        <v>22327</v>
      </c>
    </row>
    <row r="16" spans="1:7" ht="22.5" customHeight="1">
      <c r="A16" s="295">
        <v>2021</v>
      </c>
      <c r="B16" s="295" t="s">
        <v>585</v>
      </c>
      <c r="C16" s="308">
        <v>33111</v>
      </c>
      <c r="D16" s="308">
        <v>30607</v>
      </c>
    </row>
    <row r="17" spans="1:5" ht="22.5" customHeight="1">
      <c r="A17" s="295">
        <v>2022</v>
      </c>
      <c r="B17" s="295" t="s">
        <v>632</v>
      </c>
      <c r="C17" s="308">
        <v>49919</v>
      </c>
      <c r="D17" s="308">
        <v>49595</v>
      </c>
    </row>
    <row r="18" spans="1:5" ht="22.5" customHeight="1">
      <c r="A18" s="295">
        <v>2023</v>
      </c>
      <c r="B18" s="295" t="s">
        <v>1593</v>
      </c>
      <c r="C18" s="308">
        <v>51612</v>
      </c>
      <c r="D18" s="308">
        <v>57159</v>
      </c>
    </row>
    <row r="19" spans="1:5" ht="22.5" customHeight="1"/>
    <row r="20" spans="1:5" ht="22.5" customHeight="1"/>
    <row r="21" spans="1:5" ht="22.5" customHeight="1"/>
    <row r="22" spans="1:5" ht="22.5" customHeight="1">
      <c r="C22" s="369"/>
      <c r="D22" s="369"/>
      <c r="E22" s="369"/>
    </row>
    <row r="23" spans="1:5" ht="22.5" customHeight="1">
      <c r="C23" s="164"/>
      <c r="D23" s="552"/>
      <c r="E23" s="552"/>
    </row>
    <row r="24" spans="1:5" ht="22.5" customHeight="1">
      <c r="C24" s="164"/>
      <c r="D24" s="598"/>
      <c r="E24" s="598"/>
    </row>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7638DF67-4320-4B2E-8CED-F30400A22A6F}" showGridLines="0" printArea="1">
      <selection activeCell="E1" sqref="E1"/>
      <colBreaks count="1" manualBreakCount="1">
        <brk id="5" max="16" man="1"/>
      </colBreaks>
      <pageMargins left="0.25" right="0.25" top="0.75" bottom="0.75" header="0.3" footer="0.3"/>
      <pageSetup paperSize="9" scale="67" orientation="portrait" horizontalDpi="300" verticalDpi="300" r:id="rId1"/>
      <headerFooter>
        <oddFooter>&amp;C- &amp;P -</oddFooter>
      </headerFooter>
    </customSheetView>
    <customSheetView guid="{033C36F7-E1E4-46BF-954B-BBA7310CE75C}" showGridLines="0">
      <selection activeCell="E1" sqref="E1"/>
      <colBreaks count="1" manualBreakCount="1">
        <brk id="5" max="16" man="1"/>
      </colBreaks>
      <pageMargins left="0.25" right="0.25" top="0.75" bottom="0.75" header="0.3" footer="0.3"/>
      <pageSetup paperSize="9" scale="67" orientation="portrait" horizontalDpi="300" verticalDpi="300" r:id="rId2"/>
      <headerFooter>
        <oddFooter>&amp;C- &amp;P -</oddFooter>
      </headerFooter>
    </customSheetView>
    <customSheetView guid="{36472B0F-2A8F-4437-8A5B-DB8B4B6E968E}" showGridLines="0" printArea="1">
      <selection activeCell="E1" sqref="E1"/>
      <colBreaks count="1" manualBreakCount="1">
        <brk id="5" max="16" man="1"/>
      </colBreaks>
      <pageMargins left="0.25" right="0.25" top="0.75" bottom="0.75" header="0.3" footer="0.3"/>
      <pageSetup paperSize="9" scale="67" orientation="portrait" horizontalDpi="300" verticalDpi="300" r:id="rId3"/>
      <headerFooter>
        <oddFooter>&amp;C- &amp;P -</oddFooter>
      </headerFooter>
    </customSheetView>
    <customSheetView guid="{2D0A6E8D-0408-4801-8FAA-C5FD88FF0EC2}" showGridLines="0">
      <selection activeCell="E1" sqref="E1"/>
      <colBreaks count="1" manualBreakCount="1">
        <brk id="5" max="16" man="1"/>
      </colBreaks>
      <pageMargins left="0.25" right="0.25" top="0.75" bottom="0.75" header="0.3" footer="0.3"/>
      <pageSetup paperSize="9" scale="67" orientation="portrait" horizontalDpi="300" verticalDpi="300" r:id="rId4"/>
      <headerFooter>
        <oddFooter>&amp;C- &amp;P -</oddFooter>
      </headerFooter>
    </customSheetView>
    <customSheetView guid="{CCAE2F8D-A096-471A-A5DB-761473E75C80}" showGridLines="0" printArea="1">
      <selection activeCell="E1" sqref="E1"/>
      <colBreaks count="1" manualBreakCount="1">
        <brk id="5" max="16" man="1"/>
      </colBreaks>
      <pageMargins left="0.25" right="0.25" top="0.75" bottom="0.75" header="0.3" footer="0.3"/>
      <pageSetup paperSize="9" scale="67" orientation="portrait" horizontalDpi="300" verticalDpi="300" r:id="rId5"/>
      <headerFooter>
        <oddFooter>&amp;C- &amp;P -</oddFooter>
      </headerFooter>
    </customSheetView>
    <customSheetView guid="{A70FDA42-82B2-4F14-8984-2E2044C05861}" showGridLines="0">
      <selection activeCell="E1" sqref="E1"/>
      <colBreaks count="1" manualBreakCount="1">
        <brk id="5" max="16" man="1"/>
      </colBreaks>
      <pageMargins left="0.25" right="0.25" top="0.75" bottom="0.75" header="0.3" footer="0.3"/>
      <pageSetup paperSize="9" scale="67" orientation="portrait" horizontalDpi="300" verticalDpi="300" r:id="rId6"/>
      <headerFooter>
        <oddFooter>&amp;C- &amp;P -</oddFooter>
      </headerFooter>
    </customSheetView>
    <customSheetView guid="{F8F8F397-D6A3-4BD0-9E53-3D39483D1CBF}" showGridLines="0">
      <selection activeCell="E1" sqref="E1"/>
      <colBreaks count="1" manualBreakCount="1">
        <brk id="5" max="16" man="1"/>
      </colBreaks>
      <pageMargins left="0.25" right="0.25" top="0.75" bottom="0.75" header="0.3" footer="0.3"/>
      <pageSetup paperSize="9" scale="67" orientation="portrait" horizontalDpi="300" verticalDpi="300" r:id="rId7"/>
      <headerFooter>
        <oddFooter>&amp;C- &amp;P -</oddFooter>
      </headerFooter>
    </customSheetView>
    <customSheetView guid="{D673FFEC-E07D-49B9-A0FC-BCF5FDFD2C67}" showGridLines="0">
      <selection activeCell="E1" sqref="E1"/>
      <colBreaks count="1" manualBreakCount="1">
        <brk id="5" max="16" man="1"/>
      </colBreaks>
      <pageMargins left="0.25" right="0.25" top="0.75" bottom="0.75" header="0.3" footer="0.3"/>
      <pageSetup paperSize="9" scale="67" orientation="portrait" horizontalDpi="300" verticalDpi="300" r:id="rId8"/>
      <headerFooter>
        <oddFooter>&amp;C- &amp;P -</oddFooter>
      </headerFooter>
    </customSheetView>
    <customSheetView guid="{EE98275F-E3BA-4A7E-BE2A-0F7F35847352}" showGridLines="0" printArea="1">
      <selection activeCell="E1" sqref="E1"/>
      <colBreaks count="1" manualBreakCount="1">
        <brk id="5" max="16" man="1"/>
      </colBreaks>
      <pageMargins left="0.25" right="0.25" top="0.75" bottom="0.75" header="0.3" footer="0.3"/>
      <pageSetup paperSize="9" scale="67" orientation="portrait" horizontalDpi="300" verticalDpi="300" r:id="rId9"/>
      <headerFooter>
        <oddFooter>&amp;C- &amp;P -</oddFooter>
      </headerFooter>
    </customSheetView>
    <customSheetView guid="{97E03D02-D480-4666-A6E1-59D4144B3FD9}" showGridLines="0" printArea="1">
      <selection activeCell="S23" sqref="S23"/>
      <colBreaks count="1" manualBreakCount="1">
        <brk id="5" max="16" man="1"/>
      </colBreaks>
      <pageMargins left="0.25" right="0.25" top="0.75" bottom="0.75" header="0.3" footer="0.3"/>
      <pageSetup paperSize="9" scale="67" orientation="portrait" horizontalDpi="300" verticalDpi="300" r:id="rId10"/>
      <headerFooter>
        <oddFooter>&amp;C- &amp;P -</oddFooter>
      </headerFooter>
    </customSheetView>
    <customSheetView guid="{9A3FFD83-48B2-47DA-8A5E-53892F5AF928}" showGridLines="0" printArea="1">
      <selection activeCell="E1" sqref="E1"/>
      <colBreaks count="1" manualBreakCount="1">
        <brk id="5" max="16" man="1"/>
      </colBreaks>
      <pageMargins left="0.25" right="0.25" top="0.75" bottom="0.75" header="0.3" footer="0.3"/>
      <pageSetup paperSize="9" scale="67" orientation="portrait" horizontalDpi="300" verticalDpi="300" r:id="rId11"/>
      <headerFooter>
        <oddFooter>&amp;C- &amp;P -</oddFooter>
      </headerFooter>
    </customSheetView>
    <customSheetView guid="{717D5D0E-03BD-42FE-B02F-A9FF9CADF1A5}" showGridLines="0">
      <selection activeCell="E1" sqref="E1"/>
      <colBreaks count="1" manualBreakCount="1">
        <brk id="5" max="16" man="1"/>
      </colBreaks>
      <pageMargins left="0.25" right="0.25" top="0.75" bottom="0.75" header="0.3" footer="0.3"/>
      <pageSetup paperSize="9" scale="67" orientation="portrait" horizontalDpi="300" verticalDpi="300" r:id="rId12"/>
      <headerFooter>
        <oddFooter>&amp;C- &amp;P -</oddFooter>
      </headerFooter>
    </customSheetView>
    <customSheetView guid="{30A2590E-B68F-488E-B4E2-55E3D8A53AAC}" showGridLines="0">
      <selection activeCell="E1" sqref="E1"/>
      <colBreaks count="1" manualBreakCount="1">
        <brk id="5" max="16" man="1"/>
      </colBreaks>
      <pageMargins left="0.25" right="0.25" top="0.75" bottom="0.75" header="0.3" footer="0.3"/>
      <pageSetup paperSize="9" scale="67" orientation="portrait" horizontalDpi="300" verticalDpi="300" r:id="rId13"/>
      <headerFooter>
        <oddFooter>&amp;C- &amp;P -</oddFooter>
      </headerFooter>
    </customSheetView>
    <customSheetView guid="{031DD57E-C293-423A-8DF7-B2FDC9241663}" showGridLines="0">
      <selection activeCell="E1" sqref="E1"/>
      <colBreaks count="1" manualBreakCount="1">
        <brk id="5" max="16" man="1"/>
      </colBreaks>
      <pageMargins left="0.25" right="0.25" top="0.75" bottom="0.75" header="0.3" footer="0.3"/>
      <pageSetup paperSize="9" scale="67" orientation="portrait" horizontalDpi="300" verticalDpi="300" r:id="rId14"/>
      <headerFooter>
        <oddFooter>&amp;C- &amp;P -</oddFooter>
      </headerFooter>
    </customSheetView>
    <customSheetView guid="{F9B3178F-FE3C-420E-BE2A-18A94A5552B8}" showGridLines="0">
      <selection activeCell="E1" sqref="E1"/>
      <colBreaks count="1" manualBreakCount="1">
        <brk id="5" max="16" man="1"/>
      </colBreaks>
      <pageMargins left="0.25" right="0.25" top="0.75" bottom="0.75" header="0.3" footer="0.3"/>
      <pageSetup paperSize="9" scale="67" orientation="portrait" horizontalDpi="300" verticalDpi="300" r:id="rId15"/>
      <headerFooter>
        <oddFooter>&amp;C- &amp;P -</oddFooter>
      </headerFooter>
    </customSheetView>
    <customSheetView guid="{F314B098-4B95-4B92-8423-CB04A69922DF}" showGridLines="0" printArea="1">
      <colBreaks count="1" manualBreakCount="1">
        <brk id="5" max="16" man="1"/>
      </colBreaks>
      <pageMargins left="0.25" right="0.25" top="0.75" bottom="0.75" header="0.3" footer="0.3"/>
      <pageSetup paperSize="9" scale="67" orientation="portrait" horizontalDpi="300" verticalDpi="300" r:id="rId16"/>
      <headerFooter>
        <oddFooter>&amp;C- &amp;P -</oddFooter>
      </headerFooter>
    </customSheetView>
    <customSheetView guid="{BBA60712-7519-46EB-A3CF-B043CF2D8D90}" showGridLines="0" printArea="1">
      <colBreaks count="1" manualBreakCount="1">
        <brk id="5" max="16" man="1"/>
      </colBreaks>
      <pageMargins left="0.25" right="0.25" top="0.75" bottom="0.75" header="0.3" footer="0.3"/>
      <pageSetup paperSize="9" scale="67" orientation="portrait" horizontalDpi="300" verticalDpi="300" r:id="rId17"/>
      <headerFooter>
        <oddFooter>&amp;C- &amp;P -</oddFooter>
      </headerFooter>
    </customSheetView>
    <customSheetView guid="{FAEA9D20-506D-4159-8291-B8ED06C29A08}" showGridLines="0">
      <colBreaks count="1" manualBreakCount="1">
        <brk id="5" max="16" man="1"/>
      </colBreaks>
      <pageMargins left="0.25" right="0.25" top="0.75" bottom="0.75" header="0.3" footer="0.3"/>
      <pageSetup paperSize="9" scale="67" orientation="portrait" horizontalDpi="300" verticalDpi="300" r:id="rId18"/>
      <headerFooter>
        <oddFooter>&amp;C- &amp;P -</oddFooter>
      </headerFooter>
    </customSheetView>
    <customSheetView guid="{499C3B7B-ECFB-4FFB-BA0B-0B7B9DCC326F}" showGridLines="0" printArea="1">
      <colBreaks count="1" manualBreakCount="1">
        <brk id="5" max="16" man="1"/>
      </colBreaks>
      <pageMargins left="0.25" right="0.25" top="0.75" bottom="0.75" header="0.3" footer="0.3"/>
      <pageSetup paperSize="9" scale="67" orientation="portrait" horizontalDpi="300" verticalDpi="300" r:id="rId19"/>
      <headerFooter>
        <oddFooter>&amp;C- &amp;P -</oddFooter>
      </headerFooter>
    </customSheetView>
    <customSheetView guid="{582EB886-5348-41F7-B6C3-7D5782D3ACD9}" showGridLines="0">
      <colBreaks count="1" manualBreakCount="1">
        <brk id="5" max="16" man="1"/>
      </colBreaks>
      <pageMargins left="0.25" right="0.25" top="0.75" bottom="0.75" header="0.3" footer="0.3"/>
      <pageSetup paperSize="9" scale="67" orientation="portrait" horizontalDpi="300" verticalDpi="300" r:id="rId20"/>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67" orientation="portrait" horizontalDpi="300" verticalDpi="300" r:id="rId21"/>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67" orientation="portrait" horizontalDpi="300" verticalDpi="300" r:id="rId22"/>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67" orientation="portrait" horizontalDpi="300" verticalDpi="300" r:id="rId23"/>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67" orientation="portrait" horizontalDpi="300" verticalDpi="300" r:id="rId24"/>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67" orientation="portrait" horizontalDpi="300" verticalDpi="300" r:id="rId25"/>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67" orientation="portrait" horizontalDpi="300" verticalDpi="300" r:id="rId26"/>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67" orientation="portrait" horizontalDpi="300" verticalDpi="300" r:id="rId27"/>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67" orientation="portrait" horizontalDpi="300" verticalDpi="300" r:id="rId28"/>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67" orientation="portrait" horizontalDpi="300" verticalDpi="300" r:id="rId29"/>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67" orientation="portrait" horizontalDpi="300" verticalDpi="300" r:id="rId30"/>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67" orientation="portrait" horizontalDpi="300" verticalDpi="300" r:id="rId31"/>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67" orientation="portrait" horizontalDpi="300" verticalDpi="300" r:id="rId32"/>
      <headerFooter>
        <oddFooter>&amp;C- &amp;P -</oddFooter>
      </headerFooter>
    </customSheetView>
    <customSheetView guid="{A7A537DD-3639-4028-8374-24EF93F7F50D}" showGridLines="0" printArea="1">
      <colBreaks count="1" manualBreakCount="1">
        <brk id="5" max="16" man="1"/>
      </colBreaks>
      <pageMargins left="0.25" right="0.25" top="0.75" bottom="0.75" header="0.3" footer="0.3"/>
      <pageSetup paperSize="9" scale="67" orientation="portrait" horizontalDpi="300" verticalDpi="300" r:id="rId33"/>
      <headerFooter>
        <oddFooter>&amp;C- &amp;P -</oddFooter>
      </headerFooter>
    </customSheetView>
    <customSheetView guid="{0B51740E-E870-447D-82CF-F9426A0FDB8A}" showGridLines="0">
      <colBreaks count="1" manualBreakCount="1">
        <brk id="5" max="16" man="1"/>
      </colBreaks>
      <pageMargins left="0.25" right="0.25" top="0.75" bottom="0.75" header="0.3" footer="0.3"/>
      <pageSetup paperSize="9" scale="67" orientation="portrait" horizontalDpi="300" verticalDpi="300" r:id="rId34"/>
      <headerFooter>
        <oddFooter>&amp;C- &amp;P -</oddFooter>
      </headerFooter>
    </customSheetView>
    <customSheetView guid="{B25978DA-B72A-4DF3-B7F6-0B7323E18582}" showGridLines="0">
      <colBreaks count="1" manualBreakCount="1">
        <brk id="5" max="16" man="1"/>
      </colBreaks>
      <pageMargins left="0.25" right="0.25" top="0.75" bottom="0.75" header="0.3" footer="0.3"/>
      <pageSetup paperSize="9" scale="67" orientation="portrait" horizontalDpi="300" verticalDpi="300" r:id="rId35"/>
      <headerFooter>
        <oddFooter>&amp;C- &amp;P -</oddFooter>
      </headerFooter>
    </customSheetView>
    <customSheetView guid="{1FD8CC80-ABBD-4004-965D-7C3A94C6060A}" showGridLines="0" printArea="1">
      <selection activeCell="E1" sqref="E1"/>
      <colBreaks count="1" manualBreakCount="1">
        <brk id="5" max="16" man="1"/>
      </colBreaks>
      <pageMargins left="0.25" right="0.25" top="0.75" bottom="0.75" header="0.3" footer="0.3"/>
      <pageSetup paperSize="9" scale="67" orientation="portrait" horizontalDpi="300" verticalDpi="300" r:id="rId36"/>
      <headerFooter>
        <oddFooter>&amp;C- &amp;P -</oddFooter>
      </headerFooter>
    </customSheetView>
    <customSheetView guid="{4B3B3520-A8B7-4246-A658-5E3046C11156}" showGridLines="0" printArea="1">
      <selection activeCell="E1" sqref="E1"/>
      <colBreaks count="1" manualBreakCount="1">
        <brk id="5" max="16" man="1"/>
      </colBreaks>
      <pageMargins left="0.25" right="0.25" top="0.75" bottom="0.75" header="0.3" footer="0.3"/>
      <pageSetup paperSize="9" scale="67" orientation="portrait" horizontalDpi="300" verticalDpi="300" r:id="rId37"/>
      <headerFooter>
        <oddFooter>&amp;C- &amp;P -</oddFooter>
      </headerFooter>
    </customSheetView>
    <customSheetView guid="{8AC86257-3275-45B0-9EB5-FCC978284538}" showGridLines="0">
      <selection activeCell="E1" sqref="E1"/>
      <colBreaks count="1" manualBreakCount="1">
        <brk id="5" max="16" man="1"/>
      </colBreaks>
      <pageMargins left="0.25" right="0.25" top="0.75" bottom="0.75" header="0.3" footer="0.3"/>
      <pageSetup paperSize="9" scale="67" orientation="portrait" horizontalDpi="300" verticalDpi="300" r:id="rId38"/>
      <headerFooter>
        <oddFooter>&amp;C- &amp;P -</oddFooter>
      </headerFooter>
    </customSheetView>
    <customSheetView guid="{E45D6C9F-29CA-4814-BB11-FCF7794E8FD9}" showGridLines="0" printArea="1">
      <selection activeCell="E1" sqref="E1"/>
      <colBreaks count="1" manualBreakCount="1">
        <brk id="5" max="16" man="1"/>
      </colBreaks>
      <pageMargins left="0.25" right="0.25" top="0.75" bottom="0.75" header="0.3" footer="0.3"/>
      <pageSetup paperSize="9" scale="67" orientation="portrait" horizontalDpi="300" verticalDpi="300" r:id="rId39"/>
      <headerFooter>
        <oddFooter>&amp;C- &amp;P -</oddFooter>
      </headerFooter>
    </customSheetView>
    <customSheetView guid="{8B4E2514-D1F2-4DC0-817C-9C588D7DCCCB}" showGridLines="0" printArea="1">
      <selection activeCell="E1" sqref="E1"/>
      <colBreaks count="1" manualBreakCount="1">
        <brk id="5" max="16" man="1"/>
      </colBreaks>
      <pageMargins left="0.25" right="0.25" top="0.75" bottom="0.75" header="0.3" footer="0.3"/>
      <pageSetup paperSize="9" scale="67" orientation="portrait" horizontalDpi="300" verticalDpi="300" r:id="rId40"/>
      <headerFooter>
        <oddFooter>&amp;C- &amp;P -</oddFooter>
      </headerFooter>
    </customSheetView>
    <customSheetView guid="{C0326AA0-4A84-4874-8CF5-FBF582EDE8E4}" showGridLines="0" printArea="1">
      <selection activeCell="E1" sqref="E1"/>
      <colBreaks count="1" manualBreakCount="1">
        <brk id="5" max="16" man="1"/>
      </colBreaks>
      <pageMargins left="0.25" right="0.25" top="0.75" bottom="0.75" header="0.3" footer="0.3"/>
      <pageSetup paperSize="9" scale="67" orientation="portrait" horizontalDpi="300" verticalDpi="300" r:id="rId41"/>
      <headerFooter>
        <oddFooter>&amp;C- &amp;P -</oddFooter>
      </headerFooter>
    </customSheetView>
    <customSheetView guid="{59B93C71-A242-4D48-B468-4BF3F954629F}" showGridLines="0" printArea="1">
      <selection activeCell="E1" sqref="E1"/>
      <colBreaks count="1" manualBreakCount="1">
        <brk id="5" max="16" man="1"/>
      </colBreaks>
      <pageMargins left="0.25" right="0.25" top="0.75" bottom="0.75" header="0.3" footer="0.3"/>
      <pageSetup paperSize="9" scale="67" orientation="portrait" horizontalDpi="300" verticalDpi="300" r:id="rId42"/>
      <headerFooter>
        <oddFooter>&amp;C- &amp;P -</oddFooter>
      </headerFooter>
    </customSheetView>
    <customSheetView guid="{1E58E4D1-4C75-4B8C-BEB1-17A46DD86746}" showGridLines="0">
      <selection activeCell="E1" sqref="E1"/>
      <colBreaks count="1" manualBreakCount="1">
        <brk id="5" max="16" man="1"/>
      </colBreaks>
      <pageMargins left="0.25" right="0.25" top="0.75" bottom="0.75" header="0.3" footer="0.3"/>
      <pageSetup paperSize="9" scale="67" orientation="portrait" horizontalDpi="300" verticalDpi="300" r:id="rId43"/>
      <headerFooter>
        <oddFooter>&amp;C- &amp;P -</oddFooter>
      </headerFooter>
    </customSheetView>
    <customSheetView guid="{D71B0015-E1E5-4683-BC96-4B8372B0A92C}" showGridLines="0" printArea="1">
      <selection activeCell="E1" sqref="E1"/>
      <colBreaks count="1" manualBreakCount="1">
        <brk id="5" max="16" man="1"/>
      </colBreaks>
      <pageMargins left="0.25" right="0.25" top="0.75" bottom="0.75" header="0.3" footer="0.3"/>
      <pageSetup paperSize="9" scale="67" orientation="portrait" horizontalDpi="300" verticalDpi="300" r:id="rId44"/>
      <headerFooter>
        <oddFooter>&amp;C- &amp;P -</oddFooter>
      </headerFooter>
    </customSheetView>
    <customSheetView guid="{7A9295A9-5D4A-4252-8AE5-EAA229FB3161}" showGridLines="0" printArea="1">
      <selection activeCell="E1" sqref="E1"/>
      <colBreaks count="1" manualBreakCount="1">
        <brk id="5" max="16" man="1"/>
      </colBreaks>
      <pageMargins left="0.25" right="0.25" top="0.75" bottom="0.75" header="0.3" footer="0.3"/>
      <pageSetup paperSize="9" scale="67" orientation="portrait" horizontalDpi="300" verticalDpi="300" r:id="rId45"/>
      <headerFooter>
        <oddFooter>&amp;C- &amp;P -</oddFooter>
      </headerFooter>
    </customSheetView>
    <customSheetView guid="{034C4040-D496-4677-9760-C8AFC8A3816C}" showGridLines="0">
      <selection activeCell="E1" sqref="E1"/>
      <colBreaks count="1" manualBreakCount="1">
        <brk id="5" max="16" man="1"/>
      </colBreaks>
      <pageMargins left="0.25" right="0.25" top="0.75" bottom="0.75" header="0.3" footer="0.3"/>
      <pageSetup paperSize="9" scale="67" orientation="portrait" horizontalDpi="300" verticalDpi="300" r:id="rId46"/>
      <headerFooter>
        <oddFooter>&amp;C- &amp;P -</oddFooter>
      </headerFooter>
    </customSheetView>
    <customSheetView guid="{430D13A4-4EC3-4F3B-94F5-67B604D20D98}" showGridLines="0" printArea="1">
      <selection activeCell="E1" sqref="E1"/>
      <colBreaks count="1" manualBreakCount="1">
        <brk id="5" max="16" man="1"/>
      </colBreaks>
      <pageMargins left="0.25" right="0.25" top="0.75" bottom="0.75" header="0.3" footer="0.3"/>
      <pageSetup paperSize="9" scale="67" orientation="portrait" horizontalDpi="300" verticalDpi="300" r:id="rId47"/>
      <headerFooter>
        <oddFooter>&amp;C- &amp;P -</oddFooter>
      </headerFooter>
    </customSheetView>
    <customSheetView guid="{337CCED3-5E6B-4E3D-BC98-489707EF974E}" showGridLines="0" printArea="1">
      <selection activeCell="E1" sqref="E1"/>
      <colBreaks count="1" manualBreakCount="1">
        <brk id="5" max="16" man="1"/>
      </colBreaks>
      <pageMargins left="0.25" right="0.25" top="0.75" bottom="0.75" header="0.3" footer="0.3"/>
      <pageSetup paperSize="9" scale="67" orientation="portrait" horizontalDpi="300" verticalDpi="300" r:id="rId48"/>
      <headerFooter>
        <oddFooter>&amp;C- &amp;P -</oddFooter>
      </headerFooter>
    </customSheetView>
    <customSheetView guid="{0EDD8A79-DA95-4C03-AB90-8EF8BEF7366A}" showGridLines="0">
      <selection activeCell="E1" sqref="E1"/>
      <colBreaks count="1" manualBreakCount="1">
        <brk id="5" max="16" man="1"/>
      </colBreaks>
      <pageMargins left="0.25" right="0.25" top="0.75" bottom="0.75" header="0.3" footer="0.3"/>
      <pageSetup paperSize="9" scale="67" orientation="portrait" horizontalDpi="300" verticalDpi="300" r:id="rId49"/>
      <headerFooter>
        <oddFooter>&amp;C- &amp;P -</oddFooter>
      </headerFooter>
    </customSheetView>
    <customSheetView guid="{214495F1-9B71-47E5-887D-A07A1A95C8B8}" showGridLines="0">
      <selection activeCell="E1" sqref="E1"/>
      <colBreaks count="1" manualBreakCount="1">
        <brk id="5" max="16" man="1"/>
      </colBreaks>
      <pageMargins left="0.25" right="0.25" top="0.75" bottom="0.75" header="0.3" footer="0.3"/>
      <pageSetup paperSize="9" scale="67" orientation="portrait" horizontalDpi="300" verticalDpi="300" r:id="rId50"/>
      <headerFooter>
        <oddFooter>&amp;C- &amp;P -</oddFooter>
      </headerFooter>
    </customSheetView>
    <customSheetView guid="{CD8CBEF9-02F2-47BF-8155-972E366007BB}" showGridLines="0" printArea="1">
      <selection activeCell="E1" sqref="E1"/>
      <colBreaks count="1" manualBreakCount="1">
        <brk id="5" max="16" man="1"/>
      </colBreaks>
      <pageMargins left="0.25" right="0.25" top="0.75" bottom="0.75" header="0.3" footer="0.3"/>
      <pageSetup paperSize="9" scale="67" orientation="portrait" horizontalDpi="300" verticalDpi="300" r:id="rId51"/>
      <headerFooter>
        <oddFooter>&amp;C- &amp;P -</oddFooter>
      </headerFooter>
    </customSheetView>
    <customSheetView guid="{BD61EDB6-A93F-4890-AEDE-32E26E64EB3F}" showGridLines="0" printArea="1">
      <selection activeCell="E1" sqref="E1"/>
      <colBreaks count="1" manualBreakCount="1">
        <brk id="5" max="16" man="1"/>
      </colBreaks>
      <pageMargins left="0.25" right="0.25" top="0.75" bottom="0.75" header="0.3" footer="0.3"/>
      <pageSetup paperSize="9" scale="67" orientation="portrait" horizontalDpi="300" verticalDpi="300" r:id="rId52"/>
      <headerFooter>
        <oddFooter>&amp;C- &amp;P -</oddFooter>
      </headerFooter>
    </customSheetView>
    <customSheetView guid="{2551149C-B400-4FF7-9C66-7D38AF192CD3}" showGridLines="0">
      <selection activeCell="E1" sqref="E1"/>
      <colBreaks count="1" manualBreakCount="1">
        <brk id="5" max="16" man="1"/>
      </colBreaks>
      <pageMargins left="0.25" right="0.25" top="0.75" bottom="0.75" header="0.3" footer="0.3"/>
      <pageSetup paperSize="9" scale="67" orientation="portrait" horizontalDpi="300" verticalDpi="300" r:id="rId53"/>
      <headerFooter>
        <oddFooter>&amp;C- &amp;P -</oddFooter>
      </headerFooter>
    </customSheetView>
    <customSheetView guid="{F0A88F7F-B050-44D2-9557-2B68B424EAF3}" showGridLines="0">
      <selection activeCell="E1" sqref="E1"/>
      <colBreaks count="1" manualBreakCount="1">
        <brk id="5" max="16" man="1"/>
      </colBreaks>
      <pageMargins left="0.25" right="0.25" top="0.75" bottom="0.75" header="0.3" footer="0.3"/>
      <pageSetup paperSize="9" scale="67" orientation="portrait" horizontalDpi="300" verticalDpi="300" r:id="rId54"/>
      <headerFooter>
        <oddFooter>&amp;C- &amp;P -</oddFooter>
      </headerFooter>
    </customSheetView>
    <customSheetView guid="{2868789A-41EF-4245-B3C9-D4B5F666F8F4}" showGridLines="0" printArea="1">
      <selection activeCell="E1" sqref="E1"/>
      <colBreaks count="1" manualBreakCount="1">
        <brk id="5" max="16" man="1"/>
      </colBreaks>
      <pageMargins left="0.25" right="0.25" top="0.75" bottom="0.75" header="0.3" footer="0.3"/>
      <pageSetup paperSize="9" scale="67" orientation="portrait" horizontalDpi="300" verticalDpi="300" r:id="rId55"/>
      <headerFooter>
        <oddFooter>&amp;C- &amp;P -</oddFooter>
      </headerFooter>
    </customSheetView>
    <customSheetView guid="{D4061CCF-D275-4D76-9A0F-61EA73C6A533}" showGridLines="0" printArea="1">
      <selection activeCell="E1" sqref="E1"/>
      <colBreaks count="1" manualBreakCount="1">
        <brk id="5" max="16" man="1"/>
      </colBreaks>
      <pageMargins left="0.25" right="0.25" top="0.75" bottom="0.75" header="0.3" footer="0.3"/>
      <pageSetup paperSize="9" scale="67" orientation="portrait" horizontalDpi="300" verticalDpi="300" r:id="rId56"/>
      <headerFooter>
        <oddFooter>&amp;C- &amp;P -</oddFooter>
      </headerFooter>
    </customSheetView>
    <customSheetView guid="{EDD10121-F027-40CB-A383-1ABBBA7824D4}" showGridLines="0" printArea="1">
      <selection activeCell="E1" sqref="E1"/>
      <colBreaks count="1" manualBreakCount="1">
        <brk id="5" max="16" man="1"/>
      </colBreaks>
      <pageMargins left="0.25" right="0.25" top="0.75" bottom="0.75" header="0.3" footer="0.3"/>
      <pageSetup paperSize="9" scale="67" orientation="portrait" horizontalDpi="300" verticalDpi="300" r:id="rId57"/>
      <headerFooter>
        <oddFooter>&amp;C- &amp;P -</oddFooter>
      </headerFooter>
    </customSheetView>
    <customSheetView guid="{D6BD57F8-F6EE-4534-8181-C57064A1B98C}" scale="130" showGridLines="0">
      <selection activeCell="F23" sqref="E23:F23"/>
      <colBreaks count="1" manualBreakCount="1">
        <brk id="5" max="16" man="1"/>
      </colBreaks>
      <pageMargins left="0.25" right="0.25" top="0.75" bottom="0.75" header="0.3" footer="0.3"/>
      <pageSetup paperSize="9" scale="67" orientation="portrait" horizontalDpi="300" verticalDpi="300" r:id="rId58"/>
      <headerFooter>
        <oddFooter>&amp;C- &amp;P -</oddFooter>
      </headerFooter>
    </customSheetView>
    <customSheetView guid="{277459B4-A39D-41CB-B2BE-AB6578293E76}" scale="130" showGridLines="0" printArea="1">
      <selection activeCell="F23" sqref="E23:F23"/>
      <colBreaks count="1" manualBreakCount="1">
        <brk id="5" max="16" man="1"/>
      </colBreaks>
      <pageMargins left="0.25" right="0.25" top="0.75" bottom="0.75" header="0.3" footer="0.3"/>
      <pageSetup paperSize="9" scale="67"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67" orientation="portrait" horizontalDpi="300" verticalDpi="300" r:id="rId60"/>
  <headerFooter>
    <oddFooter>&amp;C- &amp;P -</oddFooter>
  </headerFooter>
  <colBreaks count="1" manualBreakCount="1">
    <brk id="5" max="16" man="1"/>
  </colBreaks>
  <drawing r:id="rId6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K20"/>
  <sheetViews>
    <sheetView showGridLines="0" zoomScaleNormal="130" zoomScaleSheetLayoutView="100" workbookViewId="0">
      <selection activeCell="K19" sqref="K19"/>
    </sheetView>
  </sheetViews>
  <sheetFormatPr defaultColWidth="9" defaultRowHeight="13.5"/>
  <cols>
    <col min="1" max="1" width="8" style="209" customWidth="1"/>
    <col min="2" max="9" width="9" style="209"/>
    <col min="10" max="10" width="9.25" style="209" bestFit="1" customWidth="1"/>
    <col min="11" max="11" width="10.625" style="209" bestFit="1" customWidth="1"/>
    <col min="12" max="12" width="9" style="209"/>
    <col min="13" max="13" width="13.125" style="209" customWidth="1"/>
    <col min="14" max="14" width="13.875" style="209" customWidth="1"/>
    <col min="15" max="15" width="6.875" style="209" customWidth="1"/>
    <col min="16" max="16384" width="9" style="209"/>
  </cols>
  <sheetData>
    <row r="1" spans="2:11">
      <c r="K1" s="271" t="s">
        <v>399</v>
      </c>
    </row>
    <row r="2" spans="2:11">
      <c r="B2" s="209" t="s">
        <v>1529</v>
      </c>
    </row>
    <row r="4" spans="2:11">
      <c r="B4" s="1430" t="s">
        <v>1510</v>
      </c>
      <c r="C4" s="1432" t="s">
        <v>1528</v>
      </c>
      <c r="D4" s="1432"/>
      <c r="E4" s="1432"/>
      <c r="F4" s="1432"/>
      <c r="G4" s="1432"/>
      <c r="H4" s="1432"/>
      <c r="I4" s="1433"/>
    </row>
    <row r="5" spans="2:11">
      <c r="B5" s="1431"/>
      <c r="C5" s="977" t="s">
        <v>1527</v>
      </c>
      <c r="D5" s="977" t="s">
        <v>1526</v>
      </c>
      <c r="E5" s="977" t="s">
        <v>1525</v>
      </c>
      <c r="F5" s="977" t="s">
        <v>1524</v>
      </c>
      <c r="G5" s="977" t="s">
        <v>1523</v>
      </c>
      <c r="H5" s="977" t="s">
        <v>1522</v>
      </c>
      <c r="I5" s="978" t="s">
        <v>1176</v>
      </c>
    </row>
    <row r="6" spans="2:11">
      <c r="B6" s="975" t="s">
        <v>1513</v>
      </c>
      <c r="C6" s="1215">
        <v>1</v>
      </c>
      <c r="D6" s="1215">
        <v>0</v>
      </c>
      <c r="E6" s="1215">
        <v>0</v>
      </c>
      <c r="F6" s="1215">
        <v>0</v>
      </c>
      <c r="G6" s="1215">
        <v>0</v>
      </c>
      <c r="H6" s="1215">
        <v>3</v>
      </c>
      <c r="I6" s="1215">
        <v>4</v>
      </c>
    </row>
    <row r="7" spans="2:11">
      <c r="B7" s="975" t="s">
        <v>1512</v>
      </c>
      <c r="C7" s="1215">
        <v>2</v>
      </c>
      <c r="D7" s="1215">
        <v>3</v>
      </c>
      <c r="E7" s="1215">
        <v>6</v>
      </c>
      <c r="F7" s="1215">
        <v>2</v>
      </c>
      <c r="G7" s="1215">
        <v>3</v>
      </c>
      <c r="H7" s="1215">
        <v>3</v>
      </c>
      <c r="I7" s="1215">
        <v>19</v>
      </c>
    </row>
    <row r="8" spans="2:11">
      <c r="B8" s="975" t="s">
        <v>1511</v>
      </c>
      <c r="C8" s="1215">
        <v>7</v>
      </c>
      <c r="D8" s="1215">
        <v>3</v>
      </c>
      <c r="E8" s="1215">
        <v>9</v>
      </c>
      <c r="F8" s="1215">
        <v>3</v>
      </c>
      <c r="G8" s="1215">
        <v>5</v>
      </c>
      <c r="H8" s="1215">
        <v>33</v>
      </c>
      <c r="I8" s="1215">
        <v>60</v>
      </c>
    </row>
    <row r="9" spans="2:11">
      <c r="B9" s="975" t="s">
        <v>1521</v>
      </c>
      <c r="C9" s="1215">
        <v>6</v>
      </c>
      <c r="D9" s="1215">
        <v>0</v>
      </c>
      <c r="E9" s="1215">
        <v>0</v>
      </c>
      <c r="F9" s="1215">
        <v>0</v>
      </c>
      <c r="G9" s="1215">
        <v>0</v>
      </c>
      <c r="H9" s="1215">
        <v>0</v>
      </c>
      <c r="I9" s="1215">
        <v>6</v>
      </c>
    </row>
    <row r="10" spans="2:11">
      <c r="B10" s="976" t="s">
        <v>1176</v>
      </c>
      <c r="C10" s="1215">
        <v>16</v>
      </c>
      <c r="D10" s="1215">
        <v>6</v>
      </c>
      <c r="E10" s="1215">
        <v>15</v>
      </c>
      <c r="F10" s="1215">
        <v>5</v>
      </c>
      <c r="G10" s="1215">
        <v>8</v>
      </c>
      <c r="H10" s="1215">
        <v>39</v>
      </c>
      <c r="I10" s="1215">
        <v>89</v>
      </c>
    </row>
    <row r="12" spans="2:11">
      <c r="B12" s="1430" t="s">
        <v>1510</v>
      </c>
      <c r="C12" s="1432" t="s">
        <v>1520</v>
      </c>
      <c r="D12" s="1432"/>
      <c r="E12" s="1432"/>
      <c r="F12" s="1432" t="s">
        <v>1519</v>
      </c>
      <c r="G12" s="1432"/>
      <c r="H12" s="1432"/>
      <c r="I12" s="1433"/>
    </row>
    <row r="13" spans="2:11">
      <c r="B13" s="1431"/>
      <c r="C13" s="977" t="s">
        <v>1518</v>
      </c>
      <c r="D13" s="977" t="s">
        <v>1517</v>
      </c>
      <c r="E13" s="977" t="s">
        <v>1176</v>
      </c>
      <c r="F13" s="977" t="s">
        <v>1516</v>
      </c>
      <c r="G13" s="979" t="s">
        <v>1515</v>
      </c>
      <c r="H13" s="980" t="s">
        <v>1514</v>
      </c>
      <c r="I13" s="978" t="s">
        <v>1176</v>
      </c>
    </row>
    <row r="14" spans="2:11">
      <c r="B14" s="975" t="s">
        <v>1513</v>
      </c>
      <c r="C14" s="1215">
        <v>0</v>
      </c>
      <c r="D14" s="1215">
        <v>0</v>
      </c>
      <c r="E14" s="1215">
        <v>0</v>
      </c>
      <c r="F14" s="1215">
        <v>2</v>
      </c>
      <c r="G14" s="1215">
        <v>0</v>
      </c>
      <c r="H14" s="1215">
        <v>2</v>
      </c>
      <c r="I14" s="1215">
        <v>4</v>
      </c>
    </row>
    <row r="15" spans="2:11">
      <c r="B15" s="975" t="s">
        <v>1512</v>
      </c>
      <c r="C15" s="1215">
        <v>4</v>
      </c>
      <c r="D15" s="1215">
        <v>2</v>
      </c>
      <c r="E15" s="1215">
        <v>6</v>
      </c>
      <c r="F15" s="1215">
        <v>1</v>
      </c>
      <c r="G15" s="1215">
        <v>1</v>
      </c>
      <c r="H15" s="1215">
        <v>5</v>
      </c>
      <c r="I15" s="1215">
        <v>7</v>
      </c>
    </row>
    <row r="16" spans="2:11">
      <c r="B16" s="975" t="s">
        <v>1511</v>
      </c>
      <c r="C16" s="1215">
        <v>6</v>
      </c>
      <c r="D16" s="1215">
        <v>17</v>
      </c>
      <c r="E16" s="1215">
        <v>23</v>
      </c>
      <c r="F16" s="1215">
        <v>7</v>
      </c>
      <c r="G16" s="1215">
        <v>0</v>
      </c>
      <c r="H16" s="1215">
        <v>25</v>
      </c>
      <c r="I16" s="1215">
        <v>32</v>
      </c>
    </row>
    <row r="17" spans="2:9">
      <c r="B17" s="976" t="s">
        <v>1176</v>
      </c>
      <c r="C17" s="1215">
        <v>10</v>
      </c>
      <c r="D17" s="1215">
        <v>19</v>
      </c>
      <c r="E17" s="1215">
        <v>29</v>
      </c>
      <c r="F17" s="1215">
        <v>10</v>
      </c>
      <c r="G17" s="1215">
        <v>1</v>
      </c>
      <c r="H17" s="1215">
        <v>32</v>
      </c>
      <c r="I17" s="1215">
        <v>43</v>
      </c>
    </row>
    <row r="19" spans="2:9">
      <c r="B19" s="684" t="s">
        <v>1510</v>
      </c>
      <c r="C19" s="981" t="s">
        <v>1509</v>
      </c>
      <c r="D19" s="982" t="s">
        <v>1176</v>
      </c>
    </row>
    <row r="20" spans="2:9">
      <c r="B20" s="976" t="s">
        <v>1508</v>
      </c>
      <c r="C20" s="1216">
        <v>1</v>
      </c>
      <c r="D20" s="1216">
        <v>1</v>
      </c>
    </row>
  </sheetData>
  <customSheetViews>
    <customSheetView guid="{7638DF67-4320-4B2E-8CED-F30400A22A6F}" showGridLines="0" printArea="1">
      <selection activeCell="K19" sqref="K19"/>
      <pageMargins left="0.25" right="0.25" top="0.75" bottom="0.75" header="0.3" footer="0.3"/>
      <pageSetup paperSize="9" scale="89" orientation="portrait" horizontalDpi="300" verticalDpi="300" r:id="rId1"/>
      <headerFooter>
        <oddFooter>&amp;C- &amp;P -</oddFooter>
      </headerFooter>
    </customSheetView>
    <customSheetView guid="{033C36F7-E1E4-46BF-954B-BBA7310CE75C}" showGridLines="0">
      <selection activeCell="K19" sqref="K19"/>
      <pageMargins left="0.25" right="0.25" top="0.75" bottom="0.75" header="0.3" footer="0.3"/>
      <pageSetup paperSize="9" scale="89" orientation="portrait" horizontalDpi="300" verticalDpi="300" r:id="rId2"/>
      <headerFooter>
        <oddFooter>&amp;C- &amp;P -</oddFooter>
      </headerFooter>
    </customSheetView>
    <customSheetView guid="{36472B0F-2A8F-4437-8A5B-DB8B4B6E968E}" showGridLines="0" printArea="1">
      <selection activeCell="K19" sqref="K19"/>
      <pageMargins left="0.25" right="0.25" top="0.75" bottom="0.75" header="0.3" footer="0.3"/>
      <pageSetup paperSize="9" scale="89" orientation="portrait" horizontalDpi="300" verticalDpi="300" r:id="rId3"/>
      <headerFooter>
        <oddFooter>&amp;C- &amp;P -</oddFooter>
      </headerFooter>
    </customSheetView>
    <customSheetView guid="{2D0A6E8D-0408-4801-8FAA-C5FD88FF0EC2}" showGridLines="0">
      <selection activeCell="K19" sqref="K19"/>
      <pageMargins left="0.25" right="0.25" top="0.75" bottom="0.75" header="0.3" footer="0.3"/>
      <pageSetup paperSize="9" scale="89" orientation="portrait" horizontalDpi="300" verticalDpi="300" r:id="rId4"/>
      <headerFooter>
        <oddFooter>&amp;C- &amp;P -</oddFooter>
      </headerFooter>
    </customSheetView>
    <customSheetView guid="{CCAE2F8D-A096-471A-A5DB-761473E75C80}" showGridLines="0" printArea="1">
      <selection activeCell="K19" sqref="K19"/>
      <pageMargins left="0.25" right="0.25" top="0.75" bottom="0.75" header="0.3" footer="0.3"/>
      <pageSetup paperSize="9" scale="89" orientation="portrait" horizontalDpi="300" verticalDpi="300" r:id="rId5"/>
      <headerFooter>
        <oddFooter>&amp;C- &amp;P -</oddFooter>
      </headerFooter>
    </customSheetView>
    <customSheetView guid="{A70FDA42-82B2-4F14-8984-2E2044C05861}" showGridLines="0">
      <selection activeCell="K19" sqref="K19"/>
      <pageMargins left="0.25" right="0.25" top="0.75" bottom="0.75" header="0.3" footer="0.3"/>
      <pageSetup paperSize="9" scale="89" orientation="portrait" horizontalDpi="300" verticalDpi="300" r:id="rId6"/>
      <headerFooter>
        <oddFooter>&amp;C- &amp;P -</oddFooter>
      </headerFooter>
    </customSheetView>
    <customSheetView guid="{F8F8F397-D6A3-4BD0-9E53-3D39483D1CBF}" showGridLines="0">
      <selection activeCell="K19" sqref="K19"/>
      <pageMargins left="0.25" right="0.25" top="0.75" bottom="0.75" header="0.3" footer="0.3"/>
      <pageSetup paperSize="9" scale="89" orientation="portrait" horizontalDpi="300" verticalDpi="300" r:id="rId7"/>
      <headerFooter>
        <oddFooter>&amp;C- &amp;P -</oddFooter>
      </headerFooter>
    </customSheetView>
    <customSheetView guid="{D673FFEC-E07D-49B9-A0FC-BCF5FDFD2C67}" showGridLines="0">
      <selection activeCell="K19" sqref="K19"/>
      <pageMargins left="0.25" right="0.25" top="0.75" bottom="0.75" header="0.3" footer="0.3"/>
      <pageSetup paperSize="9" scale="89" orientation="portrait" horizontalDpi="300" verticalDpi="300" r:id="rId8"/>
      <headerFooter>
        <oddFooter>&amp;C- &amp;P -</oddFooter>
      </headerFooter>
    </customSheetView>
    <customSheetView guid="{EE98275F-E3BA-4A7E-BE2A-0F7F35847352}" showGridLines="0" printArea="1">
      <selection activeCell="K19" sqref="K19"/>
      <pageMargins left="0.25" right="0.25" top="0.75" bottom="0.75" header="0.3" footer="0.3"/>
      <pageSetup paperSize="9" scale="89" orientation="portrait" horizontalDpi="300" verticalDpi="300" r:id="rId9"/>
      <headerFooter>
        <oddFooter>&amp;C- &amp;P -</oddFooter>
      </headerFooter>
    </customSheetView>
    <customSheetView guid="{97E03D02-D480-4666-A6E1-59D4144B3FD9}" showGridLines="0" printArea="1">
      <selection activeCell="K19" sqref="K19"/>
      <pageMargins left="0.25" right="0.25" top="0.75" bottom="0.75" header="0.3" footer="0.3"/>
      <pageSetup paperSize="9" scale="89" orientation="portrait" horizontalDpi="300" verticalDpi="300" r:id="rId10"/>
      <headerFooter>
        <oddFooter>&amp;C- &amp;P -</oddFooter>
      </headerFooter>
    </customSheetView>
    <customSheetView guid="{9A3FFD83-48B2-47DA-8A5E-53892F5AF928}" showGridLines="0" printArea="1">
      <pageMargins left="0.25" right="0.25" top="0.75" bottom="0.75" header="0.3" footer="0.3"/>
      <pageSetup paperSize="9" scale="89" orientation="portrait" horizontalDpi="300" verticalDpi="300" r:id="rId11"/>
      <headerFooter>
        <oddFooter>&amp;C- &amp;P -</oddFooter>
      </headerFooter>
    </customSheetView>
    <customSheetView guid="{717D5D0E-03BD-42FE-B02F-A9FF9CADF1A5}" showGridLines="0">
      <pageMargins left="0.25" right="0.25" top="0.75" bottom="0.75" header="0.3" footer="0.3"/>
      <pageSetup paperSize="9" scale="89" orientation="portrait" horizontalDpi="300" verticalDpi="300" r:id="rId12"/>
      <headerFooter>
        <oddFooter>&amp;C- &amp;P -</oddFooter>
      </headerFooter>
    </customSheetView>
    <customSheetView guid="{30A2590E-B68F-488E-B4E2-55E3D8A53AAC}" showGridLines="0">
      <pageMargins left="0.25" right="0.25" top="0.75" bottom="0.75" header="0.3" footer="0.3"/>
      <pageSetup paperSize="9" scale="89" orientation="portrait" horizontalDpi="300" verticalDpi="300" r:id="rId13"/>
      <headerFooter>
        <oddFooter>&amp;C- &amp;P -</oddFooter>
      </headerFooter>
    </customSheetView>
    <customSheetView guid="{031DD57E-C293-423A-8DF7-B2FDC9241663}" showGridLines="0">
      <pageMargins left="0.25" right="0.25" top="0.75" bottom="0.75" header="0.3" footer="0.3"/>
      <pageSetup paperSize="9" scale="89" orientation="portrait" horizontalDpi="300" verticalDpi="300" r:id="rId14"/>
      <headerFooter>
        <oddFooter>&amp;C- &amp;P -</oddFooter>
      </headerFooter>
    </customSheetView>
    <customSheetView guid="{F9B3178F-FE3C-420E-BE2A-18A94A5552B8}" showGridLines="0">
      <pageMargins left="0.25" right="0.25" top="0.75" bottom="0.75" header="0.3" footer="0.3"/>
      <pageSetup paperSize="9" scale="89" orientation="portrait" horizontalDpi="300" verticalDpi="300" r:id="rId15"/>
      <headerFooter>
        <oddFooter>&amp;C- &amp;P -</oddFooter>
      </headerFooter>
    </customSheetView>
    <customSheetView guid="{F314B098-4B95-4B92-8423-CB04A69922DF}" showGridLines="0" printArea="1">
      <pageMargins left="0.25" right="0.25" top="0.75" bottom="0.75" header="0.3" footer="0.3"/>
      <pageSetup paperSize="9" scale="89" orientation="portrait" horizontalDpi="300" verticalDpi="300" r:id="rId16"/>
      <headerFooter>
        <oddFooter>&amp;C- &amp;P -</oddFooter>
      </headerFooter>
    </customSheetView>
    <customSheetView guid="{BBA60712-7519-46EB-A3CF-B043CF2D8D90}" showGridLines="0" printArea="1">
      <pageMargins left="0.25" right="0.25" top="0.75" bottom="0.75" header="0.3" footer="0.3"/>
      <pageSetup paperSize="9" scale="89" orientation="portrait" horizontalDpi="300" verticalDpi="300" r:id="rId17"/>
      <headerFooter>
        <oddFooter>&amp;C- &amp;P -</oddFooter>
      </headerFooter>
    </customSheetView>
    <customSheetView guid="{FAEA9D20-506D-4159-8291-B8ED06C29A08}" showGridLines="0">
      <pageMargins left="0.25" right="0.25" top="0.75" bottom="0.75" header="0.3" footer="0.3"/>
      <pageSetup paperSize="9" scale="89" orientation="portrait" horizontalDpi="300" verticalDpi="300" r:id="rId18"/>
      <headerFooter>
        <oddFooter>&amp;C- &amp;P -</oddFooter>
      </headerFooter>
    </customSheetView>
    <customSheetView guid="{499C3B7B-ECFB-4FFB-BA0B-0B7B9DCC326F}" showGridLines="0" printArea="1">
      <pageMargins left="0.25" right="0.25" top="0.75" bottom="0.75" header="0.3" footer="0.3"/>
      <pageSetup paperSize="9" scale="89" orientation="portrait" horizontalDpi="300" verticalDpi="300" r:id="rId19"/>
      <headerFooter>
        <oddFooter>&amp;C- &amp;P -</oddFooter>
      </headerFooter>
    </customSheetView>
    <customSheetView guid="{582EB886-5348-41F7-B6C3-7D5782D3ACD9}" showGridLines="0">
      <pageMargins left="0.25" right="0.25" top="0.75" bottom="0.75" header="0.3" footer="0.3"/>
      <pageSetup paperSize="9" scale="89" orientation="portrait" horizontalDpi="300" verticalDpi="300" r:id="rId20"/>
      <headerFooter>
        <oddFooter>&amp;C- &amp;P -</oddFooter>
      </headerFooter>
    </customSheetView>
    <customSheetView guid="{67A28A89-E198-4A6E-809F-7C1EE1D592B0}" showGridLines="0" printArea="1">
      <pageMargins left="0.25" right="0.25" top="0.75" bottom="0.75" header="0.3" footer="0.3"/>
      <pageSetup paperSize="9" scale="89" orientation="portrait" horizontalDpi="300" verticalDpi="300" r:id="rId21"/>
      <headerFooter>
        <oddFooter>&amp;C- &amp;P -</oddFooter>
      </headerFooter>
    </customSheetView>
    <customSheetView guid="{CED0B8D9-B004-48AD-A858-70C151F3F6A0}" showGridLines="0">
      <pageMargins left="0.25" right="0.25" top="0.75" bottom="0.75" header="0.3" footer="0.3"/>
      <pageSetup paperSize="9" scale="89" orientation="portrait" horizontalDpi="300" verticalDpi="300" r:id="rId22"/>
      <headerFooter>
        <oddFooter>&amp;C- &amp;P -</oddFooter>
      </headerFooter>
    </customSheetView>
    <customSheetView guid="{76A99285-706C-47CC-88FC-63EDE717FCB7}" showGridLines="0">
      <pageMargins left="0.25" right="0.25" top="0.75" bottom="0.75" header="0.3" footer="0.3"/>
      <pageSetup paperSize="9" scale="89" orientation="portrait" horizontalDpi="300" verticalDpi="300" r:id="rId23"/>
      <headerFooter>
        <oddFooter>&amp;C- &amp;P -</oddFooter>
      </headerFooter>
    </customSheetView>
    <customSheetView guid="{00865AC3-5823-4499-87D6-A32864153DFC}" showGridLines="0">
      <pageMargins left="0.25" right="0.25" top="0.75" bottom="0.75" header="0.3" footer="0.3"/>
      <pageSetup paperSize="9" scale="89" orientation="portrait" horizontalDpi="300" verticalDpi="300" r:id="rId24"/>
      <headerFooter>
        <oddFooter>&amp;C- &amp;P -</oddFooter>
      </headerFooter>
    </customSheetView>
    <customSheetView guid="{441DB8A6-A33C-419D-875A-3F2FFBE6E0E8}" showGridLines="0">
      <pageMargins left="0.25" right="0.25" top="0.75" bottom="0.75" header="0.3" footer="0.3"/>
      <pageSetup paperSize="9" scale="89" orientation="portrait" horizontalDpi="300" verticalDpi="300" r:id="rId25"/>
      <headerFooter>
        <oddFooter>&amp;C- &amp;P -</oddFooter>
      </headerFooter>
    </customSheetView>
    <customSheetView guid="{2BC28E4B-9C81-4843-8B55-63150A8DD92B}" showGridLines="0">
      <pageMargins left="0.25" right="0.25" top="0.75" bottom="0.75" header="0.3" footer="0.3"/>
      <pageSetup paperSize="9" scale="89" orientation="portrait" horizontalDpi="300" verticalDpi="300" r:id="rId26"/>
      <headerFooter>
        <oddFooter>&amp;C- &amp;P -</oddFooter>
      </headerFooter>
    </customSheetView>
    <customSheetView guid="{CEC8D9A4-667A-441A-B348-38BA69B851DA}" showGridLines="0">
      <pageMargins left="0.25" right="0.25" top="0.75" bottom="0.75" header="0.3" footer="0.3"/>
      <pageSetup paperSize="9" scale="89" orientation="portrait" horizontalDpi="300" verticalDpi="300" r:id="rId27"/>
      <headerFooter>
        <oddFooter>&amp;C- &amp;P -</oddFooter>
      </headerFooter>
    </customSheetView>
    <customSheetView guid="{84F041DC-148A-40FE-A6D1-68C2D054DF55}" showGridLines="0">
      <pageMargins left="0.25" right="0.25" top="0.75" bottom="0.75" header="0.3" footer="0.3"/>
      <pageSetup paperSize="9" scale="89" orientation="portrait" horizontalDpi="300" verticalDpi="300" r:id="rId28"/>
      <headerFooter>
        <oddFooter>&amp;C- &amp;P -</oddFooter>
      </headerFooter>
    </customSheetView>
    <customSheetView guid="{EA8DD5C4-37CD-4D83-93C6-8AAE3FA22626}" showGridLines="0">
      <pageMargins left="0.25" right="0.25" top="0.75" bottom="0.75" header="0.3" footer="0.3"/>
      <pageSetup paperSize="9" scale="89" orientation="portrait" horizontalDpi="300" verticalDpi="300" r:id="rId29"/>
      <headerFooter>
        <oddFooter>&amp;C- &amp;P -</oddFooter>
      </headerFooter>
    </customSheetView>
    <customSheetView guid="{EB719729-E4E7-4A6B-A0F2-B45634A8A39C}" showGridLines="0">
      <pageMargins left="0.25" right="0.25" top="0.75" bottom="0.75" header="0.3" footer="0.3"/>
      <pageSetup paperSize="9" scale="89" orientation="portrait" horizontalDpi="300" verticalDpi="300" r:id="rId30"/>
      <headerFooter>
        <oddFooter>&amp;C- &amp;P -</oddFooter>
      </headerFooter>
    </customSheetView>
    <customSheetView guid="{3BCE3315-BEC0-4AD9-A818-0BC0D795FE7B}" showGridLines="0" printArea="1">
      <pageMargins left="0.25" right="0.25" top="0.75" bottom="0.75" header="0.3" footer="0.3"/>
      <pageSetup paperSize="9" scale="89" orientation="portrait" horizontalDpi="300" verticalDpi="300" r:id="rId31"/>
      <headerFooter>
        <oddFooter>&amp;C- &amp;P -</oddFooter>
      </headerFooter>
    </customSheetView>
    <customSheetView guid="{D5E8139D-26D3-42E5-96BB-6121322C48CB}" showGridLines="0">
      <pageMargins left="0.25" right="0.25" top="0.75" bottom="0.75" header="0.3" footer="0.3"/>
      <pageSetup paperSize="9" scale="89" orientation="portrait" horizontalDpi="300" verticalDpi="300" r:id="rId32"/>
      <headerFooter>
        <oddFooter>&amp;C- &amp;P -</oddFooter>
      </headerFooter>
    </customSheetView>
    <customSheetView guid="{A7A537DD-3639-4028-8374-24EF93F7F50D}" showGridLines="0" printArea="1">
      <pageMargins left="0.25" right="0.25" top="0.75" bottom="0.75" header="0.3" footer="0.3"/>
      <pageSetup paperSize="9" scale="89" orientation="portrait" horizontalDpi="300" verticalDpi="300" r:id="rId33"/>
      <headerFooter>
        <oddFooter>&amp;C- &amp;P -</oddFooter>
      </headerFooter>
    </customSheetView>
    <customSheetView guid="{0B51740E-E870-447D-82CF-F9426A0FDB8A}" showGridLines="0">
      <pageMargins left="0.25" right="0.25" top="0.75" bottom="0.75" header="0.3" footer="0.3"/>
      <pageSetup paperSize="9" scale="89" orientation="portrait" horizontalDpi="300" verticalDpi="300" r:id="rId34"/>
      <headerFooter>
        <oddFooter>&amp;C- &amp;P -</oddFooter>
      </headerFooter>
    </customSheetView>
    <customSheetView guid="{B25978DA-B72A-4DF3-B7F6-0B7323E18582}" showGridLines="0">
      <pageMargins left="0.25" right="0.25" top="0.75" bottom="0.75" header="0.3" footer="0.3"/>
      <pageSetup paperSize="9" scale="89" orientation="portrait" horizontalDpi="300" verticalDpi="300" r:id="rId35"/>
      <headerFooter>
        <oddFooter>&amp;C- &amp;P -</oddFooter>
      </headerFooter>
    </customSheetView>
    <customSheetView guid="{1FD8CC80-ABBD-4004-965D-7C3A94C6060A}" showGridLines="0" printArea="1">
      <pageMargins left="0.25" right="0.25" top="0.75" bottom="0.75" header="0.3" footer="0.3"/>
      <pageSetup paperSize="9" scale="89" orientation="portrait" horizontalDpi="300" verticalDpi="300" r:id="rId36"/>
      <headerFooter>
        <oddFooter>&amp;C- &amp;P -</oddFooter>
      </headerFooter>
    </customSheetView>
    <customSheetView guid="{4B3B3520-A8B7-4246-A658-5E3046C11156}" showGridLines="0" printArea="1">
      <pageMargins left="0.25" right="0.25" top="0.75" bottom="0.75" header="0.3" footer="0.3"/>
      <pageSetup paperSize="9" scale="89" orientation="portrait" horizontalDpi="300" verticalDpi="300" r:id="rId37"/>
      <headerFooter>
        <oddFooter>&amp;C- &amp;P -</oddFooter>
      </headerFooter>
    </customSheetView>
    <customSheetView guid="{8AC86257-3275-45B0-9EB5-FCC978284538}" showGridLines="0">
      <pageMargins left="0.25" right="0.25" top="0.75" bottom="0.75" header="0.3" footer="0.3"/>
      <pageSetup paperSize="9" scale="89" orientation="portrait" horizontalDpi="300" verticalDpi="300" r:id="rId38"/>
      <headerFooter>
        <oddFooter>&amp;C- &amp;P -</oddFooter>
      </headerFooter>
    </customSheetView>
    <customSheetView guid="{E45D6C9F-29CA-4814-BB11-FCF7794E8FD9}" showGridLines="0" printArea="1">
      <pageMargins left="0.25" right="0.25" top="0.75" bottom="0.75" header="0.3" footer="0.3"/>
      <pageSetup paperSize="9" scale="89" orientation="portrait" horizontalDpi="300" verticalDpi="300" r:id="rId39"/>
      <headerFooter>
        <oddFooter>&amp;C- &amp;P -</oddFooter>
      </headerFooter>
    </customSheetView>
    <customSheetView guid="{8B4E2514-D1F2-4DC0-817C-9C588D7DCCCB}" showGridLines="0" printArea="1">
      <selection activeCell="K19" sqref="K19"/>
      <pageMargins left="0.25" right="0.25" top="0.75" bottom="0.75" header="0.3" footer="0.3"/>
      <pageSetup paperSize="9" scale="89" orientation="portrait" horizontalDpi="300" verticalDpi="300" r:id="rId40"/>
      <headerFooter>
        <oddFooter>&amp;C- &amp;P -</oddFooter>
      </headerFooter>
    </customSheetView>
    <customSheetView guid="{C0326AA0-4A84-4874-8CF5-FBF582EDE8E4}" showGridLines="0" printArea="1">
      <selection activeCell="K19" sqref="K19"/>
      <pageMargins left="0.25" right="0.25" top="0.75" bottom="0.75" header="0.3" footer="0.3"/>
      <pageSetup paperSize="9" scale="89" orientation="portrait" horizontalDpi="300" verticalDpi="300" r:id="rId41"/>
      <headerFooter>
        <oddFooter>&amp;C- &amp;P -</oddFooter>
      </headerFooter>
    </customSheetView>
    <customSheetView guid="{59B93C71-A242-4D48-B468-4BF3F954629F}" showGridLines="0" printArea="1">
      <selection activeCell="K19" sqref="K19"/>
      <pageMargins left="0.25" right="0.25" top="0.75" bottom="0.75" header="0.3" footer="0.3"/>
      <pageSetup paperSize="9" scale="89" orientation="portrait" horizontalDpi="300" verticalDpi="300" r:id="rId42"/>
      <headerFooter>
        <oddFooter>&amp;C- &amp;P -</oddFooter>
      </headerFooter>
    </customSheetView>
    <customSheetView guid="{1E58E4D1-4C75-4B8C-BEB1-17A46DD86746}" showGridLines="0">
      <selection activeCell="K19" sqref="K19"/>
      <pageMargins left="0.25" right="0.25" top="0.75" bottom="0.75" header="0.3" footer="0.3"/>
      <pageSetup paperSize="9" scale="89" orientation="portrait" horizontalDpi="300" verticalDpi="300" r:id="rId43"/>
      <headerFooter>
        <oddFooter>&amp;C- &amp;P -</oddFooter>
      </headerFooter>
    </customSheetView>
    <customSheetView guid="{D71B0015-E1E5-4683-BC96-4B8372B0A92C}" showGridLines="0" printArea="1">
      <selection activeCell="K19" sqref="K19"/>
      <pageMargins left="0.25" right="0.25" top="0.75" bottom="0.75" header="0.3" footer="0.3"/>
      <pageSetup paperSize="9" scale="89" orientation="portrait" horizontalDpi="300" verticalDpi="300" r:id="rId44"/>
      <headerFooter>
        <oddFooter>&amp;C- &amp;P -</oddFooter>
      </headerFooter>
    </customSheetView>
    <customSheetView guid="{7A9295A9-5D4A-4252-8AE5-EAA229FB3161}" showGridLines="0" printArea="1">
      <selection activeCell="K19" sqref="K19"/>
      <pageMargins left="0.25" right="0.25" top="0.75" bottom="0.75" header="0.3" footer="0.3"/>
      <pageSetup paperSize="9" scale="89" orientation="portrait" horizontalDpi="300" verticalDpi="300" r:id="rId45"/>
      <headerFooter>
        <oddFooter>&amp;C- &amp;P -</oddFooter>
      </headerFooter>
    </customSheetView>
    <customSheetView guid="{034C4040-D496-4677-9760-C8AFC8A3816C}" showGridLines="0">
      <selection activeCell="K19" sqref="K19"/>
      <pageMargins left="0.25" right="0.25" top="0.75" bottom="0.75" header="0.3" footer="0.3"/>
      <pageSetup paperSize="9" scale="89" orientation="portrait" horizontalDpi="300" verticalDpi="300" r:id="rId46"/>
      <headerFooter>
        <oddFooter>&amp;C- &amp;P -</oddFooter>
      </headerFooter>
    </customSheetView>
    <customSheetView guid="{430D13A4-4EC3-4F3B-94F5-67B604D20D98}" showGridLines="0" printArea="1">
      <selection activeCell="K19" sqref="K19"/>
      <pageMargins left="0.25" right="0.25" top="0.75" bottom="0.75" header="0.3" footer="0.3"/>
      <pageSetup paperSize="9" scale="89" orientation="portrait" horizontalDpi="300" verticalDpi="300" r:id="rId47"/>
      <headerFooter>
        <oddFooter>&amp;C- &amp;P -</oddFooter>
      </headerFooter>
    </customSheetView>
    <customSheetView guid="{337CCED3-5E6B-4E3D-BC98-489707EF974E}" showGridLines="0" printArea="1">
      <selection activeCell="K19" sqref="K19"/>
      <pageMargins left="0.25" right="0.25" top="0.75" bottom="0.75" header="0.3" footer="0.3"/>
      <pageSetup paperSize="9" scale="89" orientation="portrait" horizontalDpi="300" verticalDpi="300" r:id="rId48"/>
      <headerFooter>
        <oddFooter>&amp;C- &amp;P -</oddFooter>
      </headerFooter>
    </customSheetView>
    <customSheetView guid="{0EDD8A79-DA95-4C03-AB90-8EF8BEF7366A}" showGridLines="0">
      <selection activeCell="K19" sqref="K19"/>
      <pageMargins left="0.25" right="0.25" top="0.75" bottom="0.75" header="0.3" footer="0.3"/>
      <pageSetup paperSize="9" scale="89" orientation="portrait" horizontalDpi="300" verticalDpi="300" r:id="rId49"/>
      <headerFooter>
        <oddFooter>&amp;C- &amp;P -</oddFooter>
      </headerFooter>
    </customSheetView>
    <customSheetView guid="{214495F1-9B71-47E5-887D-A07A1A95C8B8}" showGridLines="0">
      <selection activeCell="K19" sqref="K19"/>
      <pageMargins left="0.25" right="0.25" top="0.75" bottom="0.75" header="0.3" footer="0.3"/>
      <pageSetup paperSize="9" scale="89" orientation="portrait" horizontalDpi="300" verticalDpi="300" r:id="rId50"/>
      <headerFooter>
        <oddFooter>&amp;C- &amp;P -</oddFooter>
      </headerFooter>
    </customSheetView>
    <customSheetView guid="{CD8CBEF9-02F2-47BF-8155-972E366007BB}" showGridLines="0" printArea="1">
      <selection activeCell="K27" sqref="K27"/>
      <pageMargins left="0.25" right="0.25" top="0.75" bottom="0.75" header="0.3" footer="0.3"/>
      <pageSetup paperSize="9" scale="89" orientation="portrait" horizontalDpi="300" verticalDpi="300" r:id="rId51"/>
      <headerFooter>
        <oddFooter>&amp;C- &amp;P -</oddFooter>
      </headerFooter>
    </customSheetView>
    <customSheetView guid="{BD61EDB6-A93F-4890-AEDE-32E26E64EB3F}" showGridLines="0" printArea="1">
      <selection activeCell="K19" sqref="K19"/>
      <pageMargins left="0.25" right="0.25" top="0.75" bottom="0.75" header="0.3" footer="0.3"/>
      <pageSetup paperSize="9" scale="89" orientation="portrait" horizontalDpi="300" verticalDpi="300" r:id="rId52"/>
      <headerFooter>
        <oddFooter>&amp;C- &amp;P -</oddFooter>
      </headerFooter>
    </customSheetView>
    <customSheetView guid="{2551149C-B400-4FF7-9C66-7D38AF192CD3}" showGridLines="0">
      <selection activeCell="K19" sqref="K19"/>
      <pageMargins left="0.25" right="0.25" top="0.75" bottom="0.75" header="0.3" footer="0.3"/>
      <pageSetup paperSize="9" scale="89" orientation="portrait" horizontalDpi="300" verticalDpi="300" r:id="rId53"/>
      <headerFooter>
        <oddFooter>&amp;C- &amp;P -</oddFooter>
      </headerFooter>
    </customSheetView>
    <customSheetView guid="{F0A88F7F-B050-44D2-9557-2B68B424EAF3}" showGridLines="0">
      <selection activeCell="K19" sqref="K19"/>
      <pageMargins left="0.25" right="0.25" top="0.75" bottom="0.75" header="0.3" footer="0.3"/>
      <pageSetup paperSize="9" scale="89" orientation="portrait" horizontalDpi="300" verticalDpi="300" r:id="rId54"/>
      <headerFooter>
        <oddFooter>&amp;C- &amp;P -</oddFooter>
      </headerFooter>
    </customSheetView>
    <customSheetView guid="{2868789A-41EF-4245-B3C9-D4B5F666F8F4}" showGridLines="0" printArea="1">
      <selection activeCell="K19" sqref="K19"/>
      <pageMargins left="0.25" right="0.25" top="0.75" bottom="0.75" header="0.3" footer="0.3"/>
      <pageSetup paperSize="9" scale="89" orientation="portrait" horizontalDpi="300" verticalDpi="300" r:id="rId55"/>
      <headerFooter>
        <oddFooter>&amp;C- &amp;P -</oddFooter>
      </headerFooter>
    </customSheetView>
    <customSheetView guid="{D4061CCF-D275-4D76-9A0F-61EA73C6A533}" showGridLines="0" printArea="1">
      <selection activeCell="K19" sqref="K19"/>
      <pageMargins left="0.25" right="0.25" top="0.75" bottom="0.75" header="0.3" footer="0.3"/>
      <pageSetup paperSize="9" scale="89" orientation="portrait" horizontalDpi="300" verticalDpi="300" r:id="rId56"/>
      <headerFooter>
        <oddFooter>&amp;C- &amp;P -</oddFooter>
      </headerFooter>
    </customSheetView>
    <customSheetView guid="{EDD10121-F027-40CB-A383-1ABBBA7824D4}" showGridLines="0" printArea="1">
      <selection activeCell="K19" sqref="K19"/>
      <pageMargins left="0.25" right="0.25" top="0.75" bottom="0.75" header="0.3" footer="0.3"/>
      <pageSetup paperSize="9" scale="89" orientation="portrait" horizontalDpi="300" verticalDpi="300" r:id="rId57"/>
      <headerFooter>
        <oddFooter>&amp;C- &amp;P -</oddFooter>
      </headerFooter>
    </customSheetView>
    <customSheetView guid="{D6BD57F8-F6EE-4534-8181-C57064A1B98C}" scale="130" showGridLines="0">
      <selection activeCell="I23" sqref="I23"/>
      <pageMargins left="0.25" right="0.25" top="0.75" bottom="0.75" header="0.3" footer="0.3"/>
      <pageSetup paperSize="9" scale="89" orientation="portrait" horizontalDpi="300" verticalDpi="300" r:id="rId58"/>
      <headerFooter>
        <oddFooter>&amp;C- &amp;P -</oddFooter>
      </headerFooter>
    </customSheetView>
    <customSheetView guid="{277459B4-A39D-41CB-B2BE-AB6578293E76}" scale="130" showGridLines="0" printArea="1">
      <selection activeCell="I23" sqref="I23"/>
      <pageMargins left="0.25" right="0.25" top="0.75" bottom="0.75" header="0.3" footer="0.3"/>
      <pageSetup paperSize="9" scale="89" orientation="portrait" horizontalDpi="300" verticalDpi="300" r:id="rId59"/>
      <headerFooter>
        <oddFooter>&amp;C- &amp;P -</oddFooter>
      </headerFooter>
    </customSheetView>
  </customSheetViews>
  <mergeCells count="5">
    <mergeCell ref="B4:B5"/>
    <mergeCell ref="C4:I4"/>
    <mergeCell ref="B12:B13"/>
    <mergeCell ref="C12:E12"/>
    <mergeCell ref="F12:I12"/>
  </mergeCells>
  <phoneticPr fontId="7"/>
  <hyperlinks>
    <hyperlink ref="K1" location="目次!A1" display="目次へ戻る"/>
  </hyperlinks>
  <pageMargins left="0.25" right="0.25" top="0.75" bottom="0.75" header="0.3" footer="0.3"/>
  <pageSetup paperSize="9" scale="89" orientation="portrait" horizontalDpi="300" verticalDpi="300" r:id="rId60"/>
  <headerFooter>
    <oddFooter>&amp;C- &amp;P -</oddFooter>
  </headerFooter>
  <drawing r:id="rId6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9"/>
  <sheetViews>
    <sheetView showGridLines="0" zoomScale="115" zoomScaleNormal="115" zoomScaleSheetLayoutView="100" workbookViewId="0">
      <selection activeCell="H16" sqref="H16"/>
    </sheetView>
  </sheetViews>
  <sheetFormatPr defaultColWidth="9" defaultRowHeight="13.5"/>
  <cols>
    <col min="1" max="2" width="11.875" style="209" customWidth="1"/>
    <col min="3" max="5" width="14.625" style="209" customWidth="1"/>
    <col min="6" max="6" width="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271" t="s">
        <v>399</v>
      </c>
    </row>
    <row r="2" spans="1:7">
      <c r="A2" s="209" t="s">
        <v>1532</v>
      </c>
      <c r="G2" s="209" t="s">
        <v>1532</v>
      </c>
    </row>
    <row r="4" spans="1:7" ht="37.5" customHeight="1">
      <c r="A4" s="506" t="s">
        <v>343</v>
      </c>
      <c r="B4" s="506" t="s">
        <v>344</v>
      </c>
      <c r="C4" s="695" t="s">
        <v>1531</v>
      </c>
      <c r="D4" s="695" t="s">
        <v>1530</v>
      </c>
      <c r="E4" s="694"/>
    </row>
    <row r="5" spans="1:7" ht="22.5" customHeight="1">
      <c r="A5" s="509">
        <v>2010</v>
      </c>
      <c r="B5" s="506" t="s">
        <v>557</v>
      </c>
      <c r="C5" s="1033"/>
      <c r="D5" s="1033"/>
      <c r="E5" s="692"/>
    </row>
    <row r="6" spans="1:7" ht="22.5" customHeight="1">
      <c r="A6" s="509">
        <v>2011</v>
      </c>
      <c r="B6" s="506" t="s">
        <v>580</v>
      </c>
      <c r="C6" s="1033"/>
      <c r="D6" s="1033"/>
      <c r="E6" s="692"/>
    </row>
    <row r="7" spans="1:7" ht="22.5" customHeight="1">
      <c r="A7" s="509">
        <v>2012</v>
      </c>
      <c r="B7" s="506" t="s">
        <v>345</v>
      </c>
      <c r="C7" s="1033"/>
      <c r="D7" s="1033"/>
      <c r="E7" s="690"/>
    </row>
    <row r="8" spans="1:7" ht="22.5" customHeight="1">
      <c r="A8" s="509">
        <v>2013</v>
      </c>
      <c r="B8" s="506" t="s">
        <v>346</v>
      </c>
      <c r="C8" s="1033"/>
      <c r="D8" s="1033"/>
      <c r="E8" s="688"/>
    </row>
    <row r="9" spans="1:7" ht="22.5" customHeight="1">
      <c r="A9" s="509">
        <v>2014</v>
      </c>
      <c r="B9" s="506" t="s">
        <v>347</v>
      </c>
      <c r="C9" s="693">
        <v>1868337</v>
      </c>
      <c r="D9" s="693">
        <v>11823288</v>
      </c>
      <c r="E9" s="688"/>
    </row>
    <row r="10" spans="1:7" ht="22.5" customHeight="1">
      <c r="A10" s="509">
        <v>2015</v>
      </c>
      <c r="B10" s="506" t="s">
        <v>348</v>
      </c>
      <c r="C10" s="693">
        <v>2029636</v>
      </c>
      <c r="D10" s="693">
        <v>12384709</v>
      </c>
      <c r="E10" s="686"/>
    </row>
    <row r="11" spans="1:7" ht="22.5" customHeight="1">
      <c r="A11" s="509">
        <v>2016</v>
      </c>
      <c r="B11" s="506" t="s">
        <v>349</v>
      </c>
      <c r="C11" s="691">
        <v>2113735</v>
      </c>
      <c r="D11" s="691">
        <v>12751787</v>
      </c>
      <c r="E11" s="686"/>
    </row>
    <row r="12" spans="1:7" ht="22.5" customHeight="1">
      <c r="A12" s="505">
        <v>2017</v>
      </c>
      <c r="B12" s="506" t="s">
        <v>350</v>
      </c>
      <c r="C12" s="689">
        <v>1811185</v>
      </c>
      <c r="D12" s="689">
        <v>12555271</v>
      </c>
      <c r="E12" s="685"/>
    </row>
    <row r="13" spans="1:7" ht="22.5" customHeight="1">
      <c r="A13" s="505">
        <v>2018</v>
      </c>
      <c r="B13" s="506" t="s">
        <v>351</v>
      </c>
      <c r="C13" s="689">
        <v>1537179</v>
      </c>
      <c r="D13" s="689">
        <v>13761927</v>
      </c>
    </row>
    <row r="14" spans="1:7" ht="22.5" customHeight="1">
      <c r="A14" s="505">
        <v>2019</v>
      </c>
      <c r="B14" s="504" t="s">
        <v>1152</v>
      </c>
      <c r="C14" s="687">
        <v>1878177</v>
      </c>
      <c r="D14" s="687">
        <v>14209387</v>
      </c>
    </row>
    <row r="15" spans="1:7" ht="22.5" customHeight="1">
      <c r="A15" s="505">
        <v>2020</v>
      </c>
      <c r="B15" s="504" t="s">
        <v>1151</v>
      </c>
      <c r="C15" s="687">
        <v>2123361</v>
      </c>
      <c r="D15" s="687">
        <v>16893558</v>
      </c>
    </row>
    <row r="16" spans="1:7" ht="22.5" customHeight="1">
      <c r="A16" s="498">
        <v>2021</v>
      </c>
      <c r="B16" s="498" t="s">
        <v>1150</v>
      </c>
      <c r="C16" s="1217">
        <v>2073054</v>
      </c>
      <c r="D16" s="1217">
        <v>19752408</v>
      </c>
    </row>
    <row r="17" spans="1:4" ht="22.5" customHeight="1">
      <c r="A17" s="498">
        <v>2022</v>
      </c>
      <c r="B17" s="498" t="s">
        <v>1268</v>
      </c>
      <c r="C17" s="1217">
        <v>1115945</v>
      </c>
      <c r="D17" s="1217">
        <v>16761203</v>
      </c>
    </row>
    <row r="18" spans="1:4" ht="22.5" customHeight="1">
      <c r="A18" s="525">
        <v>2023</v>
      </c>
      <c r="B18" s="525" t="s">
        <v>1603</v>
      </c>
      <c r="C18" s="1217">
        <v>805921</v>
      </c>
      <c r="D18" s="1217">
        <v>14708112</v>
      </c>
    </row>
    <row r="19" spans="1:4">
      <c r="C19" s="578"/>
      <c r="D19" s="578"/>
    </row>
  </sheetData>
  <customSheetViews>
    <customSheetView guid="{7638DF67-4320-4B2E-8CED-F30400A22A6F}"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1"/>
      <headerFooter>
        <oddFooter>&amp;C- &amp;P -</oddFooter>
      </headerFooter>
    </customSheetView>
    <customSheetView guid="{033C36F7-E1E4-46BF-954B-BBA7310CE75C}" showGridLines="0" fitToPage="1">
      <selection activeCell="H16" sqref="H16"/>
      <colBreaks count="1" manualBreakCount="1">
        <brk id="5" max="15" man="1"/>
      </colBreaks>
      <pageMargins left="0.25" right="0.25" top="0.75" bottom="0.75" header="0.3" footer="0.3"/>
      <pageSetup paperSize="9" scale="89" orientation="landscape" horizontalDpi="300" verticalDpi="300" r:id="rId2"/>
      <headerFooter>
        <oddFooter>&amp;C- &amp;P -</oddFooter>
      </headerFooter>
    </customSheetView>
    <customSheetView guid="{36472B0F-2A8F-4437-8A5B-DB8B4B6E968E}"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3"/>
      <headerFooter>
        <oddFooter>&amp;C- &amp;P -</oddFooter>
      </headerFooter>
    </customSheetView>
    <customSheetView guid="{2D0A6E8D-0408-4801-8FAA-C5FD88FF0EC2}" showGridLines="0" fitToPage="1">
      <selection activeCell="H16" sqref="H16"/>
      <colBreaks count="1" manualBreakCount="1">
        <brk id="5" max="15" man="1"/>
      </colBreaks>
      <pageMargins left="0.25" right="0.25" top="0.75" bottom="0.75" header="0.3" footer="0.3"/>
      <pageSetup paperSize="9" scale="89" orientation="landscape" horizontalDpi="300" verticalDpi="300" r:id="rId4"/>
      <headerFooter>
        <oddFooter>&amp;C- &amp;P -</oddFooter>
      </headerFooter>
    </customSheetView>
    <customSheetView guid="{CCAE2F8D-A096-471A-A5DB-761473E75C80}"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5"/>
      <headerFooter>
        <oddFooter>&amp;C- &amp;P -</oddFooter>
      </headerFooter>
    </customSheetView>
    <customSheetView guid="{A70FDA42-82B2-4F14-8984-2E2044C05861}" showGridLines="0" fitToPage="1">
      <selection activeCell="H16" sqref="H16"/>
      <colBreaks count="1" manualBreakCount="1">
        <brk id="5" max="15" man="1"/>
      </colBreaks>
      <pageMargins left="0.25" right="0.25" top="0.75" bottom="0.75" header="0.3" footer="0.3"/>
      <pageSetup paperSize="9" scale="89" orientation="landscape" horizontalDpi="300" verticalDpi="300" r:id="rId6"/>
      <headerFooter>
        <oddFooter>&amp;C- &amp;P -</oddFooter>
      </headerFooter>
    </customSheetView>
    <customSheetView guid="{F8F8F397-D6A3-4BD0-9E53-3D39483D1CBF}" showGridLines="0" fitToPage="1">
      <selection activeCell="H16" sqref="H16"/>
      <colBreaks count="1" manualBreakCount="1">
        <brk id="5" max="15" man="1"/>
      </colBreaks>
      <pageMargins left="0.25" right="0.25" top="0.75" bottom="0.75" header="0.3" footer="0.3"/>
      <pageSetup paperSize="9" scale="89" orientation="landscape" horizontalDpi="300" verticalDpi="300" r:id="rId7"/>
      <headerFooter>
        <oddFooter>&amp;C- &amp;P -</oddFooter>
      </headerFooter>
    </customSheetView>
    <customSheetView guid="{D673FFEC-E07D-49B9-A0FC-BCF5FDFD2C67}" showGridLines="0" fitToPage="1">
      <selection activeCell="H16" sqref="H16"/>
      <colBreaks count="1" manualBreakCount="1">
        <brk id="5" max="15" man="1"/>
      </colBreaks>
      <pageMargins left="0.25" right="0.25" top="0.75" bottom="0.75" header="0.3" footer="0.3"/>
      <pageSetup paperSize="9" scale="89" orientation="landscape" horizontalDpi="300" verticalDpi="300" r:id="rId8"/>
      <headerFooter>
        <oddFooter>&amp;C- &amp;P -</oddFooter>
      </headerFooter>
    </customSheetView>
    <customSheetView guid="{EE98275F-E3BA-4A7E-BE2A-0F7F35847352}"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9"/>
      <headerFooter>
        <oddFooter>&amp;C- &amp;P -</oddFooter>
      </headerFooter>
    </customSheetView>
    <customSheetView guid="{97E03D02-D480-4666-A6E1-59D4144B3FD9}"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10"/>
      <headerFooter>
        <oddFooter>&amp;C- &amp;P -</oddFooter>
      </headerFooter>
    </customSheetView>
    <customSheetView guid="{9A3FFD83-48B2-47DA-8A5E-53892F5AF928}" showGridLines="0" fitToPage="1" printArea="1">
      <colBreaks count="1" manualBreakCount="1">
        <brk id="5" max="15" man="1"/>
      </colBreaks>
      <pageMargins left="0.25" right="0.25" top="0.75" bottom="0.75" header="0.3" footer="0.3"/>
      <pageSetup paperSize="9" scale="89" orientation="landscape" horizontalDpi="300" verticalDpi="300" r:id="rId11"/>
      <headerFooter>
        <oddFooter>&amp;C- &amp;P -</oddFooter>
      </headerFooter>
    </customSheetView>
    <customSheetView guid="{717D5D0E-03BD-42FE-B02F-A9FF9CADF1A5}" showGridLines="0" fitToPage="1">
      <colBreaks count="1" manualBreakCount="1">
        <brk id="5" max="15" man="1"/>
      </colBreaks>
      <pageMargins left="0.25" right="0.25" top="0.75" bottom="0.75" header="0.3" footer="0.3"/>
      <pageSetup paperSize="9" scale="89" orientation="landscape" horizontalDpi="300" verticalDpi="300" r:id="rId12"/>
      <headerFooter>
        <oddFooter>&amp;C- &amp;P -</oddFooter>
      </headerFooter>
    </customSheetView>
    <customSheetView guid="{30A2590E-B68F-488E-B4E2-55E3D8A53AAC}" showGridLines="0" fitToPage="1">
      <colBreaks count="1" manualBreakCount="1">
        <brk id="5" max="15" man="1"/>
      </colBreaks>
      <pageMargins left="0.25" right="0.25" top="0.75" bottom="0.75" header="0.3" footer="0.3"/>
      <pageSetup paperSize="9" scale="89" orientation="landscape" horizontalDpi="300" verticalDpi="300" r:id="rId13"/>
      <headerFooter>
        <oddFooter>&amp;C- &amp;P -</oddFooter>
      </headerFooter>
    </customSheetView>
    <customSheetView guid="{031DD57E-C293-423A-8DF7-B2FDC9241663}" showGridLines="0" fitToPage="1">
      <colBreaks count="1" manualBreakCount="1">
        <brk id="5" max="15" man="1"/>
      </colBreaks>
      <pageMargins left="0.25" right="0.25" top="0.75" bottom="0.75" header="0.3" footer="0.3"/>
      <pageSetup paperSize="9" scale="89" orientation="landscape" horizontalDpi="300" verticalDpi="300" r:id="rId14"/>
      <headerFooter>
        <oddFooter>&amp;C- &amp;P -</oddFooter>
      </headerFooter>
    </customSheetView>
    <customSheetView guid="{F9B3178F-FE3C-420E-BE2A-18A94A5552B8}" showGridLines="0" fitToPage="1">
      <colBreaks count="1" manualBreakCount="1">
        <brk id="5" max="15" man="1"/>
      </colBreaks>
      <pageMargins left="0.25" right="0.25" top="0.75" bottom="0.75" header="0.3" footer="0.3"/>
      <pageSetup paperSize="9" scale="89" orientation="landscape" horizontalDpi="300" verticalDpi="300" r:id="rId15"/>
      <headerFooter>
        <oddFooter>&amp;C- &amp;P -</oddFooter>
      </headerFooter>
    </customSheetView>
    <customSheetView guid="{F314B098-4B95-4B92-8423-CB04A69922DF}" showGridLines="0" fitToPage="1" printArea="1">
      <colBreaks count="1" manualBreakCount="1">
        <brk id="5" max="15" man="1"/>
      </colBreaks>
      <pageMargins left="0.25" right="0.25" top="0.75" bottom="0.75" header="0.3" footer="0.3"/>
      <pageSetup paperSize="9" scale="89" orientation="landscape" horizontalDpi="300" verticalDpi="300" r:id="rId16"/>
      <headerFooter>
        <oddFooter>&amp;C- &amp;P -</oddFooter>
      </headerFooter>
    </customSheetView>
    <customSheetView guid="{BBA60712-7519-46EB-A3CF-B043CF2D8D90}" showGridLines="0" fitToPage="1" printArea="1" view="pageBreakPreview">
      <selection activeCell="E13" sqref="E13"/>
      <colBreaks count="1" manualBreakCount="1">
        <brk id="5" max="13" man="1"/>
      </colBreaks>
      <pageMargins left="0.25" right="0.25" top="0.75" bottom="0.75" header="0.3" footer="0.3"/>
      <pageSetup paperSize="9" scale="89" orientation="landscape" horizontalDpi="300" verticalDpi="300" r:id="rId17"/>
      <headerFooter>
        <oddFooter>&amp;C- &amp;P -</oddFooter>
      </headerFooter>
    </customSheetView>
    <customSheetView guid="{FAEA9D20-506D-4159-8291-B8ED06C29A08}" showGridLines="0" fitToPage="1">
      <colBreaks count="1" manualBreakCount="1">
        <brk id="5" max="15" man="1"/>
      </colBreaks>
      <pageMargins left="0.25" right="0.25" top="0.75" bottom="0.75" header="0.3" footer="0.3"/>
      <pageSetup paperSize="9" scale="89" orientation="landscape" horizontalDpi="300" verticalDpi="300" r:id="rId18"/>
      <headerFooter>
        <oddFooter>&amp;C- &amp;P -</oddFooter>
      </headerFooter>
    </customSheetView>
    <customSheetView guid="{499C3B7B-ECFB-4FFB-BA0B-0B7B9DCC326F}" showGridLines="0" fitToPage="1" printArea="1">
      <colBreaks count="1" manualBreakCount="1">
        <brk id="5" max="15" man="1"/>
      </colBreaks>
      <pageMargins left="0.25" right="0.25" top="0.75" bottom="0.75" header="0.3" footer="0.3"/>
      <pageSetup paperSize="9" scale="89" orientation="landscape" horizontalDpi="300" verticalDpi="300" r:id="rId19"/>
      <headerFooter>
        <oddFooter>&amp;C- &amp;P -</oddFooter>
      </headerFooter>
    </customSheetView>
    <customSheetView guid="{582EB886-5348-41F7-B6C3-7D5782D3ACD9}" showGridLines="0" fitToPage="1">
      <colBreaks count="1" manualBreakCount="1">
        <brk id="5" max="15" man="1"/>
      </colBreaks>
      <pageMargins left="0.25" right="0.25" top="0.75" bottom="0.75" header="0.3" footer="0.3"/>
      <pageSetup paperSize="9" scale="89" orientation="landscape" horizontalDpi="300" verticalDpi="300" r:id="rId20"/>
      <headerFooter>
        <oddFooter>&amp;C- &amp;P -</oddFooter>
      </headerFooter>
    </customSheetView>
    <customSheetView guid="{67A28A89-E198-4A6E-809F-7C1EE1D592B0}" showGridLines="0" fitToPage="1" printArea="1">
      <colBreaks count="1" manualBreakCount="1">
        <brk id="5" max="15" man="1"/>
      </colBreaks>
      <pageMargins left="0.25" right="0.25" top="0.75" bottom="0.75" header="0.3" footer="0.3"/>
      <pageSetup paperSize="9" scale="89" orientation="landscape" horizontalDpi="300" verticalDpi="300" r:id="rId21"/>
      <headerFooter>
        <oddFooter>&amp;C- &amp;P -</oddFooter>
      </headerFooter>
    </customSheetView>
    <customSheetView guid="{CED0B8D9-B004-48AD-A858-70C151F3F6A0}" showGridLines="0" fitToPage="1">
      <colBreaks count="1" manualBreakCount="1">
        <brk id="5" max="15" man="1"/>
      </colBreaks>
      <pageMargins left="0.25" right="0.25" top="0.75" bottom="0.75" header="0.3" footer="0.3"/>
      <pageSetup paperSize="9" scale="89" orientation="landscape" horizontalDpi="300" verticalDpi="300" r:id="rId22"/>
      <headerFooter>
        <oddFooter>&amp;C- &amp;P -</oddFooter>
      </headerFooter>
    </customSheetView>
    <customSheetView guid="{76A99285-706C-47CC-88FC-63EDE717FCB7}" showGridLines="0" fitToPage="1">
      <colBreaks count="1" manualBreakCount="1">
        <brk id="5" max="15" man="1"/>
      </colBreaks>
      <pageMargins left="0.25" right="0.25" top="0.75" bottom="0.75" header="0.3" footer="0.3"/>
      <pageSetup paperSize="9" scale="89" orientation="landscape" horizontalDpi="300" verticalDpi="300" r:id="rId23"/>
      <headerFooter>
        <oddFooter>&amp;C- &amp;P -</oddFooter>
      </headerFooter>
    </customSheetView>
    <customSheetView guid="{00865AC3-5823-4499-87D6-A32864153DFC}" showGridLines="0" fitToPage="1">
      <colBreaks count="1" manualBreakCount="1">
        <brk id="5" max="15" man="1"/>
      </colBreaks>
      <pageMargins left="0.25" right="0.25" top="0.75" bottom="0.75" header="0.3" footer="0.3"/>
      <pageSetup paperSize="9" scale="89" orientation="landscape" horizontalDpi="300" verticalDpi="300" r:id="rId24"/>
      <headerFooter>
        <oddFooter>&amp;C- &amp;P -</oddFooter>
      </headerFooter>
    </customSheetView>
    <customSheetView guid="{441DB8A6-A33C-419D-875A-3F2FFBE6E0E8}" showGridLines="0" fitToPage="1">
      <colBreaks count="1" manualBreakCount="1">
        <brk id="5" max="15" man="1"/>
      </colBreaks>
      <pageMargins left="0.25" right="0.25" top="0.75" bottom="0.75" header="0.3" footer="0.3"/>
      <pageSetup paperSize="9" scale="89" orientation="landscape" horizontalDpi="300" verticalDpi="300" r:id="rId25"/>
      <headerFooter>
        <oddFooter>&amp;C- &amp;P -</oddFooter>
      </headerFooter>
    </customSheetView>
    <customSheetView guid="{2BC28E4B-9C81-4843-8B55-63150A8DD92B}" showGridLines="0" fitToPage="1">
      <colBreaks count="1" manualBreakCount="1">
        <brk id="5" max="15" man="1"/>
      </colBreaks>
      <pageMargins left="0.25" right="0.25" top="0.75" bottom="0.75" header="0.3" footer="0.3"/>
      <pageSetup paperSize="9" scale="89" orientation="landscape" horizontalDpi="300" verticalDpi="300" r:id="rId26"/>
      <headerFooter>
        <oddFooter>&amp;C- &amp;P -</oddFooter>
      </headerFooter>
    </customSheetView>
    <customSheetView guid="{CEC8D9A4-667A-441A-B348-38BA69B851DA}" showGridLines="0" fitToPage="1">
      <colBreaks count="1" manualBreakCount="1">
        <brk id="5" max="15" man="1"/>
      </colBreaks>
      <pageMargins left="0.25" right="0.25" top="0.75" bottom="0.75" header="0.3" footer="0.3"/>
      <pageSetup paperSize="9" scale="89" orientation="landscape" horizontalDpi="300" verticalDpi="300" r:id="rId27"/>
      <headerFooter>
        <oddFooter>&amp;C- &amp;P -</oddFooter>
      </headerFooter>
    </customSheetView>
    <customSheetView guid="{84F041DC-148A-40FE-A6D1-68C2D054DF55}" showGridLines="0" fitToPage="1">
      <colBreaks count="1" manualBreakCount="1">
        <brk id="5" max="15" man="1"/>
      </colBreaks>
      <pageMargins left="0.25" right="0.25" top="0.75" bottom="0.75" header="0.3" footer="0.3"/>
      <pageSetup paperSize="9" scale="89" orientation="landscape" horizontalDpi="300" verticalDpi="300" r:id="rId28"/>
      <headerFooter>
        <oddFooter>&amp;C- &amp;P -</oddFooter>
      </headerFooter>
    </customSheetView>
    <customSheetView guid="{EA8DD5C4-37CD-4D83-93C6-8AAE3FA22626}" showGridLines="0" fitToPage="1">
      <colBreaks count="1" manualBreakCount="1">
        <brk id="5" max="15" man="1"/>
      </colBreaks>
      <pageMargins left="0.25" right="0.25" top="0.75" bottom="0.75" header="0.3" footer="0.3"/>
      <pageSetup paperSize="9" scale="89" orientation="landscape" horizontalDpi="300" verticalDpi="300" r:id="rId29"/>
      <headerFooter>
        <oddFooter>&amp;C- &amp;P -</oddFooter>
      </headerFooter>
    </customSheetView>
    <customSheetView guid="{EB719729-E4E7-4A6B-A0F2-B45634A8A39C}" showGridLines="0" fitToPage="1">
      <colBreaks count="1" manualBreakCount="1">
        <brk id="5" max="15" man="1"/>
      </colBreaks>
      <pageMargins left="0.25" right="0.25" top="0.75" bottom="0.75" header="0.3" footer="0.3"/>
      <pageSetup paperSize="9" scale="89" orientation="landscape" horizontalDpi="300" verticalDpi="300" r:id="rId30"/>
      <headerFooter>
        <oddFooter>&amp;C- &amp;P -</oddFooter>
      </headerFooter>
    </customSheetView>
    <customSheetView guid="{3BCE3315-BEC0-4AD9-A818-0BC0D795FE7B}" showGridLines="0" fitToPage="1" printArea="1">
      <colBreaks count="1" manualBreakCount="1">
        <brk id="5" max="15" man="1"/>
      </colBreaks>
      <pageMargins left="0.25" right="0.25" top="0.75" bottom="0.75" header="0.3" footer="0.3"/>
      <pageSetup paperSize="9" scale="89" orientation="landscape" horizontalDpi="300" verticalDpi="300" r:id="rId31"/>
      <headerFooter>
        <oddFooter>&amp;C- &amp;P -</oddFooter>
      </headerFooter>
    </customSheetView>
    <customSheetView guid="{D5E8139D-26D3-42E5-96BB-6121322C48CB}" showGridLines="0" fitToPage="1">
      <colBreaks count="1" manualBreakCount="1">
        <brk id="5" max="15" man="1"/>
      </colBreaks>
      <pageMargins left="0.25" right="0.25" top="0.75" bottom="0.75" header="0.3" footer="0.3"/>
      <pageSetup paperSize="9" scale="89" orientation="landscape" horizontalDpi="300" verticalDpi="300" r:id="rId32"/>
      <headerFooter>
        <oddFooter>&amp;C- &amp;P -</oddFooter>
      </headerFooter>
    </customSheetView>
    <customSheetView guid="{A7A537DD-3639-4028-8374-24EF93F7F50D}" showGridLines="0" fitToPage="1" printArea="1">
      <colBreaks count="1" manualBreakCount="1">
        <brk id="5" max="15" man="1"/>
      </colBreaks>
      <pageMargins left="0.25" right="0.25" top="0.75" bottom="0.75" header="0.3" footer="0.3"/>
      <pageSetup paperSize="9" scale="89" orientation="landscape" horizontalDpi="300" verticalDpi="300" r:id="rId33"/>
      <headerFooter>
        <oddFooter>&amp;C- &amp;P -</oddFooter>
      </headerFooter>
    </customSheetView>
    <customSheetView guid="{0B51740E-E870-447D-82CF-F9426A0FDB8A}" showGridLines="0" fitToPage="1">
      <colBreaks count="1" manualBreakCount="1">
        <brk id="5" max="15" man="1"/>
      </colBreaks>
      <pageMargins left="0.25" right="0.25" top="0.75" bottom="0.75" header="0.3" footer="0.3"/>
      <pageSetup paperSize="9" scale="89" orientation="landscape" horizontalDpi="300" verticalDpi="300" r:id="rId34"/>
      <headerFooter>
        <oddFooter>&amp;C- &amp;P -</oddFooter>
      </headerFooter>
    </customSheetView>
    <customSheetView guid="{B25978DA-B72A-4DF3-B7F6-0B7323E18582}" showGridLines="0" fitToPage="1">
      <colBreaks count="1" manualBreakCount="1">
        <brk id="5" max="15" man="1"/>
      </colBreaks>
      <pageMargins left="0.25" right="0.25" top="0.75" bottom="0.75" header="0.3" footer="0.3"/>
      <pageSetup paperSize="9" scale="89" orientation="landscape" horizontalDpi="300" verticalDpi="300" r:id="rId35"/>
      <headerFooter>
        <oddFooter>&amp;C- &amp;P -</oddFooter>
      </headerFooter>
    </customSheetView>
    <customSheetView guid="{1FD8CC80-ABBD-4004-965D-7C3A94C6060A}" showGridLines="0" fitToPage="1" printArea="1">
      <colBreaks count="1" manualBreakCount="1">
        <brk id="5" max="15" man="1"/>
      </colBreaks>
      <pageMargins left="0.25" right="0.25" top="0.75" bottom="0.75" header="0.3" footer="0.3"/>
      <pageSetup paperSize="9" scale="89" orientation="landscape" horizontalDpi="300" verticalDpi="300" r:id="rId36"/>
      <headerFooter>
        <oddFooter>&amp;C- &amp;P -</oddFooter>
      </headerFooter>
    </customSheetView>
    <customSheetView guid="{4B3B3520-A8B7-4246-A658-5E3046C11156}" showGridLines="0" fitToPage="1" printArea="1">
      <colBreaks count="1" manualBreakCount="1">
        <brk id="5" max="15" man="1"/>
      </colBreaks>
      <pageMargins left="0.25" right="0.25" top="0.75" bottom="0.75" header="0.3" footer="0.3"/>
      <pageSetup paperSize="9" scale="89" orientation="landscape" horizontalDpi="300" verticalDpi="300" r:id="rId37"/>
      <headerFooter>
        <oddFooter>&amp;C- &amp;P -</oddFooter>
      </headerFooter>
    </customSheetView>
    <customSheetView guid="{8AC86257-3275-45B0-9EB5-FCC978284538}" showGridLines="0" fitToPage="1">
      <colBreaks count="1" manualBreakCount="1">
        <brk id="5" max="15" man="1"/>
      </colBreaks>
      <pageMargins left="0.25" right="0.25" top="0.75" bottom="0.75" header="0.3" footer="0.3"/>
      <pageSetup paperSize="9" scale="89" orientation="landscape" horizontalDpi="300" verticalDpi="300" r:id="rId38"/>
      <headerFooter>
        <oddFooter>&amp;C- &amp;P -</oddFooter>
      </headerFooter>
    </customSheetView>
    <customSheetView guid="{E45D6C9F-29CA-4814-BB11-FCF7794E8FD9}" showGridLines="0" fitToPage="1" printArea="1">
      <colBreaks count="1" manualBreakCount="1">
        <brk id="5" max="15" man="1"/>
      </colBreaks>
      <pageMargins left="0.25" right="0.25" top="0.75" bottom="0.75" header="0.3" footer="0.3"/>
      <pageSetup paperSize="9" scale="89" orientation="landscape" horizontalDpi="300" verticalDpi="300" r:id="rId39"/>
      <headerFooter>
        <oddFooter>&amp;C- &amp;P -</oddFooter>
      </headerFooter>
    </customSheetView>
    <customSheetView guid="{8B4E2514-D1F2-4DC0-817C-9C588D7DCCCB}"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40"/>
      <headerFooter>
        <oddFooter>&amp;C- &amp;P -</oddFooter>
      </headerFooter>
    </customSheetView>
    <customSheetView guid="{C0326AA0-4A84-4874-8CF5-FBF582EDE8E4}"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41"/>
      <headerFooter>
        <oddFooter>&amp;C- &amp;P -</oddFooter>
      </headerFooter>
    </customSheetView>
    <customSheetView guid="{59B93C71-A242-4D48-B468-4BF3F954629F}"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42"/>
      <headerFooter>
        <oddFooter>&amp;C- &amp;P -</oddFooter>
      </headerFooter>
    </customSheetView>
    <customSheetView guid="{1E58E4D1-4C75-4B8C-BEB1-17A46DD86746}" showGridLines="0" fitToPage="1">
      <selection activeCell="H16" sqref="H16"/>
      <colBreaks count="1" manualBreakCount="1">
        <brk id="5" max="15" man="1"/>
      </colBreaks>
      <pageMargins left="0.25" right="0.25" top="0.75" bottom="0.75" header="0.3" footer="0.3"/>
      <pageSetup paperSize="9" scale="89" orientation="landscape" horizontalDpi="300" verticalDpi="300" r:id="rId43"/>
      <headerFooter>
        <oddFooter>&amp;C- &amp;P -</oddFooter>
      </headerFooter>
    </customSheetView>
    <customSheetView guid="{D71B0015-E1E5-4683-BC96-4B8372B0A92C}"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44"/>
      <headerFooter>
        <oddFooter>&amp;C- &amp;P -</oddFooter>
      </headerFooter>
    </customSheetView>
    <customSheetView guid="{7A9295A9-5D4A-4252-8AE5-EAA229FB3161}"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45"/>
      <headerFooter>
        <oddFooter>&amp;C- &amp;P -</oddFooter>
      </headerFooter>
    </customSheetView>
    <customSheetView guid="{034C4040-D496-4677-9760-C8AFC8A3816C}" showGridLines="0" fitToPage="1">
      <selection activeCell="H16" sqref="H16"/>
      <colBreaks count="1" manualBreakCount="1">
        <brk id="5" max="15" man="1"/>
      </colBreaks>
      <pageMargins left="0.25" right="0.25" top="0.75" bottom="0.75" header="0.3" footer="0.3"/>
      <pageSetup paperSize="9" scale="89" orientation="landscape" horizontalDpi="300" verticalDpi="300" r:id="rId46"/>
      <headerFooter>
        <oddFooter>&amp;C- &amp;P -</oddFooter>
      </headerFooter>
    </customSheetView>
    <customSheetView guid="{430D13A4-4EC3-4F3B-94F5-67B604D20D98}"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47"/>
      <headerFooter>
        <oddFooter>&amp;C- &amp;P -</oddFooter>
      </headerFooter>
    </customSheetView>
    <customSheetView guid="{337CCED3-5E6B-4E3D-BC98-489707EF974E}"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48"/>
      <headerFooter>
        <oddFooter>&amp;C- &amp;P -</oddFooter>
      </headerFooter>
    </customSheetView>
    <customSheetView guid="{0EDD8A79-DA95-4C03-AB90-8EF8BEF7366A}" showGridLines="0" fitToPage="1">
      <selection activeCell="H16" sqref="H16"/>
      <colBreaks count="1" manualBreakCount="1">
        <brk id="5" max="15" man="1"/>
      </colBreaks>
      <pageMargins left="0.25" right="0.25" top="0.75" bottom="0.75" header="0.3" footer="0.3"/>
      <pageSetup paperSize="9" scale="89" orientation="landscape" horizontalDpi="300" verticalDpi="300" r:id="rId49"/>
      <headerFooter>
        <oddFooter>&amp;C- &amp;P -</oddFooter>
      </headerFooter>
    </customSheetView>
    <customSheetView guid="{214495F1-9B71-47E5-887D-A07A1A95C8B8}" showGridLines="0" fitToPage="1" printArea="1">
      <selection activeCell="C18" sqref="C18"/>
      <colBreaks count="1" manualBreakCount="1">
        <brk id="5" max="15" man="1"/>
      </colBreaks>
      <pageMargins left="0.25" right="0.25" top="0.75" bottom="0.75" header="0.3" footer="0.3"/>
      <pageSetup paperSize="9" scale="89" orientation="landscape" horizontalDpi="300" verticalDpi="300" r:id="rId50"/>
      <headerFooter>
        <oddFooter>&amp;C- &amp;P -</oddFooter>
      </headerFooter>
    </customSheetView>
    <customSheetView guid="{CD8CBEF9-02F2-47BF-8155-972E366007BB}"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51"/>
      <headerFooter>
        <oddFooter>&amp;C- &amp;P -</oddFooter>
      </headerFooter>
    </customSheetView>
    <customSheetView guid="{BD61EDB6-A93F-4890-AEDE-32E26E64EB3F}"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52"/>
      <headerFooter>
        <oddFooter>&amp;C- &amp;P -</oddFooter>
      </headerFooter>
    </customSheetView>
    <customSheetView guid="{2551149C-B400-4FF7-9C66-7D38AF192CD3}" showGridLines="0" fitToPage="1">
      <selection activeCell="H16" sqref="H16"/>
      <colBreaks count="1" manualBreakCount="1">
        <brk id="5" max="15" man="1"/>
      </colBreaks>
      <pageMargins left="0.25" right="0.25" top="0.75" bottom="0.75" header="0.3" footer="0.3"/>
      <pageSetup paperSize="9" scale="89" orientation="landscape" horizontalDpi="300" verticalDpi="300" r:id="rId53"/>
      <headerFooter>
        <oddFooter>&amp;C- &amp;P -</oddFooter>
      </headerFooter>
    </customSheetView>
    <customSheetView guid="{F0A88F7F-B050-44D2-9557-2B68B424EAF3}" showGridLines="0" fitToPage="1">
      <selection activeCell="H16" sqref="H16"/>
      <colBreaks count="1" manualBreakCount="1">
        <brk id="5" max="15" man="1"/>
      </colBreaks>
      <pageMargins left="0.25" right="0.25" top="0.75" bottom="0.75" header="0.3" footer="0.3"/>
      <pageSetup paperSize="9" scale="89" orientation="landscape" horizontalDpi="300" verticalDpi="300" r:id="rId54"/>
      <headerFooter>
        <oddFooter>&amp;C- &amp;P -</oddFooter>
      </headerFooter>
    </customSheetView>
    <customSheetView guid="{2868789A-41EF-4245-B3C9-D4B5F666F8F4}"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55"/>
      <headerFooter>
        <oddFooter>&amp;C- &amp;P -</oddFooter>
      </headerFooter>
    </customSheetView>
    <customSheetView guid="{D4061CCF-D275-4D76-9A0F-61EA73C6A533}"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56"/>
      <headerFooter>
        <oddFooter>&amp;C- &amp;P -</oddFooter>
      </headerFooter>
    </customSheetView>
    <customSheetView guid="{EDD10121-F027-40CB-A383-1ABBBA7824D4}" showGridLines="0" fitToPage="1" printArea="1">
      <selection activeCell="H16" sqref="H16"/>
      <colBreaks count="1" manualBreakCount="1">
        <brk id="5" max="15" man="1"/>
      </colBreaks>
      <pageMargins left="0.25" right="0.25" top="0.75" bottom="0.75" header="0.3" footer="0.3"/>
      <pageSetup paperSize="9" scale="89" orientation="landscape" horizontalDpi="300" verticalDpi="300" r:id="rId57"/>
      <headerFooter>
        <oddFooter>&amp;C- &amp;P -</oddFooter>
      </headerFooter>
    </customSheetView>
    <customSheetView guid="{D6BD57F8-F6EE-4534-8181-C57064A1B98C}" scale="130" showGridLines="0" fitToPage="1">
      <selection activeCell="K14" sqref="K14"/>
      <colBreaks count="1" manualBreakCount="1">
        <brk id="5" max="15" man="1"/>
      </colBreaks>
      <pageMargins left="0.25" right="0.25" top="0.75" bottom="0.75" header="0.3" footer="0.3"/>
      <pageSetup paperSize="9" scale="89" orientation="landscape" horizontalDpi="300" verticalDpi="300" r:id="rId58"/>
      <headerFooter>
        <oddFooter>&amp;C- &amp;P -</oddFooter>
      </headerFooter>
    </customSheetView>
    <customSheetView guid="{277459B4-A39D-41CB-B2BE-AB6578293E76}" scale="130" showGridLines="0" fitToPage="1" printArea="1">
      <selection activeCell="K14" sqref="K14"/>
      <colBreaks count="1" manualBreakCount="1">
        <brk id="5" max="15" man="1"/>
      </colBreaks>
      <pageMargins left="0.25" right="0.25" top="0.75" bottom="0.75" header="0.3" footer="0.3"/>
      <pageSetup paperSize="9" scale="89" orientation="landscape"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89" orientation="landscape" horizontalDpi="300" verticalDpi="300" r:id="rId60"/>
  <headerFooter>
    <oddFooter>&amp;C- &amp;P -</oddFooter>
  </headerFooter>
  <colBreaks count="1" manualBreakCount="1">
    <brk id="5" max="15" man="1"/>
  </colBreaks>
  <drawing r:id="rId6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2"/>
  <sheetViews>
    <sheetView showGridLines="0" zoomScaleNormal="130" zoomScaleSheetLayoutView="100" workbookViewId="0">
      <selection activeCell="H21" sqref="H21"/>
    </sheetView>
  </sheetViews>
  <sheetFormatPr defaultColWidth="9" defaultRowHeight="13.5"/>
  <cols>
    <col min="1" max="2" width="11.875" style="209" customWidth="1"/>
    <col min="3" max="5" width="14.625" style="209" customWidth="1"/>
    <col min="6" max="6" width="10.625" style="209" bestFit="1" customWidth="1"/>
    <col min="7" max="7" width="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271" t="s">
        <v>399</v>
      </c>
    </row>
    <row r="2" spans="1:8">
      <c r="A2" s="209" t="s">
        <v>1536</v>
      </c>
      <c r="H2" s="209" t="s">
        <v>1536</v>
      </c>
    </row>
    <row r="4" spans="1:8" ht="37.5" customHeight="1">
      <c r="A4" s="506" t="s">
        <v>343</v>
      </c>
      <c r="B4" s="506" t="s">
        <v>344</v>
      </c>
      <c r="C4" s="509" t="s">
        <v>1535</v>
      </c>
      <c r="D4" s="695" t="s">
        <v>1534</v>
      </c>
      <c r="E4" s="509" t="s">
        <v>1533</v>
      </c>
    </row>
    <row r="5" spans="1:8" ht="22.5" customHeight="1">
      <c r="A5" s="509">
        <v>2010</v>
      </c>
      <c r="B5" s="506" t="s">
        <v>557</v>
      </c>
      <c r="C5" s="1034"/>
      <c r="D5" s="1033"/>
      <c r="E5" s="1034"/>
    </row>
    <row r="6" spans="1:8" ht="22.5" customHeight="1">
      <c r="A6" s="509">
        <v>2011</v>
      </c>
      <c r="B6" s="506" t="s">
        <v>580</v>
      </c>
      <c r="C6" s="1034"/>
      <c r="D6" s="1033"/>
      <c r="E6" s="1034"/>
    </row>
    <row r="7" spans="1:8" ht="22.5" customHeight="1">
      <c r="A7" s="509">
        <v>2012</v>
      </c>
      <c r="B7" s="506" t="s">
        <v>345</v>
      </c>
      <c r="C7" s="698">
        <v>198</v>
      </c>
      <c r="D7" s="698">
        <v>1173</v>
      </c>
      <c r="E7" s="698">
        <v>152536</v>
      </c>
    </row>
    <row r="8" spans="1:8" ht="22.5" customHeight="1">
      <c r="A8" s="509">
        <v>2013</v>
      </c>
      <c r="B8" s="506" t="s">
        <v>346</v>
      </c>
      <c r="C8" s="698">
        <v>397</v>
      </c>
      <c r="D8" s="698">
        <v>3250</v>
      </c>
      <c r="E8" s="698">
        <v>5956520</v>
      </c>
    </row>
    <row r="9" spans="1:8" ht="22.5" customHeight="1">
      <c r="A9" s="509">
        <v>2014</v>
      </c>
      <c r="B9" s="506" t="s">
        <v>347</v>
      </c>
      <c r="C9" s="698">
        <v>439</v>
      </c>
      <c r="D9" s="698">
        <v>645</v>
      </c>
      <c r="E9" s="698">
        <v>1558492</v>
      </c>
    </row>
    <row r="10" spans="1:8" ht="22.5" customHeight="1">
      <c r="A10" s="509">
        <v>2015</v>
      </c>
      <c r="B10" s="506" t="s">
        <v>348</v>
      </c>
      <c r="C10" s="698">
        <v>291</v>
      </c>
      <c r="D10" s="698">
        <v>872</v>
      </c>
      <c r="E10" s="698">
        <v>1590814</v>
      </c>
    </row>
    <row r="11" spans="1:8" ht="22.5" customHeight="1">
      <c r="A11" s="509">
        <v>2016</v>
      </c>
      <c r="B11" s="506" t="s">
        <v>349</v>
      </c>
      <c r="C11" s="698">
        <v>310</v>
      </c>
      <c r="D11" s="698">
        <v>1035</v>
      </c>
      <c r="E11" s="698">
        <v>1587636</v>
      </c>
    </row>
    <row r="12" spans="1:8" ht="22.5" customHeight="1">
      <c r="A12" s="505">
        <v>2017</v>
      </c>
      <c r="B12" s="506" t="s">
        <v>350</v>
      </c>
      <c r="C12" s="697">
        <v>371</v>
      </c>
      <c r="D12" s="697">
        <v>770</v>
      </c>
      <c r="E12" s="697">
        <v>2636703</v>
      </c>
    </row>
    <row r="13" spans="1:8" ht="22.5" customHeight="1">
      <c r="A13" s="505">
        <v>2018</v>
      </c>
      <c r="B13" s="506" t="s">
        <v>351</v>
      </c>
      <c r="C13" s="697">
        <v>265</v>
      </c>
      <c r="D13" s="697">
        <v>1470</v>
      </c>
      <c r="E13" s="697">
        <v>1844487</v>
      </c>
    </row>
    <row r="14" spans="1:8" ht="22.5" customHeight="1">
      <c r="A14" s="505">
        <v>2019</v>
      </c>
      <c r="B14" s="504" t="s">
        <v>1152</v>
      </c>
      <c r="C14" s="697">
        <v>251</v>
      </c>
      <c r="D14" s="697">
        <v>386</v>
      </c>
      <c r="E14" s="696">
        <v>1521000</v>
      </c>
    </row>
    <row r="15" spans="1:8" ht="22.5" customHeight="1">
      <c r="A15" s="505">
        <v>2020</v>
      </c>
      <c r="B15" s="504" t="s">
        <v>1151</v>
      </c>
      <c r="C15" s="84">
        <v>427</v>
      </c>
      <c r="D15" s="84">
        <v>186</v>
      </c>
      <c r="E15" s="84">
        <v>791420</v>
      </c>
    </row>
    <row r="16" spans="1:8" ht="22.5" customHeight="1">
      <c r="A16" s="498">
        <v>2021</v>
      </c>
      <c r="B16" s="498" t="s">
        <v>1150</v>
      </c>
      <c r="C16" s="281">
        <v>496</v>
      </c>
      <c r="D16" s="281">
        <v>138</v>
      </c>
      <c r="E16" s="281">
        <v>893629</v>
      </c>
    </row>
    <row r="17" spans="1:5" ht="22.5" customHeight="1">
      <c r="A17" s="498">
        <v>2022</v>
      </c>
      <c r="B17" s="498" t="s">
        <v>1268</v>
      </c>
      <c r="C17" s="281">
        <v>510</v>
      </c>
      <c r="D17" s="281">
        <v>84</v>
      </c>
      <c r="E17" s="281">
        <v>800326</v>
      </c>
    </row>
    <row r="18" spans="1:5" ht="22.5" customHeight="1">
      <c r="A18" s="525">
        <v>2023</v>
      </c>
      <c r="B18" s="525" t="s">
        <v>1603</v>
      </c>
      <c r="C18" s="281">
        <v>591</v>
      </c>
      <c r="D18" s="281">
        <v>112</v>
      </c>
      <c r="E18" s="281">
        <v>640363</v>
      </c>
    </row>
    <row r="19" spans="1:5" ht="22.5" customHeight="1">
      <c r="C19" s="534"/>
      <c r="D19" s="533"/>
      <c r="E19" s="533"/>
    </row>
    <row r="20" spans="1:5" ht="22.5" customHeight="1"/>
    <row r="21" spans="1:5" ht="22.5" customHeight="1"/>
    <row r="22" spans="1:5" ht="22.5" customHeight="1"/>
  </sheetData>
  <customSheetViews>
    <customSheetView guid="{7638DF67-4320-4B2E-8CED-F30400A22A6F}"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
      <headerFooter>
        <oddFooter>&amp;C- &amp;P -</oddFooter>
      </headerFooter>
    </customSheetView>
    <customSheetView guid="{033C36F7-E1E4-46BF-954B-BBA7310CE75C}" scale="85" showGridLines="0" fitToPage="1" printArea="1">
      <selection activeCell="A2" sqref="A2:Q27"/>
      <colBreaks count="1" manualBreakCount="1">
        <brk id="6" min="1" max="26" man="1"/>
      </colBreaks>
      <pageMargins left="0.25" right="0.25" top="0.75" bottom="0.75" header="0.3" footer="0.3"/>
      <pageSetup paperSize="9" scale="83" orientation="landscape" horizontalDpi="300" verticalDpi="300" r:id="rId2"/>
      <headerFooter>
        <oddFooter>&amp;C- &amp;P -</oddFooter>
      </headerFooter>
    </customSheetView>
    <customSheetView guid="{36472B0F-2A8F-4437-8A5B-DB8B4B6E968E}"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
      <headerFooter>
        <oddFooter>&amp;C- &amp;P -</oddFooter>
      </headerFooter>
    </customSheetView>
    <customSheetView guid="{2D0A6E8D-0408-4801-8FAA-C5FD88FF0EC2}" showGridLines="0" fitToPage="1">
      <selection activeCell="H21" sqref="H21"/>
      <colBreaks count="1" manualBreakCount="1">
        <brk id="6" max="16" man="1"/>
      </colBreaks>
      <pageMargins left="0.25" right="0.25" top="0.75" bottom="0.75" header="0.3" footer="0.3"/>
      <pageSetup paperSize="9" scale="84" orientation="landscape" horizontalDpi="300" verticalDpi="300" r:id="rId4"/>
      <headerFooter>
        <oddFooter>&amp;C- &amp;P -</oddFooter>
      </headerFooter>
    </customSheetView>
    <customSheetView guid="{CCAE2F8D-A096-471A-A5DB-761473E75C80}"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5"/>
      <headerFooter>
        <oddFooter>&amp;C- &amp;P -</oddFooter>
      </headerFooter>
    </customSheetView>
    <customSheetView guid="{A70FDA42-82B2-4F14-8984-2E2044C05861}" showGridLines="0" fitToPage="1">
      <selection activeCell="H21" sqref="H21"/>
      <colBreaks count="1" manualBreakCount="1">
        <brk id="6" max="16" man="1"/>
      </colBreaks>
      <pageMargins left="0.25" right="0.25" top="0.75" bottom="0.75" header="0.3" footer="0.3"/>
      <pageSetup paperSize="9" scale="84" orientation="landscape" horizontalDpi="300" verticalDpi="300" r:id="rId6"/>
      <headerFooter>
        <oddFooter>&amp;C- &amp;P -</oddFooter>
      </headerFooter>
    </customSheetView>
    <customSheetView guid="{F8F8F397-D6A3-4BD0-9E53-3D39483D1CBF}" showGridLines="0" fitToPage="1">
      <selection activeCell="H21" sqref="H21"/>
      <colBreaks count="1" manualBreakCount="1">
        <brk id="6" max="16" man="1"/>
      </colBreaks>
      <pageMargins left="0.25" right="0.25" top="0.75" bottom="0.75" header="0.3" footer="0.3"/>
      <pageSetup paperSize="9" scale="84" orientation="landscape" horizontalDpi="300" verticalDpi="300" r:id="rId7"/>
      <headerFooter>
        <oddFooter>&amp;C- &amp;P -</oddFooter>
      </headerFooter>
    </customSheetView>
    <customSheetView guid="{D673FFEC-E07D-49B9-A0FC-BCF5FDFD2C67}" showGridLines="0" fitToPage="1">
      <selection activeCell="H21" sqref="H21"/>
      <colBreaks count="1" manualBreakCount="1">
        <brk id="6" max="16" man="1"/>
      </colBreaks>
      <pageMargins left="0.25" right="0.25" top="0.75" bottom="0.75" header="0.3" footer="0.3"/>
      <pageSetup paperSize="9" scale="84" orientation="landscape" horizontalDpi="300" verticalDpi="300" r:id="rId8"/>
      <headerFooter>
        <oddFooter>&amp;C- &amp;P -</oddFooter>
      </headerFooter>
    </customSheetView>
    <customSheetView guid="{EE98275F-E3BA-4A7E-BE2A-0F7F35847352}"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9"/>
      <headerFooter>
        <oddFooter>&amp;C- &amp;P -</oddFooter>
      </headerFooter>
    </customSheetView>
    <customSheetView guid="{97E03D02-D480-4666-A6E1-59D4144B3FD9}"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0"/>
      <headerFooter>
        <oddFooter>&amp;C- &amp;P -</oddFooter>
      </headerFooter>
    </customSheetView>
    <customSheetView guid="{9A3FFD83-48B2-47DA-8A5E-53892F5AF928}"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1"/>
      <headerFooter>
        <oddFooter>&amp;C- &amp;P -</oddFooter>
      </headerFooter>
    </customSheetView>
    <customSheetView guid="{717D5D0E-03BD-42FE-B02F-A9FF9CADF1A5}" showGridLines="0" fitToPage="1">
      <selection activeCell="H21" sqref="H21"/>
      <colBreaks count="1" manualBreakCount="1">
        <brk id="6" max="16" man="1"/>
      </colBreaks>
      <pageMargins left="0.25" right="0.25" top="0.75" bottom="0.75" header="0.3" footer="0.3"/>
      <pageSetup paperSize="9" scale="84" orientation="landscape" horizontalDpi="300" verticalDpi="300" r:id="rId12"/>
      <headerFooter>
        <oddFooter>&amp;C- &amp;P -</oddFooter>
      </headerFooter>
    </customSheetView>
    <customSheetView guid="{30A2590E-B68F-488E-B4E2-55E3D8A53AAC}" showGridLines="0" fitToPage="1">
      <selection activeCell="H21" sqref="H21"/>
      <colBreaks count="1" manualBreakCount="1">
        <brk id="6" max="16" man="1"/>
      </colBreaks>
      <pageMargins left="0.25" right="0.25" top="0.75" bottom="0.75" header="0.3" footer="0.3"/>
      <pageSetup paperSize="9" scale="84" orientation="landscape" horizontalDpi="300" verticalDpi="300" r:id="rId13"/>
      <headerFooter>
        <oddFooter>&amp;C- &amp;P -</oddFooter>
      </headerFooter>
    </customSheetView>
    <customSheetView guid="{031DD57E-C293-423A-8DF7-B2FDC9241663}" showGridLines="0" fitToPage="1">
      <selection activeCell="H21" sqref="H21"/>
      <colBreaks count="1" manualBreakCount="1">
        <brk id="6" max="16" man="1"/>
      </colBreaks>
      <pageMargins left="0.25" right="0.25" top="0.75" bottom="0.75" header="0.3" footer="0.3"/>
      <pageSetup paperSize="9" scale="84" orientation="landscape" horizontalDpi="300" verticalDpi="300" r:id="rId14"/>
      <headerFooter>
        <oddFooter>&amp;C- &amp;P -</oddFooter>
      </headerFooter>
    </customSheetView>
    <customSheetView guid="{F9B3178F-FE3C-420E-BE2A-18A94A5552B8}" showGridLines="0" fitToPage="1">
      <selection activeCell="H21" sqref="H21"/>
      <colBreaks count="1" manualBreakCount="1">
        <brk id="6" max="16" man="1"/>
      </colBreaks>
      <pageMargins left="0.25" right="0.25" top="0.75" bottom="0.75" header="0.3" footer="0.3"/>
      <pageSetup paperSize="9" scale="84" orientation="landscape" horizontalDpi="300" verticalDpi="300" r:id="rId15"/>
      <headerFooter>
        <oddFooter>&amp;C- &amp;P -</oddFooter>
      </headerFooter>
    </customSheetView>
    <customSheetView guid="{F314B098-4B95-4B92-8423-CB04A69922DF}"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6"/>
      <headerFooter>
        <oddFooter>&amp;C- &amp;P -</oddFooter>
      </headerFooter>
    </customSheetView>
    <customSheetView guid="{BBA60712-7519-46EB-A3CF-B043CF2D8D90}" showGridLines="0" fitToPage="1" printArea="1" view="pageBreakPreview" topLeftCell="A4">
      <selection activeCell="E15" sqref="E15"/>
      <colBreaks count="1" manualBreakCount="1">
        <brk id="6" max="16" man="1"/>
      </colBreaks>
      <pageMargins left="0.25" right="0.25" top="0.75" bottom="0.75" header="0.3" footer="0.3"/>
      <pageSetup paperSize="9" scale="83" orientation="landscape" horizontalDpi="300" verticalDpi="300" r:id="rId17"/>
      <headerFooter>
        <oddFooter>&amp;C- &amp;P -</oddFooter>
      </headerFooter>
    </customSheetView>
    <customSheetView guid="{FAEA9D20-506D-4159-8291-B8ED06C29A08}" showGridLines="0" fitToPage="1">
      <selection activeCell="H21" sqref="H21"/>
      <colBreaks count="1" manualBreakCount="1">
        <brk id="6" max="16" man="1"/>
      </colBreaks>
      <pageMargins left="0.25" right="0.25" top="0.75" bottom="0.75" header="0.3" footer="0.3"/>
      <pageSetup paperSize="9" scale="84" orientation="landscape" horizontalDpi="300" verticalDpi="300" r:id="rId18"/>
      <headerFooter>
        <oddFooter>&amp;C- &amp;P -</oddFooter>
      </headerFooter>
    </customSheetView>
    <customSheetView guid="{499C3B7B-ECFB-4FFB-BA0B-0B7B9DCC326F}"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9"/>
      <headerFooter>
        <oddFooter>&amp;C- &amp;P -</oddFooter>
      </headerFooter>
    </customSheetView>
    <customSheetView guid="{582EB886-5348-41F7-B6C3-7D5782D3ACD9}" showGridLines="0" fitToPage="1">
      <selection activeCell="H21" sqref="H21"/>
      <colBreaks count="1" manualBreakCount="1">
        <brk id="6" max="16" man="1"/>
      </colBreaks>
      <pageMargins left="0.25" right="0.25" top="0.75" bottom="0.75" header="0.3" footer="0.3"/>
      <pageSetup paperSize="9" scale="84" orientation="landscape" horizontalDpi="300" verticalDpi="300" r:id="rId20"/>
      <headerFooter>
        <oddFooter>&amp;C- &amp;P -</oddFooter>
      </headerFooter>
    </customSheetView>
    <customSheetView guid="{67A28A89-E198-4A6E-809F-7C1EE1D592B0}"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21"/>
      <headerFooter>
        <oddFooter>&amp;C- &amp;P -</oddFooter>
      </headerFooter>
    </customSheetView>
    <customSheetView guid="{CED0B8D9-B004-48AD-A858-70C151F3F6A0}" showGridLines="0" fitToPage="1">
      <selection activeCell="H21" sqref="H21"/>
      <colBreaks count="1" manualBreakCount="1">
        <brk id="6" max="16" man="1"/>
      </colBreaks>
      <pageMargins left="0.25" right="0.25" top="0.75" bottom="0.75" header="0.3" footer="0.3"/>
      <pageSetup paperSize="9" scale="84" orientation="landscape" horizontalDpi="300" verticalDpi="300" r:id="rId22"/>
      <headerFooter>
        <oddFooter>&amp;C- &amp;P -</oddFooter>
      </headerFooter>
    </customSheetView>
    <customSheetView guid="{76A99285-706C-47CC-88FC-63EDE717FCB7}" showGridLines="0" fitToPage="1">
      <selection activeCell="H21" sqref="H21"/>
      <colBreaks count="1" manualBreakCount="1">
        <brk id="6" max="16" man="1"/>
      </colBreaks>
      <pageMargins left="0.25" right="0.25" top="0.75" bottom="0.75" header="0.3" footer="0.3"/>
      <pageSetup paperSize="9" scale="84" orientation="landscape" horizontalDpi="300" verticalDpi="300" r:id="rId23"/>
      <headerFooter>
        <oddFooter>&amp;C- &amp;P -</oddFooter>
      </headerFooter>
    </customSheetView>
    <customSheetView guid="{00865AC3-5823-4499-87D6-A32864153DFC}" showGridLines="0" fitToPage="1">
      <selection activeCell="H21" sqref="H21"/>
      <colBreaks count="1" manualBreakCount="1">
        <brk id="6" max="16" man="1"/>
      </colBreaks>
      <pageMargins left="0.25" right="0.25" top="0.75" bottom="0.75" header="0.3" footer="0.3"/>
      <pageSetup paperSize="9" scale="84" orientation="landscape" horizontalDpi="300" verticalDpi="300" r:id="rId24"/>
      <headerFooter>
        <oddFooter>&amp;C- &amp;P -</oddFooter>
      </headerFooter>
    </customSheetView>
    <customSheetView guid="{441DB8A6-A33C-419D-875A-3F2FFBE6E0E8}" showGridLines="0" fitToPage="1">
      <selection activeCell="H21" sqref="H21"/>
      <colBreaks count="1" manualBreakCount="1">
        <brk id="6" max="16" man="1"/>
      </colBreaks>
      <pageMargins left="0.25" right="0.25" top="0.75" bottom="0.75" header="0.3" footer="0.3"/>
      <pageSetup paperSize="9" scale="84" orientation="landscape" horizontalDpi="300" verticalDpi="300" r:id="rId25"/>
      <headerFooter>
        <oddFooter>&amp;C- &amp;P -</oddFooter>
      </headerFooter>
    </customSheetView>
    <customSheetView guid="{2BC28E4B-9C81-4843-8B55-63150A8DD92B}" showGridLines="0" fitToPage="1">
      <selection activeCell="H21" sqref="H21"/>
      <colBreaks count="1" manualBreakCount="1">
        <brk id="6" max="16" man="1"/>
      </colBreaks>
      <pageMargins left="0.25" right="0.25" top="0.75" bottom="0.75" header="0.3" footer="0.3"/>
      <pageSetup paperSize="9" scale="84" orientation="landscape" horizontalDpi="300" verticalDpi="300" r:id="rId26"/>
      <headerFooter>
        <oddFooter>&amp;C- &amp;P -</oddFooter>
      </headerFooter>
    </customSheetView>
    <customSheetView guid="{CEC8D9A4-667A-441A-B348-38BA69B851DA}" showGridLines="0" fitToPage="1">
      <selection activeCell="H21" sqref="H21"/>
      <colBreaks count="1" manualBreakCount="1">
        <brk id="6" max="16" man="1"/>
      </colBreaks>
      <pageMargins left="0.25" right="0.25" top="0.75" bottom="0.75" header="0.3" footer="0.3"/>
      <pageSetup paperSize="9" scale="84" orientation="landscape" horizontalDpi="300" verticalDpi="300" r:id="rId27"/>
      <headerFooter>
        <oddFooter>&amp;C- &amp;P -</oddFooter>
      </headerFooter>
    </customSheetView>
    <customSheetView guid="{84F041DC-148A-40FE-A6D1-68C2D054DF55}" showGridLines="0" fitToPage="1">
      <selection activeCell="H21" sqref="H21"/>
      <colBreaks count="1" manualBreakCount="1">
        <brk id="6" max="16" man="1"/>
      </colBreaks>
      <pageMargins left="0.25" right="0.25" top="0.75" bottom="0.75" header="0.3" footer="0.3"/>
      <pageSetup paperSize="9" scale="84" orientation="landscape" horizontalDpi="300" verticalDpi="300" r:id="rId28"/>
      <headerFooter>
        <oddFooter>&amp;C- &amp;P -</oddFooter>
      </headerFooter>
    </customSheetView>
    <customSheetView guid="{EA8DD5C4-37CD-4D83-93C6-8AAE3FA22626}" showGridLines="0" fitToPage="1">
      <selection activeCell="H21" sqref="H21"/>
      <colBreaks count="1" manualBreakCount="1">
        <brk id="6" max="16" man="1"/>
      </colBreaks>
      <pageMargins left="0.25" right="0.25" top="0.75" bottom="0.75" header="0.3" footer="0.3"/>
      <pageSetup paperSize="9" scale="84" orientation="landscape" horizontalDpi="300" verticalDpi="300" r:id="rId29"/>
      <headerFooter>
        <oddFooter>&amp;C- &amp;P -</oddFooter>
      </headerFooter>
    </customSheetView>
    <customSheetView guid="{EB719729-E4E7-4A6B-A0F2-B45634A8A39C}" showGridLines="0" fitToPage="1">
      <selection activeCell="H21" sqref="H21"/>
      <colBreaks count="1" manualBreakCount="1">
        <brk id="6" max="16" man="1"/>
      </colBreaks>
      <pageMargins left="0.25" right="0.25" top="0.75" bottom="0.75" header="0.3" footer="0.3"/>
      <pageSetup paperSize="9" scale="84" orientation="landscape" horizontalDpi="300" verticalDpi="300" r:id="rId30"/>
      <headerFooter>
        <oddFooter>&amp;C- &amp;P -</oddFooter>
      </headerFooter>
    </customSheetView>
    <customSheetView guid="{3BCE3315-BEC0-4AD9-A818-0BC0D795FE7B}"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1"/>
      <headerFooter>
        <oddFooter>&amp;C- &amp;P -</oddFooter>
      </headerFooter>
    </customSheetView>
    <customSheetView guid="{D5E8139D-26D3-42E5-96BB-6121322C48CB}" showGridLines="0" fitToPage="1">
      <selection activeCell="H21" sqref="H21"/>
      <colBreaks count="1" manualBreakCount="1">
        <brk id="6" max="16" man="1"/>
      </colBreaks>
      <pageMargins left="0.25" right="0.25" top="0.75" bottom="0.75" header="0.3" footer="0.3"/>
      <pageSetup paperSize="9" scale="84" orientation="landscape" horizontalDpi="300" verticalDpi="300" r:id="rId32"/>
      <headerFooter>
        <oddFooter>&amp;C- &amp;P -</oddFooter>
      </headerFooter>
    </customSheetView>
    <customSheetView guid="{A7A537DD-3639-4028-8374-24EF93F7F50D}"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3"/>
      <headerFooter>
        <oddFooter>&amp;C- &amp;P -</oddFooter>
      </headerFooter>
    </customSheetView>
    <customSheetView guid="{0B51740E-E870-447D-82CF-F9426A0FDB8A}" showGridLines="0" fitToPage="1">
      <selection activeCell="H21" sqref="H21"/>
      <colBreaks count="1" manualBreakCount="1">
        <brk id="6" max="16" man="1"/>
      </colBreaks>
      <pageMargins left="0.25" right="0.25" top="0.75" bottom="0.75" header="0.3" footer="0.3"/>
      <pageSetup paperSize="9" scale="84" orientation="landscape" horizontalDpi="300" verticalDpi="300" r:id="rId34"/>
      <headerFooter>
        <oddFooter>&amp;C- &amp;P -</oddFooter>
      </headerFooter>
    </customSheetView>
    <customSheetView guid="{B25978DA-B72A-4DF3-B7F6-0B7323E18582}" showGridLines="0" fitToPage="1">
      <selection activeCell="H21" sqref="H21"/>
      <colBreaks count="1" manualBreakCount="1">
        <brk id="6" max="16" man="1"/>
      </colBreaks>
      <pageMargins left="0.25" right="0.25" top="0.75" bottom="0.75" header="0.3" footer="0.3"/>
      <pageSetup paperSize="9" scale="84" orientation="landscape" horizontalDpi="300" verticalDpi="300" r:id="rId35"/>
      <headerFooter>
        <oddFooter>&amp;C- &amp;P -</oddFooter>
      </headerFooter>
    </customSheetView>
    <customSheetView guid="{1FD8CC80-ABBD-4004-965D-7C3A94C6060A}"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6"/>
      <headerFooter>
        <oddFooter>&amp;C- &amp;P -</oddFooter>
      </headerFooter>
    </customSheetView>
    <customSheetView guid="{4B3B3520-A8B7-4246-A658-5E3046C11156}"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7"/>
      <headerFooter>
        <oddFooter>&amp;C- &amp;P -</oddFooter>
      </headerFooter>
    </customSheetView>
    <customSheetView guid="{8AC86257-3275-45B0-9EB5-FCC978284538}" showGridLines="0" fitToPage="1">
      <selection activeCell="H21" sqref="H21"/>
      <colBreaks count="1" manualBreakCount="1">
        <brk id="6" max="16" man="1"/>
      </colBreaks>
      <pageMargins left="0.25" right="0.25" top="0.75" bottom="0.75" header="0.3" footer="0.3"/>
      <pageSetup paperSize="9" scale="84" orientation="landscape" horizontalDpi="300" verticalDpi="300" r:id="rId38"/>
      <headerFooter>
        <oddFooter>&amp;C- &amp;P -</oddFooter>
      </headerFooter>
    </customSheetView>
    <customSheetView guid="{E45D6C9F-29CA-4814-BB11-FCF7794E8FD9}"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9"/>
      <headerFooter>
        <oddFooter>&amp;C- &amp;P -</oddFooter>
      </headerFooter>
    </customSheetView>
    <customSheetView guid="{8B4E2514-D1F2-4DC0-817C-9C588D7DCCCB}"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40"/>
      <headerFooter>
        <oddFooter>&amp;C- &amp;P -</oddFooter>
      </headerFooter>
    </customSheetView>
    <customSheetView guid="{C0326AA0-4A84-4874-8CF5-FBF582EDE8E4}"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41"/>
      <headerFooter>
        <oddFooter>&amp;C- &amp;P -</oddFooter>
      </headerFooter>
    </customSheetView>
    <customSheetView guid="{59B93C71-A242-4D48-B468-4BF3F954629F}"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42"/>
      <headerFooter>
        <oddFooter>&amp;C- &amp;P -</oddFooter>
      </headerFooter>
    </customSheetView>
    <customSheetView guid="{1E58E4D1-4C75-4B8C-BEB1-17A46DD86746}" showGridLines="0" fitToPage="1">
      <selection activeCell="H21" sqref="H21"/>
      <colBreaks count="1" manualBreakCount="1">
        <brk id="6" max="16" man="1"/>
      </colBreaks>
      <pageMargins left="0.25" right="0.25" top="0.75" bottom="0.75" header="0.3" footer="0.3"/>
      <pageSetup paperSize="9" scale="84" orientation="landscape" horizontalDpi="300" verticalDpi="300" r:id="rId43"/>
      <headerFooter>
        <oddFooter>&amp;C- &amp;P -</oddFooter>
      </headerFooter>
    </customSheetView>
    <customSheetView guid="{D71B0015-E1E5-4683-BC96-4B8372B0A92C}"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44"/>
      <headerFooter>
        <oddFooter>&amp;C- &amp;P -</oddFooter>
      </headerFooter>
    </customSheetView>
    <customSheetView guid="{7A9295A9-5D4A-4252-8AE5-EAA229FB3161}"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45"/>
      <headerFooter>
        <oddFooter>&amp;C- &amp;P -</oddFooter>
      </headerFooter>
    </customSheetView>
    <customSheetView guid="{034C4040-D496-4677-9760-C8AFC8A3816C}" showGridLines="0" fitToPage="1">
      <selection activeCell="H21" sqref="H21"/>
      <colBreaks count="1" manualBreakCount="1">
        <brk id="6" max="16" man="1"/>
      </colBreaks>
      <pageMargins left="0.25" right="0.25" top="0.75" bottom="0.75" header="0.3" footer="0.3"/>
      <pageSetup paperSize="9" scale="84" orientation="landscape" horizontalDpi="300" verticalDpi="300" r:id="rId46"/>
      <headerFooter>
        <oddFooter>&amp;C- &amp;P -</oddFooter>
      </headerFooter>
    </customSheetView>
    <customSheetView guid="{430D13A4-4EC3-4F3B-94F5-67B604D20D98}"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47"/>
      <headerFooter>
        <oddFooter>&amp;C- &amp;P -</oddFooter>
      </headerFooter>
    </customSheetView>
    <customSheetView guid="{337CCED3-5E6B-4E3D-BC98-489707EF974E}"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48"/>
      <headerFooter>
        <oddFooter>&amp;C- &amp;P -</oddFooter>
      </headerFooter>
    </customSheetView>
    <customSheetView guid="{0EDD8A79-DA95-4C03-AB90-8EF8BEF7366A}" showGridLines="0" fitToPage="1">
      <selection activeCell="H21" sqref="H21"/>
      <colBreaks count="1" manualBreakCount="1">
        <brk id="6" max="16" man="1"/>
      </colBreaks>
      <pageMargins left="0.25" right="0.25" top="0.75" bottom="0.75" header="0.3" footer="0.3"/>
      <pageSetup paperSize="9" scale="84" orientation="landscape" horizontalDpi="300" verticalDpi="300" r:id="rId49"/>
      <headerFooter>
        <oddFooter>&amp;C- &amp;P -</oddFooter>
      </headerFooter>
    </customSheetView>
    <customSheetView guid="{214495F1-9B71-47E5-887D-A07A1A95C8B8}" showGridLines="0" fitToPage="1">
      <selection activeCell="H21" sqref="H21"/>
      <colBreaks count="1" manualBreakCount="1">
        <brk id="6" max="16" man="1"/>
      </colBreaks>
      <pageMargins left="0.25" right="0.25" top="0.75" bottom="0.75" header="0.3" footer="0.3"/>
      <pageSetup paperSize="9" scale="84" orientation="landscape" horizontalDpi="300" verticalDpi="300" r:id="rId50"/>
      <headerFooter>
        <oddFooter>&amp;C- &amp;P -</oddFooter>
      </headerFooter>
    </customSheetView>
    <customSheetView guid="{CD8CBEF9-02F2-47BF-8155-972E366007BB}"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51"/>
      <headerFooter>
        <oddFooter>&amp;C- &amp;P -</oddFooter>
      </headerFooter>
    </customSheetView>
    <customSheetView guid="{BD61EDB6-A93F-4890-AEDE-32E26E64EB3F}"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52"/>
      <headerFooter>
        <oddFooter>&amp;C- &amp;P -</oddFooter>
      </headerFooter>
    </customSheetView>
    <customSheetView guid="{2551149C-B400-4FF7-9C66-7D38AF192CD3}" showGridLines="0" fitToPage="1">
      <selection activeCell="H21" sqref="H21"/>
      <colBreaks count="1" manualBreakCount="1">
        <brk id="6" max="16" man="1"/>
      </colBreaks>
      <pageMargins left="0.25" right="0.25" top="0.75" bottom="0.75" header="0.3" footer="0.3"/>
      <pageSetup paperSize="9" scale="84" orientation="landscape" horizontalDpi="300" verticalDpi="300" r:id="rId53"/>
      <headerFooter>
        <oddFooter>&amp;C- &amp;P -</oddFooter>
      </headerFooter>
    </customSheetView>
    <customSheetView guid="{F0A88F7F-B050-44D2-9557-2B68B424EAF3}" showGridLines="0" fitToPage="1">
      <selection activeCell="H21" sqref="H21"/>
      <colBreaks count="1" manualBreakCount="1">
        <brk id="6" max="16" man="1"/>
      </colBreaks>
      <pageMargins left="0.25" right="0.25" top="0.75" bottom="0.75" header="0.3" footer="0.3"/>
      <pageSetup paperSize="9" scale="84" orientation="landscape" horizontalDpi="300" verticalDpi="300" r:id="rId54"/>
      <headerFooter>
        <oddFooter>&amp;C- &amp;P -</oddFooter>
      </headerFooter>
    </customSheetView>
    <customSheetView guid="{2868789A-41EF-4245-B3C9-D4B5F666F8F4}"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55"/>
      <headerFooter>
        <oddFooter>&amp;C- &amp;P -</oddFooter>
      </headerFooter>
    </customSheetView>
    <customSheetView guid="{D4061CCF-D275-4D76-9A0F-61EA73C6A533}"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56"/>
      <headerFooter>
        <oddFooter>&amp;C- &amp;P -</oddFooter>
      </headerFooter>
    </customSheetView>
    <customSheetView guid="{EDD10121-F027-40CB-A383-1ABBBA7824D4}"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57"/>
      <headerFooter>
        <oddFooter>&amp;C- &amp;P -</oddFooter>
      </headerFooter>
    </customSheetView>
    <customSheetView guid="{D6BD57F8-F6EE-4534-8181-C57064A1B98C}" scale="130" showGridLines="0" fitToPage="1">
      <selection activeCell="I8" sqref="I8"/>
      <colBreaks count="1" manualBreakCount="1">
        <brk id="6" max="16" man="1"/>
      </colBreaks>
      <pageMargins left="0.25" right="0.25" top="0.75" bottom="0.75" header="0.3" footer="0.3"/>
      <pageSetup paperSize="9" scale="84" orientation="landscape" horizontalDpi="300" verticalDpi="300" r:id="rId58"/>
      <headerFooter>
        <oddFooter>&amp;C- &amp;P -</oddFooter>
      </headerFooter>
    </customSheetView>
    <customSheetView guid="{277459B4-A39D-41CB-B2BE-AB6578293E76}" scale="130" showGridLines="0" fitToPage="1" printArea="1">
      <selection activeCell="I8" sqref="I8"/>
      <colBreaks count="1" manualBreakCount="1">
        <brk id="6" max="16" man="1"/>
      </colBreaks>
      <pageMargins left="0.25" right="0.25" top="0.75" bottom="0.75" header="0.3" footer="0.3"/>
      <pageSetup paperSize="9" scale="84" orientation="landscape"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84" orientation="landscape" horizontalDpi="300" verticalDpi="300" r:id="rId60"/>
  <headerFooter>
    <oddFooter>&amp;C- &amp;P -</oddFooter>
  </headerFooter>
  <colBreaks count="1" manualBreakCount="1">
    <brk id="6" max="16" man="1"/>
  </colBreaks>
  <drawing r:id="rId6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5"/>
  <sheetViews>
    <sheetView showGridLines="0" zoomScale="115" zoomScaleNormal="130" zoomScaleSheetLayoutView="100" workbookViewId="0">
      <selection activeCell="A3" sqref="A3"/>
    </sheetView>
  </sheetViews>
  <sheetFormatPr defaultColWidth="9" defaultRowHeight="13.5"/>
  <cols>
    <col min="1" max="2" width="11.875" style="209" customWidth="1"/>
    <col min="3" max="4" width="14.625" style="209" customWidth="1"/>
    <col min="5" max="5" width="10.625" style="209" bestFit="1" customWidth="1"/>
    <col min="6" max="6" width="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271" t="s">
        <v>399</v>
      </c>
    </row>
    <row r="2" spans="1:7">
      <c r="A2" s="209" t="s">
        <v>1538</v>
      </c>
      <c r="G2" s="209" t="s">
        <v>1538</v>
      </c>
    </row>
    <row r="4" spans="1:7" ht="37.5" customHeight="1">
      <c r="A4" s="506" t="s">
        <v>343</v>
      </c>
      <c r="B4" s="506" t="s">
        <v>344</v>
      </c>
      <c r="C4" s="506" t="s">
        <v>1535</v>
      </c>
      <c r="D4" s="509" t="s">
        <v>1537</v>
      </c>
    </row>
    <row r="5" spans="1:7" ht="22.5" customHeight="1">
      <c r="A5" s="504">
        <v>2017</v>
      </c>
      <c r="B5" s="506" t="s">
        <v>350</v>
      </c>
      <c r="C5" s="697">
        <v>25</v>
      </c>
      <c r="D5" s="697">
        <v>699</v>
      </c>
    </row>
    <row r="6" spans="1:7" ht="22.5" customHeight="1">
      <c r="A6" s="505">
        <v>2018</v>
      </c>
      <c r="B6" s="506" t="s">
        <v>351</v>
      </c>
      <c r="C6" s="697">
        <v>53</v>
      </c>
      <c r="D6" s="697">
        <v>1046</v>
      </c>
    </row>
    <row r="7" spans="1:7" ht="22.5" customHeight="1">
      <c r="A7" s="505">
        <v>2019</v>
      </c>
      <c r="B7" s="504" t="s">
        <v>1152</v>
      </c>
      <c r="C7" s="697">
        <v>251</v>
      </c>
      <c r="D7" s="697">
        <v>3744</v>
      </c>
    </row>
    <row r="8" spans="1:7" ht="22.5" customHeight="1">
      <c r="A8" s="505">
        <v>2020</v>
      </c>
      <c r="B8" s="504" t="s">
        <v>1151</v>
      </c>
      <c r="C8" s="84">
        <v>409</v>
      </c>
      <c r="D8" s="84">
        <v>6781</v>
      </c>
    </row>
    <row r="9" spans="1:7" ht="22.5" customHeight="1">
      <c r="A9" s="498">
        <v>2021</v>
      </c>
      <c r="B9" s="498" t="s">
        <v>1150</v>
      </c>
      <c r="C9" s="281">
        <v>471</v>
      </c>
      <c r="D9" s="281">
        <v>11226</v>
      </c>
    </row>
    <row r="10" spans="1:7" ht="22.5" customHeight="1">
      <c r="A10" s="498">
        <v>2022</v>
      </c>
      <c r="B10" s="498" t="s">
        <v>1268</v>
      </c>
      <c r="C10" s="281">
        <v>536</v>
      </c>
      <c r="D10" s="281">
        <v>14459</v>
      </c>
    </row>
    <row r="11" spans="1:7" ht="22.5" customHeight="1">
      <c r="A11" s="525">
        <v>2023</v>
      </c>
      <c r="B11" s="525" t="s">
        <v>1603</v>
      </c>
      <c r="C11" s="281">
        <v>784</v>
      </c>
      <c r="D11" s="281">
        <v>17652</v>
      </c>
    </row>
    <row r="12" spans="1:7" ht="22.5" customHeight="1">
      <c r="C12" s="534"/>
      <c r="D12" s="533"/>
    </row>
    <row r="13" spans="1:7" ht="22.5" customHeight="1"/>
    <row r="14" spans="1:7" ht="22.5" customHeight="1"/>
    <row r="15" spans="1:7" ht="22.5" customHeight="1"/>
  </sheetData>
  <customSheetViews>
    <customSheetView guid="{7638DF67-4320-4B2E-8CED-F30400A22A6F}" scale="115" showGridLines="0" fitToPage="1" printArea="1" topLeftCell="A3">
      <selection activeCell="A3" sqref="A3"/>
      <colBreaks count="1" manualBreakCount="1">
        <brk id="5" max="16" man="1"/>
      </colBreaks>
      <pageMargins left="0.25" right="0.25" top="0.75" bottom="0.75" header="0.3" footer="0.3"/>
      <pageSetup paperSize="9" scale="91" orientation="landscape" horizontalDpi="300" verticalDpi="300" r:id="rId1"/>
      <headerFooter>
        <oddFooter>&amp;C- &amp;P -</oddFooter>
      </headerFooter>
    </customSheetView>
    <customSheetView guid="{033C36F7-E1E4-46BF-954B-BBA7310CE75C}" scale="115" showGridLines="0" fitToPage="1" printArea="1" topLeftCell="A3">
      <selection activeCell="A3" sqref="A3:P20"/>
      <colBreaks count="1" manualBreakCount="1">
        <brk id="5" min="2" max="19" man="1"/>
      </colBreaks>
      <pageMargins left="0.25" right="0.25" top="0.75" bottom="0.75" header="0.3" footer="0.3"/>
      <pageSetup paperSize="9" scale="91" orientation="landscape" horizontalDpi="300" verticalDpi="300" r:id="rId2"/>
      <headerFooter>
        <oddFooter>&amp;C- &amp;P -</oddFooter>
      </headerFooter>
    </customSheetView>
    <customSheetView guid="{36472B0F-2A8F-4437-8A5B-DB8B4B6E968E}"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3"/>
      <headerFooter>
        <oddFooter>&amp;C- &amp;P -</oddFooter>
      </headerFooter>
    </customSheetView>
    <customSheetView guid="{2D0A6E8D-0408-4801-8FAA-C5FD88FF0EC2}"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4"/>
      <headerFooter>
        <oddFooter>&amp;C- &amp;P -</oddFooter>
      </headerFooter>
    </customSheetView>
    <customSheetView guid="{CCAE2F8D-A096-471A-A5DB-761473E75C80}"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5"/>
      <headerFooter>
        <oddFooter>&amp;C- &amp;P -</oddFooter>
      </headerFooter>
    </customSheetView>
    <customSheetView guid="{A70FDA42-82B2-4F14-8984-2E2044C05861}"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6"/>
      <headerFooter>
        <oddFooter>&amp;C- &amp;P -</oddFooter>
      </headerFooter>
    </customSheetView>
    <customSheetView guid="{F8F8F397-D6A3-4BD0-9E53-3D39483D1CBF}"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7"/>
      <headerFooter>
        <oddFooter>&amp;C- &amp;P -</oddFooter>
      </headerFooter>
    </customSheetView>
    <customSheetView guid="{D673FFEC-E07D-49B9-A0FC-BCF5FDFD2C67}"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8"/>
      <headerFooter>
        <oddFooter>&amp;C- &amp;P -</oddFooter>
      </headerFooter>
    </customSheetView>
    <customSheetView guid="{EE98275F-E3BA-4A7E-BE2A-0F7F35847352}"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9"/>
      <headerFooter>
        <oddFooter>&amp;C- &amp;P -</oddFooter>
      </headerFooter>
    </customSheetView>
    <customSheetView guid="{97E03D02-D480-4666-A6E1-59D4144B3FD9}"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10"/>
      <headerFooter>
        <oddFooter>&amp;C- &amp;P -</oddFooter>
      </headerFooter>
    </customSheetView>
    <customSheetView guid="{9A3FFD83-48B2-47DA-8A5E-53892F5AF928}" scale="115" showGridLines="0" fitToPage="1" printArea="1">
      <colBreaks count="1" manualBreakCount="1">
        <brk id="5" max="16" man="1"/>
      </colBreaks>
      <pageMargins left="0.25" right="0.25" top="0.75" bottom="0.75" header="0.3" footer="0.3"/>
      <pageSetup paperSize="9" scale="91" orientation="landscape" horizontalDpi="300" verticalDpi="300" r:id="rId11"/>
      <headerFooter>
        <oddFooter>&amp;C- &amp;P -</oddFooter>
      </headerFooter>
    </customSheetView>
    <customSheetView guid="{717D5D0E-03BD-42FE-B02F-A9FF9CADF1A5}" scale="115" showGridLines="0" fitToPage="1">
      <colBreaks count="1" manualBreakCount="1">
        <brk id="5" max="16" man="1"/>
      </colBreaks>
      <pageMargins left="0.25" right="0.25" top="0.75" bottom="0.75" header="0.3" footer="0.3"/>
      <pageSetup paperSize="9" scale="91" orientation="landscape" horizontalDpi="300" verticalDpi="300" r:id="rId12"/>
      <headerFooter>
        <oddFooter>&amp;C- &amp;P -</oddFooter>
      </headerFooter>
    </customSheetView>
    <customSheetView guid="{30A2590E-B68F-488E-B4E2-55E3D8A53AAC}" scale="115" showGridLines="0" fitToPage="1">
      <colBreaks count="1" manualBreakCount="1">
        <brk id="5" max="16" man="1"/>
      </colBreaks>
      <pageMargins left="0.25" right="0.25" top="0.75" bottom="0.75" header="0.3" footer="0.3"/>
      <pageSetup paperSize="9" scale="91" orientation="landscape" horizontalDpi="300" verticalDpi="300" r:id="rId13"/>
      <headerFooter>
        <oddFooter>&amp;C- &amp;P -</oddFooter>
      </headerFooter>
    </customSheetView>
    <customSheetView guid="{031DD57E-C293-423A-8DF7-B2FDC9241663}" scale="115" showGridLines="0" fitToPage="1">
      <colBreaks count="1" manualBreakCount="1">
        <brk id="5" max="16" man="1"/>
      </colBreaks>
      <pageMargins left="0.25" right="0.25" top="0.75" bottom="0.75" header="0.3" footer="0.3"/>
      <pageSetup paperSize="9" scale="91" orientation="landscape" horizontalDpi="300" verticalDpi="300" r:id="rId14"/>
      <headerFooter>
        <oddFooter>&amp;C- &amp;P -</oddFooter>
      </headerFooter>
    </customSheetView>
    <customSheetView guid="{F9B3178F-FE3C-420E-BE2A-18A94A5552B8}" scale="115" showGridLines="0" fitToPage="1">
      <colBreaks count="1" manualBreakCount="1">
        <brk id="5" max="16" man="1"/>
      </colBreaks>
      <pageMargins left="0.25" right="0.25" top="0.75" bottom="0.75" header="0.3" footer="0.3"/>
      <pageSetup paperSize="9" scale="91" orientation="landscape" horizontalDpi="300" verticalDpi="300" r:id="rId15"/>
      <headerFooter>
        <oddFooter>&amp;C- &amp;P -</oddFooter>
      </headerFooter>
    </customSheetView>
    <customSheetView guid="{F314B098-4B95-4B92-8423-CB04A69922DF}" scale="115" showGridLines="0" fitToPage="1" printArea="1">
      <colBreaks count="1" manualBreakCount="1">
        <brk id="5" max="16" man="1"/>
      </colBreaks>
      <pageMargins left="0.25" right="0.25" top="0.75" bottom="0.75" header="0.3" footer="0.3"/>
      <pageSetup paperSize="9" scale="91" orientation="landscape" horizontalDpi="300" verticalDpi="300" r:id="rId16"/>
      <headerFooter>
        <oddFooter>&amp;C- &amp;P -</oddFooter>
      </headerFooter>
    </customSheetView>
    <customSheetView guid="{BBA60712-7519-46EB-A3CF-B043CF2D8D90}" showGridLines="0" fitToPage="1" printArea="1" view="pageBreakPreview">
      <selection activeCell="D11" sqref="D11"/>
      <colBreaks count="1" manualBreakCount="1">
        <brk id="5" max="14" man="1"/>
      </colBreaks>
      <pageMargins left="0.25" right="0.25" top="0.75" bottom="0.75" header="0.3" footer="0.3"/>
      <pageSetup paperSize="9" scale="91" orientation="landscape" horizontalDpi="300" verticalDpi="300" r:id="rId17"/>
      <headerFooter>
        <oddFooter>&amp;C- &amp;P -</oddFooter>
      </headerFooter>
    </customSheetView>
    <customSheetView guid="{FAEA9D20-506D-4159-8291-B8ED06C29A08}" scale="115" showGridLines="0" fitToPage="1">
      <colBreaks count="1" manualBreakCount="1">
        <brk id="5" max="16" man="1"/>
      </colBreaks>
      <pageMargins left="0.25" right="0.25" top="0.75" bottom="0.75" header="0.3" footer="0.3"/>
      <pageSetup paperSize="9" scale="91" orientation="landscape" horizontalDpi="300" verticalDpi="300" r:id="rId18"/>
      <headerFooter>
        <oddFooter>&amp;C- &amp;P -</oddFooter>
      </headerFooter>
    </customSheetView>
    <customSheetView guid="{499C3B7B-ECFB-4FFB-BA0B-0B7B9DCC326F}" scale="115" showGridLines="0" fitToPage="1" printArea="1">
      <colBreaks count="1" manualBreakCount="1">
        <brk id="5" max="16" man="1"/>
      </colBreaks>
      <pageMargins left="0.25" right="0.25" top="0.75" bottom="0.75" header="0.3" footer="0.3"/>
      <pageSetup paperSize="9" scale="91" orientation="landscape" horizontalDpi="300" verticalDpi="300" r:id="rId19"/>
      <headerFooter>
        <oddFooter>&amp;C- &amp;P -</oddFooter>
      </headerFooter>
    </customSheetView>
    <customSheetView guid="{582EB886-5348-41F7-B6C3-7D5782D3ACD9}" scale="115" showGridLines="0" fitToPage="1">
      <colBreaks count="1" manualBreakCount="1">
        <brk id="5" max="16" man="1"/>
      </colBreaks>
      <pageMargins left="0.25" right="0.25" top="0.75" bottom="0.75" header="0.3" footer="0.3"/>
      <pageSetup paperSize="9" scale="91" orientation="landscape" horizontalDpi="300" verticalDpi="300" r:id="rId20"/>
      <headerFooter>
        <oddFooter>&amp;C- &amp;P -</oddFooter>
      </headerFooter>
    </customSheetView>
    <customSheetView guid="{67A28A89-E198-4A6E-809F-7C1EE1D592B0}" scale="115" showGridLines="0" fitToPage="1" printArea="1">
      <colBreaks count="1" manualBreakCount="1">
        <brk id="5" max="16" man="1"/>
      </colBreaks>
      <pageMargins left="0.25" right="0.25" top="0.75" bottom="0.75" header="0.3" footer="0.3"/>
      <pageSetup paperSize="9" scale="91" orientation="landscape" horizontalDpi="300" verticalDpi="300" r:id="rId21"/>
      <headerFooter>
        <oddFooter>&amp;C- &amp;P -</oddFooter>
      </headerFooter>
    </customSheetView>
    <customSheetView guid="{CED0B8D9-B004-48AD-A858-70C151F3F6A0}" scale="115" showGridLines="0" fitToPage="1">
      <colBreaks count="1" manualBreakCount="1">
        <brk id="5" max="16" man="1"/>
      </colBreaks>
      <pageMargins left="0.25" right="0.25" top="0.75" bottom="0.75" header="0.3" footer="0.3"/>
      <pageSetup paperSize="9" scale="91" orientation="landscape" horizontalDpi="300" verticalDpi="300" r:id="rId22"/>
      <headerFooter>
        <oddFooter>&amp;C- &amp;P -</oddFooter>
      </headerFooter>
    </customSheetView>
    <customSheetView guid="{76A99285-706C-47CC-88FC-63EDE717FCB7}" scale="115" showGridLines="0" fitToPage="1">
      <colBreaks count="1" manualBreakCount="1">
        <brk id="5" max="16" man="1"/>
      </colBreaks>
      <pageMargins left="0.25" right="0.25" top="0.75" bottom="0.75" header="0.3" footer="0.3"/>
      <pageSetup paperSize="9" scale="91" orientation="landscape" horizontalDpi="300" verticalDpi="300" r:id="rId23"/>
      <headerFooter>
        <oddFooter>&amp;C- &amp;P -</oddFooter>
      </headerFooter>
    </customSheetView>
    <customSheetView guid="{00865AC3-5823-4499-87D6-A32864153DFC}" scale="115" showGridLines="0" fitToPage="1">
      <colBreaks count="1" manualBreakCount="1">
        <brk id="5" max="16" man="1"/>
      </colBreaks>
      <pageMargins left="0.25" right="0.25" top="0.75" bottom="0.75" header="0.3" footer="0.3"/>
      <pageSetup paperSize="9" scale="91" orientation="landscape" horizontalDpi="300" verticalDpi="300" r:id="rId24"/>
      <headerFooter>
        <oddFooter>&amp;C- &amp;P -</oddFooter>
      </headerFooter>
    </customSheetView>
    <customSheetView guid="{441DB8A6-A33C-419D-875A-3F2FFBE6E0E8}" scale="115" showGridLines="0" fitToPage="1">
      <colBreaks count="1" manualBreakCount="1">
        <brk id="5" max="16" man="1"/>
      </colBreaks>
      <pageMargins left="0.25" right="0.25" top="0.75" bottom="0.75" header="0.3" footer="0.3"/>
      <pageSetup paperSize="9" scale="91" orientation="landscape" horizontalDpi="300" verticalDpi="300" r:id="rId25"/>
      <headerFooter>
        <oddFooter>&amp;C- &amp;P -</oddFooter>
      </headerFooter>
    </customSheetView>
    <customSheetView guid="{2BC28E4B-9C81-4843-8B55-63150A8DD92B}" scale="115" showGridLines="0" fitToPage="1">
      <colBreaks count="1" manualBreakCount="1">
        <brk id="5" max="16" man="1"/>
      </colBreaks>
      <pageMargins left="0.25" right="0.25" top="0.75" bottom="0.75" header="0.3" footer="0.3"/>
      <pageSetup paperSize="9" scale="91" orientation="landscape" horizontalDpi="300" verticalDpi="300" r:id="rId26"/>
      <headerFooter>
        <oddFooter>&amp;C- &amp;P -</oddFooter>
      </headerFooter>
    </customSheetView>
    <customSheetView guid="{CEC8D9A4-667A-441A-B348-38BA69B851DA}" scale="115" showGridLines="0" fitToPage="1">
      <colBreaks count="1" manualBreakCount="1">
        <brk id="5" max="16" man="1"/>
      </colBreaks>
      <pageMargins left="0.25" right="0.25" top="0.75" bottom="0.75" header="0.3" footer="0.3"/>
      <pageSetup paperSize="9" scale="91" orientation="landscape" horizontalDpi="300" verticalDpi="300" r:id="rId27"/>
      <headerFooter>
        <oddFooter>&amp;C- &amp;P -</oddFooter>
      </headerFooter>
    </customSheetView>
    <customSheetView guid="{84F041DC-148A-40FE-A6D1-68C2D054DF55}" scale="115" showGridLines="0" fitToPage="1">
      <colBreaks count="1" manualBreakCount="1">
        <brk id="5" max="16" man="1"/>
      </colBreaks>
      <pageMargins left="0.25" right="0.25" top="0.75" bottom="0.75" header="0.3" footer="0.3"/>
      <pageSetup paperSize="9" scale="91" orientation="landscape" horizontalDpi="300" verticalDpi="300" r:id="rId28"/>
      <headerFooter>
        <oddFooter>&amp;C- &amp;P -</oddFooter>
      </headerFooter>
    </customSheetView>
    <customSheetView guid="{EA8DD5C4-37CD-4D83-93C6-8AAE3FA22626}" scale="115" showGridLines="0" fitToPage="1">
      <colBreaks count="1" manualBreakCount="1">
        <brk id="5" max="16" man="1"/>
      </colBreaks>
      <pageMargins left="0.25" right="0.25" top="0.75" bottom="0.75" header="0.3" footer="0.3"/>
      <pageSetup paperSize="9" scale="91" orientation="landscape" horizontalDpi="300" verticalDpi="300" r:id="rId29"/>
      <headerFooter>
        <oddFooter>&amp;C- &amp;P -</oddFooter>
      </headerFooter>
    </customSheetView>
    <customSheetView guid="{EB719729-E4E7-4A6B-A0F2-B45634A8A39C}" scale="115" showGridLines="0" fitToPage="1">
      <colBreaks count="1" manualBreakCount="1">
        <brk id="5" max="16" man="1"/>
      </colBreaks>
      <pageMargins left="0.25" right="0.25" top="0.75" bottom="0.75" header="0.3" footer="0.3"/>
      <pageSetup paperSize="9" scale="91" orientation="landscape" horizontalDpi="300" verticalDpi="300" r:id="rId30"/>
      <headerFooter>
        <oddFooter>&amp;C- &amp;P -</oddFooter>
      </headerFooter>
    </customSheetView>
    <customSheetView guid="{3BCE3315-BEC0-4AD9-A818-0BC0D795FE7B}" scale="115" showGridLines="0" fitToPage="1" printArea="1">
      <colBreaks count="1" manualBreakCount="1">
        <brk id="5" max="16" man="1"/>
      </colBreaks>
      <pageMargins left="0.25" right="0.25" top="0.75" bottom="0.75" header="0.3" footer="0.3"/>
      <pageSetup paperSize="9" scale="91" orientation="landscape" horizontalDpi="300" verticalDpi="300" r:id="rId31"/>
      <headerFooter>
        <oddFooter>&amp;C- &amp;P -</oddFooter>
      </headerFooter>
    </customSheetView>
    <customSheetView guid="{D5E8139D-26D3-42E5-96BB-6121322C48CB}" scale="115" showGridLines="0" fitToPage="1">
      <colBreaks count="1" manualBreakCount="1">
        <brk id="5" max="16" man="1"/>
      </colBreaks>
      <pageMargins left="0.25" right="0.25" top="0.75" bottom="0.75" header="0.3" footer="0.3"/>
      <pageSetup paperSize="9" scale="91" orientation="landscape" horizontalDpi="300" verticalDpi="300" r:id="rId32"/>
      <headerFooter>
        <oddFooter>&amp;C- &amp;P -</oddFooter>
      </headerFooter>
    </customSheetView>
    <customSheetView guid="{A7A537DD-3639-4028-8374-24EF93F7F50D}" scale="115" showGridLines="0" fitToPage="1" printArea="1">
      <colBreaks count="1" manualBreakCount="1">
        <brk id="5" max="16" man="1"/>
      </colBreaks>
      <pageMargins left="0.25" right="0.25" top="0.75" bottom="0.75" header="0.3" footer="0.3"/>
      <pageSetup paperSize="9" scale="91" orientation="landscape" horizontalDpi="300" verticalDpi="300" r:id="rId33"/>
      <headerFooter>
        <oddFooter>&amp;C- &amp;P -</oddFooter>
      </headerFooter>
    </customSheetView>
    <customSheetView guid="{0B51740E-E870-447D-82CF-F9426A0FDB8A}" scale="115" showGridLines="0" fitToPage="1">
      <colBreaks count="1" manualBreakCount="1">
        <brk id="5" max="16" man="1"/>
      </colBreaks>
      <pageMargins left="0.25" right="0.25" top="0.75" bottom="0.75" header="0.3" footer="0.3"/>
      <pageSetup paperSize="9" scale="91" orientation="landscape" horizontalDpi="300" verticalDpi="300" r:id="rId34"/>
      <headerFooter>
        <oddFooter>&amp;C- &amp;P -</oddFooter>
      </headerFooter>
    </customSheetView>
    <customSheetView guid="{B25978DA-B72A-4DF3-B7F6-0B7323E18582}" scale="115" showGridLines="0" fitToPage="1">
      <colBreaks count="1" manualBreakCount="1">
        <brk id="5" max="16" man="1"/>
      </colBreaks>
      <pageMargins left="0.25" right="0.25" top="0.75" bottom="0.75" header="0.3" footer="0.3"/>
      <pageSetup paperSize="9" scale="91" orientation="landscape" horizontalDpi="300" verticalDpi="300" r:id="rId35"/>
      <headerFooter>
        <oddFooter>&amp;C- &amp;P -</oddFooter>
      </headerFooter>
    </customSheetView>
    <customSheetView guid="{1FD8CC80-ABBD-4004-965D-7C3A94C6060A}" scale="115" showGridLines="0" fitToPage="1" printArea="1">
      <colBreaks count="1" manualBreakCount="1">
        <brk id="5" max="16" man="1"/>
      </colBreaks>
      <pageMargins left="0.25" right="0.25" top="0.75" bottom="0.75" header="0.3" footer="0.3"/>
      <pageSetup paperSize="9" scale="91" orientation="landscape" horizontalDpi="300" verticalDpi="300" r:id="rId36"/>
      <headerFooter>
        <oddFooter>&amp;C- &amp;P -</oddFooter>
      </headerFooter>
    </customSheetView>
    <customSheetView guid="{4B3B3520-A8B7-4246-A658-5E3046C11156}" scale="115" showGridLines="0" fitToPage="1" printArea="1">
      <colBreaks count="1" manualBreakCount="1">
        <brk id="5" max="16" man="1"/>
      </colBreaks>
      <pageMargins left="0.25" right="0.25" top="0.75" bottom="0.75" header="0.3" footer="0.3"/>
      <pageSetup paperSize="9" scale="91" orientation="landscape" horizontalDpi="300" verticalDpi="300" r:id="rId37"/>
      <headerFooter>
        <oddFooter>&amp;C- &amp;P -</oddFooter>
      </headerFooter>
    </customSheetView>
    <customSheetView guid="{8AC86257-3275-45B0-9EB5-FCC978284538}" scale="115" showGridLines="0" fitToPage="1">
      <colBreaks count="1" manualBreakCount="1">
        <brk id="5" max="16" man="1"/>
      </colBreaks>
      <pageMargins left="0.25" right="0.25" top="0.75" bottom="0.75" header="0.3" footer="0.3"/>
      <pageSetup paperSize="9" scale="91" orientation="landscape" horizontalDpi="300" verticalDpi="300" r:id="rId38"/>
      <headerFooter>
        <oddFooter>&amp;C- &amp;P -</oddFooter>
      </headerFooter>
    </customSheetView>
    <customSheetView guid="{E45D6C9F-29CA-4814-BB11-FCF7794E8FD9}" scale="115" showGridLines="0" fitToPage="1" printArea="1">
      <colBreaks count="1" manualBreakCount="1">
        <brk id="5" max="16" man="1"/>
      </colBreaks>
      <pageMargins left="0.25" right="0.25" top="0.75" bottom="0.75" header="0.3" footer="0.3"/>
      <pageSetup paperSize="9" scale="91" orientation="landscape" horizontalDpi="300" verticalDpi="300" r:id="rId39"/>
      <headerFooter>
        <oddFooter>&amp;C- &amp;P -</oddFooter>
      </headerFooter>
    </customSheetView>
    <customSheetView guid="{8B4E2514-D1F2-4DC0-817C-9C588D7DCCCB}"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40"/>
      <headerFooter>
        <oddFooter>&amp;C- &amp;P -</oddFooter>
      </headerFooter>
    </customSheetView>
    <customSheetView guid="{C0326AA0-4A84-4874-8CF5-FBF582EDE8E4}"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41"/>
      <headerFooter>
        <oddFooter>&amp;C- &amp;P -</oddFooter>
      </headerFooter>
    </customSheetView>
    <customSheetView guid="{59B93C71-A242-4D48-B468-4BF3F954629F}"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42"/>
      <headerFooter>
        <oddFooter>&amp;C- &amp;P -</oddFooter>
      </headerFooter>
    </customSheetView>
    <customSheetView guid="{1E58E4D1-4C75-4B8C-BEB1-17A46DD86746}"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43"/>
      <headerFooter>
        <oddFooter>&amp;C- &amp;P -</oddFooter>
      </headerFooter>
    </customSheetView>
    <customSheetView guid="{D71B0015-E1E5-4683-BC96-4B8372B0A92C}"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44"/>
      <headerFooter>
        <oddFooter>&amp;C- &amp;P -</oddFooter>
      </headerFooter>
    </customSheetView>
    <customSheetView guid="{7A9295A9-5D4A-4252-8AE5-EAA229FB3161}"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45"/>
      <headerFooter>
        <oddFooter>&amp;C- &amp;P -</oddFooter>
      </headerFooter>
    </customSheetView>
    <customSheetView guid="{034C4040-D496-4677-9760-C8AFC8A3816C}"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46"/>
      <headerFooter>
        <oddFooter>&amp;C- &amp;P -</oddFooter>
      </headerFooter>
    </customSheetView>
    <customSheetView guid="{430D13A4-4EC3-4F3B-94F5-67B604D20D98}"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47"/>
      <headerFooter>
        <oddFooter>&amp;C- &amp;P -</oddFooter>
      </headerFooter>
    </customSheetView>
    <customSheetView guid="{337CCED3-5E6B-4E3D-BC98-489707EF974E}"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48"/>
      <headerFooter>
        <oddFooter>&amp;C- &amp;P -</oddFooter>
      </headerFooter>
    </customSheetView>
    <customSheetView guid="{0EDD8A79-DA95-4C03-AB90-8EF8BEF7366A}"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49"/>
      <headerFooter>
        <oddFooter>&amp;C- &amp;P -</oddFooter>
      </headerFooter>
    </customSheetView>
    <customSheetView guid="{214495F1-9B71-47E5-887D-A07A1A95C8B8}"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50"/>
      <headerFooter>
        <oddFooter>&amp;C- &amp;P -</oddFooter>
      </headerFooter>
    </customSheetView>
    <customSheetView guid="{CD8CBEF9-02F2-47BF-8155-972E366007BB}"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51"/>
      <headerFooter>
        <oddFooter>&amp;C- &amp;P -</oddFooter>
      </headerFooter>
    </customSheetView>
    <customSheetView guid="{BD61EDB6-A93F-4890-AEDE-32E26E64EB3F}"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52"/>
      <headerFooter>
        <oddFooter>&amp;C- &amp;P -</oddFooter>
      </headerFooter>
    </customSheetView>
    <customSheetView guid="{2551149C-B400-4FF7-9C66-7D38AF192CD3}"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53"/>
      <headerFooter>
        <oddFooter>&amp;C- &amp;P -</oddFooter>
      </headerFooter>
    </customSheetView>
    <customSheetView guid="{F0A88F7F-B050-44D2-9557-2B68B424EAF3}" scale="115" showGridLines="0" fitToPage="1">
      <selection activeCell="J25" sqref="J25"/>
      <colBreaks count="1" manualBreakCount="1">
        <brk id="5" max="16" man="1"/>
      </colBreaks>
      <pageMargins left="0.25" right="0.25" top="0.75" bottom="0.75" header="0.3" footer="0.3"/>
      <pageSetup paperSize="9" scale="91" orientation="landscape" horizontalDpi="300" verticalDpi="300" r:id="rId54"/>
      <headerFooter>
        <oddFooter>&amp;C- &amp;P -</oddFooter>
      </headerFooter>
    </customSheetView>
    <customSheetView guid="{2868789A-41EF-4245-B3C9-D4B5F666F8F4}"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55"/>
      <headerFooter>
        <oddFooter>&amp;C- &amp;P -</oddFooter>
      </headerFooter>
    </customSheetView>
    <customSheetView guid="{D4061CCF-D275-4D76-9A0F-61EA73C6A533}"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56"/>
      <headerFooter>
        <oddFooter>&amp;C- &amp;P -</oddFooter>
      </headerFooter>
    </customSheetView>
    <customSheetView guid="{EDD10121-F027-40CB-A383-1ABBBA7824D4}" scale="115" showGridLines="0" fitToPage="1" printArea="1">
      <selection activeCell="J25" sqref="J25"/>
      <colBreaks count="1" manualBreakCount="1">
        <brk id="5" max="16" man="1"/>
      </colBreaks>
      <pageMargins left="0.25" right="0.25" top="0.75" bottom="0.75" header="0.3" footer="0.3"/>
      <pageSetup paperSize="9" scale="91" orientation="landscape" horizontalDpi="300" verticalDpi="300" r:id="rId57"/>
      <headerFooter>
        <oddFooter>&amp;C- &amp;P -</oddFooter>
      </headerFooter>
    </customSheetView>
    <customSheetView guid="{D6BD57F8-F6EE-4534-8181-C57064A1B98C}" scale="130" showGridLines="0" fitToPage="1">
      <selection activeCell="A4" sqref="A4:D11"/>
      <colBreaks count="1" manualBreakCount="1">
        <brk id="5" max="16" man="1"/>
      </colBreaks>
      <pageMargins left="0.25" right="0.25" top="0.75" bottom="0.75" header="0.3" footer="0.3"/>
      <pageSetup paperSize="9" scale="91" orientation="landscape" horizontalDpi="300" verticalDpi="300" r:id="rId58"/>
      <headerFooter>
        <oddFooter>&amp;C- &amp;P -</oddFooter>
      </headerFooter>
    </customSheetView>
    <customSheetView guid="{277459B4-A39D-41CB-B2BE-AB6578293E76}" scale="130" showGridLines="0" fitToPage="1" printArea="1">
      <selection activeCell="A4" sqref="A4:D11"/>
      <colBreaks count="1" manualBreakCount="1">
        <brk id="5" max="16" man="1"/>
      </colBreaks>
      <pageMargins left="0.25" right="0.25" top="0.75" bottom="0.75" header="0.3" footer="0.3"/>
      <pageSetup paperSize="9" scale="91" orientation="landscape"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91" orientation="landscape" horizontalDpi="300" verticalDpi="300" r:id="rId60"/>
  <headerFooter>
    <oddFooter>&amp;C- &amp;P -</oddFooter>
  </headerFooter>
  <colBreaks count="1" manualBreakCount="1">
    <brk id="5" max="16" man="1"/>
  </colBreaks>
  <drawing r:id="rId6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6"/>
  <sheetViews>
    <sheetView showGridLines="0" topLeftCell="F1" zoomScale="115" zoomScaleNormal="115" zoomScaleSheetLayoutView="100" workbookViewId="0">
      <selection activeCell="G6" sqref="G6"/>
    </sheetView>
  </sheetViews>
  <sheetFormatPr defaultColWidth="9" defaultRowHeight="13.5"/>
  <cols>
    <col min="1" max="2" width="11.875" style="209" customWidth="1"/>
    <col min="3" max="6" width="14.625" style="209" customWidth="1"/>
    <col min="7" max="7" width="11.375" style="209" customWidth="1"/>
    <col min="8" max="8" width="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G1" s="271" t="s">
        <v>399</v>
      </c>
    </row>
    <row r="2" spans="1:9">
      <c r="A2" s="209" t="s">
        <v>1543</v>
      </c>
      <c r="I2" s="209" t="s">
        <v>1543</v>
      </c>
    </row>
    <row r="4" spans="1:9" ht="37.5" customHeight="1">
      <c r="A4" s="506" t="s">
        <v>343</v>
      </c>
      <c r="B4" s="506" t="s">
        <v>344</v>
      </c>
      <c r="C4" s="704" t="s">
        <v>1542</v>
      </c>
      <c r="D4" s="704" t="s">
        <v>1541</v>
      </c>
      <c r="E4" s="704" t="s">
        <v>1540</v>
      </c>
      <c r="F4" s="704" t="s">
        <v>1539</v>
      </c>
      <c r="G4" s="703"/>
    </row>
    <row r="5" spans="1:9" ht="22.5" customHeight="1">
      <c r="A5" s="505">
        <v>2010</v>
      </c>
      <c r="B5" s="506" t="s">
        <v>557</v>
      </c>
      <c r="C5" s="701">
        <v>2237</v>
      </c>
      <c r="D5" s="701">
        <v>1167</v>
      </c>
      <c r="E5" s="700">
        <v>9.1999999999999993</v>
      </c>
      <c r="F5" s="700">
        <v>8.8000000000000007</v>
      </c>
      <c r="G5" s="520"/>
    </row>
    <row r="6" spans="1:9" ht="22.5" customHeight="1">
      <c r="A6" s="505">
        <v>2011</v>
      </c>
      <c r="B6" s="506" t="s">
        <v>580</v>
      </c>
      <c r="C6" s="701">
        <v>2110</v>
      </c>
      <c r="D6" s="701">
        <v>1155</v>
      </c>
      <c r="E6" s="700">
        <v>9.4</v>
      </c>
      <c r="F6" s="700">
        <v>9</v>
      </c>
      <c r="G6" s="800"/>
    </row>
    <row r="7" spans="1:9" ht="22.5" customHeight="1">
      <c r="A7" s="505">
        <v>2012</v>
      </c>
      <c r="B7" s="506" t="s">
        <v>345</v>
      </c>
      <c r="C7" s="701">
        <v>2200</v>
      </c>
      <c r="D7" s="701">
        <v>1123</v>
      </c>
      <c r="E7" s="700">
        <v>8.3000000000000007</v>
      </c>
      <c r="F7" s="700">
        <v>8.9</v>
      </c>
      <c r="G7" s="502"/>
    </row>
    <row r="8" spans="1:9" ht="22.5" customHeight="1">
      <c r="A8" s="505">
        <v>2013</v>
      </c>
      <c r="B8" s="506" t="s">
        <v>346</v>
      </c>
      <c r="C8" s="701">
        <v>2188</v>
      </c>
      <c r="D8" s="701">
        <v>1146</v>
      </c>
      <c r="E8" s="700">
        <v>8.1</v>
      </c>
      <c r="F8" s="700">
        <v>8.6999999999999993</v>
      </c>
      <c r="G8" s="702"/>
    </row>
    <row r="9" spans="1:9" ht="22.5" customHeight="1">
      <c r="A9" s="505">
        <v>2014</v>
      </c>
      <c r="B9" s="506" t="s">
        <v>347</v>
      </c>
      <c r="C9" s="701">
        <v>2205</v>
      </c>
      <c r="D9" s="701">
        <v>1146</v>
      </c>
      <c r="E9" s="700">
        <v>7.8</v>
      </c>
      <c r="F9" s="700">
        <v>8.3000000000000007</v>
      </c>
      <c r="G9" s="702"/>
    </row>
    <row r="10" spans="1:9" ht="22.5" customHeight="1">
      <c r="A10" s="505">
        <v>2015</v>
      </c>
      <c r="B10" s="506" t="s">
        <v>348</v>
      </c>
      <c r="C10" s="701">
        <v>2323</v>
      </c>
      <c r="D10" s="701">
        <v>1151</v>
      </c>
      <c r="E10" s="700">
        <v>7.3</v>
      </c>
      <c r="F10" s="700">
        <v>8.1999999999999993</v>
      </c>
    </row>
    <row r="11" spans="1:9" ht="22.5" customHeight="1">
      <c r="A11" s="505">
        <v>2016</v>
      </c>
      <c r="B11" s="506" t="s">
        <v>349</v>
      </c>
      <c r="C11" s="701">
        <v>1699</v>
      </c>
      <c r="D11" s="701">
        <v>1823</v>
      </c>
      <c r="E11" s="700">
        <v>9.8000000000000007</v>
      </c>
      <c r="F11" s="700">
        <v>5.2</v>
      </c>
    </row>
    <row r="12" spans="1:9" ht="22.5" customHeight="1">
      <c r="A12" s="505">
        <v>2017</v>
      </c>
      <c r="B12" s="506" t="s">
        <v>350</v>
      </c>
      <c r="C12" s="701">
        <v>2153</v>
      </c>
      <c r="D12" s="701">
        <v>1957</v>
      </c>
      <c r="E12" s="700">
        <v>7.7</v>
      </c>
      <c r="F12" s="700">
        <v>4.5999999999999996</v>
      </c>
    </row>
    <row r="13" spans="1:9" ht="22.5" customHeight="1">
      <c r="A13" s="505">
        <v>2018</v>
      </c>
      <c r="B13" s="506" t="s">
        <v>351</v>
      </c>
      <c r="C13" s="701">
        <v>2234</v>
      </c>
      <c r="D13" s="701">
        <v>1955</v>
      </c>
      <c r="E13" s="700">
        <v>7.5</v>
      </c>
      <c r="F13" s="700">
        <v>4.5999999999999996</v>
      </c>
    </row>
    <row r="14" spans="1:9" ht="22.5" customHeight="1">
      <c r="A14" s="505">
        <v>2019</v>
      </c>
      <c r="B14" s="504" t="s">
        <v>1152</v>
      </c>
      <c r="C14" s="701">
        <v>2235</v>
      </c>
      <c r="D14" s="701">
        <v>1953</v>
      </c>
      <c r="E14" s="700">
        <v>7.5</v>
      </c>
      <c r="F14" s="700">
        <v>4.5999999999999996</v>
      </c>
    </row>
    <row r="15" spans="1:9" ht="22.5" customHeight="1">
      <c r="A15" s="505">
        <v>2020</v>
      </c>
      <c r="B15" s="504" t="s">
        <v>1151</v>
      </c>
      <c r="C15" s="701">
        <v>5283</v>
      </c>
      <c r="D15" s="701">
        <v>1953</v>
      </c>
      <c r="E15" s="700">
        <v>3</v>
      </c>
      <c r="F15" s="700">
        <v>4.2</v>
      </c>
    </row>
    <row r="16" spans="1:9" ht="22.5" customHeight="1">
      <c r="A16" s="505">
        <v>2021</v>
      </c>
      <c r="B16" s="504" t="s">
        <v>1150</v>
      </c>
      <c r="C16" s="701">
        <v>16365</v>
      </c>
      <c r="D16" s="701">
        <v>9350</v>
      </c>
      <c r="E16" s="700">
        <v>1</v>
      </c>
      <c r="F16" s="700">
        <v>0.9</v>
      </c>
    </row>
    <row r="17" spans="1:6" ht="22.5" customHeight="1">
      <c r="A17" s="498">
        <v>2022</v>
      </c>
      <c r="B17" s="498" t="s">
        <v>1268</v>
      </c>
      <c r="C17" s="699">
        <v>16365</v>
      </c>
      <c r="D17" s="699">
        <v>9350</v>
      </c>
      <c r="E17" s="777">
        <v>1</v>
      </c>
      <c r="F17" s="777">
        <v>0.9</v>
      </c>
    </row>
    <row r="18" spans="1:6" ht="22.5" customHeight="1">
      <c r="A18" s="498">
        <v>2023</v>
      </c>
      <c r="B18" s="498" t="s">
        <v>1603</v>
      </c>
      <c r="C18" s="699">
        <v>16365</v>
      </c>
      <c r="D18" s="699">
        <v>9350</v>
      </c>
      <c r="E18" s="777">
        <v>1</v>
      </c>
      <c r="F18" s="777">
        <v>0.9</v>
      </c>
    </row>
    <row r="19" spans="1:6" ht="22.5" customHeight="1">
      <c r="A19" s="525">
        <v>2024</v>
      </c>
      <c r="B19" s="525" t="s">
        <v>2083</v>
      </c>
      <c r="C19" s="699">
        <v>16260</v>
      </c>
      <c r="D19" s="699">
        <v>9350</v>
      </c>
      <c r="E19" s="777">
        <v>1</v>
      </c>
      <c r="F19" s="777">
        <v>0.9</v>
      </c>
    </row>
    <row r="20" spans="1:6" ht="22.5" customHeight="1"/>
    <row r="21" spans="1:6" ht="22.5" customHeight="1"/>
    <row r="22" spans="1:6" ht="22.5" customHeight="1"/>
    <row r="23" spans="1:6" ht="22.5" customHeight="1"/>
    <row r="24" spans="1:6" ht="22.5" customHeight="1"/>
    <row r="25" spans="1:6" ht="22.5" customHeight="1"/>
    <row r="26" spans="1:6" ht="22.5" customHeight="1"/>
  </sheetData>
  <customSheetViews>
    <customSheetView guid="{7638DF67-4320-4B2E-8CED-F30400A22A6F}" showGridLines="0" printArea="1">
      <selection activeCell="G6" sqref="G6"/>
      <colBreaks count="1" manualBreakCount="1">
        <brk id="7" max="18" man="1"/>
      </colBreaks>
      <pageMargins left="0.25" right="0.25" top="0.75" bottom="0.75" header="0.3" footer="0.3"/>
      <pageSetup paperSize="9" scale="61" orientation="portrait" horizontalDpi="300" verticalDpi="300" r:id="rId1"/>
      <headerFooter>
        <oddFooter>&amp;C- &amp;P -</oddFooter>
      </headerFooter>
    </customSheetView>
    <customSheetView guid="{033C36F7-E1E4-46BF-954B-BBA7310CE75C}" showGridLines="0">
      <selection activeCell="G6" sqref="G6"/>
      <colBreaks count="1" manualBreakCount="1">
        <brk id="7" max="18" man="1"/>
      </colBreaks>
      <pageMargins left="0.25" right="0.25" top="0.75" bottom="0.75" header="0.3" footer="0.3"/>
      <pageSetup paperSize="9" scale="61" orientation="portrait" horizontalDpi="300" verticalDpi="300" r:id="rId2"/>
      <headerFooter>
        <oddFooter>&amp;C- &amp;P -</oddFooter>
      </headerFooter>
    </customSheetView>
    <customSheetView guid="{36472B0F-2A8F-4437-8A5B-DB8B4B6E968E}" showGridLines="0" printArea="1">
      <selection activeCell="G24" sqref="G24"/>
      <colBreaks count="1" manualBreakCount="1">
        <brk id="7" max="18" man="1"/>
      </colBreaks>
      <pageMargins left="0.25" right="0.25" top="0.75" bottom="0.75" header="0.3" footer="0.3"/>
      <pageSetup paperSize="9" scale="61" orientation="portrait" horizontalDpi="300" verticalDpi="300" r:id="rId3"/>
      <headerFooter>
        <oddFooter>&amp;C- &amp;P -</oddFooter>
      </headerFooter>
    </customSheetView>
    <customSheetView guid="{2D0A6E8D-0408-4801-8FAA-C5FD88FF0EC2}" showGridLines="0">
      <selection activeCell="G6" sqref="G6"/>
      <colBreaks count="1" manualBreakCount="1">
        <brk id="7" max="18" man="1"/>
      </colBreaks>
      <pageMargins left="0.25" right="0.25" top="0.75" bottom="0.75" header="0.3" footer="0.3"/>
      <pageSetup paperSize="9" scale="61" orientation="portrait" horizontalDpi="300" verticalDpi="300" r:id="rId4"/>
      <headerFooter>
        <oddFooter>&amp;C- &amp;P -</oddFooter>
      </headerFooter>
    </customSheetView>
    <customSheetView guid="{CCAE2F8D-A096-471A-A5DB-761473E75C80}" showGridLines="0" printArea="1">
      <selection activeCell="G6" sqref="G6"/>
      <colBreaks count="1" manualBreakCount="1">
        <brk id="7" max="18" man="1"/>
      </colBreaks>
      <pageMargins left="0.25" right="0.25" top="0.75" bottom="0.75" header="0.3" footer="0.3"/>
      <pageSetup paperSize="9" scale="61" orientation="portrait" horizontalDpi="300" verticalDpi="300" r:id="rId5"/>
      <headerFooter>
        <oddFooter>&amp;C- &amp;P -</oddFooter>
      </headerFooter>
    </customSheetView>
    <customSheetView guid="{A70FDA42-82B2-4F14-8984-2E2044C05861}" showGridLines="0">
      <selection activeCell="G6" sqref="G6"/>
      <colBreaks count="1" manualBreakCount="1">
        <brk id="7" max="18" man="1"/>
      </colBreaks>
      <pageMargins left="0.25" right="0.25" top="0.75" bottom="0.75" header="0.3" footer="0.3"/>
      <pageSetup paperSize="9" scale="61" orientation="portrait" horizontalDpi="300" verticalDpi="300" r:id="rId6"/>
      <headerFooter>
        <oddFooter>&amp;C- &amp;P -</oddFooter>
      </headerFooter>
    </customSheetView>
    <customSheetView guid="{F8F8F397-D6A3-4BD0-9E53-3D39483D1CBF}" showGridLines="0">
      <selection activeCell="G6" sqref="G6"/>
      <colBreaks count="1" manualBreakCount="1">
        <brk id="7" max="18" man="1"/>
      </colBreaks>
      <pageMargins left="0.25" right="0.25" top="0.75" bottom="0.75" header="0.3" footer="0.3"/>
      <pageSetup paperSize="9" scale="61" orientation="portrait" horizontalDpi="300" verticalDpi="300" r:id="rId7"/>
      <headerFooter>
        <oddFooter>&amp;C- &amp;P -</oddFooter>
      </headerFooter>
    </customSheetView>
    <customSheetView guid="{D673FFEC-E07D-49B9-A0FC-BCF5FDFD2C67}" showGridLines="0">
      <selection activeCell="G24" sqref="G24"/>
      <colBreaks count="1" manualBreakCount="1">
        <brk id="7" max="18" man="1"/>
      </colBreaks>
      <pageMargins left="0.25" right="0.25" top="0.75" bottom="0.75" header="0.3" footer="0.3"/>
      <pageSetup paperSize="9" scale="61" orientation="portrait" horizontalDpi="300" verticalDpi="300" r:id="rId8"/>
      <headerFooter>
        <oddFooter>&amp;C- &amp;P -</oddFooter>
      </headerFooter>
    </customSheetView>
    <customSheetView guid="{EE98275F-E3BA-4A7E-BE2A-0F7F35847352}" showGridLines="0" printArea="1">
      <selection activeCell="G24" sqref="G24"/>
      <colBreaks count="1" manualBreakCount="1">
        <brk id="7" max="18" man="1"/>
      </colBreaks>
      <pageMargins left="0.25" right="0.25" top="0.75" bottom="0.75" header="0.3" footer="0.3"/>
      <pageSetup paperSize="9" scale="61" orientation="portrait" horizontalDpi="300" verticalDpi="300" r:id="rId9"/>
      <headerFooter>
        <oddFooter>&amp;C- &amp;P -</oddFooter>
      </headerFooter>
    </customSheetView>
    <customSheetView guid="{97E03D02-D480-4666-A6E1-59D4144B3FD9}" showGridLines="0" printArea="1">
      <selection activeCell="G6" sqref="G6"/>
      <colBreaks count="1" manualBreakCount="1">
        <brk id="7" max="18" man="1"/>
      </colBreaks>
      <pageMargins left="0.25" right="0.25" top="0.75" bottom="0.75" header="0.3" footer="0.3"/>
      <pageSetup paperSize="9" scale="61" orientation="portrait" horizontalDpi="300" verticalDpi="300" r:id="rId10"/>
      <headerFooter>
        <oddFooter>&amp;C- &amp;P -</oddFooter>
      </headerFooter>
    </customSheetView>
    <customSheetView guid="{9A3FFD83-48B2-47DA-8A5E-53892F5AF928}" showGridLines="0" printArea="1">
      <selection activeCell="G6" sqref="G6"/>
      <colBreaks count="1" manualBreakCount="1">
        <brk id="7" max="18" man="1"/>
      </colBreaks>
      <pageMargins left="0.25" right="0.25" top="0.75" bottom="0.75" header="0.3" footer="0.3"/>
      <pageSetup paperSize="9" scale="61" orientation="portrait" horizontalDpi="300" verticalDpi="300" r:id="rId11"/>
      <headerFooter>
        <oddFooter>&amp;C- &amp;P -</oddFooter>
      </headerFooter>
    </customSheetView>
    <customSheetView guid="{717D5D0E-03BD-42FE-B02F-A9FF9CADF1A5}" showGridLines="0">
      <selection activeCell="G6" sqref="G6"/>
      <colBreaks count="1" manualBreakCount="1">
        <brk id="7" max="18" man="1"/>
      </colBreaks>
      <pageMargins left="0.25" right="0.25" top="0.75" bottom="0.75" header="0.3" footer="0.3"/>
      <pageSetup paperSize="9" scale="61" orientation="portrait" horizontalDpi="300" verticalDpi="300" r:id="rId12"/>
      <headerFooter>
        <oddFooter>&amp;C- &amp;P -</oddFooter>
      </headerFooter>
    </customSheetView>
    <customSheetView guid="{30A2590E-B68F-488E-B4E2-55E3D8A53AAC}" showGridLines="0">
      <colBreaks count="1" manualBreakCount="1">
        <brk id="7" max="18" man="1"/>
      </colBreaks>
      <pageMargins left="0.25" right="0.25" top="0.75" bottom="0.75" header="0.3" footer="0.3"/>
      <pageSetup paperSize="9" scale="61" orientation="portrait" horizontalDpi="300" verticalDpi="300" r:id="rId13"/>
      <headerFooter>
        <oddFooter>&amp;C- &amp;P -</oddFooter>
      </headerFooter>
    </customSheetView>
    <customSheetView guid="{031DD57E-C293-423A-8DF7-B2FDC9241663}" showGridLines="0">
      <colBreaks count="1" manualBreakCount="1">
        <brk id="7" max="18" man="1"/>
      </colBreaks>
      <pageMargins left="0.25" right="0.25" top="0.75" bottom="0.75" header="0.3" footer="0.3"/>
      <pageSetup paperSize="9" scale="61" orientation="portrait" horizontalDpi="300" verticalDpi="300" r:id="rId14"/>
      <headerFooter>
        <oddFooter>&amp;C- &amp;P -</oddFooter>
      </headerFooter>
    </customSheetView>
    <customSheetView guid="{F9B3178F-FE3C-420E-BE2A-18A94A5552B8}" showGridLines="0">
      <colBreaks count="1" manualBreakCount="1">
        <brk id="7" max="18" man="1"/>
      </colBreaks>
      <pageMargins left="0.25" right="0.25" top="0.75" bottom="0.75" header="0.3" footer="0.3"/>
      <pageSetup paperSize="9" scale="61" orientation="portrait" horizontalDpi="300" verticalDpi="300" r:id="rId15"/>
      <headerFooter>
        <oddFooter>&amp;C- &amp;P -</oddFooter>
      </headerFooter>
    </customSheetView>
    <customSheetView guid="{F314B098-4B95-4B92-8423-CB04A69922DF}" showGridLines="0" printArea="1">
      <selection activeCell="G6" sqref="G6"/>
      <colBreaks count="1" manualBreakCount="1">
        <brk id="7" max="18" man="1"/>
      </colBreaks>
      <pageMargins left="0.25" right="0.25" top="0.75" bottom="0.75" header="0.3" footer="0.3"/>
      <pageSetup paperSize="9" scale="61" orientation="portrait" horizontalDpi="300" verticalDpi="300" r:id="rId16"/>
      <headerFooter>
        <oddFooter>&amp;C- &amp;P -</oddFooter>
      </headerFooter>
    </customSheetView>
    <customSheetView guid="{BBA60712-7519-46EB-A3CF-B043CF2D8D90}" showGridLines="0" printArea="1">
      <selection activeCell="G6" sqref="G6"/>
      <colBreaks count="1" manualBreakCount="1">
        <brk id="7" max="18" man="1"/>
      </colBreaks>
      <pageMargins left="0.25" right="0.25" top="0.75" bottom="0.75" header="0.3" footer="0.3"/>
      <pageSetup paperSize="9" scale="61" orientation="portrait" horizontalDpi="300" verticalDpi="300" r:id="rId17"/>
      <headerFooter>
        <oddFooter>&amp;C- &amp;P -</oddFooter>
      </headerFooter>
    </customSheetView>
    <customSheetView guid="{FAEA9D20-506D-4159-8291-B8ED06C29A08}" showGridLines="0">
      <selection activeCell="G6" sqref="G6"/>
      <colBreaks count="1" manualBreakCount="1">
        <brk id="7" max="18" man="1"/>
      </colBreaks>
      <pageMargins left="0.25" right="0.25" top="0.75" bottom="0.75" header="0.3" footer="0.3"/>
      <pageSetup paperSize="9" scale="61" orientation="portrait" horizontalDpi="300" verticalDpi="300" r:id="rId18"/>
      <headerFooter>
        <oddFooter>&amp;C- &amp;P -</oddFooter>
      </headerFooter>
    </customSheetView>
    <customSheetView guid="{499C3B7B-ECFB-4FFB-BA0B-0B7B9DCC326F}" showGridLines="0" printArea="1">
      <selection activeCell="F19" sqref="F19"/>
      <colBreaks count="1" manualBreakCount="1">
        <brk id="7" max="18" man="1"/>
      </colBreaks>
      <pageMargins left="0.25" right="0.25" top="0.75" bottom="0.75" header="0.3" footer="0.3"/>
      <pageSetup paperSize="9" scale="61" orientation="portrait" horizontalDpi="300" verticalDpi="300" r:id="rId19"/>
      <headerFooter>
        <oddFooter>&amp;C- &amp;P -</oddFooter>
      </headerFooter>
    </customSheetView>
    <customSheetView guid="{582EB886-5348-41F7-B6C3-7D5782D3ACD9}" showGridLines="0">
      <selection activeCell="G6" sqref="G6"/>
      <colBreaks count="1" manualBreakCount="1">
        <brk id="7" max="18" man="1"/>
      </colBreaks>
      <pageMargins left="0.25" right="0.25" top="0.75" bottom="0.75" header="0.3" footer="0.3"/>
      <pageSetup paperSize="9" scale="61" orientation="portrait" horizontalDpi="300" verticalDpi="300" r:id="rId20"/>
      <headerFooter>
        <oddFooter>&amp;C- &amp;P -</oddFooter>
      </headerFooter>
    </customSheetView>
    <customSheetView guid="{67A28A89-E198-4A6E-809F-7C1EE1D592B0}" showGridLines="0" printArea="1">
      <selection activeCell="F19" sqref="F19"/>
      <colBreaks count="1" manualBreakCount="1">
        <brk id="7" max="18" man="1"/>
      </colBreaks>
      <pageMargins left="0.25" right="0.25" top="0.75" bottom="0.75" header="0.3" footer="0.3"/>
      <pageSetup paperSize="9" scale="61" orientation="portrait" horizontalDpi="300" verticalDpi="300" r:id="rId21"/>
      <headerFooter>
        <oddFooter>&amp;C- &amp;P -</oddFooter>
      </headerFooter>
    </customSheetView>
    <customSheetView guid="{CED0B8D9-B004-48AD-A858-70C151F3F6A0}" showGridLines="0">
      <colBreaks count="1" manualBreakCount="1">
        <brk id="7" max="18" man="1"/>
      </colBreaks>
      <pageMargins left="0.25" right="0.25" top="0.75" bottom="0.75" header="0.3" footer="0.3"/>
      <pageSetup paperSize="9" scale="61" orientation="portrait" horizontalDpi="300" verticalDpi="300" r:id="rId22"/>
      <headerFooter>
        <oddFooter>&amp;C- &amp;P -</oddFooter>
      </headerFooter>
    </customSheetView>
    <customSheetView guid="{76A99285-706C-47CC-88FC-63EDE717FCB7}" showGridLines="0">
      <colBreaks count="1" manualBreakCount="1">
        <brk id="7" max="18" man="1"/>
      </colBreaks>
      <pageMargins left="0.25" right="0.25" top="0.75" bottom="0.75" header="0.3" footer="0.3"/>
      <pageSetup paperSize="9" scale="61" orientation="portrait" horizontalDpi="300" verticalDpi="300" r:id="rId23"/>
      <headerFooter>
        <oddFooter>&amp;C- &amp;P -</oddFooter>
      </headerFooter>
    </customSheetView>
    <customSheetView guid="{00865AC3-5823-4499-87D6-A32864153DFC}" showGridLines="0">
      <colBreaks count="1" manualBreakCount="1">
        <brk id="7" max="18" man="1"/>
      </colBreaks>
      <pageMargins left="0.25" right="0.25" top="0.75" bottom="0.75" header="0.3" footer="0.3"/>
      <pageSetup paperSize="9" scale="61" orientation="portrait" horizontalDpi="300" verticalDpi="300" r:id="rId24"/>
      <headerFooter>
        <oddFooter>&amp;C- &amp;P -</oddFooter>
      </headerFooter>
    </customSheetView>
    <customSheetView guid="{441DB8A6-A33C-419D-875A-3F2FFBE6E0E8}" showGridLines="0">
      <colBreaks count="1" manualBreakCount="1">
        <brk id="7" max="18" man="1"/>
      </colBreaks>
      <pageMargins left="0.25" right="0.25" top="0.75" bottom="0.75" header="0.3" footer="0.3"/>
      <pageSetup paperSize="9" scale="61" orientation="portrait" horizontalDpi="300" verticalDpi="300" r:id="rId25"/>
      <headerFooter>
        <oddFooter>&amp;C- &amp;P -</oddFooter>
      </headerFooter>
    </customSheetView>
    <customSheetView guid="{2BC28E4B-9C81-4843-8B55-63150A8DD92B}" showGridLines="0">
      <colBreaks count="1" manualBreakCount="1">
        <brk id="7" max="18" man="1"/>
      </colBreaks>
      <pageMargins left="0.25" right="0.25" top="0.75" bottom="0.75" header="0.3" footer="0.3"/>
      <pageSetup paperSize="9" scale="61" orientation="portrait" horizontalDpi="300" verticalDpi="300" r:id="rId26"/>
      <headerFooter>
        <oddFooter>&amp;C- &amp;P -</oddFooter>
      </headerFooter>
    </customSheetView>
    <customSheetView guid="{CEC8D9A4-667A-441A-B348-38BA69B851DA}" showGridLines="0">
      <colBreaks count="1" manualBreakCount="1">
        <brk id="7" max="18" man="1"/>
      </colBreaks>
      <pageMargins left="0.25" right="0.25" top="0.75" bottom="0.75" header="0.3" footer="0.3"/>
      <pageSetup paperSize="9" scale="61" orientation="portrait" horizontalDpi="300" verticalDpi="300" r:id="rId27"/>
      <headerFooter>
        <oddFooter>&amp;C- &amp;P -</oddFooter>
      </headerFooter>
    </customSheetView>
    <customSheetView guid="{84F041DC-148A-40FE-A6D1-68C2D054DF55}" showGridLines="0">
      <colBreaks count="1" manualBreakCount="1">
        <brk id="7" max="18" man="1"/>
      </colBreaks>
      <pageMargins left="0.25" right="0.25" top="0.75" bottom="0.75" header="0.3" footer="0.3"/>
      <pageSetup paperSize="9" scale="61" orientation="portrait" horizontalDpi="300" verticalDpi="300" r:id="rId28"/>
      <headerFooter>
        <oddFooter>&amp;C- &amp;P -</oddFooter>
      </headerFooter>
    </customSheetView>
    <customSheetView guid="{EA8DD5C4-37CD-4D83-93C6-8AAE3FA22626}" showGridLines="0">
      <colBreaks count="1" manualBreakCount="1">
        <brk id="7" max="18" man="1"/>
      </colBreaks>
      <pageMargins left="0.25" right="0.25" top="0.75" bottom="0.75" header="0.3" footer="0.3"/>
      <pageSetup paperSize="9" scale="61" orientation="portrait" horizontalDpi="300" verticalDpi="300" r:id="rId29"/>
      <headerFooter>
        <oddFooter>&amp;C- &amp;P -</oddFooter>
      </headerFooter>
    </customSheetView>
    <customSheetView guid="{EB719729-E4E7-4A6B-A0F2-B45634A8A39C}" showGridLines="0">
      <colBreaks count="1" manualBreakCount="1">
        <brk id="7" max="18" man="1"/>
      </colBreaks>
      <pageMargins left="0.25" right="0.25" top="0.75" bottom="0.75" header="0.3" footer="0.3"/>
      <pageSetup paperSize="9" scale="61" orientation="portrait" horizontalDpi="300" verticalDpi="300" r:id="rId30"/>
      <headerFooter>
        <oddFooter>&amp;C- &amp;P -</oddFooter>
      </headerFooter>
    </customSheetView>
    <customSheetView guid="{3BCE3315-BEC0-4AD9-A818-0BC0D795FE7B}" showGridLines="0" printArea="1">
      <colBreaks count="1" manualBreakCount="1">
        <brk id="7" max="18" man="1"/>
      </colBreaks>
      <pageMargins left="0.25" right="0.25" top="0.75" bottom="0.75" header="0.3" footer="0.3"/>
      <pageSetup paperSize="9" scale="61" orientation="portrait" horizontalDpi="300" verticalDpi="300" r:id="rId31"/>
      <headerFooter>
        <oddFooter>&amp;C- &amp;P -</oddFooter>
      </headerFooter>
    </customSheetView>
    <customSheetView guid="{D5E8139D-26D3-42E5-96BB-6121322C48CB}" showGridLines="0">
      <colBreaks count="1" manualBreakCount="1">
        <brk id="7" max="18" man="1"/>
      </colBreaks>
      <pageMargins left="0.25" right="0.25" top="0.75" bottom="0.75" header="0.3" footer="0.3"/>
      <pageSetup paperSize="9" scale="61" orientation="portrait" horizontalDpi="300" verticalDpi="300" r:id="rId32"/>
      <headerFooter>
        <oddFooter>&amp;C- &amp;P -</oddFooter>
      </headerFooter>
    </customSheetView>
    <customSheetView guid="{A7A537DD-3639-4028-8374-24EF93F7F50D}" showGridLines="0" printArea="1">
      <selection activeCell="G6" sqref="G6"/>
      <colBreaks count="1" manualBreakCount="1">
        <brk id="7" max="18" man="1"/>
      </colBreaks>
      <pageMargins left="0.25" right="0.25" top="0.75" bottom="0.75" header="0.3" footer="0.3"/>
      <pageSetup paperSize="9" scale="61" orientation="portrait" horizontalDpi="300" verticalDpi="300" r:id="rId33"/>
      <headerFooter>
        <oddFooter>&amp;C- &amp;P -</oddFooter>
      </headerFooter>
    </customSheetView>
    <customSheetView guid="{0B51740E-E870-447D-82CF-F9426A0FDB8A}" showGridLines="0">
      <selection activeCell="G6" sqref="G6"/>
      <colBreaks count="1" manualBreakCount="1">
        <brk id="7" max="18" man="1"/>
      </colBreaks>
      <pageMargins left="0.25" right="0.25" top="0.75" bottom="0.75" header="0.3" footer="0.3"/>
      <pageSetup paperSize="9" scale="61" orientation="portrait" horizontalDpi="300" verticalDpi="300" r:id="rId34"/>
      <headerFooter>
        <oddFooter>&amp;C- &amp;P -</oddFooter>
      </headerFooter>
    </customSheetView>
    <customSheetView guid="{B25978DA-B72A-4DF3-B7F6-0B7323E18582}" showGridLines="0">
      <selection activeCell="G6" sqref="G6"/>
      <colBreaks count="1" manualBreakCount="1">
        <brk id="7" max="18" man="1"/>
      </colBreaks>
      <pageMargins left="0.25" right="0.25" top="0.75" bottom="0.75" header="0.3" footer="0.3"/>
      <pageSetup paperSize="9" scale="61" orientation="portrait" horizontalDpi="300" verticalDpi="300" r:id="rId35"/>
      <headerFooter>
        <oddFooter>&amp;C- &amp;P -</oddFooter>
      </headerFooter>
    </customSheetView>
    <customSheetView guid="{1FD8CC80-ABBD-4004-965D-7C3A94C6060A}" showGridLines="0" printArea="1">
      <colBreaks count="1" manualBreakCount="1">
        <brk id="7" max="18" man="1"/>
      </colBreaks>
      <pageMargins left="0.25" right="0.25" top="0.75" bottom="0.75" header="0.3" footer="0.3"/>
      <pageSetup paperSize="9" scale="61" orientation="portrait" horizontalDpi="300" verticalDpi="300" r:id="rId36"/>
      <headerFooter>
        <oddFooter>&amp;C- &amp;P -</oddFooter>
      </headerFooter>
    </customSheetView>
    <customSheetView guid="{4B3B3520-A8B7-4246-A658-5E3046C11156}" showGridLines="0" printArea="1">
      <colBreaks count="1" manualBreakCount="1">
        <brk id="7" max="18" man="1"/>
      </colBreaks>
      <pageMargins left="0.25" right="0.25" top="0.75" bottom="0.75" header="0.3" footer="0.3"/>
      <pageSetup paperSize="9" scale="61" orientation="portrait" horizontalDpi="300" verticalDpi="300" r:id="rId37"/>
      <headerFooter>
        <oddFooter>&amp;C- &amp;P -</oddFooter>
      </headerFooter>
    </customSheetView>
    <customSheetView guid="{8AC86257-3275-45B0-9EB5-FCC978284538}" showGridLines="0">
      <selection activeCell="G6" sqref="G6"/>
      <colBreaks count="1" manualBreakCount="1">
        <brk id="7" max="18" man="1"/>
      </colBreaks>
      <pageMargins left="0.25" right="0.25" top="0.75" bottom="0.75" header="0.3" footer="0.3"/>
      <pageSetup paperSize="9" scale="61" orientation="portrait" horizontalDpi="300" verticalDpi="300" r:id="rId38"/>
      <headerFooter>
        <oddFooter>&amp;C- &amp;P -</oddFooter>
      </headerFooter>
    </customSheetView>
    <customSheetView guid="{E45D6C9F-29CA-4814-BB11-FCF7794E8FD9}" showGridLines="0" printArea="1">
      <selection activeCell="G6" sqref="G6"/>
      <colBreaks count="1" manualBreakCount="1">
        <brk id="7" max="18" man="1"/>
      </colBreaks>
      <pageMargins left="0.25" right="0.25" top="0.75" bottom="0.75" header="0.3" footer="0.3"/>
      <pageSetup paperSize="9" scale="61" orientation="portrait" horizontalDpi="300" verticalDpi="300" r:id="rId39"/>
      <headerFooter>
        <oddFooter>&amp;C- &amp;P -</oddFooter>
      </headerFooter>
    </customSheetView>
    <customSheetView guid="{8B4E2514-D1F2-4DC0-817C-9C588D7DCCCB}" showGridLines="0" printArea="1">
      <selection activeCell="G24" sqref="G24"/>
      <colBreaks count="1" manualBreakCount="1">
        <brk id="7" max="18" man="1"/>
      </colBreaks>
      <pageMargins left="0.25" right="0.25" top="0.75" bottom="0.75" header="0.3" footer="0.3"/>
      <pageSetup paperSize="9" scale="61" orientation="portrait" horizontalDpi="300" verticalDpi="300" r:id="rId40"/>
      <headerFooter>
        <oddFooter>&amp;C- &amp;P -</oddFooter>
      </headerFooter>
    </customSheetView>
    <customSheetView guid="{C0326AA0-4A84-4874-8CF5-FBF582EDE8E4}" showGridLines="0" printArea="1">
      <selection activeCell="G24" sqref="G24"/>
      <colBreaks count="1" manualBreakCount="1">
        <brk id="7" max="18" man="1"/>
      </colBreaks>
      <pageMargins left="0.25" right="0.25" top="0.75" bottom="0.75" header="0.3" footer="0.3"/>
      <pageSetup paperSize="9" scale="61" orientation="portrait" horizontalDpi="300" verticalDpi="300" r:id="rId41"/>
      <headerFooter>
        <oddFooter>&amp;C- &amp;P -</oddFooter>
      </headerFooter>
    </customSheetView>
    <customSheetView guid="{59B93C71-A242-4D48-B468-4BF3F954629F}" showGridLines="0" printArea="1">
      <selection activeCell="G6" sqref="G6"/>
      <colBreaks count="1" manualBreakCount="1">
        <brk id="7" max="18" man="1"/>
      </colBreaks>
      <pageMargins left="0.25" right="0.25" top="0.75" bottom="0.75" header="0.3" footer="0.3"/>
      <pageSetup paperSize="9" scale="61" orientation="portrait" horizontalDpi="300" verticalDpi="300" r:id="rId42"/>
      <headerFooter>
        <oddFooter>&amp;C- &amp;P -</oddFooter>
      </headerFooter>
    </customSheetView>
    <customSheetView guid="{1E58E4D1-4C75-4B8C-BEB1-17A46DD86746}" showGridLines="0">
      <selection activeCell="G6" sqref="G6"/>
      <colBreaks count="1" manualBreakCount="1">
        <brk id="7" max="18" man="1"/>
      </colBreaks>
      <pageMargins left="0.25" right="0.25" top="0.75" bottom="0.75" header="0.3" footer="0.3"/>
      <pageSetup paperSize="9" scale="61" orientation="portrait" horizontalDpi="300" verticalDpi="300" r:id="rId43"/>
      <headerFooter>
        <oddFooter>&amp;C- &amp;P -</oddFooter>
      </headerFooter>
    </customSheetView>
    <customSheetView guid="{D71B0015-E1E5-4683-BC96-4B8372B0A92C}" showGridLines="0" printArea="1">
      <selection activeCell="G6" sqref="G6"/>
      <colBreaks count="1" manualBreakCount="1">
        <brk id="7" max="18" man="1"/>
      </colBreaks>
      <pageMargins left="0.25" right="0.25" top="0.75" bottom="0.75" header="0.3" footer="0.3"/>
      <pageSetup paperSize="9" scale="61" orientation="portrait" horizontalDpi="300" verticalDpi="300" r:id="rId44"/>
      <headerFooter>
        <oddFooter>&amp;C- &amp;P -</oddFooter>
      </headerFooter>
    </customSheetView>
    <customSheetView guid="{7A9295A9-5D4A-4252-8AE5-EAA229FB3161}" showGridLines="0" printArea="1">
      <selection activeCell="G6" sqref="G6"/>
      <colBreaks count="1" manualBreakCount="1">
        <brk id="7" max="18" man="1"/>
      </colBreaks>
      <pageMargins left="0.25" right="0.25" top="0.75" bottom="0.75" header="0.3" footer="0.3"/>
      <pageSetup paperSize="9" scale="61" orientation="portrait" horizontalDpi="300" verticalDpi="300" r:id="rId45"/>
      <headerFooter>
        <oddFooter>&amp;C- &amp;P -</oddFooter>
      </headerFooter>
    </customSheetView>
    <customSheetView guid="{034C4040-D496-4677-9760-C8AFC8A3816C}" showGridLines="0">
      <selection activeCell="G6" sqref="G6"/>
      <colBreaks count="1" manualBreakCount="1">
        <brk id="7" max="18" man="1"/>
      </colBreaks>
      <pageMargins left="0.25" right="0.25" top="0.75" bottom="0.75" header="0.3" footer="0.3"/>
      <pageSetup paperSize="9" scale="61" orientation="portrait" horizontalDpi="300" verticalDpi="300" r:id="rId46"/>
      <headerFooter>
        <oddFooter>&amp;C- &amp;P -</oddFooter>
      </headerFooter>
    </customSheetView>
    <customSheetView guid="{430D13A4-4EC3-4F3B-94F5-67B604D20D98}" showGridLines="0" printArea="1">
      <selection activeCell="G6" sqref="G6"/>
      <colBreaks count="1" manualBreakCount="1">
        <brk id="7" max="18" man="1"/>
      </colBreaks>
      <pageMargins left="0.25" right="0.25" top="0.75" bottom="0.75" header="0.3" footer="0.3"/>
      <pageSetup paperSize="9" scale="61" orientation="portrait" horizontalDpi="300" verticalDpi="300" r:id="rId47"/>
      <headerFooter>
        <oddFooter>&amp;C- &amp;P -</oddFooter>
      </headerFooter>
    </customSheetView>
    <customSheetView guid="{337CCED3-5E6B-4E3D-BC98-489707EF974E}" showGridLines="0" printArea="1">
      <selection activeCell="F19" sqref="F19"/>
      <colBreaks count="1" manualBreakCount="1">
        <brk id="7" max="18" man="1"/>
      </colBreaks>
      <pageMargins left="0.25" right="0.25" top="0.75" bottom="0.75" header="0.3" footer="0.3"/>
      <pageSetup paperSize="9" scale="61" orientation="portrait" horizontalDpi="300" verticalDpi="300" r:id="rId48"/>
      <headerFooter>
        <oddFooter>&amp;C- &amp;P -</oddFooter>
      </headerFooter>
    </customSheetView>
    <customSheetView guid="{0EDD8A79-DA95-4C03-AB90-8EF8BEF7366A}" showGridLines="0">
      <selection activeCell="G6" sqref="G6"/>
      <colBreaks count="1" manualBreakCount="1">
        <brk id="7" max="18" man="1"/>
      </colBreaks>
      <pageMargins left="0.25" right="0.25" top="0.75" bottom="0.75" header="0.3" footer="0.3"/>
      <pageSetup paperSize="9" scale="61" orientation="portrait" horizontalDpi="300" verticalDpi="300" r:id="rId49"/>
      <headerFooter>
        <oddFooter>&amp;C- &amp;P -</oddFooter>
      </headerFooter>
    </customSheetView>
    <customSheetView guid="{214495F1-9B71-47E5-887D-A07A1A95C8B8}" showGridLines="0">
      <selection activeCell="G6" sqref="G6"/>
      <colBreaks count="1" manualBreakCount="1">
        <brk id="7" max="18" man="1"/>
      </colBreaks>
      <pageMargins left="0.25" right="0.25" top="0.75" bottom="0.75" header="0.3" footer="0.3"/>
      <pageSetup paperSize="9" scale="61" orientation="portrait" horizontalDpi="300" verticalDpi="300" r:id="rId50"/>
      <headerFooter>
        <oddFooter>&amp;C- &amp;P -</oddFooter>
      </headerFooter>
    </customSheetView>
    <customSheetView guid="{CD8CBEF9-02F2-47BF-8155-972E366007BB}" showGridLines="0" printArea="1">
      <selection activeCell="G6" sqref="G6"/>
      <colBreaks count="1" manualBreakCount="1">
        <brk id="7" max="18" man="1"/>
      </colBreaks>
      <pageMargins left="0.25" right="0.25" top="0.75" bottom="0.75" header="0.3" footer="0.3"/>
      <pageSetup paperSize="9" scale="61" orientation="portrait" horizontalDpi="300" verticalDpi="300" r:id="rId51"/>
      <headerFooter>
        <oddFooter>&amp;C- &amp;P -</oddFooter>
      </headerFooter>
    </customSheetView>
    <customSheetView guid="{BD61EDB6-A93F-4890-AEDE-32E26E64EB3F}" showGridLines="0" printArea="1">
      <selection activeCell="G6" sqref="G6"/>
      <colBreaks count="1" manualBreakCount="1">
        <brk id="7" max="18" man="1"/>
      </colBreaks>
      <pageMargins left="0.25" right="0.25" top="0.75" bottom="0.75" header="0.3" footer="0.3"/>
      <pageSetup paperSize="9" scale="61" orientation="portrait" horizontalDpi="300" verticalDpi="300" r:id="rId52"/>
      <headerFooter>
        <oddFooter>&amp;C- &amp;P -</oddFooter>
      </headerFooter>
    </customSheetView>
    <customSheetView guid="{2551149C-B400-4FF7-9C66-7D38AF192CD3}" showGridLines="0">
      <selection activeCell="G6" sqref="G6"/>
      <colBreaks count="1" manualBreakCount="1">
        <brk id="7" max="18" man="1"/>
      </colBreaks>
      <pageMargins left="0.25" right="0.25" top="0.75" bottom="0.75" header="0.3" footer="0.3"/>
      <pageSetup paperSize="9" scale="61" orientation="portrait" horizontalDpi="300" verticalDpi="300" r:id="rId53"/>
      <headerFooter>
        <oddFooter>&amp;C- &amp;P -</oddFooter>
      </headerFooter>
    </customSheetView>
    <customSheetView guid="{F0A88F7F-B050-44D2-9557-2B68B424EAF3}" showGridLines="0">
      <selection activeCell="G6" sqref="G6"/>
      <colBreaks count="1" manualBreakCount="1">
        <brk id="7" max="18" man="1"/>
      </colBreaks>
      <pageMargins left="0.25" right="0.25" top="0.75" bottom="0.75" header="0.3" footer="0.3"/>
      <pageSetup paperSize="9" scale="61" orientation="portrait" horizontalDpi="300" verticalDpi="300" r:id="rId54"/>
      <headerFooter>
        <oddFooter>&amp;C- &amp;P -</oddFooter>
      </headerFooter>
    </customSheetView>
    <customSheetView guid="{2868789A-41EF-4245-B3C9-D4B5F666F8F4}" showGridLines="0" printArea="1">
      <selection activeCell="G6" sqref="G6"/>
      <colBreaks count="1" manualBreakCount="1">
        <brk id="7" max="18" man="1"/>
      </colBreaks>
      <pageMargins left="0.25" right="0.25" top="0.75" bottom="0.75" header="0.3" footer="0.3"/>
      <pageSetup paperSize="9" scale="61" orientation="portrait" horizontalDpi="300" verticalDpi="300" r:id="rId55"/>
      <headerFooter>
        <oddFooter>&amp;C- &amp;P -</oddFooter>
      </headerFooter>
    </customSheetView>
    <customSheetView guid="{D4061CCF-D275-4D76-9A0F-61EA73C6A533}" showGridLines="0" printArea="1">
      <selection activeCell="G6" sqref="G6"/>
      <colBreaks count="1" manualBreakCount="1">
        <brk id="7" max="18" man="1"/>
      </colBreaks>
      <pageMargins left="0.25" right="0.25" top="0.75" bottom="0.75" header="0.3" footer="0.3"/>
      <pageSetup paperSize="9" scale="61" orientation="portrait" horizontalDpi="300" verticalDpi="300" r:id="rId56"/>
      <headerFooter>
        <oddFooter>&amp;C- &amp;P -</oddFooter>
      </headerFooter>
    </customSheetView>
    <customSheetView guid="{EDD10121-F027-40CB-A383-1ABBBA7824D4}" showGridLines="0" printArea="1">
      <selection activeCell="G6" sqref="G6"/>
      <colBreaks count="1" manualBreakCount="1">
        <brk id="7" max="18" man="1"/>
      </colBreaks>
      <pageMargins left="0.25" right="0.25" top="0.75" bottom="0.75" header="0.3" footer="0.3"/>
      <pageSetup paperSize="9" scale="61" orientation="portrait" horizontalDpi="300" verticalDpi="300" r:id="rId57"/>
      <headerFooter>
        <oddFooter>&amp;C- &amp;P -</oddFooter>
      </headerFooter>
    </customSheetView>
    <customSheetView guid="{D6BD57F8-F6EE-4534-8181-C57064A1B98C}" scale="115" showGridLines="0" topLeftCell="I1">
      <selection activeCell="A4" sqref="A4:F19"/>
      <colBreaks count="1" manualBreakCount="1">
        <brk id="7" max="18" man="1"/>
      </colBreaks>
      <pageMargins left="0.25" right="0.25" top="0.75" bottom="0.75" header="0.3" footer="0.3"/>
      <pageSetup paperSize="9" scale="61" orientation="portrait" horizontalDpi="300" verticalDpi="300" r:id="rId58"/>
      <headerFooter>
        <oddFooter>&amp;C- &amp;P -</oddFooter>
      </headerFooter>
    </customSheetView>
    <customSheetView guid="{277459B4-A39D-41CB-B2BE-AB6578293E76}" scale="115" showGridLines="0" printArea="1" topLeftCell="I1">
      <selection activeCell="A4" sqref="A4:F19"/>
      <colBreaks count="1" manualBreakCount="1">
        <brk id="7" max="18" man="1"/>
      </colBreaks>
      <pageMargins left="0.25" right="0.25" top="0.75" bottom="0.75" header="0.3" footer="0.3"/>
      <pageSetup paperSize="9" scale="61" orientation="portrait" horizontalDpi="300" verticalDpi="300" r:id="rId59"/>
      <headerFooter>
        <oddFooter>&amp;C- &amp;P -</oddFooter>
      </headerFooter>
    </customSheetView>
  </customSheetViews>
  <phoneticPr fontId="7"/>
  <hyperlinks>
    <hyperlink ref="G1" location="目次!A1" display="目次へ戻る"/>
  </hyperlinks>
  <pageMargins left="0.25" right="0.25" top="0.75" bottom="0.75" header="0.3" footer="0.3"/>
  <pageSetup paperSize="9" scale="61" orientation="portrait" horizontalDpi="300" verticalDpi="300" r:id="rId60"/>
  <headerFooter>
    <oddFooter>&amp;C- &amp;P -</oddFooter>
  </headerFooter>
  <colBreaks count="1" manualBreakCount="1">
    <brk id="7" max="18" man="1"/>
  </colBreaks>
  <drawing r:id="rId6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7"/>
  <sheetViews>
    <sheetView showGridLines="0" zoomScaleNormal="100" zoomScaleSheetLayoutView="100" workbookViewId="0">
      <selection activeCell="K16" sqref="K16"/>
    </sheetView>
  </sheetViews>
  <sheetFormatPr defaultColWidth="9" defaultRowHeight="13.5"/>
  <cols>
    <col min="1" max="2" width="11.875" style="209" customWidth="1"/>
    <col min="3" max="5" width="14.625" style="209" customWidth="1"/>
    <col min="6" max="6" width="10.625" style="209" bestFit="1" customWidth="1"/>
    <col min="7" max="8" width="4.87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F1" s="125" t="s">
        <v>399</v>
      </c>
    </row>
    <row r="2" spans="1:9" ht="17.25" customHeight="1">
      <c r="A2" s="209" t="s">
        <v>1545</v>
      </c>
      <c r="I2" s="209" t="s">
        <v>1545</v>
      </c>
    </row>
    <row r="3" spans="1:9" ht="21" customHeight="1">
      <c r="E3" s="211" t="s">
        <v>1199</v>
      </c>
    </row>
    <row r="4" spans="1:9" ht="37.5" customHeight="1">
      <c r="A4" s="1218" t="s">
        <v>343</v>
      </c>
      <c r="B4" s="1218" t="s">
        <v>344</v>
      </c>
      <c r="C4" s="1218" t="s">
        <v>1544</v>
      </c>
      <c r="D4" s="1218" t="s">
        <v>40</v>
      </c>
      <c r="E4" s="1218" t="s">
        <v>41</v>
      </c>
    </row>
    <row r="5" spans="1:9" ht="22.5" customHeight="1">
      <c r="A5" s="1218">
        <v>2010</v>
      </c>
      <c r="B5" s="1218" t="s">
        <v>557</v>
      </c>
      <c r="C5" s="1219">
        <v>33.799999999999997</v>
      </c>
      <c r="D5" s="1219">
        <v>34.9</v>
      </c>
      <c r="E5" s="1219">
        <v>25.6</v>
      </c>
    </row>
    <row r="6" spans="1:9" ht="22.5" customHeight="1">
      <c r="A6" s="1218">
        <v>2011</v>
      </c>
      <c r="B6" s="1218" t="s">
        <v>580</v>
      </c>
      <c r="C6" s="1219">
        <v>33.200000000000003</v>
      </c>
      <c r="D6" s="1219">
        <v>36.4</v>
      </c>
      <c r="E6" s="1219">
        <v>26.8</v>
      </c>
    </row>
    <row r="7" spans="1:9" ht="22.5" customHeight="1">
      <c r="A7" s="1218">
        <v>2012</v>
      </c>
      <c r="B7" s="1218" t="s">
        <v>345</v>
      </c>
      <c r="C7" s="1219">
        <v>32.9</v>
      </c>
      <c r="D7" s="1219">
        <v>37.1</v>
      </c>
      <c r="E7" s="1219">
        <v>28.3</v>
      </c>
    </row>
    <row r="8" spans="1:9" ht="22.5" customHeight="1">
      <c r="A8" s="1218">
        <v>2013</v>
      </c>
      <c r="B8" s="1218" t="s">
        <v>346</v>
      </c>
      <c r="C8" s="1219">
        <v>34.200000000000003</v>
      </c>
      <c r="D8" s="1220">
        <v>36</v>
      </c>
      <c r="E8" s="1219">
        <v>29.1</v>
      </c>
    </row>
    <row r="9" spans="1:9" ht="22.5" customHeight="1">
      <c r="A9" s="1218">
        <v>2014</v>
      </c>
      <c r="B9" s="1218" t="s">
        <v>347</v>
      </c>
      <c r="C9" s="1219">
        <v>35.4</v>
      </c>
      <c r="D9" s="1219">
        <v>35.700000000000003</v>
      </c>
      <c r="E9" s="1219">
        <v>29.7</v>
      </c>
    </row>
    <row r="10" spans="1:9" ht="22.5" customHeight="1">
      <c r="A10" s="1218">
        <v>2015</v>
      </c>
      <c r="B10" s="1218" t="s">
        <v>348</v>
      </c>
      <c r="C10" s="1219">
        <v>36.700000000000003</v>
      </c>
      <c r="D10" s="1219">
        <v>34.299999999999997</v>
      </c>
      <c r="E10" s="1219">
        <v>30.6</v>
      </c>
    </row>
    <row r="11" spans="1:9" ht="22.5" customHeight="1">
      <c r="A11" s="1218">
        <v>2016</v>
      </c>
      <c r="B11" s="1218" t="s">
        <v>349</v>
      </c>
      <c r="C11" s="1219">
        <v>37.200000000000003</v>
      </c>
      <c r="D11" s="1219">
        <v>34.9</v>
      </c>
      <c r="E11" s="1219">
        <v>30.3</v>
      </c>
    </row>
    <row r="12" spans="1:9" ht="22.5" customHeight="1">
      <c r="A12" s="1218">
        <v>2017</v>
      </c>
      <c r="B12" s="1218" t="s">
        <v>350</v>
      </c>
      <c r="C12" s="1219">
        <v>37.4</v>
      </c>
      <c r="D12" s="1219">
        <v>35.6</v>
      </c>
      <c r="E12" s="1219">
        <v>29.3</v>
      </c>
    </row>
    <row r="13" spans="1:9" ht="22.5" customHeight="1">
      <c r="A13" s="1218">
        <v>2018</v>
      </c>
      <c r="B13" s="1218" t="s">
        <v>351</v>
      </c>
      <c r="C13" s="1219">
        <v>37.6</v>
      </c>
      <c r="D13" s="1219">
        <v>35.9</v>
      </c>
      <c r="E13" s="1219">
        <v>27.7</v>
      </c>
    </row>
    <row r="14" spans="1:9" ht="22.5" customHeight="1">
      <c r="A14" s="1218">
        <v>2019</v>
      </c>
      <c r="B14" s="1218" t="s">
        <v>1398</v>
      </c>
      <c r="C14" s="1219">
        <v>39.6</v>
      </c>
      <c r="D14" s="1219">
        <v>36.299999999999997</v>
      </c>
      <c r="E14" s="1219">
        <v>28.1</v>
      </c>
    </row>
    <row r="15" spans="1:9" ht="22.5" customHeight="1">
      <c r="A15" s="1218">
        <v>2020</v>
      </c>
      <c r="B15" s="1218" t="s">
        <v>556</v>
      </c>
      <c r="C15" s="1219">
        <v>40.700000000000003</v>
      </c>
      <c r="D15" s="1220">
        <v>36</v>
      </c>
      <c r="E15" s="1219">
        <v>28.5</v>
      </c>
    </row>
    <row r="16" spans="1:9" ht="22.5" customHeight="1">
      <c r="A16" s="1218">
        <v>2021</v>
      </c>
      <c r="B16" s="1218" t="s">
        <v>585</v>
      </c>
      <c r="C16" s="1219">
        <v>42.3</v>
      </c>
      <c r="D16" s="1220">
        <v>36.6</v>
      </c>
      <c r="E16" s="1219">
        <v>28.7</v>
      </c>
    </row>
    <row r="17" spans="1:5" ht="22.5" customHeight="1">
      <c r="A17" s="1218">
        <v>2022</v>
      </c>
      <c r="B17" s="1218" t="s">
        <v>632</v>
      </c>
      <c r="C17" s="1220">
        <v>43</v>
      </c>
      <c r="D17" s="1220">
        <v>36.700000000000003</v>
      </c>
      <c r="E17" s="1219">
        <v>30.7</v>
      </c>
    </row>
    <row r="18" spans="1:5" ht="22.5" customHeight="1">
      <c r="A18" s="1218">
        <v>2023</v>
      </c>
      <c r="B18" s="1218" t="s">
        <v>1593</v>
      </c>
      <c r="C18" s="1220">
        <v>42.1</v>
      </c>
      <c r="D18" s="1220">
        <v>38.4</v>
      </c>
      <c r="E18" s="1219">
        <v>32.200000000000003</v>
      </c>
    </row>
    <row r="19" spans="1:5" ht="22.5" customHeight="1">
      <c r="A19" s="1218">
        <v>2024</v>
      </c>
      <c r="B19" s="1218" t="s">
        <v>2075</v>
      </c>
      <c r="C19" s="1220">
        <v>42</v>
      </c>
      <c r="D19" s="1220">
        <v>38.799999999999997</v>
      </c>
      <c r="E19" s="1219">
        <v>33.799999999999997</v>
      </c>
    </row>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sheetData>
  <customSheetViews>
    <customSheetView guid="{7638DF67-4320-4B2E-8CED-F30400A22A6F}" showGridLines="0">
      <selection activeCell="K16" sqref="K16"/>
      <colBreaks count="1" manualBreakCount="1">
        <brk id="6" max="17" man="1"/>
      </colBreaks>
      <pageMargins left="0.25" right="0.25" top="0.75" bottom="0.75" header="0.3" footer="0.3"/>
      <pageSetup paperSize="9" scale="70" orientation="portrait" horizontalDpi="300" verticalDpi="300" r:id="rId1"/>
      <headerFooter>
        <oddFooter>&amp;C- &amp;P -</oddFooter>
      </headerFooter>
    </customSheetView>
    <customSheetView guid="{D6BD57F8-F6EE-4534-8181-C57064A1B98C}" showGridLines="0">
      <selection activeCell="K16" sqref="K16"/>
      <colBreaks count="1" manualBreakCount="1">
        <brk id="6" max="17" man="1"/>
      </colBreaks>
      <pageMargins left="0.25" right="0.25" top="0.75" bottom="0.75" header="0.3" footer="0.3"/>
      <pageSetup paperSize="9" scale="70" orientation="portrait" horizontalDpi="300" verticalDpi="300" r:id="rId2"/>
      <headerFooter>
        <oddFooter>&amp;C- &amp;P -</oddFooter>
      </headerFooter>
    </customSheetView>
    <customSheetView guid="{277459B4-A39D-41CB-B2BE-AB6578293E76}" showGridLines="0" printArea="1">
      <selection activeCell="K16" sqref="K16"/>
      <colBreaks count="1" manualBreakCount="1">
        <brk id="6" max="17" man="1"/>
      </colBreaks>
      <pageMargins left="0.25" right="0.25" top="0.75" bottom="0.75" header="0.3" footer="0.3"/>
      <pageSetup paperSize="9" scale="70" orientation="portrait" horizontalDpi="300" verticalDpi="300" r:id="rId3"/>
      <headerFooter>
        <oddFooter>&amp;C- &amp;P -</oddFooter>
      </headerFooter>
    </customSheetView>
  </customSheetViews>
  <phoneticPr fontId="7"/>
  <hyperlinks>
    <hyperlink ref="F1" location="目次!A1" display="目次へ戻る"/>
  </hyperlinks>
  <pageMargins left="0.25" right="0.25" top="0.75" bottom="0.75" header="0.3" footer="0.3"/>
  <pageSetup paperSize="9" scale="70" orientation="portrait" horizontalDpi="300" verticalDpi="300" r:id="rId4"/>
  <headerFooter>
    <oddFooter>&amp;C- &amp;P -</oddFooter>
  </headerFooter>
  <colBreaks count="1" manualBreakCount="1">
    <brk id="6" max="17" man="1"/>
  </colBreaks>
  <drawing r:id="rId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27"/>
  <sheetViews>
    <sheetView showGridLines="0" zoomScaleNormal="115" zoomScaleSheetLayoutView="100" workbookViewId="0">
      <selection activeCell="G24" sqref="G24"/>
    </sheetView>
  </sheetViews>
  <sheetFormatPr defaultColWidth="9" defaultRowHeight="13.5"/>
  <cols>
    <col min="1" max="2" width="11.875" style="209" customWidth="1"/>
    <col min="3" max="5" width="14.625" style="209" customWidth="1"/>
    <col min="6" max="6" width="11.125" style="209" customWidth="1"/>
    <col min="7" max="7" width="4.87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19">
      <c r="F1" s="271" t="s">
        <v>399</v>
      </c>
    </row>
    <row r="2" spans="1:19" ht="22.5" customHeight="1">
      <c r="A2" s="209" t="s">
        <v>1547</v>
      </c>
      <c r="H2" s="209" t="s">
        <v>1547</v>
      </c>
    </row>
    <row r="3" spans="1:19" ht="23.25" customHeight="1">
      <c r="E3" s="211" t="s">
        <v>1199</v>
      </c>
      <c r="F3" s="211"/>
    </row>
    <row r="4" spans="1:19" ht="37.5" customHeight="1">
      <c r="A4" s="717" t="s">
        <v>343</v>
      </c>
      <c r="B4" s="717" t="s">
        <v>344</v>
      </c>
      <c r="C4" s="716" t="s">
        <v>6</v>
      </c>
      <c r="D4" s="716" t="s">
        <v>7</v>
      </c>
      <c r="E4" s="715" t="s">
        <v>1546</v>
      </c>
      <c r="F4" s="714"/>
    </row>
    <row r="5" spans="1:19" ht="22.5" customHeight="1">
      <c r="A5" s="505">
        <v>2010</v>
      </c>
      <c r="B5" s="504" t="s">
        <v>557</v>
      </c>
      <c r="C5" s="708">
        <v>1326</v>
      </c>
      <c r="D5" s="708">
        <v>728</v>
      </c>
      <c r="E5" s="705">
        <v>21.23</v>
      </c>
      <c r="F5" s="713"/>
    </row>
    <row r="6" spans="1:19" ht="22.5" customHeight="1">
      <c r="A6" s="505">
        <v>2011</v>
      </c>
      <c r="B6" s="504" t="s">
        <v>580</v>
      </c>
      <c r="C6" s="708">
        <v>1340</v>
      </c>
      <c r="D6" s="708">
        <v>732</v>
      </c>
      <c r="E6" s="705">
        <v>20.86</v>
      </c>
      <c r="F6" s="712"/>
    </row>
    <row r="7" spans="1:19" ht="22.5" customHeight="1">
      <c r="A7" s="505">
        <v>2012</v>
      </c>
      <c r="B7" s="504" t="s">
        <v>345</v>
      </c>
      <c r="C7" s="708">
        <v>1287</v>
      </c>
      <c r="D7" s="708">
        <v>727</v>
      </c>
      <c r="E7" s="711">
        <v>22.2</v>
      </c>
      <c r="F7" s="712"/>
    </row>
    <row r="8" spans="1:19" ht="22.5" customHeight="1">
      <c r="A8" s="505">
        <v>2013</v>
      </c>
      <c r="B8" s="504" t="s">
        <v>346</v>
      </c>
      <c r="C8" s="708">
        <v>1280</v>
      </c>
      <c r="D8" s="708">
        <v>722</v>
      </c>
      <c r="E8" s="711">
        <v>22.2</v>
      </c>
      <c r="F8" s="710"/>
    </row>
    <row r="9" spans="1:19" ht="22.5" customHeight="1">
      <c r="A9" s="505">
        <v>2014</v>
      </c>
      <c r="B9" s="504" t="s">
        <v>347</v>
      </c>
      <c r="C9" s="708">
        <v>1297</v>
      </c>
      <c r="D9" s="708">
        <v>738</v>
      </c>
      <c r="E9" s="707">
        <v>21.88</v>
      </c>
    </row>
    <row r="10" spans="1:19" ht="22.5" customHeight="1">
      <c r="A10" s="505">
        <v>2015</v>
      </c>
      <c r="B10" s="504" t="s">
        <v>348</v>
      </c>
      <c r="C10" s="708">
        <v>1299</v>
      </c>
      <c r="D10" s="708">
        <v>756</v>
      </c>
      <c r="E10" s="707">
        <v>22.75</v>
      </c>
    </row>
    <row r="11" spans="1:19" ht="22.5" customHeight="1">
      <c r="A11" s="505">
        <v>2016</v>
      </c>
      <c r="B11" s="504" t="s">
        <v>349</v>
      </c>
      <c r="C11" s="708">
        <v>1305</v>
      </c>
      <c r="D11" s="708">
        <v>762</v>
      </c>
      <c r="E11" s="709">
        <v>23.1</v>
      </c>
    </row>
    <row r="12" spans="1:19" ht="22.5" customHeight="1">
      <c r="A12" s="505">
        <v>2017</v>
      </c>
      <c r="B12" s="504" t="s">
        <v>350</v>
      </c>
      <c r="C12" s="708">
        <v>1287</v>
      </c>
      <c r="D12" s="708">
        <v>763</v>
      </c>
      <c r="E12" s="707">
        <v>23.76</v>
      </c>
    </row>
    <row r="13" spans="1:19" ht="22.5" customHeight="1">
      <c r="A13" s="505">
        <v>2018</v>
      </c>
      <c r="B13" s="504" t="s">
        <v>351</v>
      </c>
      <c r="C13" s="708">
        <v>1266</v>
      </c>
      <c r="D13" s="708">
        <v>770</v>
      </c>
      <c r="E13" s="707">
        <v>25.05</v>
      </c>
    </row>
    <row r="14" spans="1:19" ht="22.5" customHeight="1">
      <c r="A14" s="505">
        <v>2019</v>
      </c>
      <c r="B14" s="504" t="s">
        <v>1398</v>
      </c>
      <c r="C14" s="708">
        <v>1244</v>
      </c>
      <c r="D14" s="708">
        <v>761</v>
      </c>
      <c r="E14" s="709">
        <v>25.4</v>
      </c>
    </row>
    <row r="15" spans="1:19" ht="22.5" customHeight="1">
      <c r="A15" s="505">
        <v>2020</v>
      </c>
      <c r="B15" s="504" t="s">
        <v>556</v>
      </c>
      <c r="C15" s="708">
        <v>1235</v>
      </c>
      <c r="D15" s="708">
        <v>760</v>
      </c>
      <c r="E15" s="707">
        <v>25.19</v>
      </c>
      <c r="S15" s="706"/>
    </row>
    <row r="16" spans="1:19" ht="22.5" customHeight="1">
      <c r="A16" s="505">
        <v>2021</v>
      </c>
      <c r="B16" s="504" t="s">
        <v>585</v>
      </c>
      <c r="C16" s="708">
        <v>1224</v>
      </c>
      <c r="D16" s="708">
        <v>770</v>
      </c>
      <c r="E16" s="707">
        <v>26.79</v>
      </c>
      <c r="S16" s="706"/>
    </row>
    <row r="17" spans="1:5" ht="22.5" customHeight="1">
      <c r="A17" s="498">
        <v>2022</v>
      </c>
      <c r="B17" s="498" t="s">
        <v>632</v>
      </c>
      <c r="C17" s="1221">
        <v>1193</v>
      </c>
      <c r="D17" s="1221">
        <v>776</v>
      </c>
      <c r="E17" s="1222">
        <v>27.37</v>
      </c>
    </row>
    <row r="18" spans="1:5" ht="22.5" customHeight="1">
      <c r="A18" s="498">
        <v>2023</v>
      </c>
      <c r="B18" s="498" t="s">
        <v>1593</v>
      </c>
      <c r="C18" s="1221">
        <v>1182</v>
      </c>
      <c r="D18" s="1221">
        <v>771</v>
      </c>
      <c r="E18" s="1223">
        <v>27.7</v>
      </c>
    </row>
    <row r="19" spans="1:5" ht="22.5" customHeight="1">
      <c r="A19" s="525">
        <v>2024</v>
      </c>
      <c r="B19" s="525" t="s">
        <v>2075</v>
      </c>
      <c r="C19" s="1221">
        <v>1192</v>
      </c>
      <c r="D19" s="1221">
        <v>785</v>
      </c>
      <c r="E19" s="1223">
        <v>27.86</v>
      </c>
    </row>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sheetData>
  <customSheetViews>
    <customSheetView guid="{7638DF67-4320-4B2E-8CED-F30400A22A6F}" showGridLines="0" printArea="1">
      <selection activeCell="G24" sqref="G24"/>
      <colBreaks count="1" manualBreakCount="1">
        <brk id="6" max="19" man="1"/>
      </colBreaks>
      <pageMargins left="0.25" right="0.25" top="0.75" bottom="0.75" header="0.3" footer="0.3"/>
      <pageSetup paperSize="9" scale="65" orientation="portrait" horizontalDpi="300" verticalDpi="300" r:id="rId1"/>
      <headerFooter>
        <oddFooter>&amp;C- &amp;P -</oddFooter>
      </headerFooter>
    </customSheetView>
    <customSheetView guid="{033C36F7-E1E4-46BF-954B-BBA7310CE75C}" showGridLines="0">
      <selection activeCell="G24" sqref="G24"/>
      <colBreaks count="1" manualBreakCount="1">
        <brk id="6" max="19" man="1"/>
      </colBreaks>
      <pageMargins left="0.25" right="0.25" top="0.75" bottom="0.75" header="0.3" footer="0.3"/>
      <pageSetup paperSize="9" scale="65" orientation="portrait" horizontalDpi="300" verticalDpi="300" r:id="rId2"/>
      <headerFooter>
        <oddFooter>&amp;C- &amp;P -</oddFooter>
      </headerFooter>
    </customSheetView>
    <customSheetView guid="{36472B0F-2A8F-4437-8A5B-DB8B4B6E968E}" showGridLines="0" fitToPage="1" printArea="1">
      <selection activeCell="F21" sqref="F21"/>
      <colBreaks count="1" manualBreakCount="1">
        <brk id="6" max="19" man="1"/>
      </colBreaks>
      <pageMargins left="0.25" right="0.25" top="0.75" bottom="0.75" header="0.3" footer="0.3"/>
      <pageSetup paperSize="9" scale="83" orientation="landscape" horizontalDpi="300" verticalDpi="300" r:id="rId3"/>
      <headerFooter>
        <oddFooter>&amp;C- &amp;P -</oddFooter>
      </headerFooter>
    </customSheetView>
    <customSheetView guid="{2D0A6E8D-0408-4801-8FAA-C5FD88FF0EC2}" showGridLines="0">
      <selection activeCell="G24" sqref="G24"/>
      <colBreaks count="1" manualBreakCount="1">
        <brk id="6" max="19" man="1"/>
      </colBreaks>
      <pageMargins left="0.25" right="0.25" top="0.75" bottom="0.75" header="0.3" footer="0.3"/>
      <pageSetup paperSize="9" scale="65" orientation="portrait" horizontalDpi="300" verticalDpi="300" r:id="rId4"/>
      <headerFooter>
        <oddFooter>&amp;C- &amp;P -</oddFooter>
      </headerFooter>
    </customSheetView>
    <customSheetView guid="{CCAE2F8D-A096-471A-A5DB-761473E75C80}" showGridLines="0" printArea="1">
      <selection activeCell="G24" sqref="G24"/>
      <colBreaks count="1" manualBreakCount="1">
        <brk id="6" max="19" man="1"/>
      </colBreaks>
      <pageMargins left="0.25" right="0.25" top="0.75" bottom="0.75" header="0.3" footer="0.3"/>
      <pageSetup paperSize="9" scale="65" orientation="portrait" horizontalDpi="300" verticalDpi="300" r:id="rId5"/>
      <headerFooter>
        <oddFooter>&amp;C- &amp;P -</oddFooter>
      </headerFooter>
    </customSheetView>
    <customSheetView guid="{A70FDA42-82B2-4F14-8984-2E2044C05861}" showGridLines="0">
      <selection activeCell="G24" sqref="G24"/>
      <colBreaks count="1" manualBreakCount="1">
        <brk id="6" max="19" man="1"/>
      </colBreaks>
      <pageMargins left="0.25" right="0.25" top="0.75" bottom="0.75" header="0.3" footer="0.3"/>
      <pageSetup paperSize="9" scale="65" orientation="portrait" horizontalDpi="300" verticalDpi="300" r:id="rId6"/>
      <headerFooter>
        <oddFooter>&amp;C- &amp;P -</oddFooter>
      </headerFooter>
    </customSheetView>
    <customSheetView guid="{F8F8F397-D6A3-4BD0-9E53-3D39483D1CBF}" showGridLines="0">
      <selection activeCell="G24" sqref="G24"/>
      <colBreaks count="1" manualBreakCount="1">
        <brk id="6" max="19" man="1"/>
      </colBreaks>
      <pageMargins left="0.25" right="0.25" top="0.75" bottom="0.75" header="0.3" footer="0.3"/>
      <pageSetup paperSize="9" scale="65" orientation="portrait" horizontalDpi="300" verticalDpi="300" r:id="rId7"/>
      <headerFooter>
        <oddFooter>&amp;C- &amp;P -</oddFooter>
      </headerFooter>
    </customSheetView>
    <customSheetView guid="{D673FFEC-E07D-49B9-A0FC-BCF5FDFD2C67}" showGridLines="0">
      <selection activeCell="G24" sqref="G24"/>
      <colBreaks count="1" manualBreakCount="1">
        <brk id="6" max="19" man="1"/>
      </colBreaks>
      <pageMargins left="0.25" right="0.25" top="0.75" bottom="0.75" header="0.3" footer="0.3"/>
      <pageSetup paperSize="9" scale="65" orientation="portrait" horizontalDpi="300" verticalDpi="300" r:id="rId8"/>
      <headerFooter>
        <oddFooter>&amp;C- &amp;P -</oddFooter>
      </headerFooter>
    </customSheetView>
    <customSheetView guid="{EE98275F-E3BA-4A7E-BE2A-0F7F35847352}" showGridLines="0" printArea="1">
      <selection activeCell="G24" sqref="G24"/>
      <colBreaks count="1" manualBreakCount="1">
        <brk id="6" max="19" man="1"/>
      </colBreaks>
      <pageMargins left="0.25" right="0.25" top="0.75" bottom="0.75" header="0.3" footer="0.3"/>
      <pageSetup paperSize="9" scale="65" orientation="portrait" horizontalDpi="300" verticalDpi="300" r:id="rId9"/>
      <headerFooter>
        <oddFooter>&amp;C- &amp;P -</oddFooter>
      </headerFooter>
    </customSheetView>
    <customSheetView guid="{97E03D02-D480-4666-A6E1-59D4144B3FD9}" showGridLines="0" printArea="1">
      <selection activeCell="G24" sqref="G24"/>
      <colBreaks count="1" manualBreakCount="1">
        <brk id="6" max="19" man="1"/>
      </colBreaks>
      <pageMargins left="0.25" right="0.25" top="0.75" bottom="0.75" header="0.3" footer="0.3"/>
      <pageSetup paperSize="9" scale="65" orientation="portrait" horizontalDpi="300" verticalDpi="300" r:id="rId10"/>
      <headerFooter>
        <oddFooter>&amp;C- &amp;P -</oddFooter>
      </headerFooter>
    </customSheetView>
    <customSheetView guid="{9A3FFD83-48B2-47DA-8A5E-53892F5AF928}" showGridLines="0" printArea="1">
      <colBreaks count="1" manualBreakCount="1">
        <brk id="6" max="19" man="1"/>
      </colBreaks>
      <pageMargins left="0.25" right="0.25" top="0.75" bottom="0.75" header="0.3" footer="0.3"/>
      <pageSetup paperSize="9" scale="65" orientation="portrait" horizontalDpi="300" verticalDpi="300" r:id="rId11"/>
      <headerFooter>
        <oddFooter>&amp;C- &amp;P -</oddFooter>
      </headerFooter>
    </customSheetView>
    <customSheetView guid="{717D5D0E-03BD-42FE-B02F-A9FF9CADF1A5}" showGridLines="0">
      <colBreaks count="1" manualBreakCount="1">
        <brk id="6" max="19" man="1"/>
      </colBreaks>
      <pageMargins left="0.25" right="0.25" top="0.75" bottom="0.75" header="0.3" footer="0.3"/>
      <pageSetup paperSize="9" scale="65" orientation="portrait" horizontalDpi="300" verticalDpi="300" r:id="rId12"/>
      <headerFooter>
        <oddFooter>&amp;C- &amp;P -</oddFooter>
      </headerFooter>
    </customSheetView>
    <customSheetView guid="{30A2590E-B68F-488E-B4E2-55E3D8A53AAC}" showGridLines="0">
      <colBreaks count="1" manualBreakCount="1">
        <brk id="6" max="19" man="1"/>
      </colBreaks>
      <pageMargins left="0.25" right="0.25" top="0.75" bottom="0.75" header="0.3" footer="0.3"/>
      <pageSetup paperSize="9" scale="65" orientation="portrait" horizontalDpi="300" verticalDpi="300" r:id="rId13"/>
      <headerFooter>
        <oddFooter>&amp;C- &amp;P -</oddFooter>
      </headerFooter>
    </customSheetView>
    <customSheetView guid="{031DD57E-C293-423A-8DF7-B2FDC9241663}" showGridLines="0">
      <colBreaks count="1" manualBreakCount="1">
        <brk id="6" max="19" man="1"/>
      </colBreaks>
      <pageMargins left="0.25" right="0.25" top="0.75" bottom="0.75" header="0.3" footer="0.3"/>
      <pageSetup paperSize="9" scale="65" orientation="portrait" horizontalDpi="300" verticalDpi="300" r:id="rId14"/>
      <headerFooter>
        <oddFooter>&amp;C- &amp;P -</oddFooter>
      </headerFooter>
    </customSheetView>
    <customSheetView guid="{F9B3178F-FE3C-420E-BE2A-18A94A5552B8}" showGridLines="0">
      <colBreaks count="1" manualBreakCount="1">
        <brk id="6" max="19" man="1"/>
      </colBreaks>
      <pageMargins left="0.25" right="0.25" top="0.75" bottom="0.75" header="0.3" footer="0.3"/>
      <pageSetup paperSize="9" scale="65" orientation="portrait" horizontalDpi="300" verticalDpi="300" r:id="rId15"/>
      <headerFooter>
        <oddFooter>&amp;C- &amp;P -</oddFooter>
      </headerFooter>
    </customSheetView>
    <customSheetView guid="{F314B098-4B95-4B92-8423-CB04A69922DF}" showGridLines="0" fitToPage="1" printArea="1">
      <selection activeCell="E18" sqref="E18"/>
      <colBreaks count="1" manualBreakCount="1">
        <brk id="6" max="19" man="1"/>
      </colBreaks>
      <pageMargins left="0.25" right="0.25" top="0.75" bottom="0.75" header="0.3" footer="0.3"/>
      <pageSetup paperSize="9" scale="58" orientation="portrait" horizontalDpi="300" verticalDpi="300" r:id="rId16"/>
      <headerFooter>
        <oddFooter>&amp;C- &amp;P -</oddFooter>
      </headerFooter>
    </customSheetView>
    <customSheetView guid="{BBA60712-7519-46EB-A3CF-B043CF2D8D90}" showGridLines="0" printArea="1">
      <colBreaks count="1" manualBreakCount="1">
        <brk id="6" max="19" man="1"/>
      </colBreaks>
      <pageMargins left="0.25" right="0.25" top="0.75" bottom="0.75" header="0.3" footer="0.3"/>
      <pageSetup paperSize="9" scale="65" orientation="portrait" horizontalDpi="300" verticalDpi="300" r:id="rId17"/>
      <headerFooter>
        <oddFooter>&amp;C- &amp;P -</oddFooter>
      </headerFooter>
    </customSheetView>
    <customSheetView guid="{FAEA9D20-506D-4159-8291-B8ED06C29A08}" showGridLines="0">
      <colBreaks count="1" manualBreakCount="1">
        <brk id="6" max="19" man="1"/>
      </colBreaks>
      <pageMargins left="0.25" right="0.25" top="0.75" bottom="0.75" header="0.3" footer="0.3"/>
      <pageSetup paperSize="9" scale="65" orientation="portrait" horizontalDpi="300" verticalDpi="300" r:id="rId18"/>
      <headerFooter>
        <oddFooter>&amp;C- &amp;P -</oddFooter>
      </headerFooter>
    </customSheetView>
    <customSheetView guid="{499C3B7B-ECFB-4FFB-BA0B-0B7B9DCC326F}" showGridLines="0" printArea="1">
      <colBreaks count="1" manualBreakCount="1">
        <brk id="6" max="19" man="1"/>
      </colBreaks>
      <pageMargins left="0.25" right="0.25" top="0.75" bottom="0.75" header="0.3" footer="0.3"/>
      <pageSetup paperSize="9" scale="65" orientation="portrait" horizontalDpi="300" verticalDpi="300" r:id="rId19"/>
      <headerFooter>
        <oddFooter>&amp;C- &amp;P -</oddFooter>
      </headerFooter>
    </customSheetView>
    <customSheetView guid="{582EB886-5348-41F7-B6C3-7D5782D3ACD9}" showGridLines="0">
      <colBreaks count="1" manualBreakCount="1">
        <brk id="6" max="19" man="1"/>
      </colBreaks>
      <pageMargins left="0.25" right="0.25" top="0.75" bottom="0.75" header="0.3" footer="0.3"/>
      <pageSetup paperSize="9" scale="65" orientation="portrait" horizontalDpi="300" verticalDpi="300" r:id="rId20"/>
      <headerFooter>
        <oddFooter>&amp;C- &amp;P -</oddFooter>
      </headerFooter>
    </customSheetView>
    <customSheetView guid="{67A28A89-E198-4A6E-809F-7C1EE1D592B0}" showGridLines="0" printArea="1">
      <colBreaks count="1" manualBreakCount="1">
        <brk id="6" max="19" man="1"/>
      </colBreaks>
      <pageMargins left="0.25" right="0.25" top="0.75" bottom="0.75" header="0.3" footer="0.3"/>
      <pageSetup paperSize="9" scale="65" orientation="portrait" horizontalDpi="300" verticalDpi="300" r:id="rId21"/>
      <headerFooter>
        <oddFooter>&amp;C- &amp;P -</oddFooter>
      </headerFooter>
    </customSheetView>
    <customSheetView guid="{CED0B8D9-B004-48AD-A858-70C151F3F6A0}" showGridLines="0">
      <colBreaks count="1" manualBreakCount="1">
        <brk id="6" max="19" man="1"/>
      </colBreaks>
      <pageMargins left="0.25" right="0.25" top="0.75" bottom="0.75" header="0.3" footer="0.3"/>
      <pageSetup paperSize="9" scale="65" orientation="portrait" horizontalDpi="300" verticalDpi="300" r:id="rId22"/>
      <headerFooter>
        <oddFooter>&amp;C- &amp;P -</oddFooter>
      </headerFooter>
    </customSheetView>
    <customSheetView guid="{76A99285-706C-47CC-88FC-63EDE717FCB7}" showGridLines="0">
      <colBreaks count="1" manualBreakCount="1">
        <brk id="6" max="19" man="1"/>
      </colBreaks>
      <pageMargins left="0.25" right="0.25" top="0.75" bottom="0.75" header="0.3" footer="0.3"/>
      <pageSetup paperSize="9" scale="65" orientation="portrait" horizontalDpi="300" verticalDpi="300" r:id="rId23"/>
      <headerFooter>
        <oddFooter>&amp;C- &amp;P -</oddFooter>
      </headerFooter>
    </customSheetView>
    <customSheetView guid="{00865AC3-5823-4499-87D6-A32864153DFC}" showGridLines="0">
      <colBreaks count="1" manualBreakCount="1">
        <brk id="6" max="19" man="1"/>
      </colBreaks>
      <pageMargins left="0.25" right="0.25" top="0.75" bottom="0.75" header="0.3" footer="0.3"/>
      <pageSetup paperSize="9" scale="65" orientation="portrait" horizontalDpi="300" verticalDpi="300" r:id="rId24"/>
      <headerFooter>
        <oddFooter>&amp;C- &amp;P -</oddFooter>
      </headerFooter>
    </customSheetView>
    <customSheetView guid="{441DB8A6-A33C-419D-875A-3F2FFBE6E0E8}" showGridLines="0">
      <colBreaks count="1" manualBreakCount="1">
        <brk id="6" max="19" man="1"/>
      </colBreaks>
      <pageMargins left="0.25" right="0.25" top="0.75" bottom="0.75" header="0.3" footer="0.3"/>
      <pageSetup paperSize="9" scale="65" orientation="portrait" horizontalDpi="300" verticalDpi="300" r:id="rId25"/>
      <headerFooter>
        <oddFooter>&amp;C- &amp;P -</oddFooter>
      </headerFooter>
    </customSheetView>
    <customSheetView guid="{2BC28E4B-9C81-4843-8B55-63150A8DD92B}" showGridLines="0">
      <colBreaks count="1" manualBreakCount="1">
        <brk id="6" max="19" man="1"/>
      </colBreaks>
      <pageMargins left="0.25" right="0.25" top="0.75" bottom="0.75" header="0.3" footer="0.3"/>
      <pageSetup paperSize="9" scale="65" orientation="portrait" horizontalDpi="300" verticalDpi="300" r:id="rId26"/>
      <headerFooter>
        <oddFooter>&amp;C- &amp;P -</oddFooter>
      </headerFooter>
    </customSheetView>
    <customSheetView guid="{CEC8D9A4-667A-441A-B348-38BA69B851DA}" showGridLines="0">
      <colBreaks count="1" manualBreakCount="1">
        <brk id="6" max="19" man="1"/>
      </colBreaks>
      <pageMargins left="0.25" right="0.25" top="0.75" bottom="0.75" header="0.3" footer="0.3"/>
      <pageSetup paperSize="9" scale="65" orientation="portrait" horizontalDpi="300" verticalDpi="300" r:id="rId27"/>
      <headerFooter>
        <oddFooter>&amp;C- &amp;P -</oddFooter>
      </headerFooter>
    </customSheetView>
    <customSheetView guid="{84F041DC-148A-40FE-A6D1-68C2D054DF55}" showGridLines="0">
      <colBreaks count="1" manualBreakCount="1">
        <brk id="6" max="19" man="1"/>
      </colBreaks>
      <pageMargins left="0.25" right="0.25" top="0.75" bottom="0.75" header="0.3" footer="0.3"/>
      <pageSetup paperSize="9" scale="65" orientation="portrait" horizontalDpi="300" verticalDpi="300" r:id="rId28"/>
      <headerFooter>
        <oddFooter>&amp;C- &amp;P -</oddFooter>
      </headerFooter>
    </customSheetView>
    <customSheetView guid="{EA8DD5C4-37CD-4D83-93C6-8AAE3FA22626}" showGridLines="0">
      <colBreaks count="1" manualBreakCount="1">
        <brk id="6" max="19" man="1"/>
      </colBreaks>
      <pageMargins left="0.25" right="0.25" top="0.75" bottom="0.75" header="0.3" footer="0.3"/>
      <pageSetup paperSize="9" scale="65" orientation="portrait" horizontalDpi="300" verticalDpi="300" r:id="rId29"/>
      <headerFooter>
        <oddFooter>&amp;C- &amp;P -</oddFooter>
      </headerFooter>
    </customSheetView>
    <customSheetView guid="{EB719729-E4E7-4A6B-A0F2-B45634A8A39C}" showGridLines="0">
      <colBreaks count="1" manualBreakCount="1">
        <brk id="6" max="19" man="1"/>
      </colBreaks>
      <pageMargins left="0.25" right="0.25" top="0.75" bottom="0.75" header="0.3" footer="0.3"/>
      <pageSetup paperSize="9" scale="65" orientation="portrait" horizontalDpi="300" verticalDpi="300" r:id="rId30"/>
      <headerFooter>
        <oddFooter>&amp;C- &amp;P -</oddFooter>
      </headerFooter>
    </customSheetView>
    <customSheetView guid="{3BCE3315-BEC0-4AD9-A818-0BC0D795FE7B}" showGridLines="0" printArea="1">
      <colBreaks count="1" manualBreakCount="1">
        <brk id="6" max="19" man="1"/>
      </colBreaks>
      <pageMargins left="0.25" right="0.25" top="0.75" bottom="0.75" header="0.3" footer="0.3"/>
      <pageSetup paperSize="9" scale="65" orientation="portrait" horizontalDpi="300" verticalDpi="300" r:id="rId31"/>
      <headerFooter>
        <oddFooter>&amp;C- &amp;P -</oddFooter>
      </headerFooter>
    </customSheetView>
    <customSheetView guid="{D5E8139D-26D3-42E5-96BB-6121322C48CB}" showGridLines="0">
      <colBreaks count="1" manualBreakCount="1">
        <brk id="6" max="19" man="1"/>
      </colBreaks>
      <pageMargins left="0.25" right="0.25" top="0.75" bottom="0.75" header="0.3" footer="0.3"/>
      <pageSetup paperSize="9" scale="65" orientation="portrait" horizontalDpi="300" verticalDpi="300" r:id="rId32"/>
      <headerFooter>
        <oddFooter>&amp;C- &amp;P -</oddFooter>
      </headerFooter>
    </customSheetView>
    <customSheetView guid="{A7A537DD-3639-4028-8374-24EF93F7F50D}" showGridLines="0" printArea="1">
      <colBreaks count="1" manualBreakCount="1">
        <brk id="6" max="19" man="1"/>
      </colBreaks>
      <pageMargins left="0.25" right="0.25" top="0.75" bottom="0.75" header="0.3" footer="0.3"/>
      <pageSetup paperSize="9" scale="65" orientation="portrait" horizontalDpi="300" verticalDpi="300" r:id="rId33"/>
      <headerFooter>
        <oddFooter>&amp;C- &amp;P -</oddFooter>
      </headerFooter>
    </customSheetView>
    <customSheetView guid="{0B51740E-E870-447D-82CF-F9426A0FDB8A}" showGridLines="0">
      <colBreaks count="1" manualBreakCount="1">
        <brk id="6" max="19" man="1"/>
      </colBreaks>
      <pageMargins left="0.25" right="0.25" top="0.75" bottom="0.75" header="0.3" footer="0.3"/>
      <pageSetup paperSize="9" scale="65" orientation="portrait" horizontalDpi="300" verticalDpi="300" r:id="rId34"/>
      <headerFooter>
        <oddFooter>&amp;C- &amp;P -</oddFooter>
      </headerFooter>
    </customSheetView>
    <customSheetView guid="{B25978DA-B72A-4DF3-B7F6-0B7323E18582}" showGridLines="0">
      <colBreaks count="1" manualBreakCount="1">
        <brk id="6" max="19" man="1"/>
      </colBreaks>
      <pageMargins left="0.25" right="0.25" top="0.75" bottom="0.75" header="0.3" footer="0.3"/>
      <pageSetup paperSize="9" scale="65" orientation="portrait" horizontalDpi="300" verticalDpi="300" r:id="rId35"/>
      <headerFooter>
        <oddFooter>&amp;C- &amp;P -</oddFooter>
      </headerFooter>
    </customSheetView>
    <customSheetView guid="{1FD8CC80-ABBD-4004-965D-7C3A94C6060A}" showGridLines="0" printArea="1">
      <colBreaks count="1" manualBreakCount="1">
        <brk id="6" max="19" man="1"/>
      </colBreaks>
      <pageMargins left="0.25" right="0.25" top="0.75" bottom="0.75" header="0.3" footer="0.3"/>
      <pageSetup paperSize="9" scale="65" orientation="portrait" horizontalDpi="300" verticalDpi="300" r:id="rId36"/>
      <headerFooter>
        <oddFooter>&amp;C- &amp;P -</oddFooter>
      </headerFooter>
    </customSheetView>
    <customSheetView guid="{4B3B3520-A8B7-4246-A658-5E3046C11156}" showGridLines="0" printArea="1">
      <colBreaks count="1" manualBreakCount="1">
        <brk id="6" max="19" man="1"/>
      </colBreaks>
      <pageMargins left="0.25" right="0.25" top="0.75" bottom="0.75" header="0.3" footer="0.3"/>
      <pageSetup paperSize="9" scale="65" orientation="portrait" horizontalDpi="300" verticalDpi="300" r:id="rId37"/>
      <headerFooter>
        <oddFooter>&amp;C- &amp;P -</oddFooter>
      </headerFooter>
    </customSheetView>
    <customSheetView guid="{8AC86257-3275-45B0-9EB5-FCC978284538}" showGridLines="0">
      <colBreaks count="1" manualBreakCount="1">
        <brk id="6" max="19" man="1"/>
      </colBreaks>
      <pageMargins left="0.25" right="0.25" top="0.75" bottom="0.75" header="0.3" footer="0.3"/>
      <pageSetup paperSize="9" scale="65" orientation="portrait" horizontalDpi="300" verticalDpi="300" r:id="rId38"/>
      <headerFooter>
        <oddFooter>&amp;C- &amp;P -</oddFooter>
      </headerFooter>
    </customSheetView>
    <customSheetView guid="{E45D6C9F-29CA-4814-BB11-FCF7794E8FD9}" showGridLines="0" printArea="1">
      <colBreaks count="1" manualBreakCount="1">
        <brk id="6" max="19" man="1"/>
      </colBreaks>
      <pageMargins left="0.25" right="0.25" top="0.75" bottom="0.75" header="0.3" footer="0.3"/>
      <pageSetup paperSize="9" scale="65" orientation="portrait" horizontalDpi="300" verticalDpi="300" r:id="rId39"/>
      <headerFooter>
        <oddFooter>&amp;C- &amp;P -</oddFooter>
      </headerFooter>
    </customSheetView>
    <customSheetView guid="{8B4E2514-D1F2-4DC0-817C-9C588D7DCCCB}" showGridLines="0" printArea="1">
      <selection activeCell="G24" sqref="G24"/>
      <colBreaks count="1" manualBreakCount="1">
        <brk id="6" max="19" man="1"/>
      </colBreaks>
      <pageMargins left="0.25" right="0.25" top="0.75" bottom="0.75" header="0.3" footer="0.3"/>
      <pageSetup paperSize="9" scale="65" orientation="portrait" horizontalDpi="300" verticalDpi="300" r:id="rId40"/>
      <headerFooter>
        <oddFooter>&amp;C- &amp;P -</oddFooter>
      </headerFooter>
    </customSheetView>
    <customSheetView guid="{C0326AA0-4A84-4874-8CF5-FBF582EDE8E4}" showGridLines="0" printArea="1">
      <selection activeCell="G24" sqref="G24"/>
      <colBreaks count="1" manualBreakCount="1">
        <brk id="6" max="19" man="1"/>
      </colBreaks>
      <pageMargins left="0.25" right="0.25" top="0.75" bottom="0.75" header="0.3" footer="0.3"/>
      <pageSetup paperSize="9" scale="65" orientation="portrait" horizontalDpi="300" verticalDpi="300" r:id="rId41"/>
      <headerFooter>
        <oddFooter>&amp;C- &amp;P -</oddFooter>
      </headerFooter>
    </customSheetView>
    <customSheetView guid="{59B93C71-A242-4D48-B468-4BF3F954629F}" showGridLines="0" printArea="1">
      <selection activeCell="G24" sqref="G24"/>
      <colBreaks count="1" manualBreakCount="1">
        <brk id="6" max="19" man="1"/>
      </colBreaks>
      <pageMargins left="0.25" right="0.25" top="0.75" bottom="0.75" header="0.3" footer="0.3"/>
      <pageSetup paperSize="9" scale="65" orientation="portrait" horizontalDpi="300" verticalDpi="300" r:id="rId42"/>
      <headerFooter>
        <oddFooter>&amp;C- &amp;P -</oddFooter>
      </headerFooter>
    </customSheetView>
    <customSheetView guid="{1E58E4D1-4C75-4B8C-BEB1-17A46DD86746}" showGridLines="0">
      <selection activeCell="G24" sqref="G24"/>
      <colBreaks count="1" manualBreakCount="1">
        <brk id="6" max="19" man="1"/>
      </colBreaks>
      <pageMargins left="0.25" right="0.25" top="0.75" bottom="0.75" header="0.3" footer="0.3"/>
      <pageSetup paperSize="9" scale="65" orientation="portrait" horizontalDpi="300" verticalDpi="300" r:id="rId43"/>
      <headerFooter>
        <oddFooter>&amp;C- &amp;P -</oddFooter>
      </headerFooter>
    </customSheetView>
    <customSheetView guid="{D71B0015-E1E5-4683-BC96-4B8372B0A92C}" showGridLines="0" printArea="1">
      <selection activeCell="G24" sqref="G24"/>
      <colBreaks count="1" manualBreakCount="1">
        <brk id="6" max="19" man="1"/>
      </colBreaks>
      <pageMargins left="0.25" right="0.25" top="0.75" bottom="0.75" header="0.3" footer="0.3"/>
      <pageSetup paperSize="9" scale="65" orientation="portrait" horizontalDpi="300" verticalDpi="300" r:id="rId44"/>
      <headerFooter>
        <oddFooter>&amp;C- &amp;P -</oddFooter>
      </headerFooter>
    </customSheetView>
    <customSheetView guid="{7A9295A9-5D4A-4252-8AE5-EAA229FB3161}" showGridLines="0" printArea="1">
      <selection activeCell="G24" sqref="G24"/>
      <colBreaks count="1" manualBreakCount="1">
        <brk id="6" max="19" man="1"/>
      </colBreaks>
      <pageMargins left="0.25" right="0.25" top="0.75" bottom="0.75" header="0.3" footer="0.3"/>
      <pageSetup paperSize="9" scale="65" orientation="portrait" horizontalDpi="300" verticalDpi="300" r:id="rId45"/>
      <headerFooter>
        <oddFooter>&amp;C- &amp;P -</oddFooter>
      </headerFooter>
    </customSheetView>
    <customSheetView guid="{034C4040-D496-4677-9760-C8AFC8A3816C}" showGridLines="0">
      <selection activeCell="G24" sqref="G24"/>
      <colBreaks count="1" manualBreakCount="1">
        <brk id="6" max="19" man="1"/>
      </colBreaks>
      <pageMargins left="0.25" right="0.25" top="0.75" bottom="0.75" header="0.3" footer="0.3"/>
      <pageSetup paperSize="9" scale="65" orientation="portrait" horizontalDpi="300" verticalDpi="300" r:id="rId46"/>
      <headerFooter>
        <oddFooter>&amp;C- &amp;P -</oddFooter>
      </headerFooter>
    </customSheetView>
    <customSheetView guid="{430D13A4-4EC3-4F3B-94F5-67B604D20D98}" showGridLines="0" printArea="1">
      <selection activeCell="G24" sqref="G24"/>
      <colBreaks count="1" manualBreakCount="1">
        <brk id="6" max="19" man="1"/>
      </colBreaks>
      <pageMargins left="0.25" right="0.25" top="0.75" bottom="0.75" header="0.3" footer="0.3"/>
      <pageSetup paperSize="9" scale="65" orientation="portrait" horizontalDpi="300" verticalDpi="300" r:id="rId47"/>
      <headerFooter>
        <oddFooter>&amp;C- &amp;P -</oddFooter>
      </headerFooter>
    </customSheetView>
    <customSheetView guid="{337CCED3-5E6B-4E3D-BC98-489707EF974E}" showGridLines="0" printArea="1">
      <selection activeCell="G24" sqref="G24"/>
      <colBreaks count="1" manualBreakCount="1">
        <brk id="6" max="19" man="1"/>
      </colBreaks>
      <pageMargins left="0.25" right="0.25" top="0.75" bottom="0.75" header="0.3" footer="0.3"/>
      <pageSetup paperSize="9" scale="65" orientation="portrait" horizontalDpi="300" verticalDpi="300" r:id="rId48"/>
      <headerFooter>
        <oddFooter>&amp;C- &amp;P -</oddFooter>
      </headerFooter>
    </customSheetView>
    <customSheetView guid="{0EDD8A79-DA95-4C03-AB90-8EF8BEF7366A}" showGridLines="0">
      <selection activeCell="G24" sqref="G24"/>
      <colBreaks count="1" manualBreakCount="1">
        <brk id="6" max="19" man="1"/>
      </colBreaks>
      <pageMargins left="0.25" right="0.25" top="0.75" bottom="0.75" header="0.3" footer="0.3"/>
      <pageSetup paperSize="9" scale="65" orientation="portrait" horizontalDpi="300" verticalDpi="300" r:id="rId49"/>
      <headerFooter>
        <oddFooter>&amp;C- &amp;P -</oddFooter>
      </headerFooter>
    </customSheetView>
    <customSheetView guid="{214495F1-9B71-47E5-887D-A07A1A95C8B8}" showGridLines="0">
      <selection activeCell="G24" sqref="G24"/>
      <colBreaks count="1" manualBreakCount="1">
        <brk id="6" max="19" man="1"/>
      </colBreaks>
      <pageMargins left="0.25" right="0.25" top="0.75" bottom="0.75" header="0.3" footer="0.3"/>
      <pageSetup paperSize="9" scale="65" orientation="portrait" horizontalDpi="300" verticalDpi="300" r:id="rId50"/>
      <headerFooter>
        <oddFooter>&amp;C- &amp;P -</oddFooter>
      </headerFooter>
    </customSheetView>
    <customSheetView guid="{CD8CBEF9-02F2-47BF-8155-972E366007BB}" showGridLines="0" printArea="1">
      <selection activeCell="G24" sqref="G24"/>
      <colBreaks count="1" manualBreakCount="1">
        <brk id="6" max="19" man="1"/>
      </colBreaks>
      <pageMargins left="0.25" right="0.25" top="0.75" bottom="0.75" header="0.3" footer="0.3"/>
      <pageSetup paperSize="9" scale="65" orientation="portrait" horizontalDpi="300" verticalDpi="300" r:id="rId51"/>
      <headerFooter>
        <oddFooter>&amp;C- &amp;P -</oddFooter>
      </headerFooter>
    </customSheetView>
    <customSheetView guid="{BD61EDB6-A93F-4890-AEDE-32E26E64EB3F}" showGridLines="0" printArea="1">
      <selection activeCell="G24" sqref="G24"/>
      <colBreaks count="1" manualBreakCount="1">
        <brk id="6" max="19" man="1"/>
      </colBreaks>
      <pageMargins left="0.25" right="0.25" top="0.75" bottom="0.75" header="0.3" footer="0.3"/>
      <pageSetup paperSize="9" scale="65" orientation="portrait" horizontalDpi="300" verticalDpi="300" r:id="rId52"/>
      <headerFooter>
        <oddFooter>&amp;C- &amp;P -</oddFooter>
      </headerFooter>
    </customSheetView>
    <customSheetView guid="{2551149C-B400-4FF7-9C66-7D38AF192CD3}" showGridLines="0">
      <selection activeCell="G24" sqref="G24"/>
      <colBreaks count="1" manualBreakCount="1">
        <brk id="6" max="19" man="1"/>
      </colBreaks>
      <pageMargins left="0.25" right="0.25" top="0.75" bottom="0.75" header="0.3" footer="0.3"/>
      <pageSetup paperSize="9" scale="65" orientation="portrait" horizontalDpi="300" verticalDpi="300" r:id="rId53"/>
      <headerFooter>
        <oddFooter>&amp;C- &amp;P -</oddFooter>
      </headerFooter>
    </customSheetView>
    <customSheetView guid="{F0A88F7F-B050-44D2-9557-2B68B424EAF3}" showGridLines="0">
      <selection activeCell="G24" sqref="G24"/>
      <colBreaks count="1" manualBreakCount="1">
        <brk id="6" max="19" man="1"/>
      </colBreaks>
      <pageMargins left="0.25" right="0.25" top="0.75" bottom="0.75" header="0.3" footer="0.3"/>
      <pageSetup paperSize="9" scale="65" orientation="portrait" horizontalDpi="300" verticalDpi="300" r:id="rId54"/>
      <headerFooter>
        <oddFooter>&amp;C- &amp;P -</oddFooter>
      </headerFooter>
    </customSheetView>
    <customSheetView guid="{2868789A-41EF-4245-B3C9-D4B5F666F8F4}" showGridLines="0" printArea="1">
      <selection activeCell="G24" sqref="G24"/>
      <colBreaks count="1" manualBreakCount="1">
        <brk id="6" max="19" man="1"/>
      </colBreaks>
      <pageMargins left="0.25" right="0.25" top="0.75" bottom="0.75" header="0.3" footer="0.3"/>
      <pageSetup paperSize="9" scale="65" orientation="portrait" horizontalDpi="300" verticalDpi="300" r:id="rId55"/>
      <headerFooter>
        <oddFooter>&amp;C- &amp;P -</oddFooter>
      </headerFooter>
    </customSheetView>
    <customSheetView guid="{D4061CCF-D275-4D76-9A0F-61EA73C6A533}" showGridLines="0" printArea="1">
      <selection activeCell="G24" sqref="G24"/>
      <colBreaks count="1" manualBreakCount="1">
        <brk id="6" max="19" man="1"/>
      </colBreaks>
      <pageMargins left="0.25" right="0.25" top="0.75" bottom="0.75" header="0.3" footer="0.3"/>
      <pageSetup paperSize="9" scale="65" orientation="portrait" horizontalDpi="300" verticalDpi="300" r:id="rId56"/>
      <headerFooter>
        <oddFooter>&amp;C- &amp;P -</oddFooter>
      </headerFooter>
    </customSheetView>
    <customSheetView guid="{EDD10121-F027-40CB-A383-1ABBBA7824D4}" showGridLines="0" printArea="1">
      <selection activeCell="G24" sqref="G24"/>
      <colBreaks count="1" manualBreakCount="1">
        <brk id="6" max="19" man="1"/>
      </colBreaks>
      <pageMargins left="0.25" right="0.25" top="0.75" bottom="0.75" header="0.3" footer="0.3"/>
      <pageSetup paperSize="9" scale="65" orientation="portrait" horizontalDpi="300" verticalDpi="300" r:id="rId57"/>
      <headerFooter>
        <oddFooter>&amp;C- &amp;P -</oddFooter>
      </headerFooter>
    </customSheetView>
    <customSheetView guid="{D6BD57F8-F6EE-4534-8181-C57064A1B98C}" scale="115" showGridLines="0">
      <selection activeCell="A4" sqref="A4:E19"/>
      <colBreaks count="1" manualBreakCount="1">
        <brk id="6" max="19" man="1"/>
      </colBreaks>
      <pageMargins left="0.25" right="0.25" top="0.75" bottom="0.75" header="0.3" footer="0.3"/>
      <pageSetup paperSize="9" scale="65" orientation="portrait" horizontalDpi="300" verticalDpi="300" r:id="rId58"/>
      <headerFooter>
        <oddFooter>&amp;C- &amp;P -</oddFooter>
      </headerFooter>
    </customSheetView>
    <customSheetView guid="{277459B4-A39D-41CB-B2BE-AB6578293E76}" scale="115" showGridLines="0" printArea="1">
      <selection activeCell="A4" sqref="A4:E19"/>
      <colBreaks count="1" manualBreakCount="1">
        <brk id="6" max="19" man="1"/>
      </colBreaks>
      <pageMargins left="0.25" right="0.25" top="0.75" bottom="0.75" header="0.3" footer="0.3"/>
      <pageSetup paperSize="9" scale="65"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65" orientation="portrait" horizontalDpi="300" verticalDpi="300" r:id="rId60"/>
  <headerFooter>
    <oddFooter>&amp;C- &amp;P -</oddFooter>
  </headerFooter>
  <colBreaks count="1" manualBreakCount="1">
    <brk id="6" max="19" man="1"/>
  </colBreaks>
  <drawing r:id="rId6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0"/>
  <sheetViews>
    <sheetView showGridLines="0" zoomScale="85" zoomScaleNormal="85" zoomScaleSheetLayoutView="100" workbookViewId="0"/>
  </sheetViews>
  <sheetFormatPr defaultRowHeight="13.5"/>
  <cols>
    <col min="1" max="2" width="9" customWidth="1"/>
    <col min="3" max="7" width="14.625" customWidth="1"/>
    <col min="8" max="8" width="10.625" bestFit="1" customWidth="1"/>
    <col min="17" max="17" width="9.25" bestFit="1" customWidth="1"/>
    <col min="20" max="20" width="13.125" customWidth="1"/>
    <col min="21" max="21" width="13.875" customWidth="1"/>
    <col min="22" max="22" width="6.875" customWidth="1"/>
  </cols>
  <sheetData>
    <row r="1" spans="1:9">
      <c r="H1" s="128" t="s">
        <v>400</v>
      </c>
    </row>
    <row r="2" spans="1:9" ht="22.5" customHeight="1">
      <c r="A2" t="s">
        <v>75</v>
      </c>
      <c r="G2" s="260" t="s">
        <v>361</v>
      </c>
      <c r="I2" t="s">
        <v>49</v>
      </c>
    </row>
    <row r="3" spans="1:9" ht="37.5" customHeight="1">
      <c r="A3" s="28" t="s">
        <v>83</v>
      </c>
      <c r="B3" s="73" t="s">
        <v>82</v>
      </c>
      <c r="C3" s="91" t="s">
        <v>26</v>
      </c>
      <c r="D3" s="91" t="s">
        <v>27</v>
      </c>
      <c r="E3" s="91" t="s">
        <v>28</v>
      </c>
      <c r="F3" s="91" t="s">
        <v>29</v>
      </c>
      <c r="G3" s="91" t="s">
        <v>30</v>
      </c>
    </row>
    <row r="4" spans="1:9" ht="22.5" customHeight="1">
      <c r="A4" s="51" t="s">
        <v>25</v>
      </c>
      <c r="B4" s="28" t="s">
        <v>118</v>
      </c>
      <c r="C4" s="53">
        <f t="shared" ref="C4:C10" si="0">SUM(D4:G4)</f>
        <v>98630</v>
      </c>
      <c r="D4" s="53">
        <v>54252</v>
      </c>
      <c r="E4" s="53">
        <v>20216</v>
      </c>
      <c r="F4" s="53">
        <v>191</v>
      </c>
      <c r="G4" s="53">
        <v>23971</v>
      </c>
    </row>
    <row r="5" spans="1:9" ht="22.5" customHeight="1">
      <c r="A5" s="51">
        <v>1995</v>
      </c>
      <c r="B5" s="28" t="s">
        <v>119</v>
      </c>
      <c r="C5" s="53">
        <f t="shared" si="0"/>
        <v>110810</v>
      </c>
      <c r="D5" s="53">
        <v>58641</v>
      </c>
      <c r="E5" s="53">
        <v>20497</v>
      </c>
      <c r="F5" s="53">
        <v>353</v>
      </c>
      <c r="G5" s="53">
        <v>31319</v>
      </c>
    </row>
    <row r="6" spans="1:9" ht="22.5" customHeight="1">
      <c r="A6" s="51">
        <v>2000</v>
      </c>
      <c r="B6" s="28" t="s">
        <v>120</v>
      </c>
      <c r="C6" s="53">
        <f t="shared" si="0"/>
        <v>119986</v>
      </c>
      <c r="D6" s="53">
        <v>62967</v>
      </c>
      <c r="E6" s="53">
        <v>20175</v>
      </c>
      <c r="F6" s="53">
        <v>579</v>
      </c>
      <c r="G6" s="53">
        <v>36265</v>
      </c>
    </row>
    <row r="7" spans="1:9" ht="22.5" customHeight="1">
      <c r="A7" s="51">
        <v>2005</v>
      </c>
      <c r="B7" s="28" t="s">
        <v>121</v>
      </c>
      <c r="C7" s="53">
        <f t="shared" si="0"/>
        <v>126053</v>
      </c>
      <c r="D7" s="53">
        <v>66455</v>
      </c>
      <c r="E7" s="53">
        <v>19704</v>
      </c>
      <c r="F7" s="53">
        <v>861</v>
      </c>
      <c r="G7" s="53">
        <v>39033</v>
      </c>
    </row>
    <row r="8" spans="1:9" ht="22.5" customHeight="1">
      <c r="A8" s="51">
        <v>2010</v>
      </c>
      <c r="B8" s="28" t="s">
        <v>106</v>
      </c>
      <c r="C8" s="53">
        <f t="shared" si="0"/>
        <v>131543</v>
      </c>
      <c r="D8" s="53">
        <v>69204</v>
      </c>
      <c r="E8" s="53">
        <v>18219</v>
      </c>
      <c r="F8" s="53">
        <v>1271</v>
      </c>
      <c r="G8" s="53">
        <v>42849</v>
      </c>
    </row>
    <row r="9" spans="1:9" ht="22.5" customHeight="1">
      <c r="A9" s="51">
        <v>2015</v>
      </c>
      <c r="B9" s="28" t="s">
        <v>111</v>
      </c>
      <c r="C9" s="53">
        <f t="shared" si="0"/>
        <v>137440</v>
      </c>
      <c r="D9" s="53">
        <v>70267</v>
      </c>
      <c r="E9" s="53">
        <v>16482</v>
      </c>
      <c r="F9" s="53">
        <v>1376</v>
      </c>
      <c r="G9" s="53">
        <v>49315</v>
      </c>
    </row>
    <row r="10" spans="1:9" ht="22.5" customHeight="1">
      <c r="A10" s="51">
        <v>2020</v>
      </c>
      <c r="B10" s="116" t="s">
        <v>397</v>
      </c>
      <c r="C10" s="84">
        <f t="shared" si="0"/>
        <v>139849</v>
      </c>
      <c r="D10" s="84">
        <v>72896</v>
      </c>
      <c r="E10" s="84">
        <v>13950</v>
      </c>
      <c r="F10" s="84">
        <v>1284</v>
      </c>
      <c r="G10" s="84">
        <v>51719</v>
      </c>
    </row>
  </sheetData>
  <customSheetViews>
    <customSheetView guid="{7638DF67-4320-4B2E-8CED-F30400A22A6F}" showGridLines="0" printArea="1">
      <colBreaks count="1" manualBreakCount="1">
        <brk id="8" max="28" man="1"/>
      </colBreaks>
      <pageMargins left="0.25" right="0.25" top="0.75" bottom="0.75" header="0.3" footer="0.3"/>
      <pageSetup paperSize="9" scale="90" orientation="portrait" horizontalDpi="300" verticalDpi="300" r:id="rId1"/>
      <headerFooter>
        <oddFooter>&amp;C- &amp;P -</oddFooter>
      </headerFooter>
    </customSheetView>
    <customSheetView guid="{033C36F7-E1E4-46BF-954B-BBA7310CE75C}" showGridLines="0">
      <colBreaks count="1" manualBreakCount="1">
        <brk id="8" max="28" man="1"/>
      </colBreaks>
      <pageMargins left="0.25" right="0.25" top="0.75" bottom="0.75" header="0.3" footer="0.3"/>
      <pageSetup paperSize="9" scale="90" orientation="portrait" horizontalDpi="300" verticalDpi="300" r:id="rId2"/>
      <headerFooter>
        <oddFooter>&amp;C- &amp;P -</oddFooter>
      </headerFooter>
    </customSheetView>
    <customSheetView guid="{36472B0F-2A8F-4437-8A5B-DB8B4B6E968E}" showGridLines="0" printArea="1">
      <colBreaks count="1" manualBreakCount="1">
        <brk id="8" max="28" man="1"/>
      </colBreaks>
      <pageMargins left="0.25" right="0.25" top="0.75" bottom="0.75" header="0.3" footer="0.3"/>
      <pageSetup paperSize="9" scale="90" orientation="portrait" horizontalDpi="300" verticalDpi="300" r:id="rId3"/>
      <headerFooter>
        <oddFooter>&amp;C- &amp;P -</oddFooter>
      </headerFooter>
    </customSheetView>
    <customSheetView guid="{2D0A6E8D-0408-4801-8FAA-C5FD88FF0EC2}" showGridLines="0">
      <colBreaks count="1" manualBreakCount="1">
        <brk id="8" max="28" man="1"/>
      </colBreaks>
      <pageMargins left="0.25" right="0.25" top="0.75" bottom="0.75" header="0.3" footer="0.3"/>
      <pageSetup paperSize="9" scale="90" orientation="portrait" horizontalDpi="300" verticalDpi="300" r:id="rId4"/>
      <headerFooter>
        <oddFooter>&amp;C- &amp;P -</oddFooter>
      </headerFooter>
    </customSheetView>
    <customSheetView guid="{CCAE2F8D-A096-471A-A5DB-761473E75C80}" showGridLines="0" printArea="1">
      <colBreaks count="1" manualBreakCount="1">
        <brk id="8" max="28" man="1"/>
      </colBreaks>
      <pageMargins left="0.25" right="0.25" top="0.75" bottom="0.75" header="0.3" footer="0.3"/>
      <pageSetup paperSize="9" scale="90" orientation="portrait" horizontalDpi="300" verticalDpi="300" r:id="rId5"/>
      <headerFooter>
        <oddFooter>&amp;C- &amp;P -</oddFooter>
      </headerFooter>
    </customSheetView>
    <customSheetView guid="{A70FDA42-82B2-4F14-8984-2E2044C05861}" showGridLines="0">
      <colBreaks count="1" manualBreakCount="1">
        <brk id="8" max="28" man="1"/>
      </colBreaks>
      <pageMargins left="0.25" right="0.25" top="0.75" bottom="0.75" header="0.3" footer="0.3"/>
      <pageSetup paperSize="9" scale="90" orientation="portrait" horizontalDpi="300" verticalDpi="300" r:id="rId6"/>
      <headerFooter>
        <oddFooter>&amp;C- &amp;P -</oddFooter>
      </headerFooter>
    </customSheetView>
    <customSheetView guid="{F8F8F397-D6A3-4BD0-9E53-3D39483D1CBF}" showGridLines="0">
      <colBreaks count="1" manualBreakCount="1">
        <brk id="8" max="28" man="1"/>
      </colBreaks>
      <pageMargins left="0.25" right="0.25" top="0.75" bottom="0.75" header="0.3" footer="0.3"/>
      <pageSetup paperSize="9" scale="90" orientation="portrait" horizontalDpi="300" verticalDpi="300" r:id="rId7"/>
      <headerFooter>
        <oddFooter>&amp;C- &amp;P -</oddFooter>
      </headerFooter>
    </customSheetView>
    <customSheetView guid="{D673FFEC-E07D-49B9-A0FC-BCF5FDFD2C67}" showGridLines="0">
      <colBreaks count="1" manualBreakCount="1">
        <brk id="8" max="28" man="1"/>
      </colBreaks>
      <pageMargins left="0.25" right="0.25" top="0.75" bottom="0.75" header="0.3" footer="0.3"/>
      <pageSetup paperSize="9" scale="90" orientation="portrait" horizontalDpi="300" verticalDpi="300" r:id="rId8"/>
      <headerFooter>
        <oddFooter>&amp;C- &amp;P -</oddFooter>
      </headerFooter>
    </customSheetView>
    <customSheetView guid="{EE98275F-E3BA-4A7E-BE2A-0F7F35847352}" showGridLines="0" printArea="1">
      <colBreaks count="1" manualBreakCount="1">
        <brk id="8" max="28" man="1"/>
      </colBreaks>
      <pageMargins left="0.25" right="0.25" top="0.75" bottom="0.75" header="0.3" footer="0.3"/>
      <pageSetup paperSize="9" scale="90" orientation="portrait" horizontalDpi="300" verticalDpi="300" r:id="rId9"/>
      <headerFooter>
        <oddFooter>&amp;C- &amp;P -</oddFooter>
      </headerFooter>
    </customSheetView>
    <customSheetView guid="{97E03D02-D480-4666-A6E1-59D4144B3FD9}" showGridLines="0" printArea="1">
      <colBreaks count="1" manualBreakCount="1">
        <brk id="8" max="28" man="1"/>
      </colBreaks>
      <pageMargins left="0.25" right="0.25" top="0.75" bottom="0.75" header="0.3" footer="0.3"/>
      <pageSetup paperSize="9" scale="90" orientation="portrait" horizontalDpi="300" verticalDpi="300" r:id="rId10"/>
      <headerFooter>
        <oddFooter>&amp;C- &amp;P -</oddFooter>
      </headerFooter>
    </customSheetView>
    <customSheetView guid="{9A3FFD83-48B2-47DA-8A5E-53892F5AF928}" showGridLines="0" printArea="1">
      <colBreaks count="1" manualBreakCount="1">
        <brk id="8" max="28" man="1"/>
      </colBreaks>
      <pageMargins left="0.25" right="0.25" top="0.75" bottom="0.75" header="0.3" footer="0.3"/>
      <pageSetup paperSize="9" scale="90" orientation="portrait" horizontalDpi="300" verticalDpi="300" r:id="rId11"/>
      <headerFooter>
        <oddFooter>&amp;C- &amp;P -</oddFooter>
      </headerFooter>
    </customSheetView>
    <customSheetView guid="{717D5D0E-03BD-42FE-B02F-A9FF9CADF1A5}" showGridLines="0">
      <colBreaks count="1" manualBreakCount="1">
        <brk id="8" max="28" man="1"/>
      </colBreaks>
      <pageMargins left="0.25" right="0.25" top="0.75" bottom="0.75" header="0.3" footer="0.3"/>
      <pageSetup paperSize="9" scale="90" orientation="portrait" horizontalDpi="300" verticalDpi="300" r:id="rId12"/>
      <headerFooter>
        <oddFooter>&amp;C- &amp;P -</oddFooter>
      </headerFooter>
    </customSheetView>
    <customSheetView guid="{30A2590E-B68F-488E-B4E2-55E3D8A53AAC}" showGridLines="0">
      <colBreaks count="1" manualBreakCount="1">
        <brk id="8" max="28" man="1"/>
      </colBreaks>
      <pageMargins left="0.25" right="0.25" top="0.75" bottom="0.75" header="0.3" footer="0.3"/>
      <pageSetup paperSize="9" scale="90" orientation="portrait" horizontalDpi="300" verticalDpi="300" r:id="rId13"/>
      <headerFooter>
        <oddFooter>&amp;C- &amp;P -</oddFooter>
      </headerFooter>
    </customSheetView>
    <customSheetView guid="{031DD57E-C293-423A-8DF7-B2FDC9241663}" showGridLines="0">
      <colBreaks count="1" manualBreakCount="1">
        <brk id="8" max="28" man="1"/>
      </colBreaks>
      <pageMargins left="0.25" right="0.25" top="0.75" bottom="0.75" header="0.3" footer="0.3"/>
      <pageSetup paperSize="9" scale="90" orientation="portrait" horizontalDpi="300" verticalDpi="300" r:id="rId14"/>
      <headerFooter>
        <oddFooter>&amp;C- &amp;P -</oddFooter>
      </headerFooter>
    </customSheetView>
    <customSheetView guid="{F9B3178F-FE3C-420E-BE2A-18A94A5552B8}" showGridLines="0">
      <colBreaks count="1" manualBreakCount="1">
        <brk id="8" max="28" man="1"/>
      </colBreaks>
      <pageMargins left="0.25" right="0.25" top="0.75" bottom="0.75" header="0.3" footer="0.3"/>
      <pageSetup paperSize="9" scale="90" orientation="portrait" horizontalDpi="300" verticalDpi="300" r:id="rId15"/>
      <headerFooter>
        <oddFooter>&amp;C- &amp;P -</oddFooter>
      </headerFooter>
    </customSheetView>
    <customSheetView guid="{F314B098-4B95-4B92-8423-CB04A69922DF}" showGridLines="0" printArea="1">
      <colBreaks count="1" manualBreakCount="1">
        <brk id="8" max="28" man="1"/>
      </colBreaks>
      <pageMargins left="0.25" right="0.25" top="0.75" bottom="0.75" header="0.3" footer="0.3"/>
      <pageSetup paperSize="9" scale="90" orientation="portrait" horizontalDpi="300" verticalDpi="300" r:id="rId16"/>
      <headerFooter>
        <oddFooter>&amp;C- &amp;P -</oddFooter>
      </headerFooter>
    </customSheetView>
    <customSheetView guid="{BBA60712-7519-46EB-A3CF-B043CF2D8D90}" showGridLines="0" printArea="1">
      <colBreaks count="1" manualBreakCount="1">
        <brk id="8" max="28" man="1"/>
      </colBreaks>
      <pageMargins left="0.25" right="0.25" top="0.75" bottom="0.75" header="0.3" footer="0.3"/>
      <pageSetup paperSize="9" scale="90" orientation="portrait" horizontalDpi="300" verticalDpi="300" r:id="rId17"/>
      <headerFooter>
        <oddFooter>&amp;C- &amp;P -</oddFooter>
      </headerFooter>
    </customSheetView>
    <customSheetView guid="{FAEA9D20-506D-4159-8291-B8ED06C29A08}" showGridLines="0">
      <colBreaks count="1" manualBreakCount="1">
        <brk id="8" max="28" man="1"/>
      </colBreaks>
      <pageMargins left="0.25" right="0.25" top="0.75" bottom="0.75" header="0.3" footer="0.3"/>
      <pageSetup paperSize="9" scale="90" orientation="portrait" horizontalDpi="300" verticalDpi="300" r:id="rId18"/>
      <headerFooter>
        <oddFooter>&amp;C- &amp;P -</oddFooter>
      </headerFooter>
    </customSheetView>
    <customSheetView guid="{499C3B7B-ECFB-4FFB-BA0B-0B7B9DCC326F}" showGridLines="0" printArea="1">
      <colBreaks count="1" manualBreakCount="1">
        <brk id="8" max="28" man="1"/>
      </colBreaks>
      <pageMargins left="0.25" right="0.25" top="0.75" bottom="0.75" header="0.3" footer="0.3"/>
      <pageSetup paperSize="9" scale="90" orientation="portrait" horizontalDpi="300" verticalDpi="300" r:id="rId19"/>
      <headerFooter>
        <oddFooter>&amp;C- &amp;P -</oddFooter>
      </headerFooter>
    </customSheetView>
    <customSheetView guid="{582EB886-5348-41F7-B6C3-7D5782D3ACD9}" showGridLines="0">
      <colBreaks count="1" manualBreakCount="1">
        <brk id="8" max="28" man="1"/>
      </colBreaks>
      <pageMargins left="0.25" right="0.25" top="0.75" bottom="0.75" header="0.3" footer="0.3"/>
      <pageSetup paperSize="9" scale="90" orientation="portrait" horizontalDpi="300" verticalDpi="300" r:id="rId20"/>
      <headerFooter>
        <oddFooter>&amp;C- &amp;P -</oddFooter>
      </headerFooter>
    </customSheetView>
    <customSheetView guid="{67A28A89-E198-4A6E-809F-7C1EE1D592B0}" showGridLines="0" printArea="1">
      <colBreaks count="1" manualBreakCount="1">
        <brk id="8" max="28" man="1"/>
      </colBreaks>
      <pageMargins left="0.25" right="0.25" top="0.75" bottom="0.75" header="0.3" footer="0.3"/>
      <pageSetup paperSize="9" scale="90" orientation="portrait" horizontalDpi="300" verticalDpi="300" r:id="rId21"/>
      <headerFooter>
        <oddFooter>&amp;C- &amp;P -</oddFooter>
      </headerFooter>
    </customSheetView>
    <customSheetView guid="{CED0B8D9-B004-48AD-A858-70C151F3F6A0}" showGridLines="0">
      <colBreaks count="1" manualBreakCount="1">
        <brk id="8" max="28" man="1"/>
      </colBreaks>
      <pageMargins left="0.25" right="0.25" top="0.75" bottom="0.75" header="0.3" footer="0.3"/>
      <pageSetup paperSize="9" scale="90" orientation="portrait" horizontalDpi="300" verticalDpi="300" r:id="rId22"/>
      <headerFooter>
        <oddFooter>&amp;C- &amp;P -</oddFooter>
      </headerFooter>
    </customSheetView>
    <customSheetView guid="{76A99285-706C-47CC-88FC-63EDE717FCB7}" showGridLines="0">
      <colBreaks count="1" manualBreakCount="1">
        <brk id="8" max="28" man="1"/>
      </colBreaks>
      <pageMargins left="0.25" right="0.25" top="0.75" bottom="0.75" header="0.3" footer="0.3"/>
      <pageSetup paperSize="9" scale="90" orientation="portrait" horizontalDpi="300" verticalDpi="300" r:id="rId23"/>
      <headerFooter>
        <oddFooter>&amp;C- &amp;P -</oddFooter>
      </headerFooter>
    </customSheetView>
    <customSheetView guid="{00865AC3-5823-4499-87D6-A32864153DFC}" showGridLines="0">
      <colBreaks count="1" manualBreakCount="1">
        <brk id="8" max="28" man="1"/>
      </colBreaks>
      <pageMargins left="0.25" right="0.25" top="0.75" bottom="0.75" header="0.3" footer="0.3"/>
      <pageSetup paperSize="9" scale="90" orientation="portrait" horizontalDpi="300" verticalDpi="300" r:id="rId24"/>
      <headerFooter>
        <oddFooter>&amp;C- &amp;P -</oddFooter>
      </headerFooter>
    </customSheetView>
    <customSheetView guid="{4C996794-21C9-40EE-B88C-250D84FCBF6D}" scale="70" showGridLines="0" printArea="1">
      <colBreaks count="1" manualBreakCount="1">
        <brk id="8" max="28" man="1"/>
      </colBreaks>
      <pageMargins left="0.25" right="0.25" top="0.75" bottom="0.75" header="0.3" footer="0.3"/>
      <pageSetup paperSize="9" scale="90" orientation="portrait" horizontalDpi="300" verticalDpi="300" r:id="rId25"/>
      <headerFooter>
        <oddFooter>&amp;C- &amp;P -</oddFooter>
      </headerFooter>
    </customSheetView>
    <customSheetView guid="{730C8BCB-35C7-41C2-8A28-9035E6835433}" scale="70" showGridLines="0">
      <colBreaks count="1" manualBreakCount="1">
        <brk id="8" max="28" man="1"/>
      </colBreaks>
      <pageMargins left="0.25" right="0.25" top="0.75" bottom="0.75" header="0.3" footer="0.3"/>
      <pageSetup paperSize="9" scale="90" orientation="portrait" horizontalDpi="300" verticalDpi="300" r:id="rId26"/>
      <headerFooter>
        <oddFooter>&amp;C- &amp;P -</oddFooter>
      </headerFooter>
    </customSheetView>
    <customSheetView guid="{53F629EA-943E-4BA6-8572-8C25DF74046C}" scale="70" showGridLines="0">
      <colBreaks count="1" manualBreakCount="1">
        <brk id="8" max="28" man="1"/>
      </colBreaks>
      <pageMargins left="0.25" right="0.25" top="0.75" bottom="0.75" header="0.3" footer="0.3"/>
      <pageSetup paperSize="9" scale="90" orientation="portrait" horizontalDpi="300" verticalDpi="300" r:id="rId27"/>
      <headerFooter>
        <oddFooter>&amp;C- &amp;P -</oddFooter>
      </headerFooter>
    </customSheetView>
    <customSheetView guid="{607BA1E7-39D6-42C5-94A0-79958193A92D}" scale="70" showGridLines="0">
      <colBreaks count="1" manualBreakCount="1">
        <brk id="8" max="28" man="1"/>
      </colBreaks>
      <pageMargins left="0.25" right="0.25" top="0.75" bottom="0.75" header="0.3" footer="0.3"/>
      <pageSetup paperSize="9" scale="90" orientation="portrait" horizontalDpi="300" verticalDpi="300" r:id="rId28"/>
      <headerFooter>
        <oddFooter>&amp;C- &amp;P -</oddFooter>
      </headerFooter>
    </customSheetView>
    <customSheetView guid="{8EB6928C-5D8E-417C-8B5C-C28F488EA60F}" scale="70" showGridLines="0">
      <colBreaks count="1" manualBreakCount="1">
        <brk id="8" max="28" man="1"/>
      </colBreaks>
      <pageMargins left="0.25" right="0.25" top="0.75" bottom="0.75" header="0.3" footer="0.3"/>
      <pageSetup paperSize="9" scale="90" orientation="portrait" horizontalDpi="300" verticalDpi="300" r:id="rId29"/>
      <headerFooter>
        <oddFooter>&amp;C- &amp;P -</oddFooter>
      </headerFooter>
    </customSheetView>
    <customSheetView guid="{7633100C-5BBA-4367-90F6-351983AFCCA3}" scale="70" showGridLines="0">
      <colBreaks count="1" manualBreakCount="1">
        <brk id="8" max="28" man="1"/>
      </colBreaks>
      <pageMargins left="0.25" right="0.25" top="0.75" bottom="0.75" header="0.3" footer="0.3"/>
      <pageSetup paperSize="9" scale="90" orientation="portrait" horizontalDpi="300" verticalDpi="300" r:id="rId30"/>
      <headerFooter>
        <oddFooter>&amp;C- &amp;P -</oddFooter>
      </headerFooter>
    </customSheetView>
    <customSheetView guid="{A7A8BE2C-D7F6-43E2-B07A-EC84F7EA809C}" scale="80" showGridLines="0" printArea="1">
      <colBreaks count="1" manualBreakCount="1">
        <brk id="8" max="28" man="1"/>
      </colBreaks>
      <pageMargins left="0.25" right="0.25" top="0.75" bottom="0.75" header="0.3" footer="0.3"/>
      <pageSetup paperSize="9" scale="90" orientation="portrait" horizontalDpi="300" verticalDpi="300" r:id="rId31"/>
      <headerFooter>
        <oddFooter>&amp;C- &amp;P -</oddFooter>
      </headerFooter>
    </customSheetView>
    <customSheetView guid="{B08340CC-2F8B-4F4E-9370-E7DB80052212}" showGridLines="0">
      <selection activeCell="H1" sqref="H1"/>
      <colBreaks count="1" manualBreakCount="1">
        <brk id="8" max="28" man="1"/>
      </colBreaks>
      <pageMargins left="0.25" right="0.25" top="0.75" bottom="0.75" header="0.3" footer="0.3"/>
      <pageSetup paperSize="9" scale="90" orientation="portrait" horizontalDpi="300" verticalDpi="300" r:id="rId32"/>
      <headerFooter>
        <oddFooter>&amp;C- &amp;P -</oddFooter>
      </headerFooter>
    </customSheetView>
    <customSheetView guid="{441DB8A6-A33C-419D-875A-3F2FFBE6E0E8}" showGridLines="0">
      <colBreaks count="1" manualBreakCount="1">
        <brk id="8" max="28" man="1"/>
      </colBreaks>
      <pageMargins left="0.25" right="0.25" top="0.75" bottom="0.75" header="0.3" footer="0.3"/>
      <pageSetup paperSize="9" scale="90" orientation="portrait" horizontalDpi="300" verticalDpi="300" r:id="rId33"/>
      <headerFooter>
        <oddFooter>&amp;C- &amp;P -</oddFooter>
      </headerFooter>
    </customSheetView>
    <customSheetView guid="{2BC28E4B-9C81-4843-8B55-63150A8DD92B}" showGridLines="0">
      <colBreaks count="1" manualBreakCount="1">
        <brk id="8" max="28" man="1"/>
      </colBreaks>
      <pageMargins left="0.25" right="0.25" top="0.75" bottom="0.75" header="0.3" footer="0.3"/>
      <pageSetup paperSize="9" scale="90" orientation="portrait" horizontalDpi="300" verticalDpi="300" r:id="rId34"/>
      <headerFooter>
        <oddFooter>&amp;C- &amp;P -</oddFooter>
      </headerFooter>
    </customSheetView>
    <customSheetView guid="{CEC8D9A4-667A-441A-B348-38BA69B851DA}" showGridLines="0">
      <colBreaks count="1" manualBreakCount="1">
        <brk id="8" max="28" man="1"/>
      </colBreaks>
      <pageMargins left="0.25" right="0.25" top="0.75" bottom="0.75" header="0.3" footer="0.3"/>
      <pageSetup paperSize="9" scale="90" orientation="portrait" horizontalDpi="300" verticalDpi="300" r:id="rId35"/>
      <headerFooter>
        <oddFooter>&amp;C- &amp;P -</oddFooter>
      </headerFooter>
    </customSheetView>
    <customSheetView guid="{84F041DC-148A-40FE-A6D1-68C2D054DF55}" showGridLines="0">
      <colBreaks count="1" manualBreakCount="1">
        <brk id="8" max="28" man="1"/>
      </colBreaks>
      <pageMargins left="0.25" right="0.25" top="0.75" bottom="0.75" header="0.3" footer="0.3"/>
      <pageSetup paperSize="9" scale="90" orientation="portrait" horizontalDpi="300" verticalDpi="300" r:id="rId36"/>
      <headerFooter>
        <oddFooter>&amp;C- &amp;P -</oddFooter>
      </headerFooter>
    </customSheetView>
    <customSheetView guid="{EA8DD5C4-37CD-4D83-93C6-8AAE3FA22626}" showGridLines="0">
      <colBreaks count="1" manualBreakCount="1">
        <brk id="8" max="28" man="1"/>
      </colBreaks>
      <pageMargins left="0.25" right="0.25" top="0.75" bottom="0.75" header="0.3" footer="0.3"/>
      <pageSetup paperSize="9" scale="90" orientation="portrait" horizontalDpi="300" verticalDpi="300" r:id="rId37"/>
      <headerFooter>
        <oddFooter>&amp;C- &amp;P -</oddFooter>
      </headerFooter>
    </customSheetView>
    <customSheetView guid="{EB719729-E4E7-4A6B-A0F2-B45634A8A39C}" showGridLines="0">
      <colBreaks count="1" manualBreakCount="1">
        <brk id="8" max="28" man="1"/>
      </colBreaks>
      <pageMargins left="0.25" right="0.25" top="0.75" bottom="0.75" header="0.3" footer="0.3"/>
      <pageSetup paperSize="9" scale="90" orientation="portrait" horizontalDpi="300" verticalDpi="300" r:id="rId38"/>
      <headerFooter>
        <oddFooter>&amp;C- &amp;P -</oddFooter>
      </headerFooter>
    </customSheetView>
    <customSheetView guid="{3BCE3315-BEC0-4AD9-A818-0BC0D795FE7B}" showGridLines="0" printArea="1">
      <colBreaks count="1" manualBreakCount="1">
        <brk id="8" max="28" man="1"/>
      </colBreaks>
      <pageMargins left="0.25" right="0.25" top="0.75" bottom="0.75" header="0.3" footer="0.3"/>
      <pageSetup paperSize="9" scale="90" orientation="portrait" horizontalDpi="300" verticalDpi="300" r:id="rId39"/>
      <headerFooter>
        <oddFooter>&amp;C- &amp;P -</oddFooter>
      </headerFooter>
    </customSheetView>
    <customSheetView guid="{D5E8139D-26D3-42E5-96BB-6121322C48CB}" showGridLines="0">
      <colBreaks count="1" manualBreakCount="1">
        <brk id="8" max="28" man="1"/>
      </colBreaks>
      <pageMargins left="0.25" right="0.25" top="0.75" bottom="0.75" header="0.3" footer="0.3"/>
      <pageSetup paperSize="9" scale="90" orientation="portrait" horizontalDpi="300" verticalDpi="300" r:id="rId40"/>
      <headerFooter>
        <oddFooter>&amp;C- &amp;P -</oddFooter>
      </headerFooter>
    </customSheetView>
    <customSheetView guid="{A7A537DD-3639-4028-8374-24EF93F7F50D}" showGridLines="0" printArea="1">
      <colBreaks count="1" manualBreakCount="1">
        <brk id="8" max="28" man="1"/>
      </colBreaks>
      <pageMargins left="0.25" right="0.25" top="0.75" bottom="0.75" header="0.3" footer="0.3"/>
      <pageSetup paperSize="9" scale="90" orientation="portrait" horizontalDpi="300" verticalDpi="300" r:id="rId41"/>
      <headerFooter>
        <oddFooter>&amp;C- &amp;P -</oddFooter>
      </headerFooter>
    </customSheetView>
    <customSheetView guid="{0B51740E-E870-447D-82CF-F9426A0FDB8A}" showGridLines="0">
      <colBreaks count="1" manualBreakCount="1">
        <brk id="8" max="28" man="1"/>
      </colBreaks>
      <pageMargins left="0.25" right="0.25" top="0.75" bottom="0.75" header="0.3" footer="0.3"/>
      <pageSetup paperSize="9" scale="90" orientation="portrait" horizontalDpi="300" verticalDpi="300" r:id="rId42"/>
      <headerFooter>
        <oddFooter>&amp;C- &amp;P -</oddFooter>
      </headerFooter>
    </customSheetView>
    <customSheetView guid="{B25978DA-B72A-4DF3-B7F6-0B7323E18582}" showGridLines="0">
      <colBreaks count="1" manualBreakCount="1">
        <brk id="8" max="28" man="1"/>
      </colBreaks>
      <pageMargins left="0.25" right="0.25" top="0.75" bottom="0.75" header="0.3" footer="0.3"/>
      <pageSetup paperSize="9" scale="90" orientation="portrait" horizontalDpi="300" verticalDpi="300" r:id="rId43"/>
      <headerFooter>
        <oddFooter>&amp;C- &amp;P -</oddFooter>
      </headerFooter>
    </customSheetView>
    <customSheetView guid="{1FD8CC80-ABBD-4004-965D-7C3A94C6060A}" showGridLines="0" printArea="1">
      <colBreaks count="1" manualBreakCount="1">
        <brk id="8" max="28" man="1"/>
      </colBreaks>
      <pageMargins left="0.25" right="0.25" top="0.75" bottom="0.75" header="0.3" footer="0.3"/>
      <pageSetup paperSize="9" scale="90" orientation="portrait" horizontalDpi="300" verticalDpi="300" r:id="rId44"/>
      <headerFooter>
        <oddFooter>&amp;C- &amp;P -</oddFooter>
      </headerFooter>
    </customSheetView>
    <customSheetView guid="{4B3B3520-A8B7-4246-A658-5E3046C11156}" showGridLines="0" printArea="1">
      <colBreaks count="1" manualBreakCount="1">
        <brk id="8" max="28" man="1"/>
      </colBreaks>
      <pageMargins left="0.25" right="0.25" top="0.75" bottom="0.75" header="0.3" footer="0.3"/>
      <pageSetup paperSize="9" scale="90" orientation="portrait" horizontalDpi="300" verticalDpi="300" r:id="rId45"/>
      <headerFooter>
        <oddFooter>&amp;C- &amp;P -</oddFooter>
      </headerFooter>
    </customSheetView>
    <customSheetView guid="{8AC86257-3275-45B0-9EB5-FCC978284538}" showGridLines="0">
      <colBreaks count="1" manualBreakCount="1">
        <brk id="8" max="28" man="1"/>
      </colBreaks>
      <pageMargins left="0.25" right="0.25" top="0.75" bottom="0.75" header="0.3" footer="0.3"/>
      <pageSetup paperSize="9" scale="90" orientation="portrait" horizontalDpi="300" verticalDpi="300" r:id="rId46"/>
      <headerFooter>
        <oddFooter>&amp;C- &amp;P -</oddFooter>
      </headerFooter>
    </customSheetView>
    <customSheetView guid="{E45D6C9F-29CA-4814-BB11-FCF7794E8FD9}" showGridLines="0" printArea="1">
      <colBreaks count="1" manualBreakCount="1">
        <brk id="8" max="28" man="1"/>
      </colBreaks>
      <pageMargins left="0.25" right="0.25" top="0.75" bottom="0.75" header="0.3" footer="0.3"/>
      <pageSetup paperSize="9" scale="90" orientation="portrait" horizontalDpi="300" verticalDpi="300" r:id="rId47"/>
      <headerFooter>
        <oddFooter>&amp;C- &amp;P -</oddFooter>
      </headerFooter>
    </customSheetView>
    <customSheetView guid="{8B4E2514-D1F2-4DC0-817C-9C588D7DCCCB}" showGridLines="0" printArea="1">
      <colBreaks count="1" manualBreakCount="1">
        <brk id="8" max="28" man="1"/>
      </colBreaks>
      <pageMargins left="0.25" right="0.25" top="0.75" bottom="0.75" header="0.3" footer="0.3"/>
      <pageSetup paperSize="9" scale="90" orientation="portrait" horizontalDpi="300" verticalDpi="300" r:id="rId48"/>
      <headerFooter>
        <oddFooter>&amp;C- &amp;P -</oddFooter>
      </headerFooter>
    </customSheetView>
    <customSheetView guid="{C0326AA0-4A84-4874-8CF5-FBF582EDE8E4}" showGridLines="0" printArea="1">
      <colBreaks count="1" manualBreakCount="1">
        <brk id="8" max="28" man="1"/>
      </colBreaks>
      <pageMargins left="0.25" right="0.25" top="0.75" bottom="0.75" header="0.3" footer="0.3"/>
      <pageSetup paperSize="9" scale="90" orientation="portrait" horizontalDpi="300" verticalDpi="300" r:id="rId49"/>
      <headerFooter>
        <oddFooter>&amp;C- &amp;P -</oddFooter>
      </headerFooter>
    </customSheetView>
    <customSheetView guid="{59B93C71-A242-4D48-B468-4BF3F954629F}" showGridLines="0" printArea="1">
      <colBreaks count="1" manualBreakCount="1">
        <brk id="8" max="28" man="1"/>
      </colBreaks>
      <pageMargins left="0.25" right="0.25" top="0.75" bottom="0.75" header="0.3" footer="0.3"/>
      <pageSetup paperSize="9" scale="90" orientation="portrait" horizontalDpi="300" verticalDpi="300" r:id="rId50"/>
      <headerFooter>
        <oddFooter>&amp;C- &amp;P -</oddFooter>
      </headerFooter>
    </customSheetView>
    <customSheetView guid="{1E58E4D1-4C75-4B8C-BEB1-17A46DD86746}" showGridLines="0">
      <colBreaks count="1" manualBreakCount="1">
        <brk id="8" max="28" man="1"/>
      </colBreaks>
      <pageMargins left="0.25" right="0.25" top="0.75" bottom="0.75" header="0.3" footer="0.3"/>
      <pageSetup paperSize="9" scale="90" orientation="portrait" horizontalDpi="300" verticalDpi="300" r:id="rId51"/>
      <headerFooter>
        <oddFooter>&amp;C- &amp;P -</oddFooter>
      </headerFooter>
    </customSheetView>
    <customSheetView guid="{D71B0015-E1E5-4683-BC96-4B8372B0A92C}" showGridLines="0" printArea="1">
      <colBreaks count="1" manualBreakCount="1">
        <brk id="8" max="28" man="1"/>
      </colBreaks>
      <pageMargins left="0.25" right="0.25" top="0.75" bottom="0.75" header="0.3" footer="0.3"/>
      <pageSetup paperSize="9" scale="90" orientation="portrait" horizontalDpi="300" verticalDpi="300" r:id="rId52"/>
      <headerFooter>
        <oddFooter>&amp;C- &amp;P -</oddFooter>
      </headerFooter>
    </customSheetView>
    <customSheetView guid="{7A9295A9-5D4A-4252-8AE5-EAA229FB3161}" showGridLines="0" printArea="1">
      <colBreaks count="1" manualBreakCount="1">
        <brk id="8" max="28" man="1"/>
      </colBreaks>
      <pageMargins left="0.25" right="0.25" top="0.75" bottom="0.75" header="0.3" footer="0.3"/>
      <pageSetup paperSize="9" scale="90" orientation="portrait" horizontalDpi="300" verticalDpi="300" r:id="rId53"/>
      <headerFooter>
        <oddFooter>&amp;C- &amp;P -</oddFooter>
      </headerFooter>
    </customSheetView>
    <customSheetView guid="{034C4040-D496-4677-9760-C8AFC8A3816C}" showGridLines="0">
      <colBreaks count="1" manualBreakCount="1">
        <brk id="8" max="28" man="1"/>
      </colBreaks>
      <pageMargins left="0.25" right="0.25" top="0.75" bottom="0.75" header="0.3" footer="0.3"/>
      <pageSetup paperSize="9" scale="90" orientation="portrait" horizontalDpi="300" verticalDpi="300" r:id="rId54"/>
      <headerFooter>
        <oddFooter>&amp;C- &amp;P -</oddFooter>
      </headerFooter>
    </customSheetView>
    <customSheetView guid="{430D13A4-4EC3-4F3B-94F5-67B604D20D98}" showGridLines="0" printArea="1">
      <colBreaks count="1" manualBreakCount="1">
        <brk id="8" max="28" man="1"/>
      </colBreaks>
      <pageMargins left="0.25" right="0.25" top="0.75" bottom="0.75" header="0.3" footer="0.3"/>
      <pageSetup paperSize="9" scale="90" orientation="portrait" horizontalDpi="300" verticalDpi="300" r:id="rId55"/>
      <headerFooter>
        <oddFooter>&amp;C- &amp;P -</oddFooter>
      </headerFooter>
    </customSheetView>
    <customSheetView guid="{337CCED3-5E6B-4E3D-BC98-489707EF974E}" showGridLines="0" printArea="1">
      <colBreaks count="1" manualBreakCount="1">
        <brk id="8" max="28" man="1"/>
      </colBreaks>
      <pageMargins left="0.25" right="0.25" top="0.75" bottom="0.75" header="0.3" footer="0.3"/>
      <pageSetup paperSize="9" scale="90" orientation="portrait" horizontalDpi="300" verticalDpi="300" r:id="rId56"/>
      <headerFooter>
        <oddFooter>&amp;C- &amp;P -</oddFooter>
      </headerFooter>
    </customSheetView>
    <customSheetView guid="{0EDD8A79-DA95-4C03-AB90-8EF8BEF7366A}" showGridLines="0">
      <colBreaks count="1" manualBreakCount="1">
        <brk id="8" max="28" man="1"/>
      </colBreaks>
      <pageMargins left="0.25" right="0.25" top="0.75" bottom="0.75" header="0.3" footer="0.3"/>
      <pageSetup paperSize="9" scale="90" orientation="portrait" horizontalDpi="300" verticalDpi="300" r:id="rId57"/>
      <headerFooter>
        <oddFooter>&amp;C- &amp;P -</oddFooter>
      </headerFooter>
    </customSheetView>
    <customSheetView guid="{214495F1-9B71-47E5-887D-A07A1A95C8B8}" showGridLines="0">
      <colBreaks count="1" manualBreakCount="1">
        <brk id="8" max="28" man="1"/>
      </colBreaks>
      <pageMargins left="0.25" right="0.25" top="0.75" bottom="0.75" header="0.3" footer="0.3"/>
      <pageSetup paperSize="9" scale="90" orientation="portrait" horizontalDpi="300" verticalDpi="300" r:id="rId58"/>
      <headerFooter>
        <oddFooter>&amp;C- &amp;P -</oddFooter>
      </headerFooter>
    </customSheetView>
    <customSheetView guid="{CD8CBEF9-02F2-47BF-8155-972E366007BB}" showGridLines="0" printArea="1">
      <colBreaks count="1" manualBreakCount="1">
        <brk id="8" max="28" man="1"/>
      </colBreaks>
      <pageMargins left="0.25" right="0.25" top="0.75" bottom="0.75" header="0.3" footer="0.3"/>
      <pageSetup paperSize="9" scale="90" orientation="portrait" horizontalDpi="300" verticalDpi="300" r:id="rId59"/>
      <headerFooter>
        <oddFooter>&amp;C- &amp;P -</oddFooter>
      </headerFooter>
    </customSheetView>
    <customSheetView guid="{BD61EDB6-A93F-4890-AEDE-32E26E64EB3F}" showGridLines="0" printArea="1">
      <colBreaks count="1" manualBreakCount="1">
        <brk id="8" max="28" man="1"/>
      </colBreaks>
      <pageMargins left="0.25" right="0.25" top="0.75" bottom="0.75" header="0.3" footer="0.3"/>
      <pageSetup paperSize="9" scale="90" orientation="portrait" horizontalDpi="300" verticalDpi="300" r:id="rId60"/>
      <headerFooter>
        <oddFooter>&amp;C- &amp;P -</oddFooter>
      </headerFooter>
    </customSheetView>
    <customSheetView guid="{2551149C-B400-4FF7-9C66-7D38AF192CD3}" showGridLines="0">
      <colBreaks count="1" manualBreakCount="1">
        <brk id="8" max="28" man="1"/>
      </colBreaks>
      <pageMargins left="0.25" right="0.25" top="0.75" bottom="0.75" header="0.3" footer="0.3"/>
      <pageSetup paperSize="9" scale="90" orientation="portrait" horizontalDpi="300" verticalDpi="300" r:id="rId61"/>
      <headerFooter>
        <oddFooter>&amp;C- &amp;P -</oddFooter>
      </headerFooter>
    </customSheetView>
    <customSheetView guid="{F0A88F7F-B050-44D2-9557-2B68B424EAF3}" showGridLines="0">
      <colBreaks count="1" manualBreakCount="1">
        <brk id="8" max="28" man="1"/>
      </colBreaks>
      <pageMargins left="0.25" right="0.25" top="0.75" bottom="0.75" header="0.3" footer="0.3"/>
      <pageSetup paperSize="9" scale="90" orientation="portrait" horizontalDpi="300" verticalDpi="300" r:id="rId62"/>
      <headerFooter>
        <oddFooter>&amp;C- &amp;P -</oddFooter>
      </headerFooter>
    </customSheetView>
    <customSheetView guid="{2868789A-41EF-4245-B3C9-D4B5F666F8F4}" showGridLines="0" printArea="1">
      <colBreaks count="1" manualBreakCount="1">
        <brk id="8" max="28" man="1"/>
      </colBreaks>
      <pageMargins left="0.25" right="0.25" top="0.75" bottom="0.75" header="0.3" footer="0.3"/>
      <pageSetup paperSize="9" scale="90" orientation="portrait" horizontalDpi="300" verticalDpi="300" r:id="rId63"/>
      <headerFooter>
        <oddFooter>&amp;C- &amp;P -</oddFooter>
      </headerFooter>
    </customSheetView>
    <customSheetView guid="{D4061CCF-D275-4D76-9A0F-61EA73C6A533}" showGridLines="0" printArea="1">
      <colBreaks count="1" manualBreakCount="1">
        <brk id="8" max="28" man="1"/>
      </colBreaks>
      <pageMargins left="0.25" right="0.25" top="0.75" bottom="0.75" header="0.3" footer="0.3"/>
      <pageSetup paperSize="9" scale="90" orientation="portrait" horizontalDpi="300" verticalDpi="300" r:id="rId64"/>
      <headerFooter>
        <oddFooter>&amp;C- &amp;P -</oddFooter>
      </headerFooter>
    </customSheetView>
    <customSheetView guid="{EDD10121-F027-40CB-A383-1ABBBA7824D4}" showGridLines="0" printArea="1">
      <colBreaks count="1" manualBreakCount="1">
        <brk id="8" max="28" man="1"/>
      </colBreaks>
      <pageMargins left="0.25" right="0.25" top="0.75" bottom="0.75" header="0.3" footer="0.3"/>
      <pageSetup paperSize="9" scale="90" orientation="portrait" horizontalDpi="300" verticalDpi="300" r:id="rId65"/>
      <headerFooter>
        <oddFooter>&amp;C- &amp;P -</oddFooter>
      </headerFooter>
    </customSheetView>
    <customSheetView guid="{D6BD57F8-F6EE-4534-8181-C57064A1B98C}" scale="130" showGridLines="0">
      <colBreaks count="1" manualBreakCount="1">
        <brk id="8" max="28" man="1"/>
      </colBreaks>
      <pageMargins left="0.25" right="0.25" top="0.75" bottom="0.75" header="0.3" footer="0.3"/>
      <pageSetup paperSize="9" scale="90" orientation="portrait" horizontalDpi="300" verticalDpi="300" r:id="rId66"/>
      <headerFooter>
        <oddFooter>&amp;C- &amp;P -</oddFooter>
      </headerFooter>
    </customSheetView>
    <customSheetView guid="{277459B4-A39D-41CB-B2BE-AB6578293E76}" scale="130" showGridLines="0" printArea="1">
      <colBreaks count="1" manualBreakCount="1">
        <brk id="8" max="28" man="1"/>
      </colBreaks>
      <pageMargins left="0.25" right="0.25" top="0.75" bottom="0.75" header="0.3" footer="0.3"/>
      <pageSetup paperSize="9" scale="90" orientation="portrait" horizontalDpi="300" verticalDpi="300" r:id="rId67"/>
      <headerFooter>
        <oddFooter>&amp;C- &amp;P -</oddFooter>
      </headerFooter>
    </customSheetView>
  </customSheetViews>
  <phoneticPr fontId="7"/>
  <hyperlinks>
    <hyperlink ref="H1" location="目次!A1" display="目次へ戻る"/>
  </hyperlinks>
  <pageMargins left="0.25" right="0.25" top="0.75" bottom="0.75" header="0.3" footer="0.3"/>
  <pageSetup paperSize="9" scale="90" orientation="portrait" horizontalDpi="300" verticalDpi="300" r:id="rId68"/>
  <headerFooter>
    <oddFooter>&amp;C- &amp;P -</oddFooter>
  </headerFooter>
  <colBreaks count="1" manualBreakCount="1">
    <brk id="8" max="28" man="1"/>
  </colBreaks>
  <drawing r:id="rId69"/>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19"/>
  <sheetViews>
    <sheetView showGridLines="0" zoomScale="115" zoomScaleNormal="130" zoomScaleSheetLayoutView="100" workbookViewId="0">
      <selection activeCell="L18" sqref="L18"/>
    </sheetView>
  </sheetViews>
  <sheetFormatPr defaultColWidth="9" defaultRowHeight="13.5"/>
  <cols>
    <col min="1" max="2" width="11.875" style="209" customWidth="1"/>
    <col min="3" max="3" width="14.625" style="209" customWidth="1"/>
    <col min="4" max="4" width="11.75" style="209" customWidth="1"/>
    <col min="5" max="5" width="2.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271" t="s">
        <v>399</v>
      </c>
    </row>
    <row r="2" spans="1:6" ht="21" customHeight="1">
      <c r="A2" s="209" t="s">
        <v>1550</v>
      </c>
      <c r="F2" s="209" t="s">
        <v>1550</v>
      </c>
    </row>
    <row r="3" spans="1:6" ht="21" customHeight="1">
      <c r="C3" s="211" t="s">
        <v>1549</v>
      </c>
      <c r="D3" s="211"/>
    </row>
    <row r="4" spans="1:6" ht="37.5" customHeight="1">
      <c r="A4" s="504" t="s">
        <v>343</v>
      </c>
      <c r="B4" s="504" t="s">
        <v>344</v>
      </c>
      <c r="C4" s="504" t="s">
        <v>1548</v>
      </c>
      <c r="D4" s="720"/>
    </row>
    <row r="5" spans="1:6" ht="22.5" customHeight="1">
      <c r="A5" s="525">
        <v>2010</v>
      </c>
      <c r="B5" s="498" t="s">
        <v>1653</v>
      </c>
      <c r="C5" s="718">
        <v>67.5</v>
      </c>
      <c r="D5" s="929"/>
    </row>
    <row r="6" spans="1:6" ht="22.5" customHeight="1">
      <c r="A6" s="525">
        <v>2011</v>
      </c>
      <c r="B6" s="525" t="s">
        <v>1654</v>
      </c>
      <c r="C6" s="718">
        <v>68.099999999999994</v>
      </c>
      <c r="D6" s="929"/>
    </row>
    <row r="7" spans="1:6" ht="22.5" customHeight="1">
      <c r="A7" s="525">
        <v>2012</v>
      </c>
      <c r="B7" s="525" t="s">
        <v>1655</v>
      </c>
      <c r="C7" s="718">
        <v>67.400000000000006</v>
      </c>
      <c r="D7" s="930"/>
    </row>
    <row r="8" spans="1:6" ht="22.5" customHeight="1">
      <c r="A8" s="525">
        <v>2013</v>
      </c>
      <c r="B8" s="498" t="s">
        <v>346</v>
      </c>
      <c r="C8" s="718">
        <v>66.900000000000006</v>
      </c>
    </row>
    <row r="9" spans="1:6" ht="22.5" customHeight="1">
      <c r="A9" s="525">
        <v>2014</v>
      </c>
      <c r="B9" s="498" t="s">
        <v>347</v>
      </c>
      <c r="C9" s="718">
        <v>65.8</v>
      </c>
    </row>
    <row r="10" spans="1:6" ht="22.5" customHeight="1">
      <c r="A10" s="525">
        <v>2015</v>
      </c>
      <c r="B10" s="498" t="s">
        <v>348</v>
      </c>
      <c r="C10" s="718">
        <v>65</v>
      </c>
    </row>
    <row r="11" spans="1:6" ht="22.5" customHeight="1">
      <c r="A11" s="525">
        <v>2016</v>
      </c>
      <c r="B11" s="498" t="s">
        <v>349</v>
      </c>
      <c r="C11" s="718">
        <v>63.2</v>
      </c>
    </row>
    <row r="12" spans="1:6" ht="22.5" customHeight="1">
      <c r="A12" s="525">
        <v>2017</v>
      </c>
      <c r="B12" s="498" t="s">
        <v>350</v>
      </c>
      <c r="C12" s="718">
        <v>63.1</v>
      </c>
    </row>
    <row r="13" spans="1:6" ht="22.5" customHeight="1">
      <c r="A13" s="525">
        <v>2018</v>
      </c>
      <c r="B13" s="498" t="s">
        <v>351</v>
      </c>
      <c r="C13" s="719">
        <v>62.9</v>
      </c>
    </row>
    <row r="14" spans="1:6" ht="22.5" customHeight="1">
      <c r="A14" s="525">
        <v>2019</v>
      </c>
      <c r="B14" s="498" t="s">
        <v>352</v>
      </c>
      <c r="C14" s="718">
        <v>62.8</v>
      </c>
    </row>
    <row r="15" spans="1:6" ht="22.5" customHeight="1">
      <c r="A15" s="525">
        <v>2020</v>
      </c>
      <c r="B15" s="498" t="s">
        <v>556</v>
      </c>
      <c r="C15" s="718">
        <v>61.4</v>
      </c>
    </row>
    <row r="16" spans="1:6" ht="22.5" customHeight="1">
      <c r="A16" s="525">
        <v>2021</v>
      </c>
      <c r="B16" s="525" t="s">
        <v>585</v>
      </c>
      <c r="C16" s="718">
        <v>60.9</v>
      </c>
    </row>
    <row r="17" spans="1:3" ht="22.5" customHeight="1">
      <c r="A17" s="525">
        <v>2022</v>
      </c>
      <c r="B17" s="525" t="s">
        <v>632</v>
      </c>
      <c r="C17" s="718">
        <v>61.9</v>
      </c>
    </row>
    <row r="18" spans="1:3" ht="21.75" customHeight="1">
      <c r="A18" s="525">
        <v>2023</v>
      </c>
      <c r="B18" s="525" t="s">
        <v>1652</v>
      </c>
      <c r="C18" s="718">
        <v>61.6</v>
      </c>
    </row>
    <row r="19" spans="1:3" ht="21.75" customHeight="1">
      <c r="A19" s="525">
        <v>2024</v>
      </c>
      <c r="B19" s="525" t="s">
        <v>2079</v>
      </c>
      <c r="C19" s="718">
        <v>60.6</v>
      </c>
    </row>
  </sheetData>
  <customSheetViews>
    <customSheetView guid="{7638DF67-4320-4B2E-8CED-F30400A22A6F}" scale="115" showGridLines="0" printArea="1" topLeftCell="A4">
      <selection activeCell="L18" sqref="L18"/>
      <colBreaks count="1" manualBreakCount="1">
        <brk id="4" max="16" man="1"/>
      </colBreaks>
      <pageMargins left="0.25" right="0.25" top="0.75" bottom="0.75" header="0.3" footer="0.3"/>
      <pageSetup paperSize="9" scale="66" orientation="portrait" horizontalDpi="300" verticalDpi="300" r:id="rId1"/>
      <headerFooter>
        <oddFooter>&amp;C- &amp;P -</oddFooter>
      </headerFooter>
    </customSheetView>
    <customSheetView guid="{033C36F7-E1E4-46BF-954B-BBA7310CE75C}" scale="115" showGridLines="0">
      <selection activeCell="D14" sqref="D14"/>
      <colBreaks count="1" manualBreakCount="1">
        <brk id="4" max="16" man="1"/>
      </colBreaks>
      <pageMargins left="0.25" right="0.25" top="0.75" bottom="0.75" header="0.3" footer="0.3"/>
      <pageSetup paperSize="9" scale="66" orientation="portrait" horizontalDpi="300" verticalDpi="300" r:id="rId2"/>
      <headerFooter>
        <oddFooter>&amp;C- &amp;P -</oddFooter>
      </headerFooter>
    </customSheetView>
    <customSheetView guid="{36472B0F-2A8F-4437-8A5B-DB8B4B6E968E}"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
      <headerFooter>
        <oddFooter>&amp;C- &amp;P -</oddFooter>
      </headerFooter>
    </customSheetView>
    <customSheetView guid="{2D0A6E8D-0408-4801-8FAA-C5FD88FF0EC2}" scale="115" showGridLines="0" topLeftCell="A4">
      <selection activeCell="L18" sqref="L18"/>
      <colBreaks count="1" manualBreakCount="1">
        <brk id="4" max="16" man="1"/>
      </colBreaks>
      <pageMargins left="0.25" right="0.25" top="0.75" bottom="0.75" header="0.3" footer="0.3"/>
      <pageSetup paperSize="9" scale="66" orientation="portrait" horizontalDpi="300" verticalDpi="300" r:id="rId4"/>
      <headerFooter>
        <oddFooter>&amp;C- &amp;P -</oddFooter>
      </headerFooter>
    </customSheetView>
    <customSheetView guid="{CCAE2F8D-A096-471A-A5DB-761473E75C80}" scale="115" showGridLines="0" printArea="1" topLeftCell="A4">
      <selection activeCell="L18" sqref="L18"/>
      <colBreaks count="1" manualBreakCount="1">
        <brk id="4" max="16" man="1"/>
      </colBreaks>
      <pageMargins left="0.25" right="0.25" top="0.75" bottom="0.75" header="0.3" footer="0.3"/>
      <pageSetup paperSize="9" scale="66" orientation="portrait" horizontalDpi="300" verticalDpi="300" r:id="rId5"/>
      <headerFooter>
        <oddFooter>&amp;C- &amp;P -</oddFooter>
      </headerFooter>
    </customSheetView>
    <customSheetView guid="{A70FDA42-82B2-4F14-8984-2E2044C05861}" scale="115" showGridLines="0">
      <selection activeCell="D14" sqref="D14"/>
      <colBreaks count="1" manualBreakCount="1">
        <brk id="4" max="16" man="1"/>
      </colBreaks>
      <pageMargins left="0.25" right="0.25" top="0.75" bottom="0.75" header="0.3" footer="0.3"/>
      <pageSetup paperSize="9" scale="66" orientation="portrait" horizontalDpi="300" verticalDpi="300" r:id="rId6"/>
      <headerFooter>
        <oddFooter>&amp;C- &amp;P -</oddFooter>
      </headerFooter>
    </customSheetView>
    <customSheetView guid="{F8F8F397-D6A3-4BD0-9E53-3D39483D1CBF}" scale="115" showGridLines="0" topLeftCell="A4">
      <selection activeCell="L18" sqref="L18"/>
      <colBreaks count="1" manualBreakCount="1">
        <brk id="4" max="16" man="1"/>
      </colBreaks>
      <pageMargins left="0.25" right="0.25" top="0.75" bottom="0.75" header="0.3" footer="0.3"/>
      <pageSetup paperSize="9" scale="66" orientation="portrait" horizontalDpi="300" verticalDpi="300" r:id="rId7"/>
      <headerFooter>
        <oddFooter>&amp;C- &amp;P -</oddFooter>
      </headerFooter>
    </customSheetView>
    <customSheetView guid="{D673FFEC-E07D-49B9-A0FC-BCF5FDFD2C67}" scale="115" showGridLines="0">
      <selection activeCell="D14" sqref="D14"/>
      <colBreaks count="1" manualBreakCount="1">
        <brk id="4" max="16" man="1"/>
      </colBreaks>
      <pageMargins left="0.25" right="0.25" top="0.75" bottom="0.75" header="0.3" footer="0.3"/>
      <pageSetup paperSize="9" scale="66" orientation="portrait" horizontalDpi="300" verticalDpi="300" r:id="rId8"/>
      <headerFooter>
        <oddFooter>&amp;C- &amp;P -</oddFooter>
      </headerFooter>
    </customSheetView>
    <customSheetView guid="{EE98275F-E3BA-4A7E-BE2A-0F7F35847352}"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9"/>
      <headerFooter>
        <oddFooter>&amp;C- &amp;P -</oddFooter>
      </headerFooter>
    </customSheetView>
    <customSheetView guid="{97E03D02-D480-4666-A6E1-59D4144B3FD9}"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0"/>
      <headerFooter>
        <oddFooter>&amp;C- &amp;P -</oddFooter>
      </headerFooter>
    </customSheetView>
    <customSheetView guid="{9A3FFD83-48B2-47DA-8A5E-53892F5AF928}" scale="115" showGridLines="0" printArea="1">
      <selection activeCell="D1" sqref="D1"/>
      <colBreaks count="1" manualBreakCount="1">
        <brk id="4" max="16" man="1"/>
      </colBreaks>
      <pageMargins left="0.25" right="0.25" top="0.75" bottom="0.75" header="0.3" footer="0.3"/>
      <pageSetup paperSize="9" scale="66" orientation="portrait" horizontalDpi="300" verticalDpi="300" r:id="rId11"/>
      <headerFooter>
        <oddFooter>&amp;C- &amp;P -</oddFooter>
      </headerFooter>
    </customSheetView>
    <customSheetView guid="{717D5D0E-03BD-42FE-B02F-A9FF9CADF1A5}" scale="115" showGridLines="0">
      <selection activeCell="D14" sqref="D14"/>
      <colBreaks count="1" manualBreakCount="1">
        <brk id="4" max="16" man="1"/>
      </colBreaks>
      <pageMargins left="0.25" right="0.25" top="0.75" bottom="0.75" header="0.3" footer="0.3"/>
      <pageSetup paperSize="9" scale="66" orientation="portrait" horizontalDpi="300" verticalDpi="300" r:id="rId12"/>
      <headerFooter>
        <oddFooter>&amp;C- &amp;P -</oddFooter>
      </headerFooter>
    </customSheetView>
    <customSheetView guid="{30A2590E-B68F-488E-B4E2-55E3D8A53AAC}" scale="115" showGridLines="0">
      <selection activeCell="D14" sqref="D14"/>
      <colBreaks count="1" manualBreakCount="1">
        <brk id="4" max="16" man="1"/>
      </colBreaks>
      <pageMargins left="0.25" right="0.25" top="0.75" bottom="0.75" header="0.3" footer="0.3"/>
      <pageSetup paperSize="9" scale="66" orientation="portrait" horizontalDpi="300" verticalDpi="300" r:id="rId13"/>
      <headerFooter>
        <oddFooter>&amp;C- &amp;P -</oddFooter>
      </headerFooter>
    </customSheetView>
    <customSheetView guid="{031DD57E-C293-423A-8DF7-B2FDC9241663}" scale="115" showGridLines="0">
      <selection activeCell="A18" sqref="A18:C18"/>
      <colBreaks count="1" manualBreakCount="1">
        <brk id="4" max="16" man="1"/>
      </colBreaks>
      <pageMargins left="0.25" right="0.25" top="0.75" bottom="0.75" header="0.3" footer="0.3"/>
      <pageSetup paperSize="9" scale="66" orientation="portrait" horizontalDpi="300" verticalDpi="300" r:id="rId14"/>
      <headerFooter>
        <oddFooter>&amp;C- &amp;P -</oddFooter>
      </headerFooter>
    </customSheetView>
    <customSheetView guid="{F9B3178F-FE3C-420E-BE2A-18A94A5552B8}" scale="115" showGridLines="0">
      <selection activeCell="D14" sqref="D14"/>
      <colBreaks count="1" manualBreakCount="1">
        <brk id="4" max="16" man="1"/>
      </colBreaks>
      <pageMargins left="0.25" right="0.25" top="0.75" bottom="0.75" header="0.3" footer="0.3"/>
      <pageSetup paperSize="9" scale="66" orientation="portrait" horizontalDpi="300" verticalDpi="300" r:id="rId15"/>
      <headerFooter>
        <oddFooter>&amp;C- &amp;P -</oddFooter>
      </headerFooter>
    </customSheetView>
    <customSheetView guid="{F314B098-4B95-4B92-8423-CB04A69922DF}"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6"/>
      <headerFooter>
        <oddFooter>&amp;C- &amp;P -</oddFooter>
      </headerFooter>
    </customSheetView>
    <customSheetView guid="{BBA60712-7519-46EB-A3CF-B043CF2D8D90}"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7"/>
      <headerFooter>
        <oddFooter>&amp;C- &amp;P -</oddFooter>
      </headerFooter>
    </customSheetView>
    <customSheetView guid="{FAEA9D20-506D-4159-8291-B8ED06C29A08}" scale="115" showGridLines="0">
      <selection activeCell="D14" sqref="D14"/>
      <colBreaks count="1" manualBreakCount="1">
        <brk id="4" max="16" man="1"/>
      </colBreaks>
      <pageMargins left="0.25" right="0.25" top="0.75" bottom="0.75" header="0.3" footer="0.3"/>
      <pageSetup paperSize="9" scale="66" orientation="portrait" horizontalDpi="300" verticalDpi="300" r:id="rId18"/>
      <headerFooter>
        <oddFooter>&amp;C- &amp;P -</oddFooter>
      </headerFooter>
    </customSheetView>
    <customSheetView guid="{499C3B7B-ECFB-4FFB-BA0B-0B7B9DCC326F}"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9"/>
      <headerFooter>
        <oddFooter>&amp;C- &amp;P -</oddFooter>
      </headerFooter>
    </customSheetView>
    <customSheetView guid="{582EB886-5348-41F7-B6C3-7D5782D3ACD9}" scale="115" showGridLines="0">
      <selection activeCell="D14" sqref="D14"/>
      <colBreaks count="1" manualBreakCount="1">
        <brk id="4" max="16" man="1"/>
      </colBreaks>
      <pageMargins left="0.25" right="0.25" top="0.75" bottom="0.75" header="0.3" footer="0.3"/>
      <pageSetup paperSize="9" scale="66" orientation="portrait" horizontalDpi="300" verticalDpi="300" r:id="rId20"/>
      <headerFooter>
        <oddFooter>&amp;C- &amp;P -</oddFooter>
      </headerFooter>
    </customSheetView>
    <customSheetView guid="{67A28A89-E198-4A6E-809F-7C1EE1D592B0}"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21"/>
      <headerFooter>
        <oddFooter>&amp;C- &amp;P -</oddFooter>
      </headerFooter>
    </customSheetView>
    <customSheetView guid="{CED0B8D9-B004-48AD-A858-70C151F3F6A0}" scale="115" showGridLines="0">
      <selection activeCell="A18" sqref="A18:C18"/>
      <colBreaks count="1" manualBreakCount="1">
        <brk id="4" max="16" man="1"/>
      </colBreaks>
      <pageMargins left="0.25" right="0.25" top="0.75" bottom="0.75" header="0.3" footer="0.3"/>
      <pageSetup paperSize="9" scale="66" orientation="portrait" horizontalDpi="300" verticalDpi="300" r:id="rId22"/>
      <headerFooter>
        <oddFooter>&amp;C- &amp;P -</oddFooter>
      </headerFooter>
    </customSheetView>
    <customSheetView guid="{76A99285-706C-47CC-88FC-63EDE717FCB7}" scale="115" showGridLines="0">
      <colBreaks count="1" manualBreakCount="1">
        <brk id="4" max="16" man="1"/>
      </colBreaks>
      <pageMargins left="0.25" right="0.25" top="0.75" bottom="0.75" header="0.3" footer="0.3"/>
      <pageSetup paperSize="9" scale="66" orientation="portrait" horizontalDpi="300" verticalDpi="300" r:id="rId23"/>
      <headerFooter>
        <oddFooter>&amp;C- &amp;P -</oddFooter>
      </headerFooter>
    </customSheetView>
    <customSheetView guid="{00865AC3-5823-4499-87D6-A32864153DFC}" scale="115" showGridLines="0">
      <colBreaks count="1" manualBreakCount="1">
        <brk id="4" max="16" man="1"/>
      </colBreaks>
      <pageMargins left="0.25" right="0.25" top="0.75" bottom="0.75" header="0.3" footer="0.3"/>
      <pageSetup paperSize="9" scale="66" orientation="portrait" horizontalDpi="300" verticalDpi="300" r:id="rId24"/>
      <headerFooter>
        <oddFooter>&amp;C- &amp;P -</oddFooter>
      </headerFooter>
    </customSheetView>
    <customSheetView guid="{441DB8A6-A33C-419D-875A-3F2FFBE6E0E8}" scale="115" showGridLines="0">
      <colBreaks count="1" manualBreakCount="1">
        <brk id="4" max="16" man="1"/>
      </colBreaks>
      <pageMargins left="0.25" right="0.25" top="0.75" bottom="0.75" header="0.3" footer="0.3"/>
      <pageSetup paperSize="9" scale="66" orientation="portrait" horizontalDpi="300" verticalDpi="300" r:id="rId25"/>
      <headerFooter>
        <oddFooter>&amp;C- &amp;P -</oddFooter>
      </headerFooter>
    </customSheetView>
    <customSheetView guid="{2BC28E4B-9C81-4843-8B55-63150A8DD92B}" scale="115" showGridLines="0">
      <colBreaks count="1" manualBreakCount="1">
        <brk id="4" max="16" man="1"/>
      </colBreaks>
      <pageMargins left="0.25" right="0.25" top="0.75" bottom="0.75" header="0.3" footer="0.3"/>
      <pageSetup paperSize="9" scale="66" orientation="portrait" horizontalDpi="300" verticalDpi="300" r:id="rId26"/>
      <headerFooter>
        <oddFooter>&amp;C- &amp;P -</oddFooter>
      </headerFooter>
    </customSheetView>
    <customSheetView guid="{CEC8D9A4-667A-441A-B348-38BA69B851DA}" scale="115" showGridLines="0">
      <colBreaks count="1" manualBreakCount="1">
        <brk id="4" max="16" man="1"/>
      </colBreaks>
      <pageMargins left="0.25" right="0.25" top="0.75" bottom="0.75" header="0.3" footer="0.3"/>
      <pageSetup paperSize="9" scale="66" orientation="portrait" horizontalDpi="300" verticalDpi="300" r:id="rId27"/>
      <headerFooter>
        <oddFooter>&amp;C- &amp;P -</oddFooter>
      </headerFooter>
    </customSheetView>
    <customSheetView guid="{84F041DC-148A-40FE-A6D1-68C2D054DF55}" scale="115" showGridLines="0">
      <colBreaks count="1" manualBreakCount="1">
        <brk id="4" max="16" man="1"/>
      </colBreaks>
      <pageMargins left="0.25" right="0.25" top="0.75" bottom="0.75" header="0.3" footer="0.3"/>
      <pageSetup paperSize="9" scale="66" orientation="portrait" horizontalDpi="300" verticalDpi="300" r:id="rId28"/>
      <headerFooter>
        <oddFooter>&amp;C- &amp;P -</oddFooter>
      </headerFooter>
    </customSheetView>
    <customSheetView guid="{EA8DD5C4-37CD-4D83-93C6-8AAE3FA22626}" scale="115" showGridLines="0">
      <colBreaks count="1" manualBreakCount="1">
        <brk id="4" max="16" man="1"/>
      </colBreaks>
      <pageMargins left="0.25" right="0.25" top="0.75" bottom="0.75" header="0.3" footer="0.3"/>
      <pageSetup paperSize="9" scale="66" orientation="portrait" horizontalDpi="300" verticalDpi="300" r:id="rId29"/>
      <headerFooter>
        <oddFooter>&amp;C- &amp;P -</oddFooter>
      </headerFooter>
    </customSheetView>
    <customSheetView guid="{EB719729-E4E7-4A6B-A0F2-B45634A8A39C}" scale="115" showGridLines="0">
      <colBreaks count="1" manualBreakCount="1">
        <brk id="4" max="16" man="1"/>
      </colBreaks>
      <pageMargins left="0.25" right="0.25" top="0.75" bottom="0.75" header="0.3" footer="0.3"/>
      <pageSetup paperSize="9" scale="66" orientation="portrait" horizontalDpi="300" verticalDpi="300" r:id="rId30"/>
      <headerFooter>
        <oddFooter>&amp;C- &amp;P -</oddFooter>
      </headerFooter>
    </customSheetView>
    <customSheetView guid="{3BCE3315-BEC0-4AD9-A818-0BC0D795FE7B}"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1"/>
      <headerFooter>
        <oddFooter>&amp;C- &amp;P -</oddFooter>
      </headerFooter>
    </customSheetView>
    <customSheetView guid="{D5E8139D-26D3-42E5-96BB-6121322C48CB}" scale="115" showGridLines="0">
      <selection activeCell="D14" sqref="D14"/>
      <colBreaks count="1" manualBreakCount="1">
        <brk id="4" max="16" man="1"/>
      </colBreaks>
      <pageMargins left="0.25" right="0.25" top="0.75" bottom="0.75" header="0.3" footer="0.3"/>
      <pageSetup paperSize="9" scale="66" orientation="portrait" horizontalDpi="300" verticalDpi="300" r:id="rId32"/>
      <headerFooter>
        <oddFooter>&amp;C- &amp;P -</oddFooter>
      </headerFooter>
    </customSheetView>
    <customSheetView guid="{A7A537DD-3639-4028-8374-24EF93F7F50D}"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3"/>
      <headerFooter>
        <oddFooter>&amp;C- &amp;P -</oddFooter>
      </headerFooter>
    </customSheetView>
    <customSheetView guid="{0B51740E-E870-447D-82CF-F9426A0FDB8A}" scale="115" showGridLines="0">
      <selection activeCell="D14" sqref="D14"/>
      <colBreaks count="1" manualBreakCount="1">
        <brk id="4" max="16" man="1"/>
      </colBreaks>
      <pageMargins left="0.25" right="0.25" top="0.75" bottom="0.75" header="0.3" footer="0.3"/>
      <pageSetup paperSize="9" scale="66" orientation="portrait" horizontalDpi="300" verticalDpi="300" r:id="rId34"/>
      <headerFooter>
        <oddFooter>&amp;C- &amp;P -</oddFooter>
      </headerFooter>
    </customSheetView>
    <customSheetView guid="{B25978DA-B72A-4DF3-B7F6-0B7323E18582}" scale="115" showGridLines="0">
      <selection activeCell="D14" sqref="D14"/>
      <colBreaks count="1" manualBreakCount="1">
        <brk id="4" max="16" man="1"/>
      </colBreaks>
      <pageMargins left="0.25" right="0.25" top="0.75" bottom="0.75" header="0.3" footer="0.3"/>
      <pageSetup paperSize="9" scale="66" orientation="portrait" horizontalDpi="300" verticalDpi="300" r:id="rId35"/>
      <headerFooter>
        <oddFooter>&amp;C- &amp;P -</oddFooter>
      </headerFooter>
    </customSheetView>
    <customSheetView guid="{1FD8CC80-ABBD-4004-965D-7C3A94C6060A}"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6"/>
      <headerFooter>
        <oddFooter>&amp;C- &amp;P -</oddFooter>
      </headerFooter>
    </customSheetView>
    <customSheetView guid="{4B3B3520-A8B7-4246-A658-5E3046C11156}"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7"/>
      <headerFooter>
        <oddFooter>&amp;C- &amp;P -</oddFooter>
      </headerFooter>
    </customSheetView>
    <customSheetView guid="{8AC86257-3275-45B0-9EB5-FCC978284538}" scale="115" showGridLines="0">
      <selection activeCell="D14" sqref="D14"/>
      <colBreaks count="1" manualBreakCount="1">
        <brk id="4" max="16" man="1"/>
      </colBreaks>
      <pageMargins left="0.25" right="0.25" top="0.75" bottom="0.75" header="0.3" footer="0.3"/>
      <pageSetup paperSize="9" scale="66" orientation="portrait" horizontalDpi="300" verticalDpi="300" r:id="rId38"/>
      <headerFooter>
        <oddFooter>&amp;C- &amp;P -</oddFooter>
      </headerFooter>
    </customSheetView>
    <customSheetView guid="{E45D6C9F-29CA-4814-BB11-FCF7794E8FD9}"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9"/>
      <headerFooter>
        <oddFooter>&amp;C- &amp;P -</oddFooter>
      </headerFooter>
    </customSheetView>
    <customSheetView guid="{8B4E2514-D1F2-4DC0-817C-9C588D7DCCCB}"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40"/>
      <headerFooter>
        <oddFooter>&amp;C- &amp;P -</oddFooter>
      </headerFooter>
    </customSheetView>
    <customSheetView guid="{C0326AA0-4A84-4874-8CF5-FBF582EDE8E4}" scale="115" showGridLines="0" printArea="1">
      <selection activeCell="A18" sqref="A18:C18"/>
      <colBreaks count="1" manualBreakCount="1">
        <brk id="4" max="16" man="1"/>
      </colBreaks>
      <pageMargins left="0.25" right="0.25" top="0.75" bottom="0.75" header="0.3" footer="0.3"/>
      <pageSetup paperSize="9" scale="66" orientation="portrait" horizontalDpi="300" verticalDpi="300" r:id="rId41"/>
      <headerFooter>
        <oddFooter>&amp;C- &amp;P -</oddFooter>
      </headerFooter>
    </customSheetView>
    <customSheetView guid="{59B93C71-A242-4D48-B468-4BF3F954629F}"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42"/>
      <headerFooter>
        <oddFooter>&amp;C- &amp;P -</oddFooter>
      </headerFooter>
    </customSheetView>
    <customSheetView guid="{1E58E4D1-4C75-4B8C-BEB1-17A46DD86746}" scale="115" showGridLines="0">
      <selection activeCell="D14" sqref="D14"/>
      <colBreaks count="1" manualBreakCount="1">
        <brk id="4" max="16" man="1"/>
      </colBreaks>
      <pageMargins left="0.25" right="0.25" top="0.75" bottom="0.75" header="0.3" footer="0.3"/>
      <pageSetup paperSize="9" scale="66" orientation="portrait" horizontalDpi="300" verticalDpi="300" r:id="rId43"/>
      <headerFooter>
        <oddFooter>&amp;C- &amp;P -</oddFooter>
      </headerFooter>
    </customSheetView>
    <customSheetView guid="{D71B0015-E1E5-4683-BC96-4B8372B0A92C}"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44"/>
      <headerFooter>
        <oddFooter>&amp;C- &amp;P -</oddFooter>
      </headerFooter>
    </customSheetView>
    <customSheetView guid="{7A9295A9-5D4A-4252-8AE5-EAA229FB3161}"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45"/>
      <headerFooter>
        <oddFooter>&amp;C- &amp;P -</oddFooter>
      </headerFooter>
    </customSheetView>
    <customSheetView guid="{034C4040-D496-4677-9760-C8AFC8A3816C}" scale="115" showGridLines="0">
      <selection activeCell="D14" sqref="D14"/>
      <colBreaks count="1" manualBreakCount="1">
        <brk id="4" max="16" man="1"/>
      </colBreaks>
      <pageMargins left="0.25" right="0.25" top="0.75" bottom="0.75" header="0.3" footer="0.3"/>
      <pageSetup paperSize="9" scale="66" orientation="portrait" horizontalDpi="300" verticalDpi="300" r:id="rId46"/>
      <headerFooter>
        <oddFooter>&amp;C- &amp;P -</oddFooter>
      </headerFooter>
    </customSheetView>
    <customSheetView guid="{430D13A4-4EC3-4F3B-94F5-67B604D20D98}"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47"/>
      <headerFooter>
        <oddFooter>&amp;C- &amp;P -</oddFooter>
      </headerFooter>
    </customSheetView>
    <customSheetView guid="{337CCED3-5E6B-4E3D-BC98-489707EF974E}"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48"/>
      <headerFooter>
        <oddFooter>&amp;C- &amp;P -</oddFooter>
      </headerFooter>
    </customSheetView>
    <customSheetView guid="{0EDD8A79-DA95-4C03-AB90-8EF8BEF7366A}" scale="115" showGridLines="0" topLeftCell="A4">
      <selection activeCell="L18" sqref="L18"/>
      <colBreaks count="1" manualBreakCount="1">
        <brk id="4" max="16" man="1"/>
      </colBreaks>
      <pageMargins left="0.25" right="0.25" top="0.75" bottom="0.75" header="0.3" footer="0.3"/>
      <pageSetup paperSize="9" scale="66" orientation="portrait" horizontalDpi="300" verticalDpi="300" r:id="rId49"/>
      <headerFooter>
        <oddFooter>&amp;C- &amp;P -</oddFooter>
      </headerFooter>
    </customSheetView>
    <customSheetView guid="{214495F1-9B71-47E5-887D-A07A1A95C8B8}" scale="115" showGridLines="0" topLeftCell="A4">
      <selection activeCell="L18" sqref="L18"/>
      <colBreaks count="1" manualBreakCount="1">
        <brk id="4" max="16" man="1"/>
      </colBreaks>
      <pageMargins left="0.25" right="0.25" top="0.75" bottom="0.75" header="0.3" footer="0.3"/>
      <pageSetup paperSize="9" scale="66" orientation="portrait" horizontalDpi="300" verticalDpi="300" r:id="rId50"/>
      <headerFooter>
        <oddFooter>&amp;C- &amp;P -</oddFooter>
      </headerFooter>
    </customSheetView>
    <customSheetView guid="{CD8CBEF9-02F2-47BF-8155-972E366007BB}"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51"/>
      <headerFooter>
        <oddFooter>&amp;C- &amp;P -</oddFooter>
      </headerFooter>
    </customSheetView>
    <customSheetView guid="{BD61EDB6-A93F-4890-AEDE-32E26E64EB3F}"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52"/>
      <headerFooter>
        <oddFooter>&amp;C- &amp;P -</oddFooter>
      </headerFooter>
    </customSheetView>
    <customSheetView guid="{2551149C-B400-4FF7-9C66-7D38AF192CD3}" scale="115" showGridLines="0" topLeftCell="A4">
      <selection activeCell="L18" sqref="L18"/>
      <colBreaks count="1" manualBreakCount="1">
        <brk id="4" max="16" man="1"/>
      </colBreaks>
      <pageMargins left="0.25" right="0.25" top="0.75" bottom="0.75" header="0.3" footer="0.3"/>
      <pageSetup paperSize="9" scale="66" orientation="portrait" horizontalDpi="300" verticalDpi="300" r:id="rId53"/>
      <headerFooter>
        <oddFooter>&amp;C- &amp;P -</oddFooter>
      </headerFooter>
    </customSheetView>
    <customSheetView guid="{F0A88F7F-B050-44D2-9557-2B68B424EAF3}" scale="115" showGridLines="0">
      <selection activeCell="D14" sqref="D14"/>
      <colBreaks count="1" manualBreakCount="1">
        <brk id="4" max="16" man="1"/>
      </colBreaks>
      <pageMargins left="0.25" right="0.25" top="0.75" bottom="0.75" header="0.3" footer="0.3"/>
      <pageSetup paperSize="9" scale="66" orientation="portrait" horizontalDpi="300" verticalDpi="300" r:id="rId54"/>
      <headerFooter>
        <oddFooter>&amp;C- &amp;P -</oddFooter>
      </headerFooter>
    </customSheetView>
    <customSheetView guid="{2868789A-41EF-4245-B3C9-D4B5F666F8F4}"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55"/>
      <headerFooter>
        <oddFooter>&amp;C- &amp;P -</oddFooter>
      </headerFooter>
    </customSheetView>
    <customSheetView guid="{D4061CCF-D275-4D76-9A0F-61EA73C6A533}"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56"/>
      <headerFooter>
        <oddFooter>&amp;C- &amp;P -</oddFooter>
      </headerFooter>
    </customSheetView>
    <customSheetView guid="{EDD10121-F027-40CB-A383-1ABBBA7824D4}"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57"/>
      <headerFooter>
        <oddFooter>&amp;C- &amp;P -</oddFooter>
      </headerFooter>
    </customSheetView>
    <customSheetView guid="{D6BD57F8-F6EE-4534-8181-C57064A1B98C}" scale="130" showGridLines="0">
      <selection activeCell="A4" sqref="A4:C19"/>
      <colBreaks count="1" manualBreakCount="1">
        <brk id="4" max="16" man="1"/>
      </colBreaks>
      <pageMargins left="0.25" right="0.25" top="0.75" bottom="0.75" header="0.3" footer="0.3"/>
      <pageSetup paperSize="9" scale="66" orientation="portrait" horizontalDpi="300" verticalDpi="300" r:id="rId58"/>
      <headerFooter>
        <oddFooter>&amp;C- &amp;P -</oddFooter>
      </headerFooter>
    </customSheetView>
    <customSheetView guid="{277459B4-A39D-41CB-B2BE-AB6578293E76}" scale="130" showGridLines="0" printArea="1">
      <selection activeCell="A4" sqref="A4:C19"/>
      <colBreaks count="1" manualBreakCount="1">
        <brk id="4" max="16" man="1"/>
      </colBreaks>
      <pageMargins left="0.25" right="0.25" top="0.75" bottom="0.75" header="0.3" footer="0.3"/>
      <pageSetup paperSize="9" scale="66" orientation="portrait" horizontalDpi="300" verticalDpi="300" r:id="rId59"/>
      <headerFooter>
        <oddFooter>&amp;C- &amp;P -</oddFooter>
      </headerFooter>
    </customSheetView>
  </customSheetViews>
  <phoneticPr fontId="7"/>
  <hyperlinks>
    <hyperlink ref="D1" location="目次!A1" display="目次へ戻る"/>
  </hyperlinks>
  <pageMargins left="0.25" right="0.25" top="0.75" bottom="0.75" header="0.3" footer="0.3"/>
  <pageSetup paperSize="9" scale="66" orientation="portrait" horizontalDpi="300" verticalDpi="300" r:id="rId60"/>
  <headerFooter>
    <oddFooter>&amp;C- &amp;P -</oddFooter>
  </headerFooter>
  <colBreaks count="1" manualBreakCount="1">
    <brk id="4" max="16" man="1"/>
  </colBreaks>
  <drawing r:id="rId6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5"/>
  <sheetViews>
    <sheetView showGridLines="0" zoomScaleNormal="115" zoomScaleSheetLayoutView="100" workbookViewId="0">
      <selection activeCell="L21" sqref="L21"/>
    </sheetView>
  </sheetViews>
  <sheetFormatPr defaultColWidth="9" defaultRowHeight="13.5"/>
  <cols>
    <col min="1" max="2" width="11.875" style="209" customWidth="1"/>
    <col min="3" max="7" width="14.625" style="209" customWidth="1"/>
    <col min="8" max="8" width="11.125" style="209" customWidth="1"/>
    <col min="9" max="9" width="4.5" style="209" customWidth="1"/>
    <col min="10" max="17" width="9" style="209"/>
    <col min="18" max="18" width="9.25" style="209" bestFit="1" customWidth="1"/>
    <col min="19" max="20" width="9" style="209"/>
    <col min="21" max="21" width="13.125" style="209" customWidth="1"/>
    <col min="22" max="22" width="13.875" style="209" customWidth="1"/>
    <col min="23" max="23" width="6.875" style="209" customWidth="1"/>
    <col min="24" max="16384" width="9" style="209"/>
  </cols>
  <sheetData>
    <row r="1" spans="1:10">
      <c r="H1" s="271" t="s">
        <v>399</v>
      </c>
    </row>
    <row r="2" spans="1:10" ht="22.5" customHeight="1">
      <c r="A2" s="209" t="s">
        <v>1556</v>
      </c>
      <c r="J2" s="209" t="s">
        <v>1556</v>
      </c>
    </row>
    <row r="3" spans="1:10" ht="22.5" customHeight="1"/>
    <row r="4" spans="1:10" ht="37.5" customHeight="1">
      <c r="A4" s="506" t="s">
        <v>343</v>
      </c>
      <c r="B4" s="506" t="s">
        <v>344</v>
      </c>
      <c r="C4" s="726" t="s">
        <v>1555</v>
      </c>
      <c r="D4" s="726" t="s">
        <v>1554</v>
      </c>
      <c r="E4" s="726" t="s">
        <v>1553</v>
      </c>
      <c r="F4" s="726" t="s">
        <v>1552</v>
      </c>
      <c r="G4" s="726" t="s">
        <v>1551</v>
      </c>
      <c r="H4" s="725"/>
    </row>
    <row r="5" spans="1:10" ht="22.5" customHeight="1">
      <c r="A5" s="1095">
        <v>2010</v>
      </c>
      <c r="B5" s="1095" t="s">
        <v>557</v>
      </c>
      <c r="C5" s="722">
        <v>1639</v>
      </c>
      <c r="D5" s="722">
        <v>619</v>
      </c>
      <c r="E5" s="722">
        <v>2022</v>
      </c>
      <c r="F5" s="722">
        <v>595</v>
      </c>
      <c r="G5" s="722">
        <v>2653</v>
      </c>
      <c r="H5" s="520"/>
    </row>
    <row r="6" spans="1:10" ht="22.5" customHeight="1">
      <c r="A6" s="1095">
        <v>2011</v>
      </c>
      <c r="B6" s="1095" t="s">
        <v>580</v>
      </c>
      <c r="C6" s="722">
        <v>1512</v>
      </c>
      <c r="D6" s="722">
        <v>608</v>
      </c>
      <c r="E6" s="722">
        <v>1672</v>
      </c>
      <c r="F6" s="722">
        <v>601</v>
      </c>
      <c r="G6" s="722">
        <v>3965</v>
      </c>
      <c r="H6" s="723"/>
    </row>
    <row r="7" spans="1:10" ht="22.5" customHeight="1">
      <c r="A7" s="1095">
        <v>2012</v>
      </c>
      <c r="B7" s="1095" t="s">
        <v>345</v>
      </c>
      <c r="C7" s="722">
        <v>1781</v>
      </c>
      <c r="D7" s="722">
        <v>613</v>
      </c>
      <c r="E7" s="722">
        <v>1545</v>
      </c>
      <c r="F7" s="722">
        <v>642</v>
      </c>
      <c r="G7" s="722">
        <v>1931</v>
      </c>
      <c r="H7" s="724"/>
    </row>
    <row r="8" spans="1:10" ht="22.5" customHeight="1">
      <c r="A8" s="1095">
        <v>2013</v>
      </c>
      <c r="B8" s="1095" t="s">
        <v>346</v>
      </c>
      <c r="C8" s="722">
        <v>1727</v>
      </c>
      <c r="D8" s="722">
        <v>529</v>
      </c>
      <c r="E8" s="722">
        <v>1844</v>
      </c>
      <c r="F8" s="722">
        <v>638</v>
      </c>
      <c r="G8" s="722">
        <v>1539</v>
      </c>
      <c r="H8" s="724"/>
    </row>
    <row r="9" spans="1:10" ht="22.5" customHeight="1">
      <c r="A9" s="1095">
        <v>2014</v>
      </c>
      <c r="B9" s="1095" t="s">
        <v>347</v>
      </c>
      <c r="C9" s="722">
        <v>1720</v>
      </c>
      <c r="D9" s="722">
        <v>573</v>
      </c>
      <c r="E9" s="722">
        <v>1662</v>
      </c>
      <c r="F9" s="722">
        <v>632</v>
      </c>
      <c r="G9" s="722">
        <v>1340</v>
      </c>
      <c r="H9" s="723"/>
    </row>
    <row r="10" spans="1:10" ht="22.5" customHeight="1">
      <c r="A10" s="1095">
        <v>2015</v>
      </c>
      <c r="B10" s="1095" t="s">
        <v>348</v>
      </c>
      <c r="C10" s="722">
        <v>1486</v>
      </c>
      <c r="D10" s="722">
        <v>435</v>
      </c>
      <c r="E10" s="722">
        <v>1603</v>
      </c>
      <c r="F10" s="722">
        <v>638</v>
      </c>
      <c r="G10" s="722">
        <v>1833</v>
      </c>
      <c r="H10" s="723"/>
    </row>
    <row r="11" spans="1:10" ht="22.5" customHeight="1">
      <c r="A11" s="1095">
        <v>2016</v>
      </c>
      <c r="B11" s="1095" t="s">
        <v>349</v>
      </c>
      <c r="C11" s="722">
        <v>1402</v>
      </c>
      <c r="D11" s="722">
        <v>309</v>
      </c>
      <c r="E11" s="722">
        <v>1619</v>
      </c>
      <c r="F11" s="722">
        <v>603</v>
      </c>
      <c r="G11" s="722">
        <v>1945</v>
      </c>
    </row>
    <row r="12" spans="1:10" ht="22.5" customHeight="1">
      <c r="A12" s="525">
        <v>2017</v>
      </c>
      <c r="B12" s="1095" t="s">
        <v>350</v>
      </c>
      <c r="C12" s="699">
        <v>1451</v>
      </c>
      <c r="D12" s="699">
        <v>106</v>
      </c>
      <c r="E12" s="699">
        <v>1851</v>
      </c>
      <c r="F12" s="699">
        <v>638</v>
      </c>
      <c r="G12" s="699">
        <v>1778</v>
      </c>
    </row>
    <row r="13" spans="1:10" ht="22.5" customHeight="1">
      <c r="A13" s="525">
        <v>2018</v>
      </c>
      <c r="B13" s="1095" t="s">
        <v>351</v>
      </c>
      <c r="C13" s="699">
        <v>1306</v>
      </c>
      <c r="D13" s="699">
        <v>136</v>
      </c>
      <c r="E13" s="699">
        <v>1820</v>
      </c>
      <c r="F13" s="699">
        <v>603</v>
      </c>
      <c r="G13" s="699">
        <v>1761</v>
      </c>
    </row>
    <row r="14" spans="1:10" ht="22.5" customHeight="1">
      <c r="A14" s="525">
        <v>2019</v>
      </c>
      <c r="B14" s="525" t="s">
        <v>352</v>
      </c>
      <c r="C14" s="1103">
        <v>1075</v>
      </c>
      <c r="D14" s="1103">
        <v>132</v>
      </c>
      <c r="E14" s="1104">
        <v>1366</v>
      </c>
      <c r="F14" s="1104">
        <v>577</v>
      </c>
      <c r="G14" s="1104">
        <v>1767</v>
      </c>
    </row>
    <row r="15" spans="1:10" ht="22.5" customHeight="1">
      <c r="A15" s="525">
        <v>2020</v>
      </c>
      <c r="B15" s="525" t="s">
        <v>556</v>
      </c>
      <c r="C15" s="1103">
        <v>1361</v>
      </c>
      <c r="D15" s="1103">
        <v>304</v>
      </c>
      <c r="E15" s="1104">
        <v>1239</v>
      </c>
      <c r="F15" s="1104">
        <v>590</v>
      </c>
      <c r="G15" s="1104">
        <v>1677</v>
      </c>
    </row>
    <row r="16" spans="1:10" ht="22.5" customHeight="1">
      <c r="A16" s="525">
        <v>2021</v>
      </c>
      <c r="B16" s="525" t="s">
        <v>585</v>
      </c>
      <c r="C16" s="1103">
        <v>1622</v>
      </c>
      <c r="D16" s="1103">
        <v>165</v>
      </c>
      <c r="E16" s="1104">
        <v>1298</v>
      </c>
      <c r="F16" s="1104">
        <v>619</v>
      </c>
      <c r="G16" s="1104">
        <v>908</v>
      </c>
    </row>
    <row r="17" spans="1:7" ht="22.5" customHeight="1">
      <c r="A17" s="525">
        <v>2022</v>
      </c>
      <c r="B17" s="525" t="s">
        <v>1651</v>
      </c>
      <c r="C17" s="1103">
        <v>1865</v>
      </c>
      <c r="D17" s="1103">
        <v>220</v>
      </c>
      <c r="E17" s="1104">
        <v>1356</v>
      </c>
      <c r="F17" s="1104">
        <v>619</v>
      </c>
      <c r="G17" s="1104">
        <v>628</v>
      </c>
    </row>
    <row r="18" spans="1:7" ht="22.5" customHeight="1">
      <c r="A18" s="525">
        <v>2023</v>
      </c>
      <c r="B18" s="525" t="s">
        <v>1652</v>
      </c>
      <c r="C18" s="1103">
        <v>2182</v>
      </c>
      <c r="D18" s="1103">
        <v>336</v>
      </c>
      <c r="E18" s="1104">
        <v>1662</v>
      </c>
      <c r="F18" s="1104">
        <v>663</v>
      </c>
      <c r="G18" s="1104">
        <v>782</v>
      </c>
    </row>
    <row r="19" spans="1:7" ht="22.5" customHeight="1"/>
    <row r="20" spans="1:7" ht="22.5" customHeight="1"/>
    <row r="21" spans="1:7" ht="22.5" customHeight="1"/>
    <row r="22" spans="1:7" ht="22.5" customHeight="1"/>
    <row r="23" spans="1:7" ht="22.5" customHeight="1"/>
    <row r="24" spans="1:7" ht="22.5" customHeight="1"/>
    <row r="25" spans="1:7" ht="22.5" customHeight="1"/>
  </sheetData>
  <customSheetViews>
    <customSheetView guid="{7638DF67-4320-4B2E-8CED-F30400A22A6F}" showGridLines="0" printArea="1">
      <selection activeCell="L21" sqref="L21"/>
      <colBreaks count="1" manualBreakCount="1">
        <brk id="8" max="19" man="1"/>
      </colBreaks>
      <pageMargins left="0.25" right="0.25" top="0.75" bottom="0.75" header="0.3" footer="0.3"/>
      <pageSetup paperSize="9" scale="72" orientation="portrait" horizontalDpi="300" verticalDpi="300" r:id="rId1"/>
      <headerFooter>
        <oddFooter>&amp;C- &amp;P -</oddFooter>
      </headerFooter>
    </customSheetView>
    <customSheetView guid="{033C36F7-E1E4-46BF-954B-BBA7310CE75C}" showGridLines="0">
      <selection activeCell="A9" sqref="A9"/>
      <colBreaks count="1" manualBreakCount="1">
        <brk id="8" max="19" man="1"/>
      </colBreaks>
      <pageMargins left="0.25" right="0.25" top="0.75" bottom="0.75" header="0.3" footer="0.3"/>
      <pageSetup paperSize="9" scale="72" orientation="portrait" horizontalDpi="300" verticalDpi="300" r:id="rId2"/>
      <headerFooter>
        <oddFooter>&amp;C- &amp;P -</oddFooter>
      </headerFooter>
    </customSheetView>
    <customSheetView guid="{36472B0F-2A8F-4437-8A5B-DB8B4B6E968E}" showGridLines="0" printArea="1">
      <selection activeCell="A9" sqref="A9"/>
      <colBreaks count="1" manualBreakCount="1">
        <brk id="8" max="19" man="1"/>
      </colBreaks>
      <pageMargins left="0.25" right="0.25" top="0.75" bottom="0.75" header="0.3" footer="0.3"/>
      <pageSetup paperSize="9" scale="72" orientation="portrait" horizontalDpi="300" verticalDpi="300" r:id="rId3"/>
      <headerFooter>
        <oddFooter>&amp;C- &amp;P -</oddFooter>
      </headerFooter>
    </customSheetView>
    <customSheetView guid="{2D0A6E8D-0408-4801-8FAA-C5FD88FF0EC2}" showGridLines="0">
      <selection activeCell="A9" sqref="A9"/>
      <colBreaks count="1" manualBreakCount="1">
        <brk id="8" max="19" man="1"/>
      </colBreaks>
      <pageMargins left="0.25" right="0.25" top="0.75" bottom="0.75" header="0.3" footer="0.3"/>
      <pageSetup paperSize="9" scale="72" orientation="portrait" horizontalDpi="300" verticalDpi="300" r:id="rId4"/>
      <headerFooter>
        <oddFooter>&amp;C- &amp;P -</oddFooter>
      </headerFooter>
    </customSheetView>
    <customSheetView guid="{CCAE2F8D-A096-471A-A5DB-761473E75C80}" showGridLines="0" printArea="1">
      <selection activeCell="A9" sqref="A9"/>
      <colBreaks count="1" manualBreakCount="1">
        <brk id="8" max="19" man="1"/>
      </colBreaks>
      <pageMargins left="0.25" right="0.25" top="0.75" bottom="0.75" header="0.3" footer="0.3"/>
      <pageSetup paperSize="9" scale="72" orientation="portrait" horizontalDpi="300" verticalDpi="300" r:id="rId5"/>
      <headerFooter>
        <oddFooter>&amp;C- &amp;P -</oddFooter>
      </headerFooter>
    </customSheetView>
    <customSheetView guid="{A70FDA42-82B2-4F14-8984-2E2044C05861}" showGridLines="0">
      <selection activeCell="A9" sqref="A9"/>
      <colBreaks count="1" manualBreakCount="1">
        <brk id="8" max="19" man="1"/>
      </colBreaks>
      <pageMargins left="0.25" right="0.25" top="0.75" bottom="0.75" header="0.3" footer="0.3"/>
      <pageSetup paperSize="9" scale="72" orientation="portrait" horizontalDpi="300" verticalDpi="300" r:id="rId6"/>
      <headerFooter>
        <oddFooter>&amp;C- &amp;P -</oddFooter>
      </headerFooter>
    </customSheetView>
    <customSheetView guid="{F8F8F397-D6A3-4BD0-9E53-3D39483D1CBF}" showGridLines="0">
      <selection activeCell="A9" sqref="A9"/>
      <colBreaks count="1" manualBreakCount="1">
        <brk id="8" max="19" man="1"/>
      </colBreaks>
      <pageMargins left="0.25" right="0.25" top="0.75" bottom="0.75" header="0.3" footer="0.3"/>
      <pageSetup paperSize="9" scale="72" orientation="portrait" horizontalDpi="300" verticalDpi="300" r:id="rId7"/>
      <headerFooter>
        <oddFooter>&amp;C- &amp;P -</oddFooter>
      </headerFooter>
    </customSheetView>
    <customSheetView guid="{D673FFEC-E07D-49B9-A0FC-BCF5FDFD2C67}" showGridLines="0">
      <selection activeCell="A9" sqref="A9"/>
      <colBreaks count="1" manualBreakCount="1">
        <brk id="8" max="19" man="1"/>
      </colBreaks>
      <pageMargins left="0.25" right="0.25" top="0.75" bottom="0.75" header="0.3" footer="0.3"/>
      <pageSetup paperSize="9" scale="72" orientation="portrait" horizontalDpi="300" verticalDpi="300" r:id="rId8"/>
      <headerFooter>
        <oddFooter>&amp;C- &amp;P -</oddFooter>
      </headerFooter>
    </customSheetView>
    <customSheetView guid="{EE98275F-E3BA-4A7E-BE2A-0F7F35847352}" showGridLines="0" printArea="1">
      <selection activeCell="A9" sqref="A9"/>
      <colBreaks count="1" manualBreakCount="1">
        <brk id="8" max="19" man="1"/>
      </colBreaks>
      <pageMargins left="0.25" right="0.25" top="0.75" bottom="0.75" header="0.3" footer="0.3"/>
      <pageSetup paperSize="9" scale="72" orientation="portrait" horizontalDpi="300" verticalDpi="300" r:id="rId9"/>
      <headerFooter>
        <oddFooter>&amp;C- &amp;P -</oddFooter>
      </headerFooter>
    </customSheetView>
    <customSheetView guid="{97E03D02-D480-4666-A6E1-59D4144B3FD9}" showGridLines="0" printArea="1">
      <selection activeCell="A9" sqref="A9"/>
      <colBreaks count="1" manualBreakCount="1">
        <brk id="8" max="19" man="1"/>
      </colBreaks>
      <pageMargins left="0.25" right="0.25" top="0.75" bottom="0.75" header="0.3" footer="0.3"/>
      <pageSetup paperSize="9" scale="72" orientation="portrait" horizontalDpi="300" verticalDpi="300" r:id="rId10"/>
      <headerFooter>
        <oddFooter>&amp;C- &amp;P -</oddFooter>
      </headerFooter>
    </customSheetView>
    <customSheetView guid="{9A3FFD83-48B2-47DA-8A5E-53892F5AF928}" showGridLines="0" printArea="1">
      <selection activeCell="J25" sqref="J25"/>
      <colBreaks count="1" manualBreakCount="1">
        <brk id="8" max="19" man="1"/>
      </colBreaks>
      <pageMargins left="0.25" right="0.25" top="0.75" bottom="0.75" header="0.3" footer="0.3"/>
      <pageSetup paperSize="9" scale="72" orientation="portrait" horizontalDpi="300" verticalDpi="300" r:id="rId11"/>
      <headerFooter>
        <oddFooter>&amp;C- &amp;P -</oddFooter>
      </headerFooter>
    </customSheetView>
    <customSheetView guid="{717D5D0E-03BD-42FE-B02F-A9FF9CADF1A5}" showGridLines="0">
      <selection activeCell="A9" sqref="A9"/>
      <colBreaks count="1" manualBreakCount="1">
        <brk id="8" max="19" man="1"/>
      </colBreaks>
      <pageMargins left="0.25" right="0.25" top="0.75" bottom="0.75" header="0.3" footer="0.3"/>
      <pageSetup paperSize="9" scale="72" orientation="portrait" horizontalDpi="300" verticalDpi="300" r:id="rId12"/>
      <headerFooter>
        <oddFooter>&amp;C- &amp;P -</oddFooter>
      </headerFooter>
    </customSheetView>
    <customSheetView guid="{30A2590E-B68F-488E-B4E2-55E3D8A53AAC}" showGridLines="0">
      <selection activeCell="A9" sqref="A9"/>
      <colBreaks count="1" manualBreakCount="1">
        <brk id="8" max="19" man="1"/>
      </colBreaks>
      <pageMargins left="0.25" right="0.25" top="0.75" bottom="0.75" header="0.3" footer="0.3"/>
      <pageSetup paperSize="9" scale="72" orientation="portrait" horizontalDpi="300" verticalDpi="300" r:id="rId13"/>
      <headerFooter>
        <oddFooter>&amp;C- &amp;P -</oddFooter>
      </headerFooter>
    </customSheetView>
    <customSheetView guid="{031DD57E-C293-423A-8DF7-B2FDC9241663}" showGridLines="0">
      <selection activeCell="J25" sqref="J25"/>
      <colBreaks count="1" manualBreakCount="1">
        <brk id="8" max="19" man="1"/>
      </colBreaks>
      <pageMargins left="0.25" right="0.25" top="0.75" bottom="0.75" header="0.3" footer="0.3"/>
      <pageSetup paperSize="9" scale="72" orientation="portrait" horizontalDpi="300" verticalDpi="300" r:id="rId14"/>
      <headerFooter>
        <oddFooter>&amp;C- &amp;P -</oddFooter>
      </headerFooter>
    </customSheetView>
    <customSheetView guid="{F9B3178F-FE3C-420E-BE2A-18A94A5552B8}" showGridLines="0">
      <selection activeCell="A9" sqref="A9"/>
      <colBreaks count="1" manualBreakCount="1">
        <brk id="8" max="19" man="1"/>
      </colBreaks>
      <pageMargins left="0.25" right="0.25" top="0.75" bottom="0.75" header="0.3" footer="0.3"/>
      <pageSetup paperSize="9" scale="72" orientation="portrait" horizontalDpi="300" verticalDpi="300" r:id="rId15"/>
      <headerFooter>
        <oddFooter>&amp;C- &amp;P -</oddFooter>
      </headerFooter>
    </customSheetView>
    <customSheetView guid="{F314B098-4B95-4B92-8423-CB04A69922DF}" showGridLines="0" printArea="1">
      <selection activeCell="A9" sqref="A9"/>
      <colBreaks count="1" manualBreakCount="1">
        <brk id="8" max="19" man="1"/>
      </colBreaks>
      <pageMargins left="0.25" right="0.25" top="0.75" bottom="0.75" header="0.3" footer="0.3"/>
      <pageSetup paperSize="9" scale="72" orientation="portrait" horizontalDpi="300" verticalDpi="300" r:id="rId16"/>
      <headerFooter>
        <oddFooter>&amp;C- &amp;P -</oddFooter>
      </headerFooter>
    </customSheetView>
    <customSheetView guid="{BBA60712-7519-46EB-A3CF-B043CF2D8D90}" showGridLines="0" printArea="1">
      <selection activeCell="A9" sqref="A9"/>
      <colBreaks count="1" manualBreakCount="1">
        <brk id="8" max="19" man="1"/>
      </colBreaks>
      <pageMargins left="0.25" right="0.25" top="0.75" bottom="0.75" header="0.3" footer="0.3"/>
      <pageSetup paperSize="9" scale="72" orientation="portrait" horizontalDpi="300" verticalDpi="300" r:id="rId17"/>
      <headerFooter>
        <oddFooter>&amp;C- &amp;P -</oddFooter>
      </headerFooter>
    </customSheetView>
    <customSheetView guid="{FAEA9D20-506D-4159-8291-B8ED06C29A08}" showGridLines="0">
      <selection activeCell="A9" sqref="A9"/>
      <colBreaks count="1" manualBreakCount="1">
        <brk id="8" max="19" man="1"/>
      </colBreaks>
      <pageMargins left="0.25" right="0.25" top="0.75" bottom="0.75" header="0.3" footer="0.3"/>
      <pageSetup paperSize="9" scale="72" orientation="portrait" horizontalDpi="300" verticalDpi="300" r:id="rId18"/>
      <headerFooter>
        <oddFooter>&amp;C- &amp;P -</oddFooter>
      </headerFooter>
    </customSheetView>
    <customSheetView guid="{499C3B7B-ECFB-4FFB-BA0B-0B7B9DCC326F}" showGridLines="0" printArea="1">
      <selection activeCell="A9" sqref="A9"/>
      <colBreaks count="1" manualBreakCount="1">
        <brk id="8" max="19" man="1"/>
      </colBreaks>
      <pageMargins left="0.25" right="0.25" top="0.75" bottom="0.75" header="0.3" footer="0.3"/>
      <pageSetup paperSize="9" scale="72" orientation="portrait" horizontalDpi="300" verticalDpi="300" r:id="rId19"/>
      <headerFooter>
        <oddFooter>&amp;C- &amp;P -</oddFooter>
      </headerFooter>
    </customSheetView>
    <customSheetView guid="{582EB886-5348-41F7-B6C3-7D5782D3ACD9}" showGridLines="0">
      <selection activeCell="A9" sqref="A9"/>
      <colBreaks count="1" manualBreakCount="1">
        <brk id="8" max="19" man="1"/>
      </colBreaks>
      <pageMargins left="0.25" right="0.25" top="0.75" bottom="0.75" header="0.3" footer="0.3"/>
      <pageSetup paperSize="9" scale="72" orientation="portrait" horizontalDpi="300" verticalDpi="300" r:id="rId20"/>
      <headerFooter>
        <oddFooter>&amp;C- &amp;P -</oddFooter>
      </headerFooter>
    </customSheetView>
    <customSheetView guid="{67A28A89-E198-4A6E-809F-7C1EE1D592B0}" showGridLines="0" printArea="1">
      <selection activeCell="A9" sqref="A9"/>
      <colBreaks count="1" manualBreakCount="1">
        <brk id="8" max="19" man="1"/>
      </colBreaks>
      <pageMargins left="0.25" right="0.25" top="0.75" bottom="0.75" header="0.3" footer="0.3"/>
      <pageSetup paperSize="9" scale="72" orientation="portrait" horizontalDpi="300" verticalDpi="300" r:id="rId21"/>
      <headerFooter>
        <oddFooter>&amp;C- &amp;P -</oddFooter>
      </headerFooter>
    </customSheetView>
    <customSheetView guid="{CED0B8D9-B004-48AD-A858-70C151F3F6A0}" showGridLines="0">
      <selection activeCell="J25" sqref="J25"/>
      <colBreaks count="1" manualBreakCount="1">
        <brk id="8" max="19" man="1"/>
      </colBreaks>
      <pageMargins left="0.25" right="0.25" top="0.75" bottom="0.75" header="0.3" footer="0.3"/>
      <pageSetup paperSize="9" scale="72" orientation="portrait" horizontalDpi="300" verticalDpi="300" r:id="rId22"/>
      <headerFooter>
        <oddFooter>&amp;C- &amp;P -</oddFooter>
      </headerFooter>
    </customSheetView>
    <customSheetView guid="{76A99285-706C-47CC-88FC-63EDE717FCB7}" showGridLines="0">
      <selection activeCell="A9" sqref="A9"/>
      <colBreaks count="1" manualBreakCount="1">
        <brk id="8" max="19" man="1"/>
      </colBreaks>
      <pageMargins left="0.25" right="0.25" top="0.75" bottom="0.75" header="0.3" footer="0.3"/>
      <pageSetup paperSize="9" scale="72" orientation="portrait" horizontalDpi="300" verticalDpi="300" r:id="rId23"/>
      <headerFooter>
        <oddFooter>&amp;C- &amp;P -</oddFooter>
      </headerFooter>
    </customSheetView>
    <customSheetView guid="{00865AC3-5823-4499-87D6-A32864153DFC}" showGridLines="0">
      <selection activeCell="A9" sqref="A9"/>
      <colBreaks count="1" manualBreakCount="1">
        <brk id="8" max="19" man="1"/>
      </colBreaks>
      <pageMargins left="0.25" right="0.25" top="0.75" bottom="0.75" header="0.3" footer="0.3"/>
      <pageSetup paperSize="9" scale="72" orientation="portrait" horizontalDpi="300" verticalDpi="300" r:id="rId24"/>
      <headerFooter>
        <oddFooter>&amp;C- &amp;P -</oddFooter>
      </headerFooter>
    </customSheetView>
    <customSheetView guid="{441DB8A6-A33C-419D-875A-3F2FFBE6E0E8}" showGridLines="0">
      <selection activeCell="A9" sqref="A9"/>
      <colBreaks count="1" manualBreakCount="1">
        <brk id="8" max="19" man="1"/>
      </colBreaks>
      <pageMargins left="0.25" right="0.25" top="0.75" bottom="0.75" header="0.3" footer="0.3"/>
      <pageSetup paperSize="9" scale="72" orientation="portrait" horizontalDpi="300" verticalDpi="300" r:id="rId25"/>
      <headerFooter>
        <oddFooter>&amp;C- &amp;P -</oddFooter>
      </headerFooter>
    </customSheetView>
    <customSheetView guid="{2BC28E4B-9C81-4843-8B55-63150A8DD92B}" showGridLines="0">
      <selection activeCell="A9" sqref="A9"/>
      <colBreaks count="1" manualBreakCount="1">
        <brk id="8" max="19" man="1"/>
      </colBreaks>
      <pageMargins left="0.25" right="0.25" top="0.75" bottom="0.75" header="0.3" footer="0.3"/>
      <pageSetup paperSize="9" scale="72" orientation="portrait" horizontalDpi="300" verticalDpi="300" r:id="rId26"/>
      <headerFooter>
        <oddFooter>&amp;C- &amp;P -</oddFooter>
      </headerFooter>
    </customSheetView>
    <customSheetView guid="{CEC8D9A4-667A-441A-B348-38BA69B851DA}" showGridLines="0">
      <selection activeCell="A9" sqref="A9"/>
      <colBreaks count="1" manualBreakCount="1">
        <brk id="8" max="19" man="1"/>
      </colBreaks>
      <pageMargins left="0.25" right="0.25" top="0.75" bottom="0.75" header="0.3" footer="0.3"/>
      <pageSetup paperSize="9" scale="72" orientation="portrait" horizontalDpi="300" verticalDpi="300" r:id="rId27"/>
      <headerFooter>
        <oddFooter>&amp;C- &amp;P -</oddFooter>
      </headerFooter>
    </customSheetView>
    <customSheetView guid="{84F041DC-148A-40FE-A6D1-68C2D054DF55}" showGridLines="0">
      <selection activeCell="A9" sqref="A9"/>
      <colBreaks count="1" manualBreakCount="1">
        <brk id="8" max="19" man="1"/>
      </colBreaks>
      <pageMargins left="0.25" right="0.25" top="0.75" bottom="0.75" header="0.3" footer="0.3"/>
      <pageSetup paperSize="9" scale="72" orientation="portrait" horizontalDpi="300" verticalDpi="300" r:id="rId28"/>
      <headerFooter>
        <oddFooter>&amp;C- &amp;P -</oddFooter>
      </headerFooter>
    </customSheetView>
    <customSheetView guid="{EA8DD5C4-37CD-4D83-93C6-8AAE3FA22626}" showGridLines="0">
      <selection activeCell="A9" sqref="A9"/>
      <colBreaks count="1" manualBreakCount="1">
        <brk id="8" max="19" man="1"/>
      </colBreaks>
      <pageMargins left="0.25" right="0.25" top="0.75" bottom="0.75" header="0.3" footer="0.3"/>
      <pageSetup paperSize="9" scale="72" orientation="portrait" horizontalDpi="300" verticalDpi="300" r:id="rId29"/>
      <headerFooter>
        <oddFooter>&amp;C- &amp;P -</oddFooter>
      </headerFooter>
    </customSheetView>
    <customSheetView guid="{EB719729-E4E7-4A6B-A0F2-B45634A8A39C}" showGridLines="0">
      <selection activeCell="A9" sqref="A9"/>
      <colBreaks count="1" manualBreakCount="1">
        <brk id="8" max="19" man="1"/>
      </colBreaks>
      <pageMargins left="0.25" right="0.25" top="0.75" bottom="0.75" header="0.3" footer="0.3"/>
      <pageSetup paperSize="9" scale="72" orientation="portrait" horizontalDpi="300" verticalDpi="300" r:id="rId30"/>
      <headerFooter>
        <oddFooter>&amp;C- &amp;P -</oddFooter>
      </headerFooter>
    </customSheetView>
    <customSheetView guid="{3BCE3315-BEC0-4AD9-A818-0BC0D795FE7B}" showGridLines="0" printArea="1">
      <selection activeCell="J25" sqref="J25"/>
      <colBreaks count="1" manualBreakCount="1">
        <brk id="8" max="19" man="1"/>
      </colBreaks>
      <pageMargins left="0.25" right="0.25" top="0.75" bottom="0.75" header="0.3" footer="0.3"/>
      <pageSetup paperSize="9" scale="72" orientation="portrait" horizontalDpi="300" verticalDpi="300" r:id="rId31"/>
      <headerFooter>
        <oddFooter>&amp;C- &amp;P -</oddFooter>
      </headerFooter>
    </customSheetView>
    <customSheetView guid="{D5E8139D-26D3-42E5-96BB-6121322C48CB}" showGridLines="0">
      <selection activeCell="A9" sqref="A9"/>
      <colBreaks count="1" manualBreakCount="1">
        <brk id="8" max="19" man="1"/>
      </colBreaks>
      <pageMargins left="0.25" right="0.25" top="0.75" bottom="0.75" header="0.3" footer="0.3"/>
      <pageSetup paperSize="9" scale="72" orientation="portrait" horizontalDpi="300" verticalDpi="300" r:id="rId32"/>
      <headerFooter>
        <oddFooter>&amp;C- &amp;P -</oddFooter>
      </headerFooter>
    </customSheetView>
    <customSheetView guid="{A7A537DD-3639-4028-8374-24EF93F7F50D}" showGridLines="0" printArea="1">
      <selection activeCell="A9" sqref="A9"/>
      <colBreaks count="1" manualBreakCount="1">
        <brk id="8" max="19" man="1"/>
      </colBreaks>
      <pageMargins left="0.25" right="0.25" top="0.75" bottom="0.75" header="0.3" footer="0.3"/>
      <pageSetup paperSize="9" scale="72" orientation="portrait" horizontalDpi="300" verticalDpi="300" r:id="rId33"/>
      <headerFooter>
        <oddFooter>&amp;C- &amp;P -</oddFooter>
      </headerFooter>
    </customSheetView>
    <customSheetView guid="{0B51740E-E870-447D-82CF-F9426A0FDB8A}" showGridLines="0">
      <selection activeCell="A9" sqref="A9"/>
      <colBreaks count="1" manualBreakCount="1">
        <brk id="8" max="19" man="1"/>
      </colBreaks>
      <pageMargins left="0.25" right="0.25" top="0.75" bottom="0.75" header="0.3" footer="0.3"/>
      <pageSetup paperSize="9" scale="72" orientation="portrait" horizontalDpi="300" verticalDpi="300" r:id="rId34"/>
      <headerFooter>
        <oddFooter>&amp;C- &amp;P -</oddFooter>
      </headerFooter>
    </customSheetView>
    <customSheetView guid="{B25978DA-B72A-4DF3-B7F6-0B7323E18582}" showGridLines="0">
      <selection activeCell="A9" sqref="A9"/>
      <colBreaks count="1" manualBreakCount="1">
        <brk id="8" max="19" man="1"/>
      </colBreaks>
      <pageMargins left="0.25" right="0.25" top="0.75" bottom="0.75" header="0.3" footer="0.3"/>
      <pageSetup paperSize="9" scale="72" orientation="portrait" horizontalDpi="300" verticalDpi="300" r:id="rId35"/>
      <headerFooter>
        <oddFooter>&amp;C- &amp;P -</oddFooter>
      </headerFooter>
    </customSheetView>
    <customSheetView guid="{1FD8CC80-ABBD-4004-965D-7C3A94C6060A}" showGridLines="0" printArea="1">
      <selection activeCell="A9" sqref="A9"/>
      <colBreaks count="1" manualBreakCount="1">
        <brk id="8" max="19" man="1"/>
      </colBreaks>
      <pageMargins left="0.25" right="0.25" top="0.75" bottom="0.75" header="0.3" footer="0.3"/>
      <pageSetup paperSize="9" scale="72" orientation="portrait" horizontalDpi="300" verticalDpi="300" r:id="rId36"/>
      <headerFooter>
        <oddFooter>&amp;C- &amp;P -</oddFooter>
      </headerFooter>
    </customSheetView>
    <customSheetView guid="{4B3B3520-A8B7-4246-A658-5E3046C11156}" showGridLines="0" printArea="1">
      <selection activeCell="A9" sqref="A9"/>
      <colBreaks count="1" manualBreakCount="1">
        <brk id="8" max="19" man="1"/>
      </colBreaks>
      <pageMargins left="0.25" right="0.25" top="0.75" bottom="0.75" header="0.3" footer="0.3"/>
      <pageSetup paperSize="9" scale="72" orientation="portrait" horizontalDpi="300" verticalDpi="300" r:id="rId37"/>
      <headerFooter>
        <oddFooter>&amp;C- &amp;P -</oddFooter>
      </headerFooter>
    </customSheetView>
    <customSheetView guid="{8AC86257-3275-45B0-9EB5-FCC978284538}" showGridLines="0">
      <selection activeCell="A9" sqref="A9"/>
      <colBreaks count="1" manualBreakCount="1">
        <brk id="8" max="19" man="1"/>
      </colBreaks>
      <pageMargins left="0.25" right="0.25" top="0.75" bottom="0.75" header="0.3" footer="0.3"/>
      <pageSetup paperSize="9" scale="72" orientation="portrait" horizontalDpi="300" verticalDpi="300" r:id="rId38"/>
      <headerFooter>
        <oddFooter>&amp;C- &amp;P -</oddFooter>
      </headerFooter>
    </customSheetView>
    <customSheetView guid="{E45D6C9F-29CA-4814-BB11-FCF7794E8FD9}" showGridLines="0" printArea="1">
      <selection activeCell="A9" sqref="A9"/>
      <colBreaks count="1" manualBreakCount="1">
        <brk id="8" max="19" man="1"/>
      </colBreaks>
      <pageMargins left="0.25" right="0.25" top="0.75" bottom="0.75" header="0.3" footer="0.3"/>
      <pageSetup paperSize="9" scale="72" orientation="portrait" horizontalDpi="300" verticalDpi="300" r:id="rId39"/>
      <headerFooter>
        <oddFooter>&amp;C- &amp;P -</oddFooter>
      </headerFooter>
    </customSheetView>
    <customSheetView guid="{8B4E2514-D1F2-4DC0-817C-9C588D7DCCCB}" showGridLines="0" printArea="1">
      <selection activeCell="A9" sqref="A9"/>
      <colBreaks count="1" manualBreakCount="1">
        <brk id="8" max="19" man="1"/>
      </colBreaks>
      <pageMargins left="0.25" right="0.25" top="0.75" bottom="0.75" header="0.3" footer="0.3"/>
      <pageSetup paperSize="9" scale="72" orientation="portrait" horizontalDpi="300" verticalDpi="300" r:id="rId40"/>
      <headerFooter>
        <oddFooter>&amp;C- &amp;P -</oddFooter>
      </headerFooter>
    </customSheetView>
    <customSheetView guid="{C0326AA0-4A84-4874-8CF5-FBF582EDE8E4}" showGridLines="0" printArea="1">
      <selection activeCell="J25" sqref="J25"/>
      <colBreaks count="1" manualBreakCount="1">
        <brk id="8" max="19" man="1"/>
      </colBreaks>
      <pageMargins left="0.25" right="0.25" top="0.75" bottom="0.75" header="0.3" footer="0.3"/>
      <pageSetup paperSize="9" scale="72" orientation="portrait" horizontalDpi="300" verticalDpi="300" r:id="rId41"/>
      <headerFooter>
        <oddFooter>&amp;C- &amp;P -</oddFooter>
      </headerFooter>
    </customSheetView>
    <customSheetView guid="{59B93C71-A242-4D48-B468-4BF3F954629F}" showGridLines="0" printArea="1">
      <selection activeCell="A9" sqref="A9"/>
      <colBreaks count="1" manualBreakCount="1">
        <brk id="8" max="19" man="1"/>
      </colBreaks>
      <pageMargins left="0.25" right="0.25" top="0.75" bottom="0.75" header="0.3" footer="0.3"/>
      <pageSetup paperSize="9" scale="72" orientation="portrait" horizontalDpi="300" verticalDpi="300" r:id="rId42"/>
      <headerFooter>
        <oddFooter>&amp;C- &amp;P -</oddFooter>
      </headerFooter>
    </customSheetView>
    <customSheetView guid="{1E58E4D1-4C75-4B8C-BEB1-17A46DD86746}" showGridLines="0">
      <selection activeCell="A9" sqref="A9"/>
      <colBreaks count="1" manualBreakCount="1">
        <brk id="8" max="19" man="1"/>
      </colBreaks>
      <pageMargins left="0.25" right="0.25" top="0.75" bottom="0.75" header="0.3" footer="0.3"/>
      <pageSetup paperSize="9" scale="72" orientation="portrait" horizontalDpi="300" verticalDpi="300" r:id="rId43"/>
      <headerFooter>
        <oddFooter>&amp;C- &amp;P -</oddFooter>
      </headerFooter>
    </customSheetView>
    <customSheetView guid="{D71B0015-E1E5-4683-BC96-4B8372B0A92C}" showGridLines="0" printArea="1">
      <selection activeCell="A9" sqref="A9"/>
      <colBreaks count="1" manualBreakCount="1">
        <brk id="8" max="19" man="1"/>
      </colBreaks>
      <pageMargins left="0.25" right="0.25" top="0.75" bottom="0.75" header="0.3" footer="0.3"/>
      <pageSetup paperSize="9" scale="72" orientation="portrait" horizontalDpi="300" verticalDpi="300" r:id="rId44"/>
      <headerFooter>
        <oddFooter>&amp;C- &amp;P -</oddFooter>
      </headerFooter>
    </customSheetView>
    <customSheetView guid="{7A9295A9-5D4A-4252-8AE5-EAA229FB3161}" showGridLines="0" printArea="1">
      <selection activeCell="A9" sqref="A9"/>
      <colBreaks count="1" manualBreakCount="1">
        <brk id="8" max="19" man="1"/>
      </colBreaks>
      <pageMargins left="0.25" right="0.25" top="0.75" bottom="0.75" header="0.3" footer="0.3"/>
      <pageSetup paperSize="9" scale="72" orientation="portrait" horizontalDpi="300" verticalDpi="300" r:id="rId45"/>
      <headerFooter>
        <oddFooter>&amp;C- &amp;P -</oddFooter>
      </headerFooter>
    </customSheetView>
    <customSheetView guid="{034C4040-D496-4677-9760-C8AFC8A3816C}" showGridLines="0">
      <selection activeCell="A9" sqref="A9"/>
      <colBreaks count="1" manualBreakCount="1">
        <brk id="8" max="19" man="1"/>
      </colBreaks>
      <pageMargins left="0.25" right="0.25" top="0.75" bottom="0.75" header="0.3" footer="0.3"/>
      <pageSetup paperSize="9" scale="72" orientation="portrait" horizontalDpi="300" verticalDpi="300" r:id="rId46"/>
      <headerFooter>
        <oddFooter>&amp;C- &amp;P -</oddFooter>
      </headerFooter>
    </customSheetView>
    <customSheetView guid="{430D13A4-4EC3-4F3B-94F5-67B604D20D98}" showGridLines="0" printArea="1">
      <selection activeCell="A9" sqref="A9"/>
      <colBreaks count="1" manualBreakCount="1">
        <brk id="8" max="19" man="1"/>
      </colBreaks>
      <pageMargins left="0.25" right="0.25" top="0.75" bottom="0.75" header="0.3" footer="0.3"/>
      <pageSetup paperSize="9" scale="72" orientation="portrait" horizontalDpi="300" verticalDpi="300" r:id="rId47"/>
      <headerFooter>
        <oddFooter>&amp;C- &amp;P -</oddFooter>
      </headerFooter>
    </customSheetView>
    <customSheetView guid="{337CCED3-5E6B-4E3D-BC98-489707EF974E}" showGridLines="0" printArea="1">
      <selection activeCell="A9" sqref="A9"/>
      <colBreaks count="1" manualBreakCount="1">
        <brk id="8" max="19" man="1"/>
      </colBreaks>
      <pageMargins left="0.25" right="0.25" top="0.75" bottom="0.75" header="0.3" footer="0.3"/>
      <pageSetup paperSize="9" scale="72" orientation="portrait" horizontalDpi="300" verticalDpi="300" r:id="rId48"/>
      <headerFooter>
        <oddFooter>&amp;C- &amp;P -</oddFooter>
      </headerFooter>
    </customSheetView>
    <customSheetView guid="{0EDD8A79-DA95-4C03-AB90-8EF8BEF7366A}" showGridLines="0">
      <selection activeCell="A9" sqref="A9"/>
      <colBreaks count="1" manualBreakCount="1">
        <brk id="8" max="19" man="1"/>
      </colBreaks>
      <pageMargins left="0.25" right="0.25" top="0.75" bottom="0.75" header="0.3" footer="0.3"/>
      <pageSetup paperSize="9" scale="72" orientation="portrait" horizontalDpi="300" verticalDpi="300" r:id="rId49"/>
      <headerFooter>
        <oddFooter>&amp;C- &amp;P -</oddFooter>
      </headerFooter>
    </customSheetView>
    <customSheetView guid="{214495F1-9B71-47E5-887D-A07A1A95C8B8}" showGridLines="0">
      <selection activeCell="A9" sqref="A9"/>
      <colBreaks count="1" manualBreakCount="1">
        <brk id="8" max="19" man="1"/>
      </colBreaks>
      <pageMargins left="0.25" right="0.25" top="0.75" bottom="0.75" header="0.3" footer="0.3"/>
      <pageSetup paperSize="9" scale="72" orientation="portrait" horizontalDpi="300" verticalDpi="300" r:id="rId50"/>
      <headerFooter>
        <oddFooter>&amp;C- &amp;P -</oddFooter>
      </headerFooter>
    </customSheetView>
    <customSheetView guid="{CD8CBEF9-02F2-47BF-8155-972E366007BB}" showGridLines="0" printArea="1">
      <selection activeCell="A9" sqref="A9"/>
      <colBreaks count="1" manualBreakCount="1">
        <brk id="8" max="19" man="1"/>
      </colBreaks>
      <pageMargins left="0.25" right="0.25" top="0.75" bottom="0.75" header="0.3" footer="0.3"/>
      <pageSetup paperSize="9" scale="72" orientation="portrait" horizontalDpi="300" verticalDpi="300" r:id="rId51"/>
      <headerFooter>
        <oddFooter>&amp;C- &amp;P -</oddFooter>
      </headerFooter>
    </customSheetView>
    <customSheetView guid="{BD61EDB6-A93F-4890-AEDE-32E26E64EB3F}" showGridLines="0" printArea="1">
      <selection activeCell="L21" sqref="L21"/>
      <colBreaks count="1" manualBreakCount="1">
        <brk id="8" max="19" man="1"/>
      </colBreaks>
      <pageMargins left="0.23622047244094491" right="0.23622047244094491" top="0.74803149606299213" bottom="0.74803149606299213" header="0.31496062992125984" footer="0.31496062992125984"/>
      <pageSetup paperSize="9" scale="115" orientation="landscape" horizontalDpi="300" verticalDpi="300" r:id="rId52"/>
      <headerFooter>
        <oddFooter>&amp;C- &amp;P -</oddFooter>
      </headerFooter>
    </customSheetView>
    <customSheetView guid="{2551149C-B400-4FF7-9C66-7D38AF192CD3}" showGridLines="0">
      <selection activeCell="L21" sqref="L21"/>
      <colBreaks count="1" manualBreakCount="1">
        <brk id="8" max="19" man="1"/>
      </colBreaks>
      <pageMargins left="0.25" right="0.25" top="0.75" bottom="0.75" header="0.3" footer="0.3"/>
      <pageSetup paperSize="9" scale="72" orientation="portrait" horizontalDpi="300" verticalDpi="300" r:id="rId53"/>
      <headerFooter>
        <oddFooter>&amp;C- &amp;P -</oddFooter>
      </headerFooter>
    </customSheetView>
    <customSheetView guid="{F0A88F7F-B050-44D2-9557-2B68B424EAF3}" showGridLines="0">
      <selection activeCell="A9" sqref="A9"/>
      <colBreaks count="1" manualBreakCount="1">
        <brk id="8" max="19" man="1"/>
      </colBreaks>
      <pageMargins left="0.25" right="0.25" top="0.75" bottom="0.75" header="0.3" footer="0.3"/>
      <pageSetup paperSize="9" scale="72" orientation="portrait" horizontalDpi="300" verticalDpi="300" r:id="rId54"/>
      <headerFooter>
        <oddFooter>&amp;C- &amp;P -</oddFooter>
      </headerFooter>
    </customSheetView>
    <customSheetView guid="{2868789A-41EF-4245-B3C9-D4B5F666F8F4}" showGridLines="0" printArea="1">
      <selection activeCell="A9" sqref="A9"/>
      <colBreaks count="1" manualBreakCount="1">
        <brk id="8" max="19" man="1"/>
      </colBreaks>
      <pageMargins left="0.25" right="0.25" top="0.75" bottom="0.75" header="0.3" footer="0.3"/>
      <pageSetup paperSize="9" scale="72" orientation="portrait" horizontalDpi="300" verticalDpi="300" r:id="rId55"/>
      <headerFooter>
        <oddFooter>&amp;C- &amp;P -</oddFooter>
      </headerFooter>
    </customSheetView>
    <customSheetView guid="{D4061CCF-D275-4D76-9A0F-61EA73C6A533}" showGridLines="0" printArea="1">
      <selection activeCell="A9" sqref="A9"/>
      <colBreaks count="1" manualBreakCount="1">
        <brk id="8" max="19" man="1"/>
      </colBreaks>
      <pageMargins left="0.25" right="0.25" top="0.75" bottom="0.75" header="0.3" footer="0.3"/>
      <pageSetup paperSize="9" scale="72" orientation="portrait" horizontalDpi="300" verticalDpi="300" r:id="rId56"/>
      <headerFooter>
        <oddFooter>&amp;C- &amp;P -</oddFooter>
      </headerFooter>
    </customSheetView>
    <customSheetView guid="{EDD10121-F027-40CB-A383-1ABBBA7824D4}" showGridLines="0" printArea="1">
      <selection activeCell="A9" sqref="A9"/>
      <colBreaks count="1" manualBreakCount="1">
        <brk id="8" max="19" man="1"/>
      </colBreaks>
      <pageMargins left="0.25" right="0.25" top="0.75" bottom="0.75" header="0.3" footer="0.3"/>
      <pageSetup paperSize="9" scale="72" orientation="portrait" horizontalDpi="300" verticalDpi="300" r:id="rId57"/>
      <headerFooter>
        <oddFooter>&amp;C- &amp;P -</oddFooter>
      </headerFooter>
    </customSheetView>
    <customSheetView guid="{D6BD57F8-F6EE-4534-8181-C57064A1B98C}" scale="115" showGridLines="0">
      <selection activeCell="F22" sqref="F22"/>
      <colBreaks count="1" manualBreakCount="1">
        <brk id="8" max="19" man="1"/>
      </colBreaks>
      <pageMargins left="0.25" right="0.25" top="0.75" bottom="0.75" header="0.3" footer="0.3"/>
      <pageSetup paperSize="9" scale="72" orientation="portrait" horizontalDpi="300" verticalDpi="300" r:id="rId58"/>
      <headerFooter>
        <oddFooter>&amp;C- &amp;P -</oddFooter>
      </headerFooter>
    </customSheetView>
    <customSheetView guid="{277459B4-A39D-41CB-B2BE-AB6578293E76}" scale="115" showGridLines="0" printArea="1">
      <selection activeCell="F22" sqref="F22"/>
      <colBreaks count="1" manualBreakCount="1">
        <brk id="8" max="19" man="1"/>
      </colBreaks>
      <pageMargins left="0.25" right="0.25" top="0.75" bottom="0.75" header="0.3" footer="0.3"/>
      <pageSetup paperSize="9" scale="72" orientation="portrait" horizontalDpi="300" verticalDpi="300" r:id="rId59"/>
      <headerFooter>
        <oddFooter>&amp;C- &amp;P -</oddFooter>
      </headerFooter>
    </customSheetView>
  </customSheetViews>
  <phoneticPr fontId="7"/>
  <hyperlinks>
    <hyperlink ref="H1" location="目次!A1" display="目次へ戻る"/>
  </hyperlinks>
  <pageMargins left="0.25" right="0.25" top="0.75" bottom="0.75" header="0.3" footer="0.3"/>
  <pageSetup paperSize="9" scale="72" orientation="portrait" horizontalDpi="300" verticalDpi="300" r:id="rId60"/>
  <headerFooter>
    <oddFooter>&amp;C- &amp;P -</oddFooter>
  </headerFooter>
  <colBreaks count="1" manualBreakCount="1">
    <brk id="8" max="19" man="1"/>
  </colBreaks>
  <drawing r:id="rId6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8"/>
  <sheetViews>
    <sheetView showGridLines="0" zoomScale="115" zoomScaleNormal="115" zoomScaleSheetLayoutView="100" workbookViewId="0">
      <selection activeCell="O18" sqref="O18"/>
    </sheetView>
  </sheetViews>
  <sheetFormatPr defaultColWidth="9" defaultRowHeight="13.5"/>
  <cols>
    <col min="1" max="2" width="11.875" style="209" customWidth="1"/>
    <col min="3" max="3" width="11.75" style="209" customWidth="1"/>
    <col min="4" max="4" width="11.125" style="209" customWidth="1"/>
    <col min="5" max="5" width="10.625" style="209" bestFit="1" customWidth="1"/>
    <col min="6" max="6" width="5.7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271" t="s">
        <v>399</v>
      </c>
    </row>
    <row r="2" spans="1:7" ht="20.25" customHeight="1">
      <c r="A2" s="209" t="s">
        <v>1559</v>
      </c>
      <c r="G2" s="209" t="s">
        <v>1559</v>
      </c>
    </row>
    <row r="3" spans="1:7" ht="20.25" customHeight="1">
      <c r="D3" s="211"/>
    </row>
    <row r="4" spans="1:7" ht="37.5" customHeight="1">
      <c r="A4" s="504" t="s">
        <v>343</v>
      </c>
      <c r="B4" s="504" t="s">
        <v>344</v>
      </c>
      <c r="C4" s="721" t="s">
        <v>1558</v>
      </c>
      <c r="D4" s="721" t="s">
        <v>1557</v>
      </c>
    </row>
    <row r="5" spans="1:7" ht="22.5" customHeight="1">
      <c r="A5" s="721">
        <v>2010</v>
      </c>
      <c r="B5" s="504" t="s">
        <v>557</v>
      </c>
      <c r="C5" s="728">
        <v>97</v>
      </c>
      <c r="D5" s="728">
        <v>567</v>
      </c>
    </row>
    <row r="6" spans="1:7" ht="22.5" customHeight="1">
      <c r="A6" s="721">
        <v>2011</v>
      </c>
      <c r="B6" s="504" t="s">
        <v>580</v>
      </c>
      <c r="C6" s="728">
        <v>114</v>
      </c>
      <c r="D6" s="728">
        <v>631</v>
      </c>
    </row>
    <row r="7" spans="1:7" ht="22.5" customHeight="1">
      <c r="A7" s="721">
        <v>2012</v>
      </c>
      <c r="B7" s="504" t="s">
        <v>345</v>
      </c>
      <c r="C7" s="728">
        <v>126</v>
      </c>
      <c r="D7" s="728">
        <v>731</v>
      </c>
    </row>
    <row r="8" spans="1:7" ht="22.5" customHeight="1">
      <c r="A8" s="721">
        <v>2013</v>
      </c>
      <c r="B8" s="504" t="s">
        <v>346</v>
      </c>
      <c r="C8" s="728">
        <v>136</v>
      </c>
      <c r="D8" s="728">
        <v>786</v>
      </c>
    </row>
    <row r="9" spans="1:7" ht="22.5" customHeight="1">
      <c r="A9" s="721">
        <v>2014</v>
      </c>
      <c r="B9" s="504" t="s">
        <v>347</v>
      </c>
      <c r="C9" s="728">
        <v>141</v>
      </c>
      <c r="D9" s="728">
        <v>841</v>
      </c>
    </row>
    <row r="10" spans="1:7" ht="22.5" customHeight="1">
      <c r="A10" s="721">
        <v>2015</v>
      </c>
      <c r="B10" s="504" t="s">
        <v>348</v>
      </c>
      <c r="C10" s="728">
        <v>151</v>
      </c>
      <c r="D10" s="727">
        <v>875</v>
      </c>
    </row>
    <row r="11" spans="1:7" ht="22.5" customHeight="1">
      <c r="A11" s="721">
        <v>2016</v>
      </c>
      <c r="B11" s="504" t="s">
        <v>349</v>
      </c>
      <c r="C11" s="728">
        <v>154</v>
      </c>
      <c r="D11" s="727">
        <v>901</v>
      </c>
    </row>
    <row r="12" spans="1:7" ht="22.5" customHeight="1">
      <c r="A12" s="721">
        <v>2017</v>
      </c>
      <c r="B12" s="504" t="s">
        <v>350</v>
      </c>
      <c r="C12" s="728">
        <v>155</v>
      </c>
      <c r="D12" s="727">
        <v>923</v>
      </c>
    </row>
    <row r="13" spans="1:7" ht="22.5" customHeight="1">
      <c r="A13" s="721">
        <v>2018</v>
      </c>
      <c r="B13" s="504" t="s">
        <v>351</v>
      </c>
      <c r="C13" s="728">
        <v>152</v>
      </c>
      <c r="D13" s="727">
        <v>918</v>
      </c>
    </row>
    <row r="14" spans="1:7" ht="22.5" customHeight="1">
      <c r="A14" s="721">
        <v>2019</v>
      </c>
      <c r="B14" s="504" t="s">
        <v>352</v>
      </c>
      <c r="C14" s="728">
        <v>150</v>
      </c>
      <c r="D14" s="727">
        <v>929</v>
      </c>
    </row>
    <row r="15" spans="1:7" ht="22.5" customHeight="1">
      <c r="A15" s="721">
        <v>2020</v>
      </c>
      <c r="B15" s="504" t="s">
        <v>556</v>
      </c>
      <c r="C15" s="264">
        <v>152</v>
      </c>
      <c r="D15" s="264">
        <v>917</v>
      </c>
      <c r="E15" s="257"/>
    </row>
    <row r="16" spans="1:7" ht="22.5" customHeight="1">
      <c r="A16" s="498">
        <v>2021</v>
      </c>
      <c r="B16" s="498" t="s">
        <v>585</v>
      </c>
      <c r="C16" s="291">
        <v>149</v>
      </c>
      <c r="D16" s="291">
        <v>931</v>
      </c>
    </row>
    <row r="17" spans="1:4" ht="22.5" customHeight="1">
      <c r="A17" s="498">
        <v>2022</v>
      </c>
      <c r="B17" s="498" t="s">
        <v>632</v>
      </c>
      <c r="C17" s="291">
        <v>148</v>
      </c>
      <c r="D17" s="291">
        <v>926</v>
      </c>
    </row>
    <row r="18" spans="1:4">
      <c r="A18" s="525">
        <v>2023</v>
      </c>
      <c r="B18" s="525" t="s">
        <v>1593</v>
      </c>
      <c r="C18" s="291">
        <v>148</v>
      </c>
      <c r="D18" s="291">
        <v>928</v>
      </c>
    </row>
  </sheetData>
  <customSheetViews>
    <customSheetView guid="{7638DF67-4320-4B2E-8CED-F30400A22A6F}" scale="115" showGridLines="0" printArea="1">
      <selection activeCell="O18" sqref="O18"/>
      <colBreaks count="1" manualBreakCount="1">
        <brk id="5" max="16" man="1"/>
      </colBreaks>
      <pageMargins left="0.25" right="0.25" top="0.75" bottom="0.75" header="0.3" footer="0.3"/>
      <pageSetup paperSize="9" scale="76" orientation="portrait" horizontalDpi="300" verticalDpi="300" r:id="rId1"/>
      <headerFooter>
        <oddFooter>&amp;C- &amp;P -</oddFooter>
      </headerFooter>
    </customSheetView>
    <customSheetView guid="{033C36F7-E1E4-46BF-954B-BBA7310CE75C}" scale="115" showGridLines="0">
      <selection activeCell="G17" sqref="G17"/>
      <colBreaks count="1" manualBreakCount="1">
        <brk id="5" max="16" man="1"/>
      </colBreaks>
      <pageMargins left="0.25" right="0.25" top="0.75" bottom="0.75" header="0.3" footer="0.3"/>
      <pageSetup paperSize="9" scale="76" orientation="portrait" horizontalDpi="300" verticalDpi="300" r:id="rId2"/>
      <headerFooter>
        <oddFooter>&amp;C- &amp;P -</oddFooter>
      </headerFooter>
    </customSheetView>
    <customSheetView guid="{36472B0F-2A8F-4437-8A5B-DB8B4B6E968E}"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
      <headerFooter>
        <oddFooter>&amp;C- &amp;P -</oddFooter>
      </headerFooter>
    </customSheetView>
    <customSheetView guid="{2D0A6E8D-0408-4801-8FAA-C5FD88FF0EC2}" scale="115" showGridLines="0">
      <selection activeCell="O18" sqref="O18"/>
      <colBreaks count="1" manualBreakCount="1">
        <brk id="5" max="16" man="1"/>
      </colBreaks>
      <pageMargins left="0.25" right="0.25" top="0.75" bottom="0.75" header="0.3" footer="0.3"/>
      <pageSetup paperSize="9" scale="76" orientation="portrait" horizontalDpi="300" verticalDpi="300" r:id="rId4"/>
      <headerFooter>
        <oddFooter>&amp;C- &amp;P -</oddFooter>
      </headerFooter>
    </customSheetView>
    <customSheetView guid="{CCAE2F8D-A096-471A-A5DB-761473E75C80}"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5"/>
      <headerFooter>
        <oddFooter>&amp;C- &amp;P -</oddFooter>
      </headerFooter>
    </customSheetView>
    <customSheetView guid="{A70FDA42-82B2-4F14-8984-2E2044C05861}" scale="115" showGridLines="0">
      <selection activeCell="G17" sqref="G17"/>
      <colBreaks count="1" manualBreakCount="1">
        <brk id="5" max="16" man="1"/>
      </colBreaks>
      <pageMargins left="0.25" right="0.25" top="0.75" bottom="0.75" header="0.3" footer="0.3"/>
      <pageSetup paperSize="9" scale="76" orientation="portrait" horizontalDpi="300" verticalDpi="300" r:id="rId6"/>
      <headerFooter>
        <oddFooter>&amp;C- &amp;P -</oddFooter>
      </headerFooter>
    </customSheetView>
    <customSheetView guid="{F8F8F397-D6A3-4BD0-9E53-3D39483D1CBF}" scale="115" showGridLines="0">
      <colBreaks count="1" manualBreakCount="1">
        <brk id="5" max="16" man="1"/>
      </colBreaks>
      <pageMargins left="0.25" right="0.25" top="0.75" bottom="0.75" header="0.3" footer="0.3"/>
      <pageSetup paperSize="9" scale="76" orientation="portrait" horizontalDpi="300" verticalDpi="300" r:id="rId7"/>
      <headerFooter>
        <oddFooter>&amp;C- &amp;P -</oddFooter>
      </headerFooter>
    </customSheetView>
    <customSheetView guid="{D673FFEC-E07D-49B9-A0FC-BCF5FDFD2C67}" scale="115" showGridLines="0">
      <selection activeCell="G17" sqref="G17"/>
      <colBreaks count="1" manualBreakCount="1">
        <brk id="5" max="16" man="1"/>
      </colBreaks>
      <pageMargins left="0.25" right="0.25" top="0.75" bottom="0.75" header="0.3" footer="0.3"/>
      <pageSetup paperSize="9" scale="76" orientation="portrait" horizontalDpi="300" verticalDpi="300" r:id="rId8"/>
      <headerFooter>
        <oddFooter>&amp;C- &amp;P -</oddFooter>
      </headerFooter>
    </customSheetView>
    <customSheetView guid="{EE98275F-E3BA-4A7E-BE2A-0F7F35847352}"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9"/>
      <headerFooter>
        <oddFooter>&amp;C- &amp;P -</oddFooter>
      </headerFooter>
    </customSheetView>
    <customSheetView guid="{97E03D02-D480-4666-A6E1-59D4144B3FD9}"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0"/>
      <headerFooter>
        <oddFooter>&amp;C- &amp;P -</oddFooter>
      </headerFooter>
    </customSheetView>
    <customSheetView guid="{9A3FFD83-48B2-47DA-8A5E-53892F5AF928}"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1"/>
      <headerFooter>
        <oddFooter>&amp;C- &amp;P -</oddFooter>
      </headerFooter>
    </customSheetView>
    <customSheetView guid="{717D5D0E-03BD-42FE-B02F-A9FF9CADF1A5}" scale="115" showGridLines="0">
      <selection activeCell="G17" sqref="G17"/>
      <colBreaks count="1" manualBreakCount="1">
        <brk id="5" max="16" man="1"/>
      </colBreaks>
      <pageMargins left="0.25" right="0.25" top="0.75" bottom="0.75" header="0.3" footer="0.3"/>
      <pageSetup paperSize="9" scale="76" orientation="portrait" horizontalDpi="300" verticalDpi="300" r:id="rId12"/>
      <headerFooter>
        <oddFooter>&amp;C- &amp;P -</oddFooter>
      </headerFooter>
    </customSheetView>
    <customSheetView guid="{30A2590E-B68F-488E-B4E2-55E3D8A53AAC}" scale="115" showGridLines="0">
      <selection activeCell="G17" sqref="G17"/>
      <colBreaks count="1" manualBreakCount="1">
        <brk id="5" max="16" man="1"/>
      </colBreaks>
      <pageMargins left="0.25" right="0.25" top="0.75" bottom="0.75" header="0.3" footer="0.3"/>
      <pageSetup paperSize="9" scale="76" orientation="portrait" horizontalDpi="300" verticalDpi="300" r:id="rId13"/>
      <headerFooter>
        <oddFooter>&amp;C- &amp;P -</oddFooter>
      </headerFooter>
    </customSheetView>
    <customSheetView guid="{031DD57E-C293-423A-8DF7-B2FDC9241663}" scale="115" showGridLines="0">
      <selection activeCell="G17" sqref="G17"/>
      <colBreaks count="1" manualBreakCount="1">
        <brk id="5" max="16" man="1"/>
      </colBreaks>
      <pageMargins left="0.25" right="0.25" top="0.75" bottom="0.75" header="0.3" footer="0.3"/>
      <pageSetup paperSize="9" scale="76" orientation="portrait" horizontalDpi="300" verticalDpi="300" r:id="rId14"/>
      <headerFooter>
        <oddFooter>&amp;C- &amp;P -</oddFooter>
      </headerFooter>
    </customSheetView>
    <customSheetView guid="{F9B3178F-FE3C-420E-BE2A-18A94A5552B8}" scale="115" showGridLines="0">
      <selection activeCell="G17" sqref="G17"/>
      <colBreaks count="1" manualBreakCount="1">
        <brk id="5" max="16" man="1"/>
      </colBreaks>
      <pageMargins left="0.25" right="0.25" top="0.75" bottom="0.75" header="0.3" footer="0.3"/>
      <pageSetup paperSize="9" scale="76" orientation="portrait" horizontalDpi="300" verticalDpi="300" r:id="rId15"/>
      <headerFooter>
        <oddFooter>&amp;C- &amp;P -</oddFooter>
      </headerFooter>
    </customSheetView>
    <customSheetView guid="{F314B098-4B95-4B92-8423-CB04A69922DF}"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6"/>
      <headerFooter>
        <oddFooter>&amp;C- &amp;P -</oddFooter>
      </headerFooter>
    </customSheetView>
    <customSheetView guid="{BBA60712-7519-46EB-A3CF-B043CF2D8D90}"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7"/>
      <headerFooter>
        <oddFooter>&amp;C- &amp;P -</oddFooter>
      </headerFooter>
    </customSheetView>
    <customSheetView guid="{FAEA9D20-506D-4159-8291-B8ED06C29A08}" scale="115" showGridLines="0">
      <selection activeCell="G17" sqref="G17"/>
      <colBreaks count="1" manualBreakCount="1">
        <brk id="5" max="16" man="1"/>
      </colBreaks>
      <pageMargins left="0.25" right="0.25" top="0.75" bottom="0.75" header="0.3" footer="0.3"/>
      <pageSetup paperSize="9" scale="76" orientation="portrait" horizontalDpi="300" verticalDpi="300" r:id="rId18"/>
      <headerFooter>
        <oddFooter>&amp;C- &amp;P -</oddFooter>
      </headerFooter>
    </customSheetView>
    <customSheetView guid="{499C3B7B-ECFB-4FFB-BA0B-0B7B9DCC326F}"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9"/>
      <headerFooter>
        <oddFooter>&amp;C- &amp;P -</oddFooter>
      </headerFooter>
    </customSheetView>
    <customSheetView guid="{582EB886-5348-41F7-B6C3-7D5782D3ACD9}" scale="115" showGridLines="0">
      <selection activeCell="G17" sqref="G17"/>
      <colBreaks count="1" manualBreakCount="1">
        <brk id="5" max="16" man="1"/>
      </colBreaks>
      <pageMargins left="0.25" right="0.25" top="0.75" bottom="0.75" header="0.3" footer="0.3"/>
      <pageSetup paperSize="9" scale="76" orientation="portrait" horizontalDpi="300" verticalDpi="300" r:id="rId20"/>
      <headerFooter>
        <oddFooter>&amp;C- &amp;P -</oddFooter>
      </headerFooter>
    </customSheetView>
    <customSheetView guid="{67A28A89-E198-4A6E-809F-7C1EE1D592B0}"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21"/>
      <headerFooter>
        <oddFooter>&amp;C- &amp;P -</oddFooter>
      </headerFooter>
    </customSheetView>
    <customSheetView guid="{CED0B8D9-B004-48AD-A858-70C151F3F6A0}" scale="115" showGridLines="0">
      <selection activeCell="G17" sqref="G17"/>
      <colBreaks count="1" manualBreakCount="1">
        <brk id="5" max="16" man="1"/>
      </colBreaks>
      <pageMargins left="0.25" right="0.25" top="0.75" bottom="0.75" header="0.3" footer="0.3"/>
      <pageSetup paperSize="9" scale="76" orientation="portrait" horizontalDpi="300" verticalDpi="300" r:id="rId22"/>
      <headerFooter>
        <oddFooter>&amp;C- &amp;P -</oddFooter>
      </headerFooter>
    </customSheetView>
    <customSheetView guid="{76A99285-706C-47CC-88FC-63EDE717FCB7}" scale="115" showGridLines="0">
      <selection activeCell="G17" sqref="G17"/>
      <colBreaks count="1" manualBreakCount="1">
        <brk id="5" max="16" man="1"/>
      </colBreaks>
      <pageMargins left="0.25" right="0.25" top="0.75" bottom="0.75" header="0.3" footer="0.3"/>
      <pageSetup paperSize="9" scale="76" orientation="portrait" horizontalDpi="300" verticalDpi="300" r:id="rId23"/>
      <headerFooter>
        <oddFooter>&amp;C- &amp;P -</oddFooter>
      </headerFooter>
    </customSheetView>
    <customSheetView guid="{00865AC3-5823-4499-87D6-A32864153DFC}" scale="115" showGridLines="0">
      <selection activeCell="G17" sqref="G17"/>
      <colBreaks count="1" manualBreakCount="1">
        <brk id="5" max="16" man="1"/>
      </colBreaks>
      <pageMargins left="0.25" right="0.25" top="0.75" bottom="0.75" header="0.3" footer="0.3"/>
      <pageSetup paperSize="9" scale="76" orientation="portrait" horizontalDpi="300" verticalDpi="300" r:id="rId24"/>
      <headerFooter>
        <oddFooter>&amp;C- &amp;P -</oddFooter>
      </headerFooter>
    </customSheetView>
    <customSheetView guid="{441DB8A6-A33C-419D-875A-3F2FFBE6E0E8}" scale="115" showGridLines="0">
      <selection activeCell="G17" sqref="G17"/>
      <colBreaks count="1" manualBreakCount="1">
        <brk id="5" max="16" man="1"/>
      </colBreaks>
      <pageMargins left="0.25" right="0.25" top="0.75" bottom="0.75" header="0.3" footer="0.3"/>
      <pageSetup paperSize="9" scale="76" orientation="portrait" horizontalDpi="300" verticalDpi="300" r:id="rId25"/>
      <headerFooter>
        <oddFooter>&amp;C- &amp;P -</oddFooter>
      </headerFooter>
    </customSheetView>
    <customSheetView guid="{2BC28E4B-9C81-4843-8B55-63150A8DD92B}" scale="115" showGridLines="0">
      <selection activeCell="G16" sqref="G16"/>
      <colBreaks count="1" manualBreakCount="1">
        <brk id="5" max="16" man="1"/>
      </colBreaks>
      <pageMargins left="0.25" right="0.25" top="0.75" bottom="0.75" header="0.3" footer="0.3"/>
      <pageSetup paperSize="9" scale="76" orientation="portrait" horizontalDpi="300" verticalDpi="300" r:id="rId26"/>
      <headerFooter>
        <oddFooter>&amp;C- &amp;P -</oddFooter>
      </headerFooter>
    </customSheetView>
    <customSheetView guid="{CEC8D9A4-667A-441A-B348-38BA69B851DA}" scale="115" showGridLines="0">
      <selection activeCell="G17" sqref="G17"/>
      <colBreaks count="1" manualBreakCount="1">
        <brk id="5" max="16" man="1"/>
      </colBreaks>
      <pageMargins left="0.25" right="0.25" top="0.75" bottom="0.75" header="0.3" footer="0.3"/>
      <pageSetup paperSize="9" scale="76" orientation="portrait" horizontalDpi="300" verticalDpi="300" r:id="rId27"/>
      <headerFooter>
        <oddFooter>&amp;C- &amp;P -</oddFooter>
      </headerFooter>
    </customSheetView>
    <customSheetView guid="{84F041DC-148A-40FE-A6D1-68C2D054DF55}" scale="115" showGridLines="0">
      <selection activeCell="G17" sqref="G17"/>
      <colBreaks count="1" manualBreakCount="1">
        <brk id="5" max="16" man="1"/>
      </colBreaks>
      <pageMargins left="0.25" right="0.25" top="0.75" bottom="0.75" header="0.3" footer="0.3"/>
      <pageSetup paperSize="9" scale="76" orientation="portrait" horizontalDpi="300" verticalDpi="300" r:id="rId28"/>
      <headerFooter>
        <oddFooter>&amp;C- &amp;P -</oddFooter>
      </headerFooter>
    </customSheetView>
    <customSheetView guid="{EA8DD5C4-37CD-4D83-93C6-8AAE3FA22626}" scale="115" showGridLines="0">
      <selection activeCell="G17" sqref="G17"/>
      <colBreaks count="1" manualBreakCount="1">
        <brk id="5" max="16" man="1"/>
      </colBreaks>
      <pageMargins left="0.25" right="0.25" top="0.75" bottom="0.75" header="0.3" footer="0.3"/>
      <pageSetup paperSize="9" scale="76" orientation="portrait" horizontalDpi="300" verticalDpi="300" r:id="rId29"/>
      <headerFooter>
        <oddFooter>&amp;C- &amp;P -</oddFooter>
      </headerFooter>
    </customSheetView>
    <customSheetView guid="{EB719729-E4E7-4A6B-A0F2-B45634A8A39C}" scale="115" showGridLines="0">
      <selection activeCell="G17" sqref="G17"/>
      <colBreaks count="1" manualBreakCount="1">
        <brk id="5" max="16" man="1"/>
      </colBreaks>
      <pageMargins left="0.25" right="0.25" top="0.75" bottom="0.75" header="0.3" footer="0.3"/>
      <pageSetup paperSize="9" scale="76" orientation="portrait" horizontalDpi="300" verticalDpi="300" r:id="rId30"/>
      <headerFooter>
        <oddFooter>&amp;C- &amp;P -</oddFooter>
      </headerFooter>
    </customSheetView>
    <customSheetView guid="{3BCE3315-BEC0-4AD9-A818-0BC0D795FE7B}"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1"/>
      <headerFooter>
        <oddFooter>&amp;C- &amp;P -</oddFooter>
      </headerFooter>
    </customSheetView>
    <customSheetView guid="{D5E8139D-26D3-42E5-96BB-6121322C48CB}" scale="115" showGridLines="0">
      <selection activeCell="G17" sqref="G17"/>
      <colBreaks count="1" manualBreakCount="1">
        <brk id="5" max="16" man="1"/>
      </colBreaks>
      <pageMargins left="0.25" right="0.25" top="0.75" bottom="0.75" header="0.3" footer="0.3"/>
      <pageSetup paperSize="9" scale="76" orientation="portrait" horizontalDpi="300" verticalDpi="300" r:id="rId32"/>
      <headerFooter>
        <oddFooter>&amp;C- &amp;P -</oddFooter>
      </headerFooter>
    </customSheetView>
    <customSheetView guid="{A7A537DD-3639-4028-8374-24EF93F7F50D}"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3"/>
      <headerFooter>
        <oddFooter>&amp;C- &amp;P -</oddFooter>
      </headerFooter>
    </customSheetView>
    <customSheetView guid="{0B51740E-E870-447D-82CF-F9426A0FDB8A}" scale="115" showGridLines="0">
      <selection activeCell="G17" sqref="G17"/>
      <colBreaks count="1" manualBreakCount="1">
        <brk id="5" max="16" man="1"/>
      </colBreaks>
      <pageMargins left="0.25" right="0.25" top="0.75" bottom="0.75" header="0.3" footer="0.3"/>
      <pageSetup paperSize="9" scale="76" orientation="portrait" horizontalDpi="300" verticalDpi="300" r:id="rId34"/>
      <headerFooter>
        <oddFooter>&amp;C- &amp;P -</oddFooter>
      </headerFooter>
    </customSheetView>
    <customSheetView guid="{B25978DA-B72A-4DF3-B7F6-0B7323E18582}" scale="115" showGridLines="0">
      <selection activeCell="G17" sqref="G17"/>
      <colBreaks count="1" manualBreakCount="1">
        <brk id="5" max="16" man="1"/>
      </colBreaks>
      <pageMargins left="0.25" right="0.25" top="0.75" bottom="0.75" header="0.3" footer="0.3"/>
      <pageSetup paperSize="9" scale="76" orientation="portrait" horizontalDpi="300" verticalDpi="300" r:id="rId35"/>
      <headerFooter>
        <oddFooter>&amp;C- &amp;P -</oddFooter>
      </headerFooter>
    </customSheetView>
    <customSheetView guid="{1FD8CC80-ABBD-4004-965D-7C3A94C6060A}"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6"/>
      <headerFooter>
        <oddFooter>&amp;C- &amp;P -</oddFooter>
      </headerFooter>
    </customSheetView>
    <customSheetView guid="{4B3B3520-A8B7-4246-A658-5E3046C11156}"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7"/>
      <headerFooter>
        <oddFooter>&amp;C- &amp;P -</oddFooter>
      </headerFooter>
    </customSheetView>
    <customSheetView guid="{8AC86257-3275-45B0-9EB5-FCC978284538}" scale="115" showGridLines="0">
      <selection activeCell="G17" sqref="G17"/>
      <colBreaks count="1" manualBreakCount="1">
        <brk id="5" max="16" man="1"/>
      </colBreaks>
      <pageMargins left="0.25" right="0.25" top="0.75" bottom="0.75" header="0.3" footer="0.3"/>
      <pageSetup paperSize="9" scale="76" orientation="portrait" horizontalDpi="300" verticalDpi="300" r:id="rId38"/>
      <headerFooter>
        <oddFooter>&amp;C- &amp;P -</oddFooter>
      </headerFooter>
    </customSheetView>
    <customSheetView guid="{E45D6C9F-29CA-4814-BB11-FCF7794E8FD9}"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9"/>
      <headerFooter>
        <oddFooter>&amp;C- &amp;P -</oddFooter>
      </headerFooter>
    </customSheetView>
    <customSheetView guid="{8B4E2514-D1F2-4DC0-817C-9C588D7DCCCB}"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40"/>
      <headerFooter>
        <oddFooter>&amp;C- &amp;P -</oddFooter>
      </headerFooter>
    </customSheetView>
    <customSheetView guid="{C0326AA0-4A84-4874-8CF5-FBF582EDE8E4}"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41"/>
      <headerFooter>
        <oddFooter>&amp;C- &amp;P -</oddFooter>
      </headerFooter>
    </customSheetView>
    <customSheetView guid="{59B93C71-A242-4D48-B468-4BF3F954629F}"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42"/>
      <headerFooter>
        <oddFooter>&amp;C- &amp;P -</oddFooter>
      </headerFooter>
    </customSheetView>
    <customSheetView guid="{1E58E4D1-4C75-4B8C-BEB1-17A46DD86746}" scale="115" showGridLines="0">
      <selection activeCell="G17" sqref="G17"/>
      <colBreaks count="1" manualBreakCount="1">
        <brk id="5" max="16" man="1"/>
      </colBreaks>
      <pageMargins left="0.25" right="0.25" top="0.75" bottom="0.75" header="0.3" footer="0.3"/>
      <pageSetup paperSize="9" scale="76" orientation="portrait" horizontalDpi="300" verticalDpi="300" r:id="rId43"/>
      <headerFooter>
        <oddFooter>&amp;C- &amp;P -</oddFooter>
      </headerFooter>
    </customSheetView>
    <customSheetView guid="{D71B0015-E1E5-4683-BC96-4B8372B0A92C}"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44"/>
      <headerFooter>
        <oddFooter>&amp;C- &amp;P -</oddFooter>
      </headerFooter>
    </customSheetView>
    <customSheetView guid="{7A9295A9-5D4A-4252-8AE5-EAA229FB3161}"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45"/>
      <headerFooter>
        <oddFooter>&amp;C- &amp;P -</oddFooter>
      </headerFooter>
    </customSheetView>
    <customSheetView guid="{034C4040-D496-4677-9760-C8AFC8A3816C}" scale="115" showGridLines="0">
      <selection activeCell="G17" sqref="G17"/>
      <colBreaks count="1" manualBreakCount="1">
        <brk id="5" max="16" man="1"/>
      </colBreaks>
      <pageMargins left="0.25" right="0.25" top="0.75" bottom="0.75" header="0.3" footer="0.3"/>
      <pageSetup paperSize="9" scale="76" orientation="portrait" horizontalDpi="300" verticalDpi="300" r:id="rId46"/>
      <headerFooter>
        <oddFooter>&amp;C- &amp;P -</oddFooter>
      </headerFooter>
    </customSheetView>
    <customSheetView guid="{430D13A4-4EC3-4F3B-94F5-67B604D20D98}"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47"/>
      <headerFooter>
        <oddFooter>&amp;C- &amp;P -</oddFooter>
      </headerFooter>
    </customSheetView>
    <customSheetView guid="{337CCED3-5E6B-4E3D-BC98-489707EF974E}"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48"/>
      <headerFooter>
        <oddFooter>&amp;C- &amp;P -</oddFooter>
      </headerFooter>
    </customSheetView>
    <customSheetView guid="{0EDD8A79-DA95-4C03-AB90-8EF8BEF7366A}" scale="115" showGridLines="0">
      <selection activeCell="O18" sqref="O18"/>
      <colBreaks count="1" manualBreakCount="1">
        <brk id="5" max="16" man="1"/>
      </colBreaks>
      <pageMargins left="0.25" right="0.25" top="0.75" bottom="0.75" header="0.3" footer="0.3"/>
      <pageSetup paperSize="9" scale="76" orientation="portrait" horizontalDpi="300" verticalDpi="300" r:id="rId49"/>
      <headerFooter>
        <oddFooter>&amp;C- &amp;P -</oddFooter>
      </headerFooter>
    </customSheetView>
    <customSheetView guid="{214495F1-9B71-47E5-887D-A07A1A95C8B8}" scale="115" showGridLines="0">
      <selection activeCell="O18" sqref="O18"/>
      <colBreaks count="1" manualBreakCount="1">
        <brk id="5" max="16" man="1"/>
      </colBreaks>
      <pageMargins left="0.25" right="0.25" top="0.75" bottom="0.75" header="0.3" footer="0.3"/>
      <pageSetup paperSize="9" scale="76" orientation="portrait" horizontalDpi="300" verticalDpi="300" r:id="rId50"/>
      <headerFooter>
        <oddFooter>&amp;C- &amp;P -</oddFooter>
      </headerFooter>
    </customSheetView>
    <customSheetView guid="{CD8CBEF9-02F2-47BF-8155-972E366007BB}"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51"/>
      <headerFooter>
        <oddFooter>&amp;C- &amp;P -</oddFooter>
      </headerFooter>
    </customSheetView>
    <customSheetView guid="{BD61EDB6-A93F-4890-AEDE-32E26E64EB3F}"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52"/>
      <headerFooter>
        <oddFooter>&amp;C- &amp;P -</oddFooter>
      </headerFooter>
    </customSheetView>
    <customSheetView guid="{2551149C-B400-4FF7-9C66-7D38AF192CD3}" scale="115" showGridLines="0">
      <selection activeCell="O18" sqref="O18"/>
      <colBreaks count="1" manualBreakCount="1">
        <brk id="5" max="16" man="1"/>
      </colBreaks>
      <pageMargins left="0.25" right="0.25" top="0.75" bottom="0.75" header="0.3" footer="0.3"/>
      <pageSetup paperSize="9" scale="76" orientation="portrait" horizontalDpi="300" verticalDpi="300" r:id="rId53"/>
      <headerFooter>
        <oddFooter>&amp;C- &amp;P -</oddFooter>
      </headerFooter>
    </customSheetView>
    <customSheetView guid="{F0A88F7F-B050-44D2-9557-2B68B424EAF3}" scale="115" showGridLines="0">
      <selection activeCell="G17" sqref="G17"/>
      <colBreaks count="1" manualBreakCount="1">
        <brk id="5" max="16" man="1"/>
      </colBreaks>
      <pageMargins left="0.25" right="0.25" top="0.75" bottom="0.75" header="0.3" footer="0.3"/>
      <pageSetup paperSize="9" scale="76" orientation="portrait" horizontalDpi="300" verticalDpi="300" r:id="rId54"/>
      <headerFooter>
        <oddFooter>&amp;C- &amp;P -</oddFooter>
      </headerFooter>
    </customSheetView>
    <customSheetView guid="{2868789A-41EF-4245-B3C9-D4B5F666F8F4}" scale="115" showGridLines="0" printArea="1">
      <selection activeCell="E6" sqref="E6"/>
      <colBreaks count="1" manualBreakCount="1">
        <brk id="5" max="16" man="1"/>
      </colBreaks>
      <pageMargins left="0.25" right="0.25" top="0.75" bottom="0.75" header="0.3" footer="0.3"/>
      <pageSetup paperSize="9" scale="76" orientation="portrait" horizontalDpi="300" verticalDpi="300" r:id="rId55"/>
      <headerFooter>
        <oddFooter>&amp;C- &amp;P -</oddFooter>
      </headerFooter>
    </customSheetView>
    <customSheetView guid="{D4061CCF-D275-4D76-9A0F-61EA73C6A533}" scale="115" showGridLines="0" printArea="1">
      <selection activeCell="E6" sqref="E6"/>
      <colBreaks count="1" manualBreakCount="1">
        <brk id="5" max="16" man="1"/>
      </colBreaks>
      <pageMargins left="0.25" right="0.25" top="0.75" bottom="0.75" header="0.3" footer="0.3"/>
      <pageSetup paperSize="9" scale="76" orientation="portrait" horizontalDpi="300" verticalDpi="300" r:id="rId56"/>
      <headerFooter>
        <oddFooter>&amp;C- &amp;P -</oddFooter>
      </headerFooter>
    </customSheetView>
    <customSheetView guid="{EDD10121-F027-40CB-A383-1ABBBA7824D4}"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57"/>
      <headerFooter>
        <oddFooter>&amp;C- &amp;P -</oddFooter>
      </headerFooter>
    </customSheetView>
    <customSheetView guid="{D6BD57F8-F6EE-4534-8181-C57064A1B98C}" scale="115" showGridLines="0">
      <selection activeCell="A4" sqref="A4:D18"/>
      <colBreaks count="1" manualBreakCount="1">
        <brk id="5" max="16" man="1"/>
      </colBreaks>
      <pageMargins left="0.25" right="0.25" top="0.75" bottom="0.75" header="0.3" footer="0.3"/>
      <pageSetup paperSize="9" scale="76" orientation="portrait" horizontalDpi="300" verticalDpi="300" r:id="rId58"/>
      <headerFooter>
        <oddFooter>&amp;C- &amp;P -</oddFooter>
      </headerFooter>
    </customSheetView>
    <customSheetView guid="{277459B4-A39D-41CB-B2BE-AB6578293E76}" scale="115" showGridLines="0" printArea="1">
      <selection activeCell="A4" sqref="A4:D18"/>
      <colBreaks count="1" manualBreakCount="1">
        <brk id="5" max="16" man="1"/>
      </colBreaks>
      <pageMargins left="0.25" right="0.25" top="0.75" bottom="0.75" header="0.3" footer="0.3"/>
      <pageSetup paperSize="9" scale="76"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76" orientation="portrait" horizontalDpi="300" verticalDpi="300" r:id="rId60"/>
  <headerFooter>
    <oddFooter>&amp;C- &amp;P -</oddFooter>
  </headerFooter>
  <colBreaks count="1" manualBreakCount="1">
    <brk id="5" max="16" man="1"/>
  </colBreaks>
  <drawing r:id="rId6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34"/>
  <sheetViews>
    <sheetView showGridLines="0" topLeftCell="C1" zoomScaleNormal="100" zoomScaleSheetLayoutView="100" workbookViewId="0">
      <selection activeCell="D19" sqref="D19"/>
    </sheetView>
  </sheetViews>
  <sheetFormatPr defaultColWidth="9" defaultRowHeight="13.5"/>
  <cols>
    <col min="1" max="2" width="11.875" style="209" customWidth="1"/>
    <col min="3" max="5" width="14.625" style="209" customWidth="1"/>
    <col min="6" max="6" width="10.625" style="209" bestFit="1" customWidth="1"/>
    <col min="7" max="7" width="2.875" style="209" customWidth="1"/>
    <col min="8" max="8" width="7.2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F1" s="271" t="s">
        <v>399</v>
      </c>
    </row>
    <row r="2" spans="1:9" ht="22.5" customHeight="1">
      <c r="A2" s="209" t="s">
        <v>1563</v>
      </c>
      <c r="I2" s="209" t="s">
        <v>1563</v>
      </c>
    </row>
    <row r="4" spans="1:9" ht="37.5" customHeight="1">
      <c r="A4" s="305" t="s">
        <v>343</v>
      </c>
      <c r="B4" s="305" t="s">
        <v>343</v>
      </c>
      <c r="C4" s="373" t="s">
        <v>1562</v>
      </c>
      <c r="D4" s="373" t="s">
        <v>1561</v>
      </c>
      <c r="E4" s="373" t="s">
        <v>1560</v>
      </c>
      <c r="F4" s="372"/>
    </row>
    <row r="5" spans="1:9" ht="22.5" customHeight="1">
      <c r="A5" s="305">
        <v>2010</v>
      </c>
      <c r="B5" s="305" t="s">
        <v>1093</v>
      </c>
      <c r="C5" s="53">
        <v>1637000</v>
      </c>
      <c r="D5" s="53">
        <v>1328000</v>
      </c>
      <c r="E5" s="53">
        <v>577</v>
      </c>
      <c r="F5" s="369"/>
    </row>
    <row r="6" spans="1:9" ht="22.5" customHeight="1">
      <c r="A6" s="305">
        <v>2011</v>
      </c>
      <c r="B6" s="305" t="s">
        <v>1092</v>
      </c>
      <c r="C6" s="491">
        <v>1489000</v>
      </c>
      <c r="D6" s="491">
        <v>992000</v>
      </c>
      <c r="E6" s="53">
        <v>669</v>
      </c>
      <c r="F6" s="549"/>
    </row>
    <row r="7" spans="1:9" ht="22.5" customHeight="1">
      <c r="A7" s="305">
        <v>2012</v>
      </c>
      <c r="B7" s="305" t="s">
        <v>1091</v>
      </c>
      <c r="C7" s="491">
        <v>1388719</v>
      </c>
      <c r="D7" s="491">
        <v>1257809</v>
      </c>
      <c r="E7" s="53">
        <v>672</v>
      </c>
      <c r="F7" s="549"/>
    </row>
    <row r="8" spans="1:9" ht="22.5" customHeight="1">
      <c r="A8" s="305">
        <v>2013</v>
      </c>
      <c r="B8" s="305" t="s">
        <v>1090</v>
      </c>
      <c r="C8" s="53">
        <v>1433000</v>
      </c>
      <c r="D8" s="53">
        <v>1234000</v>
      </c>
      <c r="E8" s="53">
        <v>818</v>
      </c>
      <c r="F8" s="164"/>
    </row>
    <row r="9" spans="1:9" ht="22.5" customHeight="1">
      <c r="A9" s="305">
        <v>2014</v>
      </c>
      <c r="B9" s="305" t="s">
        <v>1089</v>
      </c>
      <c r="C9" s="491">
        <v>1802000</v>
      </c>
      <c r="D9" s="491">
        <v>1356000</v>
      </c>
      <c r="E9" s="53">
        <v>850</v>
      </c>
    </row>
    <row r="10" spans="1:9" ht="22.5" customHeight="1">
      <c r="A10" s="305">
        <v>2015</v>
      </c>
      <c r="B10" s="305" t="s">
        <v>1088</v>
      </c>
      <c r="C10" s="491">
        <v>1271000</v>
      </c>
      <c r="D10" s="491">
        <v>1504000</v>
      </c>
      <c r="E10" s="53">
        <v>901</v>
      </c>
    </row>
    <row r="11" spans="1:9" ht="22.5" customHeight="1">
      <c r="A11" s="305">
        <v>2016</v>
      </c>
      <c r="B11" s="305" t="s">
        <v>1087</v>
      </c>
      <c r="C11" s="491">
        <v>1944000</v>
      </c>
      <c r="D11" s="491">
        <v>1862000</v>
      </c>
      <c r="E11" s="53">
        <v>950</v>
      </c>
    </row>
    <row r="12" spans="1:9" ht="22.5" customHeight="1">
      <c r="A12" s="305">
        <v>2017</v>
      </c>
      <c r="B12" s="305" t="s">
        <v>1086</v>
      </c>
      <c r="C12" s="730">
        <v>1223000</v>
      </c>
      <c r="D12" s="730">
        <v>2133000</v>
      </c>
      <c r="E12" s="53">
        <v>925</v>
      </c>
    </row>
    <row r="13" spans="1:9" ht="22.5" customHeight="1">
      <c r="A13" s="305">
        <v>2018</v>
      </c>
      <c r="B13" s="305" t="s">
        <v>1085</v>
      </c>
      <c r="C13" s="53">
        <v>991000</v>
      </c>
      <c r="D13" s="53">
        <v>2839000</v>
      </c>
      <c r="E13" s="53">
        <v>877</v>
      </c>
    </row>
    <row r="14" spans="1:9" ht="22.5" customHeight="1">
      <c r="A14" s="305">
        <v>2019</v>
      </c>
      <c r="B14" s="305" t="s">
        <v>1152</v>
      </c>
      <c r="C14" s="491">
        <v>1002000</v>
      </c>
      <c r="D14" s="491">
        <v>2992000</v>
      </c>
      <c r="E14" s="53">
        <v>806</v>
      </c>
    </row>
    <row r="15" spans="1:9" ht="22.5" customHeight="1">
      <c r="A15" s="305">
        <v>2020</v>
      </c>
      <c r="B15" s="305" t="s">
        <v>1151</v>
      </c>
      <c r="C15" s="491">
        <v>174286</v>
      </c>
      <c r="D15" s="491">
        <v>537624</v>
      </c>
      <c r="E15" s="53">
        <v>374</v>
      </c>
    </row>
    <row r="16" spans="1:9" ht="22.5" customHeight="1">
      <c r="A16" s="305">
        <v>2021</v>
      </c>
      <c r="B16" s="305" t="s">
        <v>1150</v>
      </c>
      <c r="C16" s="1224">
        <v>177913</v>
      </c>
      <c r="D16" s="1224">
        <v>515986</v>
      </c>
      <c r="E16" s="310">
        <v>477</v>
      </c>
    </row>
    <row r="17" spans="1:16" ht="22.5" customHeight="1">
      <c r="A17" s="305">
        <v>2022</v>
      </c>
      <c r="B17" s="305" t="s">
        <v>1268</v>
      </c>
      <c r="C17" s="1224">
        <v>413311</v>
      </c>
      <c r="D17" s="1224">
        <v>1649428</v>
      </c>
      <c r="E17" s="310">
        <v>561</v>
      </c>
    </row>
    <row r="18" spans="1:16" ht="22.5" customHeight="1">
      <c r="A18" s="305">
        <v>2023</v>
      </c>
      <c r="B18" s="305" t="s">
        <v>1603</v>
      </c>
      <c r="C18" s="1224">
        <v>989145</v>
      </c>
      <c r="D18" s="1224">
        <v>2315628</v>
      </c>
      <c r="E18" s="310">
        <v>886</v>
      </c>
    </row>
    <row r="19" spans="1:16" ht="22.5" customHeight="1"/>
    <row r="20" spans="1:16" ht="22.5" customHeight="1"/>
    <row r="21" spans="1:16" ht="22.5" customHeight="1"/>
    <row r="22" spans="1:16" ht="22.5" customHeight="1"/>
    <row r="23" spans="1:16" ht="22.5" customHeight="1"/>
    <row r="24" spans="1:16" ht="22.5" customHeight="1"/>
    <row r="25" spans="1:16" ht="22.5" customHeight="1"/>
    <row r="26" spans="1:16" ht="15.75" customHeight="1">
      <c r="I26" s="729"/>
      <c r="K26" s="188"/>
      <c r="L26" s="188"/>
      <c r="M26" s="188"/>
      <c r="N26" s="188"/>
      <c r="O26" s="188"/>
      <c r="P26" s="188"/>
    </row>
    <row r="27" spans="1:16" ht="15.75" customHeight="1">
      <c r="I27" s="273"/>
      <c r="J27" s="188"/>
      <c r="K27" s="188"/>
      <c r="L27" s="188"/>
      <c r="M27" s="188"/>
      <c r="N27" s="188"/>
      <c r="O27" s="188"/>
      <c r="P27" s="188"/>
    </row>
    <row r="28" spans="1:16" ht="15.75" customHeight="1">
      <c r="I28" s="273"/>
      <c r="J28" s="188"/>
      <c r="K28" s="188"/>
      <c r="L28" s="188"/>
      <c r="M28" s="188"/>
      <c r="N28" s="188"/>
      <c r="O28" s="188"/>
      <c r="P28" s="188"/>
    </row>
    <row r="29" spans="1:16" ht="15.75" customHeight="1">
      <c r="I29" s="273"/>
      <c r="J29" s="188"/>
      <c r="K29" s="188"/>
      <c r="L29" s="188"/>
      <c r="M29" s="188"/>
      <c r="N29" s="188"/>
      <c r="O29" s="188"/>
      <c r="P29" s="188"/>
    </row>
    <row r="30" spans="1:16" ht="15.75" customHeight="1">
      <c r="J30" s="188"/>
      <c r="K30" s="188"/>
      <c r="L30" s="188"/>
      <c r="M30" s="188"/>
      <c r="N30" s="188"/>
      <c r="O30" s="188"/>
      <c r="P30" s="188"/>
    </row>
    <row r="31" spans="1:16" ht="15.75" customHeight="1">
      <c r="I31" s="233"/>
      <c r="J31" s="188"/>
      <c r="K31" s="188"/>
      <c r="L31" s="188"/>
      <c r="M31" s="188"/>
      <c r="N31" s="188"/>
      <c r="O31" s="188"/>
      <c r="P31" s="188"/>
    </row>
    <row r="32" spans="1:16">
      <c r="J32" s="188"/>
      <c r="K32" s="188"/>
      <c r="L32" s="188"/>
      <c r="M32" s="188"/>
      <c r="N32" s="188"/>
      <c r="O32" s="188"/>
      <c r="P32" s="188"/>
    </row>
    <row r="33" spans="10:16">
      <c r="J33" s="188"/>
      <c r="K33" s="188"/>
      <c r="L33" s="188"/>
      <c r="M33" s="188"/>
      <c r="N33" s="188"/>
      <c r="O33" s="188"/>
      <c r="P33" s="188"/>
    </row>
    <row r="34" spans="10:16">
      <c r="J34" s="188"/>
      <c r="K34" s="188"/>
      <c r="L34" s="188"/>
      <c r="M34" s="188"/>
      <c r="N34" s="188"/>
      <c r="O34" s="188"/>
      <c r="P34" s="188"/>
    </row>
  </sheetData>
  <customSheetViews>
    <customSheetView guid="{7638DF67-4320-4B2E-8CED-F30400A22A6F}" scale="70" showGridLines="0" fitToPage="1" printArea="1">
      <selection activeCell="D19" sqref="D19"/>
      <colBreaks count="1" manualBreakCount="1">
        <brk id="6" max="21" man="1"/>
      </colBreaks>
      <pageMargins left="0.25" right="0.25" top="0.75" bottom="0.75" header="0.3" footer="0.3"/>
      <pageSetup paperSize="9" scale="81" orientation="landscape" horizontalDpi="300" verticalDpi="300" r:id="rId1"/>
      <headerFooter>
        <oddFooter>&amp;C- &amp;P -</oddFooter>
      </headerFooter>
    </customSheetView>
    <customSheetView guid="{033C36F7-E1E4-46BF-954B-BBA7310CE75C}"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2"/>
      <headerFooter>
        <oddFooter>&amp;C- &amp;P -</oddFooter>
      </headerFooter>
    </customSheetView>
    <customSheetView guid="{36472B0F-2A8F-4437-8A5B-DB8B4B6E968E}"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3"/>
      <headerFooter>
        <oddFooter>&amp;C- &amp;P -</oddFooter>
      </headerFooter>
    </customSheetView>
    <customSheetView guid="{2D0A6E8D-0408-4801-8FAA-C5FD88FF0EC2}" scale="70" showGridLines="0" fitToPage="1">
      <selection activeCell="D19" sqref="D19"/>
      <colBreaks count="1" manualBreakCount="1">
        <brk id="6" max="21" man="1"/>
      </colBreaks>
      <pageMargins left="0.25" right="0.25" top="0.75" bottom="0.75" header="0.3" footer="0.3"/>
      <pageSetup paperSize="9" scale="81" orientation="landscape" horizontalDpi="300" verticalDpi="300" r:id="rId4"/>
      <headerFooter>
        <oddFooter>&amp;C- &amp;P -</oddFooter>
      </headerFooter>
    </customSheetView>
    <customSheetView guid="{CCAE2F8D-A096-471A-A5DB-761473E75C80}" scale="70" showGridLines="0" fitToPage="1" printArea="1">
      <selection activeCell="D19" sqref="D19"/>
      <colBreaks count="1" manualBreakCount="1">
        <brk id="6" max="21" man="1"/>
      </colBreaks>
      <pageMargins left="0.25" right="0.25" top="0.75" bottom="0.75" header="0.3" footer="0.3"/>
      <pageSetup paperSize="9" scale="81" orientation="landscape" horizontalDpi="300" verticalDpi="300" r:id="rId5"/>
      <headerFooter>
        <oddFooter>&amp;C- &amp;P -</oddFooter>
      </headerFooter>
    </customSheetView>
    <customSheetView guid="{A70FDA42-82B2-4F14-8984-2E2044C05861}"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6"/>
      <headerFooter>
        <oddFooter>&amp;C- &amp;P -</oddFooter>
      </headerFooter>
    </customSheetView>
    <customSheetView guid="{F8F8F397-D6A3-4BD0-9E53-3D39483D1CBF}" scale="70" showGridLines="0" fitToPage="1">
      <selection activeCell="D19" sqref="D19"/>
      <colBreaks count="1" manualBreakCount="1">
        <brk id="6" max="21" man="1"/>
      </colBreaks>
      <pageMargins left="0.25" right="0.25" top="0.75" bottom="0.75" header="0.3" footer="0.3"/>
      <pageSetup paperSize="9" scale="81" orientation="landscape" horizontalDpi="300" verticalDpi="300" r:id="rId7"/>
      <headerFooter>
        <oddFooter>&amp;C- &amp;P -</oddFooter>
      </headerFooter>
    </customSheetView>
    <customSheetView guid="{D673FFEC-E07D-49B9-A0FC-BCF5FDFD2C67}" scale="115" showGridLines="0">
      <selection activeCell="A2" sqref="A2"/>
      <colBreaks count="1" manualBreakCount="1">
        <brk id="6" max="21" man="1"/>
      </colBreaks>
      <pageMargins left="0.25" right="0.25" top="0.75" bottom="0.75" header="0.3" footer="0.3"/>
      <pageSetup paperSize="9" scale="80" orientation="portrait" horizontalDpi="300" verticalDpi="300" r:id="rId8"/>
      <headerFooter>
        <oddFooter>&amp;C- &amp;P -</oddFooter>
      </headerFooter>
    </customSheetView>
    <customSheetView guid="{EE98275F-E3BA-4A7E-BE2A-0F7F35847352}"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9"/>
      <headerFooter>
        <oddFooter>&amp;C- &amp;P -</oddFooter>
      </headerFooter>
    </customSheetView>
    <customSheetView guid="{97E03D02-D480-4666-A6E1-59D4144B3FD9}"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10"/>
      <headerFooter>
        <oddFooter>&amp;C- &amp;P -</oddFooter>
      </headerFooter>
    </customSheetView>
    <customSheetView guid="{9A3FFD83-48B2-47DA-8A5E-53892F5AF928}" showGridLines="0" fitToPage="1" printArea="1" topLeftCell="A2">
      <selection activeCell="A2" sqref="A2"/>
      <colBreaks count="1" manualBreakCount="1">
        <brk id="6" max="21" man="1"/>
      </colBreaks>
      <pageMargins left="0.25" right="0.25" top="0.75" bottom="0.75" header="0.3" footer="0.3"/>
      <pageSetup paperSize="9" scale="81" orientation="landscape" horizontalDpi="300" verticalDpi="300" r:id="rId11"/>
      <headerFooter>
        <oddFooter>&amp;C- &amp;P -</oddFooter>
      </headerFooter>
    </customSheetView>
    <customSheetView guid="{717D5D0E-03BD-42FE-B02F-A9FF9CADF1A5}"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12"/>
      <headerFooter>
        <oddFooter>&amp;C- &amp;P -</oddFooter>
      </headerFooter>
    </customSheetView>
    <customSheetView guid="{30A2590E-B68F-488E-B4E2-55E3D8A53AAC}" scale="115" showGridLines="0">
      <selection activeCell="A2" sqref="A2"/>
      <colBreaks count="1" manualBreakCount="1">
        <brk id="6" max="21" man="1"/>
      </colBreaks>
      <pageMargins left="0.25" right="0.25" top="0.75" bottom="0.75" header="0.3" footer="0.3"/>
      <pageSetup paperSize="9" scale="80" orientation="portrait" horizontalDpi="300" verticalDpi="300" r:id="rId13"/>
      <headerFooter>
        <oddFooter>&amp;C- &amp;P -</oddFooter>
      </headerFooter>
    </customSheetView>
    <customSheetView guid="{031DD57E-C293-423A-8DF7-B2FDC9241663}" scale="115" showGridLines="0">
      <selection activeCell="A2" sqref="A2"/>
      <colBreaks count="1" manualBreakCount="1">
        <brk id="6" max="21" man="1"/>
      </colBreaks>
      <pageMargins left="0.25" right="0.25" top="0.75" bottom="0.75" header="0.3" footer="0.3"/>
      <pageSetup paperSize="9" scale="80" orientation="portrait" horizontalDpi="300" verticalDpi="300" r:id="rId14"/>
      <headerFooter>
        <oddFooter>&amp;C- &amp;P -</oddFooter>
      </headerFooter>
    </customSheetView>
    <customSheetView guid="{F9B3178F-FE3C-420E-BE2A-18A94A5552B8}" scale="115" showGridLines="0">
      <selection activeCell="A2" sqref="A2"/>
      <colBreaks count="1" manualBreakCount="1">
        <brk id="6" max="21" man="1"/>
      </colBreaks>
      <pageMargins left="0.25" right="0.25" top="0.75" bottom="0.75" header="0.3" footer="0.3"/>
      <pageSetup paperSize="9" scale="80" orientation="portrait" horizontalDpi="300" verticalDpi="300" r:id="rId15"/>
      <headerFooter>
        <oddFooter>&amp;C- &amp;P -</oddFooter>
      </headerFooter>
    </customSheetView>
    <customSheetView guid="{F314B098-4B95-4B92-8423-CB04A69922DF}" scale="115" showGridLines="0" printArea="1">
      <selection activeCell="A2" sqref="A2:R22"/>
      <colBreaks count="1" manualBreakCount="1">
        <brk id="6" max="21" man="1"/>
      </colBreaks>
      <pageMargins left="0.25" right="0.25" top="0.75" bottom="0.75" header="0.3" footer="0.3"/>
      <pageSetup paperSize="9" scale="80" orientation="portrait" horizontalDpi="300" verticalDpi="300" r:id="rId16"/>
      <headerFooter>
        <oddFooter>&amp;C- &amp;P -</oddFooter>
      </headerFooter>
    </customSheetView>
    <customSheetView guid="{BBA60712-7519-46EB-A3CF-B043CF2D8D90}"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17"/>
      <headerFooter>
        <oddFooter>&amp;C- &amp;P -</oddFooter>
      </headerFooter>
    </customSheetView>
    <customSheetView guid="{FAEA9D20-506D-4159-8291-B8ED06C29A08}" scale="70" showGridLines="0" fitToPage="1">
      <selection activeCell="C4" sqref="C4"/>
      <colBreaks count="1" manualBreakCount="1">
        <brk id="6" max="21" man="1"/>
      </colBreaks>
      <pageMargins left="0.25" right="0.25" top="0.75" bottom="0.75" header="0.3" footer="0.3"/>
      <pageSetup paperSize="9" scale="81" orientation="landscape" horizontalDpi="300" verticalDpi="300" r:id="rId18"/>
      <headerFooter>
        <oddFooter>&amp;C- &amp;P -</oddFooter>
      </headerFooter>
    </customSheetView>
    <customSheetView guid="{499C3B7B-ECFB-4FFB-BA0B-0B7B9DCC326F}" scale="115" showGridLines="0" printArea="1">
      <colBreaks count="1" manualBreakCount="1">
        <brk id="6" max="21" man="1"/>
      </colBreaks>
      <pageMargins left="0.25" right="0.25" top="0.75" bottom="0.75" header="0.3" footer="0.3"/>
      <pageSetup paperSize="9" scale="80" orientation="portrait" horizontalDpi="300" verticalDpi="300" r:id="rId19"/>
      <headerFooter>
        <oddFooter>&amp;C- &amp;P -</oddFooter>
      </headerFooter>
    </customSheetView>
    <customSheetView guid="{582EB886-5348-41F7-B6C3-7D5782D3ACD9}" scale="115" showGridLines="0">
      <colBreaks count="1" manualBreakCount="1">
        <brk id="6" max="21" man="1"/>
      </colBreaks>
      <pageMargins left="0.25" right="0.25" top="0.75" bottom="0.75" header="0.3" footer="0.3"/>
      <pageSetup paperSize="9" scale="80" orientation="portrait" horizontalDpi="300" verticalDpi="300" r:id="rId20"/>
      <headerFooter>
        <oddFooter>&amp;C- &amp;P -</oddFooter>
      </headerFooter>
    </customSheetView>
    <customSheetView guid="{67A28A89-E198-4A6E-809F-7C1EE1D592B0}" scale="115" showGridLines="0" printArea="1">
      <colBreaks count="1" manualBreakCount="1">
        <brk id="6" max="21" man="1"/>
      </colBreaks>
      <pageMargins left="0.25" right="0.25" top="0.75" bottom="0.75" header="0.3" footer="0.3"/>
      <pageSetup paperSize="9" scale="80" orientation="portrait" horizontalDpi="300" verticalDpi="300" r:id="rId21"/>
      <headerFooter>
        <oddFooter>&amp;C- &amp;P -</oddFooter>
      </headerFooter>
    </customSheetView>
    <customSheetView guid="{CED0B8D9-B004-48AD-A858-70C151F3F6A0}" scale="115" showGridLines="0">
      <colBreaks count="1" manualBreakCount="1">
        <brk id="6" max="21" man="1"/>
      </colBreaks>
      <pageMargins left="0.25" right="0.25" top="0.75" bottom="0.75" header="0.3" footer="0.3"/>
      <pageSetup paperSize="9" scale="80" orientation="portrait" horizontalDpi="300" verticalDpi="300" r:id="rId22"/>
      <headerFooter>
        <oddFooter>&amp;C- &amp;P -</oddFooter>
      </headerFooter>
    </customSheetView>
    <customSheetView guid="{76A99285-706C-47CC-88FC-63EDE717FCB7}" scale="115" showGridLines="0">
      <colBreaks count="1" manualBreakCount="1">
        <brk id="6" max="21" man="1"/>
      </colBreaks>
      <pageMargins left="0.25" right="0.25" top="0.75" bottom="0.75" header="0.3" footer="0.3"/>
      <pageSetup paperSize="9" scale="80" orientation="portrait" horizontalDpi="300" verticalDpi="300" r:id="rId23"/>
      <headerFooter>
        <oddFooter>&amp;C- &amp;P -</oddFooter>
      </headerFooter>
    </customSheetView>
    <customSheetView guid="{00865AC3-5823-4499-87D6-A32864153DFC}" scale="115" showGridLines="0">
      <colBreaks count="1" manualBreakCount="1">
        <brk id="6" max="21" man="1"/>
      </colBreaks>
      <pageMargins left="0.25" right="0.25" top="0.75" bottom="0.75" header="0.3" footer="0.3"/>
      <pageSetup paperSize="9" scale="80" orientation="portrait" horizontalDpi="300" verticalDpi="300" r:id="rId24"/>
      <headerFooter>
        <oddFooter>&amp;C- &amp;P -</oddFooter>
      </headerFooter>
    </customSheetView>
    <customSheetView guid="{441DB8A6-A33C-419D-875A-3F2FFBE6E0E8}" scale="115" showGridLines="0">
      <colBreaks count="1" manualBreakCount="1">
        <brk id="6" max="21" man="1"/>
      </colBreaks>
      <pageMargins left="0.25" right="0.25" top="0.75" bottom="0.75" header="0.3" footer="0.3"/>
      <pageSetup paperSize="9" scale="80" orientation="portrait" horizontalDpi="300" verticalDpi="300" r:id="rId25"/>
      <headerFooter>
        <oddFooter>&amp;C- &amp;P -</oddFooter>
      </headerFooter>
    </customSheetView>
    <customSheetView guid="{2BC28E4B-9C81-4843-8B55-63150A8DD92B}" scale="115" showGridLines="0">
      <colBreaks count="1" manualBreakCount="1">
        <brk id="6" max="21" man="1"/>
      </colBreaks>
      <pageMargins left="0.25" right="0.25" top="0.75" bottom="0.75" header="0.3" footer="0.3"/>
      <pageSetup paperSize="9" scale="80" orientation="portrait" horizontalDpi="300" verticalDpi="300" r:id="rId26"/>
      <headerFooter>
        <oddFooter>&amp;C- &amp;P -</oddFooter>
      </headerFooter>
    </customSheetView>
    <customSheetView guid="{CEC8D9A4-667A-441A-B348-38BA69B851DA}" scale="115" showGridLines="0">
      <colBreaks count="1" manualBreakCount="1">
        <brk id="6" max="21" man="1"/>
      </colBreaks>
      <pageMargins left="0.25" right="0.25" top="0.75" bottom="0.75" header="0.3" footer="0.3"/>
      <pageSetup paperSize="9" scale="80" orientation="portrait" horizontalDpi="300" verticalDpi="300" r:id="rId27"/>
      <headerFooter>
        <oddFooter>&amp;C- &amp;P -</oddFooter>
      </headerFooter>
    </customSheetView>
    <customSheetView guid="{84F041DC-148A-40FE-A6D1-68C2D054DF55}" scale="115" showGridLines="0">
      <colBreaks count="1" manualBreakCount="1">
        <brk id="6" max="21" man="1"/>
      </colBreaks>
      <pageMargins left="0.25" right="0.25" top="0.75" bottom="0.75" header="0.3" footer="0.3"/>
      <pageSetup paperSize="9" scale="80" orientation="portrait" horizontalDpi="300" verticalDpi="300" r:id="rId28"/>
      <headerFooter>
        <oddFooter>&amp;C- &amp;P -</oddFooter>
      </headerFooter>
    </customSheetView>
    <customSheetView guid="{EA8DD5C4-37CD-4D83-93C6-8AAE3FA22626}" scale="115" showGridLines="0">
      <colBreaks count="1" manualBreakCount="1">
        <brk id="6" max="21" man="1"/>
      </colBreaks>
      <pageMargins left="0.25" right="0.25" top="0.75" bottom="0.75" header="0.3" footer="0.3"/>
      <pageSetup paperSize="9" scale="80" orientation="portrait" horizontalDpi="300" verticalDpi="300" r:id="rId29"/>
      <headerFooter>
        <oddFooter>&amp;C- &amp;P -</oddFooter>
      </headerFooter>
    </customSheetView>
    <customSheetView guid="{EB719729-E4E7-4A6B-A0F2-B45634A8A39C}" scale="115" showGridLines="0">
      <colBreaks count="1" manualBreakCount="1">
        <brk id="6" max="21" man="1"/>
      </colBreaks>
      <pageMargins left="0.25" right="0.25" top="0.75" bottom="0.75" header="0.3" footer="0.3"/>
      <pageSetup paperSize="9" scale="80" orientation="portrait" horizontalDpi="300" verticalDpi="300" r:id="rId30"/>
      <headerFooter>
        <oddFooter>&amp;C- &amp;P -</oddFooter>
      </headerFooter>
    </customSheetView>
    <customSheetView guid="{3BCE3315-BEC0-4AD9-A818-0BC0D795FE7B}" scale="115" showGridLines="0" printArea="1">
      <colBreaks count="1" manualBreakCount="1">
        <brk id="6" max="21" man="1"/>
      </colBreaks>
      <pageMargins left="0.25" right="0.25" top="0.75" bottom="0.75" header="0.3" footer="0.3"/>
      <pageSetup paperSize="9" scale="80" orientation="portrait" horizontalDpi="300" verticalDpi="300" r:id="rId31"/>
      <headerFooter>
        <oddFooter>&amp;C- &amp;P -</oddFooter>
      </headerFooter>
    </customSheetView>
    <customSheetView guid="{D5E8139D-26D3-42E5-96BB-6121322C48CB}" scale="115" showGridLines="0">
      <colBreaks count="1" manualBreakCount="1">
        <brk id="6" max="21" man="1"/>
      </colBreaks>
      <pageMargins left="0.25" right="0.25" top="0.75" bottom="0.75" header="0.3" footer="0.3"/>
      <pageSetup paperSize="9" scale="80" orientation="portrait" horizontalDpi="300" verticalDpi="300" r:id="rId32"/>
      <headerFooter>
        <oddFooter>&amp;C- &amp;P -</oddFooter>
      </headerFooter>
    </customSheetView>
    <customSheetView guid="{A7A537DD-3639-4028-8374-24EF93F7F50D}" scale="115" showGridLines="0" printArea="1">
      <colBreaks count="1" manualBreakCount="1">
        <brk id="6" max="21" man="1"/>
      </colBreaks>
      <pageMargins left="0.25" right="0.25" top="0.75" bottom="0.75" header="0.3" footer="0.3"/>
      <pageSetup paperSize="9" scale="80" orientation="portrait" horizontalDpi="300" verticalDpi="300" r:id="rId33"/>
      <headerFooter>
        <oddFooter>&amp;C- &amp;P -</oddFooter>
      </headerFooter>
    </customSheetView>
    <customSheetView guid="{0B51740E-E870-447D-82CF-F9426A0FDB8A}" scale="115" showGridLines="0">
      <colBreaks count="1" manualBreakCount="1">
        <brk id="6" max="21" man="1"/>
      </colBreaks>
      <pageMargins left="0.25" right="0.25" top="0.75" bottom="0.75" header="0.3" footer="0.3"/>
      <pageSetup paperSize="9" scale="80" orientation="portrait" horizontalDpi="300" verticalDpi="300" r:id="rId34"/>
      <headerFooter>
        <oddFooter>&amp;C- &amp;P -</oddFooter>
      </headerFooter>
    </customSheetView>
    <customSheetView guid="{B25978DA-B72A-4DF3-B7F6-0B7323E18582}"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35"/>
      <headerFooter>
        <oddFooter>&amp;C- &amp;P -</oddFooter>
      </headerFooter>
    </customSheetView>
    <customSheetView guid="{1FD8CC80-ABBD-4004-965D-7C3A94C6060A}"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36"/>
      <headerFooter>
        <oddFooter>&amp;C- &amp;P -</oddFooter>
      </headerFooter>
    </customSheetView>
    <customSheetView guid="{4B3B3520-A8B7-4246-A658-5E3046C11156}"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37"/>
      <headerFooter>
        <oddFooter>&amp;C- &amp;P -</oddFooter>
      </headerFooter>
    </customSheetView>
    <customSheetView guid="{8AC86257-3275-45B0-9EB5-FCC978284538}"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38"/>
      <headerFooter>
        <oddFooter>&amp;C- &amp;P -</oddFooter>
      </headerFooter>
    </customSheetView>
    <customSheetView guid="{E45D6C9F-29CA-4814-BB11-FCF7794E8FD9}"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39"/>
      <headerFooter>
        <oddFooter>&amp;C- &amp;P -</oddFooter>
      </headerFooter>
    </customSheetView>
    <customSheetView guid="{8B4E2514-D1F2-4DC0-817C-9C588D7DCCCB}"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40"/>
      <headerFooter>
        <oddFooter>&amp;C- &amp;P -</oddFooter>
      </headerFooter>
    </customSheetView>
    <customSheetView guid="{C0326AA0-4A84-4874-8CF5-FBF582EDE8E4}"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41"/>
      <headerFooter>
        <oddFooter>&amp;C- &amp;P -</oddFooter>
      </headerFooter>
    </customSheetView>
    <customSheetView guid="{59B93C71-A242-4D48-B468-4BF3F954629F}" scale="115" showGridLines="0" printArea="1">
      <selection activeCell="A2" sqref="A2:R22"/>
      <colBreaks count="1" manualBreakCount="1">
        <brk id="6" max="21" man="1"/>
      </colBreaks>
      <pageMargins left="0.25" right="0.25" top="0.75" bottom="0.75" header="0.3" footer="0.3"/>
      <pageSetup paperSize="9" scale="80" orientation="portrait" horizontalDpi="300" verticalDpi="300" r:id="rId42"/>
      <headerFooter>
        <oddFooter>&amp;C- &amp;P -</oddFooter>
      </headerFooter>
    </customSheetView>
    <customSheetView guid="{1E58E4D1-4C75-4B8C-BEB1-17A46DD86746}"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43"/>
      <headerFooter>
        <oddFooter>&amp;C- &amp;P -</oddFooter>
      </headerFooter>
    </customSheetView>
    <customSheetView guid="{D71B0015-E1E5-4683-BC96-4B8372B0A92C}"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44"/>
      <headerFooter>
        <oddFooter>&amp;C- &amp;P -</oddFooter>
      </headerFooter>
    </customSheetView>
    <customSheetView guid="{7A9295A9-5D4A-4252-8AE5-EAA229FB3161}"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45"/>
      <headerFooter>
        <oddFooter>&amp;C- &amp;P -</oddFooter>
      </headerFooter>
    </customSheetView>
    <customSheetView guid="{034C4040-D496-4677-9760-C8AFC8A3816C}"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46"/>
      <headerFooter>
        <oddFooter>&amp;C- &amp;P -</oddFooter>
      </headerFooter>
    </customSheetView>
    <customSheetView guid="{430D13A4-4EC3-4F3B-94F5-67B604D20D98}" scale="70" showGridLines="0" fitToPage="1" printArea="1">
      <selection activeCell="Q30" sqref="Q30"/>
      <colBreaks count="1" manualBreakCount="1">
        <brk id="6" max="21" man="1"/>
      </colBreaks>
      <pageMargins left="0.25" right="0.25" top="0.75" bottom="0.75" header="0.3" footer="0.3"/>
      <pageSetup paperSize="9" scale="81" orientation="landscape" horizontalDpi="300" verticalDpi="300" r:id="rId47"/>
      <headerFooter>
        <oddFooter>&amp;C- &amp;P -</oddFooter>
      </headerFooter>
    </customSheetView>
    <customSheetView guid="{337CCED3-5E6B-4E3D-BC98-489707EF974E}" scale="115" showGridLines="0" printArea="1">
      <selection activeCell="A2" sqref="A2:R22"/>
      <colBreaks count="1" manualBreakCount="1">
        <brk id="6" max="21" man="1"/>
      </colBreaks>
      <pageMargins left="0.25" right="0.25" top="0.75" bottom="0.75" header="0.3" footer="0.3"/>
      <pageSetup paperSize="9" scale="80" orientation="portrait" horizontalDpi="300" verticalDpi="300" r:id="rId48"/>
      <headerFooter>
        <oddFooter>&amp;C- &amp;P -</oddFooter>
      </headerFooter>
    </customSheetView>
    <customSheetView guid="{0EDD8A79-DA95-4C03-AB90-8EF8BEF7366A}" scale="70" showGridLines="0" fitToPage="1">
      <selection activeCell="D19" sqref="D19"/>
      <colBreaks count="1" manualBreakCount="1">
        <brk id="6" max="21" man="1"/>
      </colBreaks>
      <pageMargins left="0.25" right="0.25" top="0.75" bottom="0.75" header="0.3" footer="0.3"/>
      <pageSetup paperSize="9" scale="81" orientation="landscape" horizontalDpi="300" verticalDpi="300" r:id="rId49"/>
      <headerFooter>
        <oddFooter>&amp;C- &amp;P -</oddFooter>
      </headerFooter>
    </customSheetView>
    <customSheetView guid="{214495F1-9B71-47E5-887D-A07A1A95C8B8}" scale="70" showGridLines="0" fitToPage="1">
      <selection activeCell="D19" sqref="D19"/>
      <colBreaks count="1" manualBreakCount="1">
        <brk id="6" max="21" man="1"/>
      </colBreaks>
      <pageMargins left="0.25" right="0.25" top="0.75" bottom="0.75" header="0.3" footer="0.3"/>
      <pageSetup paperSize="9" scale="81" orientation="landscape" horizontalDpi="300" verticalDpi="300" r:id="rId50"/>
      <headerFooter>
        <oddFooter>&amp;C- &amp;P -</oddFooter>
      </headerFooter>
    </customSheetView>
    <customSheetView guid="{CD8CBEF9-02F2-47BF-8155-972E366007BB}" scale="115" showGridLines="0" printArea="1">
      <selection activeCell="D19" sqref="D19"/>
      <colBreaks count="1" manualBreakCount="1">
        <brk id="6" max="21" man="1"/>
      </colBreaks>
      <pageMargins left="0.25" right="0.25" top="0.75" bottom="0.75" header="0.3" footer="0.3"/>
      <pageSetup paperSize="9" scale="80" orientation="portrait" horizontalDpi="300" verticalDpi="300" r:id="rId51"/>
      <headerFooter>
        <oddFooter>&amp;C- &amp;P -</oddFooter>
      </headerFooter>
    </customSheetView>
    <customSheetView guid="{BD61EDB6-A93F-4890-AEDE-32E26E64EB3F}"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52"/>
      <headerFooter>
        <oddFooter>&amp;C- &amp;P -</oddFooter>
      </headerFooter>
    </customSheetView>
    <customSheetView guid="{2551149C-B400-4FF7-9C66-7D38AF192CD3}" scale="70" showGridLines="0" fitToPage="1">
      <selection activeCell="D19" sqref="D19"/>
      <colBreaks count="1" manualBreakCount="1">
        <brk id="6" max="21" man="1"/>
      </colBreaks>
      <pageMargins left="0.25" right="0.25" top="0.75" bottom="0.75" header="0.3" footer="0.3"/>
      <pageSetup paperSize="9" scale="81" orientation="landscape" horizontalDpi="300" verticalDpi="300" r:id="rId53"/>
      <headerFooter>
        <oddFooter>&amp;C- &amp;P -</oddFooter>
      </headerFooter>
    </customSheetView>
    <customSheetView guid="{F0A88F7F-B050-44D2-9557-2B68B424EAF3}"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54"/>
      <headerFooter>
        <oddFooter>&amp;C- &amp;P -</oddFooter>
      </headerFooter>
    </customSheetView>
    <customSheetView guid="{2868789A-41EF-4245-B3C9-D4B5F666F8F4}" scale="70" showGridLines="0" fitToPage="1" printArea="1">
      <selection activeCell="Q30" sqref="Q30"/>
      <colBreaks count="1" manualBreakCount="1">
        <brk id="6" max="21" man="1"/>
      </colBreaks>
      <pageMargins left="0.25" right="0.25" top="0.75" bottom="0.75" header="0.3" footer="0.3"/>
      <pageSetup paperSize="9" scale="81" orientation="landscape" horizontalDpi="300" verticalDpi="300" r:id="rId55"/>
      <headerFooter>
        <oddFooter>&amp;C- &amp;P -</oddFooter>
      </headerFooter>
    </customSheetView>
    <customSheetView guid="{D4061CCF-D275-4D76-9A0F-61EA73C6A533}"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56"/>
      <headerFooter>
        <oddFooter>&amp;C- &amp;P -</oddFooter>
      </headerFooter>
    </customSheetView>
    <customSheetView guid="{EDD10121-F027-40CB-A383-1ABBBA7824D4}"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57"/>
      <headerFooter>
        <oddFooter>&amp;C- &amp;P -</oddFooter>
      </headerFooter>
    </customSheetView>
    <customSheetView guid="{D6BD57F8-F6EE-4534-8181-C57064A1B98C}" scale="130" showGridLines="0" fitToPage="1" topLeftCell="L4">
      <selection activeCell="A4" sqref="A4:E18"/>
      <colBreaks count="1" manualBreakCount="1">
        <brk id="6" max="21" man="1"/>
      </colBreaks>
      <pageMargins left="0.25" right="0.25" top="0.75" bottom="0.75" header="0.3" footer="0.3"/>
      <pageSetup paperSize="9" scale="81" orientation="landscape" horizontalDpi="300" verticalDpi="300" r:id="rId58"/>
      <headerFooter>
        <oddFooter>&amp;C- &amp;P -</oddFooter>
      </headerFooter>
    </customSheetView>
    <customSheetView guid="{277459B4-A39D-41CB-B2BE-AB6578293E76}" scale="130" showGridLines="0" fitToPage="1" printArea="1" topLeftCell="L4">
      <selection activeCell="A4" sqref="A4:E18"/>
      <colBreaks count="1" manualBreakCount="1">
        <brk id="6" max="21" man="1"/>
      </colBreaks>
      <pageMargins left="0.25" right="0.25" top="0.75" bottom="0.75" header="0.3" footer="0.3"/>
      <pageSetup paperSize="9" scale="81" orientation="landscape"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81" orientation="landscape" horizontalDpi="300" verticalDpi="300" r:id="rId60"/>
  <headerFooter>
    <oddFooter>&amp;C- &amp;P -</oddFooter>
  </headerFooter>
  <colBreaks count="1" manualBreakCount="1">
    <brk id="6" max="21" man="1"/>
  </colBreaks>
  <drawing r:id="rId6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31"/>
  <sheetViews>
    <sheetView showGridLines="0" topLeftCell="C1" zoomScale="115" zoomScaleNormal="115" zoomScaleSheetLayoutView="100" workbookViewId="0">
      <selection activeCell="C19" sqref="C19"/>
    </sheetView>
  </sheetViews>
  <sheetFormatPr defaultColWidth="9" defaultRowHeight="13.5"/>
  <cols>
    <col min="1" max="2" width="11.875" style="209" customWidth="1"/>
    <col min="3" max="3" width="14.625" style="209" customWidth="1"/>
    <col min="4" max="4" width="10.625" style="209" bestFit="1" customWidth="1"/>
    <col min="5" max="5" width="7.2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271" t="s">
        <v>399</v>
      </c>
    </row>
    <row r="2" spans="1:6" ht="21.75" customHeight="1">
      <c r="A2" s="209" t="s">
        <v>1565</v>
      </c>
      <c r="F2" s="209" t="s">
        <v>1565</v>
      </c>
    </row>
    <row r="4" spans="1:6" ht="37.5" customHeight="1">
      <c r="A4" s="51" t="s">
        <v>343</v>
      </c>
      <c r="B4" s="51" t="s">
        <v>344</v>
      </c>
      <c r="C4" s="373" t="s">
        <v>1564</v>
      </c>
      <c r="D4" s="372"/>
    </row>
    <row r="5" spans="1:6" ht="22.5" customHeight="1">
      <c r="A5" s="51">
        <v>2010</v>
      </c>
      <c r="B5" s="51" t="s">
        <v>557</v>
      </c>
      <c r="C5" s="732">
        <v>9168000000</v>
      </c>
      <c r="D5" s="731"/>
    </row>
    <row r="6" spans="1:6" ht="22.5" customHeight="1">
      <c r="A6" s="51">
        <v>2011</v>
      </c>
      <c r="B6" s="51" t="s">
        <v>580</v>
      </c>
      <c r="C6" s="732">
        <v>3624000000</v>
      </c>
      <c r="D6" s="731"/>
    </row>
    <row r="7" spans="1:6" ht="22.5" customHeight="1">
      <c r="A7" s="51">
        <v>2012</v>
      </c>
      <c r="B7" s="51" t="s">
        <v>345</v>
      </c>
      <c r="C7" s="732">
        <v>10150000000</v>
      </c>
      <c r="D7" s="731"/>
    </row>
    <row r="8" spans="1:6" ht="22.5" customHeight="1">
      <c r="A8" s="51">
        <v>2013</v>
      </c>
      <c r="B8" s="51" t="s">
        <v>346</v>
      </c>
      <c r="C8" s="732">
        <v>11153000000</v>
      </c>
      <c r="D8" s="733"/>
    </row>
    <row r="9" spans="1:6" ht="22.5" customHeight="1">
      <c r="A9" s="51">
        <v>2014</v>
      </c>
      <c r="B9" s="51" t="s">
        <v>347</v>
      </c>
      <c r="C9" s="732">
        <v>13342000000</v>
      </c>
      <c r="D9" s="731"/>
    </row>
    <row r="10" spans="1:6" ht="22.5" customHeight="1">
      <c r="A10" s="51">
        <v>2015</v>
      </c>
      <c r="B10" s="51" t="s">
        <v>348</v>
      </c>
      <c r="C10" s="732">
        <v>17680000000</v>
      </c>
      <c r="D10" s="731"/>
    </row>
    <row r="11" spans="1:6" ht="22.5" customHeight="1">
      <c r="A11" s="51">
        <v>2016</v>
      </c>
      <c r="B11" s="51" t="s">
        <v>349</v>
      </c>
      <c r="C11" s="732">
        <v>18692000000</v>
      </c>
      <c r="D11" s="731"/>
    </row>
    <row r="12" spans="1:6" ht="22.5" customHeight="1">
      <c r="A12" s="51">
        <v>2017</v>
      </c>
      <c r="B12" s="51" t="s">
        <v>350</v>
      </c>
      <c r="C12" s="732">
        <v>18888000000</v>
      </c>
      <c r="D12" s="731"/>
    </row>
    <row r="13" spans="1:6" ht="22.5" customHeight="1">
      <c r="A13" s="51">
        <v>2018</v>
      </c>
      <c r="B13" s="51" t="s">
        <v>351</v>
      </c>
      <c r="C13" s="732">
        <v>19057000000</v>
      </c>
      <c r="D13" s="731"/>
    </row>
    <row r="14" spans="1:6" ht="22.5" customHeight="1">
      <c r="A14" s="51">
        <v>2019</v>
      </c>
      <c r="B14" s="51" t="s">
        <v>352</v>
      </c>
      <c r="C14" s="732">
        <v>16382000000</v>
      </c>
      <c r="D14" s="731"/>
    </row>
    <row r="15" spans="1:6" ht="22.5" customHeight="1">
      <c r="A15" s="51">
        <v>2020</v>
      </c>
      <c r="B15" s="51" t="s">
        <v>556</v>
      </c>
      <c r="C15" s="732">
        <v>1886000000</v>
      </c>
      <c r="D15" s="731"/>
    </row>
    <row r="16" spans="1:6" ht="22.5" customHeight="1">
      <c r="A16" s="295">
        <v>2021</v>
      </c>
      <c r="B16" s="295" t="s">
        <v>585</v>
      </c>
      <c r="C16" s="1225">
        <v>1751000000</v>
      </c>
    </row>
    <row r="17" spans="1:3" ht="22.5" customHeight="1">
      <c r="A17" s="295">
        <v>2022</v>
      </c>
      <c r="B17" s="295" t="s">
        <v>632</v>
      </c>
      <c r="C17" s="1225">
        <v>6952000000</v>
      </c>
    </row>
    <row r="18" spans="1:3" ht="22.5" customHeight="1">
      <c r="A18" s="305">
        <v>2023</v>
      </c>
      <c r="B18" s="305" t="s">
        <v>1593</v>
      </c>
      <c r="C18" s="1225">
        <v>11045000000</v>
      </c>
    </row>
    <row r="19" spans="1:3" ht="22.5" customHeight="1"/>
    <row r="20" spans="1:3" ht="22.5" customHeight="1"/>
    <row r="22" spans="1:3" ht="22.5" customHeight="1"/>
    <row r="23" spans="1:3" ht="22.5" customHeight="1"/>
    <row r="24" spans="1:3" ht="22.5" customHeight="1"/>
    <row r="25" spans="1:3" ht="22.5" customHeight="1"/>
    <row r="26" spans="1:3" ht="22.5" customHeight="1"/>
    <row r="27" spans="1:3" ht="22.5" customHeight="1"/>
    <row r="28" spans="1:3" ht="22.5" customHeight="1"/>
    <row r="29" spans="1:3" ht="22.5" customHeight="1"/>
    <row r="30" spans="1:3" ht="22.5" customHeight="1"/>
    <row r="31" spans="1:3" ht="22.5" customHeight="1"/>
  </sheetData>
  <customSheetViews>
    <customSheetView guid="{7638DF67-4320-4B2E-8CED-F30400A22A6F}" scale="85" showGridLines="0" fitToPage="1" printArea="1">
      <selection activeCell="C19" sqref="C19"/>
      <colBreaks count="1" manualBreakCount="1">
        <brk id="4" max="19" man="1"/>
      </colBreaks>
      <pageMargins left="0.25" right="0.25" top="0.75" bottom="0.75" header="0.3" footer="0.3"/>
      <pageSetup paperSize="9" orientation="landscape" horizontalDpi="300" verticalDpi="300" r:id="rId1"/>
      <headerFooter>
        <oddFooter>&amp;C- &amp;P -</oddFooter>
      </headerFooter>
    </customSheetView>
    <customSheetView guid="{033C36F7-E1E4-46BF-954B-BBA7310CE75C}" scale="85" showGridLines="0" fitToPage="1">
      <selection activeCell="A2" sqref="A2:N23"/>
      <colBreaks count="1" manualBreakCount="1">
        <brk id="4" max="19" man="1"/>
      </colBreaks>
      <pageMargins left="0.25" right="0.25" top="0.75" bottom="0.75" header="0.3" footer="0.3"/>
      <pageSetup paperSize="9" orientation="landscape" horizontalDpi="300" verticalDpi="300" r:id="rId2"/>
      <headerFooter>
        <oddFooter>&amp;C- &amp;P -</oddFooter>
      </headerFooter>
    </customSheetView>
    <customSheetView guid="{36472B0F-2A8F-4437-8A5B-DB8B4B6E968E}" scale="115" showGridLines="0" printArea="1">
      <selection activeCell="K26" sqref="K26"/>
      <colBreaks count="1" manualBreakCount="1">
        <brk id="4" max="19" man="1"/>
      </colBreaks>
      <pageMargins left="0.25" right="0.25" top="0.75" bottom="0.75" header="0.3" footer="0.3"/>
      <pageSetup paperSize="9" scale="82" orientation="portrait" horizontalDpi="300" verticalDpi="300" r:id="rId3"/>
      <headerFooter>
        <oddFooter>&amp;C- &amp;P -</oddFooter>
      </headerFooter>
    </customSheetView>
    <customSheetView guid="{2D0A6E8D-0408-4801-8FAA-C5FD88FF0EC2}" scale="85" showGridLines="0" fitToPage="1">
      <selection activeCell="C19" sqref="C19"/>
      <colBreaks count="1" manualBreakCount="1">
        <brk id="4" max="19" man="1"/>
      </colBreaks>
      <pageMargins left="0.25" right="0.25" top="0.75" bottom="0.75" header="0.3" footer="0.3"/>
      <pageSetup paperSize="9" orientation="landscape" horizontalDpi="300" verticalDpi="300" r:id="rId4"/>
      <headerFooter>
        <oddFooter>&amp;C- &amp;P -</oddFooter>
      </headerFooter>
    </customSheetView>
    <customSheetView guid="{CCAE2F8D-A096-471A-A5DB-761473E75C80}" scale="85" showGridLines="0" fitToPage="1" printArea="1">
      <selection activeCell="C19" sqref="C19"/>
      <colBreaks count="1" manualBreakCount="1">
        <brk id="4" max="19" man="1"/>
      </colBreaks>
      <pageMargins left="0.25" right="0.25" top="0.75" bottom="0.75" header="0.3" footer="0.3"/>
      <pageSetup paperSize="9" orientation="landscape" horizontalDpi="300" verticalDpi="300" r:id="rId5"/>
      <headerFooter>
        <oddFooter>&amp;C- &amp;P -</oddFooter>
      </headerFooter>
    </customSheetView>
    <customSheetView guid="{A70FDA42-82B2-4F14-8984-2E2044C05861}" scale="85" showGridLines="0" fitToPage="1">
      <selection activeCell="A2" sqref="A2:N23"/>
      <colBreaks count="1" manualBreakCount="1">
        <brk id="4" max="19" man="1"/>
      </colBreaks>
      <pageMargins left="0.25" right="0.25" top="0.75" bottom="0.75" header="0.3" footer="0.3"/>
      <pageSetup paperSize="9" orientation="landscape" horizontalDpi="300" verticalDpi="300" r:id="rId6"/>
      <headerFooter>
        <oddFooter>&amp;C- &amp;P -</oddFooter>
      </headerFooter>
    </customSheetView>
    <customSheetView guid="{F8F8F397-D6A3-4BD0-9E53-3D39483D1CBF}" scale="85" showGridLines="0" fitToPage="1">
      <selection activeCell="C19" sqref="C19"/>
      <colBreaks count="1" manualBreakCount="1">
        <brk id="4" max="19" man="1"/>
      </colBreaks>
      <pageMargins left="0.25" right="0.25" top="0.75" bottom="0.75" header="0.3" footer="0.3"/>
      <pageSetup paperSize="9" orientation="landscape" horizontalDpi="300" verticalDpi="300" r:id="rId7"/>
      <headerFooter>
        <oddFooter>&amp;C- &amp;P -</oddFooter>
      </headerFooter>
    </customSheetView>
    <customSheetView guid="{D673FFEC-E07D-49B9-A0FC-BCF5FDFD2C67}" scale="115" showGridLines="0">
      <selection activeCell="K26" sqref="K26"/>
      <colBreaks count="1" manualBreakCount="1">
        <brk id="4" max="19" man="1"/>
      </colBreaks>
      <pageMargins left="0.25" right="0.25" top="0.75" bottom="0.75" header="0.3" footer="0.3"/>
      <pageSetup paperSize="9" scale="82" orientation="portrait" horizontalDpi="300" verticalDpi="300" r:id="rId8"/>
      <headerFooter>
        <oddFooter>&amp;C- &amp;P -</oddFooter>
      </headerFooter>
    </customSheetView>
    <customSheetView guid="{EE98275F-E3BA-4A7E-BE2A-0F7F35847352}" scale="115" showGridLines="0" printArea="1">
      <selection activeCell="K26" sqref="K26"/>
      <colBreaks count="1" manualBreakCount="1">
        <brk id="4" max="19" man="1"/>
      </colBreaks>
      <pageMargins left="0.25" right="0.25" top="0.75" bottom="0.75" header="0.3" footer="0.3"/>
      <pageSetup paperSize="9" scale="82" orientation="portrait" horizontalDpi="300" verticalDpi="300" r:id="rId9"/>
      <headerFooter>
        <oddFooter>&amp;C- &amp;P -</oddFooter>
      </headerFooter>
    </customSheetView>
    <customSheetView guid="{97E03D02-D480-4666-A6E1-59D4144B3FD9}"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10"/>
      <headerFooter>
        <oddFooter>&amp;C- &amp;P -</oddFooter>
      </headerFooter>
    </customSheetView>
    <customSheetView guid="{9A3FFD83-48B2-47DA-8A5E-53892F5AF928}"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11"/>
      <headerFooter>
        <oddFooter>&amp;C- &amp;P -</oddFooter>
      </headerFooter>
    </customSheetView>
    <customSheetView guid="{717D5D0E-03BD-42FE-B02F-A9FF9CADF1A5}" scale="85" showGridLines="0" fitToPage="1">
      <selection activeCell="A2" sqref="A2:N23"/>
      <colBreaks count="1" manualBreakCount="1">
        <brk id="4" max="19" man="1"/>
      </colBreaks>
      <pageMargins left="0.25" right="0.25" top="0.75" bottom="0.75" header="0.3" footer="0.3"/>
      <pageSetup paperSize="9" orientation="landscape" horizontalDpi="300" verticalDpi="300" r:id="rId12"/>
      <headerFooter>
        <oddFooter>&amp;C- &amp;P -</oddFooter>
      </headerFooter>
    </customSheetView>
    <customSheetView guid="{30A2590E-B68F-488E-B4E2-55E3D8A53AAC}" scale="115" showGridLines="0">
      <colBreaks count="1" manualBreakCount="1">
        <brk id="4" max="19" man="1"/>
      </colBreaks>
      <pageMargins left="0.25" right="0.25" top="0.75" bottom="0.75" header="0.3" footer="0.3"/>
      <pageSetup paperSize="9" scale="82" orientation="portrait" horizontalDpi="300" verticalDpi="300" r:id="rId13"/>
      <headerFooter>
        <oddFooter>&amp;C- &amp;P -</oddFooter>
      </headerFooter>
    </customSheetView>
    <customSheetView guid="{031DD57E-C293-423A-8DF7-B2FDC9241663}" scale="115" showGridLines="0">
      <colBreaks count="1" manualBreakCount="1">
        <brk id="4" max="19" man="1"/>
      </colBreaks>
      <pageMargins left="0.25" right="0.25" top="0.75" bottom="0.75" header="0.3" footer="0.3"/>
      <pageSetup paperSize="9" scale="82" orientation="portrait" horizontalDpi="300" verticalDpi="300" r:id="rId14"/>
      <headerFooter>
        <oddFooter>&amp;C- &amp;P -</oddFooter>
      </headerFooter>
    </customSheetView>
    <customSheetView guid="{F9B3178F-FE3C-420E-BE2A-18A94A5552B8}" scale="115" showGridLines="0">
      <colBreaks count="1" manualBreakCount="1">
        <brk id="4" max="19" man="1"/>
      </colBreaks>
      <pageMargins left="0.25" right="0.25" top="0.75" bottom="0.75" header="0.3" footer="0.3"/>
      <pageSetup paperSize="9" scale="82" orientation="portrait" horizontalDpi="300" verticalDpi="300" r:id="rId15"/>
      <headerFooter>
        <oddFooter>&amp;C- &amp;P -</oddFooter>
      </headerFooter>
    </customSheetView>
    <customSheetView guid="{F314B098-4B95-4B92-8423-CB04A69922DF}" scale="115" showGridLines="0" printArea="1">
      <selection activeCell="A2" sqref="A2:N23"/>
      <colBreaks count="1" manualBreakCount="1">
        <brk id="4" max="19" man="1"/>
      </colBreaks>
      <pageMargins left="0.25" right="0.25" top="0.75" bottom="0.75" header="0.3" footer="0.3"/>
      <pageSetup paperSize="9" scale="82" orientation="portrait" horizontalDpi="300" verticalDpi="300" r:id="rId16"/>
      <headerFooter>
        <oddFooter>&amp;C- &amp;P -</oddFooter>
      </headerFooter>
    </customSheetView>
    <customSheetView guid="{BBA60712-7519-46EB-A3CF-B043CF2D8D90}"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17"/>
      <headerFooter>
        <oddFooter>&amp;C- &amp;P -</oddFooter>
      </headerFooter>
    </customSheetView>
    <customSheetView guid="{FAEA9D20-506D-4159-8291-B8ED06C29A08}" scale="85" showGridLines="0" fitToPage="1">
      <selection activeCell="A2" sqref="A2:N23"/>
      <colBreaks count="1" manualBreakCount="1">
        <brk id="4" max="19" man="1"/>
      </colBreaks>
      <pageMargins left="0.25" right="0.25" top="0.75" bottom="0.75" header="0.3" footer="0.3"/>
      <pageSetup paperSize="9" orientation="landscape" horizontalDpi="300" verticalDpi="300" r:id="rId18"/>
      <headerFooter>
        <oddFooter>&amp;C- &amp;P -</oddFooter>
      </headerFooter>
    </customSheetView>
    <customSheetView guid="{499C3B7B-ECFB-4FFB-BA0B-0B7B9DCC326F}" scale="115" showGridLines="0" printArea="1">
      <colBreaks count="1" manualBreakCount="1">
        <brk id="4" max="19" man="1"/>
      </colBreaks>
      <pageMargins left="0.25" right="0.25" top="0.75" bottom="0.75" header="0.3" footer="0.3"/>
      <pageSetup paperSize="9" scale="82" orientation="portrait" horizontalDpi="300" verticalDpi="300" r:id="rId19"/>
      <headerFooter>
        <oddFooter>&amp;C- &amp;P -</oddFooter>
      </headerFooter>
    </customSheetView>
    <customSheetView guid="{582EB886-5348-41F7-B6C3-7D5782D3ACD9}" scale="115" showGridLines="0">
      <colBreaks count="1" manualBreakCount="1">
        <brk id="4" max="19" man="1"/>
      </colBreaks>
      <pageMargins left="0.25" right="0.25" top="0.75" bottom="0.75" header="0.3" footer="0.3"/>
      <pageSetup paperSize="9" scale="82" orientation="portrait" horizontalDpi="300" verticalDpi="300" r:id="rId20"/>
      <headerFooter>
        <oddFooter>&amp;C- &amp;P -</oddFooter>
      </headerFooter>
    </customSheetView>
    <customSheetView guid="{67A28A89-E198-4A6E-809F-7C1EE1D592B0}" scale="115" showGridLines="0" printArea="1">
      <colBreaks count="1" manualBreakCount="1">
        <brk id="4" max="19" man="1"/>
      </colBreaks>
      <pageMargins left="0.25" right="0.25" top="0.75" bottom="0.75" header="0.3" footer="0.3"/>
      <pageSetup paperSize="9" scale="82" orientation="portrait" horizontalDpi="300" verticalDpi="300" r:id="rId21"/>
      <headerFooter>
        <oddFooter>&amp;C- &amp;P -</oddFooter>
      </headerFooter>
    </customSheetView>
    <customSheetView guid="{CED0B8D9-B004-48AD-A858-70C151F3F6A0}" scale="115" showGridLines="0">
      <colBreaks count="1" manualBreakCount="1">
        <brk id="4" max="19" man="1"/>
      </colBreaks>
      <pageMargins left="0.25" right="0.25" top="0.75" bottom="0.75" header="0.3" footer="0.3"/>
      <pageSetup paperSize="9" scale="82" orientation="portrait" horizontalDpi="300" verticalDpi="300" r:id="rId22"/>
      <headerFooter>
        <oddFooter>&amp;C- &amp;P -</oddFooter>
      </headerFooter>
    </customSheetView>
    <customSheetView guid="{76A99285-706C-47CC-88FC-63EDE717FCB7}" scale="115" showGridLines="0">
      <colBreaks count="1" manualBreakCount="1">
        <brk id="4" max="19" man="1"/>
      </colBreaks>
      <pageMargins left="0.25" right="0.25" top="0.75" bottom="0.75" header="0.3" footer="0.3"/>
      <pageSetup paperSize="9" scale="82" orientation="portrait" horizontalDpi="300" verticalDpi="300" r:id="rId23"/>
      <headerFooter>
        <oddFooter>&amp;C- &amp;P -</oddFooter>
      </headerFooter>
    </customSheetView>
    <customSheetView guid="{00865AC3-5823-4499-87D6-A32864153DFC}" scale="115" showGridLines="0">
      <colBreaks count="1" manualBreakCount="1">
        <brk id="4" max="19" man="1"/>
      </colBreaks>
      <pageMargins left="0.25" right="0.25" top="0.75" bottom="0.75" header="0.3" footer="0.3"/>
      <pageSetup paperSize="9" scale="82" orientation="portrait" horizontalDpi="300" verticalDpi="300" r:id="rId24"/>
      <headerFooter>
        <oddFooter>&amp;C- &amp;P -</oddFooter>
      </headerFooter>
    </customSheetView>
    <customSheetView guid="{441DB8A6-A33C-419D-875A-3F2FFBE6E0E8}" scale="115" showGridLines="0">
      <colBreaks count="1" manualBreakCount="1">
        <brk id="4" max="19" man="1"/>
      </colBreaks>
      <pageMargins left="0.25" right="0.25" top="0.75" bottom="0.75" header="0.3" footer="0.3"/>
      <pageSetup paperSize="9" scale="82" orientation="portrait" horizontalDpi="300" verticalDpi="300" r:id="rId25"/>
      <headerFooter>
        <oddFooter>&amp;C- &amp;P -</oddFooter>
      </headerFooter>
    </customSheetView>
    <customSheetView guid="{2BC28E4B-9C81-4843-8B55-63150A8DD92B}" scale="115" showGridLines="0">
      <colBreaks count="1" manualBreakCount="1">
        <brk id="4" max="19" man="1"/>
      </colBreaks>
      <pageMargins left="0.25" right="0.25" top="0.75" bottom="0.75" header="0.3" footer="0.3"/>
      <pageSetup paperSize="9" scale="82" orientation="portrait" horizontalDpi="300" verticalDpi="300" r:id="rId26"/>
      <headerFooter>
        <oddFooter>&amp;C- &amp;P -</oddFooter>
      </headerFooter>
    </customSheetView>
    <customSheetView guid="{CEC8D9A4-667A-441A-B348-38BA69B851DA}" scale="115" showGridLines="0">
      <colBreaks count="1" manualBreakCount="1">
        <brk id="4" max="19" man="1"/>
      </colBreaks>
      <pageMargins left="0.25" right="0.25" top="0.75" bottom="0.75" header="0.3" footer="0.3"/>
      <pageSetup paperSize="9" scale="82" orientation="portrait" horizontalDpi="300" verticalDpi="300" r:id="rId27"/>
      <headerFooter>
        <oddFooter>&amp;C- &amp;P -</oddFooter>
      </headerFooter>
    </customSheetView>
    <customSheetView guid="{84F041DC-148A-40FE-A6D1-68C2D054DF55}" scale="115" showGridLines="0">
      <colBreaks count="1" manualBreakCount="1">
        <brk id="4" max="19" man="1"/>
      </colBreaks>
      <pageMargins left="0.25" right="0.25" top="0.75" bottom="0.75" header="0.3" footer="0.3"/>
      <pageSetup paperSize="9" scale="82" orientation="portrait" horizontalDpi="300" verticalDpi="300" r:id="rId28"/>
      <headerFooter>
        <oddFooter>&amp;C- &amp;P -</oddFooter>
      </headerFooter>
    </customSheetView>
    <customSheetView guid="{EA8DD5C4-37CD-4D83-93C6-8AAE3FA22626}" scale="115" showGridLines="0">
      <colBreaks count="1" manualBreakCount="1">
        <brk id="4" max="19" man="1"/>
      </colBreaks>
      <pageMargins left="0.25" right="0.25" top="0.75" bottom="0.75" header="0.3" footer="0.3"/>
      <pageSetup paperSize="9" scale="82" orientation="portrait" horizontalDpi="300" verticalDpi="300" r:id="rId29"/>
      <headerFooter>
        <oddFooter>&amp;C- &amp;P -</oddFooter>
      </headerFooter>
    </customSheetView>
    <customSheetView guid="{EB719729-E4E7-4A6B-A0F2-B45634A8A39C}" scale="115" showGridLines="0">
      <colBreaks count="1" manualBreakCount="1">
        <brk id="4" max="19" man="1"/>
      </colBreaks>
      <pageMargins left="0.25" right="0.25" top="0.75" bottom="0.75" header="0.3" footer="0.3"/>
      <pageSetup paperSize="9" scale="82" orientation="portrait" horizontalDpi="300" verticalDpi="300" r:id="rId30"/>
      <headerFooter>
        <oddFooter>&amp;C- &amp;P -</oddFooter>
      </headerFooter>
    </customSheetView>
    <customSheetView guid="{3BCE3315-BEC0-4AD9-A818-0BC0D795FE7B}" scale="115" showGridLines="0" printArea="1">
      <colBreaks count="1" manualBreakCount="1">
        <brk id="4" max="19" man="1"/>
      </colBreaks>
      <pageMargins left="0.25" right="0.25" top="0.75" bottom="0.75" header="0.3" footer="0.3"/>
      <pageSetup paperSize="9" scale="82" orientation="portrait" horizontalDpi="300" verticalDpi="300" r:id="rId31"/>
      <headerFooter>
        <oddFooter>&amp;C- &amp;P -</oddFooter>
      </headerFooter>
    </customSheetView>
    <customSheetView guid="{D5E8139D-26D3-42E5-96BB-6121322C48CB}" scale="115" showGridLines="0">
      <colBreaks count="1" manualBreakCount="1">
        <brk id="4" max="19" man="1"/>
      </colBreaks>
      <pageMargins left="0.25" right="0.25" top="0.75" bottom="0.75" header="0.3" footer="0.3"/>
      <pageSetup paperSize="9" scale="82" orientation="portrait" horizontalDpi="300" verticalDpi="300" r:id="rId32"/>
      <headerFooter>
        <oddFooter>&amp;C- &amp;P -</oddFooter>
      </headerFooter>
    </customSheetView>
    <customSheetView guid="{A7A537DD-3639-4028-8374-24EF93F7F50D}" scale="115" showGridLines="0" printArea="1">
      <colBreaks count="1" manualBreakCount="1">
        <brk id="4" max="19" man="1"/>
      </colBreaks>
      <pageMargins left="0.25" right="0.25" top="0.75" bottom="0.75" header="0.3" footer="0.3"/>
      <pageSetup paperSize="9" scale="82" orientation="portrait" horizontalDpi="300" verticalDpi="300" r:id="rId33"/>
      <headerFooter>
        <oddFooter>&amp;C- &amp;P -</oddFooter>
      </headerFooter>
    </customSheetView>
    <customSheetView guid="{0B51740E-E870-447D-82CF-F9426A0FDB8A}" scale="115" showGridLines="0">
      <colBreaks count="1" manualBreakCount="1">
        <brk id="4" max="19" man="1"/>
      </colBreaks>
      <pageMargins left="0.25" right="0.25" top="0.75" bottom="0.75" header="0.3" footer="0.3"/>
      <pageSetup paperSize="9" scale="82" orientation="portrait" horizontalDpi="300" verticalDpi="300" r:id="rId34"/>
      <headerFooter>
        <oddFooter>&amp;C- &amp;P -</oddFooter>
      </headerFooter>
    </customSheetView>
    <customSheetView guid="{B25978DA-B72A-4DF3-B7F6-0B7323E18582}" scale="85" showGridLines="0" fitToPage="1">
      <selection activeCell="A2" sqref="A2:N23"/>
      <colBreaks count="1" manualBreakCount="1">
        <brk id="4" max="19" man="1"/>
      </colBreaks>
      <pageMargins left="0.25" right="0.25" top="0.75" bottom="0.75" header="0.3" footer="0.3"/>
      <pageSetup paperSize="9" orientation="landscape" horizontalDpi="300" verticalDpi="300" r:id="rId35"/>
      <headerFooter>
        <oddFooter>&amp;C- &amp;P -</oddFooter>
      </headerFooter>
    </customSheetView>
    <customSheetView guid="{1FD8CC80-ABBD-4004-965D-7C3A94C6060A}" scale="115" showGridLines="0" printArea="1">
      <colBreaks count="1" manualBreakCount="1">
        <brk id="4" max="19" man="1"/>
      </colBreaks>
      <pageMargins left="0.25" right="0.25" top="0.75" bottom="0.75" header="0.3" footer="0.3"/>
      <pageSetup paperSize="9" scale="82" orientation="portrait" horizontalDpi="300" verticalDpi="300" r:id="rId36"/>
      <headerFooter>
        <oddFooter>&amp;C- &amp;P -</oddFooter>
      </headerFooter>
    </customSheetView>
    <customSheetView guid="{4B3B3520-A8B7-4246-A658-5E3046C11156}" scale="115" showGridLines="0" printArea="1">
      <colBreaks count="1" manualBreakCount="1">
        <brk id="4" max="19" man="1"/>
      </colBreaks>
      <pageMargins left="0.25" right="0.25" top="0.75" bottom="0.75" header="0.3" footer="0.3"/>
      <pageSetup paperSize="9" scale="82" orientation="portrait" horizontalDpi="300" verticalDpi="300" r:id="rId37"/>
      <headerFooter>
        <oddFooter>&amp;C- &amp;P -</oddFooter>
      </headerFooter>
    </customSheetView>
    <customSheetView guid="{8AC86257-3275-45B0-9EB5-FCC978284538}" scale="85" showGridLines="0" fitToPage="1">
      <selection activeCell="A2" sqref="A2:N23"/>
      <colBreaks count="1" manualBreakCount="1">
        <brk id="4" max="19" man="1"/>
      </colBreaks>
      <pageMargins left="0.25" right="0.25" top="0.75" bottom="0.75" header="0.3" footer="0.3"/>
      <pageSetup paperSize="9" orientation="landscape" horizontalDpi="300" verticalDpi="300" r:id="rId38"/>
      <headerFooter>
        <oddFooter>&amp;C- &amp;P -</oddFooter>
      </headerFooter>
    </customSheetView>
    <customSheetView guid="{E45D6C9F-29CA-4814-BB11-FCF7794E8FD9}"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39"/>
      <headerFooter>
        <oddFooter>&amp;C- &amp;P -</oddFooter>
      </headerFooter>
    </customSheetView>
    <customSheetView guid="{8B4E2514-D1F2-4DC0-817C-9C588D7DCCCB}" scale="115" showGridLines="0" printArea="1">
      <selection activeCell="K26" sqref="K26"/>
      <colBreaks count="1" manualBreakCount="1">
        <brk id="4" max="19" man="1"/>
      </colBreaks>
      <pageMargins left="0.25" right="0.25" top="0.75" bottom="0.75" header="0.3" footer="0.3"/>
      <pageSetup paperSize="9" scale="82" orientation="portrait" horizontalDpi="300" verticalDpi="300" r:id="rId40"/>
      <headerFooter>
        <oddFooter>&amp;C- &amp;P -</oddFooter>
      </headerFooter>
    </customSheetView>
    <customSheetView guid="{C0326AA0-4A84-4874-8CF5-FBF582EDE8E4}" scale="115" showGridLines="0" printArea="1">
      <selection activeCell="K26" sqref="K26"/>
      <colBreaks count="1" manualBreakCount="1">
        <brk id="4" max="19" man="1"/>
      </colBreaks>
      <pageMargins left="0.25" right="0.25" top="0.75" bottom="0.75" header="0.3" footer="0.3"/>
      <pageSetup paperSize="9" scale="82" orientation="portrait" horizontalDpi="300" verticalDpi="300" r:id="rId41"/>
      <headerFooter>
        <oddFooter>&amp;C- &amp;P -</oddFooter>
      </headerFooter>
    </customSheetView>
    <customSheetView guid="{59B93C71-A242-4D48-B468-4BF3F954629F}" scale="115" showGridLines="0" printArea="1">
      <selection activeCell="A2" sqref="A2:N23"/>
      <colBreaks count="1" manualBreakCount="1">
        <brk id="4" max="19" man="1"/>
      </colBreaks>
      <pageMargins left="0.25" right="0.25" top="0.75" bottom="0.75" header="0.3" footer="0.3"/>
      <pageSetup paperSize="9" scale="82" orientation="portrait" horizontalDpi="300" verticalDpi="300" r:id="rId42"/>
      <headerFooter>
        <oddFooter>&amp;C- &amp;P -</oddFooter>
      </headerFooter>
    </customSheetView>
    <customSheetView guid="{1E58E4D1-4C75-4B8C-BEB1-17A46DD86746}" scale="85" showGridLines="0" fitToPage="1">
      <selection activeCell="A2" sqref="A2:N23"/>
      <colBreaks count="1" manualBreakCount="1">
        <brk id="4" max="19" man="1"/>
      </colBreaks>
      <pageMargins left="0.25" right="0.25" top="0.75" bottom="0.75" header="0.3" footer="0.3"/>
      <pageSetup paperSize="9" orientation="landscape" horizontalDpi="300" verticalDpi="300" r:id="rId43"/>
      <headerFooter>
        <oddFooter>&amp;C- &amp;P -</oddFooter>
      </headerFooter>
    </customSheetView>
    <customSheetView guid="{D71B0015-E1E5-4683-BC96-4B8372B0A92C}"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44"/>
      <headerFooter>
        <oddFooter>&amp;C- &amp;P -</oddFooter>
      </headerFooter>
    </customSheetView>
    <customSheetView guid="{7A9295A9-5D4A-4252-8AE5-EAA229FB3161}"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45"/>
      <headerFooter>
        <oddFooter>&amp;C- &amp;P -</oddFooter>
      </headerFooter>
    </customSheetView>
    <customSheetView guid="{034C4040-D496-4677-9760-C8AFC8A3816C}" scale="85" showGridLines="0" fitToPage="1">
      <selection activeCell="A2" sqref="A2:N23"/>
      <colBreaks count="1" manualBreakCount="1">
        <brk id="4" max="19" man="1"/>
      </colBreaks>
      <pageMargins left="0.25" right="0.25" top="0.75" bottom="0.75" header="0.3" footer="0.3"/>
      <pageSetup paperSize="9" orientation="landscape" horizontalDpi="300" verticalDpi="300" r:id="rId46"/>
      <headerFooter>
        <oddFooter>&amp;C- &amp;P -</oddFooter>
      </headerFooter>
    </customSheetView>
    <customSheetView guid="{430D13A4-4EC3-4F3B-94F5-67B604D20D98}" scale="85" showGridLines="0" fitToPage="1" printArea="1">
      <selection sqref="A1:O23"/>
      <colBreaks count="1" manualBreakCount="1">
        <brk id="4" max="19" man="1"/>
      </colBreaks>
      <pageMargins left="0.25" right="0.25" top="0.75" bottom="0.75" header="0.3" footer="0.3"/>
      <pageSetup paperSize="9" scale="99" orientation="landscape" horizontalDpi="300" verticalDpi="300" r:id="rId47"/>
      <headerFooter>
        <oddFooter>&amp;C- &amp;P -</oddFooter>
      </headerFooter>
    </customSheetView>
    <customSheetView guid="{337CCED3-5E6B-4E3D-BC98-489707EF974E}" scale="115" showGridLines="0" printArea="1">
      <selection activeCell="A2" sqref="A2:N23"/>
      <colBreaks count="1" manualBreakCount="1">
        <brk id="4" max="19" man="1"/>
      </colBreaks>
      <pageMargins left="0.25" right="0.25" top="0.75" bottom="0.75" header="0.3" footer="0.3"/>
      <pageSetup paperSize="9" scale="82" orientation="portrait" horizontalDpi="300" verticalDpi="300" r:id="rId48"/>
      <headerFooter>
        <oddFooter>&amp;C- &amp;P -</oddFooter>
      </headerFooter>
    </customSheetView>
    <customSheetView guid="{0EDD8A79-DA95-4C03-AB90-8EF8BEF7366A}" scale="85" showGridLines="0" fitToPage="1">
      <selection activeCell="C19" sqref="C19"/>
      <colBreaks count="1" manualBreakCount="1">
        <brk id="4" max="19" man="1"/>
      </colBreaks>
      <pageMargins left="0.25" right="0.25" top="0.75" bottom="0.75" header="0.3" footer="0.3"/>
      <pageSetup paperSize="9" orientation="landscape" horizontalDpi="300" verticalDpi="300" r:id="rId49"/>
      <headerFooter>
        <oddFooter>&amp;C- &amp;P -</oddFooter>
      </headerFooter>
    </customSheetView>
    <customSheetView guid="{214495F1-9B71-47E5-887D-A07A1A95C8B8}" scale="85" showGridLines="0" fitToPage="1">
      <selection activeCell="C19" sqref="C19"/>
      <colBreaks count="1" manualBreakCount="1">
        <brk id="4" max="19" man="1"/>
      </colBreaks>
      <pageMargins left="0.25" right="0.25" top="0.75" bottom="0.75" header="0.3" footer="0.3"/>
      <pageSetup paperSize="9" orientation="landscape" horizontalDpi="300" verticalDpi="300" r:id="rId50"/>
      <headerFooter>
        <oddFooter>&amp;C- &amp;P -</oddFooter>
      </headerFooter>
    </customSheetView>
    <customSheetView guid="{CD8CBEF9-02F2-47BF-8155-972E366007BB}" scale="115" showGridLines="0" printArea="1">
      <selection activeCell="C19" sqref="C19"/>
      <colBreaks count="1" manualBreakCount="1">
        <brk id="4" max="19" man="1"/>
      </colBreaks>
      <pageMargins left="0.25" right="0.25" top="0.75" bottom="0.75" header="0.3" footer="0.3"/>
      <pageSetup paperSize="9" scale="82" orientation="portrait" horizontalDpi="300" verticalDpi="300" r:id="rId51"/>
      <headerFooter>
        <oddFooter>&amp;C- &amp;P -</oddFooter>
      </headerFooter>
    </customSheetView>
    <customSheetView guid="{BD61EDB6-A93F-4890-AEDE-32E26E64EB3F}"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52"/>
      <headerFooter>
        <oddFooter>&amp;C- &amp;P -</oddFooter>
      </headerFooter>
    </customSheetView>
    <customSheetView guid="{2551149C-B400-4FF7-9C66-7D38AF192CD3}" scale="85" showGridLines="0" fitToPage="1">
      <selection activeCell="C19" sqref="C19"/>
      <colBreaks count="1" manualBreakCount="1">
        <brk id="4" max="19" man="1"/>
      </colBreaks>
      <pageMargins left="0.25" right="0.25" top="0.75" bottom="0.75" header="0.3" footer="0.3"/>
      <pageSetup paperSize="9" orientation="landscape" horizontalDpi="300" verticalDpi="300" r:id="rId53"/>
      <headerFooter>
        <oddFooter>&amp;C- &amp;P -</oddFooter>
      </headerFooter>
    </customSheetView>
    <customSheetView guid="{F0A88F7F-B050-44D2-9557-2B68B424EAF3}" scale="85" showGridLines="0" fitToPage="1">
      <selection activeCell="A2" sqref="A2:N23"/>
      <colBreaks count="1" manualBreakCount="1">
        <brk id="4" max="19" man="1"/>
      </colBreaks>
      <pageMargins left="0.25" right="0.25" top="0.75" bottom="0.75" header="0.3" footer="0.3"/>
      <pageSetup paperSize="9" orientation="landscape" horizontalDpi="300" verticalDpi="300" r:id="rId54"/>
      <headerFooter>
        <oddFooter>&amp;C- &amp;P -</oddFooter>
      </headerFooter>
    </customSheetView>
    <customSheetView guid="{2868789A-41EF-4245-B3C9-D4B5F666F8F4}" scale="85" showGridLines="0" fitToPage="1" printArea="1">
      <selection activeCell="P25" sqref="P25"/>
      <colBreaks count="1" manualBreakCount="1">
        <brk id="4" max="19" man="1"/>
      </colBreaks>
      <pageMargins left="0.25" right="0.25" top="0.75" bottom="0.75" header="0.3" footer="0.3"/>
      <pageSetup paperSize="9" scale="99" orientation="landscape" horizontalDpi="300" verticalDpi="300" r:id="rId55"/>
      <headerFooter>
        <oddFooter>&amp;C- &amp;P -</oddFooter>
      </headerFooter>
    </customSheetView>
    <customSheetView guid="{D4061CCF-D275-4D76-9A0F-61EA73C6A533}"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56"/>
      <headerFooter>
        <oddFooter>&amp;C- &amp;P -</oddFooter>
      </headerFooter>
    </customSheetView>
    <customSheetView guid="{EDD10121-F027-40CB-A383-1ABBBA7824D4}"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57"/>
      <headerFooter>
        <oddFooter>&amp;C- &amp;P -</oddFooter>
      </headerFooter>
    </customSheetView>
    <customSheetView guid="{D6BD57F8-F6EE-4534-8181-C57064A1B98C}" scale="130" showGridLines="0" fitToPage="1">
      <selection activeCell="A4" sqref="A4:C18"/>
      <colBreaks count="1" manualBreakCount="1">
        <brk id="4" max="19" man="1"/>
      </colBreaks>
      <pageMargins left="0.25" right="0.25" top="0.75" bottom="0.75" header="0.3" footer="0.3"/>
      <pageSetup paperSize="9" orientation="landscape" horizontalDpi="300" verticalDpi="300" r:id="rId58"/>
      <headerFooter>
        <oddFooter>&amp;C- &amp;P -</oddFooter>
      </headerFooter>
    </customSheetView>
    <customSheetView guid="{277459B4-A39D-41CB-B2BE-AB6578293E76}" scale="130" showGridLines="0" fitToPage="1" printArea="1">
      <selection activeCell="A4" sqref="A4:C18"/>
      <colBreaks count="1" manualBreakCount="1">
        <brk id="4" max="19" man="1"/>
      </colBreaks>
      <pageMargins left="0.25" right="0.25" top="0.75" bottom="0.75" header="0.3" footer="0.3"/>
      <pageSetup paperSize="9" orientation="landscape" horizontalDpi="300" verticalDpi="300" r:id="rId59"/>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landscape" horizontalDpi="300" verticalDpi="300" r:id="rId60"/>
  <headerFooter>
    <oddFooter>&amp;C- &amp;P -</oddFooter>
  </headerFooter>
  <colBreaks count="1" manualBreakCount="1">
    <brk id="4" max="19" man="1"/>
  </colBreaks>
  <drawing r:id="rId6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30"/>
  <sheetViews>
    <sheetView showGridLines="0" zoomScale="115" zoomScaleNormal="115" zoomScaleSheetLayoutView="100" workbookViewId="0">
      <selection activeCell="I16" sqref="I16"/>
    </sheetView>
  </sheetViews>
  <sheetFormatPr defaultColWidth="9" defaultRowHeight="13.5"/>
  <cols>
    <col min="1" max="2" width="11.875" style="209" customWidth="1"/>
    <col min="3" max="5" width="14.625" style="209" customWidth="1"/>
    <col min="6" max="6" width="10.75" style="209" customWidth="1"/>
    <col min="7" max="7" width="7.2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C1" s="158"/>
      <c r="D1" s="736"/>
      <c r="E1" s="562"/>
      <c r="F1" s="271" t="s">
        <v>399</v>
      </c>
    </row>
    <row r="2" spans="1:8" ht="22.5" customHeight="1">
      <c r="A2" s="209" t="s">
        <v>1568</v>
      </c>
      <c r="F2" s="563"/>
      <c r="H2" s="209" t="s">
        <v>1568</v>
      </c>
    </row>
    <row r="3" spans="1:8">
      <c r="C3" s="158"/>
      <c r="D3" s="736"/>
      <c r="E3" s="562"/>
      <c r="F3" s="562"/>
    </row>
    <row r="4" spans="1:8" ht="37.5" customHeight="1">
      <c r="A4" s="51" t="s">
        <v>343</v>
      </c>
      <c r="B4" s="51" t="s">
        <v>344</v>
      </c>
      <c r="C4" s="50" t="s">
        <v>1499</v>
      </c>
      <c r="D4" s="50" t="s">
        <v>1567</v>
      </c>
      <c r="E4" s="50" t="s">
        <v>1566</v>
      </c>
      <c r="F4" s="19"/>
    </row>
    <row r="5" spans="1:8" ht="22.5" customHeight="1">
      <c r="A5" s="50">
        <v>2010</v>
      </c>
      <c r="B5" s="51" t="s">
        <v>557</v>
      </c>
      <c r="C5" s="54">
        <v>9352</v>
      </c>
      <c r="D5" s="54">
        <f t="shared" ref="D5:D13" si="0">C5-E5</f>
        <v>9010</v>
      </c>
      <c r="E5" s="48">
        <v>342</v>
      </c>
      <c r="F5" s="369"/>
    </row>
    <row r="6" spans="1:8" ht="22.5" customHeight="1">
      <c r="A6" s="50">
        <v>2011</v>
      </c>
      <c r="B6" s="51" t="s">
        <v>580</v>
      </c>
      <c r="C6" s="54">
        <v>8131</v>
      </c>
      <c r="D6" s="54">
        <f t="shared" si="0"/>
        <v>8066</v>
      </c>
      <c r="E6" s="48">
        <v>65</v>
      </c>
      <c r="F6" s="735"/>
    </row>
    <row r="7" spans="1:8" ht="22.5" customHeight="1">
      <c r="A7" s="50">
        <v>2012</v>
      </c>
      <c r="B7" s="51" t="s">
        <v>345</v>
      </c>
      <c r="C7" s="54">
        <v>11258</v>
      </c>
      <c r="D7" s="54">
        <f t="shared" si="0"/>
        <v>11123</v>
      </c>
      <c r="E7" s="48">
        <v>135</v>
      </c>
      <c r="F7" s="735"/>
    </row>
    <row r="8" spans="1:8" ht="22.5" customHeight="1">
      <c r="A8" s="50">
        <v>2013</v>
      </c>
      <c r="B8" s="51" t="s">
        <v>346</v>
      </c>
      <c r="C8" s="54">
        <v>9414</v>
      </c>
      <c r="D8" s="54">
        <f t="shared" si="0"/>
        <v>9238</v>
      </c>
      <c r="E8" s="48">
        <v>176</v>
      </c>
      <c r="F8" s="19"/>
    </row>
    <row r="9" spans="1:8" ht="22.5" customHeight="1">
      <c r="A9" s="50">
        <v>2014</v>
      </c>
      <c r="B9" s="51" t="s">
        <v>347</v>
      </c>
      <c r="C9" s="54">
        <v>11596</v>
      </c>
      <c r="D9" s="54">
        <f t="shared" si="0"/>
        <v>11390</v>
      </c>
      <c r="E9" s="48">
        <v>206</v>
      </c>
    </row>
    <row r="10" spans="1:8" ht="22.5" customHeight="1">
      <c r="A10" s="50">
        <v>2015</v>
      </c>
      <c r="B10" s="51" t="s">
        <v>348</v>
      </c>
      <c r="C10" s="54">
        <v>18187</v>
      </c>
      <c r="D10" s="54">
        <f t="shared" si="0"/>
        <v>17851</v>
      </c>
      <c r="E10" s="48">
        <v>336</v>
      </c>
    </row>
    <row r="11" spans="1:8" ht="22.5" customHeight="1">
      <c r="A11" s="50">
        <v>2016</v>
      </c>
      <c r="B11" s="51" t="s">
        <v>349</v>
      </c>
      <c r="C11" s="54">
        <v>18818</v>
      </c>
      <c r="D11" s="54">
        <f t="shared" si="0"/>
        <v>18353</v>
      </c>
      <c r="E11" s="48">
        <v>465</v>
      </c>
    </row>
    <row r="12" spans="1:8" ht="22.5" customHeight="1">
      <c r="A12" s="50">
        <v>2017</v>
      </c>
      <c r="B12" s="51" t="s">
        <v>350</v>
      </c>
      <c r="C12" s="54">
        <v>17227</v>
      </c>
      <c r="D12" s="54">
        <f t="shared" si="0"/>
        <v>16599</v>
      </c>
      <c r="E12" s="48">
        <v>628</v>
      </c>
    </row>
    <row r="13" spans="1:8" ht="22.5" customHeight="1">
      <c r="A13" s="50">
        <v>2018</v>
      </c>
      <c r="B13" s="51" t="s">
        <v>351</v>
      </c>
      <c r="C13" s="54">
        <v>18961</v>
      </c>
      <c r="D13" s="54">
        <f t="shared" si="0"/>
        <v>18116</v>
      </c>
      <c r="E13" s="48">
        <v>845</v>
      </c>
    </row>
    <row r="14" spans="1:8" ht="22.5" customHeight="1">
      <c r="A14" s="51">
        <v>2019</v>
      </c>
      <c r="B14" s="51" t="s">
        <v>352</v>
      </c>
      <c r="C14" s="58">
        <v>20782</v>
      </c>
      <c r="D14" s="58">
        <v>19723</v>
      </c>
      <c r="E14" s="59">
        <v>1059</v>
      </c>
    </row>
    <row r="15" spans="1:8" ht="22.5" customHeight="1">
      <c r="A15" s="51">
        <v>2020</v>
      </c>
      <c r="B15" s="51" t="s">
        <v>556</v>
      </c>
      <c r="C15" s="54">
        <v>13854</v>
      </c>
      <c r="D15" s="54">
        <v>13844</v>
      </c>
      <c r="E15" s="54">
        <v>10</v>
      </c>
    </row>
    <row r="16" spans="1:8" ht="22.5" customHeight="1">
      <c r="A16" s="295">
        <v>2021</v>
      </c>
      <c r="B16" s="295" t="s">
        <v>585</v>
      </c>
      <c r="C16" s="497">
        <v>13457</v>
      </c>
      <c r="D16" s="497">
        <v>13441</v>
      </c>
      <c r="E16" s="497">
        <v>16</v>
      </c>
    </row>
    <row r="17" spans="1:5" ht="22.5" customHeight="1">
      <c r="A17" s="295">
        <v>2022</v>
      </c>
      <c r="B17" s="295" t="s">
        <v>632</v>
      </c>
      <c r="C17" s="497">
        <v>16573</v>
      </c>
      <c r="D17" s="497">
        <v>16447</v>
      </c>
      <c r="E17" s="497">
        <v>126</v>
      </c>
    </row>
    <row r="18" spans="1:5" ht="22.5" customHeight="1">
      <c r="A18" s="305">
        <v>2023</v>
      </c>
      <c r="B18" s="305" t="s">
        <v>1593</v>
      </c>
      <c r="C18" s="497">
        <v>14426</v>
      </c>
      <c r="D18" s="497">
        <v>13826</v>
      </c>
      <c r="E18" s="497">
        <v>600</v>
      </c>
    </row>
    <row r="19" spans="1:5" ht="22.5" customHeight="1"/>
    <row r="20" spans="1:5" ht="22.5" customHeight="1"/>
    <row r="21" spans="1:5" ht="22.5" customHeight="1"/>
    <row r="22" spans="1:5" ht="22.5" customHeight="1"/>
    <row r="23" spans="1:5" ht="22.5" customHeight="1"/>
    <row r="24" spans="1:5" ht="22.5" customHeight="1"/>
    <row r="25" spans="1:5" ht="22.5" customHeight="1">
      <c r="D25" s="734"/>
    </row>
    <row r="26" spans="1:5" ht="22.5" customHeight="1">
      <c r="D26" s="734"/>
    </row>
    <row r="27" spans="1:5" ht="22.5" customHeight="1">
      <c r="D27" s="734"/>
    </row>
    <row r="28" spans="1:5" ht="22.5" customHeight="1">
      <c r="D28" s="734"/>
    </row>
    <row r="29" spans="1:5" ht="22.5" customHeight="1">
      <c r="D29" s="734"/>
    </row>
    <row r="30" spans="1:5" ht="22.5" customHeight="1">
      <c r="D30" s="734"/>
    </row>
  </sheetData>
  <customSheetViews>
    <customSheetView guid="{7638DF67-4320-4B2E-8CED-F30400A22A6F}" scale="85" showGridLines="0" fitToPage="1" printArea="1">
      <selection activeCell="F18" sqref="F18"/>
      <colBreaks count="1" manualBreakCount="1">
        <brk id="6" max="15" man="1"/>
      </colBreaks>
      <pageMargins left="0.25" right="0.25" top="0.75" bottom="0.75" header="0.3" footer="0.3"/>
      <pageSetup paperSize="9" scale="82" orientation="landscape" horizontalDpi="300" verticalDpi="300" r:id="rId1"/>
      <headerFooter>
        <oddFooter>&amp;C- &amp;P -</oddFooter>
      </headerFooter>
    </customSheetView>
    <customSheetView guid="{033C36F7-E1E4-46BF-954B-BBA7310CE75C}"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2"/>
      <headerFooter>
        <oddFooter>&amp;C- &amp;P -</oddFooter>
      </headerFooter>
    </customSheetView>
    <customSheetView guid="{36472B0F-2A8F-4437-8A5B-DB8B4B6E968E}"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
      <headerFooter>
        <oddFooter>&amp;C- &amp;P -</oddFooter>
      </headerFooter>
    </customSheetView>
    <customSheetView guid="{2D0A6E8D-0408-4801-8FAA-C5FD88FF0EC2}" scale="85" showGridLines="0" fitToPage="1">
      <selection activeCell="F18" sqref="F18"/>
      <colBreaks count="1" manualBreakCount="1">
        <brk id="6" max="15" man="1"/>
      </colBreaks>
      <pageMargins left="0.25" right="0.25" top="0.75" bottom="0.75" header="0.3" footer="0.3"/>
      <pageSetup paperSize="9" scale="82" orientation="landscape" horizontalDpi="300" verticalDpi="300" r:id="rId4"/>
      <headerFooter>
        <oddFooter>&amp;C- &amp;P -</oddFooter>
      </headerFooter>
    </customSheetView>
    <customSheetView guid="{CCAE2F8D-A096-471A-A5DB-761473E75C80}" scale="85" showGridLines="0" fitToPage="1" printArea="1">
      <selection activeCell="F18" sqref="F18"/>
      <colBreaks count="1" manualBreakCount="1">
        <brk id="6" max="15" man="1"/>
      </colBreaks>
      <pageMargins left="0.25" right="0.25" top="0.75" bottom="0.75" header="0.3" footer="0.3"/>
      <pageSetup paperSize="9" scale="82" orientation="landscape" horizontalDpi="300" verticalDpi="300" r:id="rId5"/>
      <headerFooter>
        <oddFooter>&amp;C- &amp;P -</oddFooter>
      </headerFooter>
    </customSheetView>
    <customSheetView guid="{A70FDA42-82B2-4F14-8984-2E2044C05861}"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6"/>
      <headerFooter>
        <oddFooter>&amp;C- &amp;P -</oddFooter>
      </headerFooter>
    </customSheetView>
    <customSheetView guid="{F8F8F397-D6A3-4BD0-9E53-3D39483D1CBF}" scale="85" showGridLines="0" fitToPage="1">
      <selection activeCell="F18" sqref="F18"/>
      <colBreaks count="1" manualBreakCount="1">
        <brk id="6" max="15" man="1"/>
      </colBreaks>
      <pageMargins left="0.25" right="0.25" top="0.75" bottom="0.75" header="0.3" footer="0.3"/>
      <pageSetup paperSize="9" scale="82" orientation="landscape" horizontalDpi="300" verticalDpi="300" r:id="rId7"/>
      <headerFooter>
        <oddFooter>&amp;C- &amp;P -</oddFooter>
      </headerFooter>
    </customSheetView>
    <customSheetView guid="{D673FFEC-E07D-49B9-A0FC-BCF5FDFD2C67}" scale="115" showGridLines="0">
      <selection activeCell="F17" sqref="F17"/>
      <colBreaks count="1" manualBreakCount="1">
        <brk id="6" max="15" man="1"/>
      </colBreaks>
      <pageMargins left="0.25" right="0.25" top="0.75" bottom="0.75" header="0.3" footer="0.3"/>
      <pageSetup paperSize="9" scale="81" orientation="portrait" horizontalDpi="300" verticalDpi="300" r:id="rId8"/>
      <headerFooter>
        <oddFooter>&amp;C- &amp;P -</oddFooter>
      </headerFooter>
    </customSheetView>
    <customSheetView guid="{EE98275F-E3BA-4A7E-BE2A-0F7F35847352}"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9"/>
      <headerFooter>
        <oddFooter>&amp;C- &amp;P -</oddFooter>
      </headerFooter>
    </customSheetView>
    <customSheetView guid="{97E03D02-D480-4666-A6E1-59D4144B3FD9}"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10"/>
      <headerFooter>
        <oddFooter>&amp;C- &amp;P -</oddFooter>
      </headerFooter>
    </customSheetView>
    <customSheetView guid="{9A3FFD83-48B2-47DA-8A5E-53892F5AF928}" scale="85" showGridLines="0" fitToPage="1" printArea="1">
      <selection activeCell="F17" sqref="F17"/>
      <colBreaks count="1" manualBreakCount="1">
        <brk id="6" max="15" man="1"/>
      </colBreaks>
      <pageMargins left="0.25" right="0.25" top="0.75" bottom="0.75" header="0.3" footer="0.3"/>
      <pageSetup paperSize="9" scale="82" orientation="landscape" horizontalDpi="300" verticalDpi="300" r:id="rId11"/>
      <headerFooter>
        <oddFooter>&amp;C- &amp;P -</oddFooter>
      </headerFooter>
    </customSheetView>
    <customSheetView guid="{717D5D0E-03BD-42FE-B02F-A9FF9CADF1A5}"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12"/>
      <headerFooter>
        <oddFooter>&amp;C- &amp;P -</oddFooter>
      </headerFooter>
    </customSheetView>
    <customSheetView guid="{30A2590E-B68F-488E-B4E2-55E3D8A53AAC}" scale="115" showGridLines="0">
      <selection activeCell="F17" sqref="F17"/>
      <colBreaks count="1" manualBreakCount="1">
        <brk id="6" max="15" man="1"/>
      </colBreaks>
      <pageMargins left="0.25" right="0.25" top="0.75" bottom="0.75" header="0.3" footer="0.3"/>
      <pageSetup paperSize="9" scale="81" orientation="portrait" horizontalDpi="300" verticalDpi="300" r:id="rId13"/>
      <headerFooter>
        <oddFooter>&amp;C- &amp;P -</oddFooter>
      </headerFooter>
    </customSheetView>
    <customSheetView guid="{031DD57E-C293-423A-8DF7-B2FDC9241663}" scale="115" showGridLines="0">
      <selection activeCell="F17" sqref="F17"/>
      <colBreaks count="1" manualBreakCount="1">
        <brk id="6" max="15" man="1"/>
      </colBreaks>
      <pageMargins left="0.25" right="0.25" top="0.75" bottom="0.75" header="0.3" footer="0.3"/>
      <pageSetup paperSize="9" scale="81" orientation="portrait" horizontalDpi="300" verticalDpi="300" r:id="rId14"/>
      <headerFooter>
        <oddFooter>&amp;C- &amp;P -</oddFooter>
      </headerFooter>
    </customSheetView>
    <customSheetView guid="{F9B3178F-FE3C-420E-BE2A-18A94A5552B8}" scale="115" showGridLines="0">
      <selection activeCell="F17" sqref="F17"/>
      <colBreaks count="1" manualBreakCount="1">
        <brk id="6" max="15" man="1"/>
      </colBreaks>
      <pageMargins left="0.25" right="0.25" top="0.75" bottom="0.75" header="0.3" footer="0.3"/>
      <pageSetup paperSize="9" scale="81" orientation="portrait" horizontalDpi="300" verticalDpi="300" r:id="rId15"/>
      <headerFooter>
        <oddFooter>&amp;C- &amp;P -</oddFooter>
      </headerFooter>
    </customSheetView>
    <customSheetView guid="{F314B098-4B95-4B92-8423-CB04A69922DF}"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16"/>
      <headerFooter>
        <oddFooter>&amp;C- &amp;P -</oddFooter>
      </headerFooter>
    </customSheetView>
    <customSheetView guid="{BBA60712-7519-46EB-A3CF-B043CF2D8D90}"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17"/>
      <headerFooter>
        <oddFooter>&amp;C- &amp;P -</oddFooter>
      </headerFooter>
    </customSheetView>
    <customSheetView guid="{FAEA9D20-506D-4159-8291-B8ED06C29A08}"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18"/>
      <headerFooter>
        <oddFooter>&amp;C- &amp;P -</oddFooter>
      </headerFooter>
    </customSheetView>
    <customSheetView guid="{499C3B7B-ECFB-4FFB-BA0B-0B7B9DCC326F}"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19"/>
      <headerFooter>
        <oddFooter>&amp;C- &amp;P -</oddFooter>
      </headerFooter>
    </customSheetView>
    <customSheetView guid="{582EB886-5348-41F7-B6C3-7D5782D3ACD9}" scale="115" showGridLines="0">
      <selection activeCell="F17" sqref="F17"/>
      <colBreaks count="1" manualBreakCount="1">
        <brk id="6" max="15" man="1"/>
      </colBreaks>
      <pageMargins left="0.25" right="0.25" top="0.75" bottom="0.75" header="0.3" footer="0.3"/>
      <pageSetup paperSize="9" scale="81" orientation="portrait" horizontalDpi="300" verticalDpi="300" r:id="rId20"/>
      <headerFooter>
        <oddFooter>&amp;C- &amp;P -</oddFooter>
      </headerFooter>
    </customSheetView>
    <customSheetView guid="{67A28A89-E198-4A6E-809F-7C1EE1D592B0}"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21"/>
      <headerFooter>
        <oddFooter>&amp;C- &amp;P -</oddFooter>
      </headerFooter>
    </customSheetView>
    <customSheetView guid="{CED0B8D9-B004-48AD-A858-70C151F3F6A0}" scale="115" showGridLines="0">
      <selection activeCell="F17" sqref="F17"/>
      <colBreaks count="1" manualBreakCount="1">
        <brk id="6" max="15" man="1"/>
      </colBreaks>
      <pageMargins left="0.25" right="0.25" top="0.75" bottom="0.75" header="0.3" footer="0.3"/>
      <pageSetup paperSize="9" scale="81" orientation="portrait" horizontalDpi="300" verticalDpi="300" r:id="rId22"/>
      <headerFooter>
        <oddFooter>&amp;C- &amp;P -</oddFooter>
      </headerFooter>
    </customSheetView>
    <customSheetView guid="{76A99285-706C-47CC-88FC-63EDE717FCB7}" scale="115" showGridLines="0">
      <selection activeCell="F17" sqref="F17"/>
      <colBreaks count="1" manualBreakCount="1">
        <brk id="6" max="15" man="1"/>
      </colBreaks>
      <pageMargins left="0.25" right="0.25" top="0.75" bottom="0.75" header="0.3" footer="0.3"/>
      <pageSetup paperSize="9" scale="81" orientation="portrait" horizontalDpi="300" verticalDpi="300" r:id="rId23"/>
      <headerFooter>
        <oddFooter>&amp;C- &amp;P -</oddFooter>
      </headerFooter>
    </customSheetView>
    <customSheetView guid="{00865AC3-5823-4499-87D6-A32864153DFC}" scale="115" showGridLines="0">
      <selection activeCell="F17" sqref="F17"/>
      <colBreaks count="1" manualBreakCount="1">
        <brk id="6" max="15" man="1"/>
      </colBreaks>
      <pageMargins left="0.25" right="0.25" top="0.75" bottom="0.75" header="0.3" footer="0.3"/>
      <pageSetup paperSize="9" scale="81" orientation="portrait" horizontalDpi="300" verticalDpi="300" r:id="rId24"/>
      <headerFooter>
        <oddFooter>&amp;C- &amp;P -</oddFooter>
      </headerFooter>
    </customSheetView>
    <customSheetView guid="{441DB8A6-A33C-419D-875A-3F2FFBE6E0E8}" scale="115" showGridLines="0">
      <selection activeCell="F17" sqref="F17"/>
      <colBreaks count="1" manualBreakCount="1">
        <brk id="6" max="15" man="1"/>
      </colBreaks>
      <pageMargins left="0.25" right="0.25" top="0.75" bottom="0.75" header="0.3" footer="0.3"/>
      <pageSetup paperSize="9" scale="81" orientation="portrait" horizontalDpi="300" verticalDpi="300" r:id="rId25"/>
      <headerFooter>
        <oddFooter>&amp;C- &amp;P -</oddFooter>
      </headerFooter>
    </customSheetView>
    <customSheetView guid="{2BC28E4B-9C81-4843-8B55-63150A8DD92B}" scale="115" showGridLines="0">
      <selection activeCell="F17" sqref="F17"/>
      <colBreaks count="1" manualBreakCount="1">
        <brk id="6" max="15" man="1"/>
      </colBreaks>
      <pageMargins left="0.25" right="0.25" top="0.75" bottom="0.75" header="0.3" footer="0.3"/>
      <pageSetup paperSize="9" scale="81" orientation="portrait" horizontalDpi="300" verticalDpi="300" r:id="rId26"/>
      <headerFooter>
        <oddFooter>&amp;C- &amp;P -</oddFooter>
      </headerFooter>
    </customSheetView>
    <customSheetView guid="{CEC8D9A4-667A-441A-B348-38BA69B851DA}" scale="115" showGridLines="0">
      <selection activeCell="F17" sqref="F17"/>
      <colBreaks count="1" manualBreakCount="1">
        <brk id="6" max="15" man="1"/>
      </colBreaks>
      <pageMargins left="0.25" right="0.25" top="0.75" bottom="0.75" header="0.3" footer="0.3"/>
      <pageSetup paperSize="9" scale="81" orientation="portrait" horizontalDpi="300" verticalDpi="300" r:id="rId27"/>
      <headerFooter>
        <oddFooter>&amp;C- &amp;P -</oddFooter>
      </headerFooter>
    </customSheetView>
    <customSheetView guid="{84F041DC-148A-40FE-A6D1-68C2D054DF55}" scale="115" showGridLines="0">
      <selection activeCell="F17" sqref="F17"/>
      <colBreaks count="1" manualBreakCount="1">
        <brk id="6" max="15" man="1"/>
      </colBreaks>
      <pageMargins left="0.25" right="0.25" top="0.75" bottom="0.75" header="0.3" footer="0.3"/>
      <pageSetup paperSize="9" scale="81" orientation="portrait" horizontalDpi="300" verticalDpi="300" r:id="rId28"/>
      <headerFooter>
        <oddFooter>&amp;C- &amp;P -</oddFooter>
      </headerFooter>
    </customSheetView>
    <customSheetView guid="{EA8DD5C4-37CD-4D83-93C6-8AAE3FA22626}" scale="115" showGridLines="0">
      <selection activeCell="F17" sqref="F17"/>
      <colBreaks count="1" manualBreakCount="1">
        <brk id="6" max="15" man="1"/>
      </colBreaks>
      <pageMargins left="0.25" right="0.25" top="0.75" bottom="0.75" header="0.3" footer="0.3"/>
      <pageSetup paperSize="9" scale="81" orientation="portrait" horizontalDpi="300" verticalDpi="300" r:id="rId29"/>
      <headerFooter>
        <oddFooter>&amp;C- &amp;P -</oddFooter>
      </headerFooter>
    </customSheetView>
    <customSheetView guid="{EB719729-E4E7-4A6B-A0F2-B45634A8A39C}" scale="115" showGridLines="0">
      <selection activeCell="F17" sqref="F17"/>
      <colBreaks count="1" manualBreakCount="1">
        <brk id="6" max="15" man="1"/>
      </colBreaks>
      <pageMargins left="0.25" right="0.25" top="0.75" bottom="0.75" header="0.3" footer="0.3"/>
      <pageSetup paperSize="9" scale="81" orientation="portrait" horizontalDpi="300" verticalDpi="300" r:id="rId30"/>
      <headerFooter>
        <oddFooter>&amp;C- &amp;P -</oddFooter>
      </headerFooter>
    </customSheetView>
    <customSheetView guid="{3BCE3315-BEC0-4AD9-A818-0BC0D795FE7B}"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1"/>
      <headerFooter>
        <oddFooter>&amp;C- &amp;P -</oddFooter>
      </headerFooter>
    </customSheetView>
    <customSheetView guid="{D5E8139D-26D3-42E5-96BB-6121322C48CB}" scale="115" showGridLines="0">
      <selection activeCell="F17" sqref="F17"/>
      <colBreaks count="1" manualBreakCount="1">
        <brk id="6" max="15" man="1"/>
      </colBreaks>
      <pageMargins left="0.25" right="0.25" top="0.75" bottom="0.75" header="0.3" footer="0.3"/>
      <pageSetup paperSize="9" scale="81" orientation="portrait" horizontalDpi="300" verticalDpi="300" r:id="rId32"/>
      <headerFooter>
        <oddFooter>&amp;C- &amp;P -</oddFooter>
      </headerFooter>
    </customSheetView>
    <customSheetView guid="{A7A537DD-3639-4028-8374-24EF93F7F50D}"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3"/>
      <headerFooter>
        <oddFooter>&amp;C- &amp;P -</oddFooter>
      </headerFooter>
    </customSheetView>
    <customSheetView guid="{0B51740E-E870-447D-82CF-F9426A0FDB8A}" scale="115" showGridLines="0">
      <selection activeCell="F17" sqref="F17"/>
      <colBreaks count="1" manualBreakCount="1">
        <brk id="6" max="15" man="1"/>
      </colBreaks>
      <pageMargins left="0.25" right="0.25" top="0.75" bottom="0.75" header="0.3" footer="0.3"/>
      <pageSetup paperSize="9" scale="81" orientation="portrait" horizontalDpi="300" verticalDpi="300" r:id="rId34"/>
      <headerFooter>
        <oddFooter>&amp;C- &amp;P -</oddFooter>
      </headerFooter>
    </customSheetView>
    <customSheetView guid="{B25978DA-B72A-4DF3-B7F6-0B7323E18582}"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35"/>
      <headerFooter>
        <oddFooter>&amp;C- &amp;P -</oddFooter>
      </headerFooter>
    </customSheetView>
    <customSheetView guid="{1FD8CC80-ABBD-4004-965D-7C3A94C6060A}"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6"/>
      <headerFooter>
        <oddFooter>&amp;C- &amp;P -</oddFooter>
      </headerFooter>
    </customSheetView>
    <customSheetView guid="{4B3B3520-A8B7-4246-A658-5E3046C11156}"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7"/>
      <headerFooter>
        <oddFooter>&amp;C- &amp;P -</oddFooter>
      </headerFooter>
    </customSheetView>
    <customSheetView guid="{8AC86257-3275-45B0-9EB5-FCC978284538}"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38"/>
      <headerFooter>
        <oddFooter>&amp;C- &amp;P -</oddFooter>
      </headerFooter>
    </customSheetView>
    <customSheetView guid="{E45D6C9F-29CA-4814-BB11-FCF7794E8FD9}"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39"/>
      <headerFooter>
        <oddFooter>&amp;C- &amp;P -</oddFooter>
      </headerFooter>
    </customSheetView>
    <customSheetView guid="{8B4E2514-D1F2-4DC0-817C-9C588D7DCCCB}"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40"/>
      <headerFooter>
        <oddFooter>&amp;C- &amp;P -</oddFooter>
      </headerFooter>
    </customSheetView>
    <customSheetView guid="{C0326AA0-4A84-4874-8CF5-FBF582EDE8E4}"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41"/>
      <headerFooter>
        <oddFooter>&amp;C- &amp;P -</oddFooter>
      </headerFooter>
    </customSheetView>
    <customSheetView guid="{59B93C71-A242-4D48-B468-4BF3F954629F}"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42"/>
      <headerFooter>
        <oddFooter>&amp;C- &amp;P -</oddFooter>
      </headerFooter>
    </customSheetView>
    <customSheetView guid="{1E58E4D1-4C75-4B8C-BEB1-17A46DD86746}"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43"/>
      <headerFooter>
        <oddFooter>&amp;C- &amp;P -</oddFooter>
      </headerFooter>
    </customSheetView>
    <customSheetView guid="{D71B0015-E1E5-4683-BC96-4B8372B0A92C}"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44"/>
      <headerFooter>
        <oddFooter>&amp;C- &amp;P -</oddFooter>
      </headerFooter>
    </customSheetView>
    <customSheetView guid="{7A9295A9-5D4A-4252-8AE5-EAA229FB3161}"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45"/>
      <headerFooter>
        <oddFooter>&amp;C- &amp;P -</oddFooter>
      </headerFooter>
    </customSheetView>
    <customSheetView guid="{034C4040-D496-4677-9760-C8AFC8A3816C}"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46"/>
      <headerFooter>
        <oddFooter>&amp;C- &amp;P -</oddFooter>
      </headerFooter>
    </customSheetView>
    <customSheetView guid="{430D13A4-4EC3-4F3B-94F5-67B604D20D98}"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47"/>
      <headerFooter>
        <oddFooter>&amp;C- &amp;P -</oddFooter>
      </headerFooter>
    </customSheetView>
    <customSheetView guid="{337CCED3-5E6B-4E3D-BC98-489707EF974E}"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48"/>
      <headerFooter>
        <oddFooter>&amp;C- &amp;P -</oddFooter>
      </headerFooter>
    </customSheetView>
    <customSheetView guid="{0EDD8A79-DA95-4C03-AB90-8EF8BEF7366A}" scale="85" showGridLines="0" fitToPage="1">
      <selection activeCell="F18" sqref="F18"/>
      <colBreaks count="1" manualBreakCount="1">
        <brk id="6" max="15" man="1"/>
      </colBreaks>
      <pageMargins left="0.25" right="0.25" top="0.75" bottom="0.75" header="0.3" footer="0.3"/>
      <pageSetup paperSize="9" scale="82" orientation="landscape" horizontalDpi="300" verticalDpi="300" r:id="rId49"/>
      <headerFooter>
        <oddFooter>&amp;C- &amp;P -</oddFooter>
      </headerFooter>
    </customSheetView>
    <customSheetView guid="{214495F1-9B71-47E5-887D-A07A1A95C8B8}" scale="85" showGridLines="0" fitToPage="1">
      <selection activeCell="F18" sqref="F18"/>
      <colBreaks count="1" manualBreakCount="1">
        <brk id="6" max="15" man="1"/>
      </colBreaks>
      <pageMargins left="0.25" right="0.25" top="0.75" bottom="0.75" header="0.3" footer="0.3"/>
      <pageSetup paperSize="9" scale="82" orientation="landscape" horizontalDpi="300" verticalDpi="300" r:id="rId50"/>
      <headerFooter>
        <oddFooter>&amp;C- &amp;P -</oddFooter>
      </headerFooter>
    </customSheetView>
    <customSheetView guid="{CD8CBEF9-02F2-47BF-8155-972E366007BB}"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51"/>
      <headerFooter>
        <oddFooter>&amp;C- &amp;P -</oddFooter>
      </headerFooter>
    </customSheetView>
    <customSheetView guid="{BD61EDB6-A93F-4890-AEDE-32E26E64EB3F}"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52"/>
      <headerFooter>
        <oddFooter>&amp;C- &amp;P -</oddFooter>
      </headerFooter>
    </customSheetView>
    <customSheetView guid="{2551149C-B400-4FF7-9C66-7D38AF192CD3}" scale="85" showGridLines="0" fitToPage="1">
      <selection activeCell="F18" sqref="F18"/>
      <colBreaks count="1" manualBreakCount="1">
        <brk id="6" max="15" man="1"/>
      </colBreaks>
      <pageMargins left="0.25" right="0.25" top="0.75" bottom="0.75" header="0.3" footer="0.3"/>
      <pageSetup paperSize="9" scale="82" orientation="landscape" horizontalDpi="300" verticalDpi="300" r:id="rId53"/>
      <headerFooter>
        <oddFooter>&amp;C- &amp;P -</oddFooter>
      </headerFooter>
    </customSheetView>
    <customSheetView guid="{F0A88F7F-B050-44D2-9557-2B68B424EAF3}"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54"/>
      <headerFooter>
        <oddFooter>&amp;C- &amp;P -</oddFooter>
      </headerFooter>
    </customSheetView>
    <customSheetView guid="{2868789A-41EF-4245-B3C9-D4B5F666F8F4}"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55"/>
      <headerFooter>
        <oddFooter>&amp;C- &amp;P -</oddFooter>
      </headerFooter>
    </customSheetView>
    <customSheetView guid="{D4061CCF-D275-4D76-9A0F-61EA73C6A533}"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56"/>
      <headerFooter>
        <oddFooter>&amp;C- &amp;P -</oddFooter>
      </headerFooter>
    </customSheetView>
    <customSheetView guid="{EDD10121-F027-40CB-A383-1ABBBA7824D4}"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57"/>
      <headerFooter>
        <oddFooter>&amp;C- &amp;P -</oddFooter>
      </headerFooter>
    </customSheetView>
    <customSheetView guid="{D6BD57F8-F6EE-4534-8181-C57064A1B98C}" scale="130" showGridLines="0" fitToPage="1" topLeftCell="L1">
      <selection activeCell="P15" sqref="P15"/>
      <colBreaks count="1" manualBreakCount="1">
        <brk id="6" max="15" man="1"/>
      </colBreaks>
      <pageMargins left="0.25" right="0.25" top="0.75" bottom="0.75" header="0.3" footer="0.3"/>
      <pageSetup paperSize="9" scale="82" orientation="landscape" horizontalDpi="300" verticalDpi="300" r:id="rId58"/>
      <headerFooter>
        <oddFooter>&amp;C- &amp;P -</oddFooter>
      </headerFooter>
    </customSheetView>
    <customSheetView guid="{277459B4-A39D-41CB-B2BE-AB6578293E76}" scale="130" showGridLines="0" fitToPage="1" printArea="1" topLeftCell="L1">
      <selection activeCell="P15" sqref="P15"/>
      <colBreaks count="1" manualBreakCount="1">
        <brk id="6" max="15" man="1"/>
      </colBreaks>
      <pageMargins left="0.25" right="0.25" top="0.75" bottom="0.75" header="0.3" footer="0.3"/>
      <pageSetup paperSize="9" scale="82" orientation="landscape"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82" orientation="landscape" horizontalDpi="300" verticalDpi="300" r:id="rId60"/>
  <headerFooter>
    <oddFooter>&amp;C- &amp;P -</oddFooter>
  </headerFooter>
  <colBreaks count="1" manualBreakCount="1">
    <brk id="6" max="15" man="1"/>
  </colBreaks>
  <drawing r:id="rId6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50"/>
  <sheetViews>
    <sheetView showGridLines="0" zoomScale="85" zoomScaleNormal="85" zoomScaleSheetLayoutView="85" workbookViewId="0">
      <selection activeCell="O18" sqref="O18"/>
    </sheetView>
  </sheetViews>
  <sheetFormatPr defaultColWidth="9" defaultRowHeight="13.5"/>
  <cols>
    <col min="1" max="2" width="11.875" style="209" customWidth="1"/>
    <col min="3" max="3" width="10.875" style="209" customWidth="1"/>
    <col min="4" max="12" width="10" style="209" customWidth="1"/>
    <col min="13" max="13" width="7.25" style="209" customWidth="1"/>
    <col min="14" max="21" width="9" style="209"/>
    <col min="22" max="22" width="9.25" style="209" bestFit="1" customWidth="1"/>
    <col min="23" max="24" width="9" style="209"/>
    <col min="25" max="25" width="13.125" style="209" customWidth="1"/>
    <col min="26" max="26" width="13.875" style="209" customWidth="1"/>
    <col min="27" max="27" width="6.875" style="209" customWidth="1"/>
    <col min="28" max="16384" width="9" style="209"/>
  </cols>
  <sheetData>
    <row r="1" spans="1:14">
      <c r="L1" s="271" t="s">
        <v>399</v>
      </c>
    </row>
    <row r="2" spans="1:14" ht="17.25" customHeight="1">
      <c r="A2" s="209" t="s">
        <v>1583</v>
      </c>
      <c r="N2" s="209" t="s">
        <v>1583</v>
      </c>
    </row>
    <row r="3" spans="1:14">
      <c r="K3" s="739"/>
    </row>
    <row r="4" spans="1:14" ht="37.5" customHeight="1">
      <c r="A4" s="51" t="s">
        <v>83</v>
      </c>
      <c r="B4" s="51" t="s">
        <v>332</v>
      </c>
      <c r="C4" s="373" t="s">
        <v>1582</v>
      </c>
      <c r="D4" s="373" t="s">
        <v>1581</v>
      </c>
      <c r="E4" s="373" t="s">
        <v>1580</v>
      </c>
      <c r="F4" s="373" t="s">
        <v>1579</v>
      </c>
      <c r="G4" s="373" t="s">
        <v>1578</v>
      </c>
      <c r="H4" s="373" t="s">
        <v>1577</v>
      </c>
      <c r="I4" s="373" t="s">
        <v>1576</v>
      </c>
      <c r="J4" s="373" t="s">
        <v>1575</v>
      </c>
      <c r="K4" s="373" t="s">
        <v>1574</v>
      </c>
      <c r="L4" s="372"/>
      <c r="N4" s="209" t="s">
        <v>1573</v>
      </c>
    </row>
    <row r="5" spans="1:14" ht="22.5" customHeight="1">
      <c r="A5" s="51">
        <v>2010</v>
      </c>
      <c r="B5" s="51" t="s">
        <v>106</v>
      </c>
      <c r="C5" s="491">
        <v>1294304</v>
      </c>
      <c r="D5" s="491">
        <v>102784</v>
      </c>
      <c r="E5" s="491">
        <v>841537</v>
      </c>
      <c r="F5" s="491">
        <v>732838</v>
      </c>
      <c r="G5" s="491">
        <v>90838</v>
      </c>
      <c r="H5" s="491">
        <v>355000</v>
      </c>
      <c r="I5" s="491">
        <v>73000</v>
      </c>
      <c r="J5" s="491">
        <v>160000</v>
      </c>
      <c r="K5" s="491">
        <v>30000</v>
      </c>
      <c r="L5" s="369"/>
    </row>
    <row r="6" spans="1:14" ht="22.5" customHeight="1">
      <c r="A6" s="51">
        <v>2011</v>
      </c>
      <c r="B6" s="51" t="s">
        <v>107</v>
      </c>
      <c r="C6" s="53">
        <v>551748</v>
      </c>
      <c r="D6" s="53">
        <v>57254</v>
      </c>
      <c r="E6" s="53">
        <v>87308</v>
      </c>
      <c r="F6" s="53">
        <v>739181</v>
      </c>
      <c r="G6" s="53">
        <v>26585</v>
      </c>
      <c r="H6" s="53">
        <v>410000</v>
      </c>
      <c r="I6" s="738" t="s">
        <v>1571</v>
      </c>
      <c r="J6" s="53">
        <v>150000</v>
      </c>
      <c r="K6" s="53">
        <v>30000</v>
      </c>
      <c r="L6" s="618"/>
    </row>
    <row r="7" spans="1:14" ht="22.5" customHeight="1">
      <c r="A7" s="51">
        <v>2012</v>
      </c>
      <c r="B7" s="51" t="s">
        <v>108</v>
      </c>
      <c r="C7" s="53">
        <v>844358</v>
      </c>
      <c r="D7" s="53">
        <v>85841</v>
      </c>
      <c r="E7" s="53">
        <v>340735</v>
      </c>
      <c r="F7" s="53">
        <v>794363</v>
      </c>
      <c r="G7" s="53">
        <v>40812</v>
      </c>
      <c r="H7" s="53">
        <v>355000</v>
      </c>
      <c r="I7" s="53">
        <v>48000</v>
      </c>
      <c r="J7" s="53">
        <v>150000</v>
      </c>
      <c r="K7" s="53">
        <v>30000</v>
      </c>
      <c r="L7" s="618"/>
    </row>
    <row r="8" spans="1:14" ht="22.5" customHeight="1">
      <c r="A8" s="51">
        <v>2013</v>
      </c>
      <c r="B8" s="51" t="s">
        <v>109</v>
      </c>
      <c r="C8" s="53">
        <v>843025</v>
      </c>
      <c r="D8" s="53">
        <v>104933</v>
      </c>
      <c r="E8" s="53">
        <v>577712</v>
      </c>
      <c r="F8" s="53">
        <v>790161</v>
      </c>
      <c r="G8" s="53">
        <v>57314</v>
      </c>
      <c r="H8" s="53">
        <v>330000</v>
      </c>
      <c r="I8" s="53">
        <v>55000</v>
      </c>
      <c r="J8" s="53">
        <v>150000</v>
      </c>
      <c r="K8" s="53">
        <v>27000</v>
      </c>
      <c r="L8" s="618"/>
    </row>
    <row r="9" spans="1:14" ht="22.5" customHeight="1">
      <c r="A9" s="51">
        <v>2014</v>
      </c>
      <c r="B9" s="51" t="s">
        <v>110</v>
      </c>
      <c r="C9" s="53">
        <v>957026</v>
      </c>
      <c r="D9" s="53">
        <v>97781</v>
      </c>
      <c r="E9" s="53">
        <v>544670</v>
      </c>
      <c r="F9" s="53">
        <v>740177</v>
      </c>
      <c r="G9" s="53">
        <v>37770</v>
      </c>
      <c r="H9" s="53">
        <v>340000</v>
      </c>
      <c r="I9" s="53">
        <v>27000</v>
      </c>
      <c r="J9" s="53">
        <v>200000</v>
      </c>
      <c r="K9" s="53">
        <v>30000</v>
      </c>
      <c r="L9" s="618"/>
    </row>
    <row r="10" spans="1:14" ht="22.5" customHeight="1">
      <c r="A10" s="51">
        <v>2015</v>
      </c>
      <c r="B10" s="51" t="s">
        <v>111</v>
      </c>
      <c r="C10" s="491">
        <v>1051273</v>
      </c>
      <c r="D10" s="491">
        <v>107541</v>
      </c>
      <c r="E10" s="491">
        <v>600515</v>
      </c>
      <c r="F10" s="491">
        <v>768414</v>
      </c>
      <c r="G10" s="491">
        <v>59015</v>
      </c>
      <c r="H10" s="491">
        <v>330000</v>
      </c>
      <c r="I10" s="491">
        <v>33000</v>
      </c>
      <c r="J10" s="491">
        <v>150000</v>
      </c>
      <c r="K10" s="491">
        <v>30000</v>
      </c>
      <c r="L10" s="618"/>
    </row>
    <row r="11" spans="1:14" ht="22.5" customHeight="1">
      <c r="A11" s="51">
        <v>2016</v>
      </c>
      <c r="B11" s="51" t="s">
        <v>112</v>
      </c>
      <c r="C11" s="53">
        <v>1103578</v>
      </c>
      <c r="D11" s="53">
        <v>99940</v>
      </c>
      <c r="E11" s="53">
        <v>537405</v>
      </c>
      <c r="F11" s="53">
        <v>761988</v>
      </c>
      <c r="G11" s="53">
        <v>41680</v>
      </c>
      <c r="H11" s="53">
        <v>330000</v>
      </c>
      <c r="I11" s="53">
        <v>34000</v>
      </c>
      <c r="J11" s="53">
        <v>150000</v>
      </c>
      <c r="K11" s="53">
        <v>30000</v>
      </c>
      <c r="L11" s="618"/>
    </row>
    <row r="12" spans="1:14" ht="22.5" customHeight="1">
      <c r="A12" s="51">
        <v>2017</v>
      </c>
      <c r="B12" s="51" t="s">
        <v>113</v>
      </c>
      <c r="C12" s="53">
        <v>1269513</v>
      </c>
      <c r="D12" s="53">
        <v>92343</v>
      </c>
      <c r="E12" s="53">
        <v>512705</v>
      </c>
      <c r="F12" s="53">
        <v>726259</v>
      </c>
      <c r="G12" s="53">
        <v>26748</v>
      </c>
      <c r="H12" s="53">
        <v>330000</v>
      </c>
      <c r="I12" s="53">
        <v>35000</v>
      </c>
      <c r="J12" s="53">
        <v>150000</v>
      </c>
      <c r="K12" s="53">
        <v>30000</v>
      </c>
      <c r="L12" s="618"/>
    </row>
    <row r="13" spans="1:14" ht="22.5" customHeight="1">
      <c r="A13" s="51">
        <v>2018</v>
      </c>
      <c r="B13" s="51" t="s">
        <v>114</v>
      </c>
      <c r="C13" s="53">
        <v>1385453</v>
      </c>
      <c r="D13" s="53">
        <v>93903</v>
      </c>
      <c r="E13" s="53">
        <v>527987</v>
      </c>
      <c r="F13" s="53">
        <v>734928</v>
      </c>
      <c r="G13" s="53">
        <v>37565</v>
      </c>
      <c r="H13" s="53">
        <v>300000</v>
      </c>
      <c r="I13" s="53">
        <v>35000</v>
      </c>
      <c r="J13" s="53">
        <v>250000</v>
      </c>
      <c r="K13" s="53">
        <v>30000</v>
      </c>
      <c r="L13" s="618"/>
    </row>
    <row r="14" spans="1:14" ht="22.5" customHeight="1">
      <c r="A14" s="51">
        <v>2019</v>
      </c>
      <c r="B14" s="51" t="s">
        <v>341</v>
      </c>
      <c r="C14" s="53">
        <v>1392038</v>
      </c>
      <c r="D14" s="53">
        <v>76658</v>
      </c>
      <c r="E14" s="53">
        <v>508440</v>
      </c>
      <c r="F14" s="53">
        <v>803531</v>
      </c>
      <c r="G14" s="53">
        <v>50903</v>
      </c>
      <c r="H14" s="53">
        <v>300000</v>
      </c>
      <c r="I14" s="53">
        <v>29000</v>
      </c>
      <c r="J14" s="53">
        <v>240000</v>
      </c>
      <c r="K14" s="53">
        <v>30000</v>
      </c>
      <c r="L14" s="618"/>
    </row>
    <row r="15" spans="1:14" ht="22.5" customHeight="1">
      <c r="A15" s="51">
        <v>2020</v>
      </c>
      <c r="B15" s="51" t="s">
        <v>116</v>
      </c>
      <c r="C15" s="53">
        <v>615717</v>
      </c>
      <c r="D15" s="53">
        <v>64300</v>
      </c>
      <c r="E15" s="53">
        <v>112382</v>
      </c>
      <c r="F15" s="53">
        <v>511992</v>
      </c>
      <c r="G15" s="53">
        <v>22140</v>
      </c>
      <c r="H15" s="738" t="s">
        <v>1572</v>
      </c>
      <c r="I15" s="738" t="s">
        <v>1571</v>
      </c>
      <c r="J15" s="738" t="s">
        <v>1571</v>
      </c>
      <c r="K15" s="738" t="s">
        <v>1571</v>
      </c>
      <c r="L15" s="618"/>
    </row>
    <row r="16" spans="1:14" ht="22.5" customHeight="1">
      <c r="A16" s="51">
        <v>2021</v>
      </c>
      <c r="B16" s="51" t="s">
        <v>366</v>
      </c>
      <c r="C16" s="1226">
        <v>743156</v>
      </c>
      <c r="D16" s="1226">
        <v>74526</v>
      </c>
      <c r="E16" s="1226">
        <v>39443</v>
      </c>
      <c r="F16" s="1226">
        <v>417087</v>
      </c>
      <c r="G16" s="1226">
        <v>13972</v>
      </c>
      <c r="H16" s="1227" t="s">
        <v>1572</v>
      </c>
      <c r="I16" s="738" t="s">
        <v>1571</v>
      </c>
      <c r="J16" s="738" t="s">
        <v>1571</v>
      </c>
      <c r="K16" s="738" t="s">
        <v>1571</v>
      </c>
    </row>
    <row r="17" spans="1:14" ht="22.5" customHeight="1">
      <c r="A17" s="295">
        <v>2022</v>
      </c>
      <c r="B17" s="295" t="s">
        <v>367</v>
      </c>
      <c r="C17" s="296">
        <v>878993</v>
      </c>
      <c r="D17" s="296">
        <v>78658</v>
      </c>
      <c r="E17" s="296">
        <v>297559</v>
      </c>
      <c r="F17" s="296">
        <v>606884</v>
      </c>
      <c r="G17" s="296">
        <v>26169</v>
      </c>
      <c r="H17" s="1228">
        <v>60000</v>
      </c>
      <c r="I17" s="1229">
        <v>240</v>
      </c>
      <c r="J17" s="1230" t="s">
        <v>1570</v>
      </c>
      <c r="K17" s="1229">
        <v>7000</v>
      </c>
    </row>
    <row r="18" spans="1:14" ht="22.5" customHeight="1">
      <c r="A18" s="295">
        <v>2023</v>
      </c>
      <c r="B18" s="295" t="s">
        <v>368</v>
      </c>
      <c r="C18" s="296">
        <v>1079379</v>
      </c>
      <c r="D18" s="296">
        <v>71791</v>
      </c>
      <c r="E18" s="296">
        <v>342703</v>
      </c>
      <c r="F18" s="296">
        <v>714275</v>
      </c>
      <c r="G18" s="296">
        <v>29751</v>
      </c>
      <c r="H18" s="1228">
        <v>114240</v>
      </c>
      <c r="I18" s="1229">
        <v>42000</v>
      </c>
      <c r="J18" s="1230">
        <v>35000</v>
      </c>
      <c r="K18" s="1229">
        <v>10000</v>
      </c>
    </row>
    <row r="19" spans="1:14" ht="22.5" customHeight="1">
      <c r="A19" s="305">
        <v>2024</v>
      </c>
      <c r="B19" s="305" t="s">
        <v>2074</v>
      </c>
      <c r="C19" s="296">
        <v>968724</v>
      </c>
      <c r="D19" s="296">
        <v>58122</v>
      </c>
      <c r="E19" s="296">
        <v>279185</v>
      </c>
      <c r="F19" s="296">
        <v>442912</v>
      </c>
      <c r="G19" s="296">
        <v>21883</v>
      </c>
      <c r="H19" s="1228">
        <v>129000</v>
      </c>
      <c r="I19" s="1229">
        <v>45000</v>
      </c>
      <c r="J19" s="1230">
        <v>35000</v>
      </c>
      <c r="K19" s="1229">
        <v>10000</v>
      </c>
    </row>
    <row r="20" spans="1:14" ht="22.5" customHeight="1">
      <c r="C20" s="737"/>
      <c r="D20" s="737"/>
      <c r="N20" s="209" t="s">
        <v>1569</v>
      </c>
    </row>
    <row r="21" spans="1:14" ht="22.5" customHeight="1">
      <c r="C21" s="737"/>
      <c r="D21" s="737"/>
    </row>
    <row r="22" spans="1:14" ht="22.5" customHeight="1">
      <c r="C22" s="737"/>
      <c r="D22" s="737"/>
    </row>
    <row r="23" spans="1:14" ht="22.5" customHeight="1">
      <c r="C23" s="737"/>
      <c r="D23" s="737"/>
    </row>
    <row r="24" spans="1:14">
      <c r="C24" s="737"/>
    </row>
    <row r="25" spans="1:14">
      <c r="C25" s="737"/>
    </row>
    <row r="26" spans="1:14">
      <c r="C26" s="737"/>
    </row>
    <row r="27" spans="1:14">
      <c r="C27" s="737"/>
    </row>
    <row r="28" spans="1:14">
      <c r="C28" s="737"/>
    </row>
    <row r="29" spans="1:14">
      <c r="C29" s="737"/>
    </row>
    <row r="30" spans="1:14">
      <c r="C30" s="737"/>
    </row>
    <row r="34" ht="22.5" customHeight="1"/>
    <row r="35" ht="22.5" customHeight="1"/>
    <row r="36" ht="22.5" customHeight="1"/>
    <row r="37" ht="22.5" customHeight="1"/>
    <row r="38" ht="22.5" customHeight="1"/>
    <row r="39" ht="22.5" customHeight="1"/>
    <row r="40" ht="22.5" customHeight="1"/>
    <row r="41" ht="22.5" customHeight="1"/>
    <row r="50" spans="19:19">
      <c r="S50" s="257"/>
    </row>
  </sheetData>
  <customSheetViews>
    <customSheetView guid="{7638DF67-4320-4B2E-8CED-F30400A22A6F}" showGridLines="0" fitToPage="1" printArea="1" topLeftCell="A11">
      <selection activeCell="K19" sqref="K19"/>
      <colBreaks count="1" manualBreakCount="1">
        <brk id="12" max="51" man="1"/>
      </colBreaks>
      <pageMargins left="0.25" right="0.25" top="0.75" bottom="0.75" header="0.3" footer="0.3"/>
      <pageSetup paperSize="9" scale="65" orientation="landscape" horizontalDpi="300" verticalDpi="300" r:id="rId1"/>
      <headerFooter>
        <oddFooter>&amp;C- &amp;P -</oddFooter>
      </headerFooter>
    </customSheetView>
    <customSheetView guid="{033C36F7-E1E4-46BF-954B-BBA7310CE75C}"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2"/>
      <headerFooter>
        <oddFooter>&amp;C- &amp;P -</oddFooter>
      </headerFooter>
    </customSheetView>
    <customSheetView guid="{36472B0F-2A8F-4437-8A5B-DB8B4B6E968E}" showGridLines="0" printArea="1">
      <selection activeCell="A19" sqref="A19"/>
      <colBreaks count="1" manualBreakCount="1">
        <brk id="12" max="51" man="1"/>
      </colBreaks>
      <pageMargins left="0.25" right="0.25" top="0.75" bottom="0.75" header="0.3" footer="0.3"/>
      <pageSetup paperSize="9" scale="71" orientation="portrait" horizontalDpi="300" verticalDpi="300" r:id="rId3"/>
      <headerFooter>
        <oddFooter>&amp;C- &amp;P -</oddFooter>
      </headerFooter>
    </customSheetView>
    <customSheetView guid="{2D0A6E8D-0408-4801-8FAA-C5FD88FF0EC2}" showGridLines="0" fitToPage="1" topLeftCell="A11">
      <selection activeCell="K19" sqref="K19"/>
      <colBreaks count="1" manualBreakCount="1">
        <brk id="12" max="51" man="1"/>
      </colBreaks>
      <pageMargins left="0.25" right="0.25" top="0.75" bottom="0.75" header="0.3" footer="0.3"/>
      <pageSetup paperSize="9" scale="65" orientation="landscape" horizontalDpi="300" verticalDpi="300" r:id="rId4"/>
      <headerFooter>
        <oddFooter>&amp;C- &amp;P -</oddFooter>
      </headerFooter>
    </customSheetView>
    <customSheetView guid="{CCAE2F8D-A096-471A-A5DB-761473E75C80}" showGridLines="0" fitToPage="1" printArea="1" topLeftCell="A11">
      <selection activeCell="K19" sqref="K19"/>
      <colBreaks count="1" manualBreakCount="1">
        <brk id="12" max="51" man="1"/>
      </colBreaks>
      <pageMargins left="0.25" right="0.25" top="0.75" bottom="0.75" header="0.3" footer="0.3"/>
      <pageSetup paperSize="9" scale="65" orientation="landscape" horizontalDpi="300" verticalDpi="300" r:id="rId5"/>
      <headerFooter>
        <oddFooter>&amp;C- &amp;P -</oddFooter>
      </headerFooter>
    </customSheetView>
    <customSheetView guid="{A70FDA42-82B2-4F14-8984-2E2044C05861}" scale="55" showGridLines="0" fitToPage="1" topLeftCell="A2">
      <selection activeCell="B29" sqref="B29"/>
      <colBreaks count="1" manualBreakCount="1">
        <brk id="12" max="51" man="1"/>
      </colBreaks>
      <pageMargins left="0.25" right="0.25" top="0.75" bottom="0.75" header="0.3" footer="0.3"/>
      <pageSetup paperSize="9" scale="65" orientation="landscape" horizontalDpi="300" verticalDpi="300" r:id="rId6"/>
      <headerFooter>
        <oddFooter>&amp;C- &amp;P -</oddFooter>
      </headerFooter>
    </customSheetView>
    <customSheetView guid="{F8F8F397-D6A3-4BD0-9E53-3D39483D1CBF}" showGridLines="0" fitToPage="1" topLeftCell="A11">
      <selection activeCell="K19" sqref="K19"/>
      <colBreaks count="1" manualBreakCount="1">
        <brk id="12" max="51" man="1"/>
      </colBreaks>
      <pageMargins left="0.25" right="0.25" top="0.75" bottom="0.75" header="0.3" footer="0.3"/>
      <pageSetup paperSize="9" scale="65" orientation="landscape" horizontalDpi="300" verticalDpi="300" r:id="rId7"/>
      <headerFooter>
        <oddFooter>&amp;C- &amp;P -</oddFooter>
      </headerFooter>
    </customSheetView>
    <customSheetView guid="{D673FFEC-E07D-49B9-A0FC-BCF5FDFD2C67}" showGridLines="0">
      <selection activeCell="A19" sqref="A19"/>
      <colBreaks count="1" manualBreakCount="1">
        <brk id="12" max="51" man="1"/>
      </colBreaks>
      <pageMargins left="0.25" right="0.25" top="0.75" bottom="0.75" header="0.3" footer="0.3"/>
      <pageSetup paperSize="9" scale="71" orientation="portrait" horizontalDpi="300" verticalDpi="300" r:id="rId8"/>
      <headerFooter>
        <oddFooter>&amp;C- &amp;P -</oddFooter>
      </headerFooter>
    </customSheetView>
    <customSheetView guid="{EE98275F-E3BA-4A7E-BE2A-0F7F35847352}" showGridLines="0" printArea="1">
      <selection activeCell="A19" sqref="A19"/>
      <colBreaks count="1" manualBreakCount="1">
        <brk id="12" max="51" man="1"/>
      </colBreaks>
      <pageMargins left="0.25" right="0.25" top="0.75" bottom="0.75" header="0.3" footer="0.3"/>
      <pageSetup paperSize="9" scale="71" orientation="portrait" horizontalDpi="300" verticalDpi="300" r:id="rId9"/>
      <headerFooter>
        <oddFooter>&amp;C- &amp;P -</oddFooter>
      </headerFooter>
    </customSheetView>
    <customSheetView guid="{97E03D02-D480-4666-A6E1-59D4144B3FD9}"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10"/>
      <headerFooter>
        <oddFooter>&amp;C- &amp;P -</oddFooter>
      </headerFooter>
    </customSheetView>
    <customSheetView guid="{9A3FFD83-48B2-47DA-8A5E-53892F5AF928}" scale="110" showGridLines="0" fitToPage="1" printArea="1" topLeftCell="G1">
      <selection activeCell="M1" sqref="M1"/>
      <colBreaks count="1" manualBreakCount="1">
        <brk id="12" max="51" man="1"/>
      </colBreaks>
      <pageMargins left="0.25" right="0.25" top="0.75" bottom="0.75" header="0.3" footer="0.3"/>
      <pageSetup paperSize="9" scale="65" orientation="landscape" horizontalDpi="300" verticalDpi="300" r:id="rId11"/>
      <headerFooter>
        <oddFooter>&amp;C- &amp;P -</oddFooter>
      </headerFooter>
    </customSheetView>
    <customSheetView guid="{717D5D0E-03BD-42FE-B02F-A9FF9CADF1A5}"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12"/>
      <headerFooter>
        <oddFooter>&amp;C- &amp;P -</oddFooter>
      </headerFooter>
    </customSheetView>
    <customSheetView guid="{30A2590E-B68F-488E-B4E2-55E3D8A53AAC}" showGridLines="0">
      <selection activeCell="A19" sqref="A19"/>
      <colBreaks count="1" manualBreakCount="1">
        <brk id="12" max="51" man="1"/>
      </colBreaks>
      <pageMargins left="0.25" right="0.25" top="0.75" bottom="0.75" header="0.3" footer="0.3"/>
      <pageSetup paperSize="9" scale="71" orientation="portrait" horizontalDpi="300" verticalDpi="300" r:id="rId13"/>
      <headerFooter>
        <oddFooter>&amp;C- &amp;P -</oddFooter>
      </headerFooter>
    </customSheetView>
    <customSheetView guid="{031DD57E-C293-423A-8DF7-B2FDC9241663}" showGridLines="0">
      <selection activeCell="A19" sqref="A19"/>
      <colBreaks count="1" manualBreakCount="1">
        <brk id="12" max="51" man="1"/>
      </colBreaks>
      <pageMargins left="0.25" right="0.25" top="0.75" bottom="0.75" header="0.3" footer="0.3"/>
      <pageSetup paperSize="9" scale="71" orientation="portrait" horizontalDpi="300" verticalDpi="300" r:id="rId14"/>
      <headerFooter>
        <oddFooter>&amp;C- &amp;P -</oddFooter>
      </headerFooter>
    </customSheetView>
    <customSheetView guid="{F9B3178F-FE3C-420E-BE2A-18A94A5552B8}" showGridLines="0">
      <selection activeCell="A19" sqref="A19"/>
      <colBreaks count="1" manualBreakCount="1">
        <brk id="12" max="51" man="1"/>
      </colBreaks>
      <pageMargins left="0.25" right="0.25" top="0.75" bottom="0.75" header="0.3" footer="0.3"/>
      <pageSetup paperSize="9" scale="71" orientation="portrait" horizontalDpi="300" verticalDpi="300" r:id="rId15"/>
      <headerFooter>
        <oddFooter>&amp;C- &amp;P -</oddFooter>
      </headerFooter>
    </customSheetView>
    <customSheetView guid="{F314B098-4B95-4B92-8423-CB04A69922DF}" showGridLines="0" printArea="1">
      <selection activeCell="A19" sqref="A19"/>
      <colBreaks count="1" manualBreakCount="1">
        <brk id="12" max="51" man="1"/>
      </colBreaks>
      <pageMargins left="0.25" right="0.25" top="0.75" bottom="0.75" header="0.3" footer="0.3"/>
      <pageSetup paperSize="9" scale="71" orientation="portrait" horizontalDpi="300" verticalDpi="300" r:id="rId16"/>
      <headerFooter>
        <oddFooter>&amp;C- &amp;P -</oddFooter>
      </headerFooter>
    </customSheetView>
    <customSheetView guid="{BBA60712-7519-46EB-A3CF-B043CF2D8D90}"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17"/>
      <headerFooter>
        <oddFooter>&amp;C- &amp;P -</oddFooter>
      </headerFooter>
    </customSheetView>
    <customSheetView guid="{FAEA9D20-506D-4159-8291-B8ED06C29A08}"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18"/>
      <headerFooter>
        <oddFooter>&amp;C- &amp;P -</oddFooter>
      </headerFooter>
    </customSheetView>
    <customSheetView guid="{499C3B7B-ECFB-4FFB-BA0B-0B7B9DCC326F}" showGridLines="0" printArea="1">
      <selection activeCell="A19" sqref="A19"/>
      <colBreaks count="1" manualBreakCount="1">
        <brk id="12" max="51" man="1"/>
      </colBreaks>
      <pageMargins left="0.25" right="0.25" top="0.75" bottom="0.75" header="0.3" footer="0.3"/>
      <pageSetup paperSize="9" scale="71" orientation="portrait" horizontalDpi="300" verticalDpi="300" r:id="rId19"/>
      <headerFooter>
        <oddFooter>&amp;C- &amp;P -</oddFooter>
      </headerFooter>
    </customSheetView>
    <customSheetView guid="{582EB886-5348-41F7-B6C3-7D5782D3ACD9}" showGridLines="0">
      <selection activeCell="A19" sqref="A19"/>
      <colBreaks count="1" manualBreakCount="1">
        <brk id="12" max="51" man="1"/>
      </colBreaks>
      <pageMargins left="0.25" right="0.25" top="0.75" bottom="0.75" header="0.3" footer="0.3"/>
      <pageSetup paperSize="9" scale="71" orientation="portrait" horizontalDpi="300" verticalDpi="300" r:id="rId20"/>
      <headerFooter>
        <oddFooter>&amp;C- &amp;P -</oddFooter>
      </headerFooter>
    </customSheetView>
    <customSheetView guid="{67A28A89-E198-4A6E-809F-7C1EE1D592B0}" showGridLines="0" printArea="1">
      <selection activeCell="A19" sqref="A19"/>
      <colBreaks count="1" manualBreakCount="1">
        <brk id="12" max="51" man="1"/>
      </colBreaks>
      <pageMargins left="0.25" right="0.25" top="0.75" bottom="0.75" header="0.3" footer="0.3"/>
      <pageSetup paperSize="9" scale="71" orientation="portrait" horizontalDpi="300" verticalDpi="300" r:id="rId21"/>
      <headerFooter>
        <oddFooter>&amp;C- &amp;P -</oddFooter>
      </headerFooter>
    </customSheetView>
    <customSheetView guid="{CED0B8D9-B004-48AD-A858-70C151F3F6A0}" showGridLines="0">
      <selection activeCell="A19" sqref="A19"/>
      <colBreaks count="1" manualBreakCount="1">
        <brk id="12" max="51" man="1"/>
      </colBreaks>
      <pageMargins left="0.25" right="0.25" top="0.75" bottom="0.75" header="0.3" footer="0.3"/>
      <pageSetup paperSize="9" scale="71" orientation="portrait" horizontalDpi="300" verticalDpi="300" r:id="rId22"/>
      <headerFooter>
        <oddFooter>&amp;C- &amp;P -</oddFooter>
      </headerFooter>
    </customSheetView>
    <customSheetView guid="{76A99285-706C-47CC-88FC-63EDE717FCB7}" showGridLines="0">
      <selection activeCell="A19" sqref="A19"/>
      <colBreaks count="1" manualBreakCount="1">
        <brk id="12" max="51" man="1"/>
      </colBreaks>
      <pageMargins left="0.25" right="0.25" top="0.75" bottom="0.75" header="0.3" footer="0.3"/>
      <pageSetup paperSize="9" scale="71" orientation="portrait" horizontalDpi="300" verticalDpi="300" r:id="rId23"/>
      <headerFooter>
        <oddFooter>&amp;C- &amp;P -</oddFooter>
      </headerFooter>
    </customSheetView>
    <customSheetView guid="{00865AC3-5823-4499-87D6-A32864153DFC}" showGridLines="0">
      <selection activeCell="A19" sqref="A19"/>
      <colBreaks count="1" manualBreakCount="1">
        <brk id="12" max="51" man="1"/>
      </colBreaks>
      <pageMargins left="0.25" right="0.25" top="0.75" bottom="0.75" header="0.3" footer="0.3"/>
      <pageSetup paperSize="9" scale="71" orientation="portrait" horizontalDpi="300" verticalDpi="300" r:id="rId24"/>
      <headerFooter>
        <oddFooter>&amp;C- &amp;P -</oddFooter>
      </headerFooter>
    </customSheetView>
    <customSheetView guid="{441DB8A6-A33C-419D-875A-3F2FFBE6E0E8}" showGridLines="0">
      <selection activeCell="A19" sqref="A19"/>
      <colBreaks count="1" manualBreakCount="1">
        <brk id="12" max="51" man="1"/>
      </colBreaks>
      <pageMargins left="0.25" right="0.25" top="0.75" bottom="0.75" header="0.3" footer="0.3"/>
      <pageSetup paperSize="9" scale="71" orientation="portrait" horizontalDpi="300" verticalDpi="300" r:id="rId25"/>
      <headerFooter>
        <oddFooter>&amp;C- &amp;P -</oddFooter>
      </headerFooter>
    </customSheetView>
    <customSheetView guid="{2BC28E4B-9C81-4843-8B55-63150A8DD92B}" showGridLines="0">
      <selection activeCell="A19" sqref="A19"/>
      <colBreaks count="1" manualBreakCount="1">
        <brk id="12" max="51" man="1"/>
      </colBreaks>
      <pageMargins left="0.25" right="0.25" top="0.75" bottom="0.75" header="0.3" footer="0.3"/>
      <pageSetup paperSize="9" scale="71" orientation="portrait" horizontalDpi="300" verticalDpi="300" r:id="rId26"/>
      <headerFooter>
        <oddFooter>&amp;C- &amp;P -</oddFooter>
      </headerFooter>
    </customSheetView>
    <customSheetView guid="{CEC8D9A4-667A-441A-B348-38BA69B851DA}" showGridLines="0">
      <selection activeCell="A19" sqref="A19"/>
      <colBreaks count="1" manualBreakCount="1">
        <brk id="12" max="51" man="1"/>
      </colBreaks>
      <pageMargins left="0.25" right="0.25" top="0.75" bottom="0.75" header="0.3" footer="0.3"/>
      <pageSetup paperSize="9" scale="71" orientation="portrait" horizontalDpi="300" verticalDpi="300" r:id="rId27"/>
      <headerFooter>
        <oddFooter>&amp;C- &amp;P -</oddFooter>
      </headerFooter>
    </customSheetView>
    <customSheetView guid="{84F041DC-148A-40FE-A6D1-68C2D054DF55}" showGridLines="0">
      <selection activeCell="A19" sqref="A19"/>
      <colBreaks count="1" manualBreakCount="1">
        <brk id="12" max="51" man="1"/>
      </colBreaks>
      <pageMargins left="0.25" right="0.25" top="0.75" bottom="0.75" header="0.3" footer="0.3"/>
      <pageSetup paperSize="9" scale="71" orientation="portrait" horizontalDpi="300" verticalDpi="300" r:id="rId28"/>
      <headerFooter>
        <oddFooter>&amp;C- &amp;P -</oddFooter>
      </headerFooter>
    </customSheetView>
    <customSheetView guid="{EA8DD5C4-37CD-4D83-93C6-8AAE3FA22626}" showGridLines="0">
      <selection activeCell="A19" sqref="A19"/>
      <colBreaks count="1" manualBreakCount="1">
        <brk id="12" max="51" man="1"/>
      </colBreaks>
      <pageMargins left="0.25" right="0.25" top="0.75" bottom="0.75" header="0.3" footer="0.3"/>
      <pageSetup paperSize="9" scale="71" orientation="portrait" horizontalDpi="300" verticalDpi="300" r:id="rId29"/>
      <headerFooter>
        <oddFooter>&amp;C- &amp;P -</oddFooter>
      </headerFooter>
    </customSheetView>
    <customSheetView guid="{EB719729-E4E7-4A6B-A0F2-B45634A8A39C}" showGridLines="0">
      <selection activeCell="A19" sqref="A19"/>
      <colBreaks count="1" manualBreakCount="1">
        <brk id="12" max="51" man="1"/>
      </colBreaks>
      <pageMargins left="0.25" right="0.25" top="0.75" bottom="0.75" header="0.3" footer="0.3"/>
      <pageSetup paperSize="9" scale="71" orientation="portrait" horizontalDpi="300" verticalDpi="300" r:id="rId30"/>
      <headerFooter>
        <oddFooter>&amp;C- &amp;P -</oddFooter>
      </headerFooter>
    </customSheetView>
    <customSheetView guid="{3BCE3315-BEC0-4AD9-A818-0BC0D795FE7B}" showGridLines="0" printArea="1">
      <selection activeCell="A19" sqref="A19"/>
      <colBreaks count="1" manualBreakCount="1">
        <brk id="12" max="51" man="1"/>
      </colBreaks>
      <pageMargins left="0.25" right="0.25" top="0.75" bottom="0.75" header="0.3" footer="0.3"/>
      <pageSetup paperSize="9" scale="71" orientation="portrait" horizontalDpi="300" verticalDpi="300" r:id="rId31"/>
      <headerFooter>
        <oddFooter>&amp;C- &amp;P -</oddFooter>
      </headerFooter>
    </customSheetView>
    <customSheetView guid="{D5E8139D-26D3-42E5-96BB-6121322C48CB}" showGridLines="0">
      <selection activeCell="A19" sqref="A19"/>
      <colBreaks count="1" manualBreakCount="1">
        <brk id="12" max="51" man="1"/>
      </colBreaks>
      <pageMargins left="0.25" right="0.25" top="0.75" bottom="0.75" header="0.3" footer="0.3"/>
      <pageSetup paperSize="9" scale="71" orientation="portrait" horizontalDpi="300" verticalDpi="300" r:id="rId32"/>
      <headerFooter>
        <oddFooter>&amp;C- &amp;P -</oddFooter>
      </headerFooter>
    </customSheetView>
    <customSheetView guid="{A7A537DD-3639-4028-8374-24EF93F7F50D}" showGridLines="0" printArea="1">
      <selection activeCell="A19" sqref="A19"/>
      <colBreaks count="1" manualBreakCount="1">
        <brk id="12" max="51" man="1"/>
      </colBreaks>
      <pageMargins left="0.25" right="0.25" top="0.75" bottom="0.75" header="0.3" footer="0.3"/>
      <pageSetup paperSize="9" scale="71" orientation="portrait" horizontalDpi="300" verticalDpi="300" r:id="rId33"/>
      <headerFooter>
        <oddFooter>&amp;C- &amp;P -</oddFooter>
      </headerFooter>
    </customSheetView>
    <customSheetView guid="{0B51740E-E870-447D-82CF-F9426A0FDB8A}" showGridLines="0">
      <selection activeCell="A19" sqref="A19"/>
      <colBreaks count="1" manualBreakCount="1">
        <brk id="12" max="51" man="1"/>
      </colBreaks>
      <pageMargins left="0.25" right="0.25" top="0.75" bottom="0.75" header="0.3" footer="0.3"/>
      <pageSetup paperSize="9" scale="71" orientation="portrait" horizontalDpi="300" verticalDpi="300" r:id="rId34"/>
      <headerFooter>
        <oddFooter>&amp;C- &amp;P -</oddFooter>
      </headerFooter>
    </customSheetView>
    <customSheetView guid="{B25978DA-B72A-4DF3-B7F6-0B7323E18582}"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35"/>
      <headerFooter>
        <oddFooter>&amp;C- &amp;P -</oddFooter>
      </headerFooter>
    </customSheetView>
    <customSheetView guid="{1FD8CC80-ABBD-4004-965D-7C3A94C6060A}" showGridLines="0" printArea="1">
      <selection activeCell="A19" sqref="A19"/>
      <colBreaks count="1" manualBreakCount="1">
        <brk id="12" max="51" man="1"/>
      </colBreaks>
      <pageMargins left="0.25" right="0.25" top="0.75" bottom="0.75" header="0.3" footer="0.3"/>
      <pageSetup paperSize="9" scale="71" orientation="portrait" horizontalDpi="300" verticalDpi="300" r:id="rId36"/>
      <headerFooter>
        <oddFooter>&amp;C- &amp;P -</oddFooter>
      </headerFooter>
    </customSheetView>
    <customSheetView guid="{4B3B3520-A8B7-4246-A658-5E3046C11156}" showGridLines="0" printArea="1">
      <selection activeCell="A19" sqref="A19"/>
      <colBreaks count="1" manualBreakCount="1">
        <brk id="12" max="51" man="1"/>
      </colBreaks>
      <pageMargins left="0.25" right="0.25" top="0.75" bottom="0.75" header="0.3" footer="0.3"/>
      <pageSetup paperSize="9" scale="71" orientation="portrait" horizontalDpi="300" verticalDpi="300" r:id="rId37"/>
      <headerFooter>
        <oddFooter>&amp;C- &amp;P -</oddFooter>
      </headerFooter>
    </customSheetView>
    <customSheetView guid="{8AC86257-3275-45B0-9EB5-FCC978284538}"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38"/>
      <headerFooter>
        <oddFooter>&amp;C- &amp;P -</oddFooter>
      </headerFooter>
    </customSheetView>
    <customSheetView guid="{E45D6C9F-29CA-4814-BB11-FCF7794E8FD9}"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39"/>
      <headerFooter>
        <oddFooter>&amp;C- &amp;P -</oddFooter>
      </headerFooter>
    </customSheetView>
    <customSheetView guid="{8B4E2514-D1F2-4DC0-817C-9C588D7DCCCB}" showGridLines="0" printArea="1">
      <selection activeCell="A19" sqref="A19"/>
      <colBreaks count="1" manualBreakCount="1">
        <brk id="12" max="51" man="1"/>
      </colBreaks>
      <pageMargins left="0.25" right="0.25" top="0.75" bottom="0.75" header="0.3" footer="0.3"/>
      <pageSetup paperSize="9" scale="71" orientation="portrait" horizontalDpi="300" verticalDpi="300" r:id="rId40"/>
      <headerFooter>
        <oddFooter>&amp;C- &amp;P -</oddFooter>
      </headerFooter>
    </customSheetView>
    <customSheetView guid="{C0326AA0-4A84-4874-8CF5-FBF582EDE8E4}" showGridLines="0" printArea="1">
      <selection activeCell="A19" sqref="A19"/>
      <colBreaks count="1" manualBreakCount="1">
        <brk id="12" max="51" man="1"/>
      </colBreaks>
      <pageMargins left="0.25" right="0.25" top="0.75" bottom="0.75" header="0.3" footer="0.3"/>
      <pageSetup paperSize="9" scale="71" orientation="portrait" horizontalDpi="300" verticalDpi="300" r:id="rId41"/>
      <headerFooter>
        <oddFooter>&amp;C- &amp;P -</oddFooter>
      </headerFooter>
    </customSheetView>
    <customSheetView guid="{59B93C71-A242-4D48-B468-4BF3F954629F}" showGridLines="0" printArea="1">
      <selection activeCell="A19" sqref="A19"/>
      <colBreaks count="1" manualBreakCount="1">
        <brk id="12" max="51" man="1"/>
      </colBreaks>
      <pageMargins left="0.25" right="0.25" top="0.75" bottom="0.75" header="0.3" footer="0.3"/>
      <pageSetup paperSize="9" scale="71" orientation="portrait" horizontalDpi="300" verticalDpi="300" r:id="rId42"/>
      <headerFooter>
        <oddFooter>&amp;C- &amp;P -</oddFooter>
      </headerFooter>
    </customSheetView>
    <customSheetView guid="{1E58E4D1-4C75-4B8C-BEB1-17A46DD86746}" scale="55" showGridLines="0" fitToPage="1" topLeftCell="A2">
      <selection activeCell="B29" sqref="B29"/>
      <colBreaks count="1" manualBreakCount="1">
        <brk id="12" max="51" man="1"/>
      </colBreaks>
      <pageMargins left="0.25" right="0.25" top="0.75" bottom="0.75" header="0.3" footer="0.3"/>
      <pageSetup paperSize="9" scale="65" orientation="landscape" horizontalDpi="300" verticalDpi="300" r:id="rId43"/>
      <headerFooter>
        <oddFooter>&amp;C- &amp;P -</oddFooter>
      </headerFooter>
    </customSheetView>
    <customSheetView guid="{D71B0015-E1E5-4683-BC96-4B8372B0A92C}" scale="55" showGridLines="0" fitToPage="1" printArea="1" topLeftCell="A2">
      <selection activeCell="B29" sqref="B29"/>
      <colBreaks count="1" manualBreakCount="1">
        <brk id="12" max="51" man="1"/>
      </colBreaks>
      <pageMargins left="0.25" right="0.25" top="0.75" bottom="0.75" header="0.3" footer="0.3"/>
      <pageSetup paperSize="9" scale="65" orientation="landscape" horizontalDpi="300" verticalDpi="300" r:id="rId44"/>
      <headerFooter>
        <oddFooter>&amp;C- &amp;P -</oddFooter>
      </headerFooter>
    </customSheetView>
    <customSheetView guid="{7A9295A9-5D4A-4252-8AE5-EAA229FB3161}" scale="55" showGridLines="0" fitToPage="1" printArea="1" topLeftCell="A2">
      <selection activeCell="B29" sqref="B29"/>
      <colBreaks count="1" manualBreakCount="1">
        <brk id="12" max="51" man="1"/>
      </colBreaks>
      <pageMargins left="0.25" right="0.25" top="0.75" bottom="0.75" header="0.3" footer="0.3"/>
      <pageSetup paperSize="9" scale="65" orientation="landscape" horizontalDpi="300" verticalDpi="300" r:id="rId45"/>
      <headerFooter>
        <oddFooter>&amp;C- &amp;P -</oddFooter>
      </headerFooter>
    </customSheetView>
    <customSheetView guid="{034C4040-D496-4677-9760-C8AFC8A3816C}" scale="55" showGridLines="0" fitToPage="1" topLeftCell="A2">
      <selection activeCell="B29" sqref="B29"/>
      <colBreaks count="1" manualBreakCount="1">
        <brk id="12" max="51" man="1"/>
      </colBreaks>
      <pageMargins left="0.25" right="0.25" top="0.75" bottom="0.75" header="0.3" footer="0.3"/>
      <pageSetup paperSize="9" scale="65" orientation="landscape" horizontalDpi="300" verticalDpi="300" r:id="rId46"/>
      <headerFooter>
        <oddFooter>&amp;C- &amp;P -</oddFooter>
      </headerFooter>
    </customSheetView>
    <customSheetView guid="{430D13A4-4EC3-4F3B-94F5-67B604D20D98}" showGridLines="0" printArea="1">
      <selection activeCell="A19" sqref="A19"/>
      <colBreaks count="1" manualBreakCount="1">
        <brk id="12" max="51" man="1"/>
      </colBreaks>
      <pageMargins left="0.25" right="0.25" top="0.75" bottom="0.75" header="0.3" footer="0.3"/>
      <pageSetup paperSize="9" scale="71" orientation="portrait" horizontalDpi="300" verticalDpi="300" r:id="rId47"/>
      <headerFooter>
        <oddFooter>&amp;C- &amp;P -</oddFooter>
      </headerFooter>
    </customSheetView>
    <customSheetView guid="{337CCED3-5E6B-4E3D-BC98-489707EF974E}" showGridLines="0" printArea="1">
      <selection activeCell="A19" sqref="A19"/>
      <colBreaks count="1" manualBreakCount="1">
        <brk id="12" max="51" man="1"/>
      </colBreaks>
      <pageMargins left="0.25" right="0.25" top="0.75" bottom="0.75" header="0.3" footer="0.3"/>
      <pageSetup paperSize="9" scale="71" orientation="portrait" horizontalDpi="300" verticalDpi="300" r:id="rId48"/>
      <headerFooter>
        <oddFooter>&amp;C- &amp;P -</oddFooter>
      </headerFooter>
    </customSheetView>
    <customSheetView guid="{0EDD8A79-DA95-4C03-AB90-8EF8BEF7366A}" showGridLines="0" fitToPage="1" topLeftCell="A11">
      <selection activeCell="K19" sqref="K19"/>
      <colBreaks count="1" manualBreakCount="1">
        <brk id="12" max="51" man="1"/>
      </colBreaks>
      <pageMargins left="0.25" right="0.25" top="0.75" bottom="0.75" header="0.3" footer="0.3"/>
      <pageSetup paperSize="9" scale="65" orientation="landscape" horizontalDpi="300" verticalDpi="300" r:id="rId49"/>
      <headerFooter>
        <oddFooter>&amp;C- &amp;P -</oddFooter>
      </headerFooter>
    </customSheetView>
    <customSheetView guid="{214495F1-9B71-47E5-887D-A07A1A95C8B8}" showGridLines="0" fitToPage="1" topLeftCell="A11">
      <selection activeCell="K19" sqref="K19"/>
      <colBreaks count="1" manualBreakCount="1">
        <brk id="12" max="51" man="1"/>
      </colBreaks>
      <pageMargins left="0.25" right="0.25" top="0.75" bottom="0.75" header="0.3" footer="0.3"/>
      <pageSetup paperSize="9" scale="65" orientation="landscape" horizontalDpi="300" verticalDpi="300" r:id="rId50"/>
      <headerFooter>
        <oddFooter>&amp;C- &amp;P -</oddFooter>
      </headerFooter>
    </customSheetView>
    <customSheetView guid="{CD8CBEF9-02F2-47BF-8155-972E366007BB}" showGridLines="0" printArea="1">
      <selection activeCell="A19" sqref="A19"/>
      <colBreaks count="1" manualBreakCount="1">
        <brk id="12" max="51" man="1"/>
      </colBreaks>
      <pageMargins left="0.25" right="0.25" top="0.75" bottom="0.75" header="0.3" footer="0.3"/>
      <pageSetup paperSize="9" scale="71" orientation="portrait" horizontalDpi="300" verticalDpi="300" r:id="rId51"/>
      <headerFooter>
        <oddFooter>&amp;C- &amp;P -</oddFooter>
      </headerFooter>
    </customSheetView>
    <customSheetView guid="{BD61EDB6-A93F-4890-AEDE-32E26E64EB3F}" scale="55" showGridLines="0" fitToPage="1" printArea="1" topLeftCell="A2">
      <selection activeCell="B29" sqref="B29"/>
      <colBreaks count="1" manualBreakCount="1">
        <brk id="12" max="51" man="1"/>
      </colBreaks>
      <pageMargins left="0.25" right="0.25" top="0.75" bottom="0.75" header="0.3" footer="0.3"/>
      <pageSetup paperSize="9" scale="65" orientation="landscape" horizontalDpi="300" verticalDpi="300" r:id="rId52"/>
      <headerFooter>
        <oddFooter>&amp;C- &amp;P -</oddFooter>
      </headerFooter>
    </customSheetView>
    <customSheetView guid="{2551149C-B400-4FF7-9C66-7D38AF192CD3}" showGridLines="0" fitToPage="1" topLeftCell="A11">
      <selection activeCell="K19" sqref="K19"/>
      <colBreaks count="1" manualBreakCount="1">
        <brk id="12" max="51" man="1"/>
      </colBreaks>
      <pageMargins left="0.25" right="0.25" top="0.75" bottom="0.75" header="0.3" footer="0.3"/>
      <pageSetup paperSize="9" scale="65" orientation="landscape" horizontalDpi="300" verticalDpi="300" r:id="rId53"/>
      <headerFooter>
        <oddFooter>&amp;C- &amp;P -</oddFooter>
      </headerFooter>
    </customSheetView>
    <customSheetView guid="{F0A88F7F-B050-44D2-9557-2B68B424EAF3}" scale="55" showGridLines="0" fitToPage="1" topLeftCell="A2">
      <selection activeCell="B29" sqref="B29"/>
      <colBreaks count="1" manualBreakCount="1">
        <brk id="12" max="51" man="1"/>
      </colBreaks>
      <pageMargins left="0.25" right="0.25" top="0.75" bottom="0.75" header="0.3" footer="0.3"/>
      <pageSetup paperSize="9" scale="65" orientation="landscape" horizontalDpi="300" verticalDpi="300" r:id="rId54"/>
      <headerFooter>
        <oddFooter>&amp;C- &amp;P -</oddFooter>
      </headerFooter>
    </customSheetView>
    <customSheetView guid="{2868789A-41EF-4245-B3C9-D4B5F666F8F4}"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55"/>
      <headerFooter>
        <oddFooter>&amp;C- &amp;P -</oddFooter>
      </headerFooter>
    </customSheetView>
    <customSheetView guid="{D4061CCF-D275-4D76-9A0F-61EA73C6A533}" scale="55" showGridLines="0" fitToPage="1" printArea="1" topLeftCell="A2">
      <selection activeCell="B29" sqref="B29"/>
      <colBreaks count="1" manualBreakCount="1">
        <brk id="12" max="51" man="1"/>
      </colBreaks>
      <pageMargins left="0.25" right="0.25" top="0.75" bottom="0.75" header="0.3" footer="0.3"/>
      <pageSetup paperSize="9" scale="65" orientation="landscape" horizontalDpi="300" verticalDpi="300" r:id="rId56"/>
      <headerFooter>
        <oddFooter>&amp;C- &amp;P -</oddFooter>
      </headerFooter>
    </customSheetView>
    <customSheetView guid="{EDD10121-F027-40CB-A383-1ABBBA7824D4}"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57"/>
      <headerFooter>
        <oddFooter>&amp;C- &amp;P -</oddFooter>
      </headerFooter>
    </customSheetView>
    <customSheetView guid="{D6BD57F8-F6EE-4534-8181-C57064A1B98C}" showGridLines="0" fitToPage="1">
      <selection activeCell="L22" sqref="L22"/>
      <colBreaks count="1" manualBreakCount="1">
        <brk id="12" max="51" man="1"/>
      </colBreaks>
      <pageMargins left="0.25" right="0.25" top="0.75" bottom="0.75" header="0.3" footer="0.3"/>
      <pageSetup paperSize="9" scale="65" orientation="landscape" horizontalDpi="300" verticalDpi="300" r:id="rId58"/>
      <headerFooter>
        <oddFooter>&amp;C- &amp;P -</oddFooter>
      </headerFooter>
    </customSheetView>
    <customSheetView guid="{277459B4-A39D-41CB-B2BE-AB6578293E76}" showGridLines="0" fitToPage="1" printArea="1">
      <selection activeCell="L22" sqref="L22"/>
      <colBreaks count="1" manualBreakCount="1">
        <brk id="12" max="51" man="1"/>
      </colBreaks>
      <pageMargins left="0.25" right="0.25" top="0.75" bottom="0.75" header="0.3" footer="0.3"/>
      <pageSetup paperSize="9" scale="65" orientation="landscape" horizontalDpi="300" verticalDpi="300" r:id="rId59"/>
      <headerFooter>
        <oddFooter>&amp;C- &amp;P -</oddFooter>
      </headerFooter>
    </customSheetView>
  </customSheetViews>
  <phoneticPr fontId="7"/>
  <hyperlinks>
    <hyperlink ref="L1" location="目次!A1" display="目次へ戻る"/>
  </hyperlinks>
  <pageMargins left="0.25" right="0.25" top="0.75" bottom="0.75" header="0.3" footer="0.3"/>
  <pageSetup paperSize="9" scale="65" orientation="landscape" horizontalDpi="300" verticalDpi="300" r:id="rId60"/>
  <headerFooter>
    <oddFooter>&amp;C- &amp;P -</oddFooter>
  </headerFooter>
  <colBreaks count="1" manualBreakCount="1">
    <brk id="12" max="51" man="1"/>
  </colBreaks>
  <drawing r:id="rId6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19"/>
  <sheetViews>
    <sheetView showGridLines="0" zoomScale="85" zoomScaleNormal="85" zoomScaleSheetLayoutView="100" workbookViewId="0">
      <selection activeCell="S19" sqref="S19"/>
    </sheetView>
  </sheetViews>
  <sheetFormatPr defaultColWidth="9" defaultRowHeight="13.5"/>
  <cols>
    <col min="1" max="2" width="11.875" style="209" customWidth="1"/>
    <col min="3" max="7" width="14.625" style="209" customWidth="1"/>
    <col min="8" max="8" width="10.625" style="209" bestFit="1" customWidth="1"/>
    <col min="9" max="16384" width="9" style="209"/>
  </cols>
  <sheetData>
    <row r="1" spans="1:9">
      <c r="A1" s="209" t="s">
        <v>1589</v>
      </c>
      <c r="G1" s="170"/>
      <c r="H1" s="271" t="s">
        <v>399</v>
      </c>
    </row>
    <row r="2" spans="1:9">
      <c r="A2" s="209" t="s">
        <v>2482</v>
      </c>
      <c r="I2" s="209" t="s">
        <v>2482</v>
      </c>
    </row>
    <row r="4" spans="1:9" ht="37.5" customHeight="1">
      <c r="A4" s="50" t="s">
        <v>83</v>
      </c>
      <c r="B4" s="50" t="s">
        <v>332</v>
      </c>
      <c r="C4" s="50" t="s">
        <v>1588</v>
      </c>
      <c r="D4" s="50" t="s">
        <v>1587</v>
      </c>
      <c r="E4" s="50" t="s">
        <v>1586</v>
      </c>
      <c r="F4" s="50" t="s">
        <v>1585</v>
      </c>
      <c r="G4" s="50" t="s">
        <v>1584</v>
      </c>
    </row>
    <row r="5" spans="1:9" ht="22.5" customHeight="1">
      <c r="A5" s="50">
        <v>2013</v>
      </c>
      <c r="B5" s="50" t="s">
        <v>109</v>
      </c>
      <c r="C5" s="84">
        <v>283873</v>
      </c>
      <c r="D5" s="84">
        <v>278077</v>
      </c>
      <c r="E5" s="84">
        <v>154337</v>
      </c>
      <c r="F5" s="84">
        <v>137355</v>
      </c>
      <c r="G5" s="84">
        <v>60067</v>
      </c>
    </row>
    <row r="6" spans="1:9" ht="22.5" customHeight="1">
      <c r="A6" s="50">
        <v>2014</v>
      </c>
      <c r="B6" s="50" t="s">
        <v>110</v>
      </c>
      <c r="C6" s="84">
        <v>252731</v>
      </c>
      <c r="D6" s="84">
        <v>273774</v>
      </c>
      <c r="E6" s="84">
        <v>130055</v>
      </c>
      <c r="F6" s="84">
        <v>146278</v>
      </c>
      <c r="G6" s="84">
        <v>79791</v>
      </c>
    </row>
    <row r="7" spans="1:9" ht="22.5" customHeight="1">
      <c r="A7" s="50">
        <v>2015</v>
      </c>
      <c r="B7" s="50" t="s">
        <v>111</v>
      </c>
      <c r="C7" s="84">
        <v>290631</v>
      </c>
      <c r="D7" s="84">
        <v>309017</v>
      </c>
      <c r="E7" s="84">
        <v>139518</v>
      </c>
      <c r="F7" s="84">
        <v>134360</v>
      </c>
      <c r="G7" s="84">
        <v>83050</v>
      </c>
    </row>
    <row r="8" spans="1:9" ht="22.5" customHeight="1">
      <c r="A8" s="50">
        <v>2016</v>
      </c>
      <c r="B8" s="50" t="s">
        <v>112</v>
      </c>
      <c r="C8" s="84">
        <v>214433</v>
      </c>
      <c r="D8" s="84">
        <v>293494</v>
      </c>
      <c r="E8" s="84">
        <v>135748</v>
      </c>
      <c r="F8" s="84">
        <v>128758</v>
      </c>
      <c r="G8" s="84">
        <v>70846</v>
      </c>
    </row>
    <row r="9" spans="1:9" ht="22.5" customHeight="1">
      <c r="A9" s="50">
        <v>2017</v>
      </c>
      <c r="B9" s="50" t="s">
        <v>113</v>
      </c>
      <c r="C9" s="84">
        <v>207182</v>
      </c>
      <c r="D9" s="84">
        <v>297879</v>
      </c>
      <c r="E9" s="84">
        <v>143071</v>
      </c>
      <c r="F9" s="84">
        <v>122138</v>
      </c>
      <c r="G9" s="84">
        <v>61443</v>
      </c>
    </row>
    <row r="10" spans="1:9" ht="22.5" customHeight="1">
      <c r="A10" s="50">
        <v>2018</v>
      </c>
      <c r="B10" s="50" t="s">
        <v>114</v>
      </c>
      <c r="C10" s="84">
        <v>198163</v>
      </c>
      <c r="D10" s="84">
        <v>344586</v>
      </c>
      <c r="E10" s="84">
        <v>169251</v>
      </c>
      <c r="F10" s="84">
        <v>120892</v>
      </c>
      <c r="G10" s="84">
        <v>72482</v>
      </c>
    </row>
    <row r="11" spans="1:9" ht="22.5" customHeight="1">
      <c r="A11" s="50">
        <v>2019</v>
      </c>
      <c r="B11" s="50" t="s">
        <v>341</v>
      </c>
      <c r="C11" s="84">
        <v>184190</v>
      </c>
      <c r="D11" s="84">
        <v>315302</v>
      </c>
      <c r="E11" s="84">
        <v>143319</v>
      </c>
      <c r="F11" s="84">
        <v>123263</v>
      </c>
      <c r="G11" s="84">
        <v>63370</v>
      </c>
    </row>
    <row r="12" spans="1:9" ht="22.5" customHeight="1">
      <c r="A12" s="50">
        <v>2020</v>
      </c>
      <c r="B12" s="50" t="s">
        <v>116</v>
      </c>
      <c r="C12" s="84">
        <v>339594</v>
      </c>
      <c r="D12" s="84">
        <v>187695</v>
      </c>
      <c r="E12" s="84">
        <v>144541</v>
      </c>
      <c r="F12" s="84">
        <v>125223</v>
      </c>
      <c r="G12" s="84">
        <v>85537</v>
      </c>
    </row>
    <row r="13" spans="1:9" ht="22.5" customHeight="1">
      <c r="A13" s="1149">
        <v>2021</v>
      </c>
      <c r="B13" s="1149" t="s">
        <v>366</v>
      </c>
      <c r="C13" s="281">
        <v>312620</v>
      </c>
      <c r="D13" s="281">
        <v>187015</v>
      </c>
      <c r="E13" s="281">
        <v>91909</v>
      </c>
      <c r="F13" s="281">
        <v>83270</v>
      </c>
      <c r="G13" s="281">
        <v>54773</v>
      </c>
    </row>
    <row r="14" spans="1:9" ht="22.5" customHeight="1">
      <c r="A14" s="1149">
        <v>2022</v>
      </c>
      <c r="B14" s="1149" t="s">
        <v>367</v>
      </c>
      <c r="C14" s="281">
        <v>275048</v>
      </c>
      <c r="D14" s="281">
        <v>216912</v>
      </c>
      <c r="E14" s="281">
        <v>113768</v>
      </c>
      <c r="F14" s="281">
        <v>89253</v>
      </c>
      <c r="G14" s="281">
        <v>65004</v>
      </c>
    </row>
    <row r="15" spans="1:9" ht="22.5" customHeight="1">
      <c r="A15" s="1150">
        <v>2023</v>
      </c>
      <c r="B15" s="1150" t="s">
        <v>368</v>
      </c>
      <c r="C15" s="281" t="s">
        <v>2100</v>
      </c>
      <c r="D15" s="281" t="s">
        <v>2100</v>
      </c>
      <c r="E15" s="281" t="s">
        <v>2100</v>
      </c>
      <c r="F15" s="281" t="s">
        <v>2100</v>
      </c>
      <c r="G15" s="281" t="s">
        <v>2100</v>
      </c>
    </row>
    <row r="16" spans="1:9" ht="22.5" customHeight="1"/>
    <row r="17" ht="22.5" customHeight="1"/>
    <row r="18" ht="22.5" customHeight="1"/>
    <row r="19" ht="22.5" customHeight="1"/>
  </sheetData>
  <customSheetViews>
    <customSheetView guid="{7638DF67-4320-4B2E-8CED-F30400A22A6F}" scale="85" showGridLines="0" fitToPage="1" printArea="1">
      <selection activeCell="C16" sqref="C16"/>
      <colBreaks count="1" manualBreakCount="1">
        <brk id="8" max="1048575" man="1"/>
      </colBreaks>
      <pageMargins left="0.7" right="0.7" top="0.75" bottom="0.75" header="0.3" footer="0.3"/>
      <pageSetup paperSize="9" scale="67" orientation="landscape" horizontalDpi="300" verticalDpi="300" r:id="rId1"/>
    </customSheetView>
    <customSheetView guid="{033C36F7-E1E4-46BF-954B-BBA7310CE75C}"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2"/>
    </customSheetView>
    <customSheetView guid="{36472B0F-2A8F-4437-8A5B-DB8B4B6E968E}" showGridLines="0" printArea="1">
      <selection activeCell="H20" sqref="H20"/>
      <colBreaks count="1" manualBreakCount="1">
        <brk id="8" max="1048575" man="1"/>
      </colBreaks>
      <pageMargins left="0.7" right="0.7" top="0.75" bottom="0.75" header="0.3" footer="0.3"/>
      <pageSetup paperSize="9" scale="82" orientation="portrait" horizontalDpi="300" verticalDpi="300" r:id="rId3"/>
    </customSheetView>
    <customSheetView guid="{2D0A6E8D-0408-4801-8FAA-C5FD88FF0EC2}" scale="85" showGridLines="0" fitToPage="1">
      <selection activeCell="C16" sqref="C16"/>
      <colBreaks count="1" manualBreakCount="1">
        <brk id="8" max="1048575" man="1"/>
      </colBreaks>
      <pageMargins left="0.7" right="0.7" top="0.75" bottom="0.75" header="0.3" footer="0.3"/>
      <pageSetup paperSize="9" scale="67" orientation="landscape" horizontalDpi="300" verticalDpi="300" r:id="rId4"/>
    </customSheetView>
    <customSheetView guid="{CCAE2F8D-A096-471A-A5DB-761473E75C80}" scale="85" showGridLines="0" fitToPage="1" printArea="1">
      <selection activeCell="C16" sqref="C16"/>
      <colBreaks count="1" manualBreakCount="1">
        <brk id="8" max="1048575" man="1"/>
      </colBreaks>
      <pageMargins left="0.7" right="0.7" top="0.75" bottom="0.75" header="0.3" footer="0.3"/>
      <pageSetup paperSize="9" scale="67" orientation="landscape" horizontalDpi="300" verticalDpi="300" r:id="rId5"/>
    </customSheetView>
    <customSheetView guid="{A70FDA42-82B2-4F14-8984-2E2044C05861}"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6"/>
    </customSheetView>
    <customSheetView guid="{F8F8F397-D6A3-4BD0-9E53-3D39483D1CBF}" scale="85" showGridLines="0" fitToPage="1">
      <selection activeCell="C16" sqref="C16"/>
      <colBreaks count="1" manualBreakCount="1">
        <brk id="8" max="1048575" man="1"/>
      </colBreaks>
      <pageMargins left="0.7" right="0.7" top="0.75" bottom="0.75" header="0.3" footer="0.3"/>
      <pageSetup paperSize="9" scale="67" orientation="landscape" horizontalDpi="300" verticalDpi="300" r:id="rId7"/>
    </customSheetView>
    <customSheetView guid="{D673FFEC-E07D-49B9-A0FC-BCF5FDFD2C67}" showGridLines="0">
      <selection activeCell="H20" sqref="H20"/>
      <colBreaks count="1" manualBreakCount="1">
        <brk id="8" max="1048575" man="1"/>
      </colBreaks>
      <pageMargins left="0.7" right="0.7" top="0.75" bottom="0.75" header="0.3" footer="0.3"/>
      <pageSetup paperSize="9" scale="82" orientation="portrait" horizontalDpi="300" verticalDpi="300" r:id="rId8"/>
    </customSheetView>
    <customSheetView guid="{EE98275F-E3BA-4A7E-BE2A-0F7F35847352}" showGridLines="0" printArea="1">
      <selection activeCell="H20" sqref="H20"/>
      <colBreaks count="1" manualBreakCount="1">
        <brk id="8" max="1048575" man="1"/>
      </colBreaks>
      <pageMargins left="0.7" right="0.7" top="0.75" bottom="0.75" header="0.3" footer="0.3"/>
      <pageSetup paperSize="9" scale="82" orientation="portrait" horizontalDpi="300" verticalDpi="300" r:id="rId9"/>
    </customSheetView>
    <customSheetView guid="{97E03D02-D480-4666-A6E1-59D4144B3FD9}"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10"/>
    </customSheetView>
    <customSheetView guid="{9A3FFD83-48B2-47DA-8A5E-53892F5AF928}"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11"/>
    </customSheetView>
    <customSheetView guid="{717D5D0E-03BD-42FE-B02F-A9FF9CADF1A5}"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12"/>
    </customSheetView>
    <customSheetView guid="{30A2590E-B68F-488E-B4E2-55E3D8A53AAC}" showGridLines="0">
      <colBreaks count="1" manualBreakCount="1">
        <brk id="8" max="1048575" man="1"/>
      </colBreaks>
      <pageMargins left="0.7" right="0.7" top="0.75" bottom="0.75" header="0.3" footer="0.3"/>
      <pageSetup paperSize="9" scale="82" orientation="portrait" horizontalDpi="300" verticalDpi="300" r:id="rId13"/>
    </customSheetView>
    <customSheetView guid="{031DD57E-C293-423A-8DF7-B2FDC9241663}" showGridLines="0">
      <colBreaks count="1" manualBreakCount="1">
        <brk id="8" max="1048575" man="1"/>
      </colBreaks>
      <pageMargins left="0.7" right="0.7" top="0.75" bottom="0.75" header="0.3" footer="0.3"/>
      <pageSetup paperSize="9" scale="82" orientation="portrait" horizontalDpi="300" verticalDpi="300" r:id="rId14"/>
    </customSheetView>
    <customSheetView guid="{F9B3178F-FE3C-420E-BE2A-18A94A5552B8}" showGridLines="0">
      <colBreaks count="1" manualBreakCount="1">
        <brk id="8" max="1048575" man="1"/>
      </colBreaks>
      <pageMargins left="0.7" right="0.7" top="0.75" bottom="0.75" header="0.3" footer="0.3"/>
      <pageSetup paperSize="9" scale="82" orientation="portrait" horizontalDpi="300" verticalDpi="300" r:id="rId15"/>
    </customSheetView>
    <customSheetView guid="{F314B098-4B95-4B92-8423-CB04A69922DF}" showGridLines="0" printArea="1">
      <selection activeCell="A2" sqref="A2:R20"/>
      <colBreaks count="1" manualBreakCount="1">
        <brk id="8" max="1048575" man="1"/>
      </colBreaks>
      <pageMargins left="0.7" right="0.7" top="0.75" bottom="0.75" header="0.3" footer="0.3"/>
      <pageSetup paperSize="9" scale="82" orientation="portrait" horizontalDpi="300" verticalDpi="300" r:id="rId16"/>
    </customSheetView>
    <customSheetView guid="{BBA60712-7519-46EB-A3CF-B043CF2D8D90}"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17"/>
    </customSheetView>
    <customSheetView guid="{FAEA9D20-506D-4159-8291-B8ED06C29A08}"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18"/>
    </customSheetView>
    <customSheetView guid="{499C3B7B-ECFB-4FFB-BA0B-0B7B9DCC326F}" showGridLines="0" printArea="1">
      <colBreaks count="1" manualBreakCount="1">
        <brk id="8" max="1048575" man="1"/>
      </colBreaks>
      <pageMargins left="0.7" right="0.7" top="0.75" bottom="0.75" header="0.3" footer="0.3"/>
      <pageSetup paperSize="9" scale="82" orientation="portrait" horizontalDpi="300" verticalDpi="300" r:id="rId19"/>
    </customSheetView>
    <customSheetView guid="{582EB886-5348-41F7-B6C3-7D5782D3ACD9}" showGridLines="0">
      <colBreaks count="1" manualBreakCount="1">
        <brk id="8" max="1048575" man="1"/>
      </colBreaks>
      <pageMargins left="0.7" right="0.7" top="0.75" bottom="0.75" header="0.3" footer="0.3"/>
      <pageSetup paperSize="9" scale="82" orientation="portrait" horizontalDpi="300" verticalDpi="300" r:id="rId20"/>
    </customSheetView>
    <customSheetView guid="{67A28A89-E198-4A6E-809F-7C1EE1D592B0}" showGridLines="0" printArea="1">
      <colBreaks count="1" manualBreakCount="1">
        <brk id="8" max="1048575" man="1"/>
      </colBreaks>
      <pageMargins left="0.7" right="0.7" top="0.75" bottom="0.75" header="0.3" footer="0.3"/>
      <pageSetup paperSize="9" scale="82" orientation="portrait" horizontalDpi="300" verticalDpi="300" r:id="rId21"/>
    </customSheetView>
    <customSheetView guid="{CED0B8D9-B004-48AD-A858-70C151F3F6A0}" showGridLines="0">
      <colBreaks count="1" manualBreakCount="1">
        <brk id="8" max="1048575" man="1"/>
      </colBreaks>
      <pageMargins left="0.7" right="0.7" top="0.75" bottom="0.75" header="0.3" footer="0.3"/>
      <pageSetup paperSize="9" scale="82" orientation="portrait" horizontalDpi="300" verticalDpi="300" r:id="rId22"/>
    </customSheetView>
    <customSheetView guid="{76A99285-706C-47CC-88FC-63EDE717FCB7}" showGridLines="0">
      <colBreaks count="1" manualBreakCount="1">
        <brk id="8" max="1048575" man="1"/>
      </colBreaks>
      <pageMargins left="0.7" right="0.7" top="0.75" bottom="0.75" header="0.3" footer="0.3"/>
      <pageSetup paperSize="9" scale="82" orientation="portrait" horizontalDpi="300" verticalDpi="300" r:id="rId23"/>
    </customSheetView>
    <customSheetView guid="{00865AC3-5823-4499-87D6-A32864153DFC}" showGridLines="0">
      <colBreaks count="1" manualBreakCount="1">
        <brk id="8" max="1048575" man="1"/>
      </colBreaks>
      <pageMargins left="0.7" right="0.7" top="0.75" bottom="0.75" header="0.3" footer="0.3"/>
      <pageSetup paperSize="9" scale="82" orientation="portrait" horizontalDpi="300" verticalDpi="300" r:id="rId24"/>
    </customSheetView>
    <customSheetView guid="{441DB8A6-A33C-419D-875A-3F2FFBE6E0E8}" showGridLines="0">
      <colBreaks count="1" manualBreakCount="1">
        <brk id="8" max="1048575" man="1"/>
      </colBreaks>
      <pageMargins left="0.7" right="0.7" top="0.75" bottom="0.75" header="0.3" footer="0.3"/>
      <pageSetup paperSize="9" scale="82" orientation="portrait" horizontalDpi="300" verticalDpi="300" r:id="rId25"/>
    </customSheetView>
    <customSheetView guid="{2BC28E4B-9C81-4843-8B55-63150A8DD92B}" showGridLines="0">
      <colBreaks count="1" manualBreakCount="1">
        <brk id="8" max="1048575" man="1"/>
      </colBreaks>
      <pageMargins left="0.7" right="0.7" top="0.75" bottom="0.75" header="0.3" footer="0.3"/>
      <pageSetup paperSize="9" scale="82" orientation="portrait" horizontalDpi="300" verticalDpi="300" r:id="rId26"/>
    </customSheetView>
    <customSheetView guid="{CEC8D9A4-667A-441A-B348-38BA69B851DA}" showGridLines="0">
      <colBreaks count="1" manualBreakCount="1">
        <brk id="8" max="1048575" man="1"/>
      </colBreaks>
      <pageMargins left="0.7" right="0.7" top="0.75" bottom="0.75" header="0.3" footer="0.3"/>
      <pageSetup paperSize="9" scale="82" orientation="portrait" horizontalDpi="300" verticalDpi="300" r:id="rId27"/>
    </customSheetView>
    <customSheetView guid="{84F041DC-148A-40FE-A6D1-68C2D054DF55}" showGridLines="0">
      <colBreaks count="1" manualBreakCount="1">
        <brk id="8" max="1048575" man="1"/>
      </colBreaks>
      <pageMargins left="0.7" right="0.7" top="0.75" bottom="0.75" header="0.3" footer="0.3"/>
      <pageSetup paperSize="9" scale="82" orientation="portrait" horizontalDpi="300" verticalDpi="300" r:id="rId28"/>
    </customSheetView>
    <customSheetView guid="{EA8DD5C4-37CD-4D83-93C6-8AAE3FA22626}" showGridLines="0">
      <colBreaks count="1" manualBreakCount="1">
        <brk id="8" max="1048575" man="1"/>
      </colBreaks>
      <pageMargins left="0.7" right="0.7" top="0.75" bottom="0.75" header="0.3" footer="0.3"/>
      <pageSetup paperSize="9" scale="82" orientation="portrait" horizontalDpi="300" verticalDpi="300" r:id="rId29"/>
    </customSheetView>
    <customSheetView guid="{EB719729-E4E7-4A6B-A0F2-B45634A8A39C}" showGridLines="0">
      <colBreaks count="1" manualBreakCount="1">
        <brk id="8" max="1048575" man="1"/>
      </colBreaks>
      <pageMargins left="0.7" right="0.7" top="0.75" bottom="0.75" header="0.3" footer="0.3"/>
      <pageSetup paperSize="9" scale="82" orientation="portrait" horizontalDpi="300" verticalDpi="300" r:id="rId30"/>
    </customSheetView>
    <customSheetView guid="{3BCE3315-BEC0-4AD9-A818-0BC0D795FE7B}" showGridLines="0" printArea="1">
      <colBreaks count="1" manualBreakCount="1">
        <brk id="8" max="1048575" man="1"/>
      </colBreaks>
      <pageMargins left="0.7" right="0.7" top="0.75" bottom="0.75" header="0.3" footer="0.3"/>
      <pageSetup paperSize="9" scale="82" orientation="portrait" horizontalDpi="300" verticalDpi="300" r:id="rId31"/>
    </customSheetView>
    <customSheetView guid="{D5E8139D-26D3-42E5-96BB-6121322C48CB}" showGridLines="0">
      <colBreaks count="1" manualBreakCount="1">
        <brk id="8" max="1048575" man="1"/>
      </colBreaks>
      <pageMargins left="0.7" right="0.7" top="0.75" bottom="0.75" header="0.3" footer="0.3"/>
      <pageSetup paperSize="9" scale="82" orientation="portrait" horizontalDpi="300" verticalDpi="300" r:id="rId32"/>
    </customSheetView>
    <customSheetView guid="{A7A537DD-3639-4028-8374-24EF93F7F50D}" showGridLines="0" printArea="1">
      <colBreaks count="1" manualBreakCount="1">
        <brk id="8" max="1048575" man="1"/>
      </colBreaks>
      <pageMargins left="0.7" right="0.7" top="0.75" bottom="0.75" header="0.3" footer="0.3"/>
      <pageSetup paperSize="9" scale="82" orientation="portrait" horizontalDpi="300" verticalDpi="300" r:id="rId33"/>
    </customSheetView>
    <customSheetView guid="{0B51740E-E870-447D-82CF-F9426A0FDB8A}" showGridLines="0">
      <colBreaks count="1" manualBreakCount="1">
        <brk id="8" max="1048575" man="1"/>
      </colBreaks>
      <pageMargins left="0.7" right="0.7" top="0.75" bottom="0.75" header="0.3" footer="0.3"/>
      <pageSetup paperSize="9" scale="82" orientation="portrait" horizontalDpi="300" verticalDpi="300" r:id="rId34"/>
    </customSheetView>
    <customSheetView guid="{B25978DA-B72A-4DF3-B7F6-0B7323E18582}"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35"/>
    </customSheetView>
    <customSheetView guid="{1FD8CC80-ABBD-4004-965D-7C3A94C6060A}" showGridLines="0" printArea="1">
      <colBreaks count="1" manualBreakCount="1">
        <brk id="8" max="1048575" man="1"/>
      </colBreaks>
      <pageMargins left="0.7" right="0.7" top="0.75" bottom="0.75" header="0.3" footer="0.3"/>
      <pageSetup paperSize="9" scale="82" orientation="portrait" horizontalDpi="300" verticalDpi="300" r:id="rId36"/>
    </customSheetView>
    <customSheetView guid="{4B3B3520-A8B7-4246-A658-5E3046C11156}" showGridLines="0" printArea="1">
      <colBreaks count="1" manualBreakCount="1">
        <brk id="8" max="1048575" man="1"/>
      </colBreaks>
      <pageMargins left="0.7" right="0.7" top="0.75" bottom="0.75" header="0.3" footer="0.3"/>
      <pageSetup paperSize="9" scale="82" orientation="portrait" horizontalDpi="300" verticalDpi="300" r:id="rId37"/>
    </customSheetView>
    <customSheetView guid="{8AC86257-3275-45B0-9EB5-FCC978284538}"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38"/>
    </customSheetView>
    <customSheetView guid="{E45D6C9F-29CA-4814-BB11-FCF7794E8FD9}"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39"/>
    </customSheetView>
    <customSheetView guid="{8B4E2514-D1F2-4DC0-817C-9C588D7DCCCB}" showGridLines="0" printArea="1">
      <selection activeCell="H20" sqref="H20"/>
      <colBreaks count="1" manualBreakCount="1">
        <brk id="8" max="1048575" man="1"/>
      </colBreaks>
      <pageMargins left="0.7" right="0.7" top="0.75" bottom="0.75" header="0.3" footer="0.3"/>
      <pageSetup paperSize="9" scale="82" orientation="portrait" horizontalDpi="300" verticalDpi="300" r:id="rId40"/>
    </customSheetView>
    <customSheetView guid="{C0326AA0-4A84-4874-8CF5-FBF582EDE8E4}" showGridLines="0" printArea="1">
      <selection activeCell="H20" sqref="H20"/>
      <colBreaks count="1" manualBreakCount="1">
        <brk id="8" max="1048575" man="1"/>
      </colBreaks>
      <pageMargins left="0.7" right="0.7" top="0.75" bottom="0.75" header="0.3" footer="0.3"/>
      <pageSetup paperSize="9" scale="82" orientation="portrait" horizontalDpi="300" verticalDpi="300" r:id="rId41"/>
    </customSheetView>
    <customSheetView guid="{59B93C71-A242-4D48-B468-4BF3F954629F}" showGridLines="0" printArea="1">
      <selection activeCell="A2" sqref="A2:R20"/>
      <colBreaks count="1" manualBreakCount="1">
        <brk id="8" max="1048575" man="1"/>
      </colBreaks>
      <pageMargins left="0.7" right="0.7" top="0.75" bottom="0.75" header="0.3" footer="0.3"/>
      <pageSetup paperSize="9" scale="82" orientation="portrait" horizontalDpi="300" verticalDpi="300" r:id="rId42"/>
    </customSheetView>
    <customSheetView guid="{1E58E4D1-4C75-4B8C-BEB1-17A46DD86746}"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43"/>
    </customSheetView>
    <customSheetView guid="{D71B0015-E1E5-4683-BC96-4B8372B0A92C}"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44"/>
    </customSheetView>
    <customSheetView guid="{7A9295A9-5D4A-4252-8AE5-EAA229FB3161}"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45"/>
    </customSheetView>
    <customSheetView guid="{034C4040-D496-4677-9760-C8AFC8A3816C}"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46"/>
    </customSheetView>
    <customSheetView guid="{430D13A4-4EC3-4F3B-94F5-67B604D20D98}" showGridLines="0" printArea="1">
      <selection activeCell="C16" sqref="C16"/>
      <colBreaks count="1" manualBreakCount="1">
        <brk id="8" max="1048575" man="1"/>
      </colBreaks>
      <pageMargins left="0.7" right="0.7" top="0.75" bottom="0.75" header="0.3" footer="0.3"/>
      <pageSetup paperSize="9" scale="82" orientation="portrait" horizontalDpi="300" verticalDpi="300" r:id="rId47"/>
    </customSheetView>
    <customSheetView guid="{337CCED3-5E6B-4E3D-BC98-489707EF974E}" showGridLines="0" printArea="1">
      <selection activeCell="A2" sqref="A2:R20"/>
      <colBreaks count="1" manualBreakCount="1">
        <brk id="8" max="1048575" man="1"/>
      </colBreaks>
      <pageMargins left="0.7" right="0.7" top="0.75" bottom="0.75" header="0.3" footer="0.3"/>
      <pageSetup paperSize="9" scale="82" orientation="portrait" horizontalDpi="300" verticalDpi="300" r:id="rId48"/>
    </customSheetView>
    <customSheetView guid="{0EDD8A79-DA95-4C03-AB90-8EF8BEF7366A}" scale="85" showGridLines="0" fitToPage="1">
      <selection activeCell="C16" sqref="C16"/>
      <colBreaks count="1" manualBreakCount="1">
        <brk id="8" max="1048575" man="1"/>
      </colBreaks>
      <pageMargins left="0.7" right="0.7" top="0.75" bottom="0.75" header="0.3" footer="0.3"/>
      <pageSetup paperSize="9" scale="67" orientation="landscape" horizontalDpi="300" verticalDpi="300" r:id="rId49"/>
    </customSheetView>
    <customSheetView guid="{214495F1-9B71-47E5-887D-A07A1A95C8B8}" scale="85" showGridLines="0" fitToPage="1">
      <selection activeCell="C16" sqref="C16"/>
      <colBreaks count="1" manualBreakCount="1">
        <brk id="8" max="1048575" man="1"/>
      </colBreaks>
      <pageMargins left="0.7" right="0.7" top="0.75" bottom="0.75" header="0.3" footer="0.3"/>
      <pageSetup paperSize="9" scale="67" orientation="landscape" horizontalDpi="300" verticalDpi="300" r:id="rId50"/>
    </customSheetView>
    <customSheetView guid="{CD8CBEF9-02F2-47BF-8155-972E366007BB}" showGridLines="0" printArea="1">
      <selection activeCell="C16" sqref="C16"/>
      <colBreaks count="1" manualBreakCount="1">
        <brk id="8" max="1048575" man="1"/>
      </colBreaks>
      <pageMargins left="0.7" right="0.7" top="0.75" bottom="0.75" header="0.3" footer="0.3"/>
      <pageSetup paperSize="9" scale="82" orientation="portrait" horizontalDpi="300" verticalDpi="300" r:id="rId51"/>
    </customSheetView>
    <customSheetView guid="{BD61EDB6-A93F-4890-AEDE-32E26E64EB3F}"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52"/>
    </customSheetView>
    <customSheetView guid="{2551149C-B400-4FF7-9C66-7D38AF192CD3}" scale="85" showGridLines="0" fitToPage="1">
      <selection activeCell="C16" sqref="C16"/>
      <colBreaks count="1" manualBreakCount="1">
        <brk id="8" max="1048575" man="1"/>
      </colBreaks>
      <pageMargins left="0.7" right="0.7" top="0.75" bottom="0.75" header="0.3" footer="0.3"/>
      <pageSetup paperSize="9" scale="67" orientation="landscape" horizontalDpi="300" verticalDpi="300" r:id="rId53"/>
    </customSheetView>
    <customSheetView guid="{F0A88F7F-B050-44D2-9557-2B68B424EAF3}"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54"/>
    </customSheetView>
    <customSheetView guid="{2868789A-41EF-4245-B3C9-D4B5F666F8F4}" showGridLines="0" printArea="1">
      <selection activeCell="H14" sqref="H14"/>
      <colBreaks count="1" manualBreakCount="1">
        <brk id="8" max="1048575" man="1"/>
      </colBreaks>
      <pageMargins left="0.7" right="0.7" top="0.75" bottom="0.75" header="0.3" footer="0.3"/>
      <pageSetup paperSize="9" scale="82" orientation="portrait" horizontalDpi="300" verticalDpi="300" r:id="rId55"/>
    </customSheetView>
    <customSheetView guid="{D4061CCF-D275-4D76-9A0F-61EA73C6A533}"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56"/>
    </customSheetView>
    <customSheetView guid="{EDD10121-F027-40CB-A383-1ABBBA7824D4}"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57"/>
    </customSheetView>
    <customSheetView guid="{D6BD57F8-F6EE-4534-8181-C57064A1B98C}" scale="115" showGridLines="0" fitToPage="1">
      <selection activeCell="A3" sqref="A3"/>
      <colBreaks count="1" manualBreakCount="1">
        <brk id="8" max="1048575" man="1"/>
      </colBreaks>
      <pageMargins left="0.7" right="0.7" top="0.75" bottom="0.75" header="0.3" footer="0.3"/>
      <pageSetup paperSize="9" scale="67" orientation="landscape" horizontalDpi="300" verticalDpi="300" r:id="rId58"/>
    </customSheetView>
    <customSheetView guid="{277459B4-A39D-41CB-B2BE-AB6578293E76}" scale="115" showGridLines="0" fitToPage="1" printArea="1">
      <selection activeCell="A3" sqref="A3"/>
      <colBreaks count="1" manualBreakCount="1">
        <brk id="8" max="1048575" man="1"/>
      </colBreaks>
      <pageMargins left="0.7" right="0.7" top="0.75" bottom="0.75" header="0.3" footer="0.3"/>
      <pageSetup paperSize="9" scale="67" orientation="landscape" horizontalDpi="300" verticalDpi="300" r:id="rId59"/>
    </customSheetView>
  </customSheetViews>
  <phoneticPr fontId="7"/>
  <hyperlinks>
    <hyperlink ref="H1" location="目次!A1" display="目次へ戻る"/>
  </hyperlinks>
  <pageMargins left="0.7" right="0.7" top="0.75" bottom="0.75" header="0.3" footer="0.3"/>
  <pageSetup paperSize="9" scale="67" orientation="landscape" horizontalDpi="300" verticalDpi="300" r:id="rId60"/>
  <colBreaks count="1" manualBreakCount="1">
    <brk id="8" max="1048575" man="1"/>
  </colBreaks>
  <drawing r:id="rId6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27"/>
  <sheetViews>
    <sheetView showGridLines="0" zoomScaleNormal="100" zoomScaleSheetLayoutView="100" workbookViewId="0">
      <selection activeCell="M19" sqref="M19"/>
    </sheetView>
  </sheetViews>
  <sheetFormatPr defaultColWidth="9" defaultRowHeight="13.5"/>
  <cols>
    <col min="1" max="2" width="11.875" style="209" customWidth="1"/>
    <col min="3" max="3" width="14.625" style="213" customWidth="1"/>
    <col min="4" max="4" width="13.5" style="209" customWidth="1"/>
    <col min="5" max="5" width="7.2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271" t="s">
        <v>399</v>
      </c>
    </row>
    <row r="2" spans="1:6" ht="21.75" customHeight="1">
      <c r="A2" s="209" t="s">
        <v>2483</v>
      </c>
      <c r="F2" s="209" t="s">
        <v>2483</v>
      </c>
    </row>
    <row r="4" spans="1:6" ht="37.5" customHeight="1">
      <c r="A4" s="51" t="s">
        <v>83</v>
      </c>
      <c r="B4" s="51" t="s">
        <v>332</v>
      </c>
      <c r="C4" s="115" t="s">
        <v>1590</v>
      </c>
      <c r="D4" s="19"/>
    </row>
    <row r="5" spans="1:6" ht="22.5" customHeight="1">
      <c r="A5" s="51">
        <v>2010</v>
      </c>
      <c r="B5" s="51" t="s">
        <v>106</v>
      </c>
      <c r="C5" s="93">
        <v>7322</v>
      </c>
      <c r="D5" s="740"/>
    </row>
    <row r="6" spans="1:6" ht="22.5" customHeight="1">
      <c r="A6" s="51">
        <v>2011</v>
      </c>
      <c r="B6" s="51" t="s">
        <v>107</v>
      </c>
      <c r="C6" s="93">
        <v>2225</v>
      </c>
      <c r="D6" s="740"/>
    </row>
    <row r="7" spans="1:6" ht="22.5" customHeight="1">
      <c r="A7" s="51">
        <v>2012</v>
      </c>
      <c r="B7" s="51" t="s">
        <v>108</v>
      </c>
      <c r="C7" s="93">
        <v>4023</v>
      </c>
      <c r="D7" s="740"/>
    </row>
    <row r="8" spans="1:6" ht="22.5" customHeight="1">
      <c r="A8" s="51">
        <v>2013</v>
      </c>
      <c r="B8" s="51" t="s">
        <v>109</v>
      </c>
      <c r="C8" s="93">
        <v>2617</v>
      </c>
      <c r="D8" s="740"/>
    </row>
    <row r="9" spans="1:6" ht="22.5" customHeight="1">
      <c r="A9" s="51">
        <v>2014</v>
      </c>
      <c r="B9" s="51" t="s">
        <v>110</v>
      </c>
      <c r="C9" s="93">
        <v>2790</v>
      </c>
      <c r="D9" s="740"/>
    </row>
    <row r="10" spans="1:6" ht="22.5" customHeight="1">
      <c r="A10" s="51">
        <v>2015</v>
      </c>
      <c r="B10" s="51" t="s">
        <v>111</v>
      </c>
      <c r="C10" s="93">
        <v>4300</v>
      </c>
      <c r="D10" s="740"/>
    </row>
    <row r="11" spans="1:6" ht="22.5" customHeight="1">
      <c r="A11" s="51">
        <v>2016</v>
      </c>
      <c r="B11" s="51" t="s">
        <v>112</v>
      </c>
      <c r="C11" s="93">
        <v>7529</v>
      </c>
      <c r="D11" s="740"/>
    </row>
    <row r="12" spans="1:6" ht="22.5" customHeight="1">
      <c r="A12" s="51">
        <v>2017</v>
      </c>
      <c r="B12" s="51" t="s">
        <v>113</v>
      </c>
      <c r="C12" s="93">
        <v>6433</v>
      </c>
      <c r="D12" s="740"/>
    </row>
    <row r="13" spans="1:6" ht="22.5" customHeight="1">
      <c r="A13" s="51">
        <v>2018</v>
      </c>
      <c r="B13" s="51" t="s">
        <v>114</v>
      </c>
      <c r="C13" s="492">
        <v>9160</v>
      </c>
      <c r="D13" s="549"/>
    </row>
    <row r="14" spans="1:6" ht="22.5" customHeight="1">
      <c r="A14" s="51">
        <v>2019</v>
      </c>
      <c r="B14" s="51" t="s">
        <v>341</v>
      </c>
      <c r="C14" s="93">
        <v>13356</v>
      </c>
      <c r="D14" s="740"/>
      <c r="E14" s="323"/>
    </row>
    <row r="15" spans="1:6" ht="22.5" customHeight="1">
      <c r="A15" s="51">
        <v>2020</v>
      </c>
      <c r="B15" s="51" t="s">
        <v>116</v>
      </c>
      <c r="C15" s="93">
        <v>3694</v>
      </c>
      <c r="D15" s="740"/>
      <c r="E15" s="323"/>
    </row>
    <row r="16" spans="1:6" ht="22.5" customHeight="1">
      <c r="A16" s="295">
        <v>2021</v>
      </c>
      <c r="B16" s="295" t="s">
        <v>366</v>
      </c>
      <c r="C16" s="308">
        <v>2390</v>
      </c>
      <c r="D16" s="164"/>
      <c r="E16" s="323"/>
    </row>
    <row r="17" spans="1:3" ht="22.5" customHeight="1">
      <c r="A17" s="295">
        <v>2022</v>
      </c>
      <c r="B17" s="295" t="s">
        <v>367</v>
      </c>
      <c r="C17" s="308">
        <v>3505</v>
      </c>
    </row>
    <row r="18" spans="1:3" ht="22.5" customHeight="1">
      <c r="A18" s="305">
        <v>2023</v>
      </c>
      <c r="B18" s="305" t="s">
        <v>368</v>
      </c>
      <c r="C18" s="308">
        <v>13486</v>
      </c>
    </row>
    <row r="19" spans="1:3" ht="22.5" customHeight="1"/>
    <row r="20" spans="1:3" ht="22.5" customHeight="1"/>
    <row r="21" spans="1:3" ht="22.5" customHeight="1"/>
    <row r="22" spans="1:3" ht="22.5" customHeight="1"/>
    <row r="23" spans="1:3" ht="22.5" customHeight="1"/>
    <row r="24" spans="1:3" ht="22.5" customHeight="1"/>
    <row r="25" spans="1:3" ht="22.5" customHeight="1"/>
    <row r="26" spans="1:3" ht="22.5" customHeight="1"/>
    <row r="27" spans="1:3" ht="22.5" customHeight="1"/>
  </sheetData>
  <customSheetViews>
    <customSheetView guid="{7638DF67-4320-4B2E-8CED-F30400A22A6F}" showGridLines="0" fitToPage="1" printArea="1">
      <selection activeCell="H21" sqref="H21"/>
      <colBreaks count="1" manualBreakCount="1">
        <brk id="4" max="15" man="1"/>
      </colBreaks>
      <pageMargins left="0.25" right="0.25" top="0.75" bottom="0.75" header="0.3" footer="0.3"/>
      <pageSetup paperSize="9" scale="97" orientation="landscape" horizontalDpi="300" verticalDpi="300" r:id="rId1"/>
      <headerFooter>
        <oddFooter>&amp;C- &amp;P -</oddFooter>
      </headerFooter>
    </customSheetView>
    <customSheetView guid="{033C36F7-E1E4-46BF-954B-BBA7310CE75C}" showGridLines="0" fitToPage="1">
      <selection activeCell="I19" sqref="I19"/>
      <colBreaks count="1" manualBreakCount="1">
        <brk id="4" max="15" man="1"/>
      </colBreaks>
      <pageMargins left="0.25" right="0.25" top="0.75" bottom="0.75" header="0.3" footer="0.3"/>
      <pageSetup paperSize="9" scale="97" orientation="landscape" horizontalDpi="300" verticalDpi="300" r:id="rId2"/>
      <headerFooter>
        <oddFooter>&amp;C- &amp;P -</oddFooter>
      </headerFooter>
    </customSheetView>
    <customSheetView guid="{36472B0F-2A8F-4437-8A5B-DB8B4B6E968E}" showGridLines="0" printArea="1">
      <selection activeCell="D19" sqref="D19"/>
      <colBreaks count="1" manualBreakCount="1">
        <brk id="4" max="15" man="1"/>
      </colBreaks>
      <pageMargins left="0.25" right="0.25" top="0.75" bottom="0.75" header="0.3" footer="0.3"/>
      <pageSetup paperSize="9" scale="79" orientation="portrait" horizontalDpi="300" verticalDpi="300" r:id="rId3"/>
      <headerFooter>
        <oddFooter>&amp;C- &amp;P -</oddFooter>
      </headerFooter>
    </customSheetView>
    <customSheetView guid="{2D0A6E8D-0408-4801-8FAA-C5FD88FF0EC2}" showGridLines="0" fitToPage="1">
      <selection activeCell="D1" sqref="D1"/>
      <colBreaks count="1" manualBreakCount="1">
        <brk id="4" max="15" man="1"/>
      </colBreaks>
      <pageMargins left="0.25" right="0.25" top="0.75" bottom="0.75" header="0.3" footer="0.3"/>
      <pageSetup paperSize="9" scale="97" orientation="landscape" horizontalDpi="300" verticalDpi="300" r:id="rId4"/>
      <headerFooter>
        <oddFooter>&amp;C- &amp;P -</oddFooter>
      </headerFooter>
    </customSheetView>
    <customSheetView guid="{CCAE2F8D-A096-471A-A5DB-761473E75C80}" showGridLines="0" fitToPage="1" printArea="1">
      <selection activeCell="D1" sqref="D1"/>
      <colBreaks count="1" manualBreakCount="1">
        <brk id="4" max="15" man="1"/>
      </colBreaks>
      <pageMargins left="0.25" right="0.25" top="0.75" bottom="0.75" header="0.3" footer="0.3"/>
      <pageSetup paperSize="9" scale="97" orientation="landscape" horizontalDpi="300" verticalDpi="300" r:id="rId5"/>
      <headerFooter>
        <oddFooter>&amp;C- &amp;P -</oddFooter>
      </headerFooter>
    </customSheetView>
    <customSheetView guid="{A70FDA42-82B2-4F14-8984-2E2044C05861}" showGridLines="0" fitToPage="1">
      <selection activeCell="F13" sqref="F13"/>
      <colBreaks count="1" manualBreakCount="1">
        <brk id="4" max="15" man="1"/>
      </colBreaks>
      <pageMargins left="0.25" right="0.25" top="0.75" bottom="0.75" header="0.3" footer="0.3"/>
      <pageSetup paperSize="9" scale="97" orientation="landscape" horizontalDpi="300" verticalDpi="300" r:id="rId6"/>
      <headerFooter>
        <oddFooter>&amp;C- &amp;P -</oddFooter>
      </headerFooter>
    </customSheetView>
    <customSheetView guid="{F8F8F397-D6A3-4BD0-9E53-3D39483D1CBF}" showGridLines="0" fitToPage="1">
      <selection activeCell="D1" sqref="D1"/>
      <colBreaks count="1" manualBreakCount="1">
        <brk id="4" max="15" man="1"/>
      </colBreaks>
      <pageMargins left="0.25" right="0.25" top="0.75" bottom="0.75" header="0.3" footer="0.3"/>
      <pageSetup paperSize="9" scale="97" orientation="landscape" horizontalDpi="300" verticalDpi="300" r:id="rId7"/>
      <headerFooter>
        <oddFooter>&amp;C- &amp;P -</oddFooter>
      </headerFooter>
    </customSheetView>
    <customSheetView guid="{D673FFEC-E07D-49B9-A0FC-BCF5FDFD2C67}" showGridLines="0">
      <selection activeCell="D19" sqref="D19"/>
      <colBreaks count="1" manualBreakCount="1">
        <brk id="4" max="15" man="1"/>
      </colBreaks>
      <pageMargins left="0.25" right="0.25" top="0.75" bottom="0.75" header="0.3" footer="0.3"/>
      <pageSetup paperSize="9" scale="79" orientation="portrait" horizontalDpi="300" verticalDpi="300" r:id="rId8"/>
      <headerFooter>
        <oddFooter>&amp;C- &amp;P -</oddFooter>
      </headerFooter>
    </customSheetView>
    <customSheetView guid="{EE98275F-E3BA-4A7E-BE2A-0F7F35847352}" showGridLines="0" printArea="1">
      <selection activeCell="D19" sqref="D19"/>
      <colBreaks count="1" manualBreakCount="1">
        <brk id="4" max="15" man="1"/>
      </colBreaks>
      <pageMargins left="0.25" right="0.25" top="0.75" bottom="0.75" header="0.3" footer="0.3"/>
      <pageSetup paperSize="9" scale="79" orientation="portrait" horizontalDpi="300" verticalDpi="300" r:id="rId9"/>
      <headerFooter>
        <oddFooter>&amp;C- &amp;P -</oddFooter>
      </headerFooter>
    </customSheetView>
    <customSheetView guid="{97E03D02-D480-4666-A6E1-59D4144B3FD9}"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10"/>
      <headerFooter>
        <oddFooter>&amp;C- &amp;P -</oddFooter>
      </headerFooter>
    </customSheetView>
    <customSheetView guid="{9A3FFD83-48B2-47DA-8A5E-53892F5AF928}"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11"/>
      <headerFooter>
        <oddFooter>&amp;C- &amp;P -</oddFooter>
      </headerFooter>
    </customSheetView>
    <customSheetView guid="{717D5D0E-03BD-42FE-B02F-A9FF9CADF1A5}" showGridLines="0" fitToPage="1">
      <selection activeCell="F13" sqref="F13"/>
      <colBreaks count="1" manualBreakCount="1">
        <brk id="4" max="15" man="1"/>
      </colBreaks>
      <pageMargins left="0.25" right="0.25" top="0.75" bottom="0.75" header="0.3" footer="0.3"/>
      <pageSetup paperSize="9" scale="97" orientation="landscape" horizontalDpi="300" verticalDpi="300" r:id="rId12"/>
      <headerFooter>
        <oddFooter>&amp;C- &amp;P -</oddFooter>
      </headerFooter>
    </customSheetView>
    <customSheetView guid="{30A2590E-B68F-488E-B4E2-55E3D8A53AAC}" showGridLines="0">
      <colBreaks count="1" manualBreakCount="1">
        <brk id="4" max="15" man="1"/>
      </colBreaks>
      <pageMargins left="0.25" right="0.25" top="0.75" bottom="0.75" header="0.3" footer="0.3"/>
      <pageSetup paperSize="9" scale="79" orientation="portrait" horizontalDpi="300" verticalDpi="300" r:id="rId13"/>
      <headerFooter>
        <oddFooter>&amp;C- &amp;P -</oddFooter>
      </headerFooter>
    </customSheetView>
    <customSheetView guid="{031DD57E-C293-423A-8DF7-B2FDC9241663}" showGridLines="0">
      <colBreaks count="1" manualBreakCount="1">
        <brk id="4" max="15" man="1"/>
      </colBreaks>
      <pageMargins left="0.25" right="0.25" top="0.75" bottom="0.75" header="0.3" footer="0.3"/>
      <pageSetup paperSize="9" scale="79" orientation="portrait" horizontalDpi="300" verticalDpi="300" r:id="rId14"/>
      <headerFooter>
        <oddFooter>&amp;C- &amp;P -</oddFooter>
      </headerFooter>
    </customSheetView>
    <customSheetView guid="{F9B3178F-FE3C-420E-BE2A-18A94A5552B8}" showGridLines="0">
      <colBreaks count="1" manualBreakCount="1">
        <brk id="4" max="15" man="1"/>
      </colBreaks>
      <pageMargins left="0.25" right="0.25" top="0.75" bottom="0.75" header="0.3" footer="0.3"/>
      <pageSetup paperSize="9" scale="79" orientation="portrait" horizontalDpi="300" verticalDpi="300" r:id="rId15"/>
      <headerFooter>
        <oddFooter>&amp;C- &amp;P -</oddFooter>
      </headerFooter>
    </customSheetView>
    <customSheetView guid="{F314B098-4B95-4B92-8423-CB04A69922DF}" showGridLines="0" printArea="1">
      <selection activeCell="F13" sqref="F13"/>
      <colBreaks count="1" manualBreakCount="1">
        <brk id="4" max="15" man="1"/>
      </colBreaks>
      <pageMargins left="0.25" right="0.25" top="0.75" bottom="0.75" header="0.3" footer="0.3"/>
      <pageSetup paperSize="9" scale="79" orientation="portrait" horizontalDpi="300" verticalDpi="300" r:id="rId16"/>
      <headerFooter>
        <oddFooter>&amp;C- &amp;P -</oddFooter>
      </headerFooter>
    </customSheetView>
    <customSheetView guid="{BBA60712-7519-46EB-A3CF-B043CF2D8D90}"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17"/>
      <headerFooter>
        <oddFooter>&amp;C- &amp;P -</oddFooter>
      </headerFooter>
    </customSheetView>
    <customSheetView guid="{FAEA9D20-506D-4159-8291-B8ED06C29A08}" showGridLines="0" fitToPage="1">
      <selection activeCell="D4" sqref="D4"/>
      <colBreaks count="1" manualBreakCount="1">
        <brk id="4" max="15" man="1"/>
      </colBreaks>
      <pageMargins left="0.25" right="0.25" top="0.75" bottom="0.75" header="0.3" footer="0.3"/>
      <pageSetup paperSize="9" scale="97" orientation="landscape" horizontalDpi="300" verticalDpi="300" r:id="rId18"/>
      <headerFooter>
        <oddFooter>&amp;C- &amp;P -</oddFooter>
      </headerFooter>
    </customSheetView>
    <customSheetView guid="{499C3B7B-ECFB-4FFB-BA0B-0B7B9DCC326F}" showGridLines="0" printArea="1">
      <colBreaks count="1" manualBreakCount="1">
        <brk id="4" max="15" man="1"/>
      </colBreaks>
      <pageMargins left="0.25" right="0.25" top="0.75" bottom="0.75" header="0.3" footer="0.3"/>
      <pageSetup paperSize="9" scale="79" orientation="portrait" horizontalDpi="300" verticalDpi="300" r:id="rId19"/>
      <headerFooter>
        <oddFooter>&amp;C- &amp;P -</oddFooter>
      </headerFooter>
    </customSheetView>
    <customSheetView guid="{582EB886-5348-41F7-B6C3-7D5782D3ACD9}" showGridLines="0">
      <colBreaks count="1" manualBreakCount="1">
        <brk id="4" max="15" man="1"/>
      </colBreaks>
      <pageMargins left="0.25" right="0.25" top="0.75" bottom="0.75" header="0.3" footer="0.3"/>
      <pageSetup paperSize="9" scale="79" orientation="portrait" horizontalDpi="300" verticalDpi="300" r:id="rId20"/>
      <headerFooter>
        <oddFooter>&amp;C- &amp;P -</oddFooter>
      </headerFooter>
    </customSheetView>
    <customSheetView guid="{67A28A89-E198-4A6E-809F-7C1EE1D592B0}" showGridLines="0" printArea="1">
      <colBreaks count="1" manualBreakCount="1">
        <brk id="4" max="15" man="1"/>
      </colBreaks>
      <pageMargins left="0.25" right="0.25" top="0.75" bottom="0.75" header="0.3" footer="0.3"/>
      <pageSetup paperSize="9" scale="79" orientation="portrait" horizontalDpi="300" verticalDpi="300" r:id="rId21"/>
      <headerFooter>
        <oddFooter>&amp;C- &amp;P -</oddFooter>
      </headerFooter>
    </customSheetView>
    <customSheetView guid="{CED0B8D9-B004-48AD-A858-70C151F3F6A0}" showGridLines="0">
      <colBreaks count="1" manualBreakCount="1">
        <brk id="4" max="15" man="1"/>
      </colBreaks>
      <pageMargins left="0.25" right="0.25" top="0.75" bottom="0.75" header="0.3" footer="0.3"/>
      <pageSetup paperSize="9" scale="79" orientation="portrait" horizontalDpi="300" verticalDpi="300" r:id="rId22"/>
      <headerFooter>
        <oddFooter>&amp;C- &amp;P -</oddFooter>
      </headerFooter>
    </customSheetView>
    <customSheetView guid="{76A99285-706C-47CC-88FC-63EDE717FCB7}" showGridLines="0">
      <colBreaks count="1" manualBreakCount="1">
        <brk id="4" max="15" man="1"/>
      </colBreaks>
      <pageMargins left="0.25" right="0.25" top="0.75" bottom="0.75" header="0.3" footer="0.3"/>
      <pageSetup paperSize="9" scale="79" orientation="portrait" horizontalDpi="300" verticalDpi="300" r:id="rId23"/>
      <headerFooter>
        <oddFooter>&amp;C- &amp;P -</oddFooter>
      </headerFooter>
    </customSheetView>
    <customSheetView guid="{00865AC3-5823-4499-87D6-A32864153DFC}" showGridLines="0">
      <colBreaks count="1" manualBreakCount="1">
        <brk id="4" max="15" man="1"/>
      </colBreaks>
      <pageMargins left="0.25" right="0.25" top="0.75" bottom="0.75" header="0.3" footer="0.3"/>
      <pageSetup paperSize="9" scale="79" orientation="portrait" horizontalDpi="300" verticalDpi="300" r:id="rId24"/>
      <headerFooter>
        <oddFooter>&amp;C- &amp;P -</oddFooter>
      </headerFooter>
    </customSheetView>
    <customSheetView guid="{441DB8A6-A33C-419D-875A-3F2FFBE6E0E8}" showGridLines="0">
      <colBreaks count="1" manualBreakCount="1">
        <brk id="4" max="15" man="1"/>
      </colBreaks>
      <pageMargins left="0.25" right="0.25" top="0.75" bottom="0.75" header="0.3" footer="0.3"/>
      <pageSetup paperSize="9" scale="79" orientation="portrait" horizontalDpi="300" verticalDpi="300" r:id="rId25"/>
      <headerFooter>
        <oddFooter>&amp;C- &amp;P -</oddFooter>
      </headerFooter>
    </customSheetView>
    <customSheetView guid="{2BC28E4B-9C81-4843-8B55-63150A8DD92B}" showGridLines="0">
      <colBreaks count="1" manualBreakCount="1">
        <brk id="4" max="15" man="1"/>
      </colBreaks>
      <pageMargins left="0.25" right="0.25" top="0.75" bottom="0.75" header="0.3" footer="0.3"/>
      <pageSetup paperSize="9" scale="79" orientation="portrait" horizontalDpi="300" verticalDpi="300" r:id="rId26"/>
      <headerFooter>
        <oddFooter>&amp;C- &amp;P -</oddFooter>
      </headerFooter>
    </customSheetView>
    <customSheetView guid="{CEC8D9A4-667A-441A-B348-38BA69B851DA}" showGridLines="0">
      <colBreaks count="1" manualBreakCount="1">
        <brk id="4" max="15" man="1"/>
      </colBreaks>
      <pageMargins left="0.25" right="0.25" top="0.75" bottom="0.75" header="0.3" footer="0.3"/>
      <pageSetup paperSize="9" scale="79" orientation="portrait" horizontalDpi="300" verticalDpi="300" r:id="rId27"/>
      <headerFooter>
        <oddFooter>&amp;C- &amp;P -</oddFooter>
      </headerFooter>
    </customSheetView>
    <customSheetView guid="{84F041DC-148A-40FE-A6D1-68C2D054DF55}" showGridLines="0">
      <colBreaks count="1" manualBreakCount="1">
        <brk id="4" max="15" man="1"/>
      </colBreaks>
      <pageMargins left="0.25" right="0.25" top="0.75" bottom="0.75" header="0.3" footer="0.3"/>
      <pageSetup paperSize="9" scale="79" orientation="portrait" horizontalDpi="300" verticalDpi="300" r:id="rId28"/>
      <headerFooter>
        <oddFooter>&amp;C- &amp;P -</oddFooter>
      </headerFooter>
    </customSheetView>
    <customSheetView guid="{EA8DD5C4-37CD-4D83-93C6-8AAE3FA22626}" showGridLines="0">
      <colBreaks count="1" manualBreakCount="1">
        <brk id="4" max="15" man="1"/>
      </colBreaks>
      <pageMargins left="0.25" right="0.25" top="0.75" bottom="0.75" header="0.3" footer="0.3"/>
      <pageSetup paperSize="9" scale="79" orientation="portrait" horizontalDpi="300" verticalDpi="300" r:id="rId29"/>
      <headerFooter>
        <oddFooter>&amp;C- &amp;P -</oddFooter>
      </headerFooter>
    </customSheetView>
    <customSheetView guid="{EB719729-E4E7-4A6B-A0F2-B45634A8A39C}" showGridLines="0">
      <colBreaks count="1" manualBreakCount="1">
        <brk id="4" max="15" man="1"/>
      </colBreaks>
      <pageMargins left="0.25" right="0.25" top="0.75" bottom="0.75" header="0.3" footer="0.3"/>
      <pageSetup paperSize="9" scale="79" orientation="portrait" horizontalDpi="300" verticalDpi="300" r:id="rId30"/>
      <headerFooter>
        <oddFooter>&amp;C- &amp;P -</oddFooter>
      </headerFooter>
    </customSheetView>
    <customSheetView guid="{3BCE3315-BEC0-4AD9-A818-0BC0D795FE7B}" showGridLines="0" printArea="1">
      <colBreaks count="1" manualBreakCount="1">
        <brk id="4" max="15" man="1"/>
      </colBreaks>
      <pageMargins left="0.25" right="0.25" top="0.75" bottom="0.75" header="0.3" footer="0.3"/>
      <pageSetup paperSize="9" scale="79" orientation="portrait" horizontalDpi="300" verticalDpi="300" r:id="rId31"/>
      <headerFooter>
        <oddFooter>&amp;C- &amp;P -</oddFooter>
      </headerFooter>
    </customSheetView>
    <customSheetView guid="{D5E8139D-26D3-42E5-96BB-6121322C48CB}" showGridLines="0">
      <colBreaks count="1" manualBreakCount="1">
        <brk id="4" max="15" man="1"/>
      </colBreaks>
      <pageMargins left="0.25" right="0.25" top="0.75" bottom="0.75" header="0.3" footer="0.3"/>
      <pageSetup paperSize="9" scale="79" orientation="portrait" horizontalDpi="300" verticalDpi="300" r:id="rId32"/>
      <headerFooter>
        <oddFooter>&amp;C- &amp;P -</oddFooter>
      </headerFooter>
    </customSheetView>
    <customSheetView guid="{A7A537DD-3639-4028-8374-24EF93F7F50D}" showGridLines="0" printArea="1">
      <colBreaks count="1" manualBreakCount="1">
        <brk id="4" max="15" man="1"/>
      </colBreaks>
      <pageMargins left="0.25" right="0.25" top="0.75" bottom="0.75" header="0.3" footer="0.3"/>
      <pageSetup paperSize="9" scale="79" orientation="portrait" horizontalDpi="300" verticalDpi="300" r:id="rId33"/>
      <headerFooter>
        <oddFooter>&amp;C- &amp;P -</oddFooter>
      </headerFooter>
    </customSheetView>
    <customSheetView guid="{0B51740E-E870-447D-82CF-F9426A0FDB8A}" showGridLines="0">
      <colBreaks count="1" manualBreakCount="1">
        <brk id="4" max="15" man="1"/>
      </colBreaks>
      <pageMargins left="0.25" right="0.25" top="0.75" bottom="0.75" header="0.3" footer="0.3"/>
      <pageSetup paperSize="9" scale="79" orientation="portrait" horizontalDpi="300" verticalDpi="300" r:id="rId34"/>
      <headerFooter>
        <oddFooter>&amp;C- &amp;P -</oddFooter>
      </headerFooter>
    </customSheetView>
    <customSheetView guid="{B25978DA-B72A-4DF3-B7F6-0B7323E18582}" showGridLines="0" fitToPage="1">
      <selection activeCell="F13" sqref="F13"/>
      <colBreaks count="1" manualBreakCount="1">
        <brk id="4" max="15" man="1"/>
      </colBreaks>
      <pageMargins left="0.25" right="0.25" top="0.75" bottom="0.75" header="0.3" footer="0.3"/>
      <pageSetup paperSize="9" scale="97" orientation="landscape" horizontalDpi="300" verticalDpi="300" r:id="rId35"/>
      <headerFooter>
        <oddFooter>&amp;C- &amp;P -</oddFooter>
      </headerFooter>
    </customSheetView>
    <customSheetView guid="{1FD8CC80-ABBD-4004-965D-7C3A94C6060A}" showGridLines="0" printArea="1">
      <colBreaks count="1" manualBreakCount="1">
        <brk id="4" max="15" man="1"/>
      </colBreaks>
      <pageMargins left="0.25" right="0.25" top="0.75" bottom="0.75" header="0.3" footer="0.3"/>
      <pageSetup paperSize="9" scale="79" orientation="portrait" horizontalDpi="300" verticalDpi="300" r:id="rId36"/>
      <headerFooter>
        <oddFooter>&amp;C- &amp;P -</oddFooter>
      </headerFooter>
    </customSheetView>
    <customSheetView guid="{4B3B3520-A8B7-4246-A658-5E3046C11156}" showGridLines="0" printArea="1">
      <colBreaks count="1" manualBreakCount="1">
        <brk id="4" max="15" man="1"/>
      </colBreaks>
      <pageMargins left="0.25" right="0.25" top="0.75" bottom="0.75" header="0.3" footer="0.3"/>
      <pageSetup paperSize="9" scale="79" orientation="portrait" horizontalDpi="300" verticalDpi="300" r:id="rId37"/>
      <headerFooter>
        <oddFooter>&amp;C- &amp;P -</oddFooter>
      </headerFooter>
    </customSheetView>
    <customSheetView guid="{8AC86257-3275-45B0-9EB5-FCC978284538}" showGridLines="0" fitToPage="1">
      <selection activeCell="F13" sqref="F13"/>
      <colBreaks count="1" manualBreakCount="1">
        <brk id="4" max="15" man="1"/>
      </colBreaks>
      <pageMargins left="0.25" right="0.25" top="0.75" bottom="0.75" header="0.3" footer="0.3"/>
      <pageSetup paperSize="9" scale="97" orientation="landscape" horizontalDpi="300" verticalDpi="300" r:id="rId38"/>
      <headerFooter>
        <oddFooter>&amp;C- &amp;P -</oddFooter>
      </headerFooter>
    </customSheetView>
    <customSheetView guid="{E45D6C9F-29CA-4814-BB11-FCF7794E8FD9}"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39"/>
      <headerFooter>
        <oddFooter>&amp;C- &amp;P -</oddFooter>
      </headerFooter>
    </customSheetView>
    <customSheetView guid="{8B4E2514-D1F2-4DC0-817C-9C588D7DCCCB}" showGridLines="0" printArea="1">
      <selection activeCell="D19" sqref="D19"/>
      <colBreaks count="1" manualBreakCount="1">
        <brk id="4" max="15" man="1"/>
      </colBreaks>
      <pageMargins left="0.25" right="0.25" top="0.75" bottom="0.75" header="0.3" footer="0.3"/>
      <pageSetup paperSize="9" scale="79" orientation="portrait" horizontalDpi="300" verticalDpi="300" r:id="rId40"/>
      <headerFooter>
        <oddFooter>&amp;C- &amp;P -</oddFooter>
      </headerFooter>
    </customSheetView>
    <customSheetView guid="{C0326AA0-4A84-4874-8CF5-FBF582EDE8E4}" showGridLines="0" printArea="1">
      <selection activeCell="D19" sqref="D19"/>
      <colBreaks count="1" manualBreakCount="1">
        <brk id="4" max="15" man="1"/>
      </colBreaks>
      <pageMargins left="0.25" right="0.25" top="0.75" bottom="0.75" header="0.3" footer="0.3"/>
      <pageSetup paperSize="9" scale="79" orientation="portrait" horizontalDpi="300" verticalDpi="300" r:id="rId41"/>
      <headerFooter>
        <oddFooter>&amp;C- &amp;P -</oddFooter>
      </headerFooter>
    </customSheetView>
    <customSheetView guid="{59B93C71-A242-4D48-B468-4BF3F954629F}" showGridLines="0" printArea="1">
      <selection activeCell="F13" sqref="F13"/>
      <colBreaks count="1" manualBreakCount="1">
        <brk id="4" max="15" man="1"/>
      </colBreaks>
      <pageMargins left="0.25" right="0.25" top="0.75" bottom="0.75" header="0.3" footer="0.3"/>
      <pageSetup paperSize="9" scale="79" orientation="portrait" horizontalDpi="300" verticalDpi="300" r:id="rId42"/>
      <headerFooter>
        <oddFooter>&amp;C- &amp;P -</oddFooter>
      </headerFooter>
    </customSheetView>
    <customSheetView guid="{1E58E4D1-4C75-4B8C-BEB1-17A46DD86746}" showGridLines="0" fitToPage="1">
      <selection activeCell="F13" sqref="F13"/>
      <colBreaks count="1" manualBreakCount="1">
        <brk id="4" max="15" man="1"/>
      </colBreaks>
      <pageMargins left="0.25" right="0.25" top="0.75" bottom="0.75" header="0.3" footer="0.3"/>
      <pageSetup paperSize="9" scale="97" orientation="landscape" horizontalDpi="300" verticalDpi="300" r:id="rId43"/>
      <headerFooter>
        <oddFooter>&amp;C- &amp;P -</oddFooter>
      </headerFooter>
    </customSheetView>
    <customSheetView guid="{D71B0015-E1E5-4683-BC96-4B8372B0A92C}"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44"/>
      <headerFooter>
        <oddFooter>&amp;C- &amp;P -</oddFooter>
      </headerFooter>
    </customSheetView>
    <customSheetView guid="{7A9295A9-5D4A-4252-8AE5-EAA229FB3161}"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45"/>
      <headerFooter>
        <oddFooter>&amp;C- &amp;P -</oddFooter>
      </headerFooter>
    </customSheetView>
    <customSheetView guid="{034C4040-D496-4677-9760-C8AFC8A3816C}" showGridLines="0" fitToPage="1">
      <selection activeCell="F13" sqref="F13"/>
      <colBreaks count="1" manualBreakCount="1">
        <brk id="4" max="15" man="1"/>
      </colBreaks>
      <pageMargins left="0.25" right="0.25" top="0.75" bottom="0.75" header="0.3" footer="0.3"/>
      <pageSetup paperSize="9" scale="97" orientation="landscape" horizontalDpi="300" verticalDpi="300" r:id="rId46"/>
      <headerFooter>
        <oddFooter>&amp;C- &amp;P -</oddFooter>
      </headerFooter>
    </customSheetView>
    <customSheetView guid="{430D13A4-4EC3-4F3B-94F5-67B604D20D98}" showGridLines="0" printArea="1">
      <selection activeCell="D1" sqref="D1"/>
      <colBreaks count="1" manualBreakCount="1">
        <brk id="4" max="15" man="1"/>
      </colBreaks>
      <pageMargins left="0.25" right="0.25" top="0.75" bottom="0.75" header="0.3" footer="0.3"/>
      <pageSetup paperSize="9" scale="79" orientation="portrait" horizontalDpi="300" verticalDpi="300" r:id="rId47"/>
      <headerFooter>
        <oddFooter>&amp;C- &amp;P -</oddFooter>
      </headerFooter>
    </customSheetView>
    <customSheetView guid="{337CCED3-5E6B-4E3D-BC98-489707EF974E}" showGridLines="0" printArea="1">
      <selection activeCell="F13" sqref="F13"/>
      <colBreaks count="1" manualBreakCount="1">
        <brk id="4" max="15" man="1"/>
      </colBreaks>
      <pageMargins left="0.25" right="0.25" top="0.75" bottom="0.75" header="0.3" footer="0.3"/>
      <pageSetup paperSize="9" scale="79" orientation="portrait" horizontalDpi="300" verticalDpi="300" r:id="rId48"/>
      <headerFooter>
        <oddFooter>&amp;C- &amp;P -</oddFooter>
      </headerFooter>
    </customSheetView>
    <customSheetView guid="{0EDD8A79-DA95-4C03-AB90-8EF8BEF7366A}" showGridLines="0" fitToPage="1">
      <selection activeCell="D1" sqref="D1"/>
      <colBreaks count="1" manualBreakCount="1">
        <brk id="4" max="15" man="1"/>
      </colBreaks>
      <pageMargins left="0.25" right="0.25" top="0.75" bottom="0.75" header="0.3" footer="0.3"/>
      <pageSetup paperSize="9" scale="97" orientation="landscape" horizontalDpi="300" verticalDpi="300" r:id="rId49"/>
      <headerFooter>
        <oddFooter>&amp;C- &amp;P -</oddFooter>
      </headerFooter>
    </customSheetView>
    <customSheetView guid="{214495F1-9B71-47E5-887D-A07A1A95C8B8}" showGridLines="0" fitToPage="1">
      <selection activeCell="D1" sqref="D1"/>
      <colBreaks count="1" manualBreakCount="1">
        <brk id="4" max="15" man="1"/>
      </colBreaks>
      <pageMargins left="0.25" right="0.25" top="0.75" bottom="0.75" header="0.3" footer="0.3"/>
      <pageSetup paperSize="9" scale="97" orientation="landscape" horizontalDpi="300" verticalDpi="300" r:id="rId50"/>
      <headerFooter>
        <oddFooter>&amp;C- &amp;P -</oddFooter>
      </headerFooter>
    </customSheetView>
    <customSheetView guid="{CD8CBEF9-02F2-47BF-8155-972E366007BB}" showGridLines="0" printArea="1">
      <selection activeCell="D1" sqref="D1"/>
      <colBreaks count="1" manualBreakCount="1">
        <brk id="4" max="15" man="1"/>
      </colBreaks>
      <pageMargins left="0.25" right="0.25" top="0.75" bottom="0.75" header="0.3" footer="0.3"/>
      <pageSetup paperSize="9" scale="79" orientation="portrait" horizontalDpi="300" verticalDpi="300" r:id="rId51"/>
      <headerFooter>
        <oddFooter>&amp;C- &amp;P -</oddFooter>
      </headerFooter>
    </customSheetView>
    <customSheetView guid="{BD61EDB6-A93F-4890-AEDE-32E26E64EB3F}"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52"/>
      <headerFooter>
        <oddFooter>&amp;C- &amp;P -</oddFooter>
      </headerFooter>
    </customSheetView>
    <customSheetView guid="{2551149C-B400-4FF7-9C66-7D38AF192CD3}" showGridLines="0" fitToPage="1">
      <selection activeCell="D1" sqref="D1"/>
      <colBreaks count="1" manualBreakCount="1">
        <brk id="4" max="15" man="1"/>
      </colBreaks>
      <pageMargins left="0.25" right="0.25" top="0.75" bottom="0.75" header="0.3" footer="0.3"/>
      <pageSetup paperSize="9" scale="97" orientation="landscape" horizontalDpi="300" verticalDpi="300" r:id="rId53"/>
      <headerFooter>
        <oddFooter>&amp;C- &amp;P -</oddFooter>
      </headerFooter>
    </customSheetView>
    <customSheetView guid="{F0A88F7F-B050-44D2-9557-2B68B424EAF3}" showGridLines="0" fitToPage="1">
      <selection activeCell="F13" sqref="F13"/>
      <colBreaks count="1" manualBreakCount="1">
        <brk id="4" max="15" man="1"/>
      </colBreaks>
      <pageMargins left="0.25" right="0.25" top="0.75" bottom="0.75" header="0.3" footer="0.3"/>
      <pageSetup paperSize="9" scale="97" orientation="landscape" horizontalDpi="300" verticalDpi="300" r:id="rId54"/>
      <headerFooter>
        <oddFooter>&amp;C- &amp;P -</oddFooter>
      </headerFooter>
    </customSheetView>
    <customSheetView guid="{2868789A-41EF-4245-B3C9-D4B5F666F8F4}" showGridLines="0" fitToPage="1" printArea="1">
      <selection activeCell="Q7" sqref="Q7"/>
      <colBreaks count="1" manualBreakCount="1">
        <brk id="4" max="15" man="1"/>
      </colBreaks>
      <pageMargins left="0.25" right="0.25" top="0.75" bottom="0.75" header="0.3" footer="0.3"/>
      <pageSetup paperSize="9" scale="97" orientation="landscape" horizontalDpi="300" verticalDpi="300" r:id="rId55"/>
      <headerFooter>
        <oddFooter>&amp;C- &amp;P -</oddFooter>
      </headerFooter>
    </customSheetView>
    <customSheetView guid="{D4061CCF-D275-4D76-9A0F-61EA73C6A533}"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56"/>
      <headerFooter>
        <oddFooter>&amp;C- &amp;P -</oddFooter>
      </headerFooter>
    </customSheetView>
    <customSheetView guid="{EDD10121-F027-40CB-A383-1ABBBA7824D4}" showGridLines="0" fitToPage="1" printArea="1">
      <selection activeCell="I19" sqref="I19"/>
      <colBreaks count="1" manualBreakCount="1">
        <brk id="4" max="15" man="1"/>
      </colBreaks>
      <pageMargins left="0.25" right="0.25" top="0.75" bottom="0.75" header="0.3" footer="0.3"/>
      <pageSetup paperSize="9" scale="97" orientation="landscape" horizontalDpi="300" verticalDpi="300" r:id="rId57"/>
      <headerFooter>
        <oddFooter>&amp;C- &amp;P -</oddFooter>
      </headerFooter>
    </customSheetView>
    <customSheetView guid="{D6BD57F8-F6EE-4534-8181-C57064A1B98C}" showGridLines="0" fitToPage="1">
      <selection activeCell="A4" sqref="A4"/>
      <colBreaks count="1" manualBreakCount="1">
        <brk id="4" max="15" man="1"/>
      </colBreaks>
      <pageMargins left="0.25" right="0.25" top="0.75" bottom="0.75" header="0.3" footer="0.3"/>
      <pageSetup paperSize="9" scale="97" orientation="landscape" horizontalDpi="300" verticalDpi="300" r:id="rId58"/>
      <headerFooter>
        <oddFooter>&amp;C- &amp;P -</oddFooter>
      </headerFooter>
    </customSheetView>
    <customSheetView guid="{277459B4-A39D-41CB-B2BE-AB6578293E76}" showGridLines="0" fitToPage="1" printArea="1">
      <selection activeCell="A4" sqref="A4"/>
      <colBreaks count="1" manualBreakCount="1">
        <brk id="4" max="15" man="1"/>
      </colBreaks>
      <pageMargins left="0.25" right="0.25" top="0.75" bottom="0.75" header="0.3" footer="0.3"/>
      <pageSetup paperSize="9" scale="97" orientation="landscape" horizontalDpi="300" verticalDpi="300" r:id="rId59"/>
      <headerFooter>
        <oddFooter>&amp;C- &amp;P -</oddFooter>
      </headerFooter>
    </customSheetView>
  </customSheetViews>
  <phoneticPr fontId="7"/>
  <hyperlinks>
    <hyperlink ref="D1" location="目次!A1" display="目次へ戻る"/>
  </hyperlinks>
  <pageMargins left="0.25" right="0.25" top="0.75" bottom="0.75" header="0.3" footer="0.3"/>
  <pageSetup paperSize="9" scale="97" orientation="landscape" horizontalDpi="300" verticalDpi="300" r:id="rId60"/>
  <headerFooter>
    <oddFooter>&amp;C- &amp;P -</oddFooter>
  </headerFooter>
  <colBreaks count="1" manualBreakCount="1">
    <brk id="4" max="15" man="1"/>
  </colBreaks>
  <drawing r:id="rId6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76"/>
  <sheetViews>
    <sheetView view="pageBreakPreview" zoomScale="115" zoomScaleNormal="70" zoomScaleSheetLayoutView="115" workbookViewId="0">
      <pane ySplit="1" topLeftCell="A2" activePane="bottomLeft" state="frozen"/>
      <selection activeCell="O19" sqref="O19"/>
      <selection pane="bottomLeft" activeCell="G24" sqref="G24"/>
    </sheetView>
  </sheetViews>
  <sheetFormatPr defaultColWidth="9" defaultRowHeight="12.75"/>
  <cols>
    <col min="1" max="1" width="4.25" style="903" customWidth="1"/>
    <col min="2" max="2" width="48.375" style="903" customWidth="1"/>
    <col min="3" max="3" width="37.125" style="903" bestFit="1" customWidth="1"/>
    <col min="4" max="4" width="15" style="903" bestFit="1" customWidth="1"/>
    <col min="5" max="16384" width="9" style="903"/>
  </cols>
  <sheetData>
    <row r="2" spans="1:8" ht="26.1" customHeight="1"/>
    <row r="3" spans="1:8" ht="26.1" customHeight="1">
      <c r="E3" s="1284"/>
      <c r="F3" s="1285"/>
      <c r="G3" s="1285"/>
      <c r="H3" s="1285"/>
    </row>
    <row r="4" spans="1:8" ht="26.1" customHeight="1">
      <c r="A4" s="1044"/>
      <c r="B4" s="1043" t="s">
        <v>2292</v>
      </c>
      <c r="C4" s="1043" t="s">
        <v>2291</v>
      </c>
      <c r="D4" s="1248" t="s">
        <v>2290</v>
      </c>
      <c r="F4" s="1256"/>
      <c r="G4" s="1256"/>
      <c r="H4" s="1256"/>
    </row>
    <row r="5" spans="1:8" ht="26.1" customHeight="1">
      <c r="A5" s="1039">
        <v>1</v>
      </c>
      <c r="B5" s="1118" t="s">
        <v>2426</v>
      </c>
      <c r="C5" s="1039" t="s">
        <v>2425</v>
      </c>
      <c r="D5" s="1116" t="s">
        <v>2498</v>
      </c>
      <c r="E5" s="1283"/>
      <c r="G5" s="1257"/>
    </row>
    <row r="6" spans="1:8" ht="26.1" customHeight="1">
      <c r="A6" s="1041"/>
      <c r="B6" s="1114"/>
      <c r="C6" s="1041"/>
      <c r="D6" s="1041"/>
    </row>
    <row r="7" spans="1:8" ht="26.1" customHeight="1">
      <c r="A7" s="1041"/>
      <c r="B7" s="1114"/>
      <c r="C7" s="1041"/>
      <c r="D7" s="1041"/>
    </row>
    <row r="8" spans="1:8" ht="26.1" customHeight="1">
      <c r="A8" s="1041"/>
      <c r="B8" s="1114"/>
      <c r="C8" s="1041"/>
      <c r="D8" s="1041"/>
    </row>
    <row r="9" spans="1:8" ht="26.1" customHeight="1">
      <c r="A9" s="1044"/>
      <c r="B9" s="1043" t="s">
        <v>2292</v>
      </c>
      <c r="C9" s="1043" t="s">
        <v>2291</v>
      </c>
      <c r="D9" s="1043" t="s">
        <v>2290</v>
      </c>
    </row>
    <row r="10" spans="1:8" ht="26.1" customHeight="1">
      <c r="A10" s="1039">
        <v>1</v>
      </c>
      <c r="B10" s="1039" t="s">
        <v>2424</v>
      </c>
      <c r="C10" s="1286" t="s">
        <v>2540</v>
      </c>
      <c r="D10" s="1039" t="s">
        <v>2500</v>
      </c>
    </row>
    <row r="11" spans="1:8" ht="26.1" customHeight="1">
      <c r="A11" s="1039">
        <v>2</v>
      </c>
      <c r="B11" s="1039" t="s">
        <v>2423</v>
      </c>
      <c r="C11" s="1040" t="s">
        <v>2422</v>
      </c>
      <c r="D11" s="1039" t="s">
        <v>2501</v>
      </c>
    </row>
    <row r="12" spans="1:8" ht="26.1" customHeight="1">
      <c r="A12" s="1039">
        <v>3</v>
      </c>
      <c r="B12" s="1039" t="s">
        <v>2421</v>
      </c>
      <c r="C12" s="1039" t="s">
        <v>2420</v>
      </c>
      <c r="D12" s="1039" t="s">
        <v>2301</v>
      </c>
    </row>
    <row r="13" spans="1:8" ht="26.1" customHeight="1">
      <c r="A13" s="1041"/>
      <c r="B13" s="1114"/>
      <c r="C13" s="1041"/>
      <c r="D13" s="1041"/>
    </row>
    <row r="14" spans="1:8" s="1041" customFormat="1" ht="26.1" customHeight="1">
      <c r="B14" s="1114"/>
      <c r="D14" s="1115"/>
    </row>
    <row r="15" spans="1:8" s="1041" customFormat="1" ht="26.1" customHeight="1">
      <c r="B15" s="1114"/>
      <c r="D15" s="1115"/>
    </row>
    <row r="16" spans="1:8" s="1041" customFormat="1" ht="26.1" customHeight="1">
      <c r="A16" s="1044"/>
      <c r="B16" s="1043" t="s">
        <v>2292</v>
      </c>
      <c r="C16" s="1043" t="s">
        <v>2291</v>
      </c>
      <c r="D16" s="1042" t="s">
        <v>2290</v>
      </c>
    </row>
    <row r="17" spans="1:4" s="1041" customFormat="1" ht="26.1" customHeight="1">
      <c r="A17" s="1039">
        <v>1</v>
      </c>
      <c r="B17" s="1039" t="s">
        <v>2419</v>
      </c>
      <c r="C17" s="1039" t="s">
        <v>2418</v>
      </c>
      <c r="D17" s="1116" t="s">
        <v>2502</v>
      </c>
    </row>
    <row r="18" spans="1:4" ht="26.1" customHeight="1">
      <c r="A18" s="1039">
        <v>2</v>
      </c>
      <c r="B18" s="1117" t="s">
        <v>2326</v>
      </c>
      <c r="C18" s="1117" t="s">
        <v>2325</v>
      </c>
      <c r="D18" s="1249" t="s">
        <v>2502</v>
      </c>
    </row>
    <row r="19" spans="1:4" s="1041" customFormat="1" ht="26.1" customHeight="1">
      <c r="B19" s="1114"/>
      <c r="D19" s="1115"/>
    </row>
    <row r="20" spans="1:4" ht="26.1" customHeight="1">
      <c r="A20" s="1041"/>
      <c r="B20" s="1114"/>
      <c r="C20" s="1041"/>
      <c r="D20" s="1041"/>
    </row>
    <row r="21" spans="1:4" ht="26.1" customHeight="1">
      <c r="A21" s="1041"/>
      <c r="B21" s="1041"/>
      <c r="C21" s="1041"/>
      <c r="D21" s="1041"/>
    </row>
    <row r="22" spans="1:4" ht="26.1" customHeight="1">
      <c r="A22" s="1250" t="s">
        <v>42</v>
      </c>
      <c r="B22" s="1041"/>
      <c r="C22" s="1041"/>
      <c r="D22" s="1041"/>
    </row>
    <row r="23" spans="1:4" ht="26.1" customHeight="1">
      <c r="A23" s="1044"/>
      <c r="B23" s="1043" t="s">
        <v>2292</v>
      </c>
      <c r="C23" s="1043" t="s">
        <v>2291</v>
      </c>
      <c r="D23" s="1043" t="s">
        <v>2290</v>
      </c>
    </row>
    <row r="24" spans="1:4" ht="26.1" customHeight="1">
      <c r="A24" s="1039">
        <v>1</v>
      </c>
      <c r="B24" s="1039" t="s">
        <v>2417</v>
      </c>
      <c r="C24" s="1287" t="s">
        <v>2513</v>
      </c>
      <c r="D24" s="1039" t="s">
        <v>2278</v>
      </c>
    </row>
    <row r="25" spans="1:4" ht="26.1" customHeight="1">
      <c r="A25" s="1039">
        <v>2</v>
      </c>
      <c r="B25" s="1039" t="s">
        <v>2416</v>
      </c>
      <c r="C25" s="1288" t="s">
        <v>2551</v>
      </c>
      <c r="D25" s="1039" t="s">
        <v>2278</v>
      </c>
    </row>
    <row r="26" spans="1:4" ht="26.1" customHeight="1">
      <c r="A26" s="1039">
        <v>3</v>
      </c>
      <c r="B26" s="1039" t="s">
        <v>2415</v>
      </c>
      <c r="C26" s="1288" t="s">
        <v>2514</v>
      </c>
      <c r="D26" s="1039" t="s">
        <v>2278</v>
      </c>
    </row>
    <row r="27" spans="1:4" ht="26.1" customHeight="1">
      <c r="A27" s="1039">
        <v>4</v>
      </c>
      <c r="B27" s="1039" t="s">
        <v>2414</v>
      </c>
      <c r="C27" s="1288" t="s">
        <v>2515</v>
      </c>
      <c r="D27" s="1039" t="s">
        <v>2278</v>
      </c>
    </row>
    <row r="28" spans="1:4" ht="26.1" customHeight="1">
      <c r="A28" s="1039">
        <v>5</v>
      </c>
      <c r="B28" s="1039" t="s">
        <v>2413</v>
      </c>
      <c r="C28" s="1288" t="s">
        <v>2516</v>
      </c>
      <c r="D28" s="1039" t="s">
        <v>2278</v>
      </c>
    </row>
    <row r="29" spans="1:4" ht="26.1" customHeight="1">
      <c r="A29" s="1039">
        <v>6</v>
      </c>
      <c r="B29" s="1039" t="s">
        <v>2412</v>
      </c>
      <c r="C29" s="1288" t="s">
        <v>2517</v>
      </c>
      <c r="D29" s="1039" t="s">
        <v>2278</v>
      </c>
    </row>
    <row r="30" spans="1:4" ht="26.1" customHeight="1">
      <c r="A30" s="1039">
        <v>7</v>
      </c>
      <c r="B30" s="1039" t="s">
        <v>2411</v>
      </c>
      <c r="C30" s="1288" t="s">
        <v>2518</v>
      </c>
      <c r="D30" s="1039" t="s">
        <v>2278</v>
      </c>
    </row>
    <row r="31" spans="1:4" ht="26.1" customHeight="1">
      <c r="A31" s="1039">
        <v>8</v>
      </c>
      <c r="B31" s="1039" t="s">
        <v>2410</v>
      </c>
      <c r="C31" s="1288" t="s">
        <v>2519</v>
      </c>
      <c r="D31" s="1039" t="s">
        <v>2278</v>
      </c>
    </row>
    <row r="32" spans="1:4" ht="26.1" customHeight="1">
      <c r="A32" s="1039">
        <v>9</v>
      </c>
      <c r="B32" s="1039" t="s">
        <v>2409</v>
      </c>
      <c r="C32" s="1288" t="s">
        <v>2520</v>
      </c>
      <c r="D32" s="1039" t="s">
        <v>2278</v>
      </c>
    </row>
    <row r="33" spans="1:4" ht="26.1" customHeight="1">
      <c r="A33" s="1286">
        <v>10</v>
      </c>
      <c r="B33" s="1039" t="s">
        <v>2408</v>
      </c>
      <c r="C33" s="1286" t="s">
        <v>2521</v>
      </c>
      <c r="D33" s="1116" t="s">
        <v>2407</v>
      </c>
    </row>
    <row r="34" spans="1:4" ht="26.1" customHeight="1">
      <c r="A34" s="1119"/>
      <c r="B34" s="1119"/>
      <c r="C34" s="1119"/>
      <c r="D34" s="1119"/>
    </row>
    <row r="35" spans="1:4" ht="26.1" customHeight="1">
      <c r="A35" s="1251" t="s">
        <v>438</v>
      </c>
      <c r="B35" s="1252"/>
      <c r="C35" s="1252"/>
      <c r="D35" s="1252"/>
    </row>
    <row r="36" spans="1:4" ht="26.1" customHeight="1">
      <c r="A36" s="1044"/>
      <c r="B36" s="1043" t="s">
        <v>2292</v>
      </c>
      <c r="C36" s="1043" t="s">
        <v>2291</v>
      </c>
      <c r="D36" s="1043" t="s">
        <v>2290</v>
      </c>
    </row>
    <row r="37" spans="1:4" ht="26.1" customHeight="1">
      <c r="A37" s="1039">
        <v>1</v>
      </c>
      <c r="B37" s="1039" t="s">
        <v>2406</v>
      </c>
      <c r="C37" s="1039" t="s">
        <v>2405</v>
      </c>
      <c r="D37" s="1039" t="s">
        <v>2278</v>
      </c>
    </row>
    <row r="38" spans="1:4" ht="26.1" customHeight="1">
      <c r="A38" s="1039">
        <v>2</v>
      </c>
      <c r="B38" s="1039" t="s">
        <v>2404</v>
      </c>
      <c r="C38" s="1040" t="s">
        <v>2403</v>
      </c>
      <c r="D38" s="1039" t="s">
        <v>2278</v>
      </c>
    </row>
    <row r="39" spans="1:4" ht="26.1" customHeight="1">
      <c r="A39" s="1039">
        <v>3</v>
      </c>
      <c r="B39" s="1039" t="s">
        <v>2402</v>
      </c>
      <c r="C39" s="1040" t="s">
        <v>2401</v>
      </c>
      <c r="D39" s="1039" t="s">
        <v>2278</v>
      </c>
    </row>
    <row r="40" spans="1:4" ht="26.1" customHeight="1">
      <c r="A40" s="1119"/>
      <c r="B40" s="1119"/>
      <c r="C40" s="1119"/>
      <c r="D40" s="1119"/>
    </row>
    <row r="41" spans="1:4" ht="26.1" customHeight="1">
      <c r="A41" s="1251" t="s">
        <v>443</v>
      </c>
      <c r="B41" s="1252"/>
      <c r="C41" s="1252"/>
      <c r="D41" s="1252"/>
    </row>
    <row r="42" spans="1:4" ht="26.1" customHeight="1">
      <c r="A42" s="1044"/>
      <c r="B42" s="1043" t="s">
        <v>2292</v>
      </c>
      <c r="C42" s="1043" t="s">
        <v>2291</v>
      </c>
      <c r="D42" s="1043" t="s">
        <v>2290</v>
      </c>
    </row>
    <row r="43" spans="1:4" ht="26.1" customHeight="1">
      <c r="A43" s="1039">
        <v>1</v>
      </c>
      <c r="B43" s="1039" t="s">
        <v>2400</v>
      </c>
      <c r="C43" s="1040" t="s">
        <v>2399</v>
      </c>
      <c r="D43" s="1039" t="s">
        <v>2278</v>
      </c>
    </row>
    <row r="44" spans="1:4" s="1041" customFormat="1" ht="26.1" customHeight="1">
      <c r="A44" s="1039">
        <v>2</v>
      </c>
      <c r="B44" s="1039" t="s">
        <v>2398</v>
      </c>
      <c r="C44" s="1040" t="s">
        <v>2397</v>
      </c>
      <c r="D44" s="1039" t="s">
        <v>2278</v>
      </c>
    </row>
    <row r="45" spans="1:4" ht="26.1" customHeight="1">
      <c r="A45" s="1039">
        <v>3</v>
      </c>
      <c r="B45" s="1039" t="s">
        <v>2396</v>
      </c>
      <c r="C45" s="1288" t="s">
        <v>2522</v>
      </c>
      <c r="D45" s="1039" t="s">
        <v>2278</v>
      </c>
    </row>
    <row r="46" spans="1:4" ht="26.1" customHeight="1">
      <c r="A46" s="1039">
        <v>4</v>
      </c>
      <c r="B46" s="1039" t="s">
        <v>2395</v>
      </c>
      <c r="C46" s="1040" t="s">
        <v>2394</v>
      </c>
      <c r="D46" s="1253" t="s">
        <v>2500</v>
      </c>
    </row>
    <row r="47" spans="1:4" ht="26.1" customHeight="1">
      <c r="A47" s="1039">
        <v>5</v>
      </c>
      <c r="B47" s="1039" t="s">
        <v>2393</v>
      </c>
      <c r="C47" s="1288" t="s">
        <v>2549</v>
      </c>
      <c r="D47" s="1253" t="s">
        <v>2500</v>
      </c>
    </row>
    <row r="48" spans="1:4" ht="26.1" customHeight="1">
      <c r="A48" s="1119"/>
      <c r="B48" s="1119"/>
      <c r="C48" s="1119"/>
      <c r="D48" s="1119"/>
    </row>
    <row r="49" spans="1:4" ht="26.1" customHeight="1">
      <c r="A49" s="1251" t="s">
        <v>513</v>
      </c>
      <c r="B49" s="1252"/>
      <c r="C49" s="1252"/>
      <c r="D49" s="1252"/>
    </row>
    <row r="50" spans="1:4" ht="26.1" customHeight="1">
      <c r="A50" s="1044"/>
      <c r="B50" s="1043" t="s">
        <v>2292</v>
      </c>
      <c r="C50" s="1043" t="s">
        <v>2291</v>
      </c>
      <c r="D50" s="1043" t="s">
        <v>2290</v>
      </c>
    </row>
    <row r="51" spans="1:4" ht="26.1" customHeight="1">
      <c r="A51" s="1039">
        <v>1</v>
      </c>
      <c r="B51" s="1039" t="s">
        <v>2392</v>
      </c>
      <c r="C51" s="1039" t="s">
        <v>2391</v>
      </c>
      <c r="D51" s="1039" t="s">
        <v>2278</v>
      </c>
    </row>
    <row r="52" spans="1:4" ht="26.1" customHeight="1">
      <c r="A52" s="1039">
        <v>2</v>
      </c>
      <c r="B52" s="1039" t="s">
        <v>2390</v>
      </c>
      <c r="C52" s="1039" t="s">
        <v>2389</v>
      </c>
      <c r="D52" s="1039" t="s">
        <v>2278</v>
      </c>
    </row>
    <row r="53" spans="1:4" ht="26.1" customHeight="1">
      <c r="A53" s="1039">
        <v>3</v>
      </c>
      <c r="B53" s="1039" t="s">
        <v>2388</v>
      </c>
      <c r="C53" s="1039" t="s">
        <v>2387</v>
      </c>
      <c r="D53" s="1039" t="s">
        <v>2278</v>
      </c>
    </row>
    <row r="54" spans="1:4" ht="26.1" customHeight="1">
      <c r="A54" s="1039">
        <v>4</v>
      </c>
      <c r="B54" s="1039" t="s">
        <v>2386</v>
      </c>
      <c r="C54" s="1286" t="s">
        <v>2552</v>
      </c>
      <c r="D54" s="1039" t="s">
        <v>2500</v>
      </c>
    </row>
    <row r="55" spans="1:4" ht="26.1" customHeight="1">
      <c r="A55" s="1039">
        <v>5</v>
      </c>
      <c r="B55" s="1039" t="s">
        <v>2385</v>
      </c>
      <c r="C55" s="1286" t="s">
        <v>2523</v>
      </c>
      <c r="D55" s="1039" t="s">
        <v>2500</v>
      </c>
    </row>
    <row r="56" spans="1:4" ht="26.1" customHeight="1">
      <c r="A56" s="1039">
        <v>6</v>
      </c>
      <c r="B56" s="1039" t="s">
        <v>2384</v>
      </c>
      <c r="C56" s="1286" t="s">
        <v>2524</v>
      </c>
      <c r="D56" s="1039" t="s">
        <v>2500</v>
      </c>
    </row>
    <row r="57" spans="1:4" ht="26.1" customHeight="1">
      <c r="A57" s="1039">
        <v>7</v>
      </c>
      <c r="B57" s="1039" t="s">
        <v>2383</v>
      </c>
      <c r="C57" s="1286" t="s">
        <v>2541</v>
      </c>
      <c r="D57" s="1039" t="s">
        <v>2500</v>
      </c>
    </row>
    <row r="58" spans="1:4" ht="26.1" customHeight="1">
      <c r="A58" s="1119"/>
      <c r="B58" s="1119"/>
      <c r="C58" s="1119"/>
      <c r="D58" s="1119"/>
    </row>
    <row r="59" spans="1:4" ht="26.1" customHeight="1">
      <c r="A59" s="1251" t="s">
        <v>896</v>
      </c>
      <c r="B59" s="1252"/>
      <c r="C59" s="1252"/>
      <c r="D59" s="1252"/>
    </row>
    <row r="60" spans="1:4" ht="26.1" customHeight="1">
      <c r="A60" s="1044"/>
      <c r="B60" s="1043" t="s">
        <v>2292</v>
      </c>
      <c r="C60" s="1043" t="s">
        <v>2291</v>
      </c>
      <c r="D60" s="1043" t="s">
        <v>2290</v>
      </c>
    </row>
    <row r="61" spans="1:4" ht="26.1" customHeight="1">
      <c r="A61" s="1039">
        <v>1</v>
      </c>
      <c r="B61" s="1286" t="s">
        <v>2553</v>
      </c>
      <c r="C61" s="1289" t="s">
        <v>2525</v>
      </c>
      <c r="D61" s="1039" t="s">
        <v>2380</v>
      </c>
    </row>
    <row r="62" spans="1:4" ht="26.1" customHeight="1">
      <c r="A62" s="1039">
        <v>2</v>
      </c>
      <c r="B62" s="1286" t="s">
        <v>2554</v>
      </c>
      <c r="C62" s="1289" t="s">
        <v>2526</v>
      </c>
      <c r="D62" s="1039" t="s">
        <v>2380</v>
      </c>
    </row>
    <row r="63" spans="1:4" ht="26.1" customHeight="1">
      <c r="A63" s="1039">
        <v>3</v>
      </c>
      <c r="B63" s="1039" t="s">
        <v>2382</v>
      </c>
      <c r="C63" s="1286" t="s">
        <v>2527</v>
      </c>
      <c r="D63" s="1039" t="s">
        <v>2380</v>
      </c>
    </row>
    <row r="64" spans="1:4" ht="26.1" customHeight="1">
      <c r="A64" s="1039">
        <v>4</v>
      </c>
      <c r="B64" s="1039" t="s">
        <v>2381</v>
      </c>
      <c r="C64" s="1286" t="s">
        <v>2528</v>
      </c>
      <c r="D64" s="1039" t="s">
        <v>2380</v>
      </c>
    </row>
    <row r="65" spans="1:4" ht="26.1" customHeight="1">
      <c r="A65" s="1119"/>
      <c r="B65" s="1119"/>
      <c r="C65" s="1119"/>
      <c r="D65" s="1119"/>
    </row>
    <row r="66" spans="1:4" ht="26.1" hidden="1" customHeight="1">
      <c r="A66" s="1251" t="s">
        <v>883</v>
      </c>
      <c r="B66" s="1252"/>
      <c r="C66" s="1252"/>
      <c r="D66" s="1252"/>
    </row>
    <row r="67" spans="1:4" ht="26.1" hidden="1" customHeight="1">
      <c r="A67" s="1044"/>
      <c r="B67" s="1043" t="s">
        <v>2292</v>
      </c>
      <c r="C67" s="1043" t="s">
        <v>2291</v>
      </c>
      <c r="D67" s="1043" t="s">
        <v>2290</v>
      </c>
    </row>
    <row r="68" spans="1:4" ht="26.1" hidden="1" customHeight="1">
      <c r="A68" s="1119"/>
      <c r="B68" s="1119"/>
      <c r="C68" s="1119"/>
      <c r="D68" s="1119"/>
    </row>
    <row r="69" spans="1:4" ht="26.1" customHeight="1">
      <c r="A69" s="1251" t="s">
        <v>842</v>
      </c>
      <c r="B69" s="1252"/>
      <c r="C69" s="1252"/>
      <c r="D69" s="1252"/>
    </row>
    <row r="70" spans="1:4" ht="26.1" customHeight="1">
      <c r="A70" s="1044"/>
      <c r="B70" s="1043" t="s">
        <v>2292</v>
      </c>
      <c r="C70" s="1043" t="s">
        <v>2291</v>
      </c>
      <c r="D70" s="1043" t="s">
        <v>2290</v>
      </c>
    </row>
    <row r="71" spans="1:4" ht="26.1" customHeight="1">
      <c r="A71" s="1039">
        <v>1</v>
      </c>
      <c r="B71" s="1039" t="s">
        <v>2379</v>
      </c>
      <c r="C71" s="1039" t="s">
        <v>2378</v>
      </c>
      <c r="D71" s="1039" t="s">
        <v>2272</v>
      </c>
    </row>
    <row r="72" spans="1:4" ht="26.1" customHeight="1">
      <c r="A72" s="1039">
        <v>2</v>
      </c>
      <c r="B72" s="1039" t="s">
        <v>2377</v>
      </c>
      <c r="C72" s="1039" t="s">
        <v>2376</v>
      </c>
      <c r="D72" s="1039" t="s">
        <v>2272</v>
      </c>
    </row>
    <row r="73" spans="1:4" ht="26.1" customHeight="1">
      <c r="A73" s="1039">
        <v>3</v>
      </c>
      <c r="B73" s="1039" t="s">
        <v>2375</v>
      </c>
      <c r="C73" s="1039" t="s">
        <v>2374</v>
      </c>
      <c r="D73" s="1039" t="s">
        <v>2272</v>
      </c>
    </row>
    <row r="74" spans="1:4" ht="26.1" customHeight="1">
      <c r="A74" s="1119"/>
      <c r="B74" s="1119"/>
      <c r="C74" s="1119"/>
      <c r="D74" s="1119"/>
    </row>
    <row r="75" spans="1:4" ht="26.1" customHeight="1">
      <c r="A75" s="1251" t="s">
        <v>829</v>
      </c>
      <c r="B75" s="1252"/>
      <c r="C75" s="1252"/>
      <c r="D75" s="1252"/>
    </row>
    <row r="76" spans="1:4" ht="26.1" customHeight="1">
      <c r="A76" s="1044"/>
      <c r="B76" s="1043" t="s">
        <v>2292</v>
      </c>
      <c r="C76" s="1043" t="s">
        <v>2291</v>
      </c>
      <c r="D76" s="1043" t="s">
        <v>2290</v>
      </c>
    </row>
    <row r="77" spans="1:4" ht="26.1" customHeight="1">
      <c r="A77" s="1039">
        <v>1</v>
      </c>
      <c r="B77" s="1039" t="s">
        <v>2373</v>
      </c>
      <c r="C77" s="1040" t="s">
        <v>2372</v>
      </c>
      <c r="D77" s="1039" t="s">
        <v>2501</v>
      </c>
    </row>
    <row r="78" spans="1:4" ht="26.1" customHeight="1">
      <c r="A78" s="1039">
        <v>2</v>
      </c>
      <c r="B78" s="1039" t="s">
        <v>2371</v>
      </c>
      <c r="C78" s="1040" t="s">
        <v>2370</v>
      </c>
      <c r="D78" s="1039" t="s">
        <v>2501</v>
      </c>
    </row>
    <row r="79" spans="1:4" ht="26.1" customHeight="1">
      <c r="A79" s="1039">
        <v>3</v>
      </c>
      <c r="B79" s="1039" t="s">
        <v>2369</v>
      </c>
      <c r="C79" s="1288" t="s">
        <v>2529</v>
      </c>
      <c r="D79" s="1039" t="s">
        <v>2501</v>
      </c>
    </row>
    <row r="80" spans="1:4" ht="26.1" customHeight="1">
      <c r="A80" s="1119"/>
      <c r="B80" s="1119"/>
      <c r="C80" s="1119"/>
      <c r="D80" s="1119"/>
    </row>
    <row r="81" spans="1:4" ht="26.1" customHeight="1">
      <c r="A81" s="1251" t="s">
        <v>1363</v>
      </c>
      <c r="B81" s="1252"/>
      <c r="C81" s="1252"/>
      <c r="D81" s="1252"/>
    </row>
    <row r="82" spans="1:4" ht="26.1" customHeight="1">
      <c r="A82" s="1044"/>
      <c r="B82" s="1043" t="s">
        <v>2292</v>
      </c>
      <c r="C82" s="1043" t="s">
        <v>2291</v>
      </c>
      <c r="D82" s="1043" t="s">
        <v>2290</v>
      </c>
    </row>
    <row r="83" spans="1:4" ht="26.1" customHeight="1">
      <c r="A83" s="1039">
        <v>1</v>
      </c>
      <c r="B83" s="1039" t="s">
        <v>2368</v>
      </c>
      <c r="C83" s="1254" t="s">
        <v>2510</v>
      </c>
      <c r="D83" s="1039" t="s">
        <v>2251</v>
      </c>
    </row>
    <row r="84" spans="1:4" ht="26.1" customHeight="1">
      <c r="A84" s="1039">
        <v>2</v>
      </c>
      <c r="B84" s="1039" t="s">
        <v>2367</v>
      </c>
      <c r="C84" s="1116" t="s">
        <v>2366</v>
      </c>
      <c r="D84" s="1039" t="s">
        <v>2251</v>
      </c>
    </row>
    <row r="85" spans="1:4" ht="26.1" customHeight="1">
      <c r="A85" s="1039">
        <v>3</v>
      </c>
      <c r="B85" s="1039" t="s">
        <v>2365</v>
      </c>
      <c r="C85" s="1116" t="s">
        <v>2364</v>
      </c>
      <c r="D85" s="1039" t="s">
        <v>2251</v>
      </c>
    </row>
    <row r="86" spans="1:4" ht="26.1" customHeight="1">
      <c r="A86" s="1039">
        <v>4</v>
      </c>
      <c r="B86" s="1039" t="s">
        <v>2363</v>
      </c>
      <c r="C86" s="1116" t="s">
        <v>2362</v>
      </c>
      <c r="D86" s="1039" t="s">
        <v>2251</v>
      </c>
    </row>
    <row r="87" spans="1:4" ht="26.1" customHeight="1">
      <c r="A87" s="1039">
        <v>5</v>
      </c>
      <c r="B87" s="1039" t="s">
        <v>2361</v>
      </c>
      <c r="C87" s="1116" t="s">
        <v>2360</v>
      </c>
      <c r="D87" s="1039" t="s">
        <v>2251</v>
      </c>
    </row>
    <row r="88" spans="1:4" ht="26.1" customHeight="1">
      <c r="A88" s="1119"/>
      <c r="B88" s="1119"/>
      <c r="C88" s="1119"/>
      <c r="D88" s="1119"/>
    </row>
    <row r="89" spans="1:4" ht="26.1" customHeight="1">
      <c r="A89" s="1251" t="s">
        <v>1353</v>
      </c>
      <c r="B89" s="1252"/>
      <c r="C89" s="1252"/>
      <c r="D89" s="1252"/>
    </row>
    <row r="90" spans="1:4" ht="26.1" customHeight="1">
      <c r="A90" s="1044"/>
      <c r="B90" s="1043" t="s">
        <v>2292</v>
      </c>
      <c r="C90" s="1043" t="s">
        <v>2291</v>
      </c>
      <c r="D90" s="1043" t="s">
        <v>2290</v>
      </c>
    </row>
    <row r="91" spans="1:4" ht="26.1" customHeight="1">
      <c r="A91" s="1039">
        <v>1</v>
      </c>
      <c r="B91" s="1039" t="s">
        <v>2359</v>
      </c>
      <c r="C91" s="1288" t="s">
        <v>2542</v>
      </c>
      <c r="D91" s="1039" t="s">
        <v>2350</v>
      </c>
    </row>
    <row r="92" spans="1:4" ht="26.1" customHeight="1">
      <c r="A92" s="1039">
        <v>2</v>
      </c>
      <c r="B92" s="1039" t="s">
        <v>2358</v>
      </c>
      <c r="C92" s="1039" t="s">
        <v>2357</v>
      </c>
      <c r="D92" s="1039" t="s">
        <v>2350</v>
      </c>
    </row>
    <row r="93" spans="1:4" ht="26.1" customHeight="1">
      <c r="A93" s="1039">
        <v>3</v>
      </c>
      <c r="B93" s="1039" t="s">
        <v>2356</v>
      </c>
      <c r="C93" s="1039" t="s">
        <v>2355</v>
      </c>
      <c r="D93" s="1039" t="s">
        <v>2350</v>
      </c>
    </row>
    <row r="94" spans="1:4" ht="26.1" customHeight="1">
      <c r="A94" s="1039">
        <v>4</v>
      </c>
      <c r="B94" s="1039" t="s">
        <v>2354</v>
      </c>
      <c r="C94" s="1039" t="s">
        <v>2353</v>
      </c>
      <c r="D94" s="1039" t="s">
        <v>2278</v>
      </c>
    </row>
    <row r="95" spans="1:4" ht="26.1" customHeight="1">
      <c r="A95" s="1039">
        <v>5</v>
      </c>
      <c r="B95" s="1039" t="s">
        <v>2352</v>
      </c>
      <c r="C95" s="1289" t="s">
        <v>2543</v>
      </c>
      <c r="D95" s="1039" t="s">
        <v>2350</v>
      </c>
    </row>
    <row r="96" spans="1:4" ht="26.1" customHeight="1">
      <c r="A96" s="1039">
        <v>6</v>
      </c>
      <c r="B96" s="1039" t="s">
        <v>2351</v>
      </c>
      <c r="C96" s="1289" t="s">
        <v>2544</v>
      </c>
      <c r="D96" s="1039" t="s">
        <v>2350</v>
      </c>
    </row>
    <row r="97" spans="1:4" ht="26.1" customHeight="1">
      <c r="A97" s="1039">
        <v>7</v>
      </c>
      <c r="B97" s="1039" t="s">
        <v>2349</v>
      </c>
      <c r="C97" s="1120" t="s">
        <v>2348</v>
      </c>
      <c r="D97" s="1039" t="s">
        <v>2263</v>
      </c>
    </row>
    <row r="98" spans="1:4" ht="26.1" customHeight="1">
      <c r="A98" s="1039">
        <v>8</v>
      </c>
      <c r="B98" s="1039" t="s">
        <v>2347</v>
      </c>
      <c r="C98" s="1118" t="s">
        <v>2457</v>
      </c>
      <c r="D98" s="1039" t="s">
        <v>2263</v>
      </c>
    </row>
    <row r="99" spans="1:4" ht="26.1" customHeight="1">
      <c r="A99" s="1119"/>
      <c r="B99" s="1119"/>
      <c r="C99" s="1119"/>
      <c r="D99" s="1119"/>
    </row>
    <row r="100" spans="1:4" ht="26.1" customHeight="1">
      <c r="A100" s="1251" t="s">
        <v>1324</v>
      </c>
      <c r="B100" s="1252"/>
      <c r="C100" s="1252"/>
      <c r="D100" s="1252"/>
    </row>
    <row r="101" spans="1:4" ht="26.1" customHeight="1">
      <c r="A101" s="1044"/>
      <c r="B101" s="1043" t="s">
        <v>2292</v>
      </c>
      <c r="C101" s="1043" t="s">
        <v>2291</v>
      </c>
      <c r="D101" s="1043" t="s">
        <v>2290</v>
      </c>
    </row>
    <row r="102" spans="1:4" ht="26.1" customHeight="1">
      <c r="A102" s="1039">
        <v>1</v>
      </c>
      <c r="B102" s="1039" t="s">
        <v>2346</v>
      </c>
      <c r="C102" s="1286" t="s">
        <v>2530</v>
      </c>
      <c r="D102" s="1116" t="s">
        <v>2278</v>
      </c>
    </row>
    <row r="103" spans="1:4" ht="26.1" customHeight="1">
      <c r="A103" s="1039">
        <v>2</v>
      </c>
      <c r="B103" s="1039" t="s">
        <v>2345</v>
      </c>
      <c r="C103" s="1286" t="s">
        <v>2531</v>
      </c>
      <c r="D103" s="1116" t="s">
        <v>2278</v>
      </c>
    </row>
    <row r="104" spans="1:4" ht="26.1" customHeight="1">
      <c r="A104" s="1039">
        <v>3</v>
      </c>
      <c r="B104" s="1039" t="s">
        <v>2344</v>
      </c>
      <c r="C104" s="1286" t="s">
        <v>2532</v>
      </c>
      <c r="D104" s="1116" t="s">
        <v>2278</v>
      </c>
    </row>
    <row r="105" spans="1:4" ht="26.1" customHeight="1">
      <c r="A105" s="1039">
        <v>4</v>
      </c>
      <c r="B105" s="1118" t="s">
        <v>2343</v>
      </c>
      <c r="C105" s="1039" t="s">
        <v>2342</v>
      </c>
      <c r="D105" s="1116" t="s">
        <v>2502</v>
      </c>
    </row>
    <row r="106" spans="1:4" ht="26.1" customHeight="1">
      <c r="A106" s="1039">
        <v>5</v>
      </c>
      <c r="B106" s="1118" t="s">
        <v>2341</v>
      </c>
      <c r="C106" s="1039" t="s">
        <v>2340</v>
      </c>
      <c r="D106" s="1116" t="s">
        <v>2502</v>
      </c>
    </row>
    <row r="107" spans="1:4" ht="26.1" customHeight="1">
      <c r="A107" s="1039">
        <v>6</v>
      </c>
      <c r="B107" s="1118" t="s">
        <v>2339</v>
      </c>
      <c r="C107" s="1118" t="s">
        <v>2338</v>
      </c>
      <c r="D107" s="1116" t="s">
        <v>2502</v>
      </c>
    </row>
    <row r="108" spans="1:4" ht="26.1" customHeight="1">
      <c r="A108" s="1039">
        <v>7</v>
      </c>
      <c r="B108" s="1039" t="s">
        <v>2337</v>
      </c>
      <c r="C108" s="1039" t="s">
        <v>2336</v>
      </c>
      <c r="D108" s="1116" t="s">
        <v>2301</v>
      </c>
    </row>
    <row r="109" spans="1:4" ht="26.1" customHeight="1">
      <c r="A109" s="1039">
        <v>8</v>
      </c>
      <c r="B109" s="1039" t="s">
        <v>2335</v>
      </c>
      <c r="C109" s="1253" t="s">
        <v>2533</v>
      </c>
      <c r="D109" s="1116" t="s">
        <v>2298</v>
      </c>
    </row>
    <row r="110" spans="1:4" ht="26.1" customHeight="1">
      <c r="A110" s="1039">
        <v>9</v>
      </c>
      <c r="B110" s="1039" t="s">
        <v>2334</v>
      </c>
      <c r="C110" s="1253" t="s">
        <v>2534</v>
      </c>
      <c r="D110" s="1116" t="s">
        <v>2332</v>
      </c>
    </row>
    <row r="111" spans="1:4" ht="26.1" customHeight="1">
      <c r="A111" s="1039">
        <v>10</v>
      </c>
      <c r="B111" s="1039" t="s">
        <v>2333</v>
      </c>
      <c r="C111" s="1253" t="s">
        <v>2535</v>
      </c>
      <c r="D111" s="1116" t="s">
        <v>2332</v>
      </c>
    </row>
    <row r="112" spans="1:4" ht="26.1" customHeight="1">
      <c r="A112" s="1039">
        <v>11</v>
      </c>
      <c r="B112" s="1039" t="s">
        <v>2331</v>
      </c>
      <c r="C112" s="1290" t="s">
        <v>2536</v>
      </c>
      <c r="D112" s="1116" t="s">
        <v>2330</v>
      </c>
    </row>
    <row r="113" spans="1:4" ht="26.1" customHeight="1">
      <c r="A113" s="1039">
        <v>12</v>
      </c>
      <c r="B113" s="1118" t="s">
        <v>2329</v>
      </c>
      <c r="C113" s="1253" t="s">
        <v>2537</v>
      </c>
      <c r="D113" s="1116" t="s">
        <v>2298</v>
      </c>
    </row>
    <row r="114" spans="1:4" ht="26.1" customHeight="1">
      <c r="A114" s="1119"/>
      <c r="B114" s="1119"/>
      <c r="C114" s="1119"/>
      <c r="D114" s="1119"/>
    </row>
    <row r="115" spans="1:4" ht="26.1" customHeight="1">
      <c r="A115" s="1251" t="s">
        <v>1297</v>
      </c>
      <c r="B115" s="1252"/>
      <c r="C115" s="1252"/>
      <c r="D115" s="1252"/>
    </row>
    <row r="116" spans="1:4" ht="26.1" customHeight="1">
      <c r="A116" s="1044"/>
      <c r="B116" s="1043" t="s">
        <v>2292</v>
      </c>
      <c r="C116" s="1043" t="s">
        <v>2291</v>
      </c>
      <c r="D116" s="1043" t="s">
        <v>2290</v>
      </c>
    </row>
    <row r="117" spans="1:4" ht="26.1" customHeight="1">
      <c r="A117" s="1039">
        <v>1</v>
      </c>
      <c r="B117" s="1039" t="s">
        <v>2328</v>
      </c>
      <c r="C117" s="1039" t="s">
        <v>2327</v>
      </c>
      <c r="D117" s="1039" t="s">
        <v>2275</v>
      </c>
    </row>
    <row r="118" spans="1:4" ht="26.1" customHeight="1">
      <c r="A118" s="1119"/>
      <c r="B118" s="1119"/>
      <c r="C118" s="1119"/>
      <c r="D118" s="1119"/>
    </row>
    <row r="119" spans="1:4" ht="26.1" customHeight="1">
      <c r="A119" s="1251" t="s">
        <v>1290</v>
      </c>
      <c r="B119" s="1252"/>
      <c r="C119" s="1252"/>
      <c r="D119" s="1252"/>
    </row>
    <row r="120" spans="1:4" ht="26.1" customHeight="1">
      <c r="A120" s="1044"/>
      <c r="B120" s="1043" t="s">
        <v>2292</v>
      </c>
      <c r="C120" s="1043" t="s">
        <v>2291</v>
      </c>
      <c r="D120" s="1043" t="s">
        <v>2290</v>
      </c>
    </row>
    <row r="121" spans="1:4" ht="26.1" customHeight="1">
      <c r="A121" s="1039">
        <v>1</v>
      </c>
      <c r="B121" s="1117" t="s">
        <v>2324</v>
      </c>
      <c r="C121" s="1117" t="s">
        <v>2323</v>
      </c>
      <c r="D121" s="1253" t="s">
        <v>2502</v>
      </c>
    </row>
    <row r="122" spans="1:4" ht="26.1" customHeight="1">
      <c r="A122" s="1119"/>
      <c r="B122" s="1119"/>
      <c r="C122" s="1119"/>
      <c r="D122" s="1119"/>
    </row>
    <row r="123" spans="1:4" ht="26.1" customHeight="1">
      <c r="A123" s="1251" t="s">
        <v>938</v>
      </c>
      <c r="B123" s="1252"/>
      <c r="C123" s="1252"/>
      <c r="D123" s="1252"/>
    </row>
    <row r="124" spans="1:4" ht="26.1" customHeight="1">
      <c r="A124" s="1044"/>
      <c r="B124" s="1043" t="s">
        <v>2292</v>
      </c>
      <c r="C124" s="1043" t="s">
        <v>2291</v>
      </c>
      <c r="D124" s="1043" t="s">
        <v>2290</v>
      </c>
    </row>
    <row r="125" spans="1:4" ht="26.1" customHeight="1">
      <c r="A125" s="1039">
        <v>1</v>
      </c>
      <c r="B125" s="1039" t="s">
        <v>2322</v>
      </c>
      <c r="C125" s="1286" t="s">
        <v>2538</v>
      </c>
      <c r="D125" s="1039" t="s">
        <v>2278</v>
      </c>
    </row>
    <row r="126" spans="1:4" ht="26.1" customHeight="1">
      <c r="A126" s="1039">
        <v>2</v>
      </c>
      <c r="B126" s="1039" t="s">
        <v>2321</v>
      </c>
      <c r="C126" s="1039" t="s">
        <v>2219</v>
      </c>
      <c r="D126" s="1039" t="s">
        <v>2278</v>
      </c>
    </row>
    <row r="127" spans="1:4" ht="26.1" customHeight="1">
      <c r="A127" s="1039">
        <v>3</v>
      </c>
      <c r="B127" s="1039" t="s">
        <v>2320</v>
      </c>
      <c r="C127" s="1039" t="s">
        <v>2319</v>
      </c>
      <c r="D127" s="1253" t="s">
        <v>2539</v>
      </c>
    </row>
    <row r="128" spans="1:4" ht="26.1" customHeight="1">
      <c r="A128" s="1039">
        <v>4</v>
      </c>
      <c r="B128" s="1039" t="s">
        <v>2318</v>
      </c>
      <c r="C128" s="1039" t="s">
        <v>2317</v>
      </c>
      <c r="D128" s="1039" t="s">
        <v>2301</v>
      </c>
    </row>
    <row r="129" spans="1:4" ht="26.1" customHeight="1">
      <c r="A129" s="1041"/>
      <c r="B129" s="1041"/>
      <c r="C129" s="1041"/>
      <c r="D129" s="1041"/>
    </row>
    <row r="130" spans="1:4" ht="26.1" customHeight="1">
      <c r="A130" s="1041"/>
      <c r="B130" s="1041"/>
      <c r="C130" s="1041"/>
      <c r="D130" s="1041"/>
    </row>
    <row r="131" spans="1:4" ht="26.1" customHeight="1">
      <c r="A131" s="1041"/>
      <c r="B131" s="1041"/>
      <c r="C131" s="1041"/>
      <c r="D131" s="1041"/>
    </row>
    <row r="132" spans="1:4" ht="26.1" customHeight="1">
      <c r="A132" s="1044"/>
      <c r="B132" s="1043" t="s">
        <v>2292</v>
      </c>
      <c r="C132" s="1043" t="s">
        <v>2291</v>
      </c>
      <c r="D132" s="1042" t="s">
        <v>2290</v>
      </c>
    </row>
    <row r="133" spans="1:4" ht="26.1" customHeight="1">
      <c r="A133" s="1039">
        <v>1</v>
      </c>
      <c r="B133" s="1039" t="s">
        <v>2316</v>
      </c>
      <c r="C133" s="1039" t="s">
        <v>2315</v>
      </c>
      <c r="D133" s="1116" t="s">
        <v>2502</v>
      </c>
    </row>
    <row r="134" spans="1:4" ht="26.1" customHeight="1">
      <c r="A134" s="1039">
        <v>2</v>
      </c>
      <c r="B134" s="1118" t="s">
        <v>2314</v>
      </c>
      <c r="C134" s="1039" t="s">
        <v>2313</v>
      </c>
      <c r="D134" s="1116" t="s">
        <v>2502</v>
      </c>
    </row>
    <row r="135" spans="1:4" ht="26.1" customHeight="1">
      <c r="A135" s="1039">
        <v>3</v>
      </c>
      <c r="B135" s="1118" t="s">
        <v>2312</v>
      </c>
      <c r="C135" s="1039" t="s">
        <v>2311</v>
      </c>
      <c r="D135" s="1116" t="s">
        <v>2502</v>
      </c>
    </row>
    <row r="136" spans="1:4" ht="26.1" customHeight="1">
      <c r="A136" s="1039">
        <v>4</v>
      </c>
      <c r="B136" s="1039" t="s">
        <v>2310</v>
      </c>
      <c r="C136" s="1039"/>
      <c r="D136" s="1116" t="s">
        <v>2272</v>
      </c>
    </row>
    <row r="137" spans="1:4" ht="26.1" customHeight="1">
      <c r="A137" s="1039">
        <v>5</v>
      </c>
      <c r="B137" s="1039" t="s">
        <v>2309</v>
      </c>
      <c r="C137" s="1039" t="s">
        <v>2308</v>
      </c>
      <c r="D137" s="1116" t="s">
        <v>2301</v>
      </c>
    </row>
    <row r="138" spans="1:4" ht="26.1" customHeight="1">
      <c r="A138" s="1039">
        <v>6</v>
      </c>
      <c r="B138" s="1039" t="s">
        <v>2307</v>
      </c>
      <c r="C138" s="1039" t="s">
        <v>2306</v>
      </c>
      <c r="D138" s="1116" t="s">
        <v>2301</v>
      </c>
    </row>
    <row r="139" spans="1:4" ht="26.1" customHeight="1">
      <c r="A139" s="1039">
        <v>7</v>
      </c>
      <c r="B139" s="1039" t="s">
        <v>2305</v>
      </c>
      <c r="C139" s="1039" t="s">
        <v>2304</v>
      </c>
      <c r="D139" s="1116" t="s">
        <v>2301</v>
      </c>
    </row>
    <row r="140" spans="1:4" ht="26.1" customHeight="1">
      <c r="A140" s="1039">
        <v>8</v>
      </c>
      <c r="B140" s="1039" t="s">
        <v>2303</v>
      </c>
      <c r="C140" s="1039" t="s">
        <v>2302</v>
      </c>
      <c r="D140" s="1116" t="s">
        <v>2301</v>
      </c>
    </row>
    <row r="141" spans="1:4" ht="26.1" customHeight="1">
      <c r="A141" s="1039">
        <v>9</v>
      </c>
      <c r="B141" s="1118" t="s">
        <v>2300</v>
      </c>
      <c r="C141" s="1039" t="s">
        <v>2299</v>
      </c>
      <c r="D141" s="1116" t="s">
        <v>2298</v>
      </c>
    </row>
    <row r="142" spans="1:4" ht="26.1" customHeight="1">
      <c r="A142" s="1039">
        <v>10</v>
      </c>
      <c r="B142" s="1118" t="s">
        <v>2511</v>
      </c>
      <c r="C142" s="1039" t="s">
        <v>2297</v>
      </c>
      <c r="D142" s="1116" t="s">
        <v>2251</v>
      </c>
    </row>
    <row r="143" spans="1:4" ht="26.1" customHeight="1">
      <c r="A143" s="1041"/>
      <c r="B143" s="1114"/>
      <c r="C143" s="1041"/>
      <c r="D143" s="1115"/>
    </row>
    <row r="144" spans="1:4" ht="26.1" customHeight="1">
      <c r="A144" s="1041"/>
      <c r="B144" s="1114"/>
      <c r="C144" s="1041"/>
      <c r="D144" s="1115"/>
    </row>
    <row r="145" spans="1:4" ht="26.1" customHeight="1">
      <c r="A145" s="1041"/>
      <c r="B145" s="1114"/>
      <c r="C145" s="1041"/>
      <c r="D145" s="1115"/>
    </row>
    <row r="146" spans="1:4" ht="26.1" customHeight="1">
      <c r="A146" s="1044"/>
      <c r="B146" s="1043" t="s">
        <v>2292</v>
      </c>
      <c r="C146" s="1043" t="s">
        <v>2291</v>
      </c>
      <c r="D146" s="1042" t="s">
        <v>2290</v>
      </c>
    </row>
    <row r="147" spans="1:4" ht="26.1" customHeight="1">
      <c r="A147" s="1039">
        <v>1</v>
      </c>
      <c r="B147" s="1118" t="s">
        <v>2296</v>
      </c>
      <c r="C147" s="1121" t="s">
        <v>2295</v>
      </c>
      <c r="D147" s="1116" t="s">
        <v>2275</v>
      </c>
    </row>
    <row r="148" spans="1:4" ht="26.1" customHeight="1">
      <c r="A148" s="1041"/>
      <c r="B148" s="1114"/>
      <c r="C148" s="1041"/>
      <c r="D148" s="1115"/>
    </row>
    <row r="149" spans="1:4" ht="26.1" customHeight="1">
      <c r="A149" s="1041"/>
      <c r="B149" s="1041"/>
      <c r="C149" s="1041"/>
      <c r="D149" s="1041"/>
    </row>
    <row r="150" spans="1:4" ht="26.1" customHeight="1">
      <c r="A150" s="1041"/>
      <c r="B150" s="1041"/>
      <c r="C150" s="1041"/>
      <c r="D150" s="1041"/>
    </row>
    <row r="151" spans="1:4" ht="26.1" customHeight="1">
      <c r="A151" s="1044"/>
      <c r="B151" s="1043" t="s">
        <v>2292</v>
      </c>
      <c r="C151" s="1043" t="s">
        <v>2291</v>
      </c>
      <c r="D151" s="1042" t="s">
        <v>2290</v>
      </c>
    </row>
    <row r="152" spans="1:4" ht="26.1" customHeight="1">
      <c r="A152" s="1039">
        <v>1</v>
      </c>
      <c r="B152" s="1118" t="s">
        <v>2294</v>
      </c>
      <c r="C152" s="1121" t="s">
        <v>2293</v>
      </c>
      <c r="D152" s="1116" t="s">
        <v>2283</v>
      </c>
    </row>
    <row r="153" spans="1:4" ht="26.1" customHeight="1">
      <c r="A153" s="1286">
        <v>2</v>
      </c>
      <c r="B153" s="1289" t="s">
        <v>2545</v>
      </c>
      <c r="C153" s="1291" t="s">
        <v>2546</v>
      </c>
      <c r="D153" s="1253" t="s">
        <v>2498</v>
      </c>
    </row>
    <row r="154" spans="1:4" ht="26.1" customHeight="1">
      <c r="A154" s="1041"/>
      <c r="B154" s="1041"/>
      <c r="C154" s="1041"/>
      <c r="D154" s="1041"/>
    </row>
    <row r="155" spans="1:4" ht="26.1" customHeight="1">
      <c r="A155" s="1041"/>
      <c r="B155" s="1041"/>
      <c r="C155" s="1041"/>
      <c r="D155" s="1041"/>
    </row>
    <row r="156" spans="1:4" ht="26.1" customHeight="1">
      <c r="A156" s="1041"/>
      <c r="B156" s="1041"/>
      <c r="C156" s="1041"/>
      <c r="D156" s="1041"/>
    </row>
    <row r="157" spans="1:4" ht="26.1" customHeight="1">
      <c r="A157" s="1044"/>
      <c r="B157" s="1043" t="s">
        <v>2292</v>
      </c>
      <c r="C157" s="1292" t="s">
        <v>2291</v>
      </c>
      <c r="D157" s="1042" t="s">
        <v>2290</v>
      </c>
    </row>
    <row r="158" spans="1:4" ht="26.1" customHeight="1">
      <c r="A158" s="1039">
        <v>1</v>
      </c>
      <c r="B158" s="1118" t="s">
        <v>2289</v>
      </c>
      <c r="C158" s="1121" t="s">
        <v>2288</v>
      </c>
      <c r="D158" s="1116" t="s">
        <v>2283</v>
      </c>
    </row>
    <row r="159" spans="1:4" ht="26.1" customHeight="1">
      <c r="A159" s="1039">
        <v>2</v>
      </c>
      <c r="B159" s="1118" t="s">
        <v>2287</v>
      </c>
      <c r="C159" s="1121" t="s">
        <v>2286</v>
      </c>
      <c r="D159" s="1116" t="s">
        <v>2283</v>
      </c>
    </row>
    <row r="160" spans="1:4" ht="26.1" customHeight="1">
      <c r="A160" s="1039">
        <v>3</v>
      </c>
      <c r="B160" s="1118" t="s">
        <v>2285</v>
      </c>
      <c r="C160" s="1121" t="s">
        <v>2284</v>
      </c>
      <c r="D160" s="1116" t="s">
        <v>2283</v>
      </c>
    </row>
    <row r="161" spans="1:4" ht="26.1" customHeight="1">
      <c r="A161" s="1039">
        <v>4</v>
      </c>
      <c r="B161" s="1039" t="s">
        <v>2282</v>
      </c>
      <c r="C161" s="1121" t="s">
        <v>2281</v>
      </c>
      <c r="D161" s="1116" t="s">
        <v>2278</v>
      </c>
    </row>
    <row r="162" spans="1:4" ht="26.1" customHeight="1">
      <c r="A162" s="1039">
        <v>5</v>
      </c>
      <c r="B162" s="1039" t="s">
        <v>2280</v>
      </c>
      <c r="C162" s="1121" t="s">
        <v>2279</v>
      </c>
      <c r="D162" s="1116" t="s">
        <v>2278</v>
      </c>
    </row>
    <row r="163" spans="1:4" ht="26.1" customHeight="1">
      <c r="A163" s="1039">
        <v>6</v>
      </c>
      <c r="B163" s="1039" t="s">
        <v>2277</v>
      </c>
      <c r="C163" s="1121" t="s">
        <v>2276</v>
      </c>
      <c r="D163" s="1116" t="s">
        <v>2275</v>
      </c>
    </row>
    <row r="164" spans="1:4" ht="26.1" customHeight="1">
      <c r="A164" s="1039">
        <v>7</v>
      </c>
      <c r="B164" s="1286" t="s">
        <v>2550</v>
      </c>
      <c r="C164" s="1122">
        <v>42461</v>
      </c>
      <c r="D164" s="1116" t="s">
        <v>2502</v>
      </c>
    </row>
    <row r="165" spans="1:4" ht="26.1" customHeight="1">
      <c r="A165" s="1039">
        <v>8</v>
      </c>
      <c r="B165" s="1039" t="s">
        <v>2274</v>
      </c>
      <c r="C165" s="1121" t="s">
        <v>2273</v>
      </c>
      <c r="D165" s="1116" t="s">
        <v>2272</v>
      </c>
    </row>
    <row r="166" spans="1:4" ht="26.1" customHeight="1">
      <c r="A166" s="1039">
        <v>9</v>
      </c>
      <c r="B166" s="1039" t="s">
        <v>2271</v>
      </c>
      <c r="C166" s="1121" t="s">
        <v>2270</v>
      </c>
      <c r="D166" s="1116" t="s">
        <v>2263</v>
      </c>
    </row>
    <row r="167" spans="1:4" ht="26.1" customHeight="1">
      <c r="A167" s="1039">
        <v>10</v>
      </c>
      <c r="B167" s="1039" t="s">
        <v>2269</v>
      </c>
      <c r="C167" s="1121" t="s">
        <v>2268</v>
      </c>
      <c r="D167" s="1116" t="s">
        <v>2263</v>
      </c>
    </row>
    <row r="168" spans="1:4" ht="26.1" customHeight="1">
      <c r="A168" s="1039">
        <v>11</v>
      </c>
      <c r="B168" s="1039" t="s">
        <v>2267</v>
      </c>
      <c r="C168" s="1121" t="s">
        <v>2266</v>
      </c>
      <c r="D168" s="1116" t="s">
        <v>2263</v>
      </c>
    </row>
    <row r="169" spans="1:4" ht="26.1" customHeight="1">
      <c r="A169" s="1039">
        <v>12</v>
      </c>
      <c r="B169" s="1118" t="s">
        <v>2265</v>
      </c>
      <c r="C169" s="1121" t="s">
        <v>2264</v>
      </c>
      <c r="D169" s="1116" t="s">
        <v>2263</v>
      </c>
    </row>
    <row r="170" spans="1:4" ht="26.1" customHeight="1">
      <c r="A170" s="1039">
        <v>13</v>
      </c>
      <c r="B170" s="1118" t="s">
        <v>2262</v>
      </c>
      <c r="C170" s="1121" t="s">
        <v>2261</v>
      </c>
      <c r="D170" s="1253" t="s">
        <v>2539</v>
      </c>
    </row>
    <row r="171" spans="1:4" ht="26.1" customHeight="1">
      <c r="A171" s="1039">
        <v>14</v>
      </c>
      <c r="B171" s="1118" t="s">
        <v>2260</v>
      </c>
      <c r="C171" s="1121" t="s">
        <v>2259</v>
      </c>
      <c r="D171" s="1116" t="s">
        <v>2256</v>
      </c>
    </row>
    <row r="172" spans="1:4" ht="26.1" customHeight="1">
      <c r="A172" s="1039">
        <v>15</v>
      </c>
      <c r="B172" s="1118" t="s">
        <v>2258</v>
      </c>
      <c r="C172" s="1121" t="s">
        <v>2257</v>
      </c>
      <c r="D172" s="1116" t="s">
        <v>2256</v>
      </c>
    </row>
    <row r="173" spans="1:4" ht="26.1" customHeight="1">
      <c r="A173" s="1039">
        <v>16</v>
      </c>
      <c r="B173" s="1039" t="s">
        <v>2255</v>
      </c>
      <c r="C173" s="1121" t="s">
        <v>2254</v>
      </c>
      <c r="D173" s="1116" t="s">
        <v>2251</v>
      </c>
    </row>
    <row r="174" spans="1:4" ht="26.1" customHeight="1">
      <c r="A174" s="1039">
        <v>17</v>
      </c>
      <c r="B174" s="1118" t="s">
        <v>2253</v>
      </c>
      <c r="C174" s="1121" t="s">
        <v>2252</v>
      </c>
      <c r="D174" s="1116" t="s">
        <v>2251</v>
      </c>
    </row>
    <row r="175" spans="1:4" ht="26.1" customHeight="1">
      <c r="A175" s="1039">
        <v>18</v>
      </c>
      <c r="B175" s="1118" t="s">
        <v>2250</v>
      </c>
      <c r="C175" s="1121" t="s">
        <v>2249</v>
      </c>
      <c r="D175" s="1116" t="s">
        <v>2248</v>
      </c>
    </row>
    <row r="176" spans="1:4" ht="25.5" customHeight="1">
      <c r="A176" s="1286">
        <v>19</v>
      </c>
      <c r="B176" s="1289" t="s">
        <v>2547</v>
      </c>
      <c r="C176" s="1293" t="s">
        <v>2548</v>
      </c>
      <c r="D176" s="1253" t="s">
        <v>2502</v>
      </c>
    </row>
  </sheetData>
  <customSheetViews>
    <customSheetView guid="{7638DF67-4320-4B2E-8CED-F30400A22A6F}" scale="130" showPageBreaks="1" fitToPage="1" printArea="1" hiddenRows="1" view="pageBreakPreview">
      <pane ySplit="1" topLeftCell="A8" activePane="bottomLeft" state="frozen"/>
      <selection pane="bottomLeft" activeCell="F13" sqref="F13"/>
      <pageMargins left="0.6692913385826772" right="0.59055118110236227" top="0.51181102362204722" bottom="0.47244094488188981" header="0.31496062992125984" footer="0.2"/>
      <pageSetup paperSize="9" scale="87" firstPageNumber="0" fitToHeight="0" orientation="portrait" useFirstPageNumber="1" horizontalDpi="300" verticalDpi="300" r:id="rId1"/>
      <headerFooter differentFirst="1">
        <oddFooter>&amp;C&amp;"みんなの文字ゴTTh-R,標準"&amp;10&amp;P</oddFooter>
      </headerFooter>
    </customSheetView>
    <customSheetView guid="{D6BD57F8-F6EE-4534-8181-C57064A1B98C}" scale="130" showPageBreaks="1" fitToPage="1" printArea="1" hiddenRows="1" view="pageBreakPreview">
      <pane ySplit="1" topLeftCell="A8" activePane="bottomLeft" state="frozen"/>
      <selection pane="bottomLeft" activeCell="F13" sqref="F13"/>
      <pageMargins left="0.6692913385826772" right="0.59055118110236227" top="0.51181102362204722" bottom="0.47244094488188981" header="0.31496062992125984" footer="0.2"/>
      <pageSetup paperSize="9" scale="87" firstPageNumber="0" fitToHeight="0" orientation="portrait" useFirstPageNumber="1" horizontalDpi="300" verticalDpi="300" r:id="rId2"/>
      <headerFooter differentFirst="1">
        <oddFooter>&amp;C&amp;"みんなの文字ゴTTh-R,標準"&amp;10&amp;P</oddFooter>
      </headerFooter>
    </customSheetView>
    <customSheetView guid="{277459B4-A39D-41CB-B2BE-AB6578293E76}" scale="130" showPageBreaks="1" fitToPage="1" printArea="1" hiddenRows="1" view="pageBreakPreview">
      <pane ySplit="1" topLeftCell="A111" activePane="bottomLeft" state="frozen"/>
      <selection pane="bottomLeft" activeCell="C140" sqref="C140"/>
      <pageMargins left="0.6692913385826772" right="0.59055118110236227" top="0.51181102362204722" bottom="0.47244094488188981" header="0.31496062992125984" footer="0.2"/>
      <pageSetup paperSize="9" scale="87" firstPageNumber="0" fitToHeight="0" orientation="portrait" useFirstPageNumber="1" horizontalDpi="300" verticalDpi="300" r:id="rId3"/>
      <headerFooter differentFirst="1">
        <oddFooter>&amp;C&amp;"みんなの文字ゴTTh-R,標準"&amp;10&amp;P</oddFooter>
      </headerFooter>
    </customSheetView>
  </customSheetViews>
  <phoneticPr fontId="7"/>
  <pageMargins left="0.6692913385826772" right="0.59055118110236227" top="0.51181102362204722" bottom="0.47244094488188981" header="0.31496062992125984" footer="0.2"/>
  <pageSetup paperSize="9" scale="87" firstPageNumber="0" fitToHeight="0" orientation="portrait" useFirstPageNumber="1" horizontalDpi="300" verticalDpi="300" r:id="rId4"/>
  <headerFooter differentFirst="1">
    <oddFooter>&amp;C&amp;"みんなの文字ゴTTh-R,標準"&amp;10&amp;P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
  <sheetViews>
    <sheetView showGridLines="0" view="pageBreakPreview" zoomScaleNormal="100" zoomScaleSheetLayoutView="100" workbookViewId="0">
      <selection activeCell="G18" sqref="G18"/>
    </sheetView>
  </sheetViews>
  <sheetFormatPr defaultRowHeight="13.5"/>
  <cols>
    <col min="1" max="1" width="23.25" customWidth="1"/>
    <col min="2" max="7" width="11.875" customWidth="1"/>
    <col min="8" max="9" width="5.875" customWidth="1"/>
    <col min="18" max="18" width="9.25" bestFit="1" customWidth="1"/>
    <col min="21" max="21" width="13.125" customWidth="1"/>
    <col min="22" max="22" width="13.875" customWidth="1"/>
    <col min="23" max="23" width="6.875" customWidth="1"/>
  </cols>
  <sheetData>
    <row r="2" spans="1:10" ht="22.5" customHeight="1">
      <c r="A2" t="s">
        <v>75</v>
      </c>
      <c r="G2" s="75" t="s">
        <v>361</v>
      </c>
    </row>
    <row r="3" spans="1:10" ht="22.5" customHeight="1">
      <c r="A3" s="79" t="s">
        <v>331</v>
      </c>
      <c r="B3" s="51" t="s">
        <v>25</v>
      </c>
      <c r="C3" s="51">
        <v>1995</v>
      </c>
      <c r="D3" s="51">
        <v>2000</v>
      </c>
      <c r="E3" s="51">
        <v>2005</v>
      </c>
      <c r="F3" s="51">
        <v>2010</v>
      </c>
      <c r="G3" s="51">
        <v>2015</v>
      </c>
    </row>
    <row r="4" spans="1:10" ht="22.5" customHeight="1">
      <c r="A4" s="79" t="s">
        <v>332</v>
      </c>
      <c r="B4" s="28" t="s">
        <v>118</v>
      </c>
      <c r="C4" s="28" t="s">
        <v>119</v>
      </c>
      <c r="D4" s="28" t="s">
        <v>120</v>
      </c>
      <c r="E4" s="28" t="s">
        <v>121</v>
      </c>
      <c r="F4" s="28" t="s">
        <v>106</v>
      </c>
      <c r="G4" s="28" t="s">
        <v>111</v>
      </c>
    </row>
    <row r="5" spans="1:10" ht="22.5" customHeight="1">
      <c r="A5" s="52" t="s">
        <v>26</v>
      </c>
      <c r="B5" s="53">
        <f t="shared" ref="B5:G5" si="0">SUM(B6:B9)</f>
        <v>98630</v>
      </c>
      <c r="C5" s="53">
        <f t="shared" si="0"/>
        <v>110810</v>
      </c>
      <c r="D5" s="53">
        <f t="shared" si="0"/>
        <v>119986</v>
      </c>
      <c r="E5" s="53">
        <f t="shared" si="0"/>
        <v>126053</v>
      </c>
      <c r="F5" s="53">
        <f t="shared" si="0"/>
        <v>131543</v>
      </c>
      <c r="G5" s="53">
        <f t="shared" si="0"/>
        <v>137440</v>
      </c>
      <c r="J5" t="s">
        <v>49</v>
      </c>
    </row>
    <row r="6" spans="1:10" ht="22.5" customHeight="1">
      <c r="A6" s="52" t="s">
        <v>27</v>
      </c>
      <c r="B6" s="53">
        <v>54252</v>
      </c>
      <c r="C6" s="53">
        <v>58641</v>
      </c>
      <c r="D6" s="53">
        <v>62967</v>
      </c>
      <c r="E6" s="53">
        <v>66455</v>
      </c>
      <c r="F6" s="53">
        <v>69204</v>
      </c>
      <c r="G6" s="53">
        <v>70267</v>
      </c>
    </row>
    <row r="7" spans="1:10" ht="22.5" customHeight="1">
      <c r="A7" s="52" t="s">
        <v>28</v>
      </c>
      <c r="B7" s="53">
        <v>20216</v>
      </c>
      <c r="C7" s="53">
        <v>20497</v>
      </c>
      <c r="D7" s="53">
        <v>20175</v>
      </c>
      <c r="E7" s="53">
        <v>19704</v>
      </c>
      <c r="F7" s="53">
        <v>18219</v>
      </c>
      <c r="G7" s="53">
        <v>16482</v>
      </c>
    </row>
    <row r="8" spans="1:10" ht="22.5" customHeight="1">
      <c r="A8" s="52" t="s">
        <v>29</v>
      </c>
      <c r="B8" s="53">
        <v>191</v>
      </c>
      <c r="C8" s="53">
        <v>353</v>
      </c>
      <c r="D8" s="53">
        <v>579</v>
      </c>
      <c r="E8" s="53">
        <v>861</v>
      </c>
      <c r="F8" s="53">
        <v>1271</v>
      </c>
      <c r="G8" s="53">
        <v>1376</v>
      </c>
    </row>
    <row r="9" spans="1:10" ht="22.5" customHeight="1">
      <c r="A9" s="52" t="s">
        <v>30</v>
      </c>
      <c r="B9" s="53">
        <v>23971</v>
      </c>
      <c r="C9" s="53">
        <v>31319</v>
      </c>
      <c r="D9" s="53">
        <v>36265</v>
      </c>
      <c r="E9" s="53">
        <v>39033</v>
      </c>
      <c r="F9" s="53">
        <v>42849</v>
      </c>
      <c r="G9" s="53">
        <v>49315</v>
      </c>
    </row>
    <row r="10" spans="1:10" ht="22.5" customHeight="1">
      <c r="A10" s="52" t="s">
        <v>31</v>
      </c>
      <c r="B10" s="53">
        <v>2462</v>
      </c>
      <c r="C10" s="53">
        <v>3638</v>
      </c>
      <c r="D10" s="53">
        <v>5122</v>
      </c>
      <c r="E10" s="53">
        <v>6853</v>
      </c>
      <c r="F10" s="53">
        <v>8847</v>
      </c>
      <c r="G10" s="53">
        <v>13877</v>
      </c>
    </row>
  </sheetData>
  <customSheetViews>
    <customSheetView guid="{7638DF67-4320-4B2E-8CED-F30400A22A6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7"/>
      <headerFooter>
        <oddFooter>&amp;C- &amp;P -</oddFooter>
      </headerFooter>
    </customSheetView>
  </customSheetViews>
  <phoneticPr fontId="7"/>
  <pageMargins left="0.25" right="0.25" top="0.75" bottom="0.75" header="0.3" footer="0.3"/>
  <pageSetup paperSize="9" orientation="portrait" horizontalDpi="300" verticalDpi="300" r:id="rId68"/>
  <headerFooter>
    <oddFooter>&amp;C- &amp;P -</oddFooter>
  </headerFooter>
  <colBreaks count="1" manualBreakCount="1">
    <brk id="8" max="211" man="1"/>
  </colBreaks>
  <drawing r:id="rId69"/>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showGridLines="0" view="pageBreakPreview" zoomScaleNormal="100" zoomScaleSheetLayoutView="100" workbookViewId="0">
      <selection activeCell="F14" sqref="F14:F15"/>
    </sheetView>
  </sheetViews>
  <sheetFormatPr defaultRowHeight="13.5"/>
  <cols>
    <col min="1" max="1" width="12" customWidth="1"/>
    <col min="2" max="7" width="10.875" customWidth="1"/>
    <col min="8" max="9" width="5.625" customWidth="1"/>
    <col min="18" max="18" width="9.25" bestFit="1" customWidth="1"/>
    <col min="20" max="20" width="13.125" customWidth="1"/>
    <col min="21" max="21" width="13.875" customWidth="1"/>
    <col min="22" max="22" width="6.875" customWidth="1"/>
  </cols>
  <sheetData>
    <row r="1" spans="1:10">
      <c r="A1" s="18"/>
      <c r="B1" s="16"/>
      <c r="C1" s="16"/>
      <c r="D1" s="16"/>
      <c r="E1" s="16"/>
      <c r="F1" s="15"/>
    </row>
    <row r="2" spans="1:10">
      <c r="A2" s="17"/>
      <c r="B2" s="16"/>
      <c r="C2" s="16"/>
      <c r="D2" s="16"/>
      <c r="E2" s="16"/>
      <c r="F2" s="15"/>
      <c r="J2" t="s">
        <v>54</v>
      </c>
    </row>
    <row r="3" spans="1:10" ht="22.5" customHeight="1">
      <c r="A3" s="72" t="s">
        <v>81</v>
      </c>
      <c r="B3" s="16"/>
      <c r="C3" s="16"/>
      <c r="D3" s="16"/>
      <c r="E3" s="16"/>
      <c r="F3" s="15"/>
    </row>
    <row r="4" spans="1:10" ht="21.75" customHeight="1">
      <c r="A4" s="82" t="s">
        <v>353</v>
      </c>
      <c r="B4" s="68" t="s">
        <v>68</v>
      </c>
      <c r="C4" s="69">
        <v>2020</v>
      </c>
      <c r="D4" s="69">
        <v>2025</v>
      </c>
      <c r="E4" s="69">
        <v>2030</v>
      </c>
      <c r="F4" s="70">
        <v>2035</v>
      </c>
      <c r="G4" s="71">
        <v>2040</v>
      </c>
    </row>
    <row r="5" spans="1:10" ht="21.75" customHeight="1">
      <c r="A5" s="82" t="s">
        <v>354</v>
      </c>
      <c r="B5" s="68" t="s">
        <v>355</v>
      </c>
      <c r="C5" s="69" t="s">
        <v>356</v>
      </c>
      <c r="D5" s="69" t="s">
        <v>357</v>
      </c>
      <c r="E5" s="69" t="s">
        <v>358</v>
      </c>
      <c r="F5" s="70" t="s">
        <v>359</v>
      </c>
      <c r="G5" s="71" t="s">
        <v>360</v>
      </c>
    </row>
    <row r="6" spans="1:10" ht="21.75" customHeight="1">
      <c r="A6" s="66" t="s">
        <v>44</v>
      </c>
      <c r="B6" s="67">
        <v>81853</v>
      </c>
      <c r="C6" s="67">
        <v>92881.834427506721</v>
      </c>
      <c r="D6" s="67">
        <v>98789.416157391286</v>
      </c>
      <c r="E6" s="67">
        <v>103163.43199214907</v>
      </c>
      <c r="F6" s="67">
        <v>107018.60896243902</v>
      </c>
      <c r="G6" s="67">
        <v>113279.15383622414</v>
      </c>
    </row>
    <row r="7" spans="1:10" ht="21.75" customHeight="1">
      <c r="A7" s="66" t="s">
        <v>64</v>
      </c>
      <c r="B7" s="67">
        <v>204785</v>
      </c>
      <c r="C7" s="67">
        <v>196060.55042185489</v>
      </c>
      <c r="D7" s="67">
        <v>184485.99060219718</v>
      </c>
      <c r="E7" s="67">
        <v>174624.73873549432</v>
      </c>
      <c r="F7" s="67">
        <v>165727.2023058639</v>
      </c>
      <c r="G7" s="67">
        <v>153792.55693826947</v>
      </c>
    </row>
    <row r="8" spans="1:10" ht="21.75" customHeight="1">
      <c r="A8" s="66" t="s">
        <v>65</v>
      </c>
      <c r="B8" s="67">
        <v>41865</v>
      </c>
      <c r="C8" s="67">
        <v>39850.762240657001</v>
      </c>
      <c r="D8" s="67">
        <v>38458.459192748771</v>
      </c>
      <c r="E8" s="67">
        <v>37189.089125463383</v>
      </c>
      <c r="F8" s="67">
        <v>35610.337609823117</v>
      </c>
      <c r="G8" s="67">
        <v>34469.044056125538</v>
      </c>
    </row>
  </sheetData>
  <customSheetViews>
    <customSheetView guid="{7638DF67-4320-4B2E-8CED-F30400A22A6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7"/>
      <headerFooter>
        <oddFooter>&amp;C- &amp;P -</oddFooter>
      </headerFooter>
    </customSheetView>
  </customSheetViews>
  <phoneticPr fontId="7"/>
  <pageMargins left="0.25" right="0.25" top="0.75" bottom="0.75" header="0.3" footer="0.3"/>
  <pageSetup paperSize="9" orientation="portrait" horizontalDpi="300" verticalDpi="300" r:id="rId68"/>
  <headerFooter>
    <oddFooter>&amp;C- &amp;P -</oddFooter>
  </headerFooter>
  <colBreaks count="1" manualBreakCount="1">
    <brk id="9" max="25" man="1"/>
  </colBreaks>
  <drawing r:id="rId6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
  <sheetViews>
    <sheetView showGridLines="0" view="pageBreakPreview" topLeftCell="D4" zoomScaleNormal="100" zoomScaleSheetLayoutView="100" workbookViewId="0">
      <selection activeCell="E16" sqref="E16"/>
    </sheetView>
  </sheetViews>
  <sheetFormatPr defaultRowHeight="13.5"/>
  <cols>
    <col min="1" max="1" width="21.25" customWidth="1"/>
    <col min="2" max="6" width="12" customWidth="1"/>
    <col min="7" max="8" width="6.5" customWidth="1"/>
    <col min="17" max="17" width="9.25" bestFit="1" customWidth="1"/>
    <col min="20" max="20" width="13.125" customWidth="1"/>
    <col min="21" max="21" width="13.875" customWidth="1"/>
    <col min="22" max="22" width="6.875" customWidth="1"/>
  </cols>
  <sheetData>
    <row r="2" spans="1:9" ht="22.5" customHeight="1">
      <c r="A2" t="s">
        <v>50</v>
      </c>
      <c r="F2" s="75" t="s">
        <v>361</v>
      </c>
      <c r="I2" t="s">
        <v>50</v>
      </c>
    </row>
    <row r="3" spans="1:9" ht="22.5" customHeight="1">
      <c r="A3" s="79" t="s">
        <v>331</v>
      </c>
      <c r="B3" s="50" t="s">
        <v>35</v>
      </c>
      <c r="C3" s="50">
        <v>2000</v>
      </c>
      <c r="D3" s="50">
        <v>2005</v>
      </c>
      <c r="E3" s="50">
        <v>2010</v>
      </c>
      <c r="F3" s="50">
        <v>2015</v>
      </c>
    </row>
    <row r="4" spans="1:9" ht="22.5" customHeight="1">
      <c r="A4" s="79" t="s">
        <v>332</v>
      </c>
      <c r="B4" s="28" t="s">
        <v>119</v>
      </c>
      <c r="C4" s="28" t="s">
        <v>120</v>
      </c>
      <c r="D4" s="28" t="s">
        <v>121</v>
      </c>
      <c r="E4" s="28" t="s">
        <v>106</v>
      </c>
      <c r="F4" s="28" t="s">
        <v>111</v>
      </c>
    </row>
    <row r="5" spans="1:9" ht="22.5" customHeight="1">
      <c r="A5" s="48" t="s">
        <v>32</v>
      </c>
      <c r="B5" s="48"/>
      <c r="C5" s="54"/>
      <c r="D5" s="54"/>
      <c r="E5" s="58">
        <v>131548</v>
      </c>
      <c r="F5" s="58">
        <v>138082</v>
      </c>
    </row>
    <row r="6" spans="1:9" ht="22.5" customHeight="1">
      <c r="A6" s="52" t="s">
        <v>33</v>
      </c>
      <c r="B6" s="52">
        <v>1657</v>
      </c>
      <c r="C6" s="55">
        <v>1978</v>
      </c>
      <c r="D6" s="55">
        <v>2288</v>
      </c>
      <c r="E6" s="59">
        <v>2251</v>
      </c>
      <c r="F6" s="59">
        <v>2151</v>
      </c>
    </row>
    <row r="7" spans="1:9" ht="22.5" customHeight="1">
      <c r="A7" s="52" t="s">
        <v>76</v>
      </c>
      <c r="B7" s="56">
        <v>1.5</v>
      </c>
      <c r="C7" s="56">
        <v>1.6</v>
      </c>
      <c r="D7" s="56">
        <v>1.8</v>
      </c>
      <c r="E7" s="56">
        <v>1.7</v>
      </c>
      <c r="F7" s="56">
        <v>1.6</v>
      </c>
      <c r="G7" s="23"/>
    </row>
    <row r="8" spans="1:9" ht="22.5" customHeight="1">
      <c r="A8" s="52" t="s">
        <v>34</v>
      </c>
      <c r="B8" s="52">
        <v>232</v>
      </c>
      <c r="C8" s="55">
        <v>220</v>
      </c>
      <c r="D8" s="55">
        <v>220</v>
      </c>
      <c r="E8" s="55">
        <v>228</v>
      </c>
      <c r="F8" s="52">
        <v>219</v>
      </c>
    </row>
    <row r="9" spans="1:9" ht="22.5" customHeight="1">
      <c r="A9" s="52" t="s">
        <v>77</v>
      </c>
      <c r="B9" s="57">
        <v>0.2</v>
      </c>
      <c r="C9" s="57">
        <v>0.2</v>
      </c>
      <c r="D9" s="57">
        <v>0.2</v>
      </c>
      <c r="E9" s="57">
        <v>0.2</v>
      </c>
      <c r="F9" s="57">
        <v>0.2</v>
      </c>
    </row>
  </sheetData>
  <customSheetViews>
    <customSheetView guid="{7638DF67-4320-4B2E-8CED-F30400A22A6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7"/>
      <headerFooter>
        <oddFooter>&amp;C- &amp;P -</oddFooter>
      </headerFooter>
    </customSheetView>
  </customSheetViews>
  <phoneticPr fontId="7"/>
  <pageMargins left="0.25" right="0.25" top="0.75" bottom="0.75" header="0.3" footer="0.3"/>
  <pageSetup paperSize="9" orientation="portrait" horizontalDpi="300" verticalDpi="300" r:id="rId68"/>
  <headerFooter>
    <oddFooter>&amp;C- &amp;P -</oddFooter>
  </headerFooter>
  <colBreaks count="1" manualBreakCount="1">
    <brk id="7" max="24" man="1"/>
  </colBreaks>
  <drawing r:id="rId6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1"/>
  <sheetViews>
    <sheetView showGridLines="0" zoomScale="85" zoomScaleNormal="85" zoomScaleSheetLayoutView="100" workbookViewId="0"/>
  </sheetViews>
  <sheetFormatPr defaultRowHeight="13.5"/>
  <cols>
    <col min="3" max="7" width="14.625" customWidth="1"/>
    <col min="8" max="8" width="10.625" bestFit="1" customWidth="1"/>
    <col min="9" max="9" width="6.5" customWidth="1"/>
    <col min="18" max="18" width="9.25" bestFit="1" customWidth="1"/>
    <col min="21" max="21" width="13.125" customWidth="1"/>
    <col min="22" max="22" width="13.875" customWidth="1"/>
    <col min="23" max="23" width="6.875" customWidth="1"/>
  </cols>
  <sheetData>
    <row r="1" spans="1:10">
      <c r="H1" s="128" t="s">
        <v>400</v>
      </c>
    </row>
    <row r="2" spans="1:10" ht="22.5" customHeight="1">
      <c r="A2" t="s">
        <v>50</v>
      </c>
      <c r="G2" s="260" t="s">
        <v>361</v>
      </c>
      <c r="J2" t="s">
        <v>50</v>
      </c>
    </row>
    <row r="3" spans="1:10" ht="37.5" customHeight="1">
      <c r="A3" s="28" t="s">
        <v>83</v>
      </c>
      <c r="B3" s="73" t="s">
        <v>82</v>
      </c>
      <c r="C3" s="92" t="s">
        <v>32</v>
      </c>
      <c r="D3" s="91" t="s">
        <v>33</v>
      </c>
      <c r="E3" s="91" t="s">
        <v>590</v>
      </c>
      <c r="F3" s="91" t="s">
        <v>34</v>
      </c>
      <c r="G3" s="91" t="s">
        <v>591</v>
      </c>
    </row>
    <row r="4" spans="1:10" ht="22.5" customHeight="1">
      <c r="A4" s="51" t="s">
        <v>35</v>
      </c>
      <c r="B4" s="28" t="s">
        <v>119</v>
      </c>
      <c r="C4" s="84"/>
      <c r="D4" s="93">
        <v>1657</v>
      </c>
      <c r="E4" s="56">
        <v>1.5</v>
      </c>
      <c r="F4" s="93">
        <v>232</v>
      </c>
      <c r="G4" s="57">
        <v>0.2</v>
      </c>
    </row>
    <row r="5" spans="1:10" ht="22.5" customHeight="1">
      <c r="A5" s="51">
        <v>2000</v>
      </c>
      <c r="B5" s="28" t="s">
        <v>120</v>
      </c>
      <c r="C5" s="84"/>
      <c r="D5" s="93">
        <v>1978</v>
      </c>
      <c r="E5" s="56">
        <v>1.6</v>
      </c>
      <c r="F5" s="93">
        <v>220</v>
      </c>
      <c r="G5" s="57">
        <v>0.2</v>
      </c>
    </row>
    <row r="6" spans="1:10" ht="22.5" customHeight="1">
      <c r="A6" s="51">
        <v>2005</v>
      </c>
      <c r="B6" s="28" t="s">
        <v>121</v>
      </c>
      <c r="C6" s="84"/>
      <c r="D6" s="93">
        <v>2288</v>
      </c>
      <c r="E6" s="56">
        <v>1.8</v>
      </c>
      <c r="F6" s="93">
        <v>220</v>
      </c>
      <c r="G6" s="57">
        <v>0.2</v>
      </c>
    </row>
    <row r="7" spans="1:10" ht="22.5" customHeight="1">
      <c r="A7" s="51">
        <v>2010</v>
      </c>
      <c r="B7" s="28" t="s">
        <v>106</v>
      </c>
      <c r="C7" s="122">
        <v>131548</v>
      </c>
      <c r="D7" s="94">
        <v>2251</v>
      </c>
      <c r="E7" s="56">
        <v>1.7</v>
      </c>
      <c r="F7" s="93">
        <v>228</v>
      </c>
      <c r="G7" s="57">
        <v>0.2</v>
      </c>
      <c r="H7" s="23"/>
    </row>
    <row r="8" spans="1:10" ht="22.5" customHeight="1">
      <c r="A8" s="51">
        <v>2015</v>
      </c>
      <c r="B8" s="28" t="s">
        <v>111</v>
      </c>
      <c r="C8" s="122">
        <v>138082</v>
      </c>
      <c r="D8" s="94">
        <v>2151</v>
      </c>
      <c r="E8" s="56">
        <v>1.6</v>
      </c>
      <c r="F8" s="93">
        <v>219</v>
      </c>
      <c r="G8" s="57">
        <v>0.2</v>
      </c>
    </row>
    <row r="9" spans="1:10" ht="22.5" customHeight="1">
      <c r="A9" s="51">
        <v>2020</v>
      </c>
      <c r="B9" s="121" t="s">
        <v>398</v>
      </c>
      <c r="C9" s="84">
        <v>140176</v>
      </c>
      <c r="D9" s="84">
        <v>1771</v>
      </c>
      <c r="E9" s="56">
        <v>1.3</v>
      </c>
      <c r="F9" s="84">
        <v>175</v>
      </c>
      <c r="G9" s="57">
        <v>0.1</v>
      </c>
    </row>
    <row r="10" spans="1:10">
      <c r="E10" s="123"/>
      <c r="G10" s="123"/>
    </row>
    <row r="11" spans="1:10">
      <c r="E11" s="123"/>
      <c r="G11" s="123"/>
    </row>
  </sheetData>
  <customSheetViews>
    <customSheetView guid="{7638DF67-4320-4B2E-8CED-F30400A22A6F}" showGridLines="0" printArea="1">
      <colBreaks count="1" manualBreakCount="1">
        <brk id="8" max="25"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howGridLines="0">
      <colBreaks count="1" manualBreakCount="1">
        <brk id="8" max="25"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howGridLines="0" printArea="1">
      <colBreaks count="1" manualBreakCount="1">
        <brk id="8" max="25"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howGridLines="0">
      <colBreaks count="1" manualBreakCount="1">
        <brk id="8" max="25"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howGridLines="0" printArea="1">
      <colBreaks count="1" manualBreakCount="1">
        <brk id="8" max="25"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howGridLines="0">
      <colBreaks count="1" manualBreakCount="1">
        <brk id="8" max="25"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howGridLines="0">
      <colBreaks count="1" manualBreakCount="1">
        <brk id="8" max="25"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howGridLines="0">
      <colBreaks count="1" manualBreakCount="1">
        <brk id="8" max="25"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howGridLines="0" printArea="1">
      <colBreaks count="1" manualBreakCount="1">
        <brk id="8" max="25"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howGridLines="0" printArea="1">
      <colBreaks count="1" manualBreakCount="1">
        <brk id="8" max="25"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howGridLines="0" printArea="1">
      <colBreaks count="1" manualBreakCount="1">
        <brk id="8" max="25"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howGridLines="0">
      <colBreaks count="1" manualBreakCount="1">
        <brk id="8" max="25"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howGridLines="0">
      <colBreaks count="1" manualBreakCount="1">
        <brk id="8" max="25"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howGridLines="0">
      <colBreaks count="1" manualBreakCount="1">
        <brk id="8" max="25"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howGridLines="0">
      <colBreaks count="1" manualBreakCount="1">
        <brk id="8" max="25"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howGridLines="0" printArea="1">
      <colBreaks count="1" manualBreakCount="1">
        <brk id="8" max="25"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howGridLines="0" printArea="1">
      <colBreaks count="1" manualBreakCount="1">
        <brk id="8" max="25"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howGridLines="0">
      <colBreaks count="1" manualBreakCount="1">
        <brk id="8" max="25"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howGridLines="0" printArea="1">
      <colBreaks count="1" manualBreakCount="1">
        <brk id="8" max="25"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howGridLines="0">
      <colBreaks count="1" manualBreakCount="1">
        <brk id="8" max="25"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howGridLines="0" printArea="1">
      <colBreaks count="1" manualBreakCount="1">
        <brk id="8" max="25"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howGridLines="0">
      <colBreaks count="1" manualBreakCount="1">
        <brk id="8" max="25"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howGridLines="0">
      <colBreaks count="1" manualBreakCount="1">
        <brk id="8" max="25"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howGridLines="0">
      <colBreaks count="1" manualBreakCount="1">
        <brk id="8" max="25"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howGridLines="0" printArea="1">
      <colBreaks count="1" manualBreakCount="1">
        <brk id="8" max="25"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howGridLines="0">
      <colBreaks count="1" manualBreakCount="1">
        <brk id="8" max="25"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howGridLines="0">
      <colBreaks count="1" manualBreakCount="1">
        <brk id="8" max="25"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howGridLines="0">
      <colBreaks count="1" manualBreakCount="1">
        <brk id="8" max="25"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howGridLines="0">
      <colBreaks count="1" manualBreakCount="1">
        <brk id="8" max="25"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howGridLines="0">
      <colBreaks count="1" manualBreakCount="1">
        <brk id="8" max="25"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cale="90" showGridLines="0" printArea="1">
      <colBreaks count="1" manualBreakCount="1">
        <brk id="8" max="25"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howGridLines="0">
      <selection activeCell="H1" sqref="H1"/>
      <colBreaks count="1" manualBreakCount="1">
        <brk id="8" max="25"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howGridLines="0">
      <colBreaks count="1" manualBreakCount="1">
        <brk id="8" max="25"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howGridLines="0">
      <colBreaks count="1" manualBreakCount="1">
        <brk id="8" max="25"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howGridLines="0">
      <colBreaks count="1" manualBreakCount="1">
        <brk id="8" max="25"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howGridLines="0">
      <colBreaks count="1" manualBreakCount="1">
        <brk id="8" max="25"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howGridLines="0">
      <colBreaks count="1" manualBreakCount="1">
        <brk id="8" max="25"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howGridLines="0">
      <colBreaks count="1" manualBreakCount="1">
        <brk id="8" max="25"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howGridLines="0" printArea="1">
      <colBreaks count="1" manualBreakCount="1">
        <brk id="8" max="25"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howGridLines="0">
      <colBreaks count="1" manualBreakCount="1">
        <brk id="8" max="25"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howGridLines="0" printArea="1">
      <colBreaks count="1" manualBreakCount="1">
        <brk id="8" max="25"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howGridLines="0">
      <colBreaks count="1" manualBreakCount="1">
        <brk id="8" max="25"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howGridLines="0">
      <colBreaks count="1" manualBreakCount="1">
        <brk id="8" max="25"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howGridLines="0" printArea="1">
      <colBreaks count="1" manualBreakCount="1">
        <brk id="8" max="25"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howGridLines="0" printArea="1">
      <colBreaks count="1" manualBreakCount="1">
        <brk id="8" max="25"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howGridLines="0">
      <colBreaks count="1" manualBreakCount="1">
        <brk id="8" max="25"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howGridLines="0" printArea="1">
      <colBreaks count="1" manualBreakCount="1">
        <brk id="8" max="25"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howGridLines="0" printArea="1">
      <colBreaks count="1" manualBreakCount="1">
        <brk id="8" max="25"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howGridLines="0" printArea="1">
      <colBreaks count="1" manualBreakCount="1">
        <brk id="8" max="25"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howGridLines="0" printArea="1">
      <colBreaks count="1" manualBreakCount="1">
        <brk id="8" max="25"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howGridLines="0">
      <colBreaks count="1" manualBreakCount="1">
        <brk id="8" max="25"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howGridLines="0" printArea="1">
      <colBreaks count="1" manualBreakCount="1">
        <brk id="8" max="25"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howGridLines="0" printArea="1">
      <colBreaks count="1" manualBreakCount="1">
        <brk id="8" max="25"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howGridLines="0">
      <colBreaks count="1" manualBreakCount="1">
        <brk id="8" max="25"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howGridLines="0" printArea="1">
      <colBreaks count="1" manualBreakCount="1">
        <brk id="8" max="25"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howGridLines="0" printArea="1">
      <colBreaks count="1" manualBreakCount="1">
        <brk id="8" max="25"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howGridLines="0">
      <colBreaks count="1" manualBreakCount="1">
        <brk id="8" max="25"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howGridLines="0">
      <colBreaks count="1" manualBreakCount="1">
        <brk id="8" max="25"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howGridLines="0" printArea="1">
      <colBreaks count="1" manualBreakCount="1">
        <brk id="8" max="25"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howGridLines="0" printArea="1">
      <colBreaks count="1" manualBreakCount="1">
        <brk id="8" max="25"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howGridLines="0">
      <colBreaks count="1" manualBreakCount="1">
        <brk id="8" max="25"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howGridLines="0">
      <colBreaks count="1" manualBreakCount="1">
        <brk id="8" max="25"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howGridLines="0" printArea="1">
      <colBreaks count="1" manualBreakCount="1">
        <brk id="8" max="25"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howGridLines="0" printArea="1">
      <colBreaks count="1" manualBreakCount="1">
        <brk id="8" max="25"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howGridLines="0" printArea="1">
      <colBreaks count="1" manualBreakCount="1">
        <brk id="8" max="25"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cale="115" showGridLines="0">
      <colBreaks count="1" manualBreakCount="1">
        <brk id="8" max="25"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cale="115" showGridLines="0" printArea="1">
      <colBreaks count="1" manualBreakCount="1">
        <brk id="8" max="25" man="1"/>
      </colBreaks>
      <pageMargins left="0.25" right="0.25" top="0.75" bottom="0.75" header="0.3" footer="0.3"/>
      <pageSetup paperSize="9" orientation="portrait" horizontalDpi="300" verticalDpi="300" r:id="rId67"/>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horizontalDpi="300" verticalDpi="300" r:id="rId68"/>
  <headerFooter>
    <oddFooter>&amp;C- &amp;P -</oddFooter>
  </headerFooter>
  <colBreaks count="1" manualBreakCount="1">
    <brk id="8" max="25" man="1"/>
  </colBreaks>
  <drawing r:id="rId6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
  <sheetViews>
    <sheetView showGridLines="0" view="pageBreakPreview" topLeftCell="F1" zoomScaleNormal="100" zoomScaleSheetLayoutView="100" workbookViewId="0">
      <selection activeCell="A2" sqref="A2"/>
    </sheetView>
  </sheetViews>
  <sheetFormatPr defaultRowHeight="13.5"/>
  <cols>
    <col min="1" max="1" width="17.125" customWidth="1"/>
    <col min="2" max="12" width="9.375" customWidth="1"/>
    <col min="22" max="22" width="9.25" bestFit="1" customWidth="1"/>
    <col min="25" max="25" width="13.125" customWidth="1"/>
    <col min="26" max="26" width="13.875" customWidth="1"/>
    <col min="27" max="27" width="6.875" customWidth="1"/>
  </cols>
  <sheetData>
    <row r="2" spans="1:14" ht="21.75" customHeight="1">
      <c r="A2" t="s">
        <v>51</v>
      </c>
      <c r="N2" t="s">
        <v>51</v>
      </c>
    </row>
    <row r="3" spans="1:14" ht="22.5" customHeight="1">
      <c r="A3" s="79" t="s">
        <v>331</v>
      </c>
      <c r="B3" s="50" t="s">
        <v>18</v>
      </c>
      <c r="C3" s="50">
        <v>2011</v>
      </c>
      <c r="D3" s="50">
        <v>2012</v>
      </c>
      <c r="E3" s="50">
        <v>2013</v>
      </c>
      <c r="F3" s="50">
        <v>2014</v>
      </c>
      <c r="G3" s="50">
        <v>2015</v>
      </c>
      <c r="H3" s="50">
        <v>2016</v>
      </c>
      <c r="I3" s="50">
        <v>2017</v>
      </c>
      <c r="J3" s="50">
        <v>2018</v>
      </c>
      <c r="K3" s="50">
        <v>2019</v>
      </c>
      <c r="L3" s="50">
        <v>2020</v>
      </c>
    </row>
    <row r="4" spans="1:14" ht="22.5" customHeight="1">
      <c r="A4" s="79" t="s">
        <v>332</v>
      </c>
      <c r="B4" s="50" t="s">
        <v>333</v>
      </c>
      <c r="C4" s="50" t="s">
        <v>334</v>
      </c>
      <c r="D4" s="50" t="s">
        <v>335</v>
      </c>
      <c r="E4" s="50" t="s">
        <v>336</v>
      </c>
      <c r="F4" s="50" t="s">
        <v>337</v>
      </c>
      <c r="G4" s="50" t="s">
        <v>105</v>
      </c>
      <c r="H4" s="50" t="s">
        <v>338</v>
      </c>
      <c r="I4" s="50" t="s">
        <v>339</v>
      </c>
      <c r="J4" s="50" t="s">
        <v>340</v>
      </c>
      <c r="K4" s="50" t="s">
        <v>341</v>
      </c>
      <c r="L4" s="50" t="s">
        <v>342</v>
      </c>
    </row>
    <row r="5" spans="1:14" ht="22.5" customHeight="1">
      <c r="A5" s="48" t="s">
        <v>36</v>
      </c>
      <c r="B5" s="48">
        <v>1.39</v>
      </c>
      <c r="C5" s="48">
        <v>1.39</v>
      </c>
      <c r="D5" s="48">
        <v>1.41</v>
      </c>
      <c r="E5" s="48">
        <v>1.43</v>
      </c>
      <c r="F5" s="48">
        <v>1.42</v>
      </c>
      <c r="G5" s="48">
        <v>1.45</v>
      </c>
      <c r="H5" s="48">
        <v>1.44</v>
      </c>
      <c r="I5" s="48">
        <v>1.43</v>
      </c>
      <c r="J5" s="48">
        <v>1.42</v>
      </c>
      <c r="K5" s="48">
        <v>1.36</v>
      </c>
      <c r="L5" s="48"/>
    </row>
    <row r="6" spans="1:14" ht="22.5" customHeight="1">
      <c r="A6" s="48" t="s">
        <v>37</v>
      </c>
      <c r="B6" s="48">
        <v>1.52</v>
      </c>
      <c r="C6" s="48">
        <v>1.48</v>
      </c>
      <c r="D6" s="48">
        <v>1.41</v>
      </c>
      <c r="E6" s="48">
        <v>1.53</v>
      </c>
      <c r="F6" s="48">
        <v>1.58</v>
      </c>
      <c r="G6" s="48">
        <v>1.58</v>
      </c>
      <c r="H6" s="48">
        <v>1.59</v>
      </c>
      <c r="I6" s="48">
        <v>1.57</v>
      </c>
      <c r="J6" s="48">
        <v>1.53</v>
      </c>
      <c r="K6" s="48">
        <v>1.47</v>
      </c>
      <c r="L6" s="48"/>
    </row>
    <row r="7" spans="1:14" ht="22.5" customHeight="1">
      <c r="A7" s="48" t="s">
        <v>38</v>
      </c>
      <c r="B7" s="48">
        <v>1.47</v>
      </c>
      <c r="C7" s="48">
        <v>1.49</v>
      </c>
      <c r="D7" s="48">
        <v>1.39</v>
      </c>
      <c r="E7" s="48">
        <v>1.45</v>
      </c>
      <c r="F7" s="48">
        <v>1.49</v>
      </c>
      <c r="G7" s="48">
        <v>1.52</v>
      </c>
      <c r="H7" s="48">
        <v>1.53</v>
      </c>
      <c r="I7" s="60">
        <v>1.5</v>
      </c>
      <c r="J7" s="48">
        <v>1.47</v>
      </c>
      <c r="K7" s="48">
        <v>1.39</v>
      </c>
      <c r="L7" s="48"/>
    </row>
    <row r="8" spans="1:14" ht="22.5" customHeight="1">
      <c r="A8" s="48" t="s">
        <v>78</v>
      </c>
      <c r="B8" s="58">
        <v>3082</v>
      </c>
      <c r="C8" s="58">
        <v>2931</v>
      </c>
      <c r="D8" s="58">
        <v>2596</v>
      </c>
      <c r="E8" s="58">
        <v>2694</v>
      </c>
      <c r="F8" s="58">
        <v>2702</v>
      </c>
      <c r="G8" s="58">
        <v>2768</v>
      </c>
      <c r="H8" s="58">
        <v>2716</v>
      </c>
      <c r="I8" s="58">
        <v>2625</v>
      </c>
      <c r="J8" s="58">
        <v>2511</v>
      </c>
      <c r="K8" s="58">
        <v>2322</v>
      </c>
      <c r="L8" s="58"/>
    </row>
    <row r="9" spans="1:14">
      <c r="A9" s="19"/>
      <c r="B9" s="19"/>
      <c r="C9" s="19"/>
      <c r="D9" s="19"/>
      <c r="E9" s="19"/>
      <c r="F9" s="19"/>
      <c r="G9" s="19"/>
      <c r="H9" s="19"/>
      <c r="I9" s="19"/>
      <c r="J9" s="19"/>
      <c r="K9" s="19"/>
      <c r="L9" s="19"/>
    </row>
    <row r="12" spans="1:14">
      <c r="A12" s="9"/>
      <c r="B12" s="10"/>
      <c r="C12" s="10"/>
      <c r="E12" s="9"/>
    </row>
    <row r="13" spans="1:14">
      <c r="A13" s="26"/>
      <c r="B13" s="11"/>
      <c r="C13" s="11"/>
      <c r="D13" s="11"/>
      <c r="E13" s="12"/>
      <c r="F13" s="13"/>
    </row>
    <row r="14" spans="1:14">
      <c r="A14" s="10"/>
      <c r="B14" s="11"/>
      <c r="C14" s="11"/>
      <c r="D14" s="11"/>
      <c r="E14" s="12"/>
      <c r="F14" s="13"/>
    </row>
    <row r="15" spans="1:14">
      <c r="A15" s="10"/>
      <c r="B15" s="11"/>
      <c r="C15" s="11"/>
      <c r="D15" s="11"/>
      <c r="E15" s="12"/>
      <c r="F15" s="13"/>
    </row>
    <row r="16" spans="1:14">
      <c r="A16" s="10"/>
      <c r="B16" s="11"/>
      <c r="C16" s="11"/>
      <c r="D16" s="11"/>
      <c r="E16" s="12"/>
      <c r="F16" s="13"/>
    </row>
    <row r="17" spans="1:6">
      <c r="A17" s="10"/>
      <c r="B17" s="11"/>
      <c r="C17" s="11"/>
      <c r="D17" s="11"/>
      <c r="E17" s="12"/>
      <c r="F17" s="13"/>
    </row>
    <row r="18" spans="1:6">
      <c r="A18" s="25"/>
      <c r="D18" s="11"/>
      <c r="F18" s="24"/>
    </row>
  </sheetData>
  <customSheetViews>
    <customSheetView guid="{7638DF67-4320-4B2E-8CED-F30400A22A6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
      <headerFooter>
        <oddFooter>&amp;C- &amp;P -</oddFooter>
      </headerFooter>
    </customSheetView>
    <customSheetView guid="{033C36F7-E1E4-46BF-954B-BBA7310CE75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
      <headerFooter>
        <oddFooter>&amp;C- &amp;P -</oddFooter>
      </headerFooter>
    </customSheetView>
    <customSheetView guid="{36472B0F-2A8F-4437-8A5B-DB8B4B6E968E}"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
      <headerFooter>
        <oddFooter>&amp;C- &amp;P -</oddFooter>
      </headerFooter>
    </customSheetView>
    <customSheetView guid="{2D0A6E8D-0408-4801-8FAA-C5FD88FF0EC2}"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
      <headerFooter>
        <oddFooter>&amp;C- &amp;P -</oddFooter>
      </headerFooter>
    </customSheetView>
    <customSheetView guid="{CCAE2F8D-A096-471A-A5DB-761473E75C80}"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
      <headerFooter>
        <oddFooter>&amp;C- &amp;P -</oddFooter>
      </headerFooter>
    </customSheetView>
    <customSheetView guid="{A70FDA42-82B2-4F14-8984-2E2044C05861}"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
      <headerFooter>
        <oddFooter>&amp;C- &amp;P -</oddFooter>
      </headerFooter>
    </customSheetView>
    <customSheetView guid="{F8F8F397-D6A3-4BD0-9E53-3D39483D1CB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7"/>
      <headerFooter>
        <oddFooter>&amp;C- &amp;P -</oddFooter>
      </headerFooter>
    </customSheetView>
    <customSheetView guid="{D673FFEC-E07D-49B9-A0FC-BCF5FDFD2C67}"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8"/>
      <headerFooter>
        <oddFooter>&amp;C- &amp;P -</oddFooter>
      </headerFooter>
    </customSheetView>
    <customSheetView guid="{EE98275F-E3BA-4A7E-BE2A-0F7F35847352}"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9"/>
      <headerFooter>
        <oddFooter>&amp;C- &amp;P -</oddFooter>
      </headerFooter>
    </customSheetView>
    <customSheetView guid="{97E03D02-D480-4666-A6E1-59D4144B3FD9}"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0"/>
      <headerFooter>
        <oddFooter>&amp;C- &amp;P -</oddFooter>
      </headerFooter>
    </customSheetView>
    <customSheetView guid="{9A3FFD83-48B2-47DA-8A5E-53892F5AF92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1"/>
      <headerFooter>
        <oddFooter>&amp;C- &amp;P -</oddFooter>
      </headerFooter>
    </customSheetView>
    <customSheetView guid="{717D5D0E-03BD-42FE-B02F-A9FF9CADF1A5}"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2"/>
      <headerFooter>
        <oddFooter>&amp;C- &amp;P -</oddFooter>
      </headerFooter>
    </customSheetView>
    <customSheetView guid="{30A2590E-B68F-488E-B4E2-55E3D8A53AA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3"/>
      <headerFooter>
        <oddFooter>&amp;C- &amp;P -</oddFooter>
      </headerFooter>
    </customSheetView>
    <customSheetView guid="{031DD57E-C293-423A-8DF7-B2FDC924166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4"/>
      <headerFooter>
        <oddFooter>&amp;C- &amp;P -</oddFooter>
      </headerFooter>
    </customSheetView>
    <customSheetView guid="{F9B3178F-FE3C-420E-BE2A-18A94A5552B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5"/>
      <headerFooter>
        <oddFooter>&amp;C- &amp;P -</oddFooter>
      </headerFooter>
    </customSheetView>
    <customSheetView guid="{F314B098-4B95-4B92-8423-CB04A69922D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6"/>
      <headerFooter>
        <oddFooter>&amp;C- &amp;P -</oddFooter>
      </headerFooter>
    </customSheetView>
    <customSheetView guid="{BBA60712-7519-46EB-A3CF-B043CF2D8D90}"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7"/>
      <headerFooter>
        <oddFooter>&amp;C- &amp;P -</oddFooter>
      </headerFooter>
    </customSheetView>
    <customSheetView guid="{FAEA9D20-506D-4159-8291-B8ED06C29A0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8"/>
      <headerFooter>
        <oddFooter>&amp;C- &amp;P -</oddFooter>
      </headerFooter>
    </customSheetView>
    <customSheetView guid="{499C3B7B-ECFB-4FFB-BA0B-0B7B9DCC326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9"/>
      <headerFooter>
        <oddFooter>&amp;C- &amp;P -</oddFooter>
      </headerFooter>
    </customSheetView>
    <customSheetView guid="{582EB886-5348-41F7-B6C3-7D5782D3ACD9}"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0"/>
      <headerFooter>
        <oddFooter>&amp;C- &amp;P -</oddFooter>
      </headerFooter>
    </customSheetView>
    <customSheetView guid="{67A28A89-E198-4A6E-809F-7C1EE1D592B0}"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1"/>
      <headerFooter>
        <oddFooter>&amp;C- &amp;P -</oddFooter>
      </headerFooter>
    </customSheetView>
    <customSheetView guid="{CED0B8D9-B004-48AD-A858-70C151F3F6A0}"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2"/>
      <headerFooter>
        <oddFooter>&amp;C- &amp;P -</oddFooter>
      </headerFooter>
    </customSheetView>
    <customSheetView guid="{76A99285-706C-47CC-88FC-63EDE717FCB7}"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3"/>
      <headerFooter>
        <oddFooter>&amp;C- &amp;P -</oddFooter>
      </headerFooter>
    </customSheetView>
    <customSheetView guid="{00865AC3-5823-4499-87D6-A32864153DF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4"/>
      <headerFooter>
        <oddFooter>&amp;C- &amp;P -</oddFooter>
      </headerFooter>
    </customSheetView>
    <customSheetView guid="{4C996794-21C9-40EE-B88C-250D84FCBF6D}"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5"/>
      <headerFooter>
        <oddFooter>&amp;C- &amp;P -</oddFooter>
      </headerFooter>
    </customSheetView>
    <customSheetView guid="{730C8BCB-35C7-41C2-8A28-9035E683543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6"/>
      <headerFooter>
        <oddFooter>&amp;C- &amp;P -</oddFooter>
      </headerFooter>
    </customSheetView>
    <customSheetView guid="{53F629EA-943E-4BA6-8572-8C25DF74046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7"/>
      <headerFooter>
        <oddFooter>&amp;C- &amp;P -</oddFooter>
      </headerFooter>
    </customSheetView>
    <customSheetView guid="{607BA1E7-39D6-42C5-94A0-79958193A92D}"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8"/>
      <headerFooter>
        <oddFooter>&amp;C- &amp;P -</oddFooter>
      </headerFooter>
    </customSheetView>
    <customSheetView guid="{8EB6928C-5D8E-417C-8B5C-C28F488EA60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9"/>
      <headerFooter>
        <oddFooter>&amp;C- &amp;P -</oddFooter>
      </headerFooter>
    </customSheetView>
    <customSheetView guid="{7633100C-5BBA-4367-90F6-351983AFCCA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0"/>
      <headerFooter>
        <oddFooter>&amp;C- &amp;P -</oddFooter>
      </headerFooter>
    </customSheetView>
    <customSheetView guid="{A7A8BE2C-D7F6-43E2-B07A-EC84F7EA809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1"/>
      <headerFooter>
        <oddFooter>&amp;C- &amp;P -</oddFooter>
      </headerFooter>
    </customSheetView>
    <customSheetView guid="{B08340CC-2F8B-4F4E-9370-E7DB80052212}"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2"/>
      <headerFooter>
        <oddFooter>&amp;C- &amp;P -</oddFooter>
      </headerFooter>
    </customSheetView>
    <customSheetView guid="{441DB8A6-A33C-419D-875A-3F2FFBE6E0E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3"/>
      <headerFooter>
        <oddFooter>&amp;C- &amp;P -</oddFooter>
      </headerFooter>
    </customSheetView>
    <customSheetView guid="{2BC28E4B-9C81-4843-8B55-63150A8DD92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4"/>
      <headerFooter>
        <oddFooter>&amp;C- &amp;P -</oddFooter>
      </headerFooter>
    </customSheetView>
    <customSheetView guid="{CEC8D9A4-667A-441A-B348-38BA69B851DA}"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5"/>
      <headerFooter>
        <oddFooter>&amp;C- &amp;P -</oddFooter>
      </headerFooter>
    </customSheetView>
    <customSheetView guid="{84F041DC-148A-40FE-A6D1-68C2D054DF55}"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6"/>
      <headerFooter>
        <oddFooter>&amp;C- &amp;P -</oddFooter>
      </headerFooter>
    </customSheetView>
    <customSheetView guid="{EA8DD5C4-37CD-4D83-93C6-8AAE3FA22626}"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7"/>
      <headerFooter>
        <oddFooter>&amp;C- &amp;P -</oddFooter>
      </headerFooter>
    </customSheetView>
    <customSheetView guid="{EB719729-E4E7-4A6B-A0F2-B45634A8A39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8"/>
      <headerFooter>
        <oddFooter>&amp;C- &amp;P -</oddFooter>
      </headerFooter>
    </customSheetView>
    <customSheetView guid="{3BCE3315-BEC0-4AD9-A818-0BC0D795FE7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9"/>
      <headerFooter>
        <oddFooter>&amp;C- &amp;P -</oddFooter>
      </headerFooter>
    </customSheetView>
    <customSheetView guid="{D5E8139D-26D3-42E5-96BB-6121322C48C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0"/>
      <headerFooter>
        <oddFooter>&amp;C- &amp;P -</oddFooter>
      </headerFooter>
    </customSheetView>
    <customSheetView guid="{A7A537DD-3639-4028-8374-24EF93F7F50D}"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1"/>
      <headerFooter>
        <oddFooter>&amp;C- &amp;P -</oddFooter>
      </headerFooter>
    </customSheetView>
    <customSheetView guid="{0B51740E-E870-447D-82CF-F9426A0FDB8A}"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2"/>
      <headerFooter>
        <oddFooter>&amp;C- &amp;P -</oddFooter>
      </headerFooter>
    </customSheetView>
    <customSheetView guid="{B25978DA-B72A-4DF3-B7F6-0B7323E18582}"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3"/>
      <headerFooter>
        <oddFooter>&amp;C- &amp;P -</oddFooter>
      </headerFooter>
    </customSheetView>
    <customSheetView guid="{1FD8CC80-ABBD-4004-965D-7C3A94C6060A}"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4"/>
      <headerFooter>
        <oddFooter>&amp;C- &amp;P -</oddFooter>
      </headerFooter>
    </customSheetView>
    <customSheetView guid="{4B3B3520-A8B7-4246-A658-5E3046C11156}"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5"/>
      <headerFooter>
        <oddFooter>&amp;C- &amp;P -</oddFooter>
      </headerFooter>
    </customSheetView>
    <customSheetView guid="{8AC86257-3275-45B0-9EB5-FCC97828453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6"/>
      <headerFooter>
        <oddFooter>&amp;C- &amp;P -</oddFooter>
      </headerFooter>
    </customSheetView>
    <customSheetView guid="{E45D6C9F-29CA-4814-BB11-FCF7794E8FD9}"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7"/>
      <headerFooter>
        <oddFooter>&amp;C- &amp;P -</oddFooter>
      </headerFooter>
    </customSheetView>
    <customSheetView guid="{8B4E2514-D1F2-4DC0-817C-9C588D7DCCC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8"/>
      <headerFooter>
        <oddFooter>&amp;C- &amp;P -</oddFooter>
      </headerFooter>
    </customSheetView>
    <customSheetView guid="{C0326AA0-4A84-4874-8CF5-FBF582EDE8E4}"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9"/>
      <headerFooter>
        <oddFooter>&amp;C- &amp;P -</oddFooter>
      </headerFooter>
    </customSheetView>
    <customSheetView guid="{59B93C71-A242-4D48-B468-4BF3F954629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0"/>
      <headerFooter>
        <oddFooter>&amp;C- &amp;P -</oddFooter>
      </headerFooter>
    </customSheetView>
    <customSheetView guid="{1E58E4D1-4C75-4B8C-BEB1-17A46DD86746}"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1"/>
      <headerFooter>
        <oddFooter>&amp;C- &amp;P -</oddFooter>
      </headerFooter>
    </customSheetView>
    <customSheetView guid="{D71B0015-E1E5-4683-BC96-4B8372B0A92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2"/>
      <headerFooter>
        <oddFooter>&amp;C- &amp;P -</oddFooter>
      </headerFooter>
    </customSheetView>
    <customSheetView guid="{7A9295A9-5D4A-4252-8AE5-EAA229FB3161}"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3"/>
      <headerFooter>
        <oddFooter>&amp;C- &amp;P -</oddFooter>
      </headerFooter>
    </customSheetView>
    <customSheetView guid="{034C4040-D496-4677-9760-C8AFC8A3816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4"/>
      <headerFooter>
        <oddFooter>&amp;C- &amp;P -</oddFooter>
      </headerFooter>
    </customSheetView>
    <customSheetView guid="{430D13A4-4EC3-4F3B-94F5-67B604D20D9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5"/>
      <headerFooter>
        <oddFooter>&amp;C- &amp;P -</oddFooter>
      </headerFooter>
    </customSheetView>
    <customSheetView guid="{337CCED3-5E6B-4E3D-BC98-489707EF974E}"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6"/>
      <headerFooter>
        <oddFooter>&amp;C- &amp;P -</oddFooter>
      </headerFooter>
    </customSheetView>
    <customSheetView guid="{0EDD8A79-DA95-4C03-AB90-8EF8BEF7366A}"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7"/>
      <headerFooter>
        <oddFooter>&amp;C- &amp;P -</oddFooter>
      </headerFooter>
    </customSheetView>
    <customSheetView guid="{214495F1-9B71-47E5-887D-A07A1A95C8B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8"/>
      <headerFooter>
        <oddFooter>&amp;C- &amp;P -</oddFooter>
      </headerFooter>
    </customSheetView>
    <customSheetView guid="{CD8CBEF9-02F2-47BF-8155-972E366007B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9"/>
      <headerFooter>
        <oddFooter>&amp;C- &amp;P -</oddFooter>
      </headerFooter>
    </customSheetView>
    <customSheetView guid="{BD61EDB6-A93F-4890-AEDE-32E26E64EB3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0"/>
      <headerFooter>
        <oddFooter>&amp;C- &amp;P -</oddFooter>
      </headerFooter>
    </customSheetView>
    <customSheetView guid="{2551149C-B400-4FF7-9C66-7D38AF192CD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1"/>
      <headerFooter>
        <oddFooter>&amp;C- &amp;P -</oddFooter>
      </headerFooter>
    </customSheetView>
    <customSheetView guid="{F0A88F7F-B050-44D2-9557-2B68B424EAF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2"/>
      <headerFooter>
        <oddFooter>&amp;C- &amp;P -</oddFooter>
      </headerFooter>
    </customSheetView>
    <customSheetView guid="{2868789A-41EF-4245-B3C9-D4B5F666F8F4}"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3"/>
      <headerFooter>
        <oddFooter>&amp;C- &amp;P -</oddFooter>
      </headerFooter>
    </customSheetView>
    <customSheetView guid="{D4061CCF-D275-4D76-9A0F-61EA73C6A53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4"/>
      <headerFooter>
        <oddFooter>&amp;C- &amp;P -</oddFooter>
      </headerFooter>
    </customSheetView>
    <customSheetView guid="{EDD10121-F027-40CB-A383-1ABBBA7824D4}"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5"/>
      <headerFooter>
        <oddFooter>&amp;C- &amp;P -</oddFooter>
      </headerFooter>
    </customSheetView>
    <customSheetView guid="{D6BD57F8-F6EE-4534-8181-C57064A1B98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6"/>
      <headerFooter>
        <oddFooter>&amp;C- &amp;P -</oddFooter>
      </headerFooter>
    </customSheetView>
    <customSheetView guid="{277459B4-A39D-41CB-B2BE-AB6578293E76}"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7"/>
      <headerFooter>
        <oddFooter>&amp;C- &amp;P -</oddFooter>
      </headerFooter>
    </customSheetView>
  </customSheetViews>
  <phoneticPr fontId="7"/>
  <pageMargins left="0.25" right="0.25" top="0.75" bottom="0.75" header="0.3" footer="0.3"/>
  <pageSetup paperSize="9" scale="84" orientation="portrait" horizontalDpi="300" verticalDpi="300" r:id="rId68"/>
  <headerFooter>
    <oddFooter>&amp;C- &amp;P -</oddFooter>
  </headerFooter>
  <colBreaks count="1" manualBreakCount="1">
    <brk id="12" max="26" man="1"/>
  </colBreaks>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1"/>
  <sheetViews>
    <sheetView showGridLines="0" zoomScale="85" zoomScaleNormal="85" zoomScaleSheetLayoutView="100" workbookViewId="0">
      <selection activeCell="G9" sqref="G9"/>
    </sheetView>
  </sheetViews>
  <sheetFormatPr defaultRowHeight="13.5"/>
  <cols>
    <col min="1" max="1" width="8.75" style="85" customWidth="1"/>
    <col min="2" max="2" width="10" style="85" customWidth="1"/>
    <col min="3" max="5" width="14.625" customWidth="1"/>
    <col min="6" max="6" width="10.375" customWidth="1"/>
    <col min="16" max="16" width="9.25" bestFit="1" customWidth="1"/>
    <col min="20" max="20" width="13.875" customWidth="1"/>
    <col min="21" max="21" width="6.875" customWidth="1"/>
  </cols>
  <sheetData>
    <row r="1" spans="1:8">
      <c r="F1" s="125" t="s">
        <v>399</v>
      </c>
    </row>
    <row r="2" spans="1:8" ht="20.25" customHeight="1">
      <c r="A2" s="1237" t="s">
        <v>2497</v>
      </c>
      <c r="E2" s="258" t="s">
        <v>84</v>
      </c>
      <c r="H2" s="20" t="s">
        <v>2497</v>
      </c>
    </row>
    <row r="3" spans="1:8" ht="30" customHeight="1">
      <c r="A3" s="28" t="s">
        <v>83</v>
      </c>
      <c r="B3" s="73" t="s">
        <v>82</v>
      </c>
      <c r="C3" s="28" t="s">
        <v>0</v>
      </c>
      <c r="D3" s="28" t="s">
        <v>1</v>
      </c>
      <c r="E3" s="29" t="s">
        <v>2</v>
      </c>
      <c r="F3" s="37"/>
    </row>
    <row r="4" spans="1:8" ht="22.5" customHeight="1">
      <c r="A4" s="35" t="s">
        <v>362</v>
      </c>
      <c r="B4" s="35" t="s">
        <v>85</v>
      </c>
      <c r="C4" s="31">
        <v>42984</v>
      </c>
      <c r="D4" s="31">
        <v>8091</v>
      </c>
      <c r="E4" s="32">
        <v>5.3</v>
      </c>
      <c r="F4" s="38"/>
    </row>
    <row r="5" spans="1:8" ht="22.5" customHeight="1">
      <c r="A5" s="35">
        <v>1930</v>
      </c>
      <c r="B5" s="35" t="s">
        <v>86</v>
      </c>
      <c r="C5" s="31">
        <v>51367</v>
      </c>
      <c r="D5" s="31">
        <v>9393</v>
      </c>
      <c r="E5" s="32">
        <v>5.5</v>
      </c>
      <c r="F5" s="38"/>
    </row>
    <row r="6" spans="1:8" ht="22.5" customHeight="1">
      <c r="A6" s="35">
        <v>1935</v>
      </c>
      <c r="B6" s="35" t="s">
        <v>87</v>
      </c>
      <c r="C6" s="31">
        <v>54709</v>
      </c>
      <c r="D6" s="31">
        <v>10178</v>
      </c>
      <c r="E6" s="32">
        <v>5.4</v>
      </c>
      <c r="F6" s="38"/>
    </row>
    <row r="7" spans="1:8" ht="22.5" customHeight="1">
      <c r="A7" s="35">
        <v>1940</v>
      </c>
      <c r="B7" s="35" t="s">
        <v>88</v>
      </c>
      <c r="C7" s="31">
        <v>57402</v>
      </c>
      <c r="D7" s="31">
        <v>10478</v>
      </c>
      <c r="E7" s="32">
        <v>5.5</v>
      </c>
      <c r="F7" s="38"/>
    </row>
    <row r="8" spans="1:8" ht="22.5" customHeight="1">
      <c r="A8" s="35">
        <v>1947</v>
      </c>
      <c r="B8" s="35" t="s">
        <v>89</v>
      </c>
      <c r="C8" s="31">
        <v>64741</v>
      </c>
      <c r="D8" s="31">
        <v>13110</v>
      </c>
      <c r="E8" s="32">
        <v>4.9000000000000004</v>
      </c>
      <c r="F8" s="38"/>
    </row>
    <row r="9" spans="1:8" ht="22.5" customHeight="1">
      <c r="A9" s="35">
        <v>1950</v>
      </c>
      <c r="B9" s="35" t="s">
        <v>90</v>
      </c>
      <c r="C9" s="31">
        <v>70866</v>
      </c>
      <c r="D9" s="31">
        <v>14079</v>
      </c>
      <c r="E9" s="32">
        <v>5</v>
      </c>
      <c r="F9" s="38"/>
    </row>
    <row r="10" spans="1:8" ht="22.5" customHeight="1">
      <c r="A10" s="35">
        <v>1955</v>
      </c>
      <c r="B10" s="35" t="s">
        <v>91</v>
      </c>
      <c r="C10" s="31">
        <v>91119</v>
      </c>
      <c r="D10" s="31">
        <v>17792</v>
      </c>
      <c r="E10" s="32">
        <v>5.0999999999999996</v>
      </c>
      <c r="F10" s="38"/>
    </row>
    <row r="11" spans="1:8" ht="22.5" customHeight="1">
      <c r="A11" s="35">
        <v>1960</v>
      </c>
      <c r="B11" s="35" t="s">
        <v>92</v>
      </c>
      <c r="C11" s="31">
        <v>102636</v>
      </c>
      <c r="D11" s="31">
        <v>23325</v>
      </c>
      <c r="E11" s="32">
        <v>4.4000000000000004</v>
      </c>
      <c r="F11" s="38"/>
    </row>
    <row r="12" spans="1:8" ht="22.5" customHeight="1">
      <c r="A12" s="35">
        <v>1965</v>
      </c>
      <c r="B12" s="35" t="s">
        <v>93</v>
      </c>
      <c r="C12" s="31">
        <v>223183</v>
      </c>
      <c r="D12" s="33">
        <v>50391</v>
      </c>
      <c r="E12" s="32">
        <v>4.4000000000000004</v>
      </c>
      <c r="F12" s="38"/>
    </row>
    <row r="13" spans="1:8" ht="22.5" customHeight="1">
      <c r="A13" s="35">
        <v>1970</v>
      </c>
      <c r="B13" s="35" t="s">
        <v>94</v>
      </c>
      <c r="C13" s="31">
        <v>241726</v>
      </c>
      <c r="D13" s="31">
        <v>61119</v>
      </c>
      <c r="E13" s="34">
        <v>4</v>
      </c>
      <c r="F13" s="39"/>
    </row>
    <row r="14" spans="1:8" ht="22.5" customHeight="1">
      <c r="A14" s="35">
        <v>1975</v>
      </c>
      <c r="B14" s="35" t="s">
        <v>95</v>
      </c>
      <c r="C14" s="33">
        <v>264628</v>
      </c>
      <c r="D14" s="33">
        <v>73054</v>
      </c>
      <c r="E14" s="34">
        <v>3.6</v>
      </c>
      <c r="F14" s="39"/>
    </row>
    <row r="15" spans="1:8" ht="22.5" customHeight="1">
      <c r="A15" s="35">
        <v>1980</v>
      </c>
      <c r="B15" s="35" t="s">
        <v>96</v>
      </c>
      <c r="C15" s="33">
        <v>286451</v>
      </c>
      <c r="D15" s="33">
        <v>85116</v>
      </c>
      <c r="E15" s="34">
        <v>3.4</v>
      </c>
      <c r="F15" s="39"/>
    </row>
    <row r="16" spans="1:8" ht="22.5" customHeight="1">
      <c r="A16" s="35">
        <v>1985</v>
      </c>
      <c r="B16" s="35" t="s">
        <v>97</v>
      </c>
      <c r="C16" s="33">
        <v>301673</v>
      </c>
      <c r="D16" s="33">
        <v>91658</v>
      </c>
      <c r="E16" s="34">
        <v>3.3</v>
      </c>
      <c r="F16" s="39"/>
    </row>
    <row r="17" spans="1:6" ht="22.5" customHeight="1">
      <c r="A17" s="35">
        <v>1990</v>
      </c>
      <c r="B17" s="35" t="s">
        <v>99</v>
      </c>
      <c r="C17" s="33">
        <v>314642</v>
      </c>
      <c r="D17" s="33">
        <v>99931</v>
      </c>
      <c r="E17" s="34">
        <v>3.1</v>
      </c>
      <c r="F17" s="39"/>
    </row>
    <row r="18" spans="1:6" ht="22.5" customHeight="1">
      <c r="A18" s="35">
        <v>1995</v>
      </c>
      <c r="B18" s="35" t="s">
        <v>101</v>
      </c>
      <c r="C18" s="33">
        <v>326833</v>
      </c>
      <c r="D18" s="33">
        <v>110964</v>
      </c>
      <c r="E18" s="34">
        <v>2.9</v>
      </c>
      <c r="F18" s="39"/>
    </row>
    <row r="19" spans="1:6" ht="22.5" customHeight="1">
      <c r="A19" s="35">
        <v>2000</v>
      </c>
      <c r="B19" s="35" t="s">
        <v>102</v>
      </c>
      <c r="C19" s="33">
        <v>334824</v>
      </c>
      <c r="D19" s="33">
        <v>120229</v>
      </c>
      <c r="E19" s="34">
        <v>2.8</v>
      </c>
      <c r="F19" s="39"/>
    </row>
    <row r="20" spans="1:6" ht="22.5" customHeight="1">
      <c r="A20" s="35">
        <v>2005</v>
      </c>
      <c r="B20" s="35" t="s">
        <v>103</v>
      </c>
      <c r="C20" s="33">
        <v>338834</v>
      </c>
      <c r="D20" s="33">
        <v>126382</v>
      </c>
      <c r="E20" s="34">
        <v>2.7</v>
      </c>
      <c r="F20" s="39"/>
    </row>
    <row r="21" spans="1:6" ht="22.5" customHeight="1">
      <c r="A21" s="35">
        <v>2010</v>
      </c>
      <c r="B21" s="35" t="s">
        <v>104</v>
      </c>
      <c r="C21" s="33">
        <v>338712</v>
      </c>
      <c r="D21" s="33">
        <v>131740</v>
      </c>
      <c r="E21" s="34">
        <v>2.6</v>
      </c>
      <c r="F21" s="39"/>
    </row>
    <row r="22" spans="1:6" ht="22.5" customHeight="1">
      <c r="A22" s="35">
        <v>2015</v>
      </c>
      <c r="B22" s="35" t="s">
        <v>105</v>
      </c>
      <c r="C22" s="31">
        <v>335444</v>
      </c>
      <c r="D22" s="31">
        <v>138310</v>
      </c>
      <c r="E22" s="34">
        <v>2.38</v>
      </c>
      <c r="F22" s="39"/>
    </row>
    <row r="23" spans="1:6" ht="22.5" customHeight="1">
      <c r="A23" s="95">
        <v>2020</v>
      </c>
      <c r="B23" s="50" t="s">
        <v>116</v>
      </c>
      <c r="C23" s="54">
        <v>327692</v>
      </c>
      <c r="D23" s="54">
        <v>140441</v>
      </c>
      <c r="E23" s="48">
        <v>2.2999999999999998</v>
      </c>
    </row>
    <row r="24" spans="1:6" ht="18.75" customHeight="1"/>
    <row r="25" spans="1:6" ht="18.75" customHeight="1"/>
    <row r="26" spans="1:6" ht="18.75" customHeight="1"/>
    <row r="27" spans="1:6" ht="18.75" customHeight="1"/>
    <row r="28" spans="1:6" ht="18.75" customHeight="1"/>
    <row r="29" spans="1:6" ht="18.75" customHeight="1"/>
    <row r="30" spans="1:6" ht="18.75" customHeight="1"/>
    <row r="31" spans="1:6" ht="18.75" customHeight="1"/>
  </sheetData>
  <customSheetViews>
    <customSheetView guid="{7638DF67-4320-4B2E-8CED-F30400A22A6F}" scale="85" showGridLines="0" printArea="1">
      <selection activeCell="F1" sqref="F1"/>
      <colBreaks count="1" manualBreakCount="1">
        <brk id="6" max="23"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cale="85" showGridLines="0">
      <selection activeCell="F1" sqref="F1"/>
      <colBreaks count="1" manualBreakCount="1">
        <brk id="6" max="23"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cale="85" showGridLines="0" printArea="1">
      <selection activeCell="F1" sqref="F1"/>
      <colBreaks count="1" manualBreakCount="1">
        <brk id="6" max="23"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cale="85" showGridLines="0">
      <selection activeCell="F1" sqref="F1"/>
      <colBreaks count="1" manualBreakCount="1">
        <brk id="6" max="23"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cale="85" showGridLines="0" printArea="1">
      <selection activeCell="F1" sqref="F1"/>
      <colBreaks count="1" manualBreakCount="1">
        <brk id="6" max="23"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cale="85" showGridLines="0">
      <selection activeCell="F1" sqref="F1"/>
      <colBreaks count="1" manualBreakCount="1">
        <brk id="6" max="23"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cale="85" showGridLines="0">
      <selection activeCell="F1" sqref="F1"/>
      <colBreaks count="1" manualBreakCount="1">
        <brk id="6" max="23"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cale="85" showGridLines="0">
      <selection activeCell="F1" sqref="F1"/>
      <colBreaks count="1" manualBreakCount="1">
        <brk id="6" max="23"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cale="85" showGridLines="0" printArea="1">
      <selection activeCell="F1" sqref="F1"/>
      <colBreaks count="1" manualBreakCount="1">
        <brk id="6" max="23"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cale="85" showGridLines="0" printArea="1">
      <colBreaks count="1" manualBreakCount="1">
        <brk id="6" max="23"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cale="85" showGridLines="0" printArea="1">
      <selection activeCell="F1" sqref="F1"/>
      <colBreaks count="1" manualBreakCount="1">
        <brk id="6" max="23"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cale="85" showGridLines="0">
      <selection activeCell="F1" sqref="F1"/>
      <colBreaks count="1" manualBreakCount="1">
        <brk id="6" max="23"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cale="85" showGridLines="0">
      <selection activeCell="F1" sqref="F1"/>
      <colBreaks count="1" manualBreakCount="1">
        <brk id="6" max="23"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cale="85" showGridLines="0">
      <selection activeCell="F1" sqref="F1"/>
      <colBreaks count="1" manualBreakCount="1">
        <brk id="6" max="23"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cale="85" showGridLines="0">
      <selection activeCell="F1" sqref="F1"/>
      <colBreaks count="1" manualBreakCount="1">
        <brk id="6" max="23"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cale="85" showGridLines="0" printArea="1">
      <colBreaks count="1" manualBreakCount="1">
        <brk id="6" max="23"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cale="85" showGridLines="0" printArea="1">
      <colBreaks count="1" manualBreakCount="1">
        <brk id="6" max="23"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cale="85" showGridLines="0">
      <colBreaks count="1" manualBreakCount="1">
        <brk id="6" max="23"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cale="85" showGridLines="0" printArea="1">
      <colBreaks count="1" manualBreakCount="1">
        <brk id="6" max="23"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cale="85" showGridLines="0">
      <colBreaks count="1" manualBreakCount="1">
        <brk id="6" max="23"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cale="85" showGridLines="0" printArea="1">
      <colBreaks count="1" manualBreakCount="1">
        <brk id="6" max="23"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cale="85" showGridLines="0">
      <colBreaks count="1" manualBreakCount="1">
        <brk id="6" max="23"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cale="85" showGridLines="0">
      <colBreaks count="1" manualBreakCount="1">
        <brk id="6" max="23"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cale="85" showGridLines="0">
      <colBreaks count="1" manualBreakCount="1">
        <brk id="6" max="23"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cale="115" showGridLines="0" printArea="1">
      <colBreaks count="1" manualBreakCount="1">
        <brk id="6" max="23"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cale="115" showGridLines="0">
      <colBreaks count="1" manualBreakCount="1">
        <brk id="6" max="23"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cale="115" showGridLines="0">
      <colBreaks count="1" manualBreakCount="1">
        <brk id="6" max="23"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cale="115" showGridLines="0">
      <colBreaks count="1" manualBreakCount="1">
        <brk id="6" max="23"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cale="115" showGridLines="0">
      <colBreaks count="1" manualBreakCount="1">
        <brk id="6" max="23"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cale="115" showGridLines="0">
      <colBreaks count="1" manualBreakCount="1">
        <brk id="6" max="23"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cale="90" showGridLines="0" printArea="1">
      <colBreaks count="1" manualBreakCount="1">
        <brk id="6" max="23"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cale="70" showGridLines="0">
      <colBreaks count="1" manualBreakCount="1">
        <brk id="6" max="23"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cale="85" showGridLines="0">
      <colBreaks count="1" manualBreakCount="1">
        <brk id="6" max="23"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cale="85" showGridLines="0">
      <colBreaks count="1" manualBreakCount="1">
        <brk id="6" max="23"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cale="85" showGridLines="0">
      <colBreaks count="1" manualBreakCount="1">
        <brk id="6" max="23"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cale="85" showGridLines="0">
      <colBreaks count="1" manualBreakCount="1">
        <brk id="6" max="23"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cale="85" showGridLines="0">
      <colBreaks count="1" manualBreakCount="1">
        <brk id="6" max="23"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cale="85" showGridLines="0">
      <colBreaks count="1" manualBreakCount="1">
        <brk id="6" max="23"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cale="85" showGridLines="0" printArea="1">
      <colBreaks count="1" manualBreakCount="1">
        <brk id="6" max="23"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cale="85" showGridLines="0">
      <colBreaks count="1" manualBreakCount="1">
        <brk id="6" max="23"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cale="85" showGridLines="0" printArea="1">
      <colBreaks count="1" manualBreakCount="1">
        <brk id="6" max="23"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cale="85" showGridLines="0">
      <colBreaks count="1" manualBreakCount="1">
        <brk id="6" max="23"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cale="85" showGridLines="0">
      <colBreaks count="1" manualBreakCount="1">
        <brk id="6" max="23"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cale="85" showGridLines="0" printArea="1">
      <selection activeCell="F1" sqref="F1"/>
      <colBreaks count="1" manualBreakCount="1">
        <brk id="6" max="23"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cale="85" showGridLines="0" printArea="1">
      <selection activeCell="F1" sqref="F1"/>
      <colBreaks count="1" manualBreakCount="1">
        <brk id="6" max="23"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cale="85" showGridLines="0">
      <selection activeCell="F1" sqref="F1"/>
      <colBreaks count="1" manualBreakCount="1">
        <brk id="6" max="23"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cale="85" showGridLines="0" printArea="1">
      <selection activeCell="F1" sqref="F1"/>
      <colBreaks count="1" manualBreakCount="1">
        <brk id="6" max="23"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cale="85" showGridLines="0" printArea="1">
      <selection activeCell="F1" sqref="F1"/>
      <colBreaks count="1" manualBreakCount="1">
        <brk id="6" max="23"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cale="85" showGridLines="0" printArea="1">
      <selection activeCell="F1" sqref="F1"/>
      <colBreaks count="1" manualBreakCount="1">
        <brk id="6" max="23"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cale="85" showGridLines="0" printArea="1">
      <selection activeCell="F1" sqref="F1"/>
      <colBreaks count="1" manualBreakCount="1">
        <brk id="6" max="23"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cale="85" showGridLines="0">
      <selection activeCell="F1" sqref="F1"/>
      <colBreaks count="1" manualBreakCount="1">
        <brk id="6" max="23"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cale="85" showGridLines="0" printArea="1">
      <selection activeCell="F1" sqref="F1"/>
      <colBreaks count="1" manualBreakCount="1">
        <brk id="6" max="23"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cale="85" showGridLines="0" printArea="1">
      <selection activeCell="F1" sqref="F1"/>
      <colBreaks count="1" manualBreakCount="1">
        <brk id="6" max="23"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cale="85" showGridLines="0">
      <selection activeCell="F1" sqref="F1"/>
      <colBreaks count="1" manualBreakCount="1">
        <brk id="6" max="23"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cale="85" showGridLines="0" printArea="1">
      <selection activeCell="F1" sqref="F1"/>
      <colBreaks count="1" manualBreakCount="1">
        <brk id="6" max="23"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cale="85" showGridLines="0" printArea="1">
      <selection activeCell="F1" sqref="F1"/>
      <colBreaks count="1" manualBreakCount="1">
        <brk id="6" max="23"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cale="85" showGridLines="0">
      <selection activeCell="F1" sqref="F1"/>
      <colBreaks count="1" manualBreakCount="1">
        <brk id="6" max="23"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cale="85" showGridLines="0">
      <selection activeCell="F1" sqref="F1"/>
      <colBreaks count="1" manualBreakCount="1">
        <brk id="6" max="23"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cale="85" showGridLines="0" printArea="1">
      <selection activeCell="F1" sqref="F1"/>
      <colBreaks count="1" manualBreakCount="1">
        <brk id="6" max="23"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cale="85" showGridLines="0" printArea="1">
      <selection activeCell="F1" sqref="F1"/>
      <colBreaks count="1" manualBreakCount="1">
        <brk id="6" max="23"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cale="85" showGridLines="0">
      <selection activeCell="F1" sqref="F1"/>
      <colBreaks count="1" manualBreakCount="1">
        <brk id="6" max="23"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cale="85" showGridLines="0">
      <selection activeCell="F1" sqref="F1"/>
      <colBreaks count="1" manualBreakCount="1">
        <brk id="6" max="23"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cale="85" showGridLines="0" printArea="1">
      <selection activeCell="F1" sqref="F1"/>
      <colBreaks count="1" manualBreakCount="1">
        <brk id="6" max="23"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cale="85" showGridLines="0" printArea="1">
      <selection activeCell="F1" sqref="F1"/>
      <colBreaks count="1" manualBreakCount="1">
        <brk id="6" max="23"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cale="85" showGridLines="0" printArea="1">
      <selection activeCell="F1" sqref="F1"/>
      <colBreaks count="1" manualBreakCount="1">
        <brk id="6" max="23"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cale="115" showGridLines="0">
      <selection activeCell="K19" sqref="K19"/>
      <colBreaks count="1" manualBreakCount="1">
        <brk id="6" max="23"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cale="115" showGridLines="0" printArea="1">
      <selection activeCell="K19" sqref="K19"/>
      <colBreaks count="1" manualBreakCount="1">
        <brk id="6" max="23" man="1"/>
      </colBreaks>
      <pageMargins left="0.25" right="0.25" top="0.75" bottom="0.75" header="0.3" footer="0.3"/>
      <pageSetup paperSize="9"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horizontalDpi="300" verticalDpi="300" r:id="rId68"/>
  <headerFooter>
    <oddFooter>&amp;C- &amp;P -</oddFooter>
  </headerFooter>
  <colBreaks count="1" manualBreakCount="1">
    <brk id="6" max="23" man="1"/>
  </colBreaks>
  <drawing r:id="rId6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0"/>
  <sheetViews>
    <sheetView showGridLines="0" zoomScale="85" zoomScaleNormal="85" zoomScaleSheetLayoutView="100" workbookViewId="0">
      <selection activeCell="L29" sqref="L29"/>
    </sheetView>
  </sheetViews>
  <sheetFormatPr defaultColWidth="9" defaultRowHeight="13.5"/>
  <cols>
    <col min="1" max="2" width="11.875" style="209" customWidth="1"/>
    <col min="3" max="5" width="14.625" style="209" customWidth="1"/>
    <col min="6" max="16384" width="9" style="209"/>
  </cols>
  <sheetData>
    <row r="1" spans="1:8">
      <c r="F1" s="128" t="s">
        <v>400</v>
      </c>
    </row>
    <row r="2" spans="1:8">
      <c r="A2" s="209" t="s">
        <v>376</v>
      </c>
      <c r="E2" s="85"/>
      <c r="H2" s="209" t="s">
        <v>376</v>
      </c>
    </row>
    <row r="4" spans="1:8" ht="37.5" customHeight="1">
      <c r="A4" s="28" t="s">
        <v>83</v>
      </c>
      <c r="B4" s="73" t="s">
        <v>82</v>
      </c>
      <c r="C4" s="92" t="s">
        <v>715</v>
      </c>
      <c r="D4" s="92" t="s">
        <v>716</v>
      </c>
      <c r="E4" s="50" t="s">
        <v>375</v>
      </c>
    </row>
    <row r="5" spans="1:8" ht="22.5" customHeight="1">
      <c r="A5" s="50">
        <v>2010</v>
      </c>
      <c r="B5" s="50" t="s">
        <v>333</v>
      </c>
      <c r="C5" s="84">
        <v>22202</v>
      </c>
      <c r="D5" s="84">
        <v>2033</v>
      </c>
      <c r="E5" s="60">
        <v>9.0903186187675669</v>
      </c>
    </row>
    <row r="6" spans="1:8" ht="22.5" customHeight="1">
      <c r="A6" s="50" t="s">
        <v>364</v>
      </c>
      <c r="B6" s="50" t="s">
        <v>334</v>
      </c>
      <c r="C6" s="84">
        <v>21750</v>
      </c>
      <c r="D6" s="84">
        <v>1802</v>
      </c>
      <c r="E6" s="60">
        <v>8.9568758609488643</v>
      </c>
    </row>
    <row r="7" spans="1:8" ht="22.5" customHeight="1">
      <c r="A7" s="50" t="s">
        <v>626</v>
      </c>
      <c r="B7" s="50" t="s">
        <v>335</v>
      </c>
      <c r="C7" s="84">
        <v>19299</v>
      </c>
      <c r="D7" s="84">
        <v>1903</v>
      </c>
      <c r="E7" s="60">
        <v>7.8461125940010001</v>
      </c>
    </row>
    <row r="8" spans="1:8" ht="22.5" customHeight="1">
      <c r="A8" s="50" t="s">
        <v>2033</v>
      </c>
      <c r="B8" s="50" t="s">
        <v>336</v>
      </c>
      <c r="C8" s="84">
        <v>18639</v>
      </c>
      <c r="D8" s="84">
        <v>1885</v>
      </c>
      <c r="E8" s="60">
        <v>8.0917388708124651</v>
      </c>
    </row>
    <row r="9" spans="1:8" ht="22.5" customHeight="1">
      <c r="A9" s="50">
        <v>2014</v>
      </c>
      <c r="B9" s="50" t="s">
        <v>337</v>
      </c>
      <c r="C9" s="84">
        <v>18699</v>
      </c>
      <c r="D9" s="84">
        <v>1797</v>
      </c>
      <c r="E9" s="60">
        <v>8.1859119665027862</v>
      </c>
    </row>
    <row r="10" spans="1:8" ht="22.5" customHeight="1">
      <c r="A10" s="50">
        <v>2015</v>
      </c>
      <c r="B10" s="50" t="s">
        <v>105</v>
      </c>
      <c r="C10" s="84">
        <v>18711</v>
      </c>
      <c r="D10" s="84">
        <v>1833</v>
      </c>
      <c r="E10" s="60">
        <v>8.1921274489929772</v>
      </c>
    </row>
    <row r="11" spans="1:8" ht="22.5" customHeight="1">
      <c r="A11" s="50">
        <v>2016</v>
      </c>
      <c r="B11" s="50" t="s">
        <v>338</v>
      </c>
      <c r="C11" s="84">
        <v>18870</v>
      </c>
      <c r="D11" s="84">
        <v>1912</v>
      </c>
      <c r="E11" s="60">
        <v>8.0422403852170579</v>
      </c>
    </row>
    <row r="12" spans="1:8" ht="22.5" customHeight="1">
      <c r="A12" s="50">
        <v>2017</v>
      </c>
      <c r="B12" s="50" t="s">
        <v>339</v>
      </c>
      <c r="C12" s="84">
        <v>18761</v>
      </c>
      <c r="D12" s="84">
        <v>1738</v>
      </c>
      <c r="E12" s="60">
        <v>7.84</v>
      </c>
    </row>
    <row r="13" spans="1:8" ht="22.5" customHeight="1">
      <c r="A13" s="50">
        <v>2018</v>
      </c>
      <c r="B13" s="50" t="s">
        <v>340</v>
      </c>
      <c r="C13" s="84">
        <v>18471</v>
      </c>
      <c r="D13" s="84">
        <v>1628</v>
      </c>
      <c r="E13" s="60">
        <v>7.54</v>
      </c>
    </row>
    <row r="14" spans="1:8" ht="22.5" customHeight="1">
      <c r="A14" s="50">
        <v>2019</v>
      </c>
      <c r="B14" s="50" t="s">
        <v>341</v>
      </c>
      <c r="C14" s="84">
        <v>18271</v>
      </c>
      <c r="D14" s="84">
        <v>1700</v>
      </c>
      <c r="E14" s="60">
        <v>6.96</v>
      </c>
    </row>
    <row r="15" spans="1:8" ht="22.5" customHeight="1">
      <c r="A15" s="50">
        <v>2020</v>
      </c>
      <c r="B15" s="50" t="s">
        <v>116</v>
      </c>
      <c r="C15" s="84">
        <v>18058</v>
      </c>
      <c r="D15" s="84">
        <v>1476</v>
      </c>
      <c r="E15" s="60">
        <v>7.04</v>
      </c>
    </row>
    <row r="16" spans="1:8" ht="22.5" customHeight="1">
      <c r="A16" s="228">
        <v>2021</v>
      </c>
      <c r="B16" s="229" t="s">
        <v>366</v>
      </c>
      <c r="C16" s="219">
        <v>17632</v>
      </c>
      <c r="D16" s="219">
        <v>1457</v>
      </c>
      <c r="E16" s="230">
        <v>6.85</v>
      </c>
    </row>
    <row r="17" spans="1:5" ht="22.5" customHeight="1">
      <c r="A17" s="350">
        <v>2022</v>
      </c>
      <c r="B17" s="350" t="s">
        <v>367</v>
      </c>
      <c r="C17" s="296">
        <v>17012</v>
      </c>
      <c r="D17" s="296">
        <v>1355</v>
      </c>
      <c r="E17" s="347">
        <v>6.1</v>
      </c>
    </row>
    <row r="18" spans="1:5" ht="22.5" customHeight="1">
      <c r="A18" s="986">
        <v>2023</v>
      </c>
      <c r="B18" s="986" t="s">
        <v>368</v>
      </c>
      <c r="C18" s="296">
        <v>16279</v>
      </c>
      <c r="D18" s="296">
        <v>1274</v>
      </c>
      <c r="E18" s="347">
        <v>5.93</v>
      </c>
    </row>
    <row r="19" spans="1:5" ht="22.5" customHeight="1">
      <c r="A19" s="986">
        <v>2024</v>
      </c>
      <c r="B19" s="986" t="s">
        <v>2074</v>
      </c>
      <c r="C19" s="58">
        <v>15386</v>
      </c>
      <c r="D19" s="58">
        <v>1239</v>
      </c>
      <c r="E19" s="48">
        <v>5.32</v>
      </c>
    </row>
    <row r="20" spans="1:5" ht="22.5" customHeight="1"/>
  </sheetData>
  <customSheetViews>
    <customSheetView guid="{7638DF67-4320-4B2E-8CED-F30400A22A6F}" showGridLines="0" printArea="1">
      <selection activeCell="H2" sqref="H2"/>
      <colBreaks count="1" manualBreakCount="1">
        <brk id="6" max="17" man="1"/>
      </colBreaks>
      <pageMargins left="0.7" right="0.7" top="0.75" bottom="0.75" header="0.3" footer="0.3"/>
      <pageSetup paperSize="9" scale="70" orientation="portrait" horizontalDpi="300" verticalDpi="300" r:id="rId1"/>
    </customSheetView>
    <customSheetView guid="{033C36F7-E1E4-46BF-954B-BBA7310CE75C}" showGridLines="0">
      <selection activeCell="H2" sqref="H2"/>
      <colBreaks count="1" manualBreakCount="1">
        <brk id="6" max="17" man="1"/>
      </colBreaks>
      <pageMargins left="0.7" right="0.7" top="0.75" bottom="0.75" header="0.3" footer="0.3"/>
      <pageSetup paperSize="9" scale="70" orientation="portrait" horizontalDpi="300" verticalDpi="300" r:id="rId2"/>
    </customSheetView>
    <customSheetView guid="{36472B0F-2A8F-4437-8A5B-DB8B4B6E968E}" showGridLines="0" printArea="1">
      <selection activeCell="H2" sqref="H2"/>
      <colBreaks count="1" manualBreakCount="1">
        <brk id="6" max="17" man="1"/>
      </colBreaks>
      <pageMargins left="0.7" right="0.7" top="0.75" bottom="0.75" header="0.3" footer="0.3"/>
      <pageSetup paperSize="9" scale="70" orientation="portrait" horizontalDpi="300" verticalDpi="300" r:id="rId3"/>
    </customSheetView>
    <customSheetView guid="{2D0A6E8D-0408-4801-8FAA-C5FD88FF0EC2}" showGridLines="0">
      <selection activeCell="H2" sqref="H2"/>
      <colBreaks count="1" manualBreakCount="1">
        <brk id="6" max="17" man="1"/>
      </colBreaks>
      <pageMargins left="0.7" right="0.7" top="0.75" bottom="0.75" header="0.3" footer="0.3"/>
      <pageSetup paperSize="9" scale="70" orientation="portrait" horizontalDpi="300" verticalDpi="300" r:id="rId4"/>
    </customSheetView>
    <customSheetView guid="{CCAE2F8D-A096-471A-A5DB-761473E75C80}" showGridLines="0" printArea="1">
      <selection activeCell="H2" sqref="H2"/>
      <colBreaks count="1" manualBreakCount="1">
        <brk id="6" max="17" man="1"/>
      </colBreaks>
      <pageMargins left="0.7" right="0.7" top="0.75" bottom="0.75" header="0.3" footer="0.3"/>
      <pageSetup paperSize="9" scale="70" orientation="portrait" horizontalDpi="300" verticalDpi="300" r:id="rId5"/>
    </customSheetView>
    <customSheetView guid="{A70FDA42-82B2-4F14-8984-2E2044C05861}" showGridLines="0">
      <selection activeCell="H2" sqref="H2"/>
      <colBreaks count="1" manualBreakCount="1">
        <brk id="6" max="17" man="1"/>
      </colBreaks>
      <pageMargins left="0.7" right="0.7" top="0.75" bottom="0.75" header="0.3" footer="0.3"/>
      <pageSetup paperSize="9" scale="70" orientation="portrait" horizontalDpi="300" verticalDpi="300" r:id="rId6"/>
    </customSheetView>
    <customSheetView guid="{F8F8F397-D6A3-4BD0-9E53-3D39483D1CBF}" showGridLines="0">
      <selection activeCell="H2" sqref="H2"/>
      <colBreaks count="1" manualBreakCount="1">
        <brk id="6" max="17" man="1"/>
      </colBreaks>
      <pageMargins left="0.7" right="0.7" top="0.75" bottom="0.75" header="0.3" footer="0.3"/>
      <pageSetup paperSize="9" scale="70" orientation="portrait" horizontalDpi="300" verticalDpi="300" r:id="rId7"/>
    </customSheetView>
    <customSheetView guid="{D673FFEC-E07D-49B9-A0FC-BCF5FDFD2C67}" showGridLines="0">
      <selection activeCell="H2" sqref="H2"/>
      <colBreaks count="1" manualBreakCount="1">
        <brk id="6" max="17" man="1"/>
      </colBreaks>
      <pageMargins left="0.7" right="0.7" top="0.75" bottom="0.75" header="0.3" footer="0.3"/>
      <pageSetup paperSize="9" scale="70" orientation="portrait" horizontalDpi="300" verticalDpi="300" r:id="rId8"/>
    </customSheetView>
    <customSheetView guid="{EE98275F-E3BA-4A7E-BE2A-0F7F35847352}" showGridLines="0" printArea="1">
      <selection activeCell="H2" sqref="H2"/>
      <colBreaks count="1" manualBreakCount="1">
        <brk id="6" max="17" man="1"/>
      </colBreaks>
      <pageMargins left="0.7" right="0.7" top="0.75" bottom="0.75" header="0.3" footer="0.3"/>
      <pageSetup paperSize="9" scale="70" orientation="portrait" horizontalDpi="300" verticalDpi="300" r:id="rId9"/>
    </customSheetView>
    <customSheetView guid="{97E03D02-D480-4666-A6E1-59D4144B3FD9}" showGridLines="0" printArea="1">
      <colBreaks count="1" manualBreakCount="1">
        <brk id="6" max="17" man="1"/>
      </colBreaks>
      <pageMargins left="0.7" right="0.7" top="0.75" bottom="0.75" header="0.3" footer="0.3"/>
      <pageSetup paperSize="9" scale="70" orientation="portrait" horizontalDpi="300" verticalDpi="300" r:id="rId10"/>
    </customSheetView>
    <customSheetView guid="{9A3FFD83-48B2-47DA-8A5E-53892F5AF928}" showGridLines="0" printArea="1">
      <selection activeCell="H2" sqref="H2"/>
      <colBreaks count="1" manualBreakCount="1">
        <brk id="6" max="17" man="1"/>
      </colBreaks>
      <pageMargins left="0.7" right="0.7" top="0.75" bottom="0.75" header="0.3" footer="0.3"/>
      <pageSetup paperSize="9" scale="70" orientation="portrait" horizontalDpi="300" verticalDpi="300" r:id="rId11"/>
    </customSheetView>
    <customSheetView guid="{717D5D0E-03BD-42FE-B02F-A9FF9CADF1A5}" showGridLines="0">
      <selection activeCell="H2" sqref="H2"/>
      <colBreaks count="1" manualBreakCount="1">
        <brk id="6" max="17" man="1"/>
      </colBreaks>
      <pageMargins left="0.7" right="0.7" top="0.75" bottom="0.75" header="0.3" footer="0.3"/>
      <pageSetup paperSize="9" scale="70" orientation="portrait" horizontalDpi="300" verticalDpi="300" r:id="rId12"/>
    </customSheetView>
    <customSheetView guid="{30A2590E-B68F-488E-B4E2-55E3D8A53AAC}" showGridLines="0">
      <selection activeCell="H2" sqref="H2"/>
      <colBreaks count="1" manualBreakCount="1">
        <brk id="6" max="17" man="1"/>
      </colBreaks>
      <pageMargins left="0.7" right="0.7" top="0.75" bottom="0.75" header="0.3" footer="0.3"/>
      <pageSetup paperSize="9" scale="70" orientation="portrait" horizontalDpi="300" verticalDpi="300" r:id="rId13"/>
    </customSheetView>
    <customSheetView guid="{031DD57E-C293-423A-8DF7-B2FDC9241663}" showGridLines="0">
      <selection activeCell="H2" sqref="H2"/>
      <colBreaks count="1" manualBreakCount="1">
        <brk id="6" max="17" man="1"/>
      </colBreaks>
      <pageMargins left="0.7" right="0.7" top="0.75" bottom="0.75" header="0.3" footer="0.3"/>
      <pageSetup paperSize="9" scale="70" orientation="portrait" horizontalDpi="300" verticalDpi="300" r:id="rId14"/>
    </customSheetView>
    <customSheetView guid="{F9B3178F-FE3C-420E-BE2A-18A94A5552B8}" showGridLines="0">
      <selection activeCell="H2" sqref="H2"/>
      <colBreaks count="1" manualBreakCount="1">
        <brk id="6" max="17" man="1"/>
      </colBreaks>
      <pageMargins left="0.7" right="0.7" top="0.75" bottom="0.75" header="0.3" footer="0.3"/>
      <pageSetup paperSize="9" scale="70" orientation="portrait" horizontalDpi="300" verticalDpi="300" r:id="rId15"/>
    </customSheetView>
    <customSheetView guid="{F314B098-4B95-4B92-8423-CB04A69922DF}" showGridLines="0" printArea="1">
      <colBreaks count="1" manualBreakCount="1">
        <brk id="6" max="17" man="1"/>
      </colBreaks>
      <pageMargins left="0.7" right="0.7" top="0.75" bottom="0.75" header="0.3" footer="0.3"/>
      <pageSetup paperSize="9" scale="70" orientation="portrait" horizontalDpi="300" verticalDpi="300" r:id="rId16"/>
    </customSheetView>
    <customSheetView guid="{BBA60712-7519-46EB-A3CF-B043CF2D8D90}" showGridLines="0" printArea="1">
      <colBreaks count="1" manualBreakCount="1">
        <brk id="6" max="17" man="1"/>
      </colBreaks>
      <pageMargins left="0.7" right="0.7" top="0.75" bottom="0.75" header="0.3" footer="0.3"/>
      <pageSetup paperSize="9" scale="70" orientation="portrait" horizontalDpi="300" verticalDpi="300" r:id="rId17"/>
    </customSheetView>
    <customSheetView guid="{FAEA9D20-506D-4159-8291-B8ED06C29A08}" showGridLines="0">
      <colBreaks count="1" manualBreakCount="1">
        <brk id="6" max="17" man="1"/>
      </colBreaks>
      <pageMargins left="0.7" right="0.7" top="0.75" bottom="0.75" header="0.3" footer="0.3"/>
      <pageSetup paperSize="9" scale="70" orientation="portrait" horizontalDpi="300" verticalDpi="300" r:id="rId18"/>
    </customSheetView>
    <customSheetView guid="{499C3B7B-ECFB-4FFB-BA0B-0B7B9DCC326F}" showGridLines="0" printArea="1">
      <colBreaks count="1" manualBreakCount="1">
        <brk id="6" max="17" man="1"/>
      </colBreaks>
      <pageMargins left="0.7" right="0.7" top="0.75" bottom="0.75" header="0.3" footer="0.3"/>
      <pageSetup paperSize="9" scale="70" orientation="portrait" horizontalDpi="300" verticalDpi="300" r:id="rId19"/>
    </customSheetView>
    <customSheetView guid="{582EB886-5348-41F7-B6C3-7D5782D3ACD9}" showGridLines="0">
      <colBreaks count="1" manualBreakCount="1">
        <brk id="6" max="17" man="1"/>
      </colBreaks>
      <pageMargins left="0.7" right="0.7" top="0.75" bottom="0.75" header="0.3" footer="0.3"/>
      <pageSetup paperSize="9" scale="70" orientation="portrait" horizontalDpi="300" verticalDpi="300" r:id="rId20"/>
    </customSheetView>
    <customSheetView guid="{67A28A89-E198-4A6E-809F-7C1EE1D592B0}" showGridLines="0" printArea="1">
      <colBreaks count="1" manualBreakCount="1">
        <brk id="6" max="17" man="1"/>
      </colBreaks>
      <pageMargins left="0.7" right="0.7" top="0.75" bottom="0.75" header="0.3" footer="0.3"/>
      <pageSetup paperSize="9" scale="70" orientation="portrait" horizontalDpi="300" verticalDpi="300" r:id="rId21"/>
    </customSheetView>
    <customSheetView guid="{CED0B8D9-B004-48AD-A858-70C151F3F6A0}" showGridLines="0">
      <colBreaks count="1" manualBreakCount="1">
        <brk id="6" max="17" man="1"/>
      </colBreaks>
      <pageMargins left="0.7" right="0.7" top="0.75" bottom="0.75" header="0.3" footer="0.3"/>
      <pageSetup paperSize="9" scale="70" orientation="portrait" horizontalDpi="300" verticalDpi="300" r:id="rId22"/>
    </customSheetView>
    <customSheetView guid="{76A99285-706C-47CC-88FC-63EDE717FCB7}" showGridLines="0">
      <colBreaks count="1" manualBreakCount="1">
        <brk id="6" max="17" man="1"/>
      </colBreaks>
      <pageMargins left="0.7" right="0.7" top="0.75" bottom="0.75" header="0.3" footer="0.3"/>
      <pageSetup paperSize="9" scale="70" orientation="portrait" horizontalDpi="300" verticalDpi="300" r:id="rId23"/>
    </customSheetView>
    <customSheetView guid="{00865AC3-5823-4499-87D6-A32864153DFC}" showGridLines="0">
      <colBreaks count="1" manualBreakCount="1">
        <brk id="6" max="17" man="1"/>
      </colBreaks>
      <pageMargins left="0.7" right="0.7" top="0.75" bottom="0.75" header="0.3" footer="0.3"/>
      <pageSetup paperSize="9" scale="70" orientation="portrait" horizontalDpi="300" verticalDpi="300" r:id="rId24"/>
    </customSheetView>
    <customSheetView guid="{441DB8A6-A33C-419D-875A-3F2FFBE6E0E8}" showGridLines="0">
      <colBreaks count="1" manualBreakCount="1">
        <brk id="6" max="17" man="1"/>
      </colBreaks>
      <pageMargins left="0.7" right="0.7" top="0.75" bottom="0.75" header="0.3" footer="0.3"/>
      <pageSetup paperSize="9" scale="70" orientation="portrait" horizontalDpi="300" verticalDpi="300" r:id="rId25"/>
    </customSheetView>
    <customSheetView guid="{2BC28E4B-9C81-4843-8B55-63150A8DD92B}" showGridLines="0">
      <colBreaks count="1" manualBreakCount="1">
        <brk id="6" max="17" man="1"/>
      </colBreaks>
      <pageMargins left="0.7" right="0.7" top="0.75" bottom="0.75" header="0.3" footer="0.3"/>
      <pageSetup paperSize="9" scale="70" orientation="portrait" horizontalDpi="300" verticalDpi="300" r:id="rId26"/>
    </customSheetView>
    <customSheetView guid="{CEC8D9A4-667A-441A-B348-38BA69B851DA}" showGridLines="0">
      <colBreaks count="1" manualBreakCount="1">
        <brk id="6" max="17" man="1"/>
      </colBreaks>
      <pageMargins left="0.7" right="0.7" top="0.75" bottom="0.75" header="0.3" footer="0.3"/>
      <pageSetup paperSize="9" scale="70" orientation="portrait" horizontalDpi="300" verticalDpi="300" r:id="rId27"/>
    </customSheetView>
    <customSheetView guid="{84F041DC-148A-40FE-A6D1-68C2D054DF55}" showGridLines="0">
      <colBreaks count="1" manualBreakCount="1">
        <brk id="6" max="17" man="1"/>
      </colBreaks>
      <pageMargins left="0.7" right="0.7" top="0.75" bottom="0.75" header="0.3" footer="0.3"/>
      <pageSetup paperSize="9" scale="70" orientation="portrait" horizontalDpi="300" verticalDpi="300" r:id="rId28"/>
    </customSheetView>
    <customSheetView guid="{EA8DD5C4-37CD-4D83-93C6-8AAE3FA22626}" showGridLines="0">
      <colBreaks count="1" manualBreakCount="1">
        <brk id="6" max="17" man="1"/>
      </colBreaks>
      <pageMargins left="0.7" right="0.7" top="0.75" bottom="0.75" header="0.3" footer="0.3"/>
      <pageSetup paperSize="9" scale="70" orientation="portrait" horizontalDpi="300" verticalDpi="300" r:id="rId29"/>
    </customSheetView>
    <customSheetView guid="{EB719729-E4E7-4A6B-A0F2-B45634A8A39C}" showGridLines="0">
      <colBreaks count="1" manualBreakCount="1">
        <brk id="6" max="17" man="1"/>
      </colBreaks>
      <pageMargins left="0.7" right="0.7" top="0.75" bottom="0.75" header="0.3" footer="0.3"/>
      <pageSetup paperSize="9" scale="70" orientation="portrait" horizontalDpi="300" verticalDpi="300" r:id="rId30"/>
    </customSheetView>
    <customSheetView guid="{3BCE3315-BEC0-4AD9-A818-0BC0D795FE7B}" showGridLines="0" printArea="1">
      <colBreaks count="1" manualBreakCount="1">
        <brk id="6" max="17" man="1"/>
      </colBreaks>
      <pageMargins left="0.7" right="0.7" top="0.75" bottom="0.75" header="0.3" footer="0.3"/>
      <pageSetup paperSize="9" scale="70" orientation="portrait" horizontalDpi="300" verticalDpi="300" r:id="rId31"/>
    </customSheetView>
    <customSheetView guid="{D5E8139D-26D3-42E5-96BB-6121322C48CB}" showGridLines="0">
      <colBreaks count="1" manualBreakCount="1">
        <brk id="6" max="17" man="1"/>
      </colBreaks>
      <pageMargins left="0.7" right="0.7" top="0.75" bottom="0.75" header="0.3" footer="0.3"/>
      <pageSetup paperSize="9" scale="70" orientation="portrait" horizontalDpi="300" verticalDpi="300" r:id="rId32"/>
    </customSheetView>
    <customSheetView guid="{A7A537DD-3639-4028-8374-24EF93F7F50D}" showGridLines="0" printArea="1">
      <colBreaks count="1" manualBreakCount="1">
        <brk id="6" max="17" man="1"/>
      </colBreaks>
      <pageMargins left="0.7" right="0.7" top="0.75" bottom="0.75" header="0.3" footer="0.3"/>
      <pageSetup paperSize="9" scale="70" orientation="portrait" horizontalDpi="300" verticalDpi="300" r:id="rId33"/>
    </customSheetView>
    <customSheetView guid="{0B51740E-E870-447D-82CF-F9426A0FDB8A}" showGridLines="0">
      <colBreaks count="1" manualBreakCount="1">
        <brk id="6" max="17" man="1"/>
      </colBreaks>
      <pageMargins left="0.7" right="0.7" top="0.75" bottom="0.75" header="0.3" footer="0.3"/>
      <pageSetup paperSize="9" scale="70" orientation="portrait" horizontalDpi="300" verticalDpi="300" r:id="rId34"/>
    </customSheetView>
    <customSheetView guid="{B25978DA-B72A-4DF3-B7F6-0B7323E18582}" showGridLines="0">
      <colBreaks count="1" manualBreakCount="1">
        <brk id="6" max="17" man="1"/>
      </colBreaks>
      <pageMargins left="0.7" right="0.7" top="0.75" bottom="0.75" header="0.3" footer="0.3"/>
      <pageSetup paperSize="9" scale="70" orientation="portrait" horizontalDpi="300" verticalDpi="300" r:id="rId35"/>
    </customSheetView>
    <customSheetView guid="{1FD8CC80-ABBD-4004-965D-7C3A94C6060A}" showGridLines="0" printArea="1">
      <selection activeCell="H2" sqref="H2"/>
      <colBreaks count="1" manualBreakCount="1">
        <brk id="6" max="17" man="1"/>
      </colBreaks>
      <pageMargins left="0.7" right="0.7" top="0.75" bottom="0.75" header="0.3" footer="0.3"/>
      <pageSetup paperSize="9" scale="70" orientation="portrait" horizontalDpi="300" verticalDpi="300" r:id="rId36"/>
    </customSheetView>
    <customSheetView guid="{4B3B3520-A8B7-4246-A658-5E3046C11156}" showGridLines="0" printArea="1">
      <selection activeCell="H2" sqref="H2"/>
      <colBreaks count="1" manualBreakCount="1">
        <brk id="6" max="17" man="1"/>
      </colBreaks>
      <pageMargins left="0.7" right="0.7" top="0.75" bottom="0.75" header="0.3" footer="0.3"/>
      <pageSetup paperSize="9" scale="70" orientation="portrait" horizontalDpi="300" verticalDpi="300" r:id="rId37"/>
    </customSheetView>
    <customSheetView guid="{8AC86257-3275-45B0-9EB5-FCC978284538}" showGridLines="0">
      <selection activeCell="H2" sqref="H2"/>
      <colBreaks count="1" manualBreakCount="1">
        <brk id="6" max="17" man="1"/>
      </colBreaks>
      <pageMargins left="0.7" right="0.7" top="0.75" bottom="0.75" header="0.3" footer="0.3"/>
      <pageSetup paperSize="9" scale="70" orientation="portrait" horizontalDpi="300" verticalDpi="300" r:id="rId38"/>
    </customSheetView>
    <customSheetView guid="{E45D6C9F-29CA-4814-BB11-FCF7794E8FD9}" showGridLines="0" printArea="1">
      <selection activeCell="H2" sqref="H2"/>
      <colBreaks count="1" manualBreakCount="1">
        <brk id="6" max="17" man="1"/>
      </colBreaks>
      <pageMargins left="0.7" right="0.7" top="0.75" bottom="0.75" header="0.3" footer="0.3"/>
      <pageSetup paperSize="9" scale="70" orientation="portrait" horizontalDpi="300" verticalDpi="300" r:id="rId39"/>
    </customSheetView>
    <customSheetView guid="{8B4E2514-D1F2-4DC0-817C-9C588D7DCCCB}" showGridLines="0" printArea="1">
      <selection activeCell="H2" sqref="H2"/>
      <colBreaks count="1" manualBreakCount="1">
        <brk id="6" max="17" man="1"/>
      </colBreaks>
      <pageMargins left="0.7" right="0.7" top="0.75" bottom="0.75" header="0.3" footer="0.3"/>
      <pageSetup paperSize="9" scale="70" orientation="portrait" horizontalDpi="300" verticalDpi="300" r:id="rId40"/>
    </customSheetView>
    <customSheetView guid="{C0326AA0-4A84-4874-8CF5-FBF582EDE8E4}" showGridLines="0" printArea="1">
      <selection activeCell="H2" sqref="H2"/>
      <colBreaks count="1" manualBreakCount="1">
        <brk id="6" max="17" man="1"/>
      </colBreaks>
      <pageMargins left="0.7" right="0.7" top="0.75" bottom="0.75" header="0.3" footer="0.3"/>
      <pageSetup paperSize="9" scale="70" orientation="portrait" horizontalDpi="300" verticalDpi="300" r:id="rId41"/>
    </customSheetView>
    <customSheetView guid="{59B93C71-A242-4D48-B468-4BF3F954629F}" showGridLines="0" printArea="1">
      <selection activeCell="H2" sqref="H2"/>
      <colBreaks count="1" manualBreakCount="1">
        <brk id="6" max="17" man="1"/>
      </colBreaks>
      <pageMargins left="0.7" right="0.7" top="0.75" bottom="0.75" header="0.3" footer="0.3"/>
      <pageSetup paperSize="9" scale="70" orientation="portrait" horizontalDpi="300" verticalDpi="300" r:id="rId42"/>
    </customSheetView>
    <customSheetView guid="{1E58E4D1-4C75-4B8C-BEB1-17A46DD86746}" showGridLines="0">
      <selection activeCell="H2" sqref="H2"/>
      <colBreaks count="1" manualBreakCount="1">
        <brk id="6" max="17" man="1"/>
      </colBreaks>
      <pageMargins left="0.7" right="0.7" top="0.75" bottom="0.75" header="0.3" footer="0.3"/>
      <pageSetup paperSize="9" scale="70" orientation="portrait" horizontalDpi="300" verticalDpi="300" r:id="rId43"/>
    </customSheetView>
    <customSheetView guid="{D71B0015-E1E5-4683-BC96-4B8372B0A92C}" showGridLines="0" printArea="1">
      <selection activeCell="H2" sqref="H2"/>
      <colBreaks count="1" manualBreakCount="1">
        <brk id="6" max="17" man="1"/>
      </colBreaks>
      <pageMargins left="0.7" right="0.7" top="0.75" bottom="0.75" header="0.3" footer="0.3"/>
      <pageSetup paperSize="9" scale="70" orientation="portrait" horizontalDpi="300" verticalDpi="300" r:id="rId44"/>
    </customSheetView>
    <customSheetView guid="{7A9295A9-5D4A-4252-8AE5-EAA229FB3161}" showGridLines="0" printArea="1">
      <selection activeCell="H2" sqref="H2"/>
      <colBreaks count="1" manualBreakCount="1">
        <brk id="6" max="17" man="1"/>
      </colBreaks>
      <pageMargins left="0.7" right="0.7" top="0.75" bottom="0.75" header="0.3" footer="0.3"/>
      <pageSetup paperSize="9" scale="70" orientation="portrait" horizontalDpi="300" verticalDpi="300" r:id="rId45"/>
    </customSheetView>
    <customSheetView guid="{034C4040-D496-4677-9760-C8AFC8A3816C}" showGridLines="0">
      <selection activeCell="H2" sqref="H2"/>
      <colBreaks count="1" manualBreakCount="1">
        <brk id="6" max="17" man="1"/>
      </colBreaks>
      <pageMargins left="0.7" right="0.7" top="0.75" bottom="0.75" header="0.3" footer="0.3"/>
      <pageSetup paperSize="9" scale="70" orientation="portrait" horizontalDpi="300" verticalDpi="300" r:id="rId46"/>
    </customSheetView>
    <customSheetView guid="{430D13A4-4EC3-4F3B-94F5-67B604D20D98}" showGridLines="0" printArea="1">
      <selection activeCell="H2" sqref="H2"/>
      <colBreaks count="1" manualBreakCount="1">
        <brk id="6" max="17" man="1"/>
      </colBreaks>
      <pageMargins left="0.7" right="0.7" top="0.75" bottom="0.75" header="0.3" footer="0.3"/>
      <pageSetup paperSize="9" scale="70" orientation="portrait" horizontalDpi="300" verticalDpi="300" r:id="rId47"/>
    </customSheetView>
    <customSheetView guid="{337CCED3-5E6B-4E3D-BC98-489707EF974E}" showGridLines="0" printArea="1">
      <selection activeCell="H2" sqref="H2"/>
      <colBreaks count="1" manualBreakCount="1">
        <brk id="6" max="17" man="1"/>
      </colBreaks>
      <pageMargins left="0.7" right="0.7" top="0.75" bottom="0.75" header="0.3" footer="0.3"/>
      <pageSetup paperSize="9" scale="70" orientation="portrait" horizontalDpi="300" verticalDpi="300" r:id="rId48"/>
    </customSheetView>
    <customSheetView guid="{0EDD8A79-DA95-4C03-AB90-8EF8BEF7366A}" showGridLines="0">
      <selection activeCell="H2" sqref="H2"/>
      <colBreaks count="1" manualBreakCount="1">
        <brk id="6" max="17" man="1"/>
      </colBreaks>
      <pageMargins left="0.7" right="0.7" top="0.75" bottom="0.75" header="0.3" footer="0.3"/>
      <pageSetup paperSize="9" scale="70" orientation="portrait" horizontalDpi="300" verticalDpi="300" r:id="rId49"/>
    </customSheetView>
    <customSheetView guid="{214495F1-9B71-47E5-887D-A07A1A95C8B8}" showGridLines="0">
      <selection activeCell="H2" sqref="H2"/>
      <colBreaks count="1" manualBreakCount="1">
        <brk id="6" max="17" man="1"/>
      </colBreaks>
      <pageMargins left="0.7" right="0.7" top="0.75" bottom="0.75" header="0.3" footer="0.3"/>
      <pageSetup paperSize="9" scale="70" orientation="portrait" horizontalDpi="300" verticalDpi="300" r:id="rId50"/>
    </customSheetView>
    <customSheetView guid="{CD8CBEF9-02F2-47BF-8155-972E366007BB}" showGridLines="0" printArea="1">
      <selection activeCell="H2" sqref="H2"/>
      <colBreaks count="1" manualBreakCount="1">
        <brk id="6" max="17" man="1"/>
      </colBreaks>
      <pageMargins left="0.7" right="0.7" top="0.75" bottom="0.75" header="0.3" footer="0.3"/>
      <pageSetup paperSize="9" scale="70" orientation="portrait" horizontalDpi="300" verticalDpi="300" r:id="rId51"/>
    </customSheetView>
    <customSheetView guid="{BD61EDB6-A93F-4890-AEDE-32E26E64EB3F}" showGridLines="0" printArea="1">
      <selection activeCell="H2" sqref="H2"/>
      <colBreaks count="1" manualBreakCount="1">
        <brk id="6" max="17" man="1"/>
      </colBreaks>
      <pageMargins left="0.7" right="0.7" top="0.75" bottom="0.75" header="0.3" footer="0.3"/>
      <pageSetup paperSize="9" scale="70" orientation="portrait" horizontalDpi="300" verticalDpi="300" r:id="rId52"/>
    </customSheetView>
    <customSheetView guid="{2551149C-B400-4FF7-9C66-7D38AF192CD3}" showGridLines="0">
      <selection activeCell="H2" sqref="H2"/>
      <colBreaks count="1" manualBreakCount="1">
        <brk id="6" max="17" man="1"/>
      </colBreaks>
      <pageMargins left="0.7" right="0.7" top="0.75" bottom="0.75" header="0.3" footer="0.3"/>
      <pageSetup paperSize="9" scale="70" orientation="portrait" horizontalDpi="300" verticalDpi="300" r:id="rId53"/>
    </customSheetView>
    <customSheetView guid="{F0A88F7F-B050-44D2-9557-2B68B424EAF3}" showGridLines="0">
      <selection activeCell="H2" sqref="H2"/>
      <colBreaks count="1" manualBreakCount="1">
        <brk id="6" max="17" man="1"/>
      </colBreaks>
      <pageMargins left="0.7" right="0.7" top="0.75" bottom="0.75" header="0.3" footer="0.3"/>
      <pageSetup paperSize="9" scale="70" orientation="portrait" horizontalDpi="300" verticalDpi="300" r:id="rId54"/>
    </customSheetView>
    <customSheetView guid="{2868789A-41EF-4245-B3C9-D4B5F666F8F4}" showGridLines="0" printArea="1">
      <selection activeCell="H2" sqref="H2"/>
      <colBreaks count="1" manualBreakCount="1">
        <brk id="6" max="17" man="1"/>
      </colBreaks>
      <pageMargins left="0.7" right="0.7" top="0.75" bottom="0.75" header="0.3" footer="0.3"/>
      <pageSetup paperSize="9" scale="70" orientation="portrait" horizontalDpi="300" verticalDpi="300" r:id="rId55"/>
    </customSheetView>
    <customSheetView guid="{D4061CCF-D275-4D76-9A0F-61EA73C6A533}" showGridLines="0" printArea="1">
      <selection activeCell="H2" sqref="H2"/>
      <colBreaks count="1" manualBreakCount="1">
        <brk id="6" max="17" man="1"/>
      </colBreaks>
      <pageMargins left="0.7" right="0.7" top="0.75" bottom="0.75" header="0.3" footer="0.3"/>
      <pageSetup paperSize="9" scale="70" orientation="portrait" horizontalDpi="300" verticalDpi="300" r:id="rId56"/>
    </customSheetView>
    <customSheetView guid="{EDD10121-F027-40CB-A383-1ABBBA7824D4}" showGridLines="0" printArea="1">
      <selection activeCell="H2" sqref="H2"/>
      <colBreaks count="1" manualBreakCount="1">
        <brk id="6" max="17" man="1"/>
      </colBreaks>
      <pageMargins left="0.7" right="0.7" top="0.75" bottom="0.75" header="0.3" footer="0.3"/>
      <pageSetup paperSize="9" scale="70" orientation="portrait" horizontalDpi="300" verticalDpi="300" r:id="rId57"/>
    </customSheetView>
    <customSheetView guid="{D6BD57F8-F6EE-4534-8181-C57064A1B98C}" scale="130" showGridLines="0">
      <selection activeCell="G15" sqref="G15"/>
      <colBreaks count="1" manualBreakCount="1">
        <brk id="6" max="17" man="1"/>
      </colBreaks>
      <pageMargins left="0.7" right="0.7" top="0.75" bottom="0.75" header="0.3" footer="0.3"/>
      <pageSetup paperSize="9" scale="70" orientation="portrait" horizontalDpi="300" verticalDpi="300" r:id="rId58"/>
    </customSheetView>
    <customSheetView guid="{277459B4-A39D-41CB-B2BE-AB6578293E76}" scale="130" showGridLines="0" printArea="1">
      <selection activeCell="G15" sqref="G15"/>
      <colBreaks count="1" manualBreakCount="1">
        <brk id="6" max="17" man="1"/>
      </colBreaks>
      <pageMargins left="0.7" right="0.7" top="0.75" bottom="0.75" header="0.3" footer="0.3"/>
      <pageSetup paperSize="9" scale="70" orientation="portrait" horizontalDpi="300" verticalDpi="300" r:id="rId59"/>
    </customSheetView>
  </customSheetViews>
  <phoneticPr fontId="7"/>
  <hyperlinks>
    <hyperlink ref="F1" location="目次!A1" display="目次へ戻る"/>
  </hyperlinks>
  <pageMargins left="0.7" right="0.7" top="0.75" bottom="0.75" header="0.3" footer="0.3"/>
  <pageSetup paperSize="9" scale="70" orientation="portrait" horizontalDpi="300" verticalDpi="300" r:id="rId60"/>
  <colBreaks count="1" manualBreakCount="1">
    <brk id="6" max="17" man="1"/>
  </colBreaks>
  <drawing r:id="rId6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8"/>
  <sheetViews>
    <sheetView topLeftCell="A37" zoomScale="70" zoomScaleNormal="70" zoomScaleSheetLayoutView="90" workbookViewId="0">
      <selection activeCell="T41" sqref="T41"/>
    </sheetView>
  </sheetViews>
  <sheetFormatPr defaultColWidth="9" defaultRowHeight="13.5"/>
  <cols>
    <col min="1" max="1" width="9" style="808"/>
    <col min="2" max="2" width="14.125" style="808" hidden="1" customWidth="1"/>
    <col min="3" max="3" width="14.125" style="808" customWidth="1"/>
    <col min="4" max="4" width="14.125" style="808" hidden="1" customWidth="1"/>
    <col min="5" max="8" width="9" style="808"/>
    <col min="9" max="9" width="8.75" style="808" customWidth="1"/>
    <col min="10" max="16384" width="9" style="808"/>
  </cols>
  <sheetData>
    <row r="1" spans="1:10" ht="28.5">
      <c r="A1" s="803" t="s">
        <v>637</v>
      </c>
      <c r="B1" s="804" t="s">
        <v>1681</v>
      </c>
      <c r="C1" s="804" t="s">
        <v>1695</v>
      </c>
      <c r="D1" s="805" t="s">
        <v>1682</v>
      </c>
      <c r="E1" s="806" t="s">
        <v>1683</v>
      </c>
      <c r="F1" s="807" t="s">
        <v>1684</v>
      </c>
      <c r="G1" s="807" t="s">
        <v>1685</v>
      </c>
      <c r="H1" s="807" t="s">
        <v>1686</v>
      </c>
    </row>
    <row r="2" spans="1:10" ht="14.25">
      <c r="A2" s="809" t="s">
        <v>1687</v>
      </c>
      <c r="B2" s="810"/>
      <c r="C2" s="811"/>
      <c r="D2" s="811"/>
      <c r="E2" s="808">
        <v>4.54</v>
      </c>
      <c r="F2" s="808">
        <v>12</v>
      </c>
      <c r="I2" s="808" t="s">
        <v>1688</v>
      </c>
      <c r="J2" s="808">
        <f>CORREL(C11:C76,E11:E76)</f>
        <v>0.78049593747339785</v>
      </c>
    </row>
    <row r="3" spans="1:10" ht="14.25">
      <c r="A3" s="809">
        <v>48</v>
      </c>
      <c r="B3" s="810"/>
      <c r="C3" s="811"/>
      <c r="D3" s="811"/>
      <c r="E3" s="808">
        <v>4.4000000000000004</v>
      </c>
      <c r="F3" s="808">
        <v>11.9</v>
      </c>
      <c r="I3" s="808" t="s">
        <v>1689</v>
      </c>
      <c r="J3" s="808">
        <f>CORREL(E2:E75,F2:F75)</f>
        <v>0.73010914967984331</v>
      </c>
    </row>
    <row r="4" spans="1:10" ht="14.25">
      <c r="A4" s="809">
        <v>49</v>
      </c>
      <c r="B4" s="810"/>
      <c r="C4" s="811"/>
      <c r="D4" s="811"/>
      <c r="E4" s="808">
        <v>4.32</v>
      </c>
      <c r="F4" s="808">
        <v>10.3</v>
      </c>
      <c r="I4" s="808" t="s">
        <v>1690</v>
      </c>
      <c r="J4" s="808">
        <f>CORREL(E7:E76,G7:G76)</f>
        <v>-0.21917036832646247</v>
      </c>
    </row>
    <row r="5" spans="1:10" ht="14.25">
      <c r="A5" s="809">
        <v>50</v>
      </c>
      <c r="B5" s="810"/>
      <c r="C5" s="811"/>
      <c r="D5" s="811"/>
      <c r="E5" s="808">
        <v>3.65</v>
      </c>
      <c r="F5" s="808">
        <v>8.6</v>
      </c>
      <c r="I5" s="808" t="s">
        <v>1691</v>
      </c>
      <c r="J5" s="808">
        <f>CORREL(E11:E67,H11:H67)</f>
        <v>0.73956532448762147</v>
      </c>
    </row>
    <row r="6" spans="1:10" ht="14.25">
      <c r="A6" s="809">
        <v>51</v>
      </c>
      <c r="B6" s="810"/>
      <c r="C6" s="811"/>
      <c r="D6" s="811"/>
      <c r="E6" s="808">
        <v>3.26</v>
      </c>
      <c r="F6" s="808">
        <v>7.9</v>
      </c>
    </row>
    <row r="7" spans="1:10" ht="14.25">
      <c r="A7" s="809">
        <v>52</v>
      </c>
      <c r="B7" s="810"/>
      <c r="C7" s="811"/>
      <c r="D7" s="811"/>
      <c r="E7" s="808">
        <v>2.98</v>
      </c>
      <c r="F7" s="808">
        <v>7.9</v>
      </c>
      <c r="G7" s="808">
        <v>0.30695673595830697</v>
      </c>
    </row>
    <row r="8" spans="1:10" ht="14.25">
      <c r="A8" s="809">
        <v>53</v>
      </c>
      <c r="B8" s="810"/>
      <c r="C8" s="811"/>
      <c r="D8" s="811"/>
      <c r="E8" s="808">
        <v>2.69</v>
      </c>
      <c r="F8" s="808">
        <v>7.8</v>
      </c>
      <c r="G8" s="808">
        <v>0.3514539363408139</v>
      </c>
    </row>
    <row r="9" spans="1:10" ht="14.25">
      <c r="A9" s="809">
        <v>54</v>
      </c>
      <c r="B9" s="810"/>
      <c r="C9" s="811"/>
      <c r="D9" s="811"/>
      <c r="E9" s="808">
        <v>2.48</v>
      </c>
      <c r="F9" s="808">
        <v>7.9</v>
      </c>
      <c r="G9" s="808">
        <v>0.29816564036507742</v>
      </c>
    </row>
    <row r="10" spans="1:10" ht="14.25">
      <c r="A10" s="809">
        <v>55</v>
      </c>
      <c r="B10" s="810"/>
      <c r="C10" s="811"/>
      <c r="D10" s="811"/>
      <c r="E10" s="808">
        <v>2.37</v>
      </c>
      <c r="F10" s="808">
        <v>8</v>
      </c>
      <c r="G10" s="808">
        <v>0.27484978515126191</v>
      </c>
    </row>
    <row r="11" spans="1:10">
      <c r="A11" s="809">
        <v>56</v>
      </c>
      <c r="B11" s="812">
        <v>1063</v>
      </c>
      <c r="C11" s="813">
        <v>6.3</v>
      </c>
      <c r="D11" s="814">
        <v>0.28999999999999998</v>
      </c>
      <c r="E11" s="808">
        <v>2.2200000000000002</v>
      </c>
      <c r="F11" s="808">
        <v>7.9</v>
      </c>
      <c r="G11" s="808">
        <v>0.3820000147376415</v>
      </c>
      <c r="H11" s="808">
        <v>6.8</v>
      </c>
    </row>
    <row r="12" spans="1:10">
      <c r="A12" s="809">
        <v>57</v>
      </c>
      <c r="B12" s="812">
        <v>1518</v>
      </c>
      <c r="C12" s="813">
        <v>8.6</v>
      </c>
      <c r="D12" s="814">
        <v>0.2</v>
      </c>
      <c r="E12" s="808">
        <v>2.04</v>
      </c>
      <c r="F12" s="808">
        <v>8.5</v>
      </c>
      <c r="G12" s="808">
        <v>0.48475664094883408</v>
      </c>
      <c r="H12" s="808">
        <v>8.1</v>
      </c>
    </row>
    <row r="13" spans="1:10">
      <c r="A13" s="809">
        <v>58</v>
      </c>
      <c r="B13" s="812">
        <v>1050</v>
      </c>
      <c r="C13" s="813">
        <v>5.6</v>
      </c>
      <c r="D13" s="814">
        <v>0.28999999999999998</v>
      </c>
      <c r="E13" s="808">
        <v>2.11</v>
      </c>
      <c r="F13" s="808">
        <v>9</v>
      </c>
      <c r="G13" s="808">
        <v>0.38891003615085762</v>
      </c>
      <c r="H13" s="808">
        <v>6.6</v>
      </c>
    </row>
    <row r="14" spans="1:10">
      <c r="A14" s="809">
        <v>59</v>
      </c>
      <c r="B14" s="812">
        <v>1281</v>
      </c>
      <c r="C14" s="813">
        <v>6.5</v>
      </c>
      <c r="D14" s="814">
        <v>0.2</v>
      </c>
      <c r="E14" s="808">
        <v>2.04</v>
      </c>
      <c r="F14" s="808">
        <v>9.1</v>
      </c>
      <c r="G14" s="808">
        <v>0.50697137690937821</v>
      </c>
      <c r="H14" s="808">
        <v>11.2</v>
      </c>
    </row>
    <row r="15" spans="1:10">
      <c r="A15" s="809">
        <v>60</v>
      </c>
      <c r="B15" s="812">
        <v>1792</v>
      </c>
      <c r="C15" s="813">
        <v>8.6999999999999993</v>
      </c>
      <c r="D15" s="814">
        <v>0.17</v>
      </c>
      <c r="E15" s="808">
        <v>2</v>
      </c>
      <c r="F15" s="808">
        <v>9.3000000000000007</v>
      </c>
      <c r="G15" s="808">
        <v>0.73916240501564534</v>
      </c>
      <c r="H15" s="808">
        <v>12</v>
      </c>
    </row>
    <row r="16" spans="1:10">
      <c r="A16" s="809">
        <v>61</v>
      </c>
      <c r="B16" s="812">
        <v>2970</v>
      </c>
      <c r="C16" s="813">
        <v>13.8</v>
      </c>
      <c r="D16" s="814">
        <v>0.14000000000000001</v>
      </c>
      <c r="E16" s="808">
        <v>1.96</v>
      </c>
      <c r="F16" s="808">
        <v>9.4</v>
      </c>
      <c r="G16" s="808">
        <v>0.95987778495510589</v>
      </c>
      <c r="H16" s="808">
        <v>11.7</v>
      </c>
    </row>
    <row r="17" spans="1:8">
      <c r="A17" s="809">
        <v>62</v>
      </c>
      <c r="B17" s="812">
        <v>2515</v>
      </c>
      <c r="C17" s="813">
        <v>10.7</v>
      </c>
      <c r="D17" s="814">
        <v>0.13</v>
      </c>
      <c r="E17" s="808">
        <v>1.98</v>
      </c>
      <c r="F17" s="808">
        <v>9.8000000000000007</v>
      </c>
      <c r="G17" s="808">
        <v>1.3687352802637778</v>
      </c>
      <c r="H17" s="808">
        <v>7.5</v>
      </c>
    </row>
    <row r="18" spans="1:8">
      <c r="A18" s="809">
        <v>63</v>
      </c>
      <c r="B18" s="812">
        <v>2237</v>
      </c>
      <c r="C18" s="813">
        <v>9.1</v>
      </c>
      <c r="D18" s="814">
        <v>0.16</v>
      </c>
      <c r="E18" s="808">
        <v>2</v>
      </c>
      <c r="F18" s="808">
        <v>9.6999999999999993</v>
      </c>
      <c r="G18" s="808">
        <v>0.7</v>
      </c>
      <c r="H18" s="808">
        <v>10.4</v>
      </c>
    </row>
    <row r="19" spans="1:8">
      <c r="A19" s="809">
        <v>64</v>
      </c>
      <c r="B19" s="812">
        <v>3305</v>
      </c>
      <c r="C19" s="813">
        <v>12.4</v>
      </c>
      <c r="D19" s="814">
        <v>0.1</v>
      </c>
      <c r="E19" s="808">
        <v>2.0499999999999998</v>
      </c>
      <c r="F19" s="808">
        <v>9.9</v>
      </c>
      <c r="G19" s="808">
        <v>0.8</v>
      </c>
      <c r="H19" s="808">
        <v>9.5</v>
      </c>
    </row>
    <row r="20" spans="1:8">
      <c r="A20" s="809">
        <v>65</v>
      </c>
      <c r="B20" s="812">
        <v>3150</v>
      </c>
      <c r="C20" s="813">
        <v>10.6</v>
      </c>
      <c r="D20" s="815">
        <v>0.16</v>
      </c>
      <c r="E20" s="808">
        <v>2.14</v>
      </c>
      <c r="F20" s="808">
        <v>9.6999999999999993</v>
      </c>
      <c r="G20" s="808">
        <v>0.64</v>
      </c>
      <c r="H20" s="808">
        <v>6.2</v>
      </c>
    </row>
    <row r="21" spans="1:8">
      <c r="A21" s="809">
        <v>66</v>
      </c>
      <c r="B21" s="812">
        <v>3403</v>
      </c>
      <c r="C21" s="813">
        <v>10.6</v>
      </c>
      <c r="D21" s="815">
        <v>0.12</v>
      </c>
      <c r="E21" s="808">
        <v>1.58</v>
      </c>
      <c r="F21" s="808">
        <v>9.5</v>
      </c>
      <c r="G21" s="808">
        <v>0.74</v>
      </c>
      <c r="H21" s="808">
        <v>11</v>
      </c>
    </row>
    <row r="22" spans="1:8">
      <c r="A22" s="809">
        <v>67</v>
      </c>
      <c r="B22" s="812">
        <v>4371</v>
      </c>
      <c r="C22" s="813">
        <v>12.5</v>
      </c>
      <c r="D22" s="815">
        <v>7.0000000000000007E-2</v>
      </c>
      <c r="E22" s="808">
        <v>2.23</v>
      </c>
      <c r="F22" s="808">
        <v>9.6</v>
      </c>
      <c r="G22" s="808">
        <v>1</v>
      </c>
      <c r="H22" s="808">
        <v>11</v>
      </c>
    </row>
    <row r="23" spans="1:8">
      <c r="A23" s="809">
        <v>68</v>
      </c>
      <c r="B23" s="812">
        <v>5296</v>
      </c>
      <c r="C23" s="813">
        <v>13.6</v>
      </c>
      <c r="D23" s="815">
        <v>7.0000000000000007E-2</v>
      </c>
      <c r="E23" s="808">
        <v>2.13</v>
      </c>
      <c r="F23" s="808">
        <v>9.5</v>
      </c>
      <c r="G23" s="808">
        <v>1.1200000000000001</v>
      </c>
      <c r="H23" s="808">
        <v>12.4</v>
      </c>
    </row>
    <row r="24" spans="1:8">
      <c r="A24" s="809">
        <v>69</v>
      </c>
      <c r="B24" s="812">
        <v>6865</v>
      </c>
      <c r="C24" s="813">
        <v>15.8</v>
      </c>
      <c r="D24" s="815">
        <v>7.0000000000000007E-2</v>
      </c>
      <c r="E24" s="808">
        <v>2.13</v>
      </c>
      <c r="F24" s="808">
        <v>9.6</v>
      </c>
      <c r="G24" s="808">
        <v>1.3</v>
      </c>
      <c r="H24" s="808">
        <v>12</v>
      </c>
    </row>
    <row r="25" spans="1:8">
      <c r="A25" s="809">
        <v>70</v>
      </c>
      <c r="B25" s="812">
        <v>9166</v>
      </c>
      <c r="C25" s="813">
        <v>18.5</v>
      </c>
      <c r="D25" s="815">
        <v>0.06</v>
      </c>
      <c r="E25" s="808">
        <v>2.13</v>
      </c>
      <c r="F25" s="808">
        <v>10</v>
      </c>
      <c r="G25" s="808">
        <v>1.41</v>
      </c>
      <c r="H25" s="808">
        <v>8.1999999999999993</v>
      </c>
    </row>
    <row r="26" spans="1:8">
      <c r="A26" s="809">
        <v>71</v>
      </c>
      <c r="B26" s="812">
        <v>9727</v>
      </c>
      <c r="C26" s="813">
        <v>16.899999999999999</v>
      </c>
      <c r="D26" s="815">
        <v>7.0000000000000007E-2</v>
      </c>
      <c r="E26" s="808">
        <v>2.16</v>
      </c>
      <c r="F26" s="808">
        <v>10.5</v>
      </c>
      <c r="G26" s="808">
        <v>1.1200000000000001</v>
      </c>
      <c r="H26" s="808">
        <v>5</v>
      </c>
    </row>
    <row r="27" spans="1:8">
      <c r="A27" s="809">
        <v>72</v>
      </c>
      <c r="B27" s="812">
        <v>10138</v>
      </c>
      <c r="C27" s="813">
        <v>15.3</v>
      </c>
      <c r="D27" s="815">
        <v>0.08</v>
      </c>
      <c r="E27" s="808">
        <v>2.14</v>
      </c>
      <c r="F27" s="808">
        <v>10.4</v>
      </c>
      <c r="G27" s="808">
        <v>1.1599999999999999</v>
      </c>
      <c r="H27" s="808">
        <v>9.1</v>
      </c>
    </row>
    <row r="28" spans="1:8">
      <c r="A28" s="809">
        <v>73</v>
      </c>
      <c r="B28" s="812">
        <v>15159</v>
      </c>
      <c r="C28" s="813">
        <v>20.100000000000001</v>
      </c>
      <c r="D28" s="815">
        <v>0.05</v>
      </c>
      <c r="E28" s="808">
        <v>2.14</v>
      </c>
      <c r="F28" s="808">
        <v>9.9</v>
      </c>
      <c r="G28" s="808">
        <v>1.76</v>
      </c>
      <c r="H28" s="808">
        <v>5.0999999999999996</v>
      </c>
    </row>
    <row r="29" spans="1:8">
      <c r="A29" s="809">
        <v>74</v>
      </c>
      <c r="B29" s="812">
        <v>28981</v>
      </c>
      <c r="C29" s="813">
        <v>32.9</v>
      </c>
      <c r="D29" s="815">
        <v>7.0000000000000007E-2</v>
      </c>
      <c r="E29" s="808">
        <v>2.0499999999999998</v>
      </c>
      <c r="F29" s="808">
        <v>9.1</v>
      </c>
      <c r="G29" s="808">
        <v>1.2</v>
      </c>
      <c r="H29" s="808">
        <v>-0.5</v>
      </c>
    </row>
    <row r="30" spans="1:8">
      <c r="A30" s="809">
        <v>75</v>
      </c>
      <c r="B30" s="812">
        <v>15279</v>
      </c>
      <c r="C30" s="813">
        <v>13.1</v>
      </c>
      <c r="D30" s="815">
        <v>0.16</v>
      </c>
      <c r="E30" s="808">
        <v>1.91</v>
      </c>
      <c r="F30" s="808">
        <v>8.5</v>
      </c>
      <c r="G30" s="808">
        <v>0.61</v>
      </c>
      <c r="H30" s="808">
        <v>4</v>
      </c>
    </row>
    <row r="31" spans="1:8">
      <c r="A31" s="809">
        <v>76</v>
      </c>
      <c r="B31" s="812">
        <v>11596</v>
      </c>
      <c r="C31" s="813">
        <v>8.8000000000000007</v>
      </c>
      <c r="D31" s="815">
        <v>0.1</v>
      </c>
      <c r="E31" s="808">
        <v>1.85</v>
      </c>
      <c r="F31" s="808">
        <v>7.8</v>
      </c>
      <c r="G31" s="808">
        <v>0.64</v>
      </c>
      <c r="H31" s="808">
        <v>3.8</v>
      </c>
    </row>
    <row r="32" spans="1:8">
      <c r="A32" s="809">
        <v>77</v>
      </c>
      <c r="B32" s="812">
        <v>12536</v>
      </c>
      <c r="C32" s="813">
        <v>8.8000000000000007</v>
      </c>
      <c r="D32" s="815">
        <v>7.0000000000000007E-2</v>
      </c>
      <c r="E32" s="808">
        <v>1.8</v>
      </c>
      <c r="F32" s="808">
        <v>7.2</v>
      </c>
      <c r="G32" s="808">
        <v>0.56000000000000005</v>
      </c>
      <c r="H32" s="808">
        <v>4.5</v>
      </c>
    </row>
    <row r="33" spans="1:10">
      <c r="A33" s="809">
        <v>78</v>
      </c>
      <c r="B33" s="812">
        <v>9218</v>
      </c>
      <c r="C33" s="813">
        <v>5.9</v>
      </c>
      <c r="D33" s="815">
        <v>0.2</v>
      </c>
      <c r="E33" s="808">
        <v>1.79</v>
      </c>
      <c r="F33" s="808">
        <v>6.9</v>
      </c>
      <c r="G33" s="808">
        <v>0.56000000000000005</v>
      </c>
      <c r="H33" s="808">
        <v>5.4</v>
      </c>
    </row>
    <row r="34" spans="1:10">
      <c r="A34" s="809">
        <v>79</v>
      </c>
      <c r="B34" s="812">
        <v>9959</v>
      </c>
      <c r="C34" s="813">
        <v>6</v>
      </c>
      <c r="D34" s="815">
        <v>0.1</v>
      </c>
      <c r="E34" s="808">
        <v>1.77</v>
      </c>
      <c r="F34" s="808">
        <v>6.8</v>
      </c>
      <c r="G34" s="808">
        <v>0.71</v>
      </c>
      <c r="H34" s="808">
        <v>5.0999999999999996</v>
      </c>
    </row>
    <row r="35" spans="1:10">
      <c r="A35" s="809">
        <v>80</v>
      </c>
      <c r="B35" s="812">
        <v>11679</v>
      </c>
      <c r="C35" s="816">
        <v>6.74</v>
      </c>
      <c r="D35" s="815">
        <v>0.06</v>
      </c>
      <c r="E35" s="808">
        <v>1.75</v>
      </c>
      <c r="F35" s="808">
        <v>6.7</v>
      </c>
      <c r="G35" s="808">
        <v>0.75</v>
      </c>
      <c r="H35" s="808">
        <v>2.6</v>
      </c>
    </row>
    <row r="36" spans="1:10">
      <c r="A36" s="809">
        <v>81</v>
      </c>
      <c r="B36" s="812">
        <v>14037</v>
      </c>
      <c r="C36" s="816">
        <v>7.68</v>
      </c>
      <c r="D36" s="815">
        <v>0.06</v>
      </c>
      <c r="E36" s="808">
        <v>1.74</v>
      </c>
      <c r="F36" s="808">
        <v>6.6</v>
      </c>
      <c r="G36" s="808">
        <v>0.68</v>
      </c>
      <c r="H36" s="808">
        <v>3.9</v>
      </c>
    </row>
    <row r="37" spans="1:10">
      <c r="A37" s="809">
        <v>82</v>
      </c>
      <c r="B37" s="812">
        <v>13613</v>
      </c>
      <c r="C37" s="816">
        <v>7.01</v>
      </c>
      <c r="D37" s="815">
        <v>0.06</v>
      </c>
      <c r="E37" s="808">
        <v>1.77</v>
      </c>
      <c r="F37" s="808">
        <v>6.6</v>
      </c>
      <c r="G37" s="808">
        <v>0.61</v>
      </c>
      <c r="H37" s="808">
        <v>3.1</v>
      </c>
    </row>
    <row r="38" spans="1:10">
      <c r="A38" s="809">
        <v>83</v>
      </c>
      <c r="B38" s="812">
        <v>8964</v>
      </c>
      <c r="C38" s="816">
        <v>4.4000000000000004</v>
      </c>
      <c r="D38" s="815">
        <v>0.15</v>
      </c>
      <c r="E38" s="808">
        <v>1.8</v>
      </c>
      <c r="F38" s="808">
        <v>6.4</v>
      </c>
      <c r="G38" s="808">
        <v>0.6</v>
      </c>
      <c r="H38" s="808">
        <v>3.5</v>
      </c>
    </row>
    <row r="39" spans="1:10">
      <c r="A39" s="809">
        <v>84</v>
      </c>
      <c r="B39" s="812">
        <v>9354</v>
      </c>
      <c r="C39" s="816">
        <v>4.46</v>
      </c>
      <c r="D39" s="815">
        <v>0.12</v>
      </c>
      <c r="E39" s="808">
        <v>1.81</v>
      </c>
      <c r="F39" s="808">
        <v>6.2</v>
      </c>
      <c r="G39" s="808">
        <v>0.65</v>
      </c>
      <c r="H39" s="808">
        <v>4.8</v>
      </c>
    </row>
    <row r="40" spans="1:10">
      <c r="A40" s="809">
        <v>85</v>
      </c>
      <c r="B40" s="812">
        <v>10871</v>
      </c>
      <c r="C40" s="816">
        <v>5.03</v>
      </c>
      <c r="D40" s="815">
        <v>0.09</v>
      </c>
      <c r="E40" s="808">
        <v>1.76</v>
      </c>
      <c r="F40" s="808">
        <v>6.1</v>
      </c>
      <c r="G40" s="808">
        <v>0.68</v>
      </c>
      <c r="H40" s="808">
        <v>6.3</v>
      </c>
    </row>
    <row r="41" spans="1:10">
      <c r="A41" s="809">
        <v>86</v>
      </c>
      <c r="B41" s="812">
        <v>10146</v>
      </c>
      <c r="C41" s="816">
        <v>4.55</v>
      </c>
      <c r="D41" s="815">
        <v>0.14000000000000001</v>
      </c>
      <c r="E41" s="808">
        <v>1.72</v>
      </c>
      <c r="F41" s="808">
        <v>5.9</v>
      </c>
      <c r="G41" s="808">
        <v>0.62</v>
      </c>
      <c r="H41" s="808">
        <v>1.9</v>
      </c>
    </row>
    <row r="42" spans="1:10">
      <c r="A42" s="809">
        <v>87</v>
      </c>
      <c r="B42" s="812">
        <v>8275</v>
      </c>
      <c r="C42" s="816">
        <v>3.56</v>
      </c>
      <c r="D42" s="815">
        <v>0.18</v>
      </c>
      <c r="E42" s="808">
        <v>1.69</v>
      </c>
      <c r="F42" s="808">
        <v>5.7</v>
      </c>
      <c r="G42" s="808">
        <v>0.7</v>
      </c>
      <c r="H42" s="808">
        <v>6.1</v>
      </c>
    </row>
    <row r="43" spans="1:10">
      <c r="A43" s="809">
        <v>88</v>
      </c>
      <c r="B43" s="812">
        <v>10573</v>
      </c>
      <c r="C43" s="816">
        <v>4.43</v>
      </c>
      <c r="D43" s="815">
        <v>0.12</v>
      </c>
      <c r="E43" s="808">
        <v>1.66</v>
      </c>
      <c r="F43" s="808">
        <v>5.8</v>
      </c>
      <c r="G43" s="808">
        <v>1.01</v>
      </c>
      <c r="H43" s="808">
        <v>6.4</v>
      </c>
      <c r="J43" s="128" t="s">
        <v>400</v>
      </c>
    </row>
    <row r="44" spans="1:10">
      <c r="A44" s="809">
        <v>89</v>
      </c>
      <c r="B44" s="812">
        <v>12747</v>
      </c>
      <c r="C44" s="816">
        <v>5.17</v>
      </c>
      <c r="D44" s="815">
        <v>0.11</v>
      </c>
      <c r="E44" s="808">
        <v>1.57</v>
      </c>
      <c r="F44" s="808">
        <v>5.8</v>
      </c>
      <c r="G44" s="808">
        <v>1.25</v>
      </c>
      <c r="H44" s="808">
        <v>4.5999999999999996</v>
      </c>
    </row>
    <row r="45" spans="1:10">
      <c r="A45" s="809">
        <v>90</v>
      </c>
      <c r="B45" s="812">
        <v>15026</v>
      </c>
      <c r="C45" s="816">
        <v>5.94</v>
      </c>
      <c r="D45" s="815">
        <v>0.08</v>
      </c>
      <c r="E45" s="808">
        <v>1.54</v>
      </c>
      <c r="F45" s="808">
        <v>5.9</v>
      </c>
      <c r="G45" s="808">
        <v>1.4</v>
      </c>
      <c r="H45" s="808">
        <v>6.2</v>
      </c>
    </row>
    <row r="46" spans="1:10">
      <c r="A46" s="809">
        <v>91</v>
      </c>
      <c r="B46" s="812">
        <v>14911</v>
      </c>
      <c r="C46" s="816">
        <v>5.65</v>
      </c>
      <c r="D46" s="815">
        <v>0.08</v>
      </c>
      <c r="E46" s="808">
        <v>1.53</v>
      </c>
      <c r="F46" s="808">
        <v>6</v>
      </c>
      <c r="G46" s="808">
        <v>1.4</v>
      </c>
      <c r="H46" s="808">
        <v>2.2999999999999998</v>
      </c>
    </row>
    <row r="47" spans="1:10">
      <c r="A47" s="809">
        <v>92</v>
      </c>
      <c r="B47" s="812">
        <v>13662</v>
      </c>
      <c r="C47" s="816">
        <v>4.95</v>
      </c>
      <c r="D47" s="815">
        <v>0.11</v>
      </c>
      <c r="E47" s="808">
        <v>1.5</v>
      </c>
      <c r="F47" s="808">
        <v>6.1</v>
      </c>
      <c r="G47" s="808">
        <v>1.08</v>
      </c>
      <c r="H47" s="808">
        <v>0.7</v>
      </c>
    </row>
    <row r="48" spans="1:10">
      <c r="A48" s="809">
        <v>93</v>
      </c>
      <c r="B48" s="812">
        <v>11077</v>
      </c>
      <c r="C48" s="816">
        <v>3.89</v>
      </c>
      <c r="D48" s="815">
        <v>0.12</v>
      </c>
      <c r="E48" s="808">
        <v>1.46</v>
      </c>
      <c r="F48" s="808">
        <v>6.4</v>
      </c>
      <c r="G48" s="808">
        <v>0.76</v>
      </c>
      <c r="H48" s="808">
        <v>-0.5</v>
      </c>
    </row>
    <row r="49" spans="1:10">
      <c r="A49" s="809">
        <v>94</v>
      </c>
      <c r="B49" s="812">
        <v>9118</v>
      </c>
      <c r="C49" s="816">
        <v>3.13</v>
      </c>
      <c r="D49" s="815">
        <v>0.12</v>
      </c>
      <c r="E49" s="808">
        <v>1.5</v>
      </c>
      <c r="F49" s="808">
        <v>6.3</v>
      </c>
      <c r="G49" s="808">
        <v>0.64</v>
      </c>
      <c r="H49" s="808">
        <v>1.5</v>
      </c>
      <c r="J49" s="817" t="s">
        <v>1692</v>
      </c>
    </row>
    <row r="50" spans="1:10">
      <c r="A50" s="809">
        <v>95</v>
      </c>
      <c r="B50" s="812">
        <v>8376</v>
      </c>
      <c r="C50" s="816">
        <v>2.83</v>
      </c>
      <c r="D50" s="815">
        <v>0.1</v>
      </c>
      <c r="E50" s="808">
        <v>1.42</v>
      </c>
      <c r="F50" s="808">
        <v>6.4</v>
      </c>
      <c r="G50" s="808">
        <v>0.63</v>
      </c>
      <c r="H50" s="808">
        <v>2.7</v>
      </c>
    </row>
    <row r="51" spans="1:10">
      <c r="A51" s="809">
        <v>96</v>
      </c>
      <c r="B51" s="812">
        <v>8712</v>
      </c>
      <c r="C51" s="816">
        <v>2.86</v>
      </c>
      <c r="D51" s="815">
        <v>0.1</v>
      </c>
      <c r="E51" s="808">
        <v>1.43</v>
      </c>
      <c r="F51" s="808">
        <v>6.4</v>
      </c>
      <c r="G51" s="808">
        <v>0.7</v>
      </c>
      <c r="H51" s="808">
        <v>2.7</v>
      </c>
    </row>
    <row r="52" spans="1:10">
      <c r="A52" s="809">
        <v>97</v>
      </c>
      <c r="B52" s="812">
        <v>8927</v>
      </c>
      <c r="C52" s="816">
        <v>2.9</v>
      </c>
      <c r="D52" s="815">
        <v>0.11</v>
      </c>
      <c r="E52" s="808">
        <v>1.39</v>
      </c>
      <c r="F52" s="808">
        <v>6.2</v>
      </c>
      <c r="G52" s="808">
        <v>0.72</v>
      </c>
      <c r="H52" s="808">
        <v>0.1</v>
      </c>
    </row>
    <row r="53" spans="1:10">
      <c r="A53" s="809">
        <v>98</v>
      </c>
      <c r="B53" s="812">
        <v>8323</v>
      </c>
      <c r="C53" s="816">
        <v>2.66</v>
      </c>
      <c r="D53" s="815">
        <v>0.12</v>
      </c>
      <c r="E53" s="808">
        <v>1.38</v>
      </c>
      <c r="F53" s="808">
        <v>6.3</v>
      </c>
      <c r="G53" s="808">
        <v>0.53</v>
      </c>
      <c r="H53" s="808">
        <v>-1.5</v>
      </c>
    </row>
    <row r="54" spans="1:10">
      <c r="A54" s="809">
        <v>99</v>
      </c>
      <c r="B54" s="812">
        <v>7005</v>
      </c>
      <c r="C54" s="816">
        <v>2.21</v>
      </c>
      <c r="D54" s="815">
        <v>0.15</v>
      </c>
      <c r="E54" s="808">
        <v>1.34</v>
      </c>
      <c r="F54" s="808">
        <v>6.1</v>
      </c>
      <c r="G54" s="808">
        <v>0.48</v>
      </c>
      <c r="H54" s="808">
        <v>0.5</v>
      </c>
    </row>
    <row r="55" spans="1:10">
      <c r="A55" s="809">
        <v>2000</v>
      </c>
      <c r="B55" s="812">
        <v>6499</v>
      </c>
      <c r="C55" s="816">
        <v>2.06</v>
      </c>
      <c r="D55" s="815">
        <v>0.14000000000000001</v>
      </c>
      <c r="E55" s="808">
        <v>1.36</v>
      </c>
      <c r="F55" s="808">
        <v>6.4</v>
      </c>
      <c r="G55" s="808">
        <v>0.59</v>
      </c>
      <c r="H55" s="808">
        <v>2</v>
      </c>
    </row>
    <row r="56" spans="1:10">
      <c r="A56" s="818" t="s">
        <v>1696</v>
      </c>
      <c r="B56" s="812">
        <v>6328</v>
      </c>
      <c r="C56" s="816">
        <v>2.0099999999999998</v>
      </c>
      <c r="D56" s="815">
        <v>0.15</v>
      </c>
      <c r="E56" s="808">
        <v>1.33</v>
      </c>
      <c r="F56" s="808">
        <v>6.4</v>
      </c>
      <c r="G56" s="808">
        <v>0.59</v>
      </c>
      <c r="H56" s="808">
        <v>-0.4</v>
      </c>
    </row>
    <row r="57" spans="1:10">
      <c r="A57" s="818" t="s">
        <v>1697</v>
      </c>
      <c r="B57" s="812">
        <v>5265</v>
      </c>
      <c r="C57" s="816">
        <v>1.66</v>
      </c>
      <c r="D57" s="815">
        <v>0.15</v>
      </c>
      <c r="E57" s="808">
        <v>1.32</v>
      </c>
      <c r="F57" s="808">
        <v>6</v>
      </c>
      <c r="G57" s="808">
        <v>0.54</v>
      </c>
      <c r="H57" s="808">
        <v>1.1000000000000001</v>
      </c>
    </row>
    <row r="58" spans="1:10">
      <c r="A58" s="818" t="s">
        <v>1693</v>
      </c>
      <c r="B58" s="812">
        <v>5233</v>
      </c>
      <c r="C58" s="816">
        <v>1.63</v>
      </c>
      <c r="D58" s="815">
        <v>0.16</v>
      </c>
      <c r="E58" s="808">
        <v>1.29</v>
      </c>
      <c r="F58" s="808">
        <v>5.9</v>
      </c>
      <c r="G58" s="808">
        <v>0.64</v>
      </c>
      <c r="H58" s="808">
        <v>2.2999999999999998</v>
      </c>
    </row>
    <row r="59" spans="1:10">
      <c r="A59" s="818" t="s">
        <v>1698</v>
      </c>
      <c r="B59" s="812">
        <v>5348</v>
      </c>
      <c r="C59" s="816">
        <v>1.67</v>
      </c>
      <c r="D59" s="815">
        <v>0.18</v>
      </c>
      <c r="E59" s="808">
        <v>1.29</v>
      </c>
      <c r="F59" s="808">
        <v>5.7</v>
      </c>
      <c r="G59" s="808">
        <v>0.83</v>
      </c>
      <c r="H59" s="808">
        <v>1.5</v>
      </c>
    </row>
    <row r="60" spans="1:10">
      <c r="A60" s="818" t="s">
        <v>1699</v>
      </c>
      <c r="B60" s="812">
        <v>5422</v>
      </c>
      <c r="C60" s="816">
        <v>1.71</v>
      </c>
      <c r="D60" s="815">
        <v>0.16</v>
      </c>
      <c r="E60" s="808">
        <v>1.26</v>
      </c>
      <c r="F60" s="808">
        <v>5.7</v>
      </c>
      <c r="G60" s="808">
        <v>0.95</v>
      </c>
      <c r="H60" s="808">
        <v>1.9</v>
      </c>
    </row>
    <row r="61" spans="1:10">
      <c r="A61" s="818" t="s">
        <v>1694</v>
      </c>
      <c r="B61" s="812">
        <v>5661</v>
      </c>
      <c r="C61" s="816">
        <v>1.79</v>
      </c>
      <c r="D61" s="815">
        <v>0.18</v>
      </c>
      <c r="E61" s="808">
        <v>1.32</v>
      </c>
      <c r="F61" s="808">
        <v>5.8</v>
      </c>
      <c r="G61" s="808">
        <v>1.06</v>
      </c>
      <c r="H61" s="808">
        <v>1.8</v>
      </c>
    </row>
    <row r="62" spans="1:10">
      <c r="A62" s="818" t="s">
        <v>1700</v>
      </c>
      <c r="B62" s="812">
        <v>5890</v>
      </c>
      <c r="C62" s="816">
        <v>1.87</v>
      </c>
      <c r="D62" s="815">
        <v>0.14000000000000001</v>
      </c>
      <c r="E62" s="808">
        <v>1.34</v>
      </c>
      <c r="F62" s="808">
        <v>5.7</v>
      </c>
      <c r="G62" s="808">
        <v>1.04</v>
      </c>
      <c r="H62" s="808">
        <v>1.8</v>
      </c>
    </row>
    <row r="63" spans="1:10">
      <c r="A63" s="818" t="s">
        <v>1701</v>
      </c>
      <c r="B63" s="812">
        <v>6149</v>
      </c>
      <c r="C63" s="816">
        <v>1.99</v>
      </c>
      <c r="D63" s="815">
        <v>0.13</v>
      </c>
      <c r="E63" s="808">
        <v>1.37</v>
      </c>
      <c r="F63" s="808">
        <v>5.8</v>
      </c>
      <c r="G63" s="808">
        <v>0.88</v>
      </c>
      <c r="H63" s="808">
        <v>-3.7</v>
      </c>
    </row>
    <row r="64" spans="1:10">
      <c r="A64" s="818" t="s">
        <v>1702</v>
      </c>
      <c r="B64" s="812">
        <v>5630</v>
      </c>
      <c r="C64" s="816">
        <v>1.83</v>
      </c>
      <c r="D64" s="815">
        <v>0.16</v>
      </c>
      <c r="E64" s="808">
        <v>1.37</v>
      </c>
      <c r="F64" s="808">
        <v>5.6</v>
      </c>
      <c r="G64" s="808">
        <v>0.47</v>
      </c>
      <c r="H64" s="808">
        <v>-2</v>
      </c>
    </row>
    <row r="65" spans="1:8">
      <c r="A65" s="809">
        <v>10</v>
      </c>
      <c r="B65" s="812">
        <v>5516</v>
      </c>
      <c r="C65" s="816">
        <v>1.82</v>
      </c>
      <c r="D65" s="815">
        <v>0.17</v>
      </c>
      <c r="E65" s="808">
        <v>1.39</v>
      </c>
      <c r="F65" s="808">
        <v>5.5</v>
      </c>
      <c r="G65" s="808">
        <v>0.52</v>
      </c>
      <c r="H65" s="808">
        <v>3.4</v>
      </c>
    </row>
    <row r="66" spans="1:8">
      <c r="A66" s="809">
        <v>11</v>
      </c>
      <c r="B66" s="812">
        <v>5555</v>
      </c>
      <c r="C66" s="816">
        <v>1.83</v>
      </c>
      <c r="D66" s="815">
        <v>0.17</v>
      </c>
      <c r="E66" s="808">
        <v>1.39</v>
      </c>
      <c r="F66" s="808">
        <v>5.2</v>
      </c>
      <c r="G66" s="808">
        <v>0.65</v>
      </c>
      <c r="H66" s="808">
        <v>0.2</v>
      </c>
    </row>
    <row r="67" spans="1:8">
      <c r="A67" s="809">
        <v>12</v>
      </c>
      <c r="B67" s="812">
        <v>5400</v>
      </c>
      <c r="C67" s="816">
        <v>1.78</v>
      </c>
      <c r="D67" s="815">
        <v>0.18</v>
      </c>
      <c r="E67" s="808">
        <v>1.41</v>
      </c>
      <c r="F67" s="808">
        <v>5.3</v>
      </c>
      <c r="G67" s="808">
        <v>0.8</v>
      </c>
      <c r="H67" s="808">
        <v>1.2</v>
      </c>
    </row>
    <row r="68" spans="1:8">
      <c r="A68" s="809">
        <v>13</v>
      </c>
      <c r="B68" s="812">
        <v>5478</v>
      </c>
      <c r="C68" s="816">
        <v>1.8</v>
      </c>
      <c r="D68" s="815">
        <v>0.17</v>
      </c>
      <c r="E68" s="808">
        <v>1.43</v>
      </c>
      <c r="F68" s="808">
        <v>5.3</v>
      </c>
      <c r="G68" s="808">
        <v>0.93</v>
      </c>
    </row>
    <row r="69" spans="1:8">
      <c r="A69" s="809">
        <v>14</v>
      </c>
      <c r="B69" s="819">
        <v>6711</v>
      </c>
      <c r="C69" s="816">
        <v>2</v>
      </c>
      <c r="D69" s="815">
        <v>0.18</v>
      </c>
      <c r="E69" s="808">
        <v>1.42</v>
      </c>
      <c r="F69" s="808">
        <v>5.0999999999999996</v>
      </c>
      <c r="G69" s="808">
        <v>1.0900000000000001</v>
      </c>
    </row>
    <row r="70" spans="1:8">
      <c r="A70" s="809">
        <v>15</v>
      </c>
      <c r="B70" s="819">
        <v>7367</v>
      </c>
      <c r="C70" s="816">
        <v>2.38</v>
      </c>
      <c r="D70" s="815">
        <v>0.22</v>
      </c>
      <c r="E70" s="808">
        <v>1.45</v>
      </c>
      <c r="F70" s="808">
        <v>5.0999999999999996</v>
      </c>
      <c r="G70" s="808">
        <v>1.2</v>
      </c>
    </row>
    <row r="71" spans="1:8">
      <c r="A71" s="809">
        <v>16</v>
      </c>
      <c r="B71" s="819">
        <v>6639</v>
      </c>
      <c r="C71" s="816">
        <v>2.14</v>
      </c>
      <c r="D71" s="815">
        <v>0.2</v>
      </c>
      <c r="E71" s="808">
        <v>1.44</v>
      </c>
      <c r="F71" s="808">
        <v>5</v>
      </c>
      <c r="G71" s="808">
        <v>1.36</v>
      </c>
    </row>
    <row r="72" spans="1:8">
      <c r="A72" s="809">
        <v>17</v>
      </c>
      <c r="B72" s="819">
        <v>6570</v>
      </c>
      <c r="C72" s="816">
        <v>2.11</v>
      </c>
      <c r="D72" s="815">
        <v>0</v>
      </c>
      <c r="E72" s="808">
        <v>1.43</v>
      </c>
      <c r="F72" s="808">
        <v>4.9000000000000004</v>
      </c>
      <c r="G72" s="808">
        <v>1.5</v>
      </c>
    </row>
    <row r="73" spans="1:8">
      <c r="A73" s="809">
        <v>18</v>
      </c>
      <c r="B73" s="819">
        <v>7033</v>
      </c>
      <c r="C73" s="816">
        <v>2.2599999999999998</v>
      </c>
      <c r="D73" s="815">
        <v>0.2</v>
      </c>
      <c r="E73" s="808">
        <v>1.42</v>
      </c>
      <c r="F73" s="808">
        <v>4.7</v>
      </c>
      <c r="G73" s="808">
        <v>1.61</v>
      </c>
    </row>
    <row r="74" spans="1:8">
      <c r="A74" s="809">
        <v>19</v>
      </c>
      <c r="B74" s="819">
        <v>6790</v>
      </c>
      <c r="C74" s="816">
        <v>2.1800000000000002</v>
      </c>
      <c r="D74" s="815">
        <v>0</v>
      </c>
      <c r="E74" s="808">
        <v>1.36</v>
      </c>
      <c r="F74" s="808">
        <v>4.8</v>
      </c>
      <c r="G74" s="808">
        <v>1.6</v>
      </c>
    </row>
    <row r="75" spans="1:8">
      <c r="A75" s="809">
        <v>20</v>
      </c>
      <c r="B75" s="819">
        <v>6286</v>
      </c>
      <c r="C75" s="816">
        <v>2</v>
      </c>
      <c r="D75" s="815">
        <v>0.2</v>
      </c>
      <c r="E75" s="808">
        <v>1.33</v>
      </c>
      <c r="F75" s="808">
        <v>4.3</v>
      </c>
      <c r="G75" s="808">
        <v>1.18</v>
      </c>
    </row>
    <row r="76" spans="1:8">
      <c r="A76" s="1056">
        <v>21</v>
      </c>
      <c r="B76" s="1057">
        <v>5854</v>
      </c>
      <c r="C76" s="1058">
        <v>1.86</v>
      </c>
      <c r="D76" s="1059">
        <v>0.2</v>
      </c>
      <c r="E76" s="1060">
        <v>1.3</v>
      </c>
      <c r="F76" s="1060">
        <v>4.0999999999999996</v>
      </c>
      <c r="G76" s="1060">
        <v>1.1299999999999999</v>
      </c>
      <c r="H76" s="1060"/>
    </row>
    <row r="77" spans="1:8">
      <c r="A77" s="1056">
        <v>22</v>
      </c>
      <c r="B77" s="1057">
        <v>6898</v>
      </c>
      <c r="C77" s="1058">
        <v>2.2000000000000002</v>
      </c>
      <c r="D77" s="1059">
        <v>0.22</v>
      </c>
      <c r="E77" s="1061">
        <v>1.26</v>
      </c>
      <c r="F77" s="1060">
        <v>4.0999999999999996</v>
      </c>
      <c r="G77" s="1060">
        <v>1.28</v>
      </c>
      <c r="H77" s="1060"/>
    </row>
    <row r="78" spans="1:8">
      <c r="A78" s="1062">
        <v>23</v>
      </c>
      <c r="B78" s="1063"/>
      <c r="C78" s="1062">
        <v>3.6</v>
      </c>
      <c r="D78" s="1062"/>
      <c r="E78" s="1061">
        <v>1.2</v>
      </c>
      <c r="F78" s="1060">
        <v>3.9</v>
      </c>
      <c r="G78" s="1060">
        <v>1.31</v>
      </c>
      <c r="H78" s="1060"/>
    </row>
    <row r="79" spans="1:8">
      <c r="A79" s="820"/>
      <c r="B79" s="820"/>
      <c r="C79" s="820"/>
      <c r="D79" s="820"/>
      <c r="E79" s="821"/>
    </row>
    <row r="80" spans="1:8">
      <c r="A80" s="821"/>
      <c r="B80" s="821"/>
      <c r="C80" s="821"/>
      <c r="D80" s="821"/>
      <c r="E80" s="820"/>
    </row>
    <row r="81" spans="1:9" ht="171" customHeight="1">
      <c r="A81" s="1346"/>
      <c r="B81" s="1346"/>
      <c r="C81" s="1346"/>
      <c r="D81" s="1346"/>
      <c r="E81" s="1346"/>
      <c r="F81" s="1346"/>
      <c r="G81" s="1346"/>
      <c r="H81" s="1346"/>
      <c r="I81" s="1346"/>
    </row>
    <row r="82" spans="1:9">
      <c r="A82" s="820"/>
      <c r="B82" s="820"/>
      <c r="C82" s="820"/>
      <c r="D82" s="820"/>
      <c r="E82" s="820"/>
    </row>
    <row r="83" spans="1:9">
      <c r="A83" s="820"/>
      <c r="B83" s="820"/>
      <c r="C83" s="820"/>
      <c r="D83" s="820"/>
      <c r="E83" s="820"/>
    </row>
    <row r="84" spans="1:9">
      <c r="A84" s="820"/>
      <c r="B84" s="820"/>
      <c r="C84" s="820"/>
      <c r="D84" s="820"/>
      <c r="E84" s="820"/>
    </row>
    <row r="85" spans="1:9">
      <c r="A85" s="820"/>
      <c r="B85" s="820"/>
      <c r="C85" s="820"/>
      <c r="D85" s="820"/>
      <c r="E85" s="820"/>
    </row>
    <row r="86" spans="1:9">
      <c r="A86" s="820"/>
      <c r="B86" s="820"/>
      <c r="C86" s="820"/>
      <c r="D86" s="820"/>
      <c r="E86" s="820"/>
    </row>
    <row r="87" spans="1:9">
      <c r="A87" s="820"/>
      <c r="B87" s="820"/>
      <c r="C87" s="820"/>
      <c r="D87" s="820"/>
      <c r="E87" s="820"/>
    </row>
    <row r="88" spans="1:9">
      <c r="A88" s="820"/>
      <c r="B88" s="820"/>
      <c r="C88" s="820"/>
      <c r="D88" s="820"/>
      <c r="E88" s="820"/>
    </row>
    <row r="89" spans="1:9">
      <c r="A89" s="820"/>
      <c r="B89" s="820"/>
      <c r="C89" s="820"/>
      <c r="D89" s="820"/>
      <c r="E89" s="820"/>
    </row>
    <row r="90" spans="1:9">
      <c r="A90" s="820"/>
      <c r="B90" s="820"/>
      <c r="C90" s="820"/>
      <c r="D90" s="820"/>
      <c r="E90" s="820"/>
    </row>
    <row r="91" spans="1:9">
      <c r="A91" s="820"/>
      <c r="B91" s="820"/>
      <c r="C91" s="820"/>
      <c r="D91" s="820"/>
      <c r="E91" s="820"/>
    </row>
    <row r="92" spans="1:9">
      <c r="A92" s="820"/>
      <c r="B92" s="820"/>
      <c r="C92" s="820"/>
      <c r="D92" s="820"/>
      <c r="E92" s="820"/>
    </row>
    <row r="93" spans="1:9">
      <c r="A93" s="820"/>
      <c r="B93" s="820"/>
      <c r="C93" s="820"/>
      <c r="D93" s="820"/>
      <c r="E93" s="820"/>
    </row>
    <row r="94" spans="1:9">
      <c r="A94" s="820"/>
      <c r="B94" s="820"/>
      <c r="C94" s="820"/>
      <c r="D94" s="820"/>
      <c r="E94" s="820"/>
    </row>
    <row r="95" spans="1:9">
      <c r="A95" s="820"/>
      <c r="B95" s="820"/>
      <c r="C95" s="820"/>
      <c r="D95" s="820"/>
      <c r="E95" s="820"/>
    </row>
    <row r="96" spans="1:9">
      <c r="A96" s="820"/>
      <c r="B96" s="820"/>
      <c r="C96" s="820"/>
      <c r="D96" s="820"/>
      <c r="E96" s="820"/>
    </row>
    <row r="97" spans="1:5">
      <c r="A97" s="820"/>
      <c r="B97" s="820"/>
      <c r="C97" s="820"/>
      <c r="D97" s="820"/>
      <c r="E97" s="820"/>
    </row>
    <row r="98" spans="1:5">
      <c r="A98" s="820"/>
      <c r="B98" s="820"/>
      <c r="C98" s="820"/>
      <c r="D98" s="820"/>
      <c r="E98" s="820"/>
    </row>
    <row r="99" spans="1:5">
      <c r="A99" s="820"/>
      <c r="B99" s="820"/>
      <c r="C99" s="820"/>
      <c r="D99" s="820"/>
      <c r="E99" s="820"/>
    </row>
    <row r="100" spans="1:5">
      <c r="A100" s="820"/>
      <c r="B100" s="820"/>
      <c r="C100" s="820"/>
      <c r="D100" s="820"/>
      <c r="E100" s="820"/>
    </row>
    <row r="101" spans="1:5">
      <c r="A101" s="820"/>
      <c r="B101" s="820"/>
      <c r="C101" s="820"/>
      <c r="D101" s="820"/>
      <c r="E101" s="820"/>
    </row>
    <row r="102" spans="1:5">
      <c r="A102" s="820"/>
      <c r="B102" s="820"/>
      <c r="C102" s="820"/>
      <c r="D102" s="820"/>
      <c r="E102" s="820"/>
    </row>
    <row r="103" spans="1:5">
      <c r="A103" s="820"/>
      <c r="B103" s="820"/>
      <c r="C103" s="820"/>
      <c r="D103" s="820"/>
      <c r="E103" s="820"/>
    </row>
    <row r="104" spans="1:5">
      <c r="A104" s="820"/>
      <c r="B104" s="820"/>
      <c r="C104" s="820"/>
      <c r="D104" s="820"/>
      <c r="E104" s="820"/>
    </row>
    <row r="105" spans="1:5">
      <c r="A105" s="820"/>
      <c r="B105" s="820"/>
      <c r="C105" s="820"/>
      <c r="D105" s="820"/>
      <c r="E105" s="820"/>
    </row>
    <row r="106" spans="1:5">
      <c r="A106" s="820"/>
      <c r="B106" s="820"/>
      <c r="C106" s="820"/>
      <c r="D106" s="820"/>
      <c r="E106" s="820"/>
    </row>
    <row r="107" spans="1:5">
      <c r="A107" s="820"/>
      <c r="B107" s="820"/>
      <c r="C107" s="820"/>
      <c r="D107" s="820"/>
      <c r="E107" s="820"/>
    </row>
    <row r="108" spans="1:5">
      <c r="A108" s="820"/>
      <c r="B108" s="820"/>
      <c r="C108" s="820"/>
      <c r="D108" s="820"/>
      <c r="E108" s="820"/>
    </row>
    <row r="109" spans="1:5">
      <c r="A109" s="820"/>
      <c r="B109" s="820"/>
      <c r="C109" s="820"/>
      <c r="D109" s="820"/>
      <c r="E109" s="820"/>
    </row>
    <row r="110" spans="1:5">
      <c r="A110" s="820"/>
      <c r="B110" s="820"/>
      <c r="C110" s="820"/>
      <c r="D110" s="820"/>
      <c r="E110" s="820"/>
    </row>
    <row r="111" spans="1:5">
      <c r="A111" s="820"/>
      <c r="B111" s="820"/>
      <c r="C111" s="820"/>
      <c r="D111" s="820"/>
      <c r="E111" s="820"/>
    </row>
    <row r="112" spans="1:5">
      <c r="A112" s="820"/>
      <c r="B112" s="820"/>
      <c r="C112" s="820"/>
      <c r="D112" s="820"/>
      <c r="E112" s="820"/>
    </row>
    <row r="113" spans="1:5">
      <c r="A113" s="820"/>
      <c r="B113" s="820"/>
      <c r="C113" s="820"/>
      <c r="D113" s="820"/>
      <c r="E113" s="820"/>
    </row>
    <row r="114" spans="1:5">
      <c r="A114" s="820"/>
      <c r="B114" s="820"/>
      <c r="C114" s="820"/>
      <c r="D114" s="820"/>
      <c r="E114" s="820"/>
    </row>
    <row r="115" spans="1:5">
      <c r="A115" s="820"/>
      <c r="B115" s="820"/>
      <c r="C115" s="820"/>
      <c r="D115" s="820"/>
      <c r="E115" s="820"/>
    </row>
    <row r="116" spans="1:5">
      <c r="A116" s="820"/>
      <c r="B116" s="820"/>
      <c r="C116" s="820"/>
      <c r="D116" s="820"/>
      <c r="E116" s="820"/>
    </row>
    <row r="117" spans="1:5">
      <c r="A117" s="820"/>
      <c r="B117" s="820"/>
      <c r="C117" s="820"/>
      <c r="D117" s="820"/>
      <c r="E117" s="820"/>
    </row>
    <row r="118" spans="1:5">
      <c r="A118" s="820"/>
      <c r="B118" s="820"/>
      <c r="C118" s="820"/>
      <c r="D118" s="820"/>
      <c r="E118" s="820"/>
    </row>
    <row r="119" spans="1:5">
      <c r="A119" s="820"/>
      <c r="B119" s="820"/>
      <c r="C119" s="820"/>
      <c r="D119" s="820"/>
      <c r="E119" s="820"/>
    </row>
    <row r="120" spans="1:5">
      <c r="A120" s="820"/>
      <c r="B120" s="820"/>
      <c r="C120" s="820"/>
      <c r="D120" s="820"/>
      <c r="E120" s="820"/>
    </row>
    <row r="121" spans="1:5">
      <c r="A121" s="820"/>
      <c r="B121" s="820"/>
      <c r="C121" s="820"/>
      <c r="D121" s="820"/>
      <c r="E121" s="820"/>
    </row>
    <row r="122" spans="1:5">
      <c r="A122" s="820"/>
      <c r="B122" s="820"/>
      <c r="C122" s="820"/>
      <c r="D122" s="820"/>
      <c r="E122" s="820"/>
    </row>
    <row r="123" spans="1:5">
      <c r="A123" s="820"/>
      <c r="B123" s="820"/>
      <c r="C123" s="820"/>
      <c r="D123" s="820"/>
      <c r="E123" s="820"/>
    </row>
    <row r="124" spans="1:5">
      <c r="A124" s="820"/>
      <c r="B124" s="820"/>
      <c r="C124" s="820"/>
      <c r="D124" s="820"/>
      <c r="E124" s="820"/>
    </row>
    <row r="125" spans="1:5">
      <c r="A125" s="820"/>
      <c r="B125" s="820"/>
      <c r="C125" s="820"/>
      <c r="D125" s="820"/>
      <c r="E125" s="820"/>
    </row>
    <row r="126" spans="1:5">
      <c r="A126" s="820"/>
      <c r="B126" s="820"/>
      <c r="C126" s="820"/>
      <c r="D126" s="820"/>
      <c r="E126" s="820"/>
    </row>
    <row r="127" spans="1:5">
      <c r="A127" s="820"/>
      <c r="B127" s="820"/>
      <c r="C127" s="820"/>
      <c r="D127" s="820"/>
      <c r="E127" s="820"/>
    </row>
    <row r="128" spans="1:5">
      <c r="A128" s="820"/>
      <c r="B128" s="820"/>
      <c r="C128" s="820"/>
      <c r="D128" s="820"/>
      <c r="E128" s="820"/>
    </row>
    <row r="129" spans="1:5">
      <c r="A129" s="820"/>
      <c r="B129" s="820"/>
      <c r="C129" s="820"/>
      <c r="D129" s="820"/>
      <c r="E129" s="820"/>
    </row>
    <row r="130" spans="1:5">
      <c r="A130" s="820"/>
      <c r="B130" s="820"/>
      <c r="C130" s="820"/>
      <c r="D130" s="820"/>
      <c r="E130" s="820"/>
    </row>
    <row r="131" spans="1:5">
      <c r="A131" s="820"/>
      <c r="B131" s="820"/>
      <c r="C131" s="820"/>
      <c r="D131" s="820"/>
      <c r="E131" s="820"/>
    </row>
    <row r="132" spans="1:5">
      <c r="A132" s="820"/>
      <c r="B132" s="820"/>
      <c r="C132" s="820"/>
      <c r="D132" s="820"/>
      <c r="E132" s="820"/>
    </row>
    <row r="133" spans="1:5">
      <c r="A133" s="820"/>
      <c r="B133" s="820"/>
      <c r="C133" s="820"/>
      <c r="D133" s="820"/>
      <c r="E133" s="820"/>
    </row>
    <row r="134" spans="1:5">
      <c r="A134" s="820"/>
      <c r="B134" s="820"/>
      <c r="C134" s="820"/>
      <c r="D134" s="820"/>
      <c r="E134" s="820"/>
    </row>
    <row r="135" spans="1:5">
      <c r="A135" s="820"/>
      <c r="B135" s="820"/>
      <c r="C135" s="820"/>
      <c r="D135" s="820"/>
      <c r="E135" s="820"/>
    </row>
    <row r="136" spans="1:5">
      <c r="A136" s="820"/>
      <c r="B136" s="820"/>
      <c r="C136" s="820"/>
      <c r="D136" s="820"/>
      <c r="E136" s="820"/>
    </row>
    <row r="137" spans="1:5">
      <c r="A137" s="820"/>
      <c r="B137" s="820"/>
      <c r="C137" s="820"/>
      <c r="D137" s="820"/>
      <c r="E137" s="820"/>
    </row>
    <row r="138" spans="1:5">
      <c r="A138" s="820"/>
      <c r="B138" s="820"/>
      <c r="C138" s="820"/>
      <c r="D138" s="820"/>
      <c r="E138" s="820"/>
    </row>
    <row r="139" spans="1:5">
      <c r="A139" s="820"/>
      <c r="B139" s="820"/>
      <c r="C139" s="820"/>
      <c r="D139" s="820"/>
      <c r="E139" s="820"/>
    </row>
    <row r="140" spans="1:5">
      <c r="A140" s="820"/>
      <c r="B140" s="820"/>
      <c r="C140" s="820"/>
      <c r="D140" s="820"/>
      <c r="E140" s="820"/>
    </row>
    <row r="141" spans="1:5">
      <c r="A141" s="820"/>
      <c r="B141" s="820"/>
      <c r="C141" s="820"/>
      <c r="D141" s="820"/>
      <c r="E141" s="820"/>
    </row>
    <row r="142" spans="1:5">
      <c r="A142" s="820"/>
      <c r="B142" s="820"/>
      <c r="C142" s="820"/>
      <c r="D142" s="820"/>
      <c r="E142" s="820"/>
    </row>
    <row r="143" spans="1:5">
      <c r="A143" s="820"/>
      <c r="B143" s="820"/>
      <c r="C143" s="820"/>
      <c r="D143" s="820"/>
      <c r="E143" s="820"/>
    </row>
    <row r="144" spans="1:5">
      <c r="A144" s="820"/>
      <c r="B144" s="820"/>
      <c r="C144" s="820"/>
      <c r="D144" s="820"/>
      <c r="E144" s="820"/>
    </row>
    <row r="145" spans="1:5">
      <c r="A145" s="820"/>
      <c r="B145" s="820"/>
      <c r="C145" s="820"/>
      <c r="D145" s="820"/>
      <c r="E145" s="820"/>
    </row>
    <row r="146" spans="1:5">
      <c r="A146" s="820"/>
      <c r="B146" s="820"/>
      <c r="C146" s="820"/>
      <c r="D146" s="820"/>
      <c r="E146" s="820"/>
    </row>
    <row r="147" spans="1:5">
      <c r="A147" s="820"/>
      <c r="B147" s="820"/>
      <c r="C147" s="820"/>
      <c r="D147" s="820"/>
      <c r="E147" s="820"/>
    </row>
    <row r="148" spans="1:5">
      <c r="A148" s="820"/>
      <c r="B148" s="820"/>
      <c r="C148" s="820"/>
      <c r="D148" s="820"/>
      <c r="E148" s="820"/>
    </row>
    <row r="149" spans="1:5">
      <c r="A149" s="820"/>
      <c r="B149" s="820"/>
      <c r="C149" s="820"/>
      <c r="D149" s="820"/>
      <c r="E149" s="820"/>
    </row>
    <row r="150" spans="1:5">
      <c r="A150" s="820"/>
      <c r="B150" s="820"/>
      <c r="C150" s="820"/>
      <c r="D150" s="820"/>
      <c r="E150" s="820"/>
    </row>
    <row r="151" spans="1:5">
      <c r="A151" s="820"/>
      <c r="B151" s="820"/>
      <c r="C151" s="820"/>
      <c r="D151" s="820"/>
      <c r="E151" s="820"/>
    </row>
    <row r="152" spans="1:5">
      <c r="A152" s="820"/>
      <c r="B152" s="820"/>
      <c r="C152" s="820"/>
      <c r="D152" s="820"/>
      <c r="E152" s="820"/>
    </row>
    <row r="153" spans="1:5">
      <c r="A153" s="820"/>
      <c r="B153" s="820"/>
      <c r="C153" s="820"/>
      <c r="D153" s="820"/>
      <c r="E153" s="820"/>
    </row>
    <row r="154" spans="1:5">
      <c r="A154" s="820"/>
      <c r="B154" s="820"/>
      <c r="C154" s="820"/>
      <c r="D154" s="820"/>
      <c r="E154" s="820"/>
    </row>
    <row r="155" spans="1:5">
      <c r="A155" s="820"/>
      <c r="B155" s="820"/>
      <c r="C155" s="820"/>
      <c r="D155" s="820"/>
      <c r="E155" s="820"/>
    </row>
    <row r="156" spans="1:5">
      <c r="A156" s="820"/>
      <c r="B156" s="820"/>
      <c r="C156" s="820"/>
      <c r="D156" s="820"/>
      <c r="E156" s="820"/>
    </row>
    <row r="157" spans="1:5">
      <c r="A157" s="820"/>
      <c r="B157" s="820"/>
      <c r="C157" s="820"/>
      <c r="D157" s="820"/>
      <c r="E157" s="820"/>
    </row>
    <row r="158" spans="1:5">
      <c r="A158" s="820"/>
      <c r="B158" s="820"/>
      <c r="C158" s="820"/>
      <c r="D158" s="820"/>
      <c r="E158" s="820"/>
    </row>
    <row r="159" spans="1:5">
      <c r="A159" s="820"/>
      <c r="B159" s="820"/>
      <c r="C159" s="820"/>
      <c r="D159" s="820"/>
      <c r="E159" s="820"/>
    </row>
    <row r="160" spans="1:5">
      <c r="A160" s="820"/>
      <c r="B160" s="820"/>
      <c r="C160" s="820"/>
      <c r="D160" s="820"/>
      <c r="E160" s="820"/>
    </row>
    <row r="161" spans="1:5">
      <c r="A161" s="820"/>
      <c r="B161" s="820"/>
      <c r="C161" s="820"/>
      <c r="D161" s="820"/>
      <c r="E161" s="820"/>
    </row>
    <row r="162" spans="1:5">
      <c r="A162" s="820"/>
      <c r="B162" s="820"/>
      <c r="C162" s="820"/>
      <c r="D162" s="820"/>
      <c r="E162" s="820"/>
    </row>
    <row r="163" spans="1:5">
      <c r="A163" s="820"/>
      <c r="B163" s="820"/>
      <c r="C163" s="820"/>
      <c r="D163" s="820"/>
      <c r="E163" s="820"/>
    </row>
    <row r="164" spans="1:5">
      <c r="A164" s="820"/>
      <c r="B164" s="820"/>
      <c r="C164" s="820"/>
      <c r="D164" s="820"/>
      <c r="E164" s="820"/>
    </row>
    <row r="165" spans="1:5">
      <c r="A165" s="820"/>
      <c r="B165" s="820"/>
      <c r="C165" s="820"/>
      <c r="D165" s="820"/>
      <c r="E165" s="820"/>
    </row>
    <row r="166" spans="1:5">
      <c r="A166" s="820"/>
      <c r="B166" s="820"/>
      <c r="C166" s="820"/>
      <c r="D166" s="820"/>
      <c r="E166" s="820"/>
    </row>
    <row r="167" spans="1:5">
      <c r="A167" s="820"/>
      <c r="B167" s="820"/>
      <c r="C167" s="820"/>
      <c r="D167" s="820"/>
      <c r="E167" s="820"/>
    </row>
    <row r="168" spans="1:5">
      <c r="A168" s="820"/>
      <c r="B168" s="820"/>
      <c r="C168" s="820"/>
      <c r="D168" s="820"/>
      <c r="E168" s="820"/>
    </row>
    <row r="169" spans="1:5">
      <c r="A169" s="820"/>
      <c r="B169" s="820"/>
      <c r="C169" s="820"/>
      <c r="D169" s="820"/>
      <c r="E169" s="820"/>
    </row>
    <row r="170" spans="1:5">
      <c r="A170" s="820"/>
      <c r="B170" s="820"/>
      <c r="C170" s="820"/>
      <c r="D170" s="820"/>
      <c r="E170" s="820"/>
    </row>
    <row r="171" spans="1:5">
      <c r="A171" s="820"/>
      <c r="B171" s="820"/>
      <c r="C171" s="820"/>
      <c r="D171" s="820"/>
      <c r="E171" s="820"/>
    </row>
    <row r="172" spans="1:5">
      <c r="A172" s="820"/>
      <c r="B172" s="820"/>
      <c r="C172" s="820"/>
      <c r="D172" s="820"/>
      <c r="E172" s="820"/>
    </row>
    <row r="173" spans="1:5">
      <c r="A173" s="820"/>
      <c r="B173" s="820"/>
      <c r="C173" s="820"/>
      <c r="D173" s="820"/>
      <c r="E173" s="820"/>
    </row>
    <row r="174" spans="1:5">
      <c r="A174" s="820"/>
      <c r="B174" s="820"/>
      <c r="C174" s="820"/>
      <c r="D174" s="820"/>
      <c r="E174" s="820"/>
    </row>
    <row r="175" spans="1:5">
      <c r="A175" s="820"/>
      <c r="B175" s="820"/>
      <c r="C175" s="820"/>
      <c r="D175" s="820"/>
      <c r="E175" s="820"/>
    </row>
    <row r="176" spans="1:5">
      <c r="A176" s="820"/>
      <c r="B176" s="820"/>
      <c r="C176" s="820"/>
      <c r="D176" s="820"/>
      <c r="E176" s="820"/>
    </row>
    <row r="177" spans="1:5">
      <c r="A177" s="820"/>
      <c r="B177" s="820"/>
      <c r="C177" s="820"/>
      <c r="D177" s="820"/>
      <c r="E177" s="820"/>
    </row>
    <row r="178" spans="1:5">
      <c r="A178" s="820"/>
      <c r="B178" s="820"/>
      <c r="C178" s="820"/>
      <c r="D178" s="820"/>
      <c r="E178" s="820"/>
    </row>
    <row r="179" spans="1:5">
      <c r="A179" s="820"/>
      <c r="B179" s="820"/>
      <c r="C179" s="820"/>
      <c r="D179" s="820"/>
      <c r="E179" s="820"/>
    </row>
    <row r="180" spans="1:5">
      <c r="A180" s="820"/>
      <c r="B180" s="820"/>
      <c r="C180" s="820"/>
      <c r="D180" s="820"/>
      <c r="E180" s="820"/>
    </row>
    <row r="181" spans="1:5">
      <c r="A181" s="820"/>
      <c r="B181" s="820"/>
      <c r="C181" s="820"/>
      <c r="D181" s="820"/>
      <c r="E181" s="820"/>
    </row>
    <row r="182" spans="1:5">
      <c r="A182" s="820"/>
      <c r="B182" s="820"/>
      <c r="C182" s="820"/>
      <c r="D182" s="820"/>
      <c r="E182" s="820"/>
    </row>
    <row r="183" spans="1:5">
      <c r="A183" s="820"/>
      <c r="B183" s="820"/>
      <c r="C183" s="820"/>
      <c r="D183" s="820"/>
      <c r="E183" s="820"/>
    </row>
    <row r="184" spans="1:5">
      <c r="A184" s="820"/>
      <c r="B184" s="820"/>
      <c r="C184" s="820"/>
      <c r="D184" s="820"/>
      <c r="E184" s="820"/>
    </row>
    <row r="185" spans="1:5">
      <c r="A185" s="820"/>
      <c r="B185" s="820"/>
      <c r="C185" s="820"/>
      <c r="D185" s="820"/>
      <c r="E185" s="820"/>
    </row>
    <row r="186" spans="1:5">
      <c r="A186" s="820"/>
      <c r="B186" s="820"/>
      <c r="C186" s="820"/>
      <c r="D186" s="820"/>
      <c r="E186" s="820"/>
    </row>
    <row r="187" spans="1:5">
      <c r="A187" s="820"/>
      <c r="B187" s="820"/>
      <c r="C187" s="820"/>
      <c r="D187" s="820"/>
      <c r="E187" s="820"/>
    </row>
    <row r="188" spans="1:5">
      <c r="A188" s="820"/>
      <c r="B188" s="820"/>
      <c r="C188" s="820"/>
      <c r="D188" s="820"/>
      <c r="E188" s="820"/>
    </row>
    <row r="189" spans="1:5">
      <c r="A189" s="820"/>
      <c r="B189" s="820"/>
      <c r="C189" s="820"/>
      <c r="D189" s="820"/>
      <c r="E189" s="820"/>
    </row>
    <row r="190" spans="1:5">
      <c r="A190" s="820"/>
      <c r="B190" s="820"/>
      <c r="C190" s="820"/>
      <c r="D190" s="820"/>
      <c r="E190" s="820"/>
    </row>
    <row r="191" spans="1:5">
      <c r="A191" s="820"/>
      <c r="B191" s="820"/>
      <c r="C191" s="820"/>
      <c r="D191" s="820"/>
      <c r="E191" s="820"/>
    </row>
    <row r="192" spans="1:5">
      <c r="A192" s="820"/>
      <c r="B192" s="820"/>
      <c r="C192" s="820"/>
      <c r="D192" s="820"/>
      <c r="E192" s="820"/>
    </row>
    <row r="193" spans="1:5">
      <c r="A193" s="820"/>
      <c r="B193" s="820"/>
      <c r="C193" s="820"/>
      <c r="D193" s="820"/>
      <c r="E193" s="820"/>
    </row>
    <row r="194" spans="1:5">
      <c r="A194" s="820"/>
      <c r="B194" s="820"/>
      <c r="C194" s="820"/>
      <c r="D194" s="820"/>
      <c r="E194" s="820"/>
    </row>
    <row r="195" spans="1:5">
      <c r="A195" s="820"/>
      <c r="B195" s="820"/>
      <c r="C195" s="820"/>
      <c r="D195" s="820"/>
      <c r="E195" s="820"/>
    </row>
    <row r="196" spans="1:5">
      <c r="A196" s="820"/>
      <c r="B196" s="820"/>
      <c r="C196" s="820"/>
      <c r="D196" s="820"/>
      <c r="E196" s="820"/>
    </row>
    <row r="197" spans="1:5">
      <c r="A197" s="820"/>
      <c r="B197" s="820"/>
      <c r="C197" s="820"/>
      <c r="D197" s="820"/>
      <c r="E197" s="820"/>
    </row>
    <row r="198" spans="1:5">
      <c r="A198" s="820"/>
      <c r="B198" s="820"/>
      <c r="C198" s="820"/>
      <c r="D198" s="820"/>
      <c r="E198" s="820"/>
    </row>
    <row r="199" spans="1:5">
      <c r="A199" s="820"/>
      <c r="B199" s="820"/>
      <c r="C199" s="820"/>
      <c r="D199" s="820"/>
      <c r="E199" s="820"/>
    </row>
    <row r="200" spans="1:5">
      <c r="A200" s="820"/>
      <c r="B200" s="820"/>
      <c r="C200" s="820"/>
      <c r="D200" s="820"/>
      <c r="E200" s="820"/>
    </row>
    <row r="201" spans="1:5">
      <c r="A201" s="820"/>
      <c r="B201" s="820"/>
      <c r="C201" s="820"/>
      <c r="D201" s="820"/>
      <c r="E201" s="820"/>
    </row>
    <row r="202" spans="1:5">
      <c r="A202" s="820"/>
      <c r="B202" s="820"/>
      <c r="C202" s="820"/>
      <c r="D202" s="820"/>
      <c r="E202" s="820"/>
    </row>
    <row r="203" spans="1:5">
      <c r="A203" s="820"/>
      <c r="B203" s="820"/>
      <c r="C203" s="820"/>
      <c r="D203" s="820"/>
      <c r="E203" s="820"/>
    </row>
    <row r="204" spans="1:5">
      <c r="A204" s="820"/>
      <c r="B204" s="820"/>
      <c r="C204" s="820"/>
      <c r="D204" s="820"/>
      <c r="E204" s="820"/>
    </row>
    <row r="205" spans="1:5">
      <c r="A205" s="820"/>
      <c r="B205" s="820"/>
      <c r="C205" s="820"/>
      <c r="D205" s="820"/>
      <c r="E205" s="820"/>
    </row>
    <row r="206" spans="1:5">
      <c r="A206" s="820"/>
      <c r="B206" s="820"/>
      <c r="C206" s="820"/>
      <c r="D206" s="820"/>
      <c r="E206" s="820"/>
    </row>
    <row r="207" spans="1:5">
      <c r="A207" s="820"/>
      <c r="B207" s="820"/>
      <c r="C207" s="820"/>
      <c r="D207" s="820"/>
      <c r="E207" s="820"/>
    </row>
    <row r="208" spans="1:5">
      <c r="A208" s="820"/>
      <c r="B208" s="820"/>
      <c r="C208" s="820"/>
      <c r="D208" s="820"/>
    </row>
  </sheetData>
  <customSheetViews>
    <customSheetView guid="{7638DF67-4320-4B2E-8CED-F30400A22A6F}"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033C36F7-E1E4-46BF-954B-BBA7310CE75C}"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36472B0F-2A8F-4437-8A5B-DB8B4B6E968E}"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2D0A6E8D-0408-4801-8FAA-C5FD88FF0EC2}"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4"/>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CCAE2F8D-A096-471A-A5DB-761473E75C80}"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5"/>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A70FDA42-82B2-4F14-8984-2E2044C05861}"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6"/>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F8F8F397-D6A3-4BD0-9E53-3D39483D1CBF}"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7"/>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D673FFEC-E07D-49B9-A0FC-BCF5FDFD2C67}"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8"/>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EE98275F-E3BA-4A7E-BE2A-0F7F35847352}" scale="85"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9"/>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97E03D02-D480-4666-A6E1-59D4144B3FD9}" scale="90" showPageBreaks="1" fitToPage="1" printArea="1" hiddenColumns="1" view="pageBreakPreview" topLeftCell="A48">
      <selection activeCell="G63" sqref="G63"/>
      <pageMargins left="0.70866141732283472" right="0.70866141732283472" top="0.74803149606299213" bottom="0.74803149606299213" header="0.31496062992125984" footer="0.31496062992125984"/>
      <pageSetup paperSize="9" scale="70" fitToHeight="0" orientation="portrait" r:id="rId10"/>
      <headerFooter scaleWithDoc="0"/>
    </customSheetView>
    <customSheetView guid="{9A3FFD83-48B2-47DA-8A5E-53892F5AF928}" scale="85" showPageBreaks="1" fitToPage="1" printArea="1" hiddenColumns="1">
      <selection activeCell="M19" sqref="M19"/>
      <pageMargins left="0.70866141732283472" right="0.70866141732283472" top="0.74803149606299213" bottom="0.74803149606299213" header="0.31496062992125984" footer="0.31496062992125984"/>
      <pageSetup paperSize="9" scale="70" fitToHeight="0" orientation="portrait" r:id="rId11"/>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717D5D0E-03BD-42FE-B02F-A9FF9CADF1A5}"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2"/>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30A2590E-B68F-488E-B4E2-55E3D8A53AAC}"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3"/>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031DD57E-C293-423A-8DF7-B2FDC9241663}"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4"/>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F9B3178F-FE3C-420E-BE2A-18A94A5552B8}"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5"/>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1FD8CC80-ABBD-4004-965D-7C3A94C6060A}"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6"/>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4B3B3520-A8B7-4246-A658-5E3046C11156}"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7"/>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8AC86257-3275-45B0-9EB5-FCC978284538}"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8"/>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E45D6C9F-29CA-4814-BB11-FCF7794E8FD9}"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9"/>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8B4E2514-D1F2-4DC0-817C-9C588D7DCCCB}" scale="85"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0"/>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C0326AA0-4A84-4874-8CF5-FBF582EDE8E4}" scale="85"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1"/>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59B93C71-A242-4D48-B468-4BF3F954629F}"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2"/>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1E58E4D1-4C75-4B8C-BEB1-17A46DD86746}"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3"/>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D71B0015-E1E5-4683-BC96-4B8372B0A92C}"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4"/>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7A9295A9-5D4A-4252-8AE5-EAA229FB3161}"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5"/>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034C4040-D496-4677-9760-C8AFC8A3816C}"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6"/>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430D13A4-4EC3-4F3B-94F5-67B604D20D98}"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7"/>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337CCED3-5E6B-4E3D-BC98-489707EF974E}"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8"/>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0EDD8A79-DA95-4C03-AB90-8EF8BEF7366A}"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9"/>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214495F1-9B71-47E5-887D-A07A1A95C8B8}"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0"/>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CD8CBEF9-02F2-47BF-8155-972E366007BB}"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1"/>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BD61EDB6-A93F-4890-AEDE-32E26E64EB3F}"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2"/>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2551149C-B400-4FF7-9C66-7D38AF192CD3}"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3"/>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F0A88F7F-B050-44D2-9557-2B68B424EAF3}"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4"/>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2868789A-41EF-4245-B3C9-D4B5F666F8F4}"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5"/>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D4061CCF-D275-4D76-9A0F-61EA73C6A533}"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6"/>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EDD10121-F027-40CB-A383-1ABBBA7824D4}"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7"/>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D6BD57F8-F6EE-4534-8181-C57064A1B98C}" scale="115" fitToPage="1" hiddenColumns="1" topLeftCell="E49">
      <selection activeCell="J15" sqref="J15"/>
      <pageMargins left="0.70866141732283472" right="0.70866141732283472" top="0.74803149606299213" bottom="0.74803149606299213" header="0.31496062992125984" footer="0.31496062992125984"/>
      <pageSetup paperSize="9" scale="70" fitToHeight="0" orientation="portrait" r:id="rId38"/>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277459B4-A39D-41CB-B2BE-AB6578293E76}" scale="115" showPageBreaks="1" fitToPage="1" printArea="1" hiddenColumns="1" topLeftCell="E49">
      <selection activeCell="J15" sqref="J15"/>
      <pageMargins left="0.70866141732283472" right="0.70866141732283472" top="0.74803149606299213" bottom="0.74803149606299213" header="0.31496062992125984" footer="0.31496062992125984"/>
      <pageSetup paperSize="9" scale="70" fitToHeight="0" orientation="portrait" r:id="rId39"/>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s>
  <mergeCells count="1">
    <mergeCell ref="A81:I81"/>
  </mergeCells>
  <phoneticPr fontId="7"/>
  <hyperlinks>
    <hyperlink ref="J43" location="目次!A1" display="目次へ戻る"/>
  </hyperlinks>
  <pageMargins left="0.70866141732283472" right="0.70866141732283472" top="0.74803149606299213" bottom="0.74803149606299213" header="0.31496062992125984" footer="0.31496062992125984"/>
  <pageSetup paperSize="9" scale="70" fitToHeight="0" orientation="portrait" r:id="rId40"/>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drawing r:id="rId4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82"/>
  <sheetViews>
    <sheetView showGridLines="0" zoomScale="70" zoomScaleNormal="70" zoomScaleSheetLayoutView="115" workbookViewId="0">
      <selection activeCell="T23" sqref="T23"/>
    </sheetView>
  </sheetViews>
  <sheetFormatPr defaultColWidth="9" defaultRowHeight="18.95" customHeight="1"/>
  <cols>
    <col min="1" max="1" width="11" style="97" customWidth="1"/>
    <col min="2" max="3" width="9" style="97"/>
    <col min="4" max="5" width="9" style="197"/>
    <col min="6" max="7" width="9" style="212"/>
    <col min="8" max="8" width="4" style="212" customWidth="1"/>
    <col min="9" max="16384" width="9" style="212"/>
  </cols>
  <sheetData>
    <row r="1" spans="1:9" ht="18.95" customHeight="1">
      <c r="F1" s="125" t="s">
        <v>399</v>
      </c>
      <c r="G1" s="125"/>
    </row>
    <row r="2" spans="1:9" ht="18.95" customHeight="1">
      <c r="A2" s="104" t="s">
        <v>712</v>
      </c>
      <c r="I2" s="104" t="s">
        <v>712</v>
      </c>
    </row>
    <row r="3" spans="1:9" ht="25.5" customHeight="1">
      <c r="A3" s="1347"/>
      <c r="B3" s="1348"/>
      <c r="C3" s="1349"/>
      <c r="D3" s="1350" t="s">
        <v>636</v>
      </c>
      <c r="E3" s="1351"/>
      <c r="F3" s="264"/>
    </row>
    <row r="4" spans="1:9" ht="25.5" customHeight="1">
      <c r="A4" s="99" t="s">
        <v>83</v>
      </c>
      <c r="B4" s="99" t="s">
        <v>83</v>
      </c>
      <c r="C4" s="99" t="s">
        <v>637</v>
      </c>
      <c r="D4" s="265" t="s">
        <v>638</v>
      </c>
      <c r="E4" s="265" t="s">
        <v>639</v>
      </c>
      <c r="F4" s="204" t="s">
        <v>807</v>
      </c>
    </row>
    <row r="5" spans="1:9" ht="25.5" customHeight="1">
      <c r="A5" s="204" t="s">
        <v>640</v>
      </c>
      <c r="B5" s="99" t="s">
        <v>641</v>
      </c>
      <c r="C5" s="99" t="s">
        <v>642</v>
      </c>
      <c r="D5" s="266">
        <v>627</v>
      </c>
      <c r="E5" s="266">
        <v>76</v>
      </c>
      <c r="F5" s="267">
        <f>E5/D5</f>
        <v>0.12121212121212122</v>
      </c>
    </row>
    <row r="6" spans="1:9" ht="25.5" customHeight="1">
      <c r="A6" s="99"/>
      <c r="B6" s="99">
        <v>1948</v>
      </c>
      <c r="C6" s="99" t="s">
        <v>643</v>
      </c>
      <c r="D6" s="266">
        <v>623</v>
      </c>
      <c r="E6" s="266">
        <v>79</v>
      </c>
      <c r="F6" s="267">
        <f t="shared" ref="F6:F69" si="0">E6/D6</f>
        <v>0.12680577849117175</v>
      </c>
    </row>
    <row r="7" spans="1:9" ht="25.5" customHeight="1">
      <c r="A7" s="99"/>
      <c r="B7" s="99">
        <v>1949</v>
      </c>
      <c r="C7" s="99" t="s">
        <v>644</v>
      </c>
      <c r="D7" s="266">
        <v>642</v>
      </c>
      <c r="E7" s="266">
        <v>74</v>
      </c>
      <c r="F7" s="267">
        <f t="shared" si="0"/>
        <v>0.11526479750778816</v>
      </c>
    </row>
    <row r="8" spans="1:9" ht="25.5" customHeight="1">
      <c r="A8" s="204" t="s">
        <v>645</v>
      </c>
      <c r="B8" s="99">
        <v>1950</v>
      </c>
      <c r="C8" s="99" t="s">
        <v>646</v>
      </c>
      <c r="D8" s="266">
        <v>536</v>
      </c>
      <c r="E8" s="266">
        <v>52</v>
      </c>
      <c r="F8" s="267">
        <f t="shared" si="0"/>
        <v>9.7014925373134331E-2</v>
      </c>
    </row>
    <row r="9" spans="1:9" ht="25.5" customHeight="1">
      <c r="A9" s="99"/>
      <c r="B9" s="99">
        <v>1951</v>
      </c>
      <c r="C9" s="99" t="s">
        <v>647</v>
      </c>
      <c r="D9" s="266">
        <v>543</v>
      </c>
      <c r="E9" s="266">
        <v>65</v>
      </c>
      <c r="F9" s="267">
        <f t="shared" si="0"/>
        <v>0.11970534069981584</v>
      </c>
    </row>
    <row r="10" spans="1:9" ht="25.5" customHeight="1">
      <c r="A10" s="99"/>
      <c r="B10" s="99">
        <v>1952</v>
      </c>
      <c r="C10" s="99" t="s">
        <v>648</v>
      </c>
      <c r="D10" s="266">
        <v>527</v>
      </c>
      <c r="E10" s="266">
        <v>69</v>
      </c>
      <c r="F10" s="267">
        <f t="shared" si="0"/>
        <v>0.13092979127134724</v>
      </c>
    </row>
    <row r="11" spans="1:9" ht="25.5" customHeight="1">
      <c r="A11" s="99"/>
      <c r="B11" s="99">
        <v>1953</v>
      </c>
      <c r="C11" s="99" t="s">
        <v>649</v>
      </c>
      <c r="D11" s="266">
        <v>529</v>
      </c>
      <c r="E11" s="266">
        <v>64</v>
      </c>
      <c r="F11" s="267">
        <f t="shared" si="0"/>
        <v>0.12098298676748583</v>
      </c>
    </row>
    <row r="12" spans="1:9" ht="25.5" customHeight="1">
      <c r="A12" s="99"/>
      <c r="B12" s="99">
        <v>1954</v>
      </c>
      <c r="C12" s="99" t="s">
        <v>650</v>
      </c>
      <c r="D12" s="266">
        <v>598</v>
      </c>
      <c r="E12" s="266">
        <v>77</v>
      </c>
      <c r="F12" s="267">
        <f t="shared" si="0"/>
        <v>0.12876254180602006</v>
      </c>
    </row>
    <row r="13" spans="1:9" ht="25.5" customHeight="1">
      <c r="A13" s="99"/>
      <c r="B13" s="99">
        <v>1955</v>
      </c>
      <c r="C13" s="99" t="s">
        <v>651</v>
      </c>
      <c r="D13" s="266">
        <v>735</v>
      </c>
      <c r="E13" s="266">
        <v>91</v>
      </c>
      <c r="F13" s="267">
        <f t="shared" si="0"/>
        <v>0.12380952380952381</v>
      </c>
    </row>
    <row r="14" spans="1:9" ht="25.5" customHeight="1">
      <c r="A14" s="99"/>
      <c r="B14" s="99">
        <v>1956</v>
      </c>
      <c r="C14" s="99" t="s">
        <v>652</v>
      </c>
      <c r="D14" s="266">
        <v>773</v>
      </c>
      <c r="E14" s="266">
        <v>92</v>
      </c>
      <c r="F14" s="267">
        <f t="shared" si="0"/>
        <v>0.11901681759379043</v>
      </c>
    </row>
    <row r="15" spans="1:9" ht="25.5" customHeight="1">
      <c r="A15" s="99"/>
      <c r="B15" s="99">
        <v>1957</v>
      </c>
      <c r="C15" s="99" t="s">
        <v>653</v>
      </c>
      <c r="D15" s="266">
        <v>802</v>
      </c>
      <c r="E15" s="266">
        <v>84</v>
      </c>
      <c r="F15" s="267">
        <f t="shared" si="0"/>
        <v>0.10473815461346633</v>
      </c>
    </row>
    <row r="16" spans="1:9" ht="25.5" customHeight="1">
      <c r="A16" s="99"/>
      <c r="B16" s="99">
        <v>1958</v>
      </c>
      <c r="C16" s="99" t="s">
        <v>654</v>
      </c>
      <c r="D16" s="266">
        <v>833</v>
      </c>
      <c r="E16" s="266">
        <v>81</v>
      </c>
      <c r="F16" s="267">
        <f t="shared" si="0"/>
        <v>9.7238895558223293E-2</v>
      </c>
    </row>
    <row r="17" spans="1:7" ht="25.5" customHeight="1">
      <c r="A17" s="99"/>
      <c r="B17" s="99">
        <v>1959</v>
      </c>
      <c r="C17" s="99" t="s">
        <v>655</v>
      </c>
      <c r="D17" s="266">
        <v>799</v>
      </c>
      <c r="E17" s="266">
        <v>62</v>
      </c>
      <c r="F17" s="267">
        <f t="shared" si="0"/>
        <v>7.7596996245306638E-2</v>
      </c>
    </row>
    <row r="18" spans="1:7" ht="25.5" customHeight="1">
      <c r="A18" s="204" t="s">
        <v>656</v>
      </c>
      <c r="B18" s="99">
        <v>1960</v>
      </c>
      <c r="C18" s="99" t="s">
        <v>657</v>
      </c>
      <c r="D18" s="266">
        <v>913</v>
      </c>
      <c r="E18" s="266">
        <v>85</v>
      </c>
      <c r="F18" s="267">
        <f t="shared" si="0"/>
        <v>9.3099671412924426E-2</v>
      </c>
    </row>
    <row r="19" spans="1:7" ht="25.5" customHeight="1">
      <c r="A19" s="99"/>
      <c r="B19" s="99">
        <v>1961</v>
      </c>
      <c r="C19" s="99" t="s">
        <v>658</v>
      </c>
      <c r="D19" s="266">
        <v>1015</v>
      </c>
      <c r="E19" s="266">
        <v>87</v>
      </c>
      <c r="F19" s="267">
        <f t="shared" si="0"/>
        <v>8.5714285714285715E-2</v>
      </c>
    </row>
    <row r="20" spans="1:7" ht="25.5" customHeight="1">
      <c r="A20" s="99"/>
      <c r="B20" s="99">
        <v>1962</v>
      </c>
      <c r="C20" s="99" t="s">
        <v>659</v>
      </c>
      <c r="D20" s="266">
        <v>976</v>
      </c>
      <c r="E20" s="266">
        <v>90</v>
      </c>
      <c r="F20" s="267">
        <f t="shared" si="0"/>
        <v>9.2213114754098366E-2</v>
      </c>
    </row>
    <row r="21" spans="1:7" ht="25.5" customHeight="1">
      <c r="A21" s="99"/>
      <c r="B21" s="99">
        <v>1963</v>
      </c>
      <c r="C21" s="99" t="s">
        <v>660</v>
      </c>
      <c r="D21" s="266">
        <v>989</v>
      </c>
      <c r="E21" s="266">
        <v>82</v>
      </c>
      <c r="F21" s="267">
        <f t="shared" si="0"/>
        <v>8.2912032355915072E-2</v>
      </c>
    </row>
    <row r="22" spans="1:7" ht="25.5" customHeight="1">
      <c r="A22" s="99"/>
      <c r="B22" s="99">
        <v>1964</v>
      </c>
      <c r="C22" s="99" t="s">
        <v>661</v>
      </c>
      <c r="D22" s="266">
        <v>1005</v>
      </c>
      <c r="E22" s="266">
        <v>106</v>
      </c>
      <c r="F22" s="267">
        <f t="shared" si="0"/>
        <v>0.1054726368159204</v>
      </c>
    </row>
    <row r="23" spans="1:7" ht="25.5" customHeight="1">
      <c r="A23" s="99" t="s">
        <v>704</v>
      </c>
      <c r="B23" s="99">
        <v>1965</v>
      </c>
      <c r="C23" s="99" t="s">
        <v>662</v>
      </c>
      <c r="D23" s="266"/>
      <c r="E23" s="266"/>
      <c r="F23" s="267" t="e">
        <f t="shared" si="0"/>
        <v>#DIV/0!</v>
      </c>
      <c r="G23" s="212" t="s">
        <v>663</v>
      </c>
    </row>
    <row r="24" spans="1:7" ht="25.5" customHeight="1">
      <c r="A24" s="99"/>
      <c r="B24" s="99">
        <v>1966</v>
      </c>
      <c r="C24" s="99" t="s">
        <v>664</v>
      </c>
      <c r="D24" s="266">
        <v>1873</v>
      </c>
      <c r="E24" s="119" t="s">
        <v>665</v>
      </c>
      <c r="F24" s="267" t="e">
        <f t="shared" si="0"/>
        <v>#VALUE!</v>
      </c>
      <c r="G24" s="212" t="s">
        <v>666</v>
      </c>
    </row>
    <row r="25" spans="1:7" ht="25.5" customHeight="1">
      <c r="A25" s="99"/>
      <c r="B25" s="99">
        <v>1967</v>
      </c>
      <c r="C25" s="99" t="s">
        <v>667</v>
      </c>
      <c r="D25" s="266">
        <v>1955</v>
      </c>
      <c r="E25" s="266">
        <v>206</v>
      </c>
      <c r="F25" s="267">
        <f t="shared" si="0"/>
        <v>0.10537084398976983</v>
      </c>
    </row>
    <row r="26" spans="1:7" ht="25.5" customHeight="1">
      <c r="A26" s="99"/>
      <c r="B26" s="99">
        <v>1968</v>
      </c>
      <c r="C26" s="99" t="s">
        <v>668</v>
      </c>
      <c r="D26" s="266">
        <v>1851</v>
      </c>
      <c r="E26" s="266">
        <v>181</v>
      </c>
      <c r="F26" s="267">
        <f t="shared" si="0"/>
        <v>9.7784981091302001E-2</v>
      </c>
    </row>
    <row r="27" spans="1:7" ht="25.5" customHeight="1">
      <c r="A27" s="99"/>
      <c r="B27" s="99">
        <v>1969</v>
      </c>
      <c r="C27" s="99" t="s">
        <v>669</v>
      </c>
      <c r="D27" s="266">
        <v>1998</v>
      </c>
      <c r="E27" s="266">
        <v>205</v>
      </c>
      <c r="F27" s="267">
        <f t="shared" si="0"/>
        <v>0.10260260260260261</v>
      </c>
    </row>
    <row r="28" spans="1:7" ht="25.5" customHeight="1">
      <c r="A28" s="204" t="s">
        <v>670</v>
      </c>
      <c r="B28" s="99">
        <v>1970</v>
      </c>
      <c r="C28" s="99" t="s">
        <v>671</v>
      </c>
      <c r="D28" s="266">
        <v>2103</v>
      </c>
      <c r="E28" s="266">
        <v>223</v>
      </c>
      <c r="F28" s="267">
        <f t="shared" si="0"/>
        <v>0.10603899191631003</v>
      </c>
    </row>
    <row r="29" spans="1:7" ht="25.5" customHeight="1">
      <c r="A29" s="99"/>
      <c r="B29" s="99">
        <v>1971</v>
      </c>
      <c r="C29" s="99" t="s">
        <v>672</v>
      </c>
      <c r="D29" s="266">
        <v>2140</v>
      </c>
      <c r="E29" s="266">
        <v>262</v>
      </c>
      <c r="F29" s="267">
        <f t="shared" si="0"/>
        <v>0.12242990654205607</v>
      </c>
    </row>
    <row r="30" spans="1:7" ht="25.5" customHeight="1">
      <c r="A30" s="99"/>
      <c r="B30" s="99">
        <v>1972</v>
      </c>
      <c r="C30" s="99" t="s">
        <v>673</v>
      </c>
      <c r="D30" s="266">
        <v>2341</v>
      </c>
      <c r="E30" s="266">
        <v>287</v>
      </c>
      <c r="F30" s="267">
        <f t="shared" si="0"/>
        <v>0.12259718069201196</v>
      </c>
    </row>
    <row r="31" spans="1:7" ht="25.5" customHeight="1">
      <c r="A31" s="99"/>
      <c r="B31" s="99">
        <v>1973</v>
      </c>
      <c r="C31" s="99" t="s">
        <v>674</v>
      </c>
      <c r="D31" s="268">
        <v>2418</v>
      </c>
      <c r="E31" s="266">
        <v>284</v>
      </c>
      <c r="F31" s="267">
        <f t="shared" si="0"/>
        <v>0.11745244003308519</v>
      </c>
    </row>
    <row r="32" spans="1:7" ht="25.5" customHeight="1">
      <c r="A32" s="99"/>
      <c r="B32" s="99">
        <v>1974</v>
      </c>
      <c r="C32" s="99" t="s">
        <v>675</v>
      </c>
      <c r="D32" s="266">
        <v>2109</v>
      </c>
      <c r="E32" s="266">
        <v>241</v>
      </c>
      <c r="F32" s="267">
        <f t="shared" si="0"/>
        <v>0.11427216690374585</v>
      </c>
    </row>
    <row r="33" spans="1:7" ht="25.5" customHeight="1">
      <c r="A33" s="99"/>
      <c r="B33" s="99">
        <v>1975</v>
      </c>
      <c r="C33" s="99" t="s">
        <v>676</v>
      </c>
      <c r="D33" s="266">
        <v>2319</v>
      </c>
      <c r="E33" s="266">
        <v>291</v>
      </c>
      <c r="F33" s="267">
        <f t="shared" si="0"/>
        <v>0.12548512289780078</v>
      </c>
    </row>
    <row r="34" spans="1:7" ht="25.5" customHeight="1">
      <c r="A34" s="99"/>
      <c r="B34" s="99">
        <v>1976</v>
      </c>
      <c r="C34" s="99" t="s">
        <v>677</v>
      </c>
      <c r="D34" s="266">
        <v>2129</v>
      </c>
      <c r="E34" s="266">
        <v>282</v>
      </c>
      <c r="F34" s="267">
        <f t="shared" si="0"/>
        <v>0.13245655237200563</v>
      </c>
    </row>
    <row r="35" spans="1:7" ht="25.5" customHeight="1">
      <c r="A35" s="99"/>
      <c r="B35" s="99">
        <v>1977</v>
      </c>
      <c r="C35" s="99" t="s">
        <v>678</v>
      </c>
      <c r="D35" s="268">
        <v>1909</v>
      </c>
      <c r="E35" s="268">
        <v>274</v>
      </c>
      <c r="F35" s="351">
        <f t="shared" si="0"/>
        <v>0.14353064431639601</v>
      </c>
      <c r="G35" s="212" t="s">
        <v>806</v>
      </c>
    </row>
    <row r="36" spans="1:7" ht="25.5" customHeight="1">
      <c r="A36" s="99"/>
      <c r="B36" s="99">
        <v>1978</v>
      </c>
      <c r="C36" s="99" t="s">
        <v>679</v>
      </c>
      <c r="D36" s="266">
        <v>1992</v>
      </c>
      <c r="E36" s="266">
        <v>272</v>
      </c>
      <c r="F36" s="267">
        <f t="shared" si="0"/>
        <v>0.13654618473895583</v>
      </c>
    </row>
    <row r="37" spans="1:7" ht="25.5" customHeight="1">
      <c r="A37" s="99"/>
      <c r="B37" s="99">
        <v>1979</v>
      </c>
      <c r="C37" s="99" t="s">
        <v>680</v>
      </c>
      <c r="D37" s="266">
        <v>2174</v>
      </c>
      <c r="E37" s="266">
        <v>326</v>
      </c>
      <c r="F37" s="267">
        <f t="shared" si="0"/>
        <v>0.14995400183992641</v>
      </c>
    </row>
    <row r="38" spans="1:7" ht="25.5" customHeight="1">
      <c r="A38" s="204" t="s">
        <v>681</v>
      </c>
      <c r="B38" s="99">
        <v>1980</v>
      </c>
      <c r="C38" s="99" t="s">
        <v>682</v>
      </c>
      <c r="D38" s="266">
        <v>2092</v>
      </c>
      <c r="E38" s="266">
        <v>348</v>
      </c>
      <c r="F38" s="267">
        <f t="shared" si="0"/>
        <v>0.16634799235181644</v>
      </c>
    </row>
    <row r="39" spans="1:7" ht="25.5" customHeight="1">
      <c r="A39" s="99"/>
      <c r="B39" s="99">
        <v>1981</v>
      </c>
      <c r="C39" s="99" t="s">
        <v>683</v>
      </c>
      <c r="D39" s="266">
        <v>2065</v>
      </c>
      <c r="E39" s="266">
        <v>388</v>
      </c>
      <c r="F39" s="267">
        <f t="shared" si="0"/>
        <v>0.18789346246973365</v>
      </c>
    </row>
    <row r="40" spans="1:7" ht="25.5" customHeight="1">
      <c r="A40" s="99"/>
      <c r="B40" s="99">
        <v>1982</v>
      </c>
      <c r="C40" s="99" t="s">
        <v>684</v>
      </c>
      <c r="D40" s="266">
        <v>2037</v>
      </c>
      <c r="E40" s="266">
        <v>412</v>
      </c>
      <c r="F40" s="267">
        <f t="shared" si="0"/>
        <v>0.20225822287677958</v>
      </c>
    </row>
    <row r="41" spans="1:7" ht="25.5" customHeight="1">
      <c r="A41" s="99"/>
      <c r="B41" s="99">
        <v>1983</v>
      </c>
      <c r="C41" s="99" t="s">
        <v>685</v>
      </c>
      <c r="D41" s="266">
        <v>2103</v>
      </c>
      <c r="E41" s="266">
        <v>480</v>
      </c>
      <c r="F41" s="267">
        <f t="shared" si="0"/>
        <v>0.22824536376604851</v>
      </c>
    </row>
    <row r="42" spans="1:7" ht="25.5" customHeight="1">
      <c r="A42" s="99"/>
      <c r="B42" s="99">
        <v>1984</v>
      </c>
      <c r="C42" s="99" t="s">
        <v>686</v>
      </c>
      <c r="D42" s="266">
        <v>2053</v>
      </c>
      <c r="E42" s="266">
        <v>410</v>
      </c>
      <c r="F42" s="267">
        <f t="shared" si="0"/>
        <v>0.19970774476376035</v>
      </c>
    </row>
    <row r="43" spans="1:7" ht="25.5" customHeight="1">
      <c r="A43" s="99"/>
      <c r="B43" s="99">
        <v>1985</v>
      </c>
      <c r="C43" s="99" t="s">
        <v>117</v>
      </c>
      <c r="D43" s="266">
        <v>2199</v>
      </c>
      <c r="E43" s="266">
        <v>426</v>
      </c>
      <c r="F43" s="267">
        <f t="shared" si="0"/>
        <v>0.19372442019099589</v>
      </c>
    </row>
    <row r="44" spans="1:7" ht="25.5" customHeight="1">
      <c r="A44" s="99"/>
      <c r="B44" s="99">
        <v>1986</v>
      </c>
      <c r="C44" s="99" t="s">
        <v>687</v>
      </c>
      <c r="D44" s="266">
        <v>1858</v>
      </c>
      <c r="E44" s="266">
        <v>410</v>
      </c>
      <c r="F44" s="267">
        <f t="shared" si="0"/>
        <v>0.22066738428417654</v>
      </c>
    </row>
    <row r="45" spans="1:7" ht="25.5" customHeight="1">
      <c r="A45" s="99"/>
      <c r="B45" s="99">
        <v>1987</v>
      </c>
      <c r="C45" s="99" t="s">
        <v>688</v>
      </c>
      <c r="D45" s="266">
        <v>1905</v>
      </c>
      <c r="E45" s="266">
        <v>416</v>
      </c>
      <c r="F45" s="267">
        <f t="shared" si="0"/>
        <v>0.21837270341207349</v>
      </c>
    </row>
    <row r="46" spans="1:7" ht="25.5" customHeight="1">
      <c r="A46" s="99"/>
      <c r="B46" s="99">
        <v>1988</v>
      </c>
      <c r="C46" s="99" t="s">
        <v>689</v>
      </c>
      <c r="D46" s="266">
        <v>1880</v>
      </c>
      <c r="E46" s="266">
        <v>448</v>
      </c>
      <c r="F46" s="267">
        <f t="shared" si="0"/>
        <v>0.23829787234042554</v>
      </c>
    </row>
    <row r="47" spans="1:7" ht="25.5" customHeight="1">
      <c r="A47" s="99"/>
      <c r="B47" s="99">
        <v>1989</v>
      </c>
      <c r="C47" s="99" t="s">
        <v>690</v>
      </c>
      <c r="D47" s="266">
        <v>1893</v>
      </c>
      <c r="E47" s="266">
        <v>396</v>
      </c>
      <c r="F47" s="267">
        <f t="shared" si="0"/>
        <v>0.2091917591125198</v>
      </c>
    </row>
    <row r="48" spans="1:7" ht="25.5" customHeight="1">
      <c r="A48" s="204" t="s">
        <v>691</v>
      </c>
      <c r="B48" s="99">
        <v>1990</v>
      </c>
      <c r="C48" s="99" t="s">
        <v>118</v>
      </c>
      <c r="D48" s="266">
        <v>1972</v>
      </c>
      <c r="E48" s="266">
        <v>410</v>
      </c>
      <c r="F48" s="267">
        <f t="shared" si="0"/>
        <v>0.2079107505070994</v>
      </c>
    </row>
    <row r="49" spans="1:6" ht="25.5" customHeight="1">
      <c r="A49" s="99"/>
      <c r="B49" s="99">
        <v>1991</v>
      </c>
      <c r="C49" s="99" t="s">
        <v>692</v>
      </c>
      <c r="D49" s="266">
        <v>2056</v>
      </c>
      <c r="E49" s="266">
        <v>475</v>
      </c>
      <c r="F49" s="267">
        <f t="shared" si="0"/>
        <v>0.23103112840466927</v>
      </c>
    </row>
    <row r="50" spans="1:6" ht="25.5" customHeight="1">
      <c r="A50" s="99"/>
      <c r="B50" s="99">
        <v>1992</v>
      </c>
      <c r="C50" s="99" t="s">
        <v>693</v>
      </c>
      <c r="D50" s="266">
        <v>2094</v>
      </c>
      <c r="E50" s="266">
        <v>474</v>
      </c>
      <c r="F50" s="267">
        <f t="shared" si="0"/>
        <v>0.22636103151862463</v>
      </c>
    </row>
    <row r="51" spans="1:6" ht="25.5" customHeight="1">
      <c r="A51" s="99"/>
      <c r="B51" s="99">
        <v>1993</v>
      </c>
      <c r="C51" s="99" t="s">
        <v>694</v>
      </c>
      <c r="D51" s="266">
        <v>2224</v>
      </c>
      <c r="E51" s="266">
        <v>482</v>
      </c>
      <c r="F51" s="267">
        <f t="shared" si="0"/>
        <v>0.21672661870503598</v>
      </c>
    </row>
    <row r="52" spans="1:6" ht="25.5" customHeight="1">
      <c r="A52" s="99"/>
      <c r="B52" s="99">
        <v>1994</v>
      </c>
      <c r="C52" s="99" t="s">
        <v>695</v>
      </c>
      <c r="D52" s="266">
        <v>2112</v>
      </c>
      <c r="E52" s="266">
        <v>541</v>
      </c>
      <c r="F52" s="267">
        <f t="shared" si="0"/>
        <v>0.25615530303030304</v>
      </c>
    </row>
    <row r="53" spans="1:6" ht="25.5" customHeight="1">
      <c r="A53" s="99"/>
      <c r="B53" s="99">
        <v>1995</v>
      </c>
      <c r="C53" s="99" t="s">
        <v>119</v>
      </c>
      <c r="D53" s="266">
        <v>2176</v>
      </c>
      <c r="E53" s="266">
        <v>527</v>
      </c>
      <c r="F53" s="267">
        <f t="shared" si="0"/>
        <v>0.2421875</v>
      </c>
    </row>
    <row r="54" spans="1:6" ht="25.5" customHeight="1">
      <c r="A54" s="99"/>
      <c r="B54" s="99">
        <v>1996</v>
      </c>
      <c r="C54" s="99" t="s">
        <v>404</v>
      </c>
      <c r="D54" s="266">
        <v>2163</v>
      </c>
      <c r="E54" s="266">
        <v>560</v>
      </c>
      <c r="F54" s="267">
        <f t="shared" si="0"/>
        <v>0.25889967637540451</v>
      </c>
    </row>
    <row r="55" spans="1:6" ht="25.5" customHeight="1">
      <c r="A55" s="99"/>
      <c r="B55" s="99">
        <v>1997</v>
      </c>
      <c r="C55" s="99" t="s">
        <v>696</v>
      </c>
      <c r="D55" s="266">
        <v>2152</v>
      </c>
      <c r="E55" s="266">
        <v>576</v>
      </c>
      <c r="F55" s="267">
        <f t="shared" si="0"/>
        <v>0.26765799256505574</v>
      </c>
    </row>
    <row r="56" spans="1:6" ht="25.5" customHeight="1">
      <c r="A56" s="99"/>
      <c r="B56" s="99">
        <v>1998</v>
      </c>
      <c r="C56" s="99" t="s">
        <v>697</v>
      </c>
      <c r="D56" s="266">
        <v>2191</v>
      </c>
      <c r="E56" s="266">
        <v>677</v>
      </c>
      <c r="F56" s="267">
        <f t="shared" si="0"/>
        <v>0.30899132816065722</v>
      </c>
    </row>
    <row r="57" spans="1:6" ht="25.5" customHeight="1">
      <c r="A57" s="99"/>
      <c r="B57" s="99">
        <v>1999</v>
      </c>
      <c r="C57" s="99" t="s">
        <v>698</v>
      </c>
      <c r="D57" s="266">
        <v>2115</v>
      </c>
      <c r="E57" s="266">
        <v>681</v>
      </c>
      <c r="F57" s="267">
        <f t="shared" si="0"/>
        <v>0.3219858156028369</v>
      </c>
    </row>
    <row r="58" spans="1:6" ht="25.5" customHeight="1">
      <c r="A58" s="204" t="s">
        <v>699</v>
      </c>
      <c r="B58" s="99">
        <v>2000</v>
      </c>
      <c r="C58" s="99" t="s">
        <v>120</v>
      </c>
      <c r="D58" s="266">
        <v>2335</v>
      </c>
      <c r="E58" s="266">
        <v>716</v>
      </c>
      <c r="F58" s="267">
        <f t="shared" si="0"/>
        <v>0.30663811563169163</v>
      </c>
    </row>
    <row r="59" spans="1:6" ht="25.5" customHeight="1">
      <c r="A59" s="99"/>
      <c r="B59" s="99">
        <v>2001</v>
      </c>
      <c r="C59" s="99" t="s">
        <v>403</v>
      </c>
      <c r="D59" s="266">
        <v>2364</v>
      </c>
      <c r="E59" s="266">
        <v>768</v>
      </c>
      <c r="F59" s="267">
        <f t="shared" si="0"/>
        <v>0.32487309644670048</v>
      </c>
    </row>
    <row r="60" spans="1:6" ht="25.5" customHeight="1">
      <c r="A60" s="99"/>
      <c r="B60" s="99">
        <v>2002</v>
      </c>
      <c r="C60" s="99" t="s">
        <v>457</v>
      </c>
      <c r="D60" s="266">
        <v>2202</v>
      </c>
      <c r="E60" s="268">
        <v>871</v>
      </c>
      <c r="F60" s="267">
        <f t="shared" si="0"/>
        <v>0.39554950045413262</v>
      </c>
    </row>
    <row r="61" spans="1:6" ht="25.5" customHeight="1">
      <c r="A61" s="99"/>
      <c r="B61" s="99">
        <v>2003</v>
      </c>
      <c r="C61" s="99" t="s">
        <v>700</v>
      </c>
      <c r="D61" s="266">
        <v>2197</v>
      </c>
      <c r="E61" s="266">
        <v>852</v>
      </c>
      <c r="F61" s="267">
        <f t="shared" si="0"/>
        <v>0.38780154756486118</v>
      </c>
    </row>
    <row r="62" spans="1:6" ht="25.5" customHeight="1">
      <c r="A62" s="99"/>
      <c r="B62" s="99">
        <v>2004</v>
      </c>
      <c r="C62" s="99" t="s">
        <v>456</v>
      </c>
      <c r="D62" s="266">
        <v>2159</v>
      </c>
      <c r="E62" s="266">
        <v>768</v>
      </c>
      <c r="F62" s="267">
        <f t="shared" si="0"/>
        <v>0.35572024085224641</v>
      </c>
    </row>
    <row r="63" spans="1:6" ht="25.5" customHeight="1">
      <c r="A63" s="99"/>
      <c r="B63" s="99">
        <v>2005</v>
      </c>
      <c r="C63" s="99" t="s">
        <v>121</v>
      </c>
      <c r="D63" s="266">
        <v>2133</v>
      </c>
      <c r="E63" s="266">
        <v>821</v>
      </c>
      <c r="F63" s="267">
        <f t="shared" si="0"/>
        <v>0.38490389123300517</v>
      </c>
    </row>
    <row r="64" spans="1:6" ht="25.5" customHeight="1">
      <c r="A64" s="99"/>
      <c r="B64" s="99">
        <v>2006</v>
      </c>
      <c r="C64" s="99" t="s">
        <v>402</v>
      </c>
      <c r="D64" s="266">
        <v>2128</v>
      </c>
      <c r="E64" s="266">
        <v>740</v>
      </c>
      <c r="F64" s="267">
        <f t="shared" si="0"/>
        <v>0.34774436090225563</v>
      </c>
    </row>
    <row r="65" spans="1:6" ht="25.5" customHeight="1">
      <c r="A65" s="99"/>
      <c r="B65" s="99">
        <v>2007</v>
      </c>
      <c r="C65" s="99" t="s">
        <v>455</v>
      </c>
      <c r="D65" s="266">
        <v>2039</v>
      </c>
      <c r="E65" s="266">
        <v>753</v>
      </c>
      <c r="F65" s="267">
        <f t="shared" si="0"/>
        <v>0.36929867582148113</v>
      </c>
    </row>
    <row r="66" spans="1:6" ht="25.5" customHeight="1">
      <c r="A66" s="99"/>
      <c r="B66" s="99">
        <v>2008</v>
      </c>
      <c r="C66" s="99" t="s">
        <v>483</v>
      </c>
      <c r="D66" s="266">
        <v>2009</v>
      </c>
      <c r="E66" s="266">
        <v>751</v>
      </c>
      <c r="F66" s="267">
        <f t="shared" si="0"/>
        <v>0.37381781981085116</v>
      </c>
    </row>
    <row r="67" spans="1:6" ht="25.5" customHeight="1">
      <c r="A67" s="99"/>
      <c r="B67" s="99">
        <v>2009</v>
      </c>
      <c r="C67" s="99" t="s">
        <v>401</v>
      </c>
      <c r="D67" s="266">
        <v>1924</v>
      </c>
      <c r="E67" s="266">
        <v>802</v>
      </c>
      <c r="F67" s="267">
        <f t="shared" si="0"/>
        <v>0.41683991683991684</v>
      </c>
    </row>
    <row r="68" spans="1:6" ht="25.5" customHeight="1">
      <c r="A68" s="204" t="s">
        <v>701</v>
      </c>
      <c r="B68" s="99">
        <v>2010</v>
      </c>
      <c r="C68" s="99" t="s">
        <v>106</v>
      </c>
      <c r="D68" s="266">
        <v>2054</v>
      </c>
      <c r="E68" s="266">
        <v>773</v>
      </c>
      <c r="F68" s="267">
        <f t="shared" si="0"/>
        <v>0.37633885102239534</v>
      </c>
    </row>
    <row r="69" spans="1:6" ht="25.5" customHeight="1">
      <c r="A69" s="99"/>
      <c r="B69" s="99">
        <v>2011</v>
      </c>
      <c r="C69" s="99" t="s">
        <v>107</v>
      </c>
      <c r="D69" s="266">
        <v>1802</v>
      </c>
      <c r="E69" s="266">
        <v>614</v>
      </c>
      <c r="F69" s="267">
        <f t="shared" si="0"/>
        <v>0.34073251942286348</v>
      </c>
    </row>
    <row r="70" spans="1:6" ht="25.5" customHeight="1">
      <c r="A70" s="99"/>
      <c r="B70" s="99">
        <v>2012</v>
      </c>
      <c r="C70" s="99" t="s">
        <v>108</v>
      </c>
      <c r="D70" s="266">
        <v>1903</v>
      </c>
      <c r="E70" s="266">
        <v>604</v>
      </c>
      <c r="F70" s="267">
        <f t="shared" ref="F70:F80" si="1">E70/D70</f>
        <v>0.31739358906988963</v>
      </c>
    </row>
    <row r="71" spans="1:6" ht="25.5" customHeight="1">
      <c r="A71" s="99"/>
      <c r="B71" s="99">
        <v>2013</v>
      </c>
      <c r="C71" s="99" t="s">
        <v>109</v>
      </c>
      <c r="D71" s="266">
        <v>1903</v>
      </c>
      <c r="E71" s="266">
        <v>607</v>
      </c>
      <c r="F71" s="267">
        <f t="shared" si="1"/>
        <v>0.31897004729374673</v>
      </c>
    </row>
    <row r="72" spans="1:6" ht="25.5" customHeight="1">
      <c r="A72" s="99"/>
      <c r="B72" s="99">
        <v>2014</v>
      </c>
      <c r="C72" s="99" t="s">
        <v>110</v>
      </c>
      <c r="D72" s="266">
        <v>1885</v>
      </c>
      <c r="E72" s="266">
        <v>602</v>
      </c>
      <c r="F72" s="267">
        <f t="shared" si="1"/>
        <v>0.3193633952254642</v>
      </c>
    </row>
    <row r="73" spans="1:6" ht="25.5" customHeight="1">
      <c r="A73" s="99"/>
      <c r="B73" s="99">
        <v>2015</v>
      </c>
      <c r="C73" s="99" t="s">
        <v>111</v>
      </c>
      <c r="D73" s="266">
        <v>1833</v>
      </c>
      <c r="E73" s="266">
        <v>683</v>
      </c>
      <c r="F73" s="267">
        <f t="shared" si="1"/>
        <v>0.37261320240043644</v>
      </c>
    </row>
    <row r="74" spans="1:6" ht="25.5" customHeight="1">
      <c r="A74" s="99"/>
      <c r="B74" s="99">
        <v>2016</v>
      </c>
      <c r="C74" s="99" t="s">
        <v>112</v>
      </c>
      <c r="D74" s="266">
        <v>1912</v>
      </c>
      <c r="E74" s="266">
        <v>650</v>
      </c>
      <c r="F74" s="267">
        <f t="shared" si="1"/>
        <v>0.33995815899581588</v>
      </c>
    </row>
    <row r="75" spans="1:6" ht="25.5" customHeight="1">
      <c r="A75" s="99"/>
      <c r="B75" s="99">
        <v>2017</v>
      </c>
      <c r="C75" s="99" t="s">
        <v>113</v>
      </c>
      <c r="D75" s="266">
        <v>1738</v>
      </c>
      <c r="E75" s="266">
        <v>644</v>
      </c>
      <c r="F75" s="267">
        <f t="shared" si="1"/>
        <v>0.3705408515535098</v>
      </c>
    </row>
    <row r="76" spans="1:6" ht="25.5" customHeight="1">
      <c r="A76" s="99"/>
      <c r="B76" s="99">
        <v>2018</v>
      </c>
      <c r="C76" s="99" t="s">
        <v>114</v>
      </c>
      <c r="D76" s="266">
        <v>1628</v>
      </c>
      <c r="E76" s="266">
        <v>645</v>
      </c>
      <c r="F76" s="267">
        <f t="shared" si="1"/>
        <v>0.39619164619164621</v>
      </c>
    </row>
    <row r="77" spans="1:6" ht="25.5" customHeight="1">
      <c r="A77" s="99"/>
      <c r="B77" s="99">
        <v>2019</v>
      </c>
      <c r="C77" s="99" t="s">
        <v>702</v>
      </c>
      <c r="D77" s="266">
        <v>1700</v>
      </c>
      <c r="E77" s="266">
        <v>604</v>
      </c>
      <c r="F77" s="267">
        <f t="shared" si="1"/>
        <v>0.35529411764705882</v>
      </c>
    </row>
    <row r="78" spans="1:6" ht="25.5" customHeight="1">
      <c r="A78" s="204" t="s">
        <v>703</v>
      </c>
      <c r="B78" s="99">
        <v>2020</v>
      </c>
      <c r="C78" s="99" t="s">
        <v>116</v>
      </c>
      <c r="D78" s="266">
        <v>1476</v>
      </c>
      <c r="E78" s="266">
        <v>593</v>
      </c>
      <c r="F78" s="267">
        <f t="shared" si="1"/>
        <v>0.40176151761517614</v>
      </c>
    </row>
    <row r="79" spans="1:6" ht="25.5" customHeight="1">
      <c r="A79" s="99"/>
      <c r="B79" s="256">
        <v>2021</v>
      </c>
      <c r="C79" s="256" t="s">
        <v>366</v>
      </c>
      <c r="D79" s="255">
        <v>1457</v>
      </c>
      <c r="E79" s="255">
        <v>527</v>
      </c>
      <c r="F79" s="270">
        <f t="shared" si="1"/>
        <v>0.36170212765957449</v>
      </c>
    </row>
    <row r="80" spans="1:6" ht="25.5" customHeight="1">
      <c r="A80" s="269"/>
      <c r="B80" s="349">
        <v>2022</v>
      </c>
      <c r="C80" s="346" t="s">
        <v>804</v>
      </c>
      <c r="D80" s="281">
        <v>1355</v>
      </c>
      <c r="E80" s="281">
        <v>541</v>
      </c>
      <c r="F80" s="348">
        <f t="shared" si="1"/>
        <v>0.39926199261992618</v>
      </c>
    </row>
    <row r="81" spans="1:6" ht="25.5" customHeight="1">
      <c r="A81" s="99"/>
      <c r="B81" s="99">
        <v>2023</v>
      </c>
      <c r="C81" s="99" t="s">
        <v>368</v>
      </c>
      <c r="D81" s="266">
        <v>1274</v>
      </c>
      <c r="E81" s="266">
        <v>528</v>
      </c>
      <c r="F81" s="267">
        <f t="shared" ref="F81" si="2">E81/D81</f>
        <v>0.41444270015698587</v>
      </c>
    </row>
    <row r="82" spans="1:6" ht="18.95" customHeight="1">
      <c r="A82" s="99"/>
      <c r="B82" s="99">
        <v>2024</v>
      </c>
      <c r="C82" s="99" t="s">
        <v>2074</v>
      </c>
      <c r="D82" s="266">
        <v>1239</v>
      </c>
      <c r="E82" s="268"/>
      <c r="F82" s="264"/>
    </row>
  </sheetData>
  <customSheetViews>
    <customSheetView guid="{7638DF67-4320-4B2E-8CED-F30400A22A6F}" showGridLines="0" fitToPage="1" printArea="1">
      <selection activeCell="I1" sqref="I1"/>
      <pageMargins left="0.7" right="0.7" top="0.75" bottom="0.75" header="0.3" footer="0.3"/>
      <pageSetup paperSize="9" fitToHeight="0" orientation="portrait" horizontalDpi="300" verticalDpi="300" r:id="rId1"/>
    </customSheetView>
    <customSheetView guid="{033C36F7-E1E4-46BF-954B-BBA7310CE75C}" showGridLines="0" fitToPage="1">
      <selection activeCell="I1" sqref="I1"/>
      <pageMargins left="0.7" right="0.7" top="0.75" bottom="0.75" header="0.3" footer="0.3"/>
      <pageSetup paperSize="9" fitToHeight="0" orientation="portrait" horizontalDpi="300" verticalDpi="300" r:id="rId2"/>
    </customSheetView>
    <customSheetView guid="{36472B0F-2A8F-4437-8A5B-DB8B4B6E968E}" showGridLines="0" fitToPage="1" printArea="1">
      <selection activeCell="I1" sqref="I1"/>
      <pageMargins left="0.7" right="0.7" top="0.75" bottom="0.75" header="0.3" footer="0.3"/>
      <pageSetup paperSize="9" fitToHeight="0" orientation="portrait" horizontalDpi="300" verticalDpi="300" r:id="rId3"/>
    </customSheetView>
    <customSheetView guid="{2D0A6E8D-0408-4801-8FAA-C5FD88FF0EC2}" showGridLines="0" fitToPage="1">
      <selection activeCell="I1" sqref="I1"/>
      <pageMargins left="0.7" right="0.7" top="0.75" bottom="0.75" header="0.3" footer="0.3"/>
      <pageSetup paperSize="9" fitToHeight="0" orientation="portrait" horizontalDpi="300" verticalDpi="300" r:id="rId4"/>
    </customSheetView>
    <customSheetView guid="{CCAE2F8D-A096-471A-A5DB-761473E75C80}" showGridLines="0" fitToPage="1" printArea="1">
      <selection activeCell="I1" sqref="I1"/>
      <pageMargins left="0.7" right="0.7" top="0.75" bottom="0.75" header="0.3" footer="0.3"/>
      <pageSetup paperSize="9" fitToHeight="0" orientation="portrait" horizontalDpi="300" verticalDpi="300" r:id="rId5"/>
    </customSheetView>
    <customSheetView guid="{A70FDA42-82B2-4F14-8984-2E2044C05861}" showGridLines="0" fitToPage="1">
      <selection activeCell="I1" sqref="I1"/>
      <pageMargins left="0.7" right="0.7" top="0.75" bottom="0.75" header="0.3" footer="0.3"/>
      <pageSetup paperSize="9" fitToHeight="0" orientation="portrait" horizontalDpi="300" verticalDpi="300" r:id="rId6"/>
    </customSheetView>
    <customSheetView guid="{F8F8F397-D6A3-4BD0-9E53-3D39483D1CBF}" showGridLines="0" fitToPage="1">
      <selection activeCell="I1" sqref="I1"/>
      <pageMargins left="0.7" right="0.7" top="0.75" bottom="0.75" header="0.3" footer="0.3"/>
      <pageSetup paperSize="9" fitToHeight="0" orientation="portrait" horizontalDpi="300" verticalDpi="300" r:id="rId7"/>
    </customSheetView>
    <customSheetView guid="{D673FFEC-E07D-49B9-A0FC-BCF5FDFD2C67}" showGridLines="0" fitToPage="1">
      <selection activeCell="I1" sqref="I1"/>
      <pageMargins left="0.7" right="0.7" top="0.75" bottom="0.75" header="0.3" footer="0.3"/>
      <pageSetup paperSize="9" fitToHeight="0" orientation="portrait" horizontalDpi="300" verticalDpi="300" r:id="rId8"/>
    </customSheetView>
    <customSheetView guid="{EE98275F-E3BA-4A7E-BE2A-0F7F35847352}" showGridLines="0" fitToPage="1" printArea="1">
      <selection activeCell="I1" sqref="I1"/>
      <pageMargins left="0.7" right="0.7" top="0.75" bottom="0.75" header="0.3" footer="0.3"/>
      <pageSetup paperSize="9" fitToHeight="0" orientation="portrait" horizontalDpi="300" verticalDpi="300" r:id="rId9"/>
    </customSheetView>
    <customSheetView guid="{97E03D02-D480-4666-A6E1-59D4144B3FD9}" showGridLines="0" fitToPage="1" printArea="1">
      <selection activeCell="A2" sqref="A2"/>
      <pageMargins left="0.7" right="0.7" top="0.75" bottom="0.75" header="0.3" footer="0.3"/>
      <pageSetup paperSize="9" fitToHeight="0" orientation="portrait" horizontalDpi="300" verticalDpi="300" r:id="rId10"/>
    </customSheetView>
    <customSheetView guid="{9A3FFD83-48B2-47DA-8A5E-53892F5AF928}" showGridLines="0" fitToPage="1" printArea="1" topLeftCell="H1">
      <selection activeCell="I1" sqref="I1"/>
      <pageMargins left="0.7" right="0.7" top="0.75" bottom="0.75" header="0.3" footer="0.3"/>
      <pageSetup paperSize="9" fitToHeight="0" orientation="portrait" horizontalDpi="300" verticalDpi="300" r:id="rId11"/>
    </customSheetView>
    <customSheetView guid="{717D5D0E-03BD-42FE-B02F-A9FF9CADF1A5}" showGridLines="0" fitToPage="1">
      <selection activeCell="I1" sqref="I1"/>
      <pageMargins left="0.7" right="0.7" top="0.75" bottom="0.75" header="0.3" footer="0.3"/>
      <pageSetup paperSize="9" fitToHeight="0" orientation="portrait" horizontalDpi="300" verticalDpi="300" r:id="rId12"/>
    </customSheetView>
    <customSheetView guid="{30A2590E-B68F-488E-B4E2-55E3D8A53AAC}" showGridLines="0" fitToPage="1">
      <selection activeCell="I1" sqref="I1"/>
      <pageMargins left="0.7" right="0.7" top="0.75" bottom="0.75" header="0.3" footer="0.3"/>
      <pageSetup paperSize="9" fitToHeight="0" orientation="portrait" horizontalDpi="300" verticalDpi="300" r:id="rId13"/>
    </customSheetView>
    <customSheetView guid="{031DD57E-C293-423A-8DF7-B2FDC9241663}" showGridLines="0" fitToPage="1">
      <selection activeCell="I1" sqref="I1"/>
      <pageMargins left="0.7" right="0.7" top="0.75" bottom="0.75" header="0.3" footer="0.3"/>
      <pageSetup paperSize="9" fitToHeight="0" orientation="portrait" horizontalDpi="300" verticalDpi="300" r:id="rId14"/>
    </customSheetView>
    <customSheetView guid="{F9B3178F-FE3C-420E-BE2A-18A94A5552B8}" showGridLines="0" fitToPage="1">
      <selection activeCell="I1" sqref="I1"/>
      <pageMargins left="0.7" right="0.7" top="0.75" bottom="0.75" header="0.3" footer="0.3"/>
      <pageSetup paperSize="9" fitToHeight="0" orientation="portrait" horizontalDpi="300" verticalDpi="300" r:id="rId15"/>
    </customSheetView>
    <customSheetView guid="{F314B098-4B95-4B92-8423-CB04A69922DF}" showGridLines="0" fitToPage="1" printArea="1">
      <pageMargins left="0.7" right="0.7" top="0.75" bottom="0.75" header="0.3" footer="0.3"/>
      <pageSetup paperSize="9" fitToHeight="0" orientation="portrait" horizontalDpi="300" verticalDpi="300" r:id="rId16"/>
    </customSheetView>
    <customSheetView guid="{BBA60712-7519-46EB-A3CF-B043CF2D8D90}" showGridLines="0" fitToPage="1" printArea="1">
      <pageMargins left="0.7" right="0.7" top="0.75" bottom="0.75" header="0.3" footer="0.3"/>
      <pageSetup paperSize="9" fitToHeight="0" orientation="portrait" horizontalDpi="300" verticalDpi="300" r:id="rId17"/>
    </customSheetView>
    <customSheetView guid="{FAEA9D20-506D-4159-8291-B8ED06C29A08}" showGridLines="0" fitToPage="1">
      <pageMargins left="0.7" right="0.7" top="0.75" bottom="0.75" header="0.3" footer="0.3"/>
      <pageSetup paperSize="9" fitToHeight="0" orientation="portrait" horizontalDpi="300" verticalDpi="300" r:id="rId18"/>
    </customSheetView>
    <customSheetView guid="{499C3B7B-ECFB-4FFB-BA0B-0B7B9DCC326F}" showGridLines="0" fitToPage="1" printArea="1">
      <pageMargins left="0.7" right="0.7" top="0.75" bottom="0.75" header="0.3" footer="0.3"/>
      <pageSetup paperSize="9" fitToHeight="0" orientation="portrait" horizontalDpi="300" verticalDpi="300" r:id="rId19"/>
    </customSheetView>
    <customSheetView guid="{582EB886-5348-41F7-B6C3-7D5782D3ACD9}" showGridLines="0" fitToPage="1">
      <pageMargins left="0.7" right="0.7" top="0.75" bottom="0.75" header="0.3" footer="0.3"/>
      <pageSetup paperSize="9" fitToHeight="0" orientation="portrait" horizontalDpi="300" verticalDpi="300" r:id="rId20"/>
    </customSheetView>
    <customSheetView guid="{67A28A89-E198-4A6E-809F-7C1EE1D592B0}" showGridLines="0" fitToPage="1" printArea="1">
      <pageMargins left="0.7" right="0.7" top="0.75" bottom="0.75" header="0.3" footer="0.3"/>
      <pageSetup paperSize="9" fitToHeight="0" orientation="portrait" horizontalDpi="300" verticalDpi="300" r:id="rId21"/>
    </customSheetView>
    <customSheetView guid="{CED0B8D9-B004-48AD-A858-70C151F3F6A0}" showGridLines="0" fitToPage="1">
      <pageMargins left="0.7" right="0.7" top="0.75" bottom="0.75" header="0.3" footer="0.3"/>
      <pageSetup paperSize="9" fitToHeight="0" orientation="portrait" horizontalDpi="300" verticalDpi="300" r:id="rId22"/>
    </customSheetView>
    <customSheetView guid="{76A99285-706C-47CC-88FC-63EDE717FCB7}" showGridLines="0" fitToPage="1">
      <pageMargins left="0.7" right="0.7" top="0.75" bottom="0.75" header="0.3" footer="0.3"/>
      <pageSetup paperSize="9" fitToHeight="0" orientation="portrait" horizontalDpi="300" verticalDpi="300" r:id="rId23"/>
    </customSheetView>
    <customSheetView guid="{00865AC3-5823-4499-87D6-A32864153DFC}" showGridLines="0" fitToPage="1">
      <pageMargins left="0.7" right="0.7" top="0.75" bottom="0.75" header="0.3" footer="0.3"/>
      <pageSetup paperSize="9" fitToHeight="0" orientation="portrait" horizontalDpi="300" verticalDpi="300" r:id="rId24"/>
    </customSheetView>
    <customSheetView guid="{4C996794-21C9-40EE-B88C-250D84FCBF6D}" showGridLines="0" fitToPage="1" printArea="1">
      <selection activeCell="G1" sqref="G1"/>
      <pageMargins left="0.7" right="0.7" top="0.75" bottom="0.75" header="0.3" footer="0.3"/>
      <pageSetup paperSize="9" fitToHeight="0" orientation="portrait" horizontalDpi="300" verticalDpi="300" r:id="rId25"/>
    </customSheetView>
    <customSheetView guid="{730C8BCB-35C7-41C2-8A28-9035E6835433}" showGridLines="0" fitToPage="1">
      <pageMargins left="0.7" right="0.7" top="0.75" bottom="0.75" header="0.3" footer="0.3"/>
      <pageSetup paperSize="9" fitToHeight="0" orientation="portrait" horizontalDpi="300" verticalDpi="300" r:id="rId26"/>
    </customSheetView>
    <customSheetView guid="{53F629EA-943E-4BA6-8572-8C25DF74046C}" showGridLines="0" fitToPage="1">
      <pageMargins left="0.7" right="0.7" top="0.75" bottom="0.75" header="0.3" footer="0.3"/>
      <pageSetup paperSize="9" fitToHeight="0" orientation="portrait" horizontalDpi="300" verticalDpi="300" r:id="rId27"/>
    </customSheetView>
    <customSheetView guid="{607BA1E7-39D6-42C5-94A0-79958193A92D}" showGridLines="0" fitToPage="1">
      <pageMargins left="0.7" right="0.7" top="0.75" bottom="0.75" header="0.3" footer="0.3"/>
      <pageSetup paperSize="9" fitToHeight="0" orientation="portrait" horizontalDpi="300" verticalDpi="300" r:id="rId28"/>
    </customSheetView>
    <customSheetView guid="{8EB6928C-5D8E-417C-8B5C-C28F488EA60F}" showGridLines="0" fitToPage="1">
      <pageMargins left="0.7" right="0.7" top="0.75" bottom="0.75" header="0.3" footer="0.3"/>
      <pageSetup paperSize="9" fitToHeight="0" orientation="portrait" horizontalDpi="300" verticalDpi="300" r:id="rId29"/>
    </customSheetView>
    <customSheetView guid="{7633100C-5BBA-4367-90F6-351983AFCCA3}" showGridLines="0" fitToPage="1">
      <pageMargins left="0.7" right="0.7" top="0.75" bottom="0.75" header="0.3" footer="0.3"/>
      <pageSetup paperSize="9" fitToHeight="0" orientation="portrait" horizontalDpi="300" verticalDpi="300" r:id="rId30"/>
    </customSheetView>
    <customSheetView guid="{A7A8BE2C-D7F6-43E2-B07A-EC84F7EA809C}" scale="90" showGridLines="0" fitToPage="1" printArea="1">
      <pageMargins left="0.7" right="0.7" top="0.75" bottom="0.75" header="0.3" footer="0.3"/>
      <pageSetup paperSize="9" fitToHeight="0" orientation="portrait" horizontalDpi="300" verticalDpi="300" r:id="rId31"/>
    </customSheetView>
    <customSheetView guid="{B08340CC-2F8B-4F4E-9370-E7DB80052212}" scale="115" showGridLines="0" fitToPage="1">
      <selection activeCell="G1" sqref="G1"/>
      <pageMargins left="0.7" right="0.7" top="0.75" bottom="0.75" header="0.3" footer="0.3"/>
      <pageSetup paperSize="9" fitToHeight="0" orientation="portrait" horizontalDpi="300" verticalDpi="300" r:id="rId32"/>
    </customSheetView>
    <customSheetView guid="{441DB8A6-A33C-419D-875A-3F2FFBE6E0E8}" showGridLines="0" fitToPage="1">
      <pageMargins left="0.7" right="0.7" top="0.75" bottom="0.75" header="0.3" footer="0.3"/>
      <pageSetup paperSize="9" fitToHeight="0" orientation="portrait" horizontalDpi="300" verticalDpi="300" r:id="rId33"/>
    </customSheetView>
    <customSheetView guid="{2BC28E4B-9C81-4843-8B55-63150A8DD92B}" showGridLines="0" fitToPage="1">
      <pageMargins left="0.7" right="0.7" top="0.75" bottom="0.75" header="0.3" footer="0.3"/>
      <pageSetup paperSize="9" fitToHeight="0" orientation="portrait" horizontalDpi="300" verticalDpi="300" r:id="rId34"/>
    </customSheetView>
    <customSheetView guid="{CEC8D9A4-667A-441A-B348-38BA69B851DA}" showGridLines="0" fitToPage="1">
      <pageMargins left="0.7" right="0.7" top="0.75" bottom="0.75" header="0.3" footer="0.3"/>
      <pageSetup paperSize="9" fitToHeight="0" orientation="portrait" horizontalDpi="300" verticalDpi="300" r:id="rId35"/>
    </customSheetView>
    <customSheetView guid="{84F041DC-148A-40FE-A6D1-68C2D054DF55}" showGridLines="0" fitToPage="1">
      <pageMargins left="0.7" right="0.7" top="0.75" bottom="0.75" header="0.3" footer="0.3"/>
      <pageSetup paperSize="9" fitToHeight="0" orientation="portrait" horizontalDpi="300" verticalDpi="300" r:id="rId36"/>
    </customSheetView>
    <customSheetView guid="{EA8DD5C4-37CD-4D83-93C6-8AAE3FA22626}" showGridLines="0" fitToPage="1">
      <pageMargins left="0.7" right="0.7" top="0.75" bottom="0.75" header="0.3" footer="0.3"/>
      <pageSetup paperSize="9" fitToHeight="0" orientation="portrait" horizontalDpi="300" verticalDpi="300" r:id="rId37"/>
    </customSheetView>
    <customSheetView guid="{EB719729-E4E7-4A6B-A0F2-B45634A8A39C}" showGridLines="0" fitToPage="1">
      <pageMargins left="0.7" right="0.7" top="0.75" bottom="0.75" header="0.3" footer="0.3"/>
      <pageSetup paperSize="9" fitToHeight="0" orientation="portrait" horizontalDpi="300" verticalDpi="300" r:id="rId38"/>
    </customSheetView>
    <customSheetView guid="{3BCE3315-BEC0-4AD9-A818-0BC0D795FE7B}" showGridLines="0" fitToPage="1" printArea="1">
      <pageMargins left="0.7" right="0.7" top="0.75" bottom="0.75" header="0.3" footer="0.3"/>
      <pageSetup paperSize="9" fitToHeight="0" orientation="portrait" horizontalDpi="300" verticalDpi="300" r:id="rId39"/>
    </customSheetView>
    <customSheetView guid="{D5E8139D-26D3-42E5-96BB-6121322C48CB}" showGridLines="0" fitToPage="1">
      <pageMargins left="0.7" right="0.7" top="0.75" bottom="0.75" header="0.3" footer="0.3"/>
      <pageSetup paperSize="9" fitToHeight="0" orientation="portrait" horizontalDpi="300" verticalDpi="300" r:id="rId40"/>
    </customSheetView>
    <customSheetView guid="{A7A537DD-3639-4028-8374-24EF93F7F50D}" showGridLines="0" fitToPage="1" printArea="1">
      <pageMargins left="0.7" right="0.7" top="0.75" bottom="0.75" header="0.3" footer="0.3"/>
      <pageSetup paperSize="9" fitToHeight="0" orientation="portrait" horizontalDpi="300" verticalDpi="300" r:id="rId41"/>
    </customSheetView>
    <customSheetView guid="{0B51740E-E870-447D-82CF-F9426A0FDB8A}" showGridLines="0" fitToPage="1">
      <pageMargins left="0.7" right="0.7" top="0.75" bottom="0.75" header="0.3" footer="0.3"/>
      <pageSetup paperSize="9" fitToHeight="0" orientation="portrait" horizontalDpi="300" verticalDpi="300" r:id="rId42"/>
    </customSheetView>
    <customSheetView guid="{B25978DA-B72A-4DF3-B7F6-0B7323E18582}" showGridLines="0" fitToPage="1">
      <pageMargins left="0.7" right="0.7" top="0.75" bottom="0.75" header="0.3" footer="0.3"/>
      <pageSetup paperSize="9" fitToHeight="0" orientation="portrait" horizontalDpi="300" verticalDpi="300" r:id="rId43"/>
    </customSheetView>
    <customSheetView guid="{1FD8CC80-ABBD-4004-965D-7C3A94C6060A}" showGridLines="0" fitToPage="1" printArea="1">
      <selection activeCell="I1" sqref="I1"/>
      <pageMargins left="0.7" right="0.7" top="0.75" bottom="0.75" header="0.3" footer="0.3"/>
      <pageSetup paperSize="9" fitToHeight="0" orientation="portrait" horizontalDpi="300" verticalDpi="300" r:id="rId44"/>
    </customSheetView>
    <customSheetView guid="{4B3B3520-A8B7-4246-A658-5E3046C11156}" showGridLines="0" fitToPage="1" printArea="1">
      <selection activeCell="I1" sqref="I1"/>
      <pageMargins left="0.7" right="0.7" top="0.75" bottom="0.75" header="0.3" footer="0.3"/>
      <pageSetup paperSize="9" fitToHeight="0" orientation="portrait" horizontalDpi="300" verticalDpi="300" r:id="rId45"/>
    </customSheetView>
    <customSheetView guid="{8AC86257-3275-45B0-9EB5-FCC978284538}" showGridLines="0" fitToPage="1">
      <selection activeCell="I1" sqref="I1"/>
      <pageMargins left="0.7" right="0.7" top="0.75" bottom="0.75" header="0.3" footer="0.3"/>
      <pageSetup paperSize="9" fitToHeight="0" orientation="portrait" horizontalDpi="300" verticalDpi="300" r:id="rId46"/>
    </customSheetView>
    <customSheetView guid="{E45D6C9F-29CA-4814-BB11-FCF7794E8FD9}" showGridLines="0" fitToPage="1" printArea="1">
      <selection activeCell="I1" sqref="I1"/>
      <pageMargins left="0.7" right="0.7" top="0.75" bottom="0.75" header="0.3" footer="0.3"/>
      <pageSetup paperSize="9" fitToHeight="0" orientation="portrait" horizontalDpi="300" verticalDpi="300" r:id="rId47"/>
    </customSheetView>
    <customSheetView guid="{8B4E2514-D1F2-4DC0-817C-9C588D7DCCCB}" showGridLines="0" fitToPage="1" printArea="1">
      <selection activeCell="I1" sqref="I1"/>
      <pageMargins left="0.7" right="0.7" top="0.75" bottom="0.75" header="0.3" footer="0.3"/>
      <pageSetup paperSize="9" fitToHeight="0" orientation="portrait" horizontalDpi="300" verticalDpi="300" r:id="rId48"/>
    </customSheetView>
    <customSheetView guid="{C0326AA0-4A84-4874-8CF5-FBF582EDE8E4}" showGridLines="0" fitToPage="1" printArea="1">
      <selection activeCell="I1" sqref="I1"/>
      <pageMargins left="0.7" right="0.7" top="0.75" bottom="0.75" header="0.3" footer="0.3"/>
      <pageSetup paperSize="9" fitToHeight="0" orientation="portrait" horizontalDpi="300" verticalDpi="300" r:id="rId49"/>
    </customSheetView>
    <customSheetView guid="{59B93C71-A242-4D48-B468-4BF3F954629F}" showGridLines="0" fitToPage="1" printArea="1">
      <selection activeCell="I1" sqref="I1"/>
      <pageMargins left="0.7" right="0.7" top="0.75" bottom="0.75" header="0.3" footer="0.3"/>
      <pageSetup paperSize="9" fitToHeight="0" orientation="portrait" horizontalDpi="300" verticalDpi="300" r:id="rId50"/>
    </customSheetView>
    <customSheetView guid="{1E58E4D1-4C75-4B8C-BEB1-17A46DD86746}" showGridLines="0" fitToPage="1">
      <selection activeCell="I1" sqref="I1"/>
      <pageMargins left="0.7" right="0.7" top="0.75" bottom="0.75" header="0.3" footer="0.3"/>
      <pageSetup paperSize="9" fitToHeight="0" orientation="portrait" horizontalDpi="300" verticalDpi="300" r:id="rId51"/>
    </customSheetView>
    <customSheetView guid="{D71B0015-E1E5-4683-BC96-4B8372B0A92C}" showGridLines="0" fitToPage="1" printArea="1">
      <selection activeCell="I1" sqref="I1"/>
      <pageMargins left="0.7" right="0.7" top="0.75" bottom="0.75" header="0.3" footer="0.3"/>
      <pageSetup paperSize="9" fitToHeight="0" orientation="portrait" horizontalDpi="300" verticalDpi="300" r:id="rId52"/>
    </customSheetView>
    <customSheetView guid="{7A9295A9-5D4A-4252-8AE5-EAA229FB3161}" showGridLines="0" fitToPage="1" printArea="1">
      <selection activeCell="I1" sqref="I1"/>
      <pageMargins left="0.7" right="0.7" top="0.75" bottom="0.75" header="0.3" footer="0.3"/>
      <pageSetup paperSize="9" fitToHeight="0" orientation="portrait" horizontalDpi="300" verticalDpi="300" r:id="rId53"/>
    </customSheetView>
    <customSheetView guid="{034C4040-D496-4677-9760-C8AFC8A3816C}" showGridLines="0" fitToPage="1">
      <selection activeCell="I1" sqref="I1"/>
      <pageMargins left="0.7" right="0.7" top="0.75" bottom="0.75" header="0.3" footer="0.3"/>
      <pageSetup paperSize="9" fitToHeight="0" orientation="portrait" horizontalDpi="300" verticalDpi="300" r:id="rId54"/>
    </customSheetView>
    <customSheetView guid="{430D13A4-4EC3-4F3B-94F5-67B604D20D98}" showGridLines="0" fitToPage="1" printArea="1">
      <selection activeCell="I1" sqref="I1"/>
      <pageMargins left="0.7" right="0.7" top="0.75" bottom="0.75" header="0.3" footer="0.3"/>
      <pageSetup paperSize="9" fitToHeight="0" orientation="portrait" horizontalDpi="300" verticalDpi="300" r:id="rId55"/>
    </customSheetView>
    <customSheetView guid="{337CCED3-5E6B-4E3D-BC98-489707EF974E}" showGridLines="0" fitToPage="1" printArea="1">
      <selection activeCell="I1" sqref="I1"/>
      <pageMargins left="0.7" right="0.7" top="0.75" bottom="0.75" header="0.3" footer="0.3"/>
      <pageSetup paperSize="9" fitToHeight="0" orientation="portrait" horizontalDpi="300" verticalDpi="300" r:id="rId56"/>
    </customSheetView>
    <customSheetView guid="{0EDD8A79-DA95-4C03-AB90-8EF8BEF7366A}" showGridLines="0" fitToPage="1">
      <selection activeCell="I1" sqref="I1"/>
      <pageMargins left="0.7" right="0.7" top="0.75" bottom="0.75" header="0.3" footer="0.3"/>
      <pageSetup paperSize="9" fitToHeight="0" orientation="portrait" horizontalDpi="300" verticalDpi="300" r:id="rId57"/>
    </customSheetView>
    <customSheetView guid="{214495F1-9B71-47E5-887D-A07A1A95C8B8}" showGridLines="0" fitToPage="1">
      <selection activeCell="I1" sqref="I1"/>
      <pageMargins left="0.7" right="0.7" top="0.75" bottom="0.75" header="0.3" footer="0.3"/>
      <pageSetup paperSize="9" fitToHeight="0" orientation="portrait" horizontalDpi="300" verticalDpi="300" r:id="rId58"/>
    </customSheetView>
    <customSheetView guid="{CD8CBEF9-02F2-47BF-8155-972E366007BB}" showGridLines="0" fitToPage="1" printArea="1">
      <selection activeCell="I1" sqref="I1"/>
      <pageMargins left="0.7" right="0.7" top="0.75" bottom="0.75" header="0.3" footer="0.3"/>
      <pageSetup paperSize="9" fitToHeight="0" orientation="portrait" horizontalDpi="300" verticalDpi="300" r:id="rId59"/>
    </customSheetView>
    <customSheetView guid="{BD61EDB6-A93F-4890-AEDE-32E26E64EB3F}" showGridLines="0" fitToPage="1" printArea="1">
      <selection activeCell="I1" sqref="I1"/>
      <pageMargins left="0.7" right="0.7" top="0.75" bottom="0.75" header="0.3" footer="0.3"/>
      <pageSetup paperSize="9" fitToHeight="0" orientation="portrait" horizontalDpi="300" verticalDpi="300" r:id="rId60"/>
    </customSheetView>
    <customSheetView guid="{2551149C-B400-4FF7-9C66-7D38AF192CD3}" showGridLines="0" fitToPage="1">
      <selection activeCell="I1" sqref="I1"/>
      <pageMargins left="0.7" right="0.7" top="0.75" bottom="0.75" header="0.3" footer="0.3"/>
      <pageSetup paperSize="9" fitToHeight="0" orientation="portrait" horizontalDpi="300" verticalDpi="300" r:id="rId61"/>
    </customSheetView>
    <customSheetView guid="{F0A88F7F-B050-44D2-9557-2B68B424EAF3}" showGridLines="0" fitToPage="1">
      <selection activeCell="I1" sqref="I1"/>
      <pageMargins left="0.7" right="0.7" top="0.75" bottom="0.75" header="0.3" footer="0.3"/>
      <pageSetup paperSize="9" fitToHeight="0" orientation="portrait" horizontalDpi="300" verticalDpi="300" r:id="rId62"/>
    </customSheetView>
    <customSheetView guid="{2868789A-41EF-4245-B3C9-D4B5F666F8F4}" showGridLines="0" fitToPage="1" printArea="1">
      <selection activeCell="I1" sqref="I1"/>
      <pageMargins left="0.7" right="0.7" top="0.75" bottom="0.75" header="0.3" footer="0.3"/>
      <pageSetup paperSize="9" fitToHeight="0" orientation="portrait" horizontalDpi="300" verticalDpi="300" r:id="rId63"/>
    </customSheetView>
    <customSheetView guid="{D4061CCF-D275-4D76-9A0F-61EA73C6A533}" showGridLines="0" fitToPage="1" printArea="1">
      <selection activeCell="I1" sqref="I1"/>
      <pageMargins left="0.7" right="0.7" top="0.75" bottom="0.75" header="0.3" footer="0.3"/>
      <pageSetup paperSize="9" fitToHeight="0" orientation="portrait" horizontalDpi="300" verticalDpi="300" r:id="rId64"/>
    </customSheetView>
    <customSheetView guid="{EDD10121-F027-40CB-A383-1ABBBA7824D4}" showGridLines="0" fitToPage="1" printArea="1">
      <selection activeCell="I1" sqref="I1"/>
      <pageMargins left="0.7" right="0.7" top="0.75" bottom="0.75" header="0.3" footer="0.3"/>
      <pageSetup paperSize="9" fitToHeight="0" orientation="portrait" horizontalDpi="300" verticalDpi="300" r:id="rId65"/>
    </customSheetView>
    <customSheetView guid="{D6BD57F8-F6EE-4534-8181-C57064A1B98C}" showGridLines="0" fitToPage="1" topLeftCell="B3">
      <selection activeCell="X17" sqref="X17"/>
      <pageMargins left="0.7" right="0.7" top="0.75" bottom="0.75" header="0.3" footer="0.3"/>
      <pageSetup paperSize="9" fitToHeight="0" orientation="portrait" horizontalDpi="300" verticalDpi="300" r:id="rId66"/>
    </customSheetView>
    <customSheetView guid="{277459B4-A39D-41CB-B2BE-AB6578293E76}" showGridLines="0" fitToPage="1" printArea="1" topLeftCell="B3">
      <selection activeCell="X17" sqref="X17"/>
      <pageMargins left="0.7" right="0.7" top="0.75" bottom="0.75" header="0.3" footer="0.3"/>
      <pageSetup paperSize="9" fitToHeight="0" orientation="portrait" horizontalDpi="300" verticalDpi="300" r:id="rId67"/>
    </customSheetView>
  </customSheetViews>
  <mergeCells count="2">
    <mergeCell ref="A3:C3"/>
    <mergeCell ref="D3:E3"/>
  </mergeCells>
  <phoneticPr fontId="7"/>
  <hyperlinks>
    <hyperlink ref="F1" location="目次!A1" display="目次へ戻る"/>
  </hyperlinks>
  <pageMargins left="0.7" right="0.7" top="0.75" bottom="0.75" header="0.3" footer="0.3"/>
  <pageSetup paperSize="9" fitToHeight="0" orientation="portrait" horizontalDpi="300" verticalDpi="300" r:id="rId68"/>
  <drawing r:id="rId6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3"/>
  <sheetViews>
    <sheetView showGridLines="0" zoomScaleNormal="100" zoomScaleSheetLayoutView="100" workbookViewId="0">
      <selection activeCell="I24" sqref="I24"/>
    </sheetView>
  </sheetViews>
  <sheetFormatPr defaultRowHeight="13.5"/>
  <cols>
    <col min="3" max="5" width="14.625" customWidth="1"/>
    <col min="6" max="6" width="11.5" customWidth="1"/>
    <col min="16" max="16" width="9.25" bestFit="1" customWidth="1"/>
    <col min="19" max="19" width="13.125" customWidth="1"/>
    <col min="20" max="20" width="13.875" customWidth="1"/>
    <col min="21" max="21" width="6.875" customWidth="1"/>
  </cols>
  <sheetData>
    <row r="1" spans="1:8">
      <c r="F1" s="958" t="s">
        <v>400</v>
      </c>
    </row>
    <row r="2" spans="1:8" ht="21.75" customHeight="1">
      <c r="A2" t="s">
        <v>392</v>
      </c>
      <c r="H2" t="s">
        <v>392</v>
      </c>
    </row>
    <row r="3" spans="1:8" ht="21.75" customHeight="1">
      <c r="E3" s="260" t="s">
        <v>714</v>
      </c>
    </row>
    <row r="4" spans="1:8" ht="37.5" customHeight="1">
      <c r="A4" s="28" t="s">
        <v>83</v>
      </c>
      <c r="B4" s="73" t="s">
        <v>82</v>
      </c>
      <c r="C4" s="50" t="s">
        <v>393</v>
      </c>
      <c r="D4" s="50" t="s">
        <v>394</v>
      </c>
      <c r="E4" s="50" t="s">
        <v>9</v>
      </c>
      <c r="F4" s="19"/>
    </row>
    <row r="5" spans="1:8" ht="22.5" customHeight="1">
      <c r="A5" s="50">
        <v>2010</v>
      </c>
      <c r="B5" s="50" t="s">
        <v>333</v>
      </c>
      <c r="C5" s="108">
        <f>SUM(D5:E5)</f>
        <v>267672</v>
      </c>
      <c r="D5" s="109">
        <v>129274</v>
      </c>
      <c r="E5" s="109">
        <v>138398</v>
      </c>
      <c r="F5" s="110"/>
    </row>
    <row r="6" spans="1:8" ht="22.5" customHeight="1">
      <c r="A6" s="50" t="s">
        <v>364</v>
      </c>
      <c r="B6" s="50" t="s">
        <v>334</v>
      </c>
      <c r="C6" s="108">
        <f t="shared" ref="C6:C16" si="0">SUM(D6:E6)</f>
        <v>267220</v>
      </c>
      <c r="D6" s="109">
        <v>129174</v>
      </c>
      <c r="E6" s="109">
        <v>138046</v>
      </c>
      <c r="F6" s="110"/>
    </row>
    <row r="7" spans="1:8" ht="22.5" customHeight="1">
      <c r="A7" s="50" t="s">
        <v>626</v>
      </c>
      <c r="B7" s="50" t="s">
        <v>335</v>
      </c>
      <c r="C7" s="108">
        <f t="shared" si="0"/>
        <v>263631</v>
      </c>
      <c r="D7" s="109">
        <v>127771</v>
      </c>
      <c r="E7" s="109">
        <v>135860</v>
      </c>
      <c r="F7" s="110"/>
    </row>
    <row r="8" spans="1:8" ht="22.5" customHeight="1">
      <c r="A8" s="50" t="s">
        <v>1604</v>
      </c>
      <c r="B8" s="50" t="s">
        <v>336</v>
      </c>
      <c r="C8" s="108">
        <f t="shared" si="0"/>
        <v>263678</v>
      </c>
      <c r="D8" s="109">
        <v>127792</v>
      </c>
      <c r="E8" s="109">
        <v>135886</v>
      </c>
      <c r="F8" s="110"/>
    </row>
    <row r="9" spans="1:8" ht="22.5" customHeight="1">
      <c r="A9" s="50">
        <v>2014</v>
      </c>
      <c r="B9" s="50" t="s">
        <v>337</v>
      </c>
      <c r="C9" s="108">
        <f t="shared" si="0"/>
        <v>264848</v>
      </c>
      <c r="D9" s="109">
        <v>128686</v>
      </c>
      <c r="E9" s="109">
        <v>136162</v>
      </c>
      <c r="F9" s="110"/>
    </row>
    <row r="10" spans="1:8" ht="22.5" customHeight="1">
      <c r="A10" s="50">
        <v>2015</v>
      </c>
      <c r="B10" s="50" t="s">
        <v>105</v>
      </c>
      <c r="C10" s="108">
        <f t="shared" si="0"/>
        <v>265979</v>
      </c>
      <c r="D10" s="109">
        <v>129583</v>
      </c>
      <c r="E10" s="109">
        <v>136396</v>
      </c>
      <c r="F10" s="110"/>
    </row>
    <row r="11" spans="1:8" ht="22.5" customHeight="1">
      <c r="A11" s="50">
        <v>2016</v>
      </c>
      <c r="B11" s="50" t="s">
        <v>338</v>
      </c>
      <c r="C11" s="108">
        <f t="shared" si="0"/>
        <v>273409</v>
      </c>
      <c r="D11" s="111">
        <v>133492</v>
      </c>
      <c r="E11" s="111">
        <v>139917</v>
      </c>
      <c r="F11" s="110"/>
    </row>
    <row r="12" spans="1:8" ht="22.5" customHeight="1">
      <c r="A12" s="50">
        <v>2017</v>
      </c>
      <c r="B12" s="50" t="s">
        <v>339</v>
      </c>
      <c r="C12" s="108">
        <f t="shared" si="0"/>
        <v>272963</v>
      </c>
      <c r="D12" s="111">
        <v>133269</v>
      </c>
      <c r="E12" s="111">
        <v>139694</v>
      </c>
      <c r="F12" s="110"/>
    </row>
    <row r="13" spans="1:8" ht="22.5" customHeight="1">
      <c r="A13" s="50">
        <v>2018</v>
      </c>
      <c r="B13" s="50" t="s">
        <v>340</v>
      </c>
      <c r="C13" s="108">
        <f t="shared" si="0"/>
        <v>271884</v>
      </c>
      <c r="D13" s="111">
        <v>132676</v>
      </c>
      <c r="E13" s="111">
        <v>139208</v>
      </c>
      <c r="F13" s="110"/>
    </row>
    <row r="14" spans="1:8" ht="22.5" customHeight="1">
      <c r="A14" s="50">
        <v>2019</v>
      </c>
      <c r="B14" s="50" t="s">
        <v>341</v>
      </c>
      <c r="C14" s="108">
        <f t="shared" si="0"/>
        <v>270912</v>
      </c>
      <c r="D14" s="111">
        <v>132004</v>
      </c>
      <c r="E14" s="111">
        <v>138908</v>
      </c>
      <c r="F14" s="110"/>
    </row>
    <row r="15" spans="1:8" ht="22.5" customHeight="1">
      <c r="A15" s="50">
        <v>2020</v>
      </c>
      <c r="B15" s="50" t="s">
        <v>116</v>
      </c>
      <c r="C15" s="117">
        <f t="shared" si="0"/>
        <v>270322</v>
      </c>
      <c r="D15" s="118">
        <v>131769</v>
      </c>
      <c r="E15" s="118">
        <v>138553</v>
      </c>
      <c r="F15" s="11"/>
    </row>
    <row r="16" spans="1:8" ht="22.5" customHeight="1">
      <c r="A16" s="228">
        <v>2021</v>
      </c>
      <c r="B16" s="231" t="s">
        <v>366</v>
      </c>
      <c r="C16" s="117">
        <f t="shared" si="0"/>
        <v>269696</v>
      </c>
      <c r="D16" s="232">
        <v>131479</v>
      </c>
      <c r="E16" s="232">
        <v>138217</v>
      </c>
      <c r="F16" s="11"/>
    </row>
    <row r="17" spans="1:6" ht="22.5" customHeight="1">
      <c r="A17" s="614">
        <v>2022</v>
      </c>
      <c r="B17" s="756" t="s">
        <v>367</v>
      </c>
      <c r="C17" s="766">
        <f>SUM(D17:E17)</f>
        <v>268833</v>
      </c>
      <c r="D17" s="767">
        <v>131004</v>
      </c>
      <c r="E17" s="767">
        <v>137829</v>
      </c>
      <c r="F17" s="11"/>
    </row>
    <row r="18" spans="1:6" ht="21.75" customHeight="1">
      <c r="A18" s="305">
        <v>2023</v>
      </c>
      <c r="B18" s="1255" t="s">
        <v>368</v>
      </c>
      <c r="C18" s="1258">
        <f>SUM(D18:E18)</f>
        <v>267128</v>
      </c>
      <c r="D18" s="1259">
        <v>130203</v>
      </c>
      <c r="E18" s="1259">
        <v>136925</v>
      </c>
      <c r="F18" s="11"/>
    </row>
    <row r="19" spans="1:6" ht="21.75" customHeight="1">
      <c r="A19" s="305">
        <v>2024</v>
      </c>
      <c r="B19" s="1255" t="s">
        <v>2074</v>
      </c>
      <c r="C19" s="1258">
        <f>SUM(D19:E19)</f>
        <v>265267</v>
      </c>
      <c r="D19" s="1259">
        <v>129262</v>
      </c>
      <c r="E19" s="1259">
        <v>136005</v>
      </c>
      <c r="F19" s="11"/>
    </row>
    <row r="20" spans="1:6" ht="13.5" customHeight="1">
      <c r="C20" s="19"/>
      <c r="D20" s="19"/>
    </row>
    <row r="21" spans="1:6" ht="13.5" customHeight="1">
      <c r="C21" s="19"/>
      <c r="D21" s="19"/>
    </row>
    <row r="22" spans="1:6" ht="13.5" customHeight="1">
      <c r="C22" s="19"/>
      <c r="D22" s="19"/>
    </row>
    <row r="23" spans="1:6" ht="13.5" customHeight="1">
      <c r="C23" s="110"/>
      <c r="D23" s="110"/>
    </row>
  </sheetData>
  <customSheetViews>
    <customSheetView guid="{7638DF67-4320-4B2E-8CED-F30400A22A6F}"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
      <headerFooter>
        <oddFooter>&amp;C- &amp;P -</oddFooter>
      </headerFooter>
    </customSheetView>
    <customSheetView guid="{033C36F7-E1E4-46BF-954B-BBA7310CE75C}" scale="115" showGridLines="0">
      <selection activeCell="M17" sqref="M17"/>
      <colBreaks count="1" manualBreakCount="1">
        <brk id="6" max="17" man="1"/>
      </colBreaks>
      <pageMargins left="0.25" right="0.25" top="0.75" bottom="0.75" header="0.3" footer="0.3"/>
      <pageSetup paperSize="9" scale="84" orientation="portrait" horizontalDpi="300" verticalDpi="300" r:id="rId2"/>
      <headerFooter>
        <oddFooter>&amp;C- &amp;P -</oddFooter>
      </headerFooter>
    </customSheetView>
    <customSheetView guid="{36472B0F-2A8F-4437-8A5B-DB8B4B6E968E}"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3"/>
      <headerFooter>
        <oddFooter>&amp;C- &amp;P -</oddFooter>
      </headerFooter>
    </customSheetView>
    <customSheetView guid="{2D0A6E8D-0408-4801-8FAA-C5FD88FF0EC2}" scale="115" showGridLines="0">
      <selection activeCell="M17" sqref="M17"/>
      <colBreaks count="1" manualBreakCount="1">
        <brk id="6" max="17" man="1"/>
      </colBreaks>
      <pageMargins left="0.25" right="0.25" top="0.75" bottom="0.75" header="0.3" footer="0.3"/>
      <pageSetup paperSize="9" scale="84" orientation="portrait" horizontalDpi="300" verticalDpi="300" r:id="rId4"/>
      <headerFooter>
        <oddFooter>&amp;C- &amp;P -</oddFooter>
      </headerFooter>
    </customSheetView>
    <customSheetView guid="{CCAE2F8D-A096-471A-A5DB-761473E75C80}"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5"/>
      <headerFooter>
        <oddFooter>&amp;C- &amp;P -</oddFooter>
      </headerFooter>
    </customSheetView>
    <customSheetView guid="{A70FDA42-82B2-4F14-8984-2E2044C05861}" scale="115" showGridLines="0">
      <selection activeCell="M17" sqref="M17"/>
      <colBreaks count="1" manualBreakCount="1">
        <brk id="6" max="17" man="1"/>
      </colBreaks>
      <pageMargins left="0.25" right="0.25" top="0.75" bottom="0.75" header="0.3" footer="0.3"/>
      <pageSetup paperSize="9" scale="84" orientation="portrait" horizontalDpi="300" verticalDpi="300" r:id="rId6"/>
      <headerFooter>
        <oddFooter>&amp;C- &amp;P -</oddFooter>
      </headerFooter>
    </customSheetView>
    <customSheetView guid="{F8F8F397-D6A3-4BD0-9E53-3D39483D1CBF}" scale="115" showGridLines="0">
      <selection activeCell="M17" sqref="M17"/>
      <colBreaks count="1" manualBreakCount="1">
        <brk id="6" max="17" man="1"/>
      </colBreaks>
      <pageMargins left="0.25" right="0.25" top="0.75" bottom="0.75" header="0.3" footer="0.3"/>
      <pageSetup paperSize="9" scale="84" orientation="portrait" horizontalDpi="300" verticalDpi="300" r:id="rId7"/>
      <headerFooter>
        <oddFooter>&amp;C- &amp;P -</oddFooter>
      </headerFooter>
    </customSheetView>
    <customSheetView guid="{D673FFEC-E07D-49B9-A0FC-BCF5FDFD2C67}" scale="115" showGridLines="0">
      <selection activeCell="I20" sqref="I20"/>
      <colBreaks count="1" manualBreakCount="1">
        <brk id="6" max="17" man="1"/>
      </colBreaks>
      <pageMargins left="0.25" right="0.25" top="0.75" bottom="0.75" header="0.3" footer="0.3"/>
      <pageSetup paperSize="9" scale="84" orientation="portrait" horizontalDpi="300" verticalDpi="300" r:id="rId8"/>
      <headerFooter>
        <oddFooter>&amp;C- &amp;P -</oddFooter>
      </headerFooter>
    </customSheetView>
    <customSheetView guid="{EE98275F-E3BA-4A7E-BE2A-0F7F35847352}"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9"/>
      <headerFooter>
        <oddFooter>&amp;C- &amp;P -</oddFooter>
      </headerFooter>
    </customSheetView>
    <customSheetView guid="{97E03D02-D480-4666-A6E1-59D4144B3FD9}"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0"/>
      <headerFooter>
        <oddFooter>&amp;C- &amp;P -</oddFooter>
      </headerFooter>
    </customSheetView>
    <customSheetView guid="{9A3FFD83-48B2-47DA-8A5E-53892F5AF928}"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11"/>
      <headerFooter>
        <oddFooter>&amp;C- &amp;P -</oddFooter>
      </headerFooter>
    </customSheetView>
    <customSheetView guid="{717D5D0E-03BD-42FE-B02F-A9FF9CADF1A5}" scale="115" showGridLines="0">
      <selection activeCell="M17" sqref="M17"/>
      <colBreaks count="1" manualBreakCount="1">
        <brk id="6" max="17" man="1"/>
      </colBreaks>
      <pageMargins left="0.25" right="0.25" top="0.75" bottom="0.75" header="0.3" footer="0.3"/>
      <pageSetup paperSize="9" scale="84" orientation="portrait" horizontalDpi="300" verticalDpi="300" r:id="rId12"/>
      <headerFooter>
        <oddFooter>&amp;C- &amp;P -</oddFooter>
      </headerFooter>
    </customSheetView>
    <customSheetView guid="{30A2590E-B68F-488E-B4E2-55E3D8A53AAC}" scale="115" showGridLines="0">
      <selection activeCell="I20" sqref="I20"/>
      <colBreaks count="1" manualBreakCount="1">
        <brk id="6" max="17" man="1"/>
      </colBreaks>
      <pageMargins left="0.25" right="0.25" top="0.75" bottom="0.75" header="0.3" footer="0.3"/>
      <pageSetup paperSize="9" scale="84" orientation="portrait" horizontalDpi="300" verticalDpi="300" r:id="rId13"/>
      <headerFooter>
        <oddFooter>&amp;C- &amp;P -</oddFooter>
      </headerFooter>
    </customSheetView>
    <customSheetView guid="{031DD57E-C293-423A-8DF7-B2FDC9241663}" scale="115" showGridLines="0">
      <selection activeCell="I20" sqref="I20"/>
      <colBreaks count="1" manualBreakCount="1">
        <brk id="6" max="17" man="1"/>
      </colBreaks>
      <pageMargins left="0.25" right="0.25" top="0.75" bottom="0.75" header="0.3" footer="0.3"/>
      <pageSetup paperSize="9" scale="84" orientation="portrait" horizontalDpi="300" verticalDpi="300" r:id="rId14"/>
      <headerFooter>
        <oddFooter>&amp;C- &amp;P -</oddFooter>
      </headerFooter>
    </customSheetView>
    <customSheetView guid="{F9B3178F-FE3C-420E-BE2A-18A94A5552B8}" scale="115" showGridLines="0">
      <selection activeCell="I20" sqref="I20"/>
      <colBreaks count="1" manualBreakCount="1">
        <brk id="6" max="17" man="1"/>
      </colBreaks>
      <pageMargins left="0.25" right="0.25" top="0.75" bottom="0.75" header="0.3" footer="0.3"/>
      <pageSetup paperSize="9" scale="84" orientation="portrait" horizontalDpi="300" verticalDpi="300" r:id="rId15"/>
      <headerFooter>
        <oddFooter>&amp;C- &amp;P -</oddFooter>
      </headerFooter>
    </customSheetView>
    <customSheetView guid="{F314B098-4B95-4B92-8423-CB04A69922DF}"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6"/>
      <headerFooter>
        <oddFooter>&amp;C- &amp;P -</oddFooter>
      </headerFooter>
    </customSheetView>
    <customSheetView guid="{BBA60712-7519-46EB-A3CF-B043CF2D8D90}"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7"/>
      <headerFooter>
        <oddFooter>&amp;C- &amp;P -</oddFooter>
      </headerFooter>
    </customSheetView>
    <customSheetView guid="{FAEA9D20-506D-4159-8291-B8ED06C29A08}" scale="115" showGridLines="0">
      <selection activeCell="M17" sqref="M17"/>
      <colBreaks count="1" manualBreakCount="1">
        <brk id="6" max="17" man="1"/>
      </colBreaks>
      <pageMargins left="0.25" right="0.25" top="0.75" bottom="0.75" header="0.3" footer="0.3"/>
      <pageSetup paperSize="9" scale="84" orientation="portrait" horizontalDpi="300" verticalDpi="300" r:id="rId18"/>
      <headerFooter>
        <oddFooter>&amp;C- &amp;P -</oddFooter>
      </headerFooter>
    </customSheetView>
    <customSheetView guid="{499C3B7B-ECFB-4FFB-BA0B-0B7B9DCC326F}"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9"/>
      <headerFooter>
        <oddFooter>&amp;C- &amp;P -</oddFooter>
      </headerFooter>
    </customSheetView>
    <customSheetView guid="{582EB886-5348-41F7-B6C3-7D5782D3ACD9}" scale="115" showGridLines="0">
      <selection activeCell="M17" sqref="M17"/>
      <colBreaks count="1" manualBreakCount="1">
        <brk id="6" max="17" man="1"/>
      </colBreaks>
      <pageMargins left="0.25" right="0.25" top="0.75" bottom="0.75" header="0.3" footer="0.3"/>
      <pageSetup paperSize="9" scale="84" orientation="portrait" horizontalDpi="300" verticalDpi="300" r:id="rId20"/>
      <headerFooter>
        <oddFooter>&amp;C- &amp;P -</oddFooter>
      </headerFooter>
    </customSheetView>
    <customSheetView guid="{67A28A89-E198-4A6E-809F-7C1EE1D592B0}"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21"/>
      <headerFooter>
        <oddFooter>&amp;C- &amp;P -</oddFooter>
      </headerFooter>
    </customSheetView>
    <customSheetView guid="{CED0B8D9-B004-48AD-A858-70C151F3F6A0}" scale="115" showGridLines="0">
      <colBreaks count="1" manualBreakCount="1">
        <brk id="6" max="17" man="1"/>
      </colBreaks>
      <pageMargins left="0.25" right="0.25" top="0.75" bottom="0.75" header="0.3" footer="0.3"/>
      <pageSetup paperSize="9" scale="84" orientation="portrait" horizontalDpi="300" verticalDpi="300" r:id="rId22"/>
      <headerFooter>
        <oddFooter>&amp;C- &amp;P -</oddFooter>
      </headerFooter>
    </customSheetView>
    <customSheetView guid="{76A99285-706C-47CC-88FC-63EDE717FCB7}" scale="115" showGridLines="0">
      <colBreaks count="1" manualBreakCount="1">
        <brk id="6" max="17" man="1"/>
      </colBreaks>
      <pageMargins left="0.25" right="0.25" top="0.75" bottom="0.75" header="0.3" footer="0.3"/>
      <pageSetup paperSize="9" scale="84" orientation="portrait" horizontalDpi="300" verticalDpi="300" r:id="rId23"/>
      <headerFooter>
        <oddFooter>&amp;C- &amp;P -</oddFooter>
      </headerFooter>
    </customSheetView>
    <customSheetView guid="{00865AC3-5823-4499-87D6-A32864153DFC}" scale="115" showGridLines="0">
      <colBreaks count="1" manualBreakCount="1">
        <brk id="6" max="17" man="1"/>
      </colBreaks>
      <pageMargins left="0.25" right="0.25" top="0.75" bottom="0.75" header="0.3" footer="0.3"/>
      <pageSetup paperSize="9" scale="84" orientation="portrait" horizontalDpi="300" verticalDpi="300" r:id="rId24"/>
      <headerFooter>
        <oddFooter>&amp;C- &amp;P -</oddFooter>
      </headerFooter>
    </customSheetView>
    <customSheetView guid="{4C996794-21C9-40EE-B88C-250D84FCBF6D}" scale="85" showGridLines="0" printArea="1">
      <selection activeCell="F1" sqref="F1"/>
      <colBreaks count="1" manualBreakCount="1">
        <brk id="6" max="17" man="1"/>
      </colBreaks>
      <pageMargins left="0.25" right="0.25" top="0.75" bottom="0.75" header="0.3" footer="0.3"/>
      <pageSetup paperSize="9" scale="84" orientation="portrait" horizontalDpi="300" verticalDpi="300" r:id="rId25"/>
      <headerFooter>
        <oddFooter>&amp;C- &amp;P -</oddFooter>
      </headerFooter>
    </customSheetView>
    <customSheetView guid="{730C8BCB-35C7-41C2-8A28-9035E6835433}" scale="85" showGridLines="0" printArea="1">
      <selection activeCell="R14" sqref="R14"/>
      <colBreaks count="1" manualBreakCount="1">
        <brk id="6" max="17" man="1"/>
      </colBreaks>
      <pageMargins left="0.25" right="0.25" top="0.75" bottom="0.75" header="0.3" footer="0.3"/>
      <pageSetup paperSize="9" scale="84" orientation="portrait" horizontalDpi="300" verticalDpi="300" r:id="rId26"/>
      <headerFooter>
        <oddFooter>&amp;C- &amp;P -</oddFooter>
      </headerFooter>
    </customSheetView>
    <customSheetView guid="{53F629EA-943E-4BA6-8572-8C25DF74046C}" scale="85" showGridLines="0">
      <colBreaks count="1" manualBreakCount="1">
        <brk id="6" max="17" man="1"/>
      </colBreaks>
      <pageMargins left="0.25" right="0.25" top="0.75" bottom="0.75" header="0.3" footer="0.3"/>
      <pageSetup paperSize="9" scale="84" orientation="portrait" horizontalDpi="300" verticalDpi="300" r:id="rId27"/>
      <headerFooter>
        <oddFooter>&amp;C- &amp;P -</oddFooter>
      </headerFooter>
    </customSheetView>
    <customSheetView guid="{607BA1E7-39D6-42C5-94A0-79958193A92D}" scale="85" showGridLines="0">
      <colBreaks count="1" manualBreakCount="1">
        <brk id="6" max="17" man="1"/>
      </colBreaks>
      <pageMargins left="0.25" right="0.25" top="0.75" bottom="0.75" header="0.3" footer="0.3"/>
      <pageSetup paperSize="9" scale="84" orientation="portrait" horizontalDpi="300" verticalDpi="300" r:id="rId28"/>
      <headerFooter>
        <oddFooter>&amp;C- &amp;P -</oddFooter>
      </headerFooter>
    </customSheetView>
    <customSheetView guid="{8EB6928C-5D8E-417C-8B5C-C28F488EA60F}" scale="85" showGridLines="0">
      <selection activeCell="R14" sqref="R14"/>
      <colBreaks count="1" manualBreakCount="1">
        <brk id="6" max="17" man="1"/>
      </colBreaks>
      <pageMargins left="0.25" right="0.25" top="0.75" bottom="0.75" header="0.3" footer="0.3"/>
      <pageSetup paperSize="9" scale="84" orientation="portrait" horizontalDpi="300" verticalDpi="300" r:id="rId29"/>
      <headerFooter>
        <oddFooter>&amp;C- &amp;P -</oddFooter>
      </headerFooter>
    </customSheetView>
    <customSheetView guid="{7633100C-5BBA-4367-90F6-351983AFCCA3}" scale="85" showGridLines="0">
      <selection activeCell="R14" sqref="R14"/>
      <colBreaks count="1" manualBreakCount="1">
        <brk id="6" max="17" man="1"/>
      </colBreaks>
      <pageMargins left="0.25" right="0.25" top="0.75" bottom="0.75" header="0.3" footer="0.3"/>
      <pageSetup paperSize="9" scale="84" orientation="portrait" horizontalDpi="300" verticalDpi="300" r:id="rId30"/>
      <headerFooter>
        <oddFooter>&amp;C- &amp;P -</oddFooter>
      </headerFooter>
    </customSheetView>
    <customSheetView guid="{A7A8BE2C-D7F6-43E2-B07A-EC84F7EA809C}" scale="85" showGridLines="0" printArea="1">
      <selection activeCell="A2" sqref="A2"/>
      <colBreaks count="1" manualBreakCount="1">
        <brk id="6" max="17" man="1"/>
      </colBreaks>
      <pageMargins left="0.25" right="0.25" top="0.75" bottom="0.75" header="0.3" footer="0.3"/>
      <pageSetup paperSize="9" scale="84" orientation="portrait" horizontalDpi="300" verticalDpi="300" r:id="rId31"/>
      <headerFooter>
        <oddFooter>&amp;C- &amp;P -</oddFooter>
      </headerFooter>
    </customSheetView>
    <customSheetView guid="{B08340CC-2F8B-4F4E-9370-E7DB80052212}" showGridLines="0">
      <selection activeCell="F1" sqref="F1"/>
      <colBreaks count="1" manualBreakCount="1">
        <brk id="6" max="17" man="1"/>
      </colBreaks>
      <pageMargins left="0.25" right="0.25" top="0.75" bottom="0.75" header="0.3" footer="0.3"/>
      <pageSetup paperSize="9" scale="84" orientation="portrait" horizontalDpi="300" verticalDpi="300" r:id="rId32"/>
      <headerFooter>
        <oddFooter>&amp;C- &amp;P -</oddFooter>
      </headerFooter>
    </customSheetView>
    <customSheetView guid="{441DB8A6-A33C-419D-875A-3F2FFBE6E0E8}" scale="115" showGridLines="0">
      <colBreaks count="1" manualBreakCount="1">
        <brk id="6" max="17" man="1"/>
      </colBreaks>
      <pageMargins left="0.25" right="0.25" top="0.75" bottom="0.75" header="0.3" footer="0.3"/>
      <pageSetup paperSize="9" scale="84" orientation="portrait" horizontalDpi="300" verticalDpi="300" r:id="rId33"/>
      <headerFooter>
        <oddFooter>&amp;C- &amp;P -</oddFooter>
      </headerFooter>
    </customSheetView>
    <customSheetView guid="{2BC28E4B-9C81-4843-8B55-63150A8DD92B}" scale="115" showGridLines="0">
      <colBreaks count="1" manualBreakCount="1">
        <brk id="6" max="17" man="1"/>
      </colBreaks>
      <pageMargins left="0.25" right="0.25" top="0.75" bottom="0.75" header="0.3" footer="0.3"/>
      <pageSetup paperSize="9" scale="84" orientation="portrait" horizontalDpi="300" verticalDpi="300" r:id="rId34"/>
      <headerFooter>
        <oddFooter>&amp;C- &amp;P -</oddFooter>
      </headerFooter>
    </customSheetView>
    <customSheetView guid="{CEC8D9A4-667A-441A-B348-38BA69B851DA}" scale="115" showGridLines="0">
      <colBreaks count="1" manualBreakCount="1">
        <brk id="6" max="17" man="1"/>
      </colBreaks>
      <pageMargins left="0.25" right="0.25" top="0.75" bottom="0.75" header="0.3" footer="0.3"/>
      <pageSetup paperSize="9" scale="84" orientation="portrait" horizontalDpi="300" verticalDpi="300" r:id="rId35"/>
      <headerFooter>
        <oddFooter>&amp;C- &amp;P -</oddFooter>
      </headerFooter>
    </customSheetView>
    <customSheetView guid="{84F041DC-148A-40FE-A6D1-68C2D054DF55}" scale="115" showGridLines="0">
      <colBreaks count="1" manualBreakCount="1">
        <brk id="6" max="17" man="1"/>
      </colBreaks>
      <pageMargins left="0.25" right="0.25" top="0.75" bottom="0.75" header="0.3" footer="0.3"/>
      <pageSetup paperSize="9" scale="84" orientation="portrait" horizontalDpi="300" verticalDpi="300" r:id="rId36"/>
      <headerFooter>
        <oddFooter>&amp;C- &amp;P -</oddFooter>
      </headerFooter>
    </customSheetView>
    <customSheetView guid="{EA8DD5C4-37CD-4D83-93C6-8AAE3FA22626}" scale="115" showGridLines="0">
      <colBreaks count="1" manualBreakCount="1">
        <brk id="6" max="17" man="1"/>
      </colBreaks>
      <pageMargins left="0.25" right="0.25" top="0.75" bottom="0.75" header="0.3" footer="0.3"/>
      <pageSetup paperSize="9" scale="84" orientation="portrait" horizontalDpi="300" verticalDpi="300" r:id="rId37"/>
      <headerFooter>
        <oddFooter>&amp;C- &amp;P -</oddFooter>
      </headerFooter>
    </customSheetView>
    <customSheetView guid="{EB719729-E4E7-4A6B-A0F2-B45634A8A39C}" scale="115" showGridLines="0">
      <colBreaks count="1" manualBreakCount="1">
        <brk id="6" max="17" man="1"/>
      </colBreaks>
      <pageMargins left="0.25" right="0.25" top="0.75" bottom="0.75" header="0.3" footer="0.3"/>
      <pageSetup paperSize="9" scale="84" orientation="portrait" horizontalDpi="300" verticalDpi="300" r:id="rId38"/>
      <headerFooter>
        <oddFooter>&amp;C- &amp;P -</oddFooter>
      </headerFooter>
    </customSheetView>
    <customSheetView guid="{3BCE3315-BEC0-4AD9-A818-0BC0D795FE7B}" scale="115" showGridLines="0" printArea="1">
      <colBreaks count="1" manualBreakCount="1">
        <brk id="6" max="17" man="1"/>
      </colBreaks>
      <pageMargins left="0.25" right="0.25" top="0.75" bottom="0.75" header="0.3" footer="0.3"/>
      <pageSetup paperSize="9" scale="84" orientation="portrait" horizontalDpi="300" verticalDpi="300" r:id="rId39"/>
      <headerFooter>
        <oddFooter>&amp;C- &amp;P -</oddFooter>
      </headerFooter>
    </customSheetView>
    <customSheetView guid="{D5E8139D-26D3-42E5-96BB-6121322C48CB}" scale="85" showGridLines="0" topLeftCell="A4">
      <selection activeCell="M17" sqref="M17"/>
      <colBreaks count="1" manualBreakCount="1">
        <brk id="6" max="17" man="1"/>
      </colBreaks>
      <pageMargins left="0.25" right="0.25" top="0.75" bottom="0.75" header="0.3" footer="0.3"/>
      <pageSetup paperSize="9" scale="84" orientation="portrait" horizontalDpi="300" verticalDpi="300" r:id="rId40"/>
      <headerFooter>
        <oddFooter>&amp;C- &amp;P -</oddFooter>
      </headerFooter>
    </customSheetView>
    <customSheetView guid="{A7A537DD-3639-4028-8374-24EF93F7F50D}"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41"/>
      <headerFooter>
        <oddFooter>&amp;C- &amp;P -</oddFooter>
      </headerFooter>
    </customSheetView>
    <customSheetView guid="{0B51740E-E870-447D-82CF-F9426A0FDB8A}" scale="115" showGridLines="0">
      <selection activeCell="M17" sqref="M17"/>
      <colBreaks count="1" manualBreakCount="1">
        <brk id="6" max="17" man="1"/>
      </colBreaks>
      <pageMargins left="0.25" right="0.25" top="0.75" bottom="0.75" header="0.3" footer="0.3"/>
      <pageSetup paperSize="9" scale="84" orientation="portrait" horizontalDpi="300" verticalDpi="300" r:id="rId42"/>
      <headerFooter>
        <oddFooter>&amp;C- &amp;P -</oddFooter>
      </headerFooter>
    </customSheetView>
    <customSheetView guid="{B25978DA-B72A-4DF3-B7F6-0B7323E18582}" scale="115" showGridLines="0">
      <selection activeCell="M17" sqref="M17"/>
      <colBreaks count="1" manualBreakCount="1">
        <brk id="6" max="17" man="1"/>
      </colBreaks>
      <pageMargins left="0.25" right="0.25" top="0.75" bottom="0.75" header="0.3" footer="0.3"/>
      <pageSetup paperSize="9" scale="84" orientation="portrait" horizontalDpi="300" verticalDpi="300" r:id="rId43"/>
      <headerFooter>
        <oddFooter>&amp;C- &amp;P -</oddFooter>
      </headerFooter>
    </customSheetView>
    <customSheetView guid="{1FD8CC80-ABBD-4004-965D-7C3A94C6060A}"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4"/>
      <headerFooter>
        <oddFooter>&amp;C- &amp;P -</oddFooter>
      </headerFooter>
    </customSheetView>
    <customSheetView guid="{4B3B3520-A8B7-4246-A658-5E3046C11156}"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5"/>
      <headerFooter>
        <oddFooter>&amp;C- &amp;P -</oddFooter>
      </headerFooter>
    </customSheetView>
    <customSheetView guid="{8AC86257-3275-45B0-9EB5-FCC978284538}" scale="115" showGridLines="0">
      <selection activeCell="M17" sqref="M17"/>
      <colBreaks count="1" manualBreakCount="1">
        <brk id="6" max="17" man="1"/>
      </colBreaks>
      <pageMargins left="0.25" right="0.25" top="0.75" bottom="0.75" header="0.3" footer="0.3"/>
      <pageSetup paperSize="9" scale="84" orientation="portrait" horizontalDpi="300" verticalDpi="300" r:id="rId46"/>
      <headerFooter>
        <oddFooter>&amp;C- &amp;P -</oddFooter>
      </headerFooter>
    </customSheetView>
    <customSheetView guid="{E45D6C9F-29CA-4814-BB11-FCF7794E8FD9}"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47"/>
      <headerFooter>
        <oddFooter>&amp;C- &amp;P -</oddFooter>
      </headerFooter>
    </customSheetView>
    <customSheetView guid="{8B4E2514-D1F2-4DC0-817C-9C588D7DCCCB}"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8"/>
      <headerFooter>
        <oddFooter>&amp;C- &amp;P -</oddFooter>
      </headerFooter>
    </customSheetView>
    <customSheetView guid="{C0326AA0-4A84-4874-8CF5-FBF582EDE8E4}"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9"/>
      <headerFooter>
        <oddFooter>&amp;C- &amp;P -</oddFooter>
      </headerFooter>
    </customSheetView>
    <customSheetView guid="{59B93C71-A242-4D48-B468-4BF3F954629F}"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50"/>
      <headerFooter>
        <oddFooter>&amp;C- &amp;P -</oddFooter>
      </headerFooter>
    </customSheetView>
    <customSheetView guid="{1E58E4D1-4C75-4B8C-BEB1-17A46DD86746}" scale="115" showGridLines="0">
      <selection activeCell="M17" sqref="M17"/>
      <colBreaks count="1" manualBreakCount="1">
        <brk id="6" max="17" man="1"/>
      </colBreaks>
      <pageMargins left="0.25" right="0.25" top="0.75" bottom="0.75" header="0.3" footer="0.3"/>
      <pageSetup paperSize="9" scale="84" orientation="portrait" horizontalDpi="300" verticalDpi="300" r:id="rId51"/>
      <headerFooter>
        <oddFooter>&amp;C- &amp;P -</oddFooter>
      </headerFooter>
    </customSheetView>
    <customSheetView guid="{D71B0015-E1E5-4683-BC96-4B8372B0A92C}"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52"/>
      <headerFooter>
        <oddFooter>&amp;C- &amp;P -</oddFooter>
      </headerFooter>
    </customSheetView>
    <customSheetView guid="{7A9295A9-5D4A-4252-8AE5-EAA229FB3161}"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53"/>
      <headerFooter>
        <oddFooter>&amp;C- &amp;P -</oddFooter>
      </headerFooter>
    </customSheetView>
    <customSheetView guid="{034C4040-D496-4677-9760-C8AFC8A3816C}" scale="115" showGridLines="0" topLeftCell="A13">
      <selection activeCell="D19" sqref="D19:E19"/>
      <colBreaks count="1" manualBreakCount="1">
        <brk id="6" max="17" man="1"/>
      </colBreaks>
      <pageMargins left="0.25" right="0.25" top="0.75" bottom="0.75" header="0.3" footer="0.3"/>
      <pageSetup paperSize="9" scale="84" orientation="portrait" horizontalDpi="300" verticalDpi="300" r:id="rId54"/>
      <headerFooter>
        <oddFooter>&amp;C- &amp;P -</oddFooter>
      </headerFooter>
    </customSheetView>
    <customSheetView guid="{430D13A4-4EC3-4F3B-94F5-67B604D20D98}"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55"/>
      <headerFooter>
        <oddFooter>&amp;C- &amp;P -</oddFooter>
      </headerFooter>
    </customSheetView>
    <customSheetView guid="{337CCED3-5E6B-4E3D-BC98-489707EF974E}"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56"/>
      <headerFooter>
        <oddFooter>&amp;C- &amp;P -</oddFooter>
      </headerFooter>
    </customSheetView>
    <customSheetView guid="{0EDD8A79-DA95-4C03-AB90-8EF8BEF7366A}" scale="115" showGridLines="0">
      <selection activeCell="M17" sqref="M17"/>
      <colBreaks count="1" manualBreakCount="1">
        <brk id="6" max="17" man="1"/>
      </colBreaks>
      <pageMargins left="0.25" right="0.25" top="0.75" bottom="0.75" header="0.3" footer="0.3"/>
      <pageSetup paperSize="9" scale="84" orientation="portrait" horizontalDpi="300" verticalDpi="300" r:id="rId57"/>
      <headerFooter>
        <oddFooter>&amp;C- &amp;P -</oddFooter>
      </headerFooter>
    </customSheetView>
    <customSheetView guid="{214495F1-9B71-47E5-887D-A07A1A95C8B8}" scale="115" showGridLines="0">
      <selection activeCell="M17" sqref="M17"/>
      <colBreaks count="1" manualBreakCount="1">
        <brk id="6" max="17" man="1"/>
      </colBreaks>
      <pageMargins left="0.25" right="0.25" top="0.75" bottom="0.75" header="0.3" footer="0.3"/>
      <pageSetup paperSize="9" scale="84" orientation="portrait" horizontalDpi="300" verticalDpi="300" r:id="rId58"/>
      <headerFooter>
        <oddFooter>&amp;C- &amp;P -</oddFooter>
      </headerFooter>
    </customSheetView>
    <customSheetView guid="{CD8CBEF9-02F2-47BF-8155-972E366007BB}"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59"/>
      <headerFooter>
        <oddFooter>&amp;C- &amp;P -</oddFooter>
      </headerFooter>
    </customSheetView>
    <customSheetView guid="{BD61EDB6-A93F-4890-AEDE-32E26E64EB3F}"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60"/>
      <headerFooter>
        <oddFooter>&amp;C- &amp;P -</oddFooter>
      </headerFooter>
    </customSheetView>
    <customSheetView guid="{2551149C-B400-4FF7-9C66-7D38AF192CD3}" scale="115" showGridLines="0">
      <selection activeCell="M17" sqref="M17"/>
      <colBreaks count="1" manualBreakCount="1">
        <brk id="6" max="17" man="1"/>
      </colBreaks>
      <pageMargins left="0.25" right="0.25" top="0.75" bottom="0.75" header="0.3" footer="0.3"/>
      <pageSetup paperSize="9" scale="84" orientation="portrait" horizontalDpi="300" verticalDpi="300" r:id="rId61"/>
      <headerFooter>
        <oddFooter>&amp;C- &amp;P -</oddFooter>
      </headerFooter>
    </customSheetView>
    <customSheetView guid="{F0A88F7F-B050-44D2-9557-2B68B424EAF3}" scale="115" showGridLines="0">
      <selection activeCell="M17" sqref="M17"/>
      <colBreaks count="1" manualBreakCount="1">
        <brk id="6" max="17" man="1"/>
      </colBreaks>
      <pageMargins left="0.25" right="0.25" top="0.75" bottom="0.75" header="0.3" footer="0.3"/>
      <pageSetup paperSize="9" scale="84" orientation="portrait" horizontalDpi="300" verticalDpi="300" r:id="rId62"/>
      <headerFooter>
        <oddFooter>&amp;C- &amp;P -</oddFooter>
      </headerFooter>
    </customSheetView>
    <customSheetView guid="{2868789A-41EF-4245-B3C9-D4B5F666F8F4}"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63"/>
      <headerFooter>
        <oddFooter>&amp;C- &amp;P -</oddFooter>
      </headerFooter>
    </customSheetView>
    <customSheetView guid="{D4061CCF-D275-4D76-9A0F-61EA73C6A533}"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64"/>
      <headerFooter>
        <oddFooter>&amp;C- &amp;P -</oddFooter>
      </headerFooter>
    </customSheetView>
    <customSheetView guid="{EDD10121-F027-40CB-A383-1ABBBA7824D4}"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65"/>
      <headerFooter>
        <oddFooter>&amp;C- &amp;P -</oddFooter>
      </headerFooter>
    </customSheetView>
    <customSheetView guid="{D6BD57F8-F6EE-4534-8181-C57064A1B98C}" scale="160" showGridLines="0">
      <selection activeCell="G17" sqref="G17"/>
      <colBreaks count="1" manualBreakCount="1">
        <brk id="6" max="17" man="1"/>
      </colBreaks>
      <pageMargins left="0.25" right="0.25" top="0.75" bottom="0.75" header="0.3" footer="0.3"/>
      <pageSetup paperSize="9" scale="84" orientation="portrait" horizontalDpi="300" verticalDpi="300" r:id="rId66"/>
      <headerFooter>
        <oddFooter>&amp;C- &amp;P -</oddFooter>
      </headerFooter>
    </customSheetView>
    <customSheetView guid="{277459B4-A39D-41CB-B2BE-AB6578293E76}" scale="160" showGridLines="0" printArea="1">
      <selection activeCell="G17" sqref="G17"/>
      <colBreaks count="1" manualBreakCount="1">
        <brk id="6" max="17" man="1"/>
      </colBreaks>
      <pageMargins left="0.25" right="0.25" top="0.75" bottom="0.75" header="0.3" footer="0.3"/>
      <pageSetup paperSize="9" scale="84"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scale="84" orientation="portrait" horizontalDpi="300" verticalDpi="300" r:id="rId68"/>
  <headerFooter>
    <oddFooter>&amp;C- &amp;P -</oddFooter>
  </headerFooter>
  <colBreaks count="1" manualBreakCount="1">
    <brk id="6" max="17" man="1"/>
  </colBreaks>
  <drawing r:id="rId6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24"/>
  <sheetViews>
    <sheetView showGridLines="0" zoomScaleNormal="100" zoomScaleSheetLayoutView="100" workbookViewId="0">
      <selection activeCell="C21" sqref="C21"/>
    </sheetView>
  </sheetViews>
  <sheetFormatPr defaultColWidth="9" defaultRowHeight="13.5"/>
  <cols>
    <col min="1" max="2" width="11.875" style="97" customWidth="1"/>
    <col min="3" max="3" width="14.625" style="97" customWidth="1"/>
    <col min="4" max="6" width="14.625" style="83" customWidth="1"/>
    <col min="7" max="7" width="14.75" style="83" customWidth="1"/>
    <col min="8" max="16384" width="9" style="83"/>
  </cols>
  <sheetData>
    <row r="1" spans="1:16">
      <c r="G1" s="128" t="s">
        <v>400</v>
      </c>
      <c r="O1" s="273"/>
      <c r="P1" s="273"/>
    </row>
    <row r="2" spans="1:16">
      <c r="A2" s="100" t="s">
        <v>369</v>
      </c>
      <c r="H2" s="100" t="s">
        <v>369</v>
      </c>
    </row>
    <row r="4" spans="1:16" ht="37.5" customHeight="1">
      <c r="A4" s="98" t="s">
        <v>83</v>
      </c>
      <c r="B4" s="99" t="s">
        <v>332</v>
      </c>
      <c r="C4" s="204" t="s">
        <v>372</v>
      </c>
      <c r="D4" s="103" t="s">
        <v>371</v>
      </c>
      <c r="E4" s="103" t="s">
        <v>373</v>
      </c>
      <c r="F4" s="102" t="s">
        <v>374</v>
      </c>
    </row>
    <row r="5" spans="1:16" ht="22.5" customHeight="1">
      <c r="A5" s="101" t="s">
        <v>370</v>
      </c>
      <c r="B5" s="99" t="s">
        <v>114</v>
      </c>
      <c r="C5" s="119">
        <v>42759</v>
      </c>
      <c r="D5" s="119">
        <v>39940</v>
      </c>
      <c r="E5" s="119">
        <v>82699</v>
      </c>
      <c r="F5" s="120">
        <v>25.5</v>
      </c>
    </row>
    <row r="6" spans="1:16" ht="22.5" customHeight="1">
      <c r="A6" s="101">
        <v>2019</v>
      </c>
      <c r="B6" s="99" t="s">
        <v>341</v>
      </c>
      <c r="C6" s="119">
        <v>43044</v>
      </c>
      <c r="D6" s="119">
        <v>40879</v>
      </c>
      <c r="E6" s="119">
        <v>83923</v>
      </c>
      <c r="F6" s="120">
        <v>26</v>
      </c>
    </row>
    <row r="7" spans="1:16" ht="22.5" customHeight="1">
      <c r="A7" s="101">
        <v>2020</v>
      </c>
      <c r="B7" s="99" t="s">
        <v>116</v>
      </c>
      <c r="C7" s="119">
        <v>44228</v>
      </c>
      <c r="D7" s="119">
        <v>41077</v>
      </c>
      <c r="E7" s="119">
        <v>85305</v>
      </c>
      <c r="F7" s="120">
        <v>26.5</v>
      </c>
    </row>
    <row r="8" spans="1:16" ht="22.5" customHeight="1">
      <c r="A8" s="1260">
        <v>2021</v>
      </c>
      <c r="B8" s="99" t="s">
        <v>366</v>
      </c>
      <c r="C8" s="119">
        <v>45487</v>
      </c>
      <c r="D8" s="119">
        <v>40858</v>
      </c>
      <c r="E8" s="119">
        <v>86345</v>
      </c>
      <c r="F8" s="120">
        <v>26.97</v>
      </c>
    </row>
    <row r="9" spans="1:16" ht="22.5" customHeight="1">
      <c r="A9" s="1261">
        <v>2022</v>
      </c>
      <c r="B9" s="1255" t="s">
        <v>367</v>
      </c>
      <c r="C9" s="294">
        <v>44989</v>
      </c>
      <c r="D9" s="294">
        <v>42389</v>
      </c>
      <c r="E9" s="294">
        <v>87378</v>
      </c>
      <c r="F9" s="1065">
        <v>27.5</v>
      </c>
    </row>
    <row r="10" spans="1:16" ht="22.5" customHeight="1">
      <c r="A10" s="1261">
        <v>2023</v>
      </c>
      <c r="B10" s="1255" t="s">
        <v>368</v>
      </c>
      <c r="C10" s="294">
        <v>43954</v>
      </c>
      <c r="D10" s="294">
        <v>44140</v>
      </c>
      <c r="E10" s="294">
        <v>88094</v>
      </c>
      <c r="F10" s="1065">
        <v>27.9</v>
      </c>
    </row>
    <row r="11" spans="1:16" ht="22.5" customHeight="1">
      <c r="A11" s="1261">
        <v>2024</v>
      </c>
      <c r="B11" s="1255" t="s">
        <v>2074</v>
      </c>
      <c r="C11" s="294">
        <v>42949</v>
      </c>
      <c r="D11" s="294">
        <v>45686</v>
      </c>
      <c r="E11" s="294">
        <v>88635</v>
      </c>
      <c r="F11" s="1065">
        <v>28.3</v>
      </c>
    </row>
    <row r="12" spans="1:16" ht="22.5" customHeight="1">
      <c r="A12" s="909">
        <v>2025</v>
      </c>
      <c r="B12" s="1255" t="s">
        <v>357</v>
      </c>
      <c r="C12" s="294">
        <v>41926</v>
      </c>
      <c r="D12" s="294">
        <v>47673</v>
      </c>
      <c r="E12" s="294">
        <v>89599</v>
      </c>
      <c r="F12" s="1065">
        <v>28.8</v>
      </c>
    </row>
    <row r="13" spans="1:16" ht="22.5" customHeight="1">
      <c r="A13" s="909">
        <v>2030</v>
      </c>
      <c r="B13" s="1255" t="s">
        <v>358</v>
      </c>
      <c r="C13" s="294">
        <v>39358</v>
      </c>
      <c r="D13" s="294">
        <v>51934</v>
      </c>
      <c r="E13" s="294">
        <v>91292</v>
      </c>
      <c r="F13" s="1065">
        <v>30.7</v>
      </c>
    </row>
    <row r="14" spans="1:16" ht="22.5" customHeight="1">
      <c r="A14" s="909">
        <v>2035</v>
      </c>
      <c r="B14" s="1255" t="s">
        <v>359</v>
      </c>
      <c r="C14" s="294">
        <v>38167</v>
      </c>
      <c r="D14" s="294">
        <v>53304</v>
      </c>
      <c r="E14" s="294">
        <v>91471</v>
      </c>
      <c r="F14" s="1065">
        <v>32.5</v>
      </c>
    </row>
    <row r="15" spans="1:16" ht="22.5" customHeight="1">
      <c r="A15" s="909">
        <v>2040</v>
      </c>
      <c r="B15" s="1255" t="s">
        <v>360</v>
      </c>
      <c r="C15" s="294">
        <v>40455</v>
      </c>
      <c r="D15" s="294">
        <v>52570</v>
      </c>
      <c r="E15" s="294">
        <v>93025</v>
      </c>
      <c r="F15" s="1065">
        <v>35.200000000000003</v>
      </c>
    </row>
    <row r="16" spans="1:16" ht="22.5" customHeight="1"/>
    <row r="17" spans="1:16" ht="22.5" customHeight="1">
      <c r="H17" s="273"/>
      <c r="I17" s="298"/>
      <c r="L17" s="273"/>
    </row>
    <row r="18" spans="1:16">
      <c r="H18" s="273"/>
      <c r="I18" s="298"/>
    </row>
    <row r="19" spans="1:16">
      <c r="I19" s="233"/>
    </row>
    <row r="20" spans="1:16">
      <c r="I20" s="233"/>
    </row>
    <row r="22" spans="1:16">
      <c r="P22" s="273"/>
    </row>
    <row r="23" spans="1:16" s="212" customFormat="1">
      <c r="A23" s="97"/>
      <c r="B23" s="97"/>
      <c r="C23" s="97"/>
      <c r="D23" s="83"/>
      <c r="E23" s="83"/>
      <c r="F23" s="83"/>
      <c r="P23" s="273"/>
    </row>
    <row r="24" spans="1:16">
      <c r="D24" s="212"/>
      <c r="E24" s="212"/>
      <c r="F24" s="212"/>
    </row>
  </sheetData>
  <customSheetViews>
    <customSheetView guid="{7638DF67-4320-4B2E-8CED-F30400A22A6F}"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1"/>
    </customSheetView>
    <customSheetView guid="{033C36F7-E1E4-46BF-954B-BBA7310CE75C}" scale="80" showGridLines="0" topLeftCell="A4">
      <selection activeCell="H17" sqref="H17"/>
      <colBreaks count="1" manualBreakCount="1">
        <brk id="7" max="1048575" man="1"/>
      </colBreaks>
      <pageMargins left="0.7" right="0.7" top="0.75" bottom="0.75" header="0.3" footer="0.3"/>
      <pageSetup paperSize="9" scale="74" orientation="portrait" horizontalDpi="1200" verticalDpi="1200" r:id="rId2"/>
    </customSheetView>
    <customSheetView guid="{36472B0F-2A8F-4437-8A5B-DB8B4B6E968E}" scale="80" showGridLines="0" printArea="1">
      <selection activeCell="I32" sqref="I32"/>
      <colBreaks count="1" manualBreakCount="1">
        <brk id="7" max="1048575" man="1"/>
      </colBreaks>
      <pageMargins left="0.7" right="0.7" top="0.75" bottom="0.75" header="0.3" footer="0.3"/>
      <pageSetup paperSize="9" scale="74" orientation="portrait" horizontalDpi="1200" verticalDpi="1200" r:id="rId3"/>
    </customSheetView>
    <customSheetView guid="{2D0A6E8D-0408-4801-8FAA-C5FD88FF0EC2}" scale="80" showGridLines="0">
      <selection activeCell="H17" sqref="H17"/>
      <colBreaks count="1" manualBreakCount="1">
        <brk id="7" max="1048575" man="1"/>
      </colBreaks>
      <pageMargins left="0.7" right="0.7" top="0.75" bottom="0.75" header="0.3" footer="0.3"/>
      <pageSetup paperSize="9" scale="74" orientation="portrait" horizontalDpi="1200" verticalDpi="1200" r:id="rId4"/>
    </customSheetView>
    <customSheetView guid="{CCAE2F8D-A096-471A-A5DB-761473E75C80}"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5"/>
    </customSheetView>
    <customSheetView guid="{A70FDA42-82B2-4F14-8984-2E2044C05861}" scale="80" showGridLines="0">
      <selection activeCell="H17" sqref="H17"/>
      <colBreaks count="1" manualBreakCount="1">
        <brk id="7" max="1048575" man="1"/>
      </colBreaks>
      <pageMargins left="0.7" right="0.7" top="0.75" bottom="0.75" header="0.3" footer="0.3"/>
      <pageSetup paperSize="9" scale="74" orientation="portrait" horizontalDpi="1200" verticalDpi="1200" r:id="rId6"/>
    </customSheetView>
    <customSheetView guid="{F8F8F397-D6A3-4BD0-9E53-3D39483D1CBF}" scale="80" showGridLines="0">
      <selection activeCell="H17" sqref="H17"/>
      <colBreaks count="1" manualBreakCount="1">
        <brk id="7" max="1048575" man="1"/>
      </colBreaks>
      <pageMargins left="0.7" right="0.7" top="0.75" bottom="0.75" header="0.3" footer="0.3"/>
      <pageSetup paperSize="9" scale="74" orientation="portrait" horizontalDpi="1200" verticalDpi="1200" r:id="rId7"/>
    </customSheetView>
    <customSheetView guid="{D673FFEC-E07D-49B9-A0FC-BCF5FDFD2C67}" scale="80" showGridLines="0">
      <selection activeCell="I32" sqref="I32"/>
      <colBreaks count="1" manualBreakCount="1">
        <brk id="7" max="1048575" man="1"/>
      </colBreaks>
      <pageMargins left="0.7" right="0.7" top="0.75" bottom="0.75" header="0.3" footer="0.3"/>
      <pageSetup paperSize="9" scale="74" orientation="portrait" horizontalDpi="1200" verticalDpi="1200" r:id="rId8"/>
    </customSheetView>
    <customSheetView guid="{EE98275F-E3BA-4A7E-BE2A-0F7F35847352}" scale="80" showGridLines="0" printArea="1">
      <selection activeCell="I32" sqref="I32"/>
      <colBreaks count="1" manualBreakCount="1">
        <brk id="7" max="1048575" man="1"/>
      </colBreaks>
      <pageMargins left="0.7" right="0.7" top="0.75" bottom="0.75" header="0.3" footer="0.3"/>
      <pageSetup paperSize="9" scale="74" orientation="portrait" horizontalDpi="1200" verticalDpi="1200" r:id="rId9"/>
    </customSheetView>
    <customSheetView guid="{97E03D02-D480-4666-A6E1-59D4144B3FD9}"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10"/>
    </customSheetView>
    <customSheetView guid="{9A3FFD83-48B2-47DA-8A5E-53892F5AF928}"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11"/>
    </customSheetView>
    <customSheetView guid="{717D5D0E-03BD-42FE-B02F-A9FF9CADF1A5}" scale="80" showGridLines="0">
      <selection activeCell="H17" sqref="H17"/>
      <colBreaks count="1" manualBreakCount="1">
        <brk id="7" max="1048575" man="1"/>
      </colBreaks>
      <pageMargins left="0.7" right="0.7" top="0.75" bottom="0.75" header="0.3" footer="0.3"/>
      <pageSetup paperSize="9" scale="74" orientation="portrait" horizontalDpi="1200" verticalDpi="1200" r:id="rId12"/>
    </customSheetView>
    <customSheetView guid="{30A2590E-B68F-488E-B4E2-55E3D8A53AAC}" scale="80" showGridLines="0">
      <colBreaks count="1" manualBreakCount="1">
        <brk id="7" max="1048575" man="1"/>
      </colBreaks>
      <pageMargins left="0.7" right="0.7" top="0.75" bottom="0.75" header="0.3" footer="0.3"/>
      <pageSetup paperSize="9" scale="74" orientation="portrait" horizontalDpi="1200" verticalDpi="1200" r:id="rId13"/>
    </customSheetView>
    <customSheetView guid="{031DD57E-C293-423A-8DF7-B2FDC9241663}" scale="80" showGridLines="0">
      <colBreaks count="1" manualBreakCount="1">
        <brk id="7" max="1048575" man="1"/>
      </colBreaks>
      <pageMargins left="0.7" right="0.7" top="0.75" bottom="0.75" header="0.3" footer="0.3"/>
      <pageSetup paperSize="9" scale="74" orientation="portrait" horizontalDpi="1200" verticalDpi="1200" r:id="rId14"/>
    </customSheetView>
    <customSheetView guid="{F9B3178F-FE3C-420E-BE2A-18A94A5552B8}" scale="80" showGridLines="0">
      <colBreaks count="1" manualBreakCount="1">
        <brk id="7" max="1048575" man="1"/>
      </colBreaks>
      <pageMargins left="0.7" right="0.7" top="0.75" bottom="0.75" header="0.3" footer="0.3"/>
      <pageSetup paperSize="9" scale="74" orientation="portrait" horizontalDpi="1200" verticalDpi="1200" r:id="rId15"/>
    </customSheetView>
    <customSheetView guid="{F314B098-4B95-4B92-8423-CB04A69922DF}"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16"/>
    </customSheetView>
    <customSheetView guid="{BBA60712-7519-46EB-A3CF-B043CF2D8D90}"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17"/>
    </customSheetView>
    <customSheetView guid="{FAEA9D20-506D-4159-8291-B8ED06C29A08}" scale="80" showGridLines="0">
      <colBreaks count="1" manualBreakCount="1">
        <brk id="7" max="1048575" man="1"/>
      </colBreaks>
      <pageMargins left="0.7" right="0.7" top="0.75" bottom="0.75" header="0.3" footer="0.3"/>
      <pageSetup paperSize="9" scale="74" orientation="portrait" horizontalDpi="1200" verticalDpi="1200" r:id="rId18"/>
    </customSheetView>
    <customSheetView guid="{499C3B7B-ECFB-4FFB-BA0B-0B7B9DCC326F}" scale="80" showGridLines="0" printArea="1">
      <colBreaks count="1" manualBreakCount="1">
        <brk id="7" max="1048575" man="1"/>
      </colBreaks>
      <pageMargins left="0.7" right="0.7" top="0.75" bottom="0.75" header="0.3" footer="0.3"/>
      <pageSetup paperSize="9" scale="74" orientation="portrait" horizontalDpi="1200" verticalDpi="1200" r:id="rId19"/>
    </customSheetView>
    <customSheetView guid="{582EB886-5348-41F7-B6C3-7D5782D3ACD9}" scale="80" showGridLines="0">
      <colBreaks count="1" manualBreakCount="1">
        <brk id="7" max="1048575" man="1"/>
      </colBreaks>
      <pageMargins left="0.7" right="0.7" top="0.75" bottom="0.75" header="0.3" footer="0.3"/>
      <pageSetup paperSize="9" scale="74" orientation="portrait" horizontalDpi="1200" verticalDpi="1200" r:id="rId20"/>
    </customSheetView>
    <customSheetView guid="{67A28A89-E198-4A6E-809F-7C1EE1D592B0}" scale="80" showGridLines="0" printArea="1">
      <colBreaks count="1" manualBreakCount="1">
        <brk id="7" max="1048575" man="1"/>
      </colBreaks>
      <pageMargins left="0.7" right="0.7" top="0.75" bottom="0.75" header="0.3" footer="0.3"/>
      <pageSetup paperSize="9" scale="74" orientation="portrait" horizontalDpi="1200" verticalDpi="1200" r:id="rId21"/>
    </customSheetView>
    <customSheetView guid="{CED0B8D9-B004-48AD-A858-70C151F3F6A0}" scale="80" showGridLines="0">
      <colBreaks count="1" manualBreakCount="1">
        <brk id="7" max="1048575" man="1"/>
      </colBreaks>
      <pageMargins left="0.7" right="0.7" top="0.75" bottom="0.75" header="0.3" footer="0.3"/>
      <pageSetup paperSize="9" scale="74" orientation="portrait" horizontalDpi="1200" verticalDpi="1200" r:id="rId22"/>
    </customSheetView>
    <customSheetView guid="{76A99285-706C-47CC-88FC-63EDE717FCB7}" scale="80" showGridLines="0">
      <colBreaks count="1" manualBreakCount="1">
        <brk id="7" max="1048575" man="1"/>
      </colBreaks>
      <pageMargins left="0.7" right="0.7" top="0.75" bottom="0.75" header="0.3" footer="0.3"/>
      <pageSetup paperSize="9" scale="74" orientation="portrait" horizontalDpi="1200" verticalDpi="1200" r:id="rId23"/>
    </customSheetView>
    <customSheetView guid="{00865AC3-5823-4499-87D6-A32864153DFC}" scale="80" showGridLines="0">
      <colBreaks count="1" manualBreakCount="1">
        <brk id="7" max="1048575" man="1"/>
      </colBreaks>
      <pageMargins left="0.7" right="0.7" top="0.75" bottom="0.75" header="0.3" footer="0.3"/>
      <pageSetup paperSize="9" scale="74" orientation="portrait" horizontalDpi="1200" verticalDpi="1200" r:id="rId24"/>
    </customSheetView>
    <customSheetView guid="{4C996794-21C9-40EE-B88C-250D84FCBF6D}" scale="110" showGridLines="0" printArea="1">
      <selection activeCell="F22" sqref="F22"/>
      <colBreaks count="1" manualBreakCount="1">
        <brk id="7" max="1048575" man="1"/>
      </colBreaks>
      <pageMargins left="0.7" right="0.7" top="0.75" bottom="0.75" header="0.3" footer="0.3"/>
      <pageSetup paperSize="9" scale="74" orientation="portrait" horizontalDpi="1200" verticalDpi="1200" r:id="rId25"/>
    </customSheetView>
    <customSheetView guid="{730C8BCB-35C7-41C2-8A28-9035E6835433}" scale="85" showGridLines="0">
      <selection activeCell="I30" sqref="I30"/>
      <colBreaks count="1" manualBreakCount="1">
        <brk id="7" max="1048575" man="1"/>
      </colBreaks>
      <pageMargins left="0.7" right="0.7" top="0.75" bottom="0.75" header="0.3" footer="0.3"/>
      <pageSetup paperSize="9" scale="74" orientation="portrait" horizontalDpi="1200" verticalDpi="1200" r:id="rId26"/>
    </customSheetView>
    <customSheetView guid="{53F629EA-943E-4BA6-8572-8C25DF74046C}" scale="85" showGridLines="0">
      <colBreaks count="1" manualBreakCount="1">
        <brk id="7" max="1048575" man="1"/>
      </colBreaks>
      <pageMargins left="0.7" right="0.7" top="0.75" bottom="0.75" header="0.3" footer="0.3"/>
      <pageSetup paperSize="9" scale="74" orientation="portrait" horizontalDpi="1200" verticalDpi="1200" r:id="rId27"/>
    </customSheetView>
    <customSheetView guid="{607BA1E7-39D6-42C5-94A0-79958193A92D}" scale="110" showGridLines="0" topLeftCell="B1">
      <selection activeCell="I30" sqref="I30"/>
      <colBreaks count="1" manualBreakCount="1">
        <brk id="7" max="1048575" man="1"/>
      </colBreaks>
      <pageMargins left="0.7" right="0.7" top="0.75" bottom="0.75" header="0.3" footer="0.3"/>
      <pageSetup paperSize="9" scale="74" orientation="portrait" horizontalDpi="1200" verticalDpi="1200" r:id="rId28"/>
    </customSheetView>
    <customSheetView guid="{8EB6928C-5D8E-417C-8B5C-C28F488EA60F}" scale="85" showGridLines="0">
      <selection activeCell="I30" sqref="I30"/>
      <colBreaks count="1" manualBreakCount="1">
        <brk id="7" max="1048575" man="1"/>
      </colBreaks>
      <pageMargins left="0.7" right="0.7" top="0.75" bottom="0.75" header="0.3" footer="0.3"/>
      <pageSetup paperSize="9" scale="74" orientation="portrait" horizontalDpi="1200" verticalDpi="1200" r:id="rId29"/>
    </customSheetView>
    <customSheetView guid="{7633100C-5BBA-4367-90F6-351983AFCCA3}" scale="85" showGridLines="0">
      <selection activeCell="I30" sqref="I30"/>
      <colBreaks count="1" manualBreakCount="1">
        <brk id="7" max="1048575" man="1"/>
      </colBreaks>
      <pageMargins left="0.7" right="0.7" top="0.75" bottom="0.75" header="0.3" footer="0.3"/>
      <pageSetup paperSize="9" scale="74" orientation="portrait" horizontalDpi="1200" verticalDpi="1200" r:id="rId30"/>
    </customSheetView>
    <customSheetView guid="{A7A8BE2C-D7F6-43E2-B07A-EC84F7EA809C}" scale="85" showGridLines="0" printArea="1">
      <colBreaks count="1" manualBreakCount="1">
        <brk id="7" max="1048575" man="1"/>
      </colBreaks>
      <pageMargins left="0.7" right="0.7" top="0.75" bottom="0.75" header="0.3" footer="0.3"/>
      <pageSetup paperSize="9" scale="74" orientation="portrait" horizontalDpi="1200" verticalDpi="1200" r:id="rId31"/>
    </customSheetView>
    <customSheetView guid="{B08340CC-2F8B-4F4E-9370-E7DB80052212}" showGridLines="0">
      <selection activeCell="G1" sqref="G1"/>
      <colBreaks count="1" manualBreakCount="1">
        <brk id="7" max="1048575" man="1"/>
      </colBreaks>
      <pageMargins left="0.7" right="0.7" top="0.75" bottom="0.75" header="0.3" footer="0.3"/>
      <pageSetup paperSize="9" scale="74" orientation="portrait" horizontalDpi="1200" verticalDpi="1200" r:id="rId32"/>
    </customSheetView>
    <customSheetView guid="{441DB8A6-A33C-419D-875A-3F2FFBE6E0E8}" scale="80" showGridLines="0">
      <colBreaks count="1" manualBreakCount="1">
        <brk id="7" max="1048575" man="1"/>
      </colBreaks>
      <pageMargins left="0.7" right="0.7" top="0.75" bottom="0.75" header="0.3" footer="0.3"/>
      <pageSetup paperSize="9" scale="74" orientation="portrait" horizontalDpi="1200" verticalDpi="1200" r:id="rId33"/>
    </customSheetView>
    <customSheetView guid="{2BC28E4B-9C81-4843-8B55-63150A8DD92B}" scale="80" showGridLines="0">
      <colBreaks count="1" manualBreakCount="1">
        <brk id="7" max="1048575" man="1"/>
      </colBreaks>
      <pageMargins left="0.7" right="0.7" top="0.75" bottom="0.75" header="0.3" footer="0.3"/>
      <pageSetup paperSize="9" scale="74" orientation="portrait" horizontalDpi="1200" verticalDpi="1200" r:id="rId34"/>
    </customSheetView>
    <customSheetView guid="{CEC8D9A4-667A-441A-B348-38BA69B851DA}" scale="80" showGridLines="0">
      <colBreaks count="1" manualBreakCount="1">
        <brk id="7" max="1048575" man="1"/>
      </colBreaks>
      <pageMargins left="0.7" right="0.7" top="0.75" bottom="0.75" header="0.3" footer="0.3"/>
      <pageSetup paperSize="9" scale="74" orientation="portrait" horizontalDpi="1200" verticalDpi="1200" r:id="rId35"/>
    </customSheetView>
    <customSheetView guid="{84F041DC-148A-40FE-A6D1-68C2D054DF55}" scale="80" showGridLines="0">
      <colBreaks count="1" manualBreakCount="1">
        <brk id="7" max="1048575" man="1"/>
      </colBreaks>
      <pageMargins left="0.7" right="0.7" top="0.75" bottom="0.75" header="0.3" footer="0.3"/>
      <pageSetup paperSize="9" scale="74" orientation="portrait" horizontalDpi="1200" verticalDpi="1200" r:id="rId36"/>
    </customSheetView>
    <customSheetView guid="{EA8DD5C4-37CD-4D83-93C6-8AAE3FA22626}" scale="80" showGridLines="0">
      <colBreaks count="1" manualBreakCount="1">
        <brk id="7" max="1048575" man="1"/>
      </colBreaks>
      <pageMargins left="0.7" right="0.7" top="0.75" bottom="0.75" header="0.3" footer="0.3"/>
      <pageSetup paperSize="9" scale="74" orientation="portrait" horizontalDpi="1200" verticalDpi="1200" r:id="rId37"/>
    </customSheetView>
    <customSheetView guid="{EB719729-E4E7-4A6B-A0F2-B45634A8A39C}" scale="80" showGridLines="0">
      <colBreaks count="1" manualBreakCount="1">
        <brk id="7" max="1048575" man="1"/>
      </colBreaks>
      <pageMargins left="0.7" right="0.7" top="0.75" bottom="0.75" header="0.3" footer="0.3"/>
      <pageSetup paperSize="9" scale="74" orientation="portrait" horizontalDpi="1200" verticalDpi="1200" r:id="rId38"/>
    </customSheetView>
    <customSheetView guid="{3BCE3315-BEC0-4AD9-A818-0BC0D795FE7B}" scale="80" showGridLines="0" printArea="1">
      <colBreaks count="1" manualBreakCount="1">
        <brk id="7" max="1048575" man="1"/>
      </colBreaks>
      <pageMargins left="0.7" right="0.7" top="0.75" bottom="0.75" header="0.3" footer="0.3"/>
      <pageSetup paperSize="9" scale="74" orientation="portrait" horizontalDpi="1200" verticalDpi="1200" r:id="rId39"/>
    </customSheetView>
    <customSheetView guid="{D5E8139D-26D3-42E5-96BB-6121322C48CB}" scale="80" showGridLines="0">
      <colBreaks count="1" manualBreakCount="1">
        <brk id="7" max="1048575" man="1"/>
      </colBreaks>
      <pageMargins left="0.7" right="0.7" top="0.75" bottom="0.75" header="0.3" footer="0.3"/>
      <pageSetup paperSize="9" scale="74" orientation="portrait" horizontalDpi="1200" verticalDpi="1200" r:id="rId40"/>
    </customSheetView>
    <customSheetView guid="{A7A537DD-3639-4028-8374-24EF93F7F50D}" scale="80" showGridLines="0" printArea="1">
      <colBreaks count="1" manualBreakCount="1">
        <brk id="7" max="1048575" man="1"/>
      </colBreaks>
      <pageMargins left="0.7" right="0.7" top="0.75" bottom="0.75" header="0.3" footer="0.3"/>
      <pageSetup paperSize="9" scale="74" orientation="portrait" horizontalDpi="1200" verticalDpi="1200" r:id="rId41"/>
    </customSheetView>
    <customSheetView guid="{0B51740E-E870-447D-82CF-F9426A0FDB8A}" scale="80" showGridLines="0">
      <colBreaks count="1" manualBreakCount="1">
        <brk id="7" max="1048575" man="1"/>
      </colBreaks>
      <pageMargins left="0.7" right="0.7" top="0.75" bottom="0.75" header="0.3" footer="0.3"/>
      <pageSetup paperSize="9" scale="74" orientation="portrait" horizontalDpi="1200" verticalDpi="1200" r:id="rId42"/>
    </customSheetView>
    <customSheetView guid="{B25978DA-B72A-4DF3-B7F6-0B7323E18582}" scale="80" showGridLines="0">
      <selection activeCell="H17" sqref="H17"/>
      <colBreaks count="1" manualBreakCount="1">
        <brk id="7" max="1048575" man="1"/>
      </colBreaks>
      <pageMargins left="0.7" right="0.7" top="0.75" bottom="0.75" header="0.3" footer="0.3"/>
      <pageSetup paperSize="9" scale="74" orientation="portrait" horizontalDpi="1200" verticalDpi="1200" r:id="rId43"/>
    </customSheetView>
    <customSheetView guid="{1FD8CC80-ABBD-4004-965D-7C3A94C6060A}" scale="80" showGridLines="0" printArea="1">
      <colBreaks count="1" manualBreakCount="1">
        <brk id="7" max="1048575" man="1"/>
      </colBreaks>
      <pageMargins left="0.7" right="0.7" top="0.75" bottom="0.75" header="0.3" footer="0.3"/>
      <pageSetup paperSize="9" scale="74" orientation="portrait" horizontalDpi="1200" verticalDpi="1200" r:id="rId44"/>
    </customSheetView>
    <customSheetView guid="{4B3B3520-A8B7-4246-A658-5E3046C11156}" scale="80" showGridLines="0" printArea="1">
      <colBreaks count="1" manualBreakCount="1">
        <brk id="7" max="1048575" man="1"/>
      </colBreaks>
      <pageMargins left="0.7" right="0.7" top="0.75" bottom="0.75" header="0.3" footer="0.3"/>
      <pageSetup paperSize="9" scale="74" orientation="portrait" horizontalDpi="1200" verticalDpi="1200" r:id="rId45"/>
    </customSheetView>
    <customSheetView guid="{8AC86257-3275-45B0-9EB5-FCC978284538}" scale="80" showGridLines="0">
      <selection activeCell="H17" sqref="H17"/>
      <colBreaks count="1" manualBreakCount="1">
        <brk id="7" max="1048575" man="1"/>
      </colBreaks>
      <pageMargins left="0.7" right="0.7" top="0.75" bottom="0.75" header="0.3" footer="0.3"/>
      <pageSetup paperSize="9" scale="74" orientation="portrait" horizontalDpi="1200" verticalDpi="1200" r:id="rId46"/>
    </customSheetView>
    <customSheetView guid="{E45D6C9F-29CA-4814-BB11-FCF7794E8FD9}"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47"/>
    </customSheetView>
    <customSheetView guid="{8B4E2514-D1F2-4DC0-817C-9C588D7DCCCB}" scale="80" showGridLines="0" printArea="1">
      <selection activeCell="I32" sqref="I32"/>
      <colBreaks count="1" manualBreakCount="1">
        <brk id="7" max="1048575" man="1"/>
      </colBreaks>
      <pageMargins left="0.7" right="0.7" top="0.75" bottom="0.75" header="0.3" footer="0.3"/>
      <pageSetup paperSize="9" scale="74" orientation="portrait" horizontalDpi="1200" verticalDpi="1200" r:id="rId48"/>
    </customSheetView>
    <customSheetView guid="{C0326AA0-4A84-4874-8CF5-FBF582EDE8E4}" scale="80" showGridLines="0" printArea="1">
      <selection activeCell="I32" sqref="I32"/>
      <colBreaks count="1" manualBreakCount="1">
        <brk id="7" max="1048575" man="1"/>
      </colBreaks>
      <pageMargins left="0.7" right="0.7" top="0.75" bottom="0.75" header="0.3" footer="0.3"/>
      <pageSetup paperSize="9" scale="74" orientation="portrait" horizontalDpi="1200" verticalDpi="1200" r:id="rId49"/>
    </customSheetView>
    <customSheetView guid="{59B93C71-A242-4D48-B468-4BF3F954629F}"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50"/>
    </customSheetView>
    <customSheetView guid="{1E58E4D1-4C75-4B8C-BEB1-17A46DD86746}" scale="80" showGridLines="0">
      <selection activeCell="H17" sqref="H17"/>
      <colBreaks count="1" manualBreakCount="1">
        <brk id="7" max="1048575" man="1"/>
      </colBreaks>
      <pageMargins left="0.7" right="0.7" top="0.75" bottom="0.75" header="0.3" footer="0.3"/>
      <pageSetup paperSize="9" scale="74" orientation="portrait" horizontalDpi="1200" verticalDpi="1200" r:id="rId51"/>
    </customSheetView>
    <customSheetView guid="{D71B0015-E1E5-4683-BC96-4B8372B0A92C}"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52"/>
    </customSheetView>
    <customSheetView guid="{7A9295A9-5D4A-4252-8AE5-EAA229FB3161}"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53"/>
    </customSheetView>
    <customSheetView guid="{034C4040-D496-4677-9760-C8AFC8A3816C}" scale="80" showGridLines="0">
      <selection activeCell="H17" sqref="H17"/>
      <colBreaks count="1" manualBreakCount="1">
        <brk id="7" max="1048575" man="1"/>
      </colBreaks>
      <pageMargins left="0.7" right="0.7" top="0.75" bottom="0.75" header="0.3" footer="0.3"/>
      <pageSetup paperSize="9" scale="74" orientation="portrait" horizontalDpi="1200" verticalDpi="1200" r:id="rId54"/>
    </customSheetView>
    <customSheetView guid="{430D13A4-4EC3-4F3B-94F5-67B604D20D98}"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55"/>
    </customSheetView>
    <customSheetView guid="{337CCED3-5E6B-4E3D-BC98-489707EF974E}"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56"/>
    </customSheetView>
    <customSheetView guid="{0EDD8A79-DA95-4C03-AB90-8EF8BEF7366A}" scale="80" showGridLines="0">
      <selection activeCell="H17" sqref="H17"/>
      <colBreaks count="1" manualBreakCount="1">
        <brk id="7" max="1048575" man="1"/>
      </colBreaks>
      <pageMargins left="0.7" right="0.7" top="0.75" bottom="0.75" header="0.3" footer="0.3"/>
      <pageSetup paperSize="9" scale="74" orientation="portrait" horizontalDpi="1200" verticalDpi="1200" r:id="rId57"/>
    </customSheetView>
    <customSheetView guid="{214495F1-9B71-47E5-887D-A07A1A95C8B8}" scale="80" showGridLines="0">
      <selection activeCell="H17" sqref="H17"/>
      <colBreaks count="1" manualBreakCount="1">
        <brk id="7" max="1048575" man="1"/>
      </colBreaks>
      <pageMargins left="0.7" right="0.7" top="0.75" bottom="0.75" header="0.3" footer="0.3"/>
      <pageSetup paperSize="9" scale="74" orientation="portrait" horizontalDpi="1200" verticalDpi="1200" r:id="rId58"/>
    </customSheetView>
    <customSheetView guid="{CD8CBEF9-02F2-47BF-8155-972E366007BB}"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59"/>
    </customSheetView>
    <customSheetView guid="{BD61EDB6-A93F-4890-AEDE-32E26E64EB3F}"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60"/>
    </customSheetView>
    <customSheetView guid="{2551149C-B400-4FF7-9C66-7D38AF192CD3}" scale="80" showGridLines="0">
      <selection activeCell="H17" sqref="H17"/>
      <colBreaks count="1" manualBreakCount="1">
        <brk id="7" max="1048575" man="1"/>
      </colBreaks>
      <pageMargins left="0.7" right="0.7" top="0.75" bottom="0.75" header="0.3" footer="0.3"/>
      <pageSetup paperSize="9" scale="74" orientation="portrait" horizontalDpi="1200" verticalDpi="1200" r:id="rId61"/>
    </customSheetView>
    <customSheetView guid="{F0A88F7F-B050-44D2-9557-2B68B424EAF3}" scale="80" showGridLines="0">
      <selection activeCell="H17" sqref="H17"/>
      <colBreaks count="1" manualBreakCount="1">
        <brk id="7" max="1048575" man="1"/>
      </colBreaks>
      <pageMargins left="0.7" right="0.7" top="0.75" bottom="0.75" header="0.3" footer="0.3"/>
      <pageSetup paperSize="9" scale="74" orientation="portrait" horizontalDpi="1200" verticalDpi="1200" r:id="rId62"/>
    </customSheetView>
    <customSheetView guid="{2868789A-41EF-4245-B3C9-D4B5F666F8F4}"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63"/>
    </customSheetView>
    <customSheetView guid="{D4061CCF-D275-4D76-9A0F-61EA73C6A533}"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64"/>
    </customSheetView>
    <customSheetView guid="{EDD10121-F027-40CB-A383-1ABBBA7824D4}" scale="80" showGridLines="0" printArea="1" topLeftCell="A4">
      <selection activeCell="H17" sqref="H17"/>
      <colBreaks count="1" manualBreakCount="1">
        <brk id="7" max="1048575" man="1"/>
      </colBreaks>
      <pageMargins left="0.7" right="0.7" top="0.75" bottom="0.75" header="0.3" footer="0.3"/>
      <pageSetup paperSize="9" scale="74" orientation="portrait" horizontalDpi="1200" verticalDpi="1200" r:id="rId65"/>
    </customSheetView>
    <customSheetView guid="{D6BD57F8-F6EE-4534-8181-C57064A1B98C}" scale="145" showGridLines="0">
      <selection activeCell="G28" sqref="G28"/>
      <colBreaks count="1" manualBreakCount="1">
        <brk id="7" max="1048575" man="1"/>
      </colBreaks>
      <pageMargins left="0.7" right="0.7" top="0.75" bottom="0.75" header="0.3" footer="0.3"/>
      <pageSetup paperSize="9" scale="74" orientation="portrait" horizontalDpi="1200" verticalDpi="1200" r:id="rId66"/>
    </customSheetView>
    <customSheetView guid="{277459B4-A39D-41CB-B2BE-AB6578293E76}" scale="145" showGridLines="0" printArea="1">
      <selection activeCell="G28" sqref="G28"/>
      <colBreaks count="1" manualBreakCount="1">
        <brk id="7" max="1048575" man="1"/>
      </colBreaks>
      <pageMargins left="0.7" right="0.7" top="0.75" bottom="0.75" header="0.3" footer="0.3"/>
      <pageSetup paperSize="9" scale="74" orientation="portrait" horizontalDpi="1200" verticalDpi="1200" r:id="rId67"/>
    </customSheetView>
  </customSheetViews>
  <phoneticPr fontId="7"/>
  <hyperlinks>
    <hyperlink ref="G1" location="目次!A1" display="目次へ戻る"/>
  </hyperlinks>
  <pageMargins left="0.7" right="0.7" top="0.75" bottom="0.75" header="0.3" footer="0.3"/>
  <pageSetup paperSize="9" scale="74" orientation="portrait" horizontalDpi="1200" verticalDpi="1200" r:id="rId68"/>
  <colBreaks count="1" manualBreakCount="1">
    <brk id="7" max="1048575" man="1"/>
  </colBreaks>
  <drawing r:id="rId6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0"/>
  <sheetViews>
    <sheetView showGridLines="0" view="pageBreakPreview" zoomScaleNormal="100" zoomScaleSheetLayoutView="100" workbookViewId="0">
      <selection activeCell="I18" sqref="I18"/>
    </sheetView>
  </sheetViews>
  <sheetFormatPr defaultRowHeight="13.5"/>
  <cols>
    <col min="1" max="9" width="10.625" customWidth="1"/>
    <col min="10" max="10" width="8.75" customWidth="1"/>
    <col min="20" max="20" width="9.25" bestFit="1" customWidth="1"/>
    <col min="23" max="23" width="13.125" customWidth="1"/>
    <col min="24" max="24" width="13.875" customWidth="1"/>
    <col min="25" max="25" width="6.875" customWidth="1"/>
  </cols>
  <sheetData>
    <row r="2" spans="1:12" ht="22.5" customHeight="1">
      <c r="A2" t="s">
        <v>79</v>
      </c>
      <c r="L2" t="s">
        <v>52</v>
      </c>
    </row>
    <row r="3" spans="1:12" ht="22.5" customHeight="1">
      <c r="A3" s="63" t="s">
        <v>343</v>
      </c>
      <c r="B3" s="63" t="s">
        <v>43</v>
      </c>
      <c r="C3" s="63">
        <v>2013</v>
      </c>
      <c r="D3" s="63">
        <v>2014</v>
      </c>
      <c r="E3" s="63">
        <v>2015</v>
      </c>
      <c r="F3" s="63">
        <v>2016</v>
      </c>
      <c r="G3" s="63">
        <v>2017</v>
      </c>
      <c r="H3" s="63">
        <v>2018</v>
      </c>
      <c r="I3" s="63">
        <v>2019</v>
      </c>
    </row>
    <row r="4" spans="1:12" ht="22.5" customHeight="1">
      <c r="A4" s="63" t="s">
        <v>344</v>
      </c>
      <c r="B4" s="63" t="s">
        <v>345</v>
      </c>
      <c r="C4" s="63" t="s">
        <v>346</v>
      </c>
      <c r="D4" s="63" t="s">
        <v>347</v>
      </c>
      <c r="E4" s="63" t="s">
        <v>348</v>
      </c>
      <c r="F4" s="63" t="s">
        <v>349</v>
      </c>
      <c r="G4" s="63" t="s">
        <v>350</v>
      </c>
      <c r="H4" s="63" t="s">
        <v>351</v>
      </c>
      <c r="I4" s="63" t="s">
        <v>352</v>
      </c>
    </row>
    <row r="5" spans="1:12" ht="22.5" customHeight="1">
      <c r="A5" s="64" t="s">
        <v>39</v>
      </c>
      <c r="B5" s="65">
        <v>30.8</v>
      </c>
      <c r="C5" s="65">
        <v>30.9</v>
      </c>
      <c r="D5" s="65">
        <v>31.1</v>
      </c>
      <c r="E5" s="65">
        <v>31.1</v>
      </c>
      <c r="F5" s="65">
        <v>31.1</v>
      </c>
      <c r="G5" s="65">
        <v>31.1</v>
      </c>
      <c r="H5" s="65">
        <v>31.1</v>
      </c>
      <c r="I5" s="65"/>
    </row>
    <row r="6" spans="1:12" ht="22.5" customHeight="1">
      <c r="A6" s="64" t="s">
        <v>40</v>
      </c>
      <c r="B6" s="65">
        <v>29.9</v>
      </c>
      <c r="C6" s="65">
        <v>29.8</v>
      </c>
      <c r="D6" s="65">
        <v>30.2</v>
      </c>
      <c r="E6" s="65">
        <v>30.3</v>
      </c>
      <c r="F6" s="65">
        <v>30.5</v>
      </c>
      <c r="G6" s="65">
        <v>30.5</v>
      </c>
      <c r="H6" s="65">
        <v>30.6</v>
      </c>
      <c r="I6" s="65"/>
    </row>
    <row r="7" spans="1:12" ht="22.5" customHeight="1">
      <c r="A7" s="64" t="s">
        <v>41</v>
      </c>
      <c r="B7" s="65">
        <v>29.6</v>
      </c>
      <c r="C7" s="65">
        <v>29.5</v>
      </c>
      <c r="D7" s="65">
        <v>30.2</v>
      </c>
      <c r="E7" s="65">
        <v>29.9</v>
      </c>
      <c r="F7" s="65">
        <v>30.4</v>
      </c>
      <c r="G7" s="65">
        <v>30</v>
      </c>
      <c r="H7" s="65">
        <v>30</v>
      </c>
      <c r="I7" s="65"/>
    </row>
    <row r="13" spans="1:12" ht="13.5" customHeight="1">
      <c r="A13" s="14"/>
      <c r="B13" s="14"/>
      <c r="C13" s="14"/>
      <c r="D13" s="14"/>
      <c r="E13" s="15"/>
    </row>
    <row r="14" spans="1:12" ht="13.5" customHeight="1"/>
    <row r="15" spans="1:12" ht="13.5" customHeight="1">
      <c r="A15" s="14"/>
      <c r="B15" s="14"/>
      <c r="C15" s="14"/>
      <c r="D15" s="14"/>
      <c r="E15" s="15"/>
      <c r="F15" s="21"/>
      <c r="G15" s="21"/>
    </row>
    <row r="16" spans="1:12">
      <c r="A16" s="14"/>
      <c r="B16" s="16"/>
      <c r="C16" s="14"/>
      <c r="D16" s="14"/>
      <c r="E16" s="15"/>
    </row>
    <row r="17" spans="1:12">
      <c r="A17" s="15"/>
      <c r="B17" s="15"/>
      <c r="C17" s="15"/>
      <c r="D17" s="15"/>
      <c r="E17" s="16"/>
    </row>
    <row r="18" spans="1:12">
      <c r="A18" s="15"/>
      <c r="B18" s="15"/>
      <c r="C18" s="15"/>
      <c r="D18" s="15"/>
      <c r="E18" s="16"/>
    </row>
    <row r="19" spans="1:12">
      <c r="A19" s="15"/>
      <c r="B19" s="15"/>
      <c r="C19" s="15"/>
      <c r="D19" s="15"/>
      <c r="E19" s="16"/>
    </row>
    <row r="20" spans="1:12">
      <c r="A20" s="15"/>
      <c r="B20" s="15"/>
      <c r="C20" s="15"/>
      <c r="D20" s="15"/>
      <c r="E20" s="16"/>
    </row>
    <row r="21" spans="1:12">
      <c r="A21" s="61"/>
      <c r="B21" s="15"/>
      <c r="C21" s="15"/>
      <c r="D21" s="15"/>
      <c r="E21" s="16"/>
    </row>
    <row r="22" spans="1:12">
      <c r="A22" s="15"/>
      <c r="B22" s="15"/>
      <c r="C22" s="15"/>
      <c r="D22" s="15"/>
      <c r="E22" s="16"/>
      <c r="L22" t="s">
        <v>53</v>
      </c>
    </row>
    <row r="23" spans="1:12">
      <c r="A23" s="15"/>
      <c r="B23" s="15"/>
      <c r="C23" s="15"/>
      <c r="D23" s="15"/>
      <c r="E23" s="16"/>
    </row>
    <row r="24" spans="1:12">
      <c r="A24" s="15"/>
      <c r="B24" s="15"/>
      <c r="C24" s="15"/>
      <c r="D24" s="15"/>
      <c r="E24" s="16"/>
    </row>
    <row r="25" spans="1:12" ht="21.75" customHeight="1">
      <c r="A25" s="62" t="s">
        <v>80</v>
      </c>
      <c r="B25" s="15"/>
      <c r="C25" s="15"/>
      <c r="D25" s="15"/>
      <c r="E25" s="16"/>
    </row>
    <row r="26" spans="1:12" ht="21.75" customHeight="1">
      <c r="A26" s="63"/>
      <c r="B26" s="63" t="s">
        <v>43</v>
      </c>
      <c r="C26" s="63">
        <v>2013</v>
      </c>
      <c r="D26" s="63">
        <v>2014</v>
      </c>
      <c r="E26" s="63">
        <v>2015</v>
      </c>
      <c r="F26" s="63">
        <v>2016</v>
      </c>
      <c r="G26" s="63">
        <v>2017</v>
      </c>
      <c r="H26" s="63">
        <v>2018</v>
      </c>
      <c r="I26" s="80"/>
    </row>
    <row r="27" spans="1:12" ht="21.75" customHeight="1">
      <c r="A27" s="64" t="s">
        <v>39</v>
      </c>
      <c r="B27" s="65">
        <v>29.2</v>
      </c>
      <c r="C27" s="65">
        <v>29.3</v>
      </c>
      <c r="D27" s="65">
        <v>29.4</v>
      </c>
      <c r="E27" s="65">
        <v>29.4</v>
      </c>
      <c r="F27" s="65">
        <v>29.4</v>
      </c>
      <c r="G27" s="65">
        <v>29.4</v>
      </c>
      <c r="H27" s="65">
        <v>29.4</v>
      </c>
      <c r="I27" s="81"/>
    </row>
    <row r="28" spans="1:12" ht="21.75" customHeight="1">
      <c r="A28" s="64" t="s">
        <v>40</v>
      </c>
      <c r="B28" s="65">
        <v>28.1</v>
      </c>
      <c r="C28" s="65">
        <v>28.2</v>
      </c>
      <c r="D28" s="65">
        <v>28.4</v>
      </c>
      <c r="E28" s="65">
        <v>28.6</v>
      </c>
      <c r="F28" s="65">
        <v>28.7</v>
      </c>
      <c r="G28" s="65">
        <v>28.6</v>
      </c>
      <c r="H28" s="65">
        <v>28.8</v>
      </c>
      <c r="I28" s="81"/>
    </row>
    <row r="29" spans="1:12" ht="21.75" customHeight="1">
      <c r="A29" s="64" t="s">
        <v>41</v>
      </c>
      <c r="B29" s="65">
        <v>27.9</v>
      </c>
      <c r="C29" s="65">
        <v>28.1</v>
      </c>
      <c r="D29" s="65">
        <v>28.3</v>
      </c>
      <c r="E29" s="65">
        <v>28.5</v>
      </c>
      <c r="F29" s="65">
        <v>28.8</v>
      </c>
      <c r="G29" s="65">
        <v>28.4</v>
      </c>
      <c r="H29" s="65">
        <v>28.3</v>
      </c>
      <c r="I29" s="81"/>
    </row>
    <row r="30" spans="1:12">
      <c r="A30" s="15"/>
      <c r="B30" s="15"/>
      <c r="C30" s="15"/>
      <c r="D30" s="15"/>
      <c r="E30" s="15"/>
    </row>
    <row r="31" spans="1:12">
      <c r="A31" s="15"/>
      <c r="B31" s="15"/>
      <c r="C31" s="15"/>
      <c r="D31" s="15"/>
      <c r="E31" s="15"/>
    </row>
    <row r="32" spans="1:12">
      <c r="A32" s="15"/>
      <c r="B32" s="15"/>
      <c r="C32" s="15"/>
      <c r="D32" s="15"/>
      <c r="E32" s="15"/>
    </row>
    <row r="33" spans="1:5">
      <c r="A33" s="15"/>
      <c r="B33" s="15"/>
      <c r="C33" s="15"/>
      <c r="D33" s="15"/>
      <c r="E33" s="15"/>
    </row>
    <row r="34" spans="1:5">
      <c r="A34" s="15"/>
      <c r="B34" s="15"/>
      <c r="C34" s="15"/>
      <c r="D34" s="15"/>
      <c r="E34" s="15"/>
    </row>
    <row r="35" spans="1:5">
      <c r="A35" s="15"/>
      <c r="B35" s="15"/>
      <c r="C35" s="15"/>
      <c r="D35" s="15"/>
      <c r="E35" s="15"/>
    </row>
    <row r="36" spans="1:5">
      <c r="A36" s="15"/>
      <c r="B36" s="15"/>
      <c r="C36" s="15"/>
      <c r="D36" s="15"/>
      <c r="E36" s="15"/>
    </row>
    <row r="37" spans="1:5">
      <c r="A37" s="15"/>
      <c r="B37" s="15"/>
      <c r="C37" s="15"/>
      <c r="D37" s="15"/>
      <c r="E37" s="15"/>
    </row>
    <row r="38" spans="1:5">
      <c r="A38" s="15"/>
      <c r="B38" s="15"/>
      <c r="C38" s="15"/>
      <c r="D38" s="15"/>
      <c r="E38" s="15"/>
    </row>
    <row r="39" spans="1:5">
      <c r="A39" s="16"/>
      <c r="B39" s="16"/>
      <c r="C39" s="16"/>
      <c r="D39" s="16"/>
      <c r="E39" s="15"/>
    </row>
    <row r="40" spans="1:5">
      <c r="A40" s="16"/>
      <c r="B40" s="16"/>
      <c r="C40" s="16"/>
      <c r="D40" s="16"/>
      <c r="E40" s="15"/>
    </row>
  </sheetData>
  <customSheetViews>
    <customSheetView guid="{7638DF67-4320-4B2E-8CED-F30400A22A6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
      <headerFooter>
        <oddFooter>&amp;C- &amp;P -</oddFooter>
      </headerFooter>
    </customSheetView>
    <customSheetView guid="{033C36F7-E1E4-46BF-954B-BBA7310CE75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
      <headerFooter>
        <oddFooter>&amp;C- &amp;P -</oddFooter>
      </headerFooter>
    </customSheetView>
    <customSheetView guid="{36472B0F-2A8F-4437-8A5B-DB8B4B6E968E}"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
      <headerFooter>
        <oddFooter>&amp;C- &amp;P -</oddFooter>
      </headerFooter>
    </customSheetView>
    <customSheetView guid="{2D0A6E8D-0408-4801-8FAA-C5FD88FF0EC2}"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
      <headerFooter>
        <oddFooter>&amp;C- &amp;P -</oddFooter>
      </headerFooter>
    </customSheetView>
    <customSheetView guid="{CCAE2F8D-A096-471A-A5DB-761473E75C80}"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
      <headerFooter>
        <oddFooter>&amp;C- &amp;P -</oddFooter>
      </headerFooter>
    </customSheetView>
    <customSheetView guid="{A70FDA42-82B2-4F14-8984-2E2044C05861}"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
      <headerFooter>
        <oddFooter>&amp;C- &amp;P -</oddFooter>
      </headerFooter>
    </customSheetView>
    <customSheetView guid="{F8F8F397-D6A3-4BD0-9E53-3D39483D1CB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7"/>
      <headerFooter>
        <oddFooter>&amp;C- &amp;P -</oddFooter>
      </headerFooter>
    </customSheetView>
    <customSheetView guid="{D673FFEC-E07D-49B9-A0FC-BCF5FDFD2C67}"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8"/>
      <headerFooter>
        <oddFooter>&amp;C- &amp;P -</oddFooter>
      </headerFooter>
    </customSheetView>
    <customSheetView guid="{EE98275F-E3BA-4A7E-BE2A-0F7F35847352}"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9"/>
      <headerFooter>
        <oddFooter>&amp;C- &amp;P -</oddFooter>
      </headerFooter>
    </customSheetView>
    <customSheetView guid="{97E03D02-D480-4666-A6E1-59D4144B3FD9}"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0"/>
      <headerFooter>
        <oddFooter>&amp;C- &amp;P -</oddFooter>
      </headerFooter>
    </customSheetView>
    <customSheetView guid="{9A3FFD83-48B2-47DA-8A5E-53892F5AF92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1"/>
      <headerFooter>
        <oddFooter>&amp;C- &amp;P -</oddFooter>
      </headerFooter>
    </customSheetView>
    <customSheetView guid="{717D5D0E-03BD-42FE-B02F-A9FF9CADF1A5}"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2"/>
      <headerFooter>
        <oddFooter>&amp;C- &amp;P -</oddFooter>
      </headerFooter>
    </customSheetView>
    <customSheetView guid="{30A2590E-B68F-488E-B4E2-55E3D8A53AA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3"/>
      <headerFooter>
        <oddFooter>&amp;C- &amp;P -</oddFooter>
      </headerFooter>
    </customSheetView>
    <customSheetView guid="{031DD57E-C293-423A-8DF7-B2FDC924166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4"/>
      <headerFooter>
        <oddFooter>&amp;C- &amp;P -</oddFooter>
      </headerFooter>
    </customSheetView>
    <customSheetView guid="{F9B3178F-FE3C-420E-BE2A-18A94A5552B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5"/>
      <headerFooter>
        <oddFooter>&amp;C- &amp;P -</oddFooter>
      </headerFooter>
    </customSheetView>
    <customSheetView guid="{F314B098-4B95-4B92-8423-CB04A69922D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6"/>
      <headerFooter>
        <oddFooter>&amp;C- &amp;P -</oddFooter>
      </headerFooter>
    </customSheetView>
    <customSheetView guid="{BBA60712-7519-46EB-A3CF-B043CF2D8D90}"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7"/>
      <headerFooter>
        <oddFooter>&amp;C- &amp;P -</oddFooter>
      </headerFooter>
    </customSheetView>
    <customSheetView guid="{FAEA9D20-506D-4159-8291-B8ED06C29A0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8"/>
      <headerFooter>
        <oddFooter>&amp;C- &amp;P -</oddFooter>
      </headerFooter>
    </customSheetView>
    <customSheetView guid="{499C3B7B-ECFB-4FFB-BA0B-0B7B9DCC326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9"/>
      <headerFooter>
        <oddFooter>&amp;C- &amp;P -</oddFooter>
      </headerFooter>
    </customSheetView>
    <customSheetView guid="{582EB886-5348-41F7-B6C3-7D5782D3ACD9}"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0"/>
      <headerFooter>
        <oddFooter>&amp;C- &amp;P -</oddFooter>
      </headerFooter>
    </customSheetView>
    <customSheetView guid="{67A28A89-E198-4A6E-809F-7C1EE1D592B0}"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1"/>
      <headerFooter>
        <oddFooter>&amp;C- &amp;P -</oddFooter>
      </headerFooter>
    </customSheetView>
    <customSheetView guid="{CED0B8D9-B004-48AD-A858-70C151F3F6A0}"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2"/>
      <headerFooter>
        <oddFooter>&amp;C- &amp;P -</oddFooter>
      </headerFooter>
    </customSheetView>
    <customSheetView guid="{76A99285-706C-47CC-88FC-63EDE717FCB7}"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3"/>
      <headerFooter>
        <oddFooter>&amp;C- &amp;P -</oddFooter>
      </headerFooter>
    </customSheetView>
    <customSheetView guid="{00865AC3-5823-4499-87D6-A32864153DF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4"/>
      <headerFooter>
        <oddFooter>&amp;C- &amp;P -</oddFooter>
      </headerFooter>
    </customSheetView>
    <customSheetView guid="{4C996794-21C9-40EE-B88C-250D84FCBF6D}"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5"/>
      <headerFooter>
        <oddFooter>&amp;C- &amp;P -</oddFooter>
      </headerFooter>
    </customSheetView>
    <customSheetView guid="{730C8BCB-35C7-41C2-8A28-9035E683543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6"/>
      <headerFooter>
        <oddFooter>&amp;C- &amp;P -</oddFooter>
      </headerFooter>
    </customSheetView>
    <customSheetView guid="{53F629EA-943E-4BA6-8572-8C25DF74046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7"/>
      <headerFooter>
        <oddFooter>&amp;C- &amp;P -</oddFooter>
      </headerFooter>
    </customSheetView>
    <customSheetView guid="{607BA1E7-39D6-42C5-94A0-79958193A92D}"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8"/>
      <headerFooter>
        <oddFooter>&amp;C- &amp;P -</oddFooter>
      </headerFooter>
    </customSheetView>
    <customSheetView guid="{8EB6928C-5D8E-417C-8B5C-C28F488EA60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9"/>
      <headerFooter>
        <oddFooter>&amp;C- &amp;P -</oddFooter>
      </headerFooter>
    </customSheetView>
    <customSheetView guid="{7633100C-5BBA-4367-90F6-351983AFCCA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0"/>
      <headerFooter>
        <oddFooter>&amp;C- &amp;P -</oddFooter>
      </headerFooter>
    </customSheetView>
    <customSheetView guid="{A7A8BE2C-D7F6-43E2-B07A-EC84F7EA809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1"/>
      <headerFooter>
        <oddFooter>&amp;C- &amp;P -</oddFooter>
      </headerFooter>
    </customSheetView>
    <customSheetView guid="{B08340CC-2F8B-4F4E-9370-E7DB80052212}"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2"/>
      <headerFooter>
        <oddFooter>&amp;C- &amp;P -</oddFooter>
      </headerFooter>
    </customSheetView>
    <customSheetView guid="{441DB8A6-A33C-419D-875A-3F2FFBE6E0E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3"/>
      <headerFooter>
        <oddFooter>&amp;C- &amp;P -</oddFooter>
      </headerFooter>
    </customSheetView>
    <customSheetView guid="{2BC28E4B-9C81-4843-8B55-63150A8DD92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4"/>
      <headerFooter>
        <oddFooter>&amp;C- &amp;P -</oddFooter>
      </headerFooter>
    </customSheetView>
    <customSheetView guid="{CEC8D9A4-667A-441A-B348-38BA69B851DA}"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5"/>
      <headerFooter>
        <oddFooter>&amp;C- &amp;P -</oddFooter>
      </headerFooter>
    </customSheetView>
    <customSheetView guid="{84F041DC-148A-40FE-A6D1-68C2D054DF55}"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6"/>
      <headerFooter>
        <oddFooter>&amp;C- &amp;P -</oddFooter>
      </headerFooter>
    </customSheetView>
    <customSheetView guid="{EA8DD5C4-37CD-4D83-93C6-8AAE3FA22626}"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7"/>
      <headerFooter>
        <oddFooter>&amp;C- &amp;P -</oddFooter>
      </headerFooter>
    </customSheetView>
    <customSheetView guid="{EB719729-E4E7-4A6B-A0F2-B45634A8A39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8"/>
      <headerFooter>
        <oddFooter>&amp;C- &amp;P -</oddFooter>
      </headerFooter>
    </customSheetView>
    <customSheetView guid="{3BCE3315-BEC0-4AD9-A818-0BC0D795FE7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9"/>
      <headerFooter>
        <oddFooter>&amp;C- &amp;P -</oddFooter>
      </headerFooter>
    </customSheetView>
    <customSheetView guid="{D5E8139D-26D3-42E5-96BB-6121322C48C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0"/>
      <headerFooter>
        <oddFooter>&amp;C- &amp;P -</oddFooter>
      </headerFooter>
    </customSheetView>
    <customSheetView guid="{A7A537DD-3639-4028-8374-24EF93F7F50D}"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1"/>
      <headerFooter>
        <oddFooter>&amp;C- &amp;P -</oddFooter>
      </headerFooter>
    </customSheetView>
    <customSheetView guid="{0B51740E-E870-447D-82CF-F9426A0FDB8A}"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2"/>
      <headerFooter>
        <oddFooter>&amp;C- &amp;P -</oddFooter>
      </headerFooter>
    </customSheetView>
    <customSheetView guid="{B25978DA-B72A-4DF3-B7F6-0B7323E18582}"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3"/>
      <headerFooter>
        <oddFooter>&amp;C- &amp;P -</oddFooter>
      </headerFooter>
    </customSheetView>
    <customSheetView guid="{1FD8CC80-ABBD-4004-965D-7C3A94C6060A}"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4"/>
      <headerFooter>
        <oddFooter>&amp;C- &amp;P -</oddFooter>
      </headerFooter>
    </customSheetView>
    <customSheetView guid="{4B3B3520-A8B7-4246-A658-5E3046C11156}"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5"/>
      <headerFooter>
        <oddFooter>&amp;C- &amp;P -</oddFooter>
      </headerFooter>
    </customSheetView>
    <customSheetView guid="{8AC86257-3275-45B0-9EB5-FCC97828453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6"/>
      <headerFooter>
        <oddFooter>&amp;C- &amp;P -</oddFooter>
      </headerFooter>
    </customSheetView>
    <customSheetView guid="{E45D6C9F-29CA-4814-BB11-FCF7794E8FD9}"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7"/>
      <headerFooter>
        <oddFooter>&amp;C- &amp;P -</oddFooter>
      </headerFooter>
    </customSheetView>
    <customSheetView guid="{8B4E2514-D1F2-4DC0-817C-9C588D7DCCC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8"/>
      <headerFooter>
        <oddFooter>&amp;C- &amp;P -</oddFooter>
      </headerFooter>
    </customSheetView>
    <customSheetView guid="{C0326AA0-4A84-4874-8CF5-FBF582EDE8E4}"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9"/>
      <headerFooter>
        <oddFooter>&amp;C- &amp;P -</oddFooter>
      </headerFooter>
    </customSheetView>
    <customSheetView guid="{59B93C71-A242-4D48-B468-4BF3F954629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0"/>
      <headerFooter>
        <oddFooter>&amp;C- &amp;P -</oddFooter>
      </headerFooter>
    </customSheetView>
    <customSheetView guid="{1E58E4D1-4C75-4B8C-BEB1-17A46DD86746}"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1"/>
      <headerFooter>
        <oddFooter>&amp;C- &amp;P -</oddFooter>
      </headerFooter>
    </customSheetView>
    <customSheetView guid="{D71B0015-E1E5-4683-BC96-4B8372B0A92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2"/>
      <headerFooter>
        <oddFooter>&amp;C- &amp;P -</oddFooter>
      </headerFooter>
    </customSheetView>
    <customSheetView guid="{7A9295A9-5D4A-4252-8AE5-EAA229FB3161}"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3"/>
      <headerFooter>
        <oddFooter>&amp;C- &amp;P -</oddFooter>
      </headerFooter>
    </customSheetView>
    <customSheetView guid="{034C4040-D496-4677-9760-C8AFC8A3816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4"/>
      <headerFooter>
        <oddFooter>&amp;C- &amp;P -</oddFooter>
      </headerFooter>
    </customSheetView>
    <customSheetView guid="{430D13A4-4EC3-4F3B-94F5-67B604D20D9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5"/>
      <headerFooter>
        <oddFooter>&amp;C- &amp;P -</oddFooter>
      </headerFooter>
    </customSheetView>
    <customSheetView guid="{337CCED3-5E6B-4E3D-BC98-489707EF974E}"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6"/>
      <headerFooter>
        <oddFooter>&amp;C- &amp;P -</oddFooter>
      </headerFooter>
    </customSheetView>
    <customSheetView guid="{0EDD8A79-DA95-4C03-AB90-8EF8BEF7366A}"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7"/>
      <headerFooter>
        <oddFooter>&amp;C- &amp;P -</oddFooter>
      </headerFooter>
    </customSheetView>
    <customSheetView guid="{214495F1-9B71-47E5-887D-A07A1A95C8B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8"/>
      <headerFooter>
        <oddFooter>&amp;C- &amp;P -</oddFooter>
      </headerFooter>
    </customSheetView>
    <customSheetView guid="{CD8CBEF9-02F2-47BF-8155-972E366007B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9"/>
      <headerFooter>
        <oddFooter>&amp;C- &amp;P -</oddFooter>
      </headerFooter>
    </customSheetView>
    <customSheetView guid="{BD61EDB6-A93F-4890-AEDE-32E26E64EB3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0"/>
      <headerFooter>
        <oddFooter>&amp;C- &amp;P -</oddFooter>
      </headerFooter>
    </customSheetView>
    <customSheetView guid="{2551149C-B400-4FF7-9C66-7D38AF192CD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1"/>
      <headerFooter>
        <oddFooter>&amp;C- &amp;P -</oddFooter>
      </headerFooter>
    </customSheetView>
    <customSheetView guid="{F0A88F7F-B050-44D2-9557-2B68B424EAF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2"/>
      <headerFooter>
        <oddFooter>&amp;C- &amp;P -</oddFooter>
      </headerFooter>
    </customSheetView>
    <customSheetView guid="{2868789A-41EF-4245-B3C9-D4B5F666F8F4}"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3"/>
      <headerFooter>
        <oddFooter>&amp;C- &amp;P -</oddFooter>
      </headerFooter>
    </customSheetView>
    <customSheetView guid="{D4061CCF-D275-4D76-9A0F-61EA73C6A53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4"/>
      <headerFooter>
        <oddFooter>&amp;C- &amp;P -</oddFooter>
      </headerFooter>
    </customSheetView>
    <customSheetView guid="{EDD10121-F027-40CB-A383-1ABBBA7824D4}"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5"/>
      <headerFooter>
        <oddFooter>&amp;C- &amp;P -</oddFooter>
      </headerFooter>
    </customSheetView>
    <customSheetView guid="{D6BD57F8-F6EE-4534-8181-C57064A1B98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6"/>
      <headerFooter>
        <oddFooter>&amp;C- &amp;P -</oddFooter>
      </headerFooter>
    </customSheetView>
    <customSheetView guid="{277459B4-A39D-41CB-B2BE-AB6578293E76}"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7"/>
      <headerFooter>
        <oddFooter>&amp;C- &amp;P -</oddFooter>
      </headerFooter>
    </customSheetView>
  </customSheetViews>
  <phoneticPr fontId="7"/>
  <pageMargins left="0.25" right="0.25" top="0.75" bottom="0.75" header="0.3" footer="0.3"/>
  <pageSetup paperSize="9" scale="96" orientation="portrait" horizontalDpi="300" verticalDpi="300" r:id="rId68"/>
  <headerFooter>
    <oddFooter>&amp;C- &amp;P -</oddFooter>
  </headerFooter>
  <colBreaks count="1" manualBreakCount="1">
    <brk id="10" max="39" man="1"/>
  </colBreaks>
  <drawing r:id="rId6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1"/>
  <sheetViews>
    <sheetView showGridLines="0" zoomScale="85" zoomScaleNormal="85" zoomScaleSheetLayoutView="100" workbookViewId="0">
      <selection activeCell="T33" sqref="T33"/>
    </sheetView>
  </sheetViews>
  <sheetFormatPr defaultColWidth="9" defaultRowHeight="13.5"/>
  <cols>
    <col min="1" max="2" width="11.875" style="97" customWidth="1"/>
    <col min="3" max="7" width="14.625" style="83" customWidth="1"/>
    <col min="8" max="8" width="13.375" style="83" customWidth="1"/>
    <col min="9" max="16384" width="9" style="83"/>
  </cols>
  <sheetData>
    <row r="1" spans="1:9">
      <c r="H1" s="128" t="s">
        <v>400</v>
      </c>
    </row>
    <row r="2" spans="1:9">
      <c r="A2" s="104" t="s">
        <v>378</v>
      </c>
      <c r="I2" s="104" t="s">
        <v>378</v>
      </c>
    </row>
    <row r="3" spans="1:9">
      <c r="G3" s="211" t="s">
        <v>361</v>
      </c>
    </row>
    <row r="4" spans="1:9" ht="37.5" customHeight="1">
      <c r="A4" s="99" t="s">
        <v>83</v>
      </c>
      <c r="B4" s="99" t="s">
        <v>377</v>
      </c>
      <c r="C4" s="105" t="s">
        <v>379</v>
      </c>
      <c r="D4" s="105" t="s">
        <v>380</v>
      </c>
      <c r="E4" s="105" t="s">
        <v>381</v>
      </c>
      <c r="F4" s="105" t="s">
        <v>382</v>
      </c>
      <c r="G4" s="105" t="s">
        <v>383</v>
      </c>
      <c r="H4" s="106"/>
    </row>
    <row r="5" spans="1:9" ht="22.5" customHeight="1">
      <c r="A5" s="99" t="s">
        <v>365</v>
      </c>
      <c r="B5" s="99" t="s">
        <v>97</v>
      </c>
      <c r="C5" s="119">
        <v>91658</v>
      </c>
      <c r="D5" s="119">
        <v>19381</v>
      </c>
      <c r="E5" s="119">
        <v>1617</v>
      </c>
      <c r="F5" s="119">
        <v>2628</v>
      </c>
      <c r="G5" s="119">
        <v>15136</v>
      </c>
    </row>
    <row r="6" spans="1:9" ht="22.5" customHeight="1">
      <c r="A6" s="99">
        <v>1990</v>
      </c>
      <c r="B6" s="99" t="s">
        <v>98</v>
      </c>
      <c r="C6" s="119">
        <v>99931</v>
      </c>
      <c r="D6" s="119">
        <v>23490</v>
      </c>
      <c r="E6" s="119">
        <v>2462</v>
      </c>
      <c r="F6" s="119">
        <v>3824</v>
      </c>
      <c r="G6" s="119">
        <v>17204</v>
      </c>
    </row>
    <row r="7" spans="1:9" ht="22.5" customHeight="1">
      <c r="A7" s="99">
        <v>1995</v>
      </c>
      <c r="B7" s="99" t="s">
        <v>100</v>
      </c>
      <c r="C7" s="119">
        <v>110964</v>
      </c>
      <c r="D7" s="119">
        <v>29419</v>
      </c>
      <c r="E7" s="119">
        <v>3638</v>
      </c>
      <c r="F7" s="119">
        <v>5699</v>
      </c>
      <c r="G7" s="119">
        <v>20082</v>
      </c>
    </row>
    <row r="8" spans="1:9" ht="22.5" customHeight="1">
      <c r="A8" s="99">
        <v>2000</v>
      </c>
      <c r="B8" s="99" t="s">
        <v>102</v>
      </c>
      <c r="C8" s="119">
        <v>120229</v>
      </c>
      <c r="D8" s="119">
        <v>34716</v>
      </c>
      <c r="E8" s="119">
        <v>5122</v>
      </c>
      <c r="F8" s="119">
        <v>7549</v>
      </c>
      <c r="G8" s="119">
        <v>22045</v>
      </c>
    </row>
    <row r="9" spans="1:9" ht="22.5" customHeight="1">
      <c r="A9" s="99">
        <v>2005</v>
      </c>
      <c r="B9" s="99" t="s">
        <v>103</v>
      </c>
      <c r="C9" s="119">
        <v>126382</v>
      </c>
      <c r="D9" s="119">
        <v>39657</v>
      </c>
      <c r="E9" s="119">
        <v>6853</v>
      </c>
      <c r="F9" s="119">
        <v>8960</v>
      </c>
      <c r="G9" s="119">
        <v>23844</v>
      </c>
    </row>
    <row r="10" spans="1:9" ht="22.5" customHeight="1">
      <c r="A10" s="99">
        <v>2010</v>
      </c>
      <c r="B10" s="99" t="s">
        <v>104</v>
      </c>
      <c r="C10" s="119">
        <v>131740</v>
      </c>
      <c r="D10" s="119">
        <v>44567</v>
      </c>
      <c r="E10" s="119">
        <v>8847</v>
      </c>
      <c r="F10" s="119">
        <v>10592</v>
      </c>
      <c r="G10" s="119">
        <v>25128</v>
      </c>
    </row>
    <row r="11" spans="1:9" ht="22.5" customHeight="1">
      <c r="A11" s="99">
        <v>2015</v>
      </c>
      <c r="B11" s="99" t="s">
        <v>105</v>
      </c>
      <c r="C11" s="119">
        <v>138310</v>
      </c>
      <c r="D11" s="119">
        <v>53809</v>
      </c>
      <c r="E11" s="119">
        <v>13877</v>
      </c>
      <c r="F11" s="119">
        <v>13043</v>
      </c>
      <c r="G11" s="119">
        <v>26889</v>
      </c>
    </row>
    <row r="12" spans="1:9" ht="22.5" customHeight="1">
      <c r="A12" s="99">
        <v>2020</v>
      </c>
      <c r="B12" s="99" t="s">
        <v>116</v>
      </c>
      <c r="C12" s="294">
        <v>140441</v>
      </c>
      <c r="D12" s="119">
        <v>55224</v>
      </c>
      <c r="E12" s="119">
        <v>13682</v>
      </c>
      <c r="F12" s="119">
        <v>14862</v>
      </c>
      <c r="G12" s="119">
        <v>26680</v>
      </c>
    </row>
    <row r="13" spans="1:9" ht="22.5" customHeight="1"/>
    <row r="21" spans="10:10">
      <c r="J21" s="234"/>
    </row>
  </sheetData>
  <customSheetViews>
    <customSheetView guid="{7638DF67-4320-4B2E-8CED-F30400A22A6F}" showGridLines="0" printArea="1">
      <selection activeCell="D26" sqref="D26"/>
      <colBreaks count="1" manualBreakCount="1">
        <brk id="8" max="22" man="1"/>
      </colBreaks>
      <pageMargins left="0.7" right="0.7" top="0.75" bottom="0.75" header="0.3" footer="0.3"/>
      <pageSetup paperSize="9" scale="70" orientation="portrait" horizontalDpi="300" verticalDpi="300" r:id="rId1"/>
    </customSheetView>
    <customSheetView guid="{033C36F7-E1E4-46BF-954B-BBA7310CE75C}" showGridLines="0">
      <selection activeCell="D26" sqref="D26"/>
      <colBreaks count="1" manualBreakCount="1">
        <brk id="8" max="22" man="1"/>
      </colBreaks>
      <pageMargins left="0.7" right="0.7" top="0.75" bottom="0.75" header="0.3" footer="0.3"/>
      <pageSetup paperSize="9" scale="70" orientation="portrait" horizontalDpi="300" verticalDpi="300" r:id="rId2"/>
    </customSheetView>
    <customSheetView guid="{36472B0F-2A8F-4437-8A5B-DB8B4B6E968E}" showGridLines="0" printArea="1">
      <selection activeCell="D26" sqref="D26"/>
      <colBreaks count="1" manualBreakCount="1">
        <brk id="8" max="22" man="1"/>
      </colBreaks>
      <pageMargins left="0.7" right="0.7" top="0.75" bottom="0.75" header="0.3" footer="0.3"/>
      <pageSetup paperSize="9" scale="70" orientation="portrait" horizontalDpi="300" verticalDpi="300" r:id="rId3"/>
    </customSheetView>
    <customSheetView guid="{2D0A6E8D-0408-4801-8FAA-C5FD88FF0EC2}" showGridLines="0">
      <selection activeCell="D26" sqref="D26"/>
      <colBreaks count="1" manualBreakCount="1">
        <brk id="8" max="22" man="1"/>
      </colBreaks>
      <pageMargins left="0.7" right="0.7" top="0.75" bottom="0.75" header="0.3" footer="0.3"/>
      <pageSetup paperSize="9" scale="70" orientation="portrait" horizontalDpi="300" verticalDpi="300" r:id="rId4"/>
    </customSheetView>
    <customSheetView guid="{CCAE2F8D-A096-471A-A5DB-761473E75C80}" showGridLines="0" printArea="1">
      <selection activeCell="D26" sqref="D26"/>
      <colBreaks count="1" manualBreakCount="1">
        <brk id="8" max="22" man="1"/>
      </colBreaks>
      <pageMargins left="0.7" right="0.7" top="0.75" bottom="0.75" header="0.3" footer="0.3"/>
      <pageSetup paperSize="9" scale="70" orientation="portrait" horizontalDpi="300" verticalDpi="300" r:id="rId5"/>
    </customSheetView>
    <customSheetView guid="{A70FDA42-82B2-4F14-8984-2E2044C05861}" showGridLines="0">
      <selection activeCell="D26" sqref="D26"/>
      <colBreaks count="1" manualBreakCount="1">
        <brk id="8" max="22" man="1"/>
      </colBreaks>
      <pageMargins left="0.7" right="0.7" top="0.75" bottom="0.75" header="0.3" footer="0.3"/>
      <pageSetup paperSize="9" scale="70" orientation="portrait" horizontalDpi="300" verticalDpi="300" r:id="rId6"/>
    </customSheetView>
    <customSheetView guid="{F8F8F397-D6A3-4BD0-9E53-3D39483D1CBF}" showGridLines="0">
      <selection activeCell="D26" sqref="D26"/>
      <colBreaks count="1" manualBreakCount="1">
        <brk id="8" max="22" man="1"/>
      </colBreaks>
      <pageMargins left="0.7" right="0.7" top="0.75" bottom="0.75" header="0.3" footer="0.3"/>
      <pageSetup paperSize="9" scale="70" orientation="portrait" horizontalDpi="300" verticalDpi="300" r:id="rId7"/>
    </customSheetView>
    <customSheetView guid="{D673FFEC-E07D-49B9-A0FC-BCF5FDFD2C67}" showGridLines="0">
      <selection activeCell="D26" sqref="D26"/>
      <colBreaks count="1" manualBreakCount="1">
        <brk id="8" max="22" man="1"/>
      </colBreaks>
      <pageMargins left="0.7" right="0.7" top="0.75" bottom="0.75" header="0.3" footer="0.3"/>
      <pageSetup paperSize="9" scale="70" orientation="portrait" horizontalDpi="300" verticalDpi="300" r:id="rId8"/>
    </customSheetView>
    <customSheetView guid="{EE98275F-E3BA-4A7E-BE2A-0F7F35847352}" showGridLines="0" printArea="1">
      <selection activeCell="D26" sqref="D26"/>
      <colBreaks count="1" manualBreakCount="1">
        <brk id="8" max="22" man="1"/>
      </colBreaks>
      <pageMargins left="0.7" right="0.7" top="0.75" bottom="0.75" header="0.3" footer="0.3"/>
      <pageSetup paperSize="9" scale="70" orientation="portrait" horizontalDpi="300" verticalDpi="300" r:id="rId9"/>
    </customSheetView>
    <customSheetView guid="{97E03D02-D480-4666-A6E1-59D4144B3FD9}" showGridLines="0" printArea="1">
      <selection activeCell="D26" sqref="D26"/>
      <colBreaks count="1" manualBreakCount="1">
        <brk id="8" max="22" man="1"/>
      </colBreaks>
      <pageMargins left="0.7" right="0.7" top="0.75" bottom="0.75" header="0.3" footer="0.3"/>
      <pageSetup paperSize="9" scale="70" orientation="portrait" horizontalDpi="300" verticalDpi="300" r:id="rId10"/>
    </customSheetView>
    <customSheetView guid="{9A3FFD83-48B2-47DA-8A5E-53892F5AF928}" showGridLines="0" printArea="1">
      <selection activeCell="C8" sqref="C8"/>
      <colBreaks count="1" manualBreakCount="1">
        <brk id="8" max="22" man="1"/>
      </colBreaks>
      <pageMargins left="0.7" right="0.7" top="0.75" bottom="0.75" header="0.3" footer="0.3"/>
      <pageSetup paperSize="9" scale="70" orientation="portrait" horizontalDpi="300" verticalDpi="300" r:id="rId11"/>
    </customSheetView>
    <customSheetView guid="{717D5D0E-03BD-42FE-B02F-A9FF9CADF1A5}" showGridLines="0">
      <colBreaks count="1" manualBreakCount="1">
        <brk id="8" max="22" man="1"/>
      </colBreaks>
      <pageMargins left="0.7" right="0.7" top="0.75" bottom="0.75" header="0.3" footer="0.3"/>
      <pageSetup paperSize="9" scale="70" orientation="portrait" horizontalDpi="300" verticalDpi="300" r:id="rId12"/>
    </customSheetView>
    <customSheetView guid="{30A2590E-B68F-488E-B4E2-55E3D8A53AAC}" showGridLines="0">
      <colBreaks count="1" manualBreakCount="1">
        <brk id="8" max="22" man="1"/>
      </colBreaks>
      <pageMargins left="0.7" right="0.7" top="0.75" bottom="0.75" header="0.3" footer="0.3"/>
      <pageSetup paperSize="9" scale="70" orientation="portrait" horizontalDpi="300" verticalDpi="300" r:id="rId13"/>
    </customSheetView>
    <customSheetView guid="{031DD57E-C293-423A-8DF7-B2FDC9241663}" showGridLines="0">
      <colBreaks count="1" manualBreakCount="1">
        <brk id="8" max="22" man="1"/>
      </colBreaks>
      <pageMargins left="0.7" right="0.7" top="0.75" bottom="0.75" header="0.3" footer="0.3"/>
      <pageSetup paperSize="9" scale="70" orientation="portrait" horizontalDpi="300" verticalDpi="300" r:id="rId14"/>
    </customSheetView>
    <customSheetView guid="{F9B3178F-FE3C-420E-BE2A-18A94A5552B8}" showGridLines="0">
      <colBreaks count="1" manualBreakCount="1">
        <brk id="8" max="22" man="1"/>
      </colBreaks>
      <pageMargins left="0.7" right="0.7" top="0.75" bottom="0.75" header="0.3" footer="0.3"/>
      <pageSetup paperSize="9" scale="70" orientation="portrait" horizontalDpi="300" verticalDpi="300" r:id="rId15"/>
    </customSheetView>
    <customSheetView guid="{F314B098-4B95-4B92-8423-CB04A69922DF}" showGridLines="0" printArea="1">
      <colBreaks count="1" manualBreakCount="1">
        <brk id="8" max="22" man="1"/>
      </colBreaks>
      <pageMargins left="0.7" right="0.7" top="0.75" bottom="0.75" header="0.3" footer="0.3"/>
      <pageSetup paperSize="9" scale="70" orientation="portrait" horizontalDpi="300" verticalDpi="300" r:id="rId16"/>
    </customSheetView>
    <customSheetView guid="{BBA60712-7519-46EB-A3CF-B043CF2D8D90}" showGridLines="0" printArea="1">
      <colBreaks count="1" manualBreakCount="1">
        <brk id="8" max="22" man="1"/>
      </colBreaks>
      <pageMargins left="0.7" right="0.7" top="0.75" bottom="0.75" header="0.3" footer="0.3"/>
      <pageSetup paperSize="9" scale="70" orientation="portrait" horizontalDpi="300" verticalDpi="300" r:id="rId17"/>
    </customSheetView>
    <customSheetView guid="{FAEA9D20-506D-4159-8291-B8ED06C29A08}" showGridLines="0">
      <colBreaks count="1" manualBreakCount="1">
        <brk id="8" max="22" man="1"/>
      </colBreaks>
      <pageMargins left="0.7" right="0.7" top="0.75" bottom="0.75" header="0.3" footer="0.3"/>
      <pageSetup paperSize="9" scale="70" orientation="portrait" horizontalDpi="300" verticalDpi="300" r:id="rId18"/>
    </customSheetView>
    <customSheetView guid="{499C3B7B-ECFB-4FFB-BA0B-0B7B9DCC326F}" showGridLines="0" printArea="1">
      <colBreaks count="1" manualBreakCount="1">
        <brk id="8" max="22" man="1"/>
      </colBreaks>
      <pageMargins left="0.7" right="0.7" top="0.75" bottom="0.75" header="0.3" footer="0.3"/>
      <pageSetup paperSize="9" scale="70" orientation="portrait" horizontalDpi="300" verticalDpi="300" r:id="rId19"/>
    </customSheetView>
    <customSheetView guid="{582EB886-5348-41F7-B6C3-7D5782D3ACD9}" showGridLines="0">
      <colBreaks count="1" manualBreakCount="1">
        <brk id="8" max="22" man="1"/>
      </colBreaks>
      <pageMargins left="0.7" right="0.7" top="0.75" bottom="0.75" header="0.3" footer="0.3"/>
      <pageSetup paperSize="9" scale="70" orientation="portrait" horizontalDpi="300" verticalDpi="300" r:id="rId20"/>
    </customSheetView>
    <customSheetView guid="{67A28A89-E198-4A6E-809F-7C1EE1D592B0}" showGridLines="0" printArea="1">
      <colBreaks count="1" manualBreakCount="1">
        <brk id="8" max="22" man="1"/>
      </colBreaks>
      <pageMargins left="0.7" right="0.7" top="0.75" bottom="0.75" header="0.3" footer="0.3"/>
      <pageSetup paperSize="9" scale="70" orientation="portrait" horizontalDpi="300" verticalDpi="300" r:id="rId21"/>
    </customSheetView>
    <customSheetView guid="{CED0B8D9-B004-48AD-A858-70C151F3F6A0}" showGridLines="0">
      <colBreaks count="1" manualBreakCount="1">
        <brk id="8" max="22" man="1"/>
      </colBreaks>
      <pageMargins left="0.7" right="0.7" top="0.75" bottom="0.75" header="0.3" footer="0.3"/>
      <pageSetup paperSize="9" scale="70" orientation="portrait" horizontalDpi="300" verticalDpi="300" r:id="rId22"/>
    </customSheetView>
    <customSheetView guid="{76A99285-706C-47CC-88FC-63EDE717FCB7}" showGridLines="0">
      <colBreaks count="1" manualBreakCount="1">
        <brk id="8" max="22" man="1"/>
      </colBreaks>
      <pageMargins left="0.7" right="0.7" top="0.75" bottom="0.75" header="0.3" footer="0.3"/>
      <pageSetup paperSize="9" scale="70" orientation="portrait" horizontalDpi="300" verticalDpi="300" r:id="rId23"/>
    </customSheetView>
    <customSheetView guid="{00865AC3-5823-4499-87D6-A32864153DFC}" showGridLines="0">
      <colBreaks count="1" manualBreakCount="1">
        <brk id="8" max="22" man="1"/>
      </colBreaks>
      <pageMargins left="0.7" right="0.7" top="0.75" bottom="0.75" header="0.3" footer="0.3"/>
      <pageSetup paperSize="9" scale="70" orientation="portrait" horizontalDpi="300" verticalDpi="300" r:id="rId24"/>
    </customSheetView>
    <customSheetView guid="{4C996794-21C9-40EE-B88C-250D84FCBF6D}" scale="85" showGridLines="0" printArea="1">
      <colBreaks count="1" manualBreakCount="1">
        <brk id="8" max="22" man="1"/>
      </colBreaks>
      <pageMargins left="0.7" right="0.7" top="0.75" bottom="0.75" header="0.3" footer="0.3"/>
      <pageSetup paperSize="9" scale="70" orientation="portrait" horizontalDpi="300" verticalDpi="300" r:id="rId25"/>
    </customSheetView>
    <customSheetView guid="{730C8BCB-35C7-41C2-8A28-9035E6835433}" scale="85" showGridLines="0">
      <selection activeCell="C8" sqref="C8"/>
      <colBreaks count="1" manualBreakCount="1">
        <brk id="8" max="22" man="1"/>
      </colBreaks>
      <pageMargins left="0.7" right="0.7" top="0.75" bottom="0.75" header="0.3" footer="0.3"/>
      <pageSetup paperSize="9" scale="70" orientation="portrait" horizontalDpi="300" verticalDpi="300" r:id="rId26"/>
    </customSheetView>
    <customSheetView guid="{53F629EA-943E-4BA6-8572-8C25DF74046C}" scale="85" showGridLines="0">
      <colBreaks count="1" manualBreakCount="1">
        <brk id="8" max="22" man="1"/>
      </colBreaks>
      <pageMargins left="0.7" right="0.7" top="0.75" bottom="0.75" header="0.3" footer="0.3"/>
      <pageSetup paperSize="9" scale="70" orientation="portrait" horizontalDpi="300" verticalDpi="300" r:id="rId27"/>
    </customSheetView>
    <customSheetView guid="{607BA1E7-39D6-42C5-94A0-79958193A92D}" scale="85" showGridLines="0">
      <selection activeCell="C8" sqref="C8"/>
      <colBreaks count="1" manualBreakCount="1">
        <brk id="8" max="22" man="1"/>
      </colBreaks>
      <pageMargins left="0.7" right="0.7" top="0.75" bottom="0.75" header="0.3" footer="0.3"/>
      <pageSetup paperSize="9" scale="70" orientation="portrait" horizontalDpi="300" verticalDpi="300" r:id="rId28"/>
    </customSheetView>
    <customSheetView guid="{8EB6928C-5D8E-417C-8B5C-C28F488EA60F}" scale="85" showGridLines="0">
      <selection activeCell="C8" sqref="C8"/>
      <colBreaks count="1" manualBreakCount="1">
        <brk id="8" max="22" man="1"/>
      </colBreaks>
      <pageMargins left="0.7" right="0.7" top="0.75" bottom="0.75" header="0.3" footer="0.3"/>
      <pageSetup paperSize="9" scale="70" orientation="portrait" horizontalDpi="300" verticalDpi="300" r:id="rId29"/>
    </customSheetView>
    <customSheetView guid="{7633100C-5BBA-4367-90F6-351983AFCCA3}" scale="85" showGridLines="0">
      <selection activeCell="C8" sqref="C8"/>
      <colBreaks count="1" manualBreakCount="1">
        <brk id="8" max="22" man="1"/>
      </colBreaks>
      <pageMargins left="0.7" right="0.7" top="0.75" bottom="0.75" header="0.3" footer="0.3"/>
      <pageSetup paperSize="9" scale="70" orientation="portrait" horizontalDpi="300" verticalDpi="300" r:id="rId30"/>
    </customSheetView>
    <customSheetView guid="{A7A8BE2C-D7F6-43E2-B07A-EC84F7EA809C}" scale="85" showGridLines="0" printArea="1">
      <colBreaks count="1" manualBreakCount="1">
        <brk id="8" max="22" man="1"/>
      </colBreaks>
      <pageMargins left="0.7" right="0.7" top="0.75" bottom="0.75" header="0.3" footer="0.3"/>
      <pageSetup paperSize="9" scale="70" orientation="portrait" horizontalDpi="300" verticalDpi="300" r:id="rId31"/>
    </customSheetView>
    <customSheetView guid="{B08340CC-2F8B-4F4E-9370-E7DB80052212}" showGridLines="0">
      <selection activeCell="H1" sqref="H1"/>
      <colBreaks count="1" manualBreakCount="1">
        <brk id="8" max="22" man="1"/>
      </colBreaks>
      <pageMargins left="0.7" right="0.7" top="0.75" bottom="0.75" header="0.3" footer="0.3"/>
      <pageSetup paperSize="9" scale="70" orientation="portrait" horizontalDpi="300" verticalDpi="300" r:id="rId32"/>
    </customSheetView>
    <customSheetView guid="{441DB8A6-A33C-419D-875A-3F2FFBE6E0E8}" showGridLines="0">
      <colBreaks count="1" manualBreakCount="1">
        <brk id="8" max="22" man="1"/>
      </colBreaks>
      <pageMargins left="0.7" right="0.7" top="0.75" bottom="0.75" header="0.3" footer="0.3"/>
      <pageSetup paperSize="9" scale="70" orientation="portrait" horizontalDpi="300" verticalDpi="300" r:id="rId33"/>
    </customSheetView>
    <customSheetView guid="{2BC28E4B-9C81-4843-8B55-63150A8DD92B}" showGridLines="0">
      <colBreaks count="1" manualBreakCount="1">
        <brk id="8" max="22" man="1"/>
      </colBreaks>
      <pageMargins left="0.7" right="0.7" top="0.75" bottom="0.75" header="0.3" footer="0.3"/>
      <pageSetup paperSize="9" scale="70" orientation="portrait" horizontalDpi="300" verticalDpi="300" r:id="rId34"/>
    </customSheetView>
    <customSheetView guid="{CEC8D9A4-667A-441A-B348-38BA69B851DA}" showGridLines="0">
      <colBreaks count="1" manualBreakCount="1">
        <brk id="8" max="22" man="1"/>
      </colBreaks>
      <pageMargins left="0.7" right="0.7" top="0.75" bottom="0.75" header="0.3" footer="0.3"/>
      <pageSetup paperSize="9" scale="70" orientation="portrait" horizontalDpi="300" verticalDpi="300" r:id="rId35"/>
    </customSheetView>
    <customSheetView guid="{84F041DC-148A-40FE-A6D1-68C2D054DF55}" showGridLines="0">
      <colBreaks count="1" manualBreakCount="1">
        <brk id="8" max="22" man="1"/>
      </colBreaks>
      <pageMargins left="0.7" right="0.7" top="0.75" bottom="0.75" header="0.3" footer="0.3"/>
      <pageSetup paperSize="9" scale="70" orientation="portrait" horizontalDpi="300" verticalDpi="300" r:id="rId36"/>
    </customSheetView>
    <customSheetView guid="{EA8DD5C4-37CD-4D83-93C6-8AAE3FA22626}" showGridLines="0">
      <colBreaks count="1" manualBreakCount="1">
        <brk id="8" max="22" man="1"/>
      </colBreaks>
      <pageMargins left="0.7" right="0.7" top="0.75" bottom="0.75" header="0.3" footer="0.3"/>
      <pageSetup paperSize="9" scale="70" orientation="portrait" horizontalDpi="300" verticalDpi="300" r:id="rId37"/>
    </customSheetView>
    <customSheetView guid="{EB719729-E4E7-4A6B-A0F2-B45634A8A39C}" showGridLines="0">
      <colBreaks count="1" manualBreakCount="1">
        <brk id="8" max="22" man="1"/>
      </colBreaks>
      <pageMargins left="0.7" right="0.7" top="0.75" bottom="0.75" header="0.3" footer="0.3"/>
      <pageSetup paperSize="9" scale="70" orientation="portrait" horizontalDpi="300" verticalDpi="300" r:id="rId38"/>
    </customSheetView>
    <customSheetView guid="{3BCE3315-BEC0-4AD9-A818-0BC0D795FE7B}" showGridLines="0" printArea="1">
      <colBreaks count="1" manualBreakCount="1">
        <brk id="8" max="22" man="1"/>
      </colBreaks>
      <pageMargins left="0.7" right="0.7" top="0.75" bottom="0.75" header="0.3" footer="0.3"/>
      <pageSetup paperSize="9" scale="70" orientation="portrait" horizontalDpi="300" verticalDpi="300" r:id="rId39"/>
    </customSheetView>
    <customSheetView guid="{D5E8139D-26D3-42E5-96BB-6121322C48CB}" showGridLines="0">
      <colBreaks count="1" manualBreakCount="1">
        <brk id="8" max="22" man="1"/>
      </colBreaks>
      <pageMargins left="0.7" right="0.7" top="0.75" bottom="0.75" header="0.3" footer="0.3"/>
      <pageSetup paperSize="9" scale="70" orientation="portrait" horizontalDpi="300" verticalDpi="300" r:id="rId40"/>
    </customSheetView>
    <customSheetView guid="{A7A537DD-3639-4028-8374-24EF93F7F50D}" showGridLines="0" printArea="1">
      <colBreaks count="1" manualBreakCount="1">
        <brk id="8" max="22" man="1"/>
      </colBreaks>
      <pageMargins left="0.7" right="0.7" top="0.75" bottom="0.75" header="0.3" footer="0.3"/>
      <pageSetup paperSize="9" scale="70" orientation="portrait" horizontalDpi="300" verticalDpi="300" r:id="rId41"/>
    </customSheetView>
    <customSheetView guid="{0B51740E-E870-447D-82CF-F9426A0FDB8A}" showGridLines="0">
      <colBreaks count="1" manualBreakCount="1">
        <brk id="8" max="22" man="1"/>
      </colBreaks>
      <pageMargins left="0.7" right="0.7" top="0.75" bottom="0.75" header="0.3" footer="0.3"/>
      <pageSetup paperSize="9" scale="70" orientation="portrait" horizontalDpi="300" verticalDpi="300" r:id="rId42"/>
    </customSheetView>
    <customSheetView guid="{B25978DA-B72A-4DF3-B7F6-0B7323E18582}" showGridLines="0">
      <colBreaks count="1" manualBreakCount="1">
        <brk id="8" max="22" man="1"/>
      </colBreaks>
      <pageMargins left="0.7" right="0.7" top="0.75" bottom="0.75" header="0.3" footer="0.3"/>
      <pageSetup paperSize="9" scale="70" orientation="portrait" horizontalDpi="300" verticalDpi="300" r:id="rId43"/>
    </customSheetView>
    <customSheetView guid="{1FD8CC80-ABBD-4004-965D-7C3A94C6060A}" showGridLines="0" printArea="1">
      <colBreaks count="1" manualBreakCount="1">
        <brk id="8" max="22" man="1"/>
      </colBreaks>
      <pageMargins left="0.7" right="0.7" top="0.75" bottom="0.75" header="0.3" footer="0.3"/>
      <pageSetup paperSize="9" scale="70" orientation="portrait" horizontalDpi="300" verticalDpi="300" r:id="rId44"/>
    </customSheetView>
    <customSheetView guid="{4B3B3520-A8B7-4246-A658-5E3046C11156}" showGridLines="0" printArea="1">
      <colBreaks count="1" manualBreakCount="1">
        <brk id="8" max="22" man="1"/>
      </colBreaks>
      <pageMargins left="0.7" right="0.7" top="0.75" bottom="0.75" header="0.3" footer="0.3"/>
      <pageSetup paperSize="9" scale="70" orientation="portrait" horizontalDpi="300" verticalDpi="300" r:id="rId45"/>
    </customSheetView>
    <customSheetView guid="{8AC86257-3275-45B0-9EB5-FCC978284538}" showGridLines="0">
      <colBreaks count="1" manualBreakCount="1">
        <brk id="8" max="22" man="1"/>
      </colBreaks>
      <pageMargins left="0.7" right="0.7" top="0.75" bottom="0.75" header="0.3" footer="0.3"/>
      <pageSetup paperSize="9" scale="70" orientation="portrait" horizontalDpi="300" verticalDpi="300" r:id="rId46"/>
    </customSheetView>
    <customSheetView guid="{E45D6C9F-29CA-4814-BB11-FCF7794E8FD9}" showGridLines="0" printArea="1">
      <colBreaks count="1" manualBreakCount="1">
        <brk id="8" max="22" man="1"/>
      </colBreaks>
      <pageMargins left="0.7" right="0.7" top="0.75" bottom="0.75" header="0.3" footer="0.3"/>
      <pageSetup paperSize="9" scale="70" orientation="portrait" horizontalDpi="300" verticalDpi="300" r:id="rId47"/>
    </customSheetView>
    <customSheetView guid="{8B4E2514-D1F2-4DC0-817C-9C588D7DCCCB}" showGridLines="0" printArea="1">
      <selection activeCell="D26" sqref="D26"/>
      <colBreaks count="1" manualBreakCount="1">
        <brk id="8" max="22" man="1"/>
      </colBreaks>
      <pageMargins left="0.7" right="0.7" top="0.75" bottom="0.75" header="0.3" footer="0.3"/>
      <pageSetup paperSize="9" scale="70" orientation="portrait" horizontalDpi="300" verticalDpi="300" r:id="rId48"/>
    </customSheetView>
    <customSheetView guid="{C0326AA0-4A84-4874-8CF5-FBF582EDE8E4}" showGridLines="0" printArea="1">
      <selection activeCell="D26" sqref="D26"/>
      <colBreaks count="1" manualBreakCount="1">
        <brk id="8" max="22" man="1"/>
      </colBreaks>
      <pageMargins left="0.7" right="0.7" top="0.75" bottom="0.75" header="0.3" footer="0.3"/>
      <pageSetup paperSize="9" scale="70" orientation="portrait" horizontalDpi="300" verticalDpi="300" r:id="rId49"/>
    </customSheetView>
    <customSheetView guid="{59B93C71-A242-4D48-B468-4BF3F954629F}" showGridLines="0" printArea="1">
      <selection activeCell="D26" sqref="D26"/>
      <colBreaks count="1" manualBreakCount="1">
        <brk id="8" max="22" man="1"/>
      </colBreaks>
      <pageMargins left="0.7" right="0.7" top="0.75" bottom="0.75" header="0.3" footer="0.3"/>
      <pageSetup paperSize="9" scale="70" orientation="portrait" horizontalDpi="300" verticalDpi="300" r:id="rId50"/>
    </customSheetView>
    <customSheetView guid="{1E58E4D1-4C75-4B8C-BEB1-17A46DD86746}" showGridLines="0">
      <selection activeCell="D26" sqref="D26"/>
      <colBreaks count="1" manualBreakCount="1">
        <brk id="8" max="22" man="1"/>
      </colBreaks>
      <pageMargins left="0.7" right="0.7" top="0.75" bottom="0.75" header="0.3" footer="0.3"/>
      <pageSetup paperSize="9" scale="70" orientation="portrait" horizontalDpi="300" verticalDpi="300" r:id="rId51"/>
    </customSheetView>
    <customSheetView guid="{D71B0015-E1E5-4683-BC96-4B8372B0A92C}" showGridLines="0" printArea="1">
      <selection activeCell="D26" sqref="D26"/>
      <colBreaks count="1" manualBreakCount="1">
        <brk id="8" max="22" man="1"/>
      </colBreaks>
      <pageMargins left="0.7" right="0.7" top="0.75" bottom="0.75" header="0.3" footer="0.3"/>
      <pageSetup paperSize="9" scale="70" orientation="portrait" horizontalDpi="300" verticalDpi="300" r:id="rId52"/>
    </customSheetView>
    <customSheetView guid="{7A9295A9-5D4A-4252-8AE5-EAA229FB3161}" showGridLines="0" printArea="1">
      <selection activeCell="D26" sqref="D26"/>
      <colBreaks count="1" manualBreakCount="1">
        <brk id="8" max="22" man="1"/>
      </colBreaks>
      <pageMargins left="0.7" right="0.7" top="0.75" bottom="0.75" header="0.3" footer="0.3"/>
      <pageSetup paperSize="9" scale="70" orientation="portrait" horizontalDpi="300" verticalDpi="300" r:id="rId53"/>
    </customSheetView>
    <customSheetView guid="{034C4040-D496-4677-9760-C8AFC8A3816C}" showGridLines="0">
      <selection activeCell="D26" sqref="D26"/>
      <colBreaks count="1" manualBreakCount="1">
        <brk id="8" max="22" man="1"/>
      </colBreaks>
      <pageMargins left="0.7" right="0.7" top="0.75" bottom="0.75" header="0.3" footer="0.3"/>
      <pageSetup paperSize="9" scale="70" orientation="portrait" horizontalDpi="300" verticalDpi="300" r:id="rId54"/>
    </customSheetView>
    <customSheetView guid="{430D13A4-4EC3-4F3B-94F5-67B604D20D98}" showGridLines="0" printArea="1">
      <selection activeCell="D26" sqref="D26"/>
      <colBreaks count="1" manualBreakCount="1">
        <brk id="8" max="22" man="1"/>
      </colBreaks>
      <pageMargins left="0.7" right="0.7" top="0.75" bottom="0.75" header="0.3" footer="0.3"/>
      <pageSetup paperSize="9" scale="70" orientation="portrait" horizontalDpi="300" verticalDpi="300" r:id="rId55"/>
    </customSheetView>
    <customSheetView guid="{337CCED3-5E6B-4E3D-BC98-489707EF974E}" showGridLines="0" printArea="1">
      <selection activeCell="D26" sqref="D26"/>
      <colBreaks count="1" manualBreakCount="1">
        <brk id="8" max="22" man="1"/>
      </colBreaks>
      <pageMargins left="0.7" right="0.7" top="0.75" bottom="0.75" header="0.3" footer="0.3"/>
      <pageSetup paperSize="9" scale="70" orientation="portrait" horizontalDpi="300" verticalDpi="300" r:id="rId56"/>
    </customSheetView>
    <customSheetView guid="{0EDD8A79-DA95-4C03-AB90-8EF8BEF7366A}" showGridLines="0">
      <selection activeCell="D26" sqref="D26"/>
      <colBreaks count="1" manualBreakCount="1">
        <brk id="8" max="22" man="1"/>
      </colBreaks>
      <pageMargins left="0.7" right="0.7" top="0.75" bottom="0.75" header="0.3" footer="0.3"/>
      <pageSetup paperSize="9" scale="70" orientation="portrait" horizontalDpi="300" verticalDpi="300" r:id="rId57"/>
    </customSheetView>
    <customSheetView guid="{214495F1-9B71-47E5-887D-A07A1A95C8B8}" showGridLines="0">
      <selection activeCell="D26" sqref="D26"/>
      <colBreaks count="1" manualBreakCount="1">
        <brk id="8" max="22" man="1"/>
      </colBreaks>
      <pageMargins left="0.7" right="0.7" top="0.75" bottom="0.75" header="0.3" footer="0.3"/>
      <pageSetup paperSize="9" scale="70" orientation="portrait" horizontalDpi="300" verticalDpi="300" r:id="rId58"/>
    </customSheetView>
    <customSheetView guid="{CD8CBEF9-02F2-47BF-8155-972E366007BB}" showGridLines="0" printArea="1">
      <selection activeCell="D26" sqref="D26"/>
      <colBreaks count="1" manualBreakCount="1">
        <brk id="8" max="22" man="1"/>
      </colBreaks>
      <pageMargins left="0.7" right="0.7" top="0.75" bottom="0.75" header="0.3" footer="0.3"/>
      <pageSetup paperSize="9" scale="70" orientation="portrait" horizontalDpi="300" verticalDpi="300" r:id="rId59"/>
    </customSheetView>
    <customSheetView guid="{BD61EDB6-A93F-4890-AEDE-32E26E64EB3F}" showGridLines="0" printArea="1">
      <selection activeCell="D26" sqref="D26"/>
      <colBreaks count="1" manualBreakCount="1">
        <brk id="8" max="22" man="1"/>
      </colBreaks>
      <pageMargins left="0.7" right="0.7" top="0.75" bottom="0.75" header="0.3" footer="0.3"/>
      <pageSetup paperSize="9" scale="70" orientation="portrait" horizontalDpi="300" verticalDpi="300" r:id="rId60"/>
    </customSheetView>
    <customSheetView guid="{2551149C-B400-4FF7-9C66-7D38AF192CD3}" showGridLines="0">
      <selection activeCell="D26" sqref="D26"/>
      <colBreaks count="1" manualBreakCount="1">
        <brk id="8" max="22" man="1"/>
      </colBreaks>
      <pageMargins left="0.7" right="0.7" top="0.75" bottom="0.75" header="0.3" footer="0.3"/>
      <pageSetup paperSize="9" scale="70" orientation="portrait" horizontalDpi="300" verticalDpi="300" r:id="rId61"/>
    </customSheetView>
    <customSheetView guid="{F0A88F7F-B050-44D2-9557-2B68B424EAF3}" showGridLines="0">
      <selection activeCell="D26" sqref="D26"/>
      <colBreaks count="1" manualBreakCount="1">
        <brk id="8" max="22" man="1"/>
      </colBreaks>
      <pageMargins left="0.7" right="0.7" top="0.75" bottom="0.75" header="0.3" footer="0.3"/>
      <pageSetup paperSize="9" scale="70" orientation="portrait" horizontalDpi="300" verticalDpi="300" r:id="rId62"/>
    </customSheetView>
    <customSheetView guid="{2868789A-41EF-4245-B3C9-D4B5F666F8F4}" showGridLines="0" printArea="1">
      <selection activeCell="D26" sqref="D26"/>
      <colBreaks count="1" manualBreakCount="1">
        <brk id="8" max="22" man="1"/>
      </colBreaks>
      <pageMargins left="0.7" right="0.7" top="0.75" bottom="0.75" header="0.3" footer="0.3"/>
      <pageSetup paperSize="9" scale="70" orientation="portrait" horizontalDpi="300" verticalDpi="300" r:id="rId63"/>
    </customSheetView>
    <customSheetView guid="{D4061CCF-D275-4D76-9A0F-61EA73C6A533}" showGridLines="0" printArea="1">
      <selection activeCell="D26" sqref="D26"/>
      <colBreaks count="1" manualBreakCount="1">
        <brk id="8" max="22" man="1"/>
      </colBreaks>
      <pageMargins left="0.7" right="0.7" top="0.75" bottom="0.75" header="0.3" footer="0.3"/>
      <pageSetup paperSize="9" scale="70" orientation="portrait" horizontalDpi="300" verticalDpi="300" r:id="rId64"/>
    </customSheetView>
    <customSheetView guid="{EDD10121-F027-40CB-A383-1ABBBA7824D4}" showGridLines="0" printArea="1">
      <selection activeCell="D26" sqref="D26"/>
      <colBreaks count="1" manualBreakCount="1">
        <brk id="8" max="22" man="1"/>
      </colBreaks>
      <pageMargins left="0.7" right="0.7" top="0.75" bottom="0.75" header="0.3" footer="0.3"/>
      <pageSetup paperSize="9" scale="70" orientation="portrait" horizontalDpi="300" verticalDpi="300" r:id="rId65"/>
    </customSheetView>
    <customSheetView guid="{D6BD57F8-F6EE-4534-8181-C57064A1B98C}" scale="130" showGridLines="0">
      <selection activeCell="C12" sqref="C12"/>
      <colBreaks count="1" manualBreakCount="1">
        <brk id="8" max="22" man="1"/>
      </colBreaks>
      <pageMargins left="0.7" right="0.7" top="0.75" bottom="0.75" header="0.3" footer="0.3"/>
      <pageSetup paperSize="9" scale="70" orientation="portrait" horizontalDpi="300" verticalDpi="300" r:id="rId66"/>
    </customSheetView>
    <customSheetView guid="{277459B4-A39D-41CB-B2BE-AB6578293E76}" scale="130" showGridLines="0" printArea="1">
      <selection activeCell="C12" sqref="C12"/>
      <colBreaks count="1" manualBreakCount="1">
        <brk id="8" max="22" man="1"/>
      </colBreaks>
      <pageMargins left="0.7" right="0.7" top="0.75" bottom="0.75" header="0.3" footer="0.3"/>
      <pageSetup paperSize="9" scale="70" orientation="portrait" horizontalDpi="300" verticalDpi="300" r:id="rId67"/>
    </customSheetView>
  </customSheetViews>
  <phoneticPr fontId="7"/>
  <hyperlinks>
    <hyperlink ref="H1" location="目次!A1" display="目次へ戻る"/>
  </hyperlinks>
  <pageMargins left="0.7" right="0.7" top="0.75" bottom="0.75" header="0.3" footer="0.3"/>
  <pageSetup paperSize="9" scale="70" orientation="portrait" horizontalDpi="300" verticalDpi="300" r:id="rId68"/>
  <colBreaks count="1" manualBreakCount="1">
    <brk id="8" max="22" man="1"/>
  </colBreaks>
  <drawing r:id="rId6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4"/>
  <sheetViews>
    <sheetView showGridLines="0" zoomScale="115" zoomScaleNormal="130" zoomScaleSheetLayoutView="100" workbookViewId="0">
      <selection activeCell="B23" sqref="B23"/>
    </sheetView>
  </sheetViews>
  <sheetFormatPr defaultColWidth="9" defaultRowHeight="13.5"/>
  <cols>
    <col min="1" max="2" width="11.875" style="209" customWidth="1"/>
    <col min="3" max="4" width="14.625" style="209" customWidth="1"/>
    <col min="5" max="5" width="11.25" style="209" customWidth="1"/>
    <col min="6" max="11" width="4.75" style="209" customWidth="1"/>
    <col min="12"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E1" s="125" t="s">
        <v>399</v>
      </c>
    </row>
    <row r="2" spans="1:8" ht="22.5" customHeight="1">
      <c r="A2" s="212" t="s">
        <v>2494</v>
      </c>
      <c r="H2" s="801" t="s">
        <v>2494</v>
      </c>
    </row>
    <row r="3" spans="1:8" ht="37.5" customHeight="1">
      <c r="A3" s="50" t="s">
        <v>83</v>
      </c>
      <c r="B3" s="50" t="s">
        <v>332</v>
      </c>
      <c r="C3" s="50" t="s">
        <v>407</v>
      </c>
      <c r="D3" s="50" t="s">
        <v>406</v>
      </c>
      <c r="E3" s="19"/>
    </row>
    <row r="4" spans="1:8" ht="22.5" customHeight="1">
      <c r="A4" s="50" t="s">
        <v>405</v>
      </c>
      <c r="B4" s="50" t="s">
        <v>404</v>
      </c>
      <c r="C4" s="49">
        <v>162935</v>
      </c>
      <c r="D4" s="49">
        <v>18373</v>
      </c>
      <c r="E4" s="133"/>
    </row>
    <row r="5" spans="1:8" ht="22.5" customHeight="1">
      <c r="A5" s="50" t="s">
        <v>2034</v>
      </c>
      <c r="B5" s="50" t="s">
        <v>403</v>
      </c>
      <c r="C5" s="49">
        <v>162562</v>
      </c>
      <c r="D5" s="49">
        <v>17837</v>
      </c>
      <c r="E5" s="133"/>
    </row>
    <row r="6" spans="1:8" ht="22.5" customHeight="1">
      <c r="A6" s="50">
        <v>2006</v>
      </c>
      <c r="B6" s="50" t="s">
        <v>402</v>
      </c>
      <c r="C6" s="49">
        <v>161160</v>
      </c>
      <c r="D6" s="49">
        <v>16597</v>
      </c>
      <c r="E6" s="133"/>
    </row>
    <row r="7" spans="1:8" ht="22.5" customHeight="1">
      <c r="A7" s="50">
        <v>2009</v>
      </c>
      <c r="B7" s="50" t="s">
        <v>401</v>
      </c>
      <c r="C7" s="49">
        <v>170890</v>
      </c>
      <c r="D7" s="49">
        <v>17233</v>
      </c>
      <c r="E7" s="133"/>
    </row>
    <row r="8" spans="1:8" ht="22.5" customHeight="1">
      <c r="A8" s="50">
        <v>2012</v>
      </c>
      <c r="B8" s="50" t="s">
        <v>108</v>
      </c>
      <c r="C8" s="49">
        <v>155367</v>
      </c>
      <c r="D8" s="49">
        <v>15927</v>
      </c>
      <c r="E8" s="133"/>
    </row>
    <row r="9" spans="1:8" ht="22.5" customHeight="1">
      <c r="A9" s="50">
        <v>2014</v>
      </c>
      <c r="B9" s="50" t="s">
        <v>110</v>
      </c>
      <c r="C9" s="49">
        <v>162388</v>
      </c>
      <c r="D9" s="49">
        <v>16264</v>
      </c>
      <c r="E9" s="133"/>
    </row>
    <row r="10" spans="1:8" ht="22.5" customHeight="1">
      <c r="A10" s="51">
        <v>2016</v>
      </c>
      <c r="B10" s="50" t="s">
        <v>112</v>
      </c>
      <c r="C10" s="262">
        <v>165207</v>
      </c>
      <c r="D10" s="262">
        <v>15836</v>
      </c>
      <c r="E10" s="132"/>
    </row>
    <row r="11" spans="1:8" ht="22.5" customHeight="1">
      <c r="A11" s="51">
        <v>2021</v>
      </c>
      <c r="B11" s="50" t="s">
        <v>366</v>
      </c>
      <c r="C11" s="262">
        <v>162868</v>
      </c>
      <c r="D11" s="262">
        <v>15045</v>
      </c>
    </row>
    <row r="20" spans="3:5">
      <c r="E20" s="130"/>
    </row>
    <row r="21" spans="3:5">
      <c r="C21" s="131"/>
      <c r="D21" s="130"/>
      <c r="E21" s="130"/>
    </row>
    <row r="22" spans="3:5">
      <c r="C22" s="131"/>
      <c r="D22" s="130"/>
      <c r="E22" s="130"/>
    </row>
    <row r="23" spans="3:5">
      <c r="C23" s="131"/>
      <c r="D23" s="130"/>
      <c r="E23" s="129"/>
    </row>
    <row r="24" spans="3:5">
      <c r="D24" s="129"/>
    </row>
  </sheetData>
  <customSheetViews>
    <customSheetView guid="{7638DF67-4320-4B2E-8CED-F30400A22A6F}"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1"/>
      <headerFooter>
        <oddFooter>&amp;C- &amp;P -</oddFooter>
      </headerFooter>
    </customSheetView>
    <customSheetView guid="{033C36F7-E1E4-46BF-954B-BBA7310CE75C}" scale="115" showGridLines="0">
      <selection activeCell="N20" sqref="N20"/>
      <colBreaks count="1" manualBreakCount="1">
        <brk id="6" max="22" man="1"/>
      </colBreaks>
      <pageMargins left="0.25" right="0.25" top="0.75" bottom="0.75" header="0.3" footer="0.3"/>
      <pageSetup paperSize="9" scale="60" orientation="portrait" horizontalDpi="300" verticalDpi="300" r:id="rId2"/>
      <headerFooter>
        <oddFooter>&amp;C- &amp;P -</oddFooter>
      </headerFooter>
    </customSheetView>
    <customSheetView guid="{36472B0F-2A8F-4437-8A5B-DB8B4B6E968E}"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3"/>
      <headerFooter>
        <oddFooter>&amp;C- &amp;P -</oddFooter>
      </headerFooter>
    </customSheetView>
    <customSheetView guid="{2D0A6E8D-0408-4801-8FAA-C5FD88FF0EC2}" scale="115" showGridLines="0">
      <selection activeCell="N20" sqref="N20"/>
      <colBreaks count="1" manualBreakCount="1">
        <brk id="6" max="22" man="1"/>
      </colBreaks>
      <pageMargins left="0.25" right="0.25" top="0.75" bottom="0.75" header="0.3" footer="0.3"/>
      <pageSetup paperSize="9" scale="60" orientation="portrait" horizontalDpi="300" verticalDpi="300" r:id="rId4"/>
      <headerFooter>
        <oddFooter>&amp;C- &amp;P -</oddFooter>
      </headerFooter>
    </customSheetView>
    <customSheetView guid="{CCAE2F8D-A096-471A-A5DB-761473E75C80}"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5"/>
      <headerFooter>
        <oddFooter>&amp;C- &amp;P -</oddFooter>
      </headerFooter>
    </customSheetView>
    <customSheetView guid="{A70FDA42-82B2-4F14-8984-2E2044C05861}" scale="115" showGridLines="0">
      <selection activeCell="N20" sqref="N20"/>
      <colBreaks count="1" manualBreakCount="1">
        <brk id="6" max="22" man="1"/>
      </colBreaks>
      <pageMargins left="0.25" right="0.25" top="0.75" bottom="0.75" header="0.3" footer="0.3"/>
      <pageSetup paperSize="9" scale="60" orientation="portrait" horizontalDpi="300" verticalDpi="300" r:id="rId6"/>
      <headerFooter>
        <oddFooter>&amp;C- &amp;P -</oddFooter>
      </headerFooter>
    </customSheetView>
    <customSheetView guid="{F8F8F397-D6A3-4BD0-9E53-3D39483D1CBF}" scale="115" showGridLines="0">
      <selection activeCell="N20" sqref="N20"/>
      <colBreaks count="1" manualBreakCount="1">
        <brk id="6" max="22" man="1"/>
      </colBreaks>
      <pageMargins left="0.25" right="0.25" top="0.75" bottom="0.75" header="0.3" footer="0.3"/>
      <pageSetup paperSize="9" scale="60" orientation="portrait" horizontalDpi="300" verticalDpi="300" r:id="rId7"/>
      <headerFooter>
        <oddFooter>&amp;C- &amp;P -</oddFooter>
      </headerFooter>
    </customSheetView>
    <customSheetView guid="{D673FFEC-E07D-49B9-A0FC-BCF5FDFD2C67}" scale="115" showGridLines="0">
      <selection activeCell="N20" sqref="N20"/>
      <colBreaks count="1" manualBreakCount="1">
        <brk id="6" max="22" man="1"/>
      </colBreaks>
      <pageMargins left="0.25" right="0.25" top="0.75" bottom="0.75" header="0.3" footer="0.3"/>
      <pageSetup paperSize="9" scale="60" orientation="portrait" horizontalDpi="300" verticalDpi="300" r:id="rId8"/>
      <headerFooter>
        <oddFooter>&amp;C- &amp;P -</oddFooter>
      </headerFooter>
    </customSheetView>
    <customSheetView guid="{EE98275F-E3BA-4A7E-BE2A-0F7F35847352}"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9"/>
      <headerFooter>
        <oddFooter>&amp;C- &amp;P -</oddFooter>
      </headerFooter>
    </customSheetView>
    <customSheetView guid="{97E03D02-D480-4666-A6E1-59D4144B3FD9}" scale="115" showGridLines="0" printArea="1">
      <colBreaks count="1" manualBreakCount="1">
        <brk id="6" max="22" man="1"/>
      </colBreaks>
      <pageMargins left="0.25" right="0.25" top="0.75" bottom="0.75" header="0.3" footer="0.3"/>
      <pageSetup paperSize="9" scale="60" orientation="portrait" horizontalDpi="300" verticalDpi="300" r:id="rId10"/>
      <headerFooter>
        <oddFooter>&amp;C- &amp;P -</oddFooter>
      </headerFooter>
    </customSheetView>
    <customSheetView guid="{9A3FFD83-48B2-47DA-8A5E-53892F5AF928}" scale="115" showGridLines="0" printArea="1" topLeftCell="B1">
      <selection activeCell="N20" sqref="N20"/>
      <colBreaks count="1" manualBreakCount="1">
        <brk id="6" max="22" man="1"/>
      </colBreaks>
      <pageMargins left="0.25" right="0.25" top="0.75" bottom="0.75" header="0.3" footer="0.3"/>
      <pageSetup paperSize="9" scale="60" orientation="portrait" horizontalDpi="300" verticalDpi="300" r:id="rId11"/>
      <headerFooter>
        <oddFooter>&amp;C- &amp;P -</oddFooter>
      </headerFooter>
    </customSheetView>
    <customSheetView guid="{717D5D0E-03BD-42FE-B02F-A9FF9CADF1A5}" scale="115" showGridLines="0">
      <selection activeCell="N20" sqref="N20"/>
      <colBreaks count="1" manualBreakCount="1">
        <brk id="6" max="22" man="1"/>
      </colBreaks>
      <pageMargins left="0.25" right="0.25" top="0.75" bottom="0.75" header="0.3" footer="0.3"/>
      <pageSetup paperSize="9" scale="60" orientation="portrait" horizontalDpi="300" verticalDpi="300" r:id="rId12"/>
      <headerFooter>
        <oddFooter>&amp;C- &amp;P -</oddFooter>
      </headerFooter>
    </customSheetView>
    <customSheetView guid="{30A2590E-B68F-488E-B4E2-55E3D8A53AAC}" scale="115" showGridLines="0">
      <selection activeCell="N20" sqref="N20"/>
      <colBreaks count="1" manualBreakCount="1">
        <brk id="6" max="22" man="1"/>
      </colBreaks>
      <pageMargins left="0.25" right="0.25" top="0.75" bottom="0.75" header="0.3" footer="0.3"/>
      <pageSetup paperSize="9" scale="60" orientation="portrait" horizontalDpi="300" verticalDpi="300" r:id="rId13"/>
      <headerFooter>
        <oddFooter>&amp;C- &amp;P -</oddFooter>
      </headerFooter>
    </customSheetView>
    <customSheetView guid="{031DD57E-C293-423A-8DF7-B2FDC9241663}" scale="115" showGridLines="0">
      <selection activeCell="N20" sqref="N20"/>
      <colBreaks count="1" manualBreakCount="1">
        <brk id="6" max="22" man="1"/>
      </colBreaks>
      <pageMargins left="0.25" right="0.25" top="0.75" bottom="0.75" header="0.3" footer="0.3"/>
      <pageSetup paperSize="9" scale="60" orientation="portrait" horizontalDpi="300" verticalDpi="300" r:id="rId14"/>
      <headerFooter>
        <oddFooter>&amp;C- &amp;P -</oddFooter>
      </headerFooter>
    </customSheetView>
    <customSheetView guid="{F9B3178F-FE3C-420E-BE2A-18A94A5552B8}" scale="115" showGridLines="0">
      <selection activeCell="N20" sqref="N20"/>
      <colBreaks count="1" manualBreakCount="1">
        <brk id="6" max="22" man="1"/>
      </colBreaks>
      <pageMargins left="0.25" right="0.25" top="0.75" bottom="0.75" header="0.3" footer="0.3"/>
      <pageSetup paperSize="9" scale="60" orientation="portrait" horizontalDpi="300" verticalDpi="300" r:id="rId15"/>
      <headerFooter>
        <oddFooter>&amp;C- &amp;P -</oddFooter>
      </headerFooter>
    </customSheetView>
    <customSheetView guid="{F314B098-4B95-4B92-8423-CB04A69922DF}" scale="115" showGridLines="0" printArea="1">
      <colBreaks count="1" manualBreakCount="1">
        <brk id="6" max="22" man="1"/>
      </colBreaks>
      <pageMargins left="0.25" right="0.25" top="0.75" bottom="0.75" header="0.3" footer="0.3"/>
      <pageSetup paperSize="9" scale="60" orientation="portrait" horizontalDpi="300" verticalDpi="300" r:id="rId16"/>
      <headerFooter>
        <oddFooter>&amp;C- &amp;P -</oddFooter>
      </headerFooter>
    </customSheetView>
    <customSheetView guid="{BBA60712-7519-46EB-A3CF-B043CF2D8D90}" scale="115" showGridLines="0" printArea="1">
      <colBreaks count="1" manualBreakCount="1">
        <brk id="6" max="22" man="1"/>
      </colBreaks>
      <pageMargins left="0.25" right="0.25" top="0.75" bottom="0.75" header="0.3" footer="0.3"/>
      <pageSetup paperSize="9" scale="60" orientation="portrait" horizontalDpi="300" verticalDpi="300" r:id="rId17"/>
      <headerFooter>
        <oddFooter>&amp;C- &amp;P -</oddFooter>
      </headerFooter>
    </customSheetView>
    <customSheetView guid="{FAEA9D20-506D-4159-8291-B8ED06C29A08}" scale="115" showGridLines="0">
      <colBreaks count="1" manualBreakCount="1">
        <brk id="6" max="22" man="1"/>
      </colBreaks>
      <pageMargins left="0.25" right="0.25" top="0.75" bottom="0.75" header="0.3" footer="0.3"/>
      <pageSetup paperSize="9" scale="60" orientation="portrait" horizontalDpi="300" verticalDpi="300" r:id="rId18"/>
      <headerFooter>
        <oddFooter>&amp;C- &amp;P -</oddFooter>
      </headerFooter>
    </customSheetView>
    <customSheetView guid="{499C3B7B-ECFB-4FFB-BA0B-0B7B9DCC326F}" scale="115" showGridLines="0" printArea="1">
      <colBreaks count="1" manualBreakCount="1">
        <brk id="6" max="22" man="1"/>
      </colBreaks>
      <pageMargins left="0.25" right="0.25" top="0.75" bottom="0.75" header="0.3" footer="0.3"/>
      <pageSetup paperSize="9" scale="60" orientation="portrait" horizontalDpi="300" verticalDpi="300" r:id="rId19"/>
      <headerFooter>
        <oddFooter>&amp;C- &amp;P -</oddFooter>
      </headerFooter>
    </customSheetView>
    <customSheetView guid="{582EB886-5348-41F7-B6C3-7D5782D3ACD9}" scale="115" showGridLines="0">
      <colBreaks count="1" manualBreakCount="1">
        <brk id="6" max="22" man="1"/>
      </colBreaks>
      <pageMargins left="0.25" right="0.25" top="0.75" bottom="0.75" header="0.3" footer="0.3"/>
      <pageSetup paperSize="9" scale="60" orientation="portrait" horizontalDpi="300" verticalDpi="300" r:id="rId20"/>
      <headerFooter>
        <oddFooter>&amp;C- &amp;P -</oddFooter>
      </headerFooter>
    </customSheetView>
    <customSheetView guid="{67A28A89-E198-4A6E-809F-7C1EE1D592B0}" scale="115" showGridLines="0" printArea="1">
      <colBreaks count="1" manualBreakCount="1">
        <brk id="6" max="22" man="1"/>
      </colBreaks>
      <pageMargins left="0.25" right="0.25" top="0.75" bottom="0.75" header="0.3" footer="0.3"/>
      <pageSetup paperSize="9" scale="60" orientation="portrait" horizontalDpi="300" verticalDpi="300" r:id="rId21"/>
      <headerFooter>
        <oddFooter>&amp;C- &amp;P -</oddFooter>
      </headerFooter>
    </customSheetView>
    <customSheetView guid="{CED0B8D9-B004-48AD-A858-70C151F3F6A0}" scale="115" showGridLines="0">
      <colBreaks count="1" manualBreakCount="1">
        <brk id="6" max="22" man="1"/>
      </colBreaks>
      <pageMargins left="0.25" right="0.25" top="0.75" bottom="0.75" header="0.3" footer="0.3"/>
      <pageSetup paperSize="9" scale="60" orientation="portrait" horizontalDpi="300" verticalDpi="300" r:id="rId22"/>
      <headerFooter>
        <oddFooter>&amp;C- &amp;P -</oddFooter>
      </headerFooter>
    </customSheetView>
    <customSheetView guid="{76A99285-706C-47CC-88FC-63EDE717FCB7}" scale="115" showGridLines="0">
      <colBreaks count="1" manualBreakCount="1">
        <brk id="6" max="22" man="1"/>
      </colBreaks>
      <pageMargins left="0.25" right="0.25" top="0.75" bottom="0.75" header="0.3" footer="0.3"/>
      <pageSetup paperSize="9" scale="60" orientation="portrait" horizontalDpi="300" verticalDpi="300" r:id="rId23"/>
      <headerFooter>
        <oddFooter>&amp;C- &amp;P -</oddFooter>
      </headerFooter>
    </customSheetView>
    <customSheetView guid="{00865AC3-5823-4499-87D6-A32864153DFC}" scale="115" showGridLines="0">
      <colBreaks count="1" manualBreakCount="1">
        <brk id="6" max="22" man="1"/>
      </colBreaks>
      <pageMargins left="0.25" right="0.25" top="0.75" bottom="0.75" header="0.3" footer="0.3"/>
      <pageSetup paperSize="9" scale="60" orientation="portrait" horizontalDpi="300" verticalDpi="300" r:id="rId24"/>
      <headerFooter>
        <oddFooter>&amp;C- &amp;P -</oddFooter>
      </headerFooter>
    </customSheetView>
    <customSheetView guid="{4C996794-21C9-40EE-B88C-250D84FCBF6D}" showGridLines="0" printArea="1">
      <colBreaks count="1" manualBreakCount="1">
        <brk id="6" max="22" man="1"/>
      </colBreaks>
      <pageMargins left="0.25" right="0.25" top="0.75" bottom="0.75" header="0.3" footer="0.3"/>
      <pageSetup paperSize="9" scale="60" orientation="portrait" horizontalDpi="300" verticalDpi="300" r:id="rId25"/>
      <headerFooter>
        <oddFooter>&amp;C- &amp;P -</oddFooter>
      </headerFooter>
    </customSheetView>
    <customSheetView guid="{730C8BCB-35C7-41C2-8A28-9035E6835433}" showGridLines="0">
      <colBreaks count="1" manualBreakCount="1">
        <brk id="6" max="22" man="1"/>
      </colBreaks>
      <pageMargins left="0.25" right="0.25" top="0.75" bottom="0.75" header="0.3" footer="0.3"/>
      <pageSetup paperSize="9" scale="60" orientation="portrait" horizontalDpi="300" verticalDpi="300" r:id="rId26"/>
      <headerFooter>
        <oddFooter>&amp;C- &amp;P -</oddFooter>
      </headerFooter>
    </customSheetView>
    <customSheetView guid="{53F629EA-943E-4BA6-8572-8C25DF74046C}" showGridLines="0">
      <colBreaks count="1" manualBreakCount="1">
        <brk id="6" max="22" man="1"/>
      </colBreaks>
      <pageMargins left="0.25" right="0.25" top="0.75" bottom="0.75" header="0.3" footer="0.3"/>
      <pageSetup paperSize="9" scale="60" orientation="portrait" horizontalDpi="300" verticalDpi="300" r:id="rId27"/>
      <headerFooter>
        <oddFooter>&amp;C- &amp;P -</oddFooter>
      </headerFooter>
    </customSheetView>
    <customSheetView guid="{607BA1E7-39D6-42C5-94A0-79958193A92D}" showGridLines="0">
      <colBreaks count="1" manualBreakCount="1">
        <brk id="6" max="22" man="1"/>
      </colBreaks>
      <pageMargins left="0.25" right="0.25" top="0.75" bottom="0.75" header="0.3" footer="0.3"/>
      <pageSetup paperSize="9" scale="60" orientation="portrait" horizontalDpi="300" verticalDpi="300" r:id="rId28"/>
      <headerFooter>
        <oddFooter>&amp;C- &amp;P -</oddFooter>
      </headerFooter>
    </customSheetView>
    <customSheetView guid="{8EB6928C-5D8E-417C-8B5C-C28F488EA60F}" showGridLines="0">
      <colBreaks count="1" manualBreakCount="1">
        <brk id="6" max="22" man="1"/>
      </colBreaks>
      <pageMargins left="0.25" right="0.25" top="0.75" bottom="0.75" header="0.3" footer="0.3"/>
      <pageSetup paperSize="9" scale="60" orientation="portrait" horizontalDpi="300" verticalDpi="300" r:id="rId29"/>
      <headerFooter>
        <oddFooter>&amp;C- &amp;P -</oddFooter>
      </headerFooter>
    </customSheetView>
    <customSheetView guid="{7633100C-5BBA-4367-90F6-351983AFCCA3}" showGridLines="0">
      <colBreaks count="1" manualBreakCount="1">
        <brk id="6" max="22" man="1"/>
      </colBreaks>
      <pageMargins left="0.25" right="0.25" top="0.75" bottom="0.75" header="0.3" footer="0.3"/>
      <pageSetup paperSize="9" scale="60" orientation="portrait" horizontalDpi="300" verticalDpi="300" r:id="rId30"/>
      <headerFooter>
        <oddFooter>&amp;C- &amp;P -</oddFooter>
      </headerFooter>
    </customSheetView>
    <customSheetView guid="{A7A8BE2C-D7F6-43E2-B07A-EC84F7EA809C}" scale="90" showGridLines="0" printArea="1">
      <colBreaks count="1" manualBreakCount="1">
        <brk id="6" max="22" man="1"/>
      </colBreaks>
      <pageMargins left="0.25" right="0.25" top="0.75" bottom="0.75" header="0.3" footer="0.3"/>
      <pageSetup paperSize="9" scale="60" orientation="portrait" horizontalDpi="300" verticalDpi="300" r:id="rId31"/>
      <headerFooter>
        <oddFooter>&amp;C- &amp;P -</oddFooter>
      </headerFooter>
    </customSheetView>
    <customSheetView guid="{B08340CC-2F8B-4F4E-9370-E7DB80052212}" scale="115" showGridLines="0">
      <colBreaks count="1" manualBreakCount="1">
        <brk id="6" max="22" man="1"/>
      </colBreaks>
      <pageMargins left="0.25" right="0.25" top="0.75" bottom="0.75" header="0.3" footer="0.3"/>
      <pageSetup paperSize="9" scale="60" orientation="portrait" horizontalDpi="300" verticalDpi="300" r:id="rId32"/>
      <headerFooter>
        <oddFooter>&amp;C- &amp;P -</oddFooter>
      </headerFooter>
    </customSheetView>
    <customSheetView guid="{441DB8A6-A33C-419D-875A-3F2FFBE6E0E8}" scale="115" showGridLines="0">
      <colBreaks count="1" manualBreakCount="1">
        <brk id="6" max="22" man="1"/>
      </colBreaks>
      <pageMargins left="0.25" right="0.25" top="0.75" bottom="0.75" header="0.3" footer="0.3"/>
      <pageSetup paperSize="9" scale="60" orientation="portrait" horizontalDpi="300" verticalDpi="300" r:id="rId33"/>
      <headerFooter>
        <oddFooter>&amp;C- &amp;P -</oddFooter>
      </headerFooter>
    </customSheetView>
    <customSheetView guid="{2BC28E4B-9C81-4843-8B55-63150A8DD92B}" scale="115" showGridLines="0">
      <colBreaks count="1" manualBreakCount="1">
        <brk id="6" max="22" man="1"/>
      </colBreaks>
      <pageMargins left="0.25" right="0.25" top="0.75" bottom="0.75" header="0.3" footer="0.3"/>
      <pageSetup paperSize="9" scale="60" orientation="portrait" horizontalDpi="300" verticalDpi="300" r:id="rId34"/>
      <headerFooter>
        <oddFooter>&amp;C- &amp;P -</oddFooter>
      </headerFooter>
    </customSheetView>
    <customSheetView guid="{CEC8D9A4-667A-441A-B348-38BA69B851DA}" scale="115" showGridLines="0">
      <colBreaks count="1" manualBreakCount="1">
        <brk id="6" max="22" man="1"/>
      </colBreaks>
      <pageMargins left="0.25" right="0.25" top="0.75" bottom="0.75" header="0.3" footer="0.3"/>
      <pageSetup paperSize="9" scale="60" orientation="portrait" horizontalDpi="300" verticalDpi="300" r:id="rId35"/>
      <headerFooter>
        <oddFooter>&amp;C- &amp;P -</oddFooter>
      </headerFooter>
    </customSheetView>
    <customSheetView guid="{84F041DC-148A-40FE-A6D1-68C2D054DF55}" scale="115" showGridLines="0">
      <colBreaks count="1" manualBreakCount="1">
        <brk id="6" max="22" man="1"/>
      </colBreaks>
      <pageMargins left="0.25" right="0.25" top="0.75" bottom="0.75" header="0.3" footer="0.3"/>
      <pageSetup paperSize="9" scale="60" orientation="portrait" horizontalDpi="300" verticalDpi="300" r:id="rId36"/>
      <headerFooter>
        <oddFooter>&amp;C- &amp;P -</oddFooter>
      </headerFooter>
    </customSheetView>
    <customSheetView guid="{EA8DD5C4-37CD-4D83-93C6-8AAE3FA22626}" scale="115" showGridLines="0">
      <colBreaks count="1" manualBreakCount="1">
        <brk id="6" max="22" man="1"/>
      </colBreaks>
      <pageMargins left="0.25" right="0.25" top="0.75" bottom="0.75" header="0.3" footer="0.3"/>
      <pageSetup paperSize="9" scale="60" orientation="portrait" horizontalDpi="300" verticalDpi="300" r:id="rId37"/>
      <headerFooter>
        <oddFooter>&amp;C- &amp;P -</oddFooter>
      </headerFooter>
    </customSheetView>
    <customSheetView guid="{EB719729-E4E7-4A6B-A0F2-B45634A8A39C}" scale="115" showGridLines="0">
      <colBreaks count="1" manualBreakCount="1">
        <brk id="6" max="22" man="1"/>
      </colBreaks>
      <pageMargins left="0.25" right="0.25" top="0.75" bottom="0.75" header="0.3" footer="0.3"/>
      <pageSetup paperSize="9" scale="60" orientation="portrait" horizontalDpi="300" verticalDpi="300" r:id="rId38"/>
      <headerFooter>
        <oddFooter>&amp;C- &amp;P -</oddFooter>
      </headerFooter>
    </customSheetView>
    <customSheetView guid="{3BCE3315-BEC0-4AD9-A818-0BC0D795FE7B}" scale="115" showGridLines="0" printArea="1">
      <colBreaks count="1" manualBreakCount="1">
        <brk id="6" max="22" man="1"/>
      </colBreaks>
      <pageMargins left="0.25" right="0.25" top="0.75" bottom="0.75" header="0.3" footer="0.3"/>
      <pageSetup paperSize="9" scale="60" orientation="portrait" horizontalDpi="300" verticalDpi="300" r:id="rId39"/>
      <headerFooter>
        <oddFooter>&amp;C- &amp;P -</oddFooter>
      </headerFooter>
    </customSheetView>
    <customSheetView guid="{D5E8139D-26D3-42E5-96BB-6121322C48CB}" scale="115" showGridLines="0">
      <colBreaks count="1" manualBreakCount="1">
        <brk id="6" max="22" man="1"/>
      </colBreaks>
      <pageMargins left="0.25" right="0.25" top="0.75" bottom="0.75" header="0.3" footer="0.3"/>
      <pageSetup paperSize="9" scale="60" orientation="portrait" horizontalDpi="300" verticalDpi="300" r:id="rId40"/>
      <headerFooter>
        <oddFooter>&amp;C- &amp;P -</oddFooter>
      </headerFooter>
    </customSheetView>
    <customSheetView guid="{A7A537DD-3639-4028-8374-24EF93F7F50D}" scale="115" showGridLines="0" printArea="1">
      <colBreaks count="1" manualBreakCount="1">
        <brk id="6" max="22" man="1"/>
      </colBreaks>
      <pageMargins left="0.25" right="0.25" top="0.75" bottom="0.75" header="0.3" footer="0.3"/>
      <pageSetup paperSize="9" scale="60" orientation="portrait" horizontalDpi="300" verticalDpi="300" r:id="rId41"/>
      <headerFooter>
        <oddFooter>&amp;C- &amp;P -</oddFooter>
      </headerFooter>
    </customSheetView>
    <customSheetView guid="{0B51740E-E870-447D-82CF-F9426A0FDB8A}" scale="115" showGridLines="0">
      <colBreaks count="1" manualBreakCount="1">
        <brk id="6" max="22" man="1"/>
      </colBreaks>
      <pageMargins left="0.25" right="0.25" top="0.75" bottom="0.75" header="0.3" footer="0.3"/>
      <pageSetup paperSize="9" scale="60" orientation="portrait" horizontalDpi="300" verticalDpi="300" r:id="rId42"/>
      <headerFooter>
        <oddFooter>&amp;C- &amp;P -</oddFooter>
      </headerFooter>
    </customSheetView>
    <customSheetView guid="{B25978DA-B72A-4DF3-B7F6-0B7323E18582}" scale="115" showGridLines="0">
      <colBreaks count="1" manualBreakCount="1">
        <brk id="6" max="22" man="1"/>
      </colBreaks>
      <pageMargins left="0.25" right="0.25" top="0.75" bottom="0.75" header="0.3" footer="0.3"/>
      <pageSetup paperSize="9" scale="60" orientation="portrait" horizontalDpi="300" verticalDpi="300" r:id="rId43"/>
      <headerFooter>
        <oddFooter>&amp;C- &amp;P -</oddFooter>
      </headerFooter>
    </customSheetView>
    <customSheetView guid="{1FD8CC80-ABBD-4004-965D-7C3A94C6060A}"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4"/>
      <headerFooter>
        <oddFooter>&amp;C- &amp;P -</oddFooter>
      </headerFooter>
    </customSheetView>
    <customSheetView guid="{4B3B3520-A8B7-4246-A658-5E3046C11156}"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5"/>
      <headerFooter>
        <oddFooter>&amp;C- &amp;P -</oddFooter>
      </headerFooter>
    </customSheetView>
    <customSheetView guid="{8AC86257-3275-45B0-9EB5-FCC978284538}" scale="115" showGridLines="0">
      <selection activeCell="N20" sqref="N20"/>
      <colBreaks count="1" manualBreakCount="1">
        <brk id="6" max="22" man="1"/>
      </colBreaks>
      <pageMargins left="0.25" right="0.25" top="0.75" bottom="0.75" header="0.3" footer="0.3"/>
      <pageSetup paperSize="9" scale="60" orientation="portrait" horizontalDpi="300" verticalDpi="300" r:id="rId46"/>
      <headerFooter>
        <oddFooter>&amp;C- &amp;P -</oddFooter>
      </headerFooter>
    </customSheetView>
    <customSheetView guid="{E45D6C9F-29CA-4814-BB11-FCF7794E8FD9}"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7"/>
      <headerFooter>
        <oddFooter>&amp;C- &amp;P -</oddFooter>
      </headerFooter>
    </customSheetView>
    <customSheetView guid="{8B4E2514-D1F2-4DC0-817C-9C588D7DCCCB}"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8"/>
      <headerFooter>
        <oddFooter>&amp;C- &amp;P -</oddFooter>
      </headerFooter>
    </customSheetView>
    <customSheetView guid="{C0326AA0-4A84-4874-8CF5-FBF582EDE8E4}"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9"/>
      <headerFooter>
        <oddFooter>&amp;C- &amp;P -</oddFooter>
      </headerFooter>
    </customSheetView>
    <customSheetView guid="{59B93C71-A242-4D48-B468-4BF3F954629F}"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50"/>
      <headerFooter>
        <oddFooter>&amp;C- &amp;P -</oddFooter>
      </headerFooter>
    </customSheetView>
    <customSheetView guid="{1E58E4D1-4C75-4B8C-BEB1-17A46DD86746}" scale="115" showGridLines="0">
      <selection activeCell="N20" sqref="N20"/>
      <colBreaks count="1" manualBreakCount="1">
        <brk id="6" max="22" man="1"/>
      </colBreaks>
      <pageMargins left="0.25" right="0.25" top="0.75" bottom="0.75" header="0.3" footer="0.3"/>
      <pageSetup paperSize="9" scale="60" orientation="portrait" horizontalDpi="300" verticalDpi="300" r:id="rId51"/>
      <headerFooter>
        <oddFooter>&amp;C- &amp;P -</oddFooter>
      </headerFooter>
    </customSheetView>
    <customSheetView guid="{D71B0015-E1E5-4683-BC96-4B8372B0A92C}"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52"/>
      <headerFooter>
        <oddFooter>&amp;C- &amp;P -</oddFooter>
      </headerFooter>
    </customSheetView>
    <customSheetView guid="{7A9295A9-5D4A-4252-8AE5-EAA229FB3161}"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53"/>
      <headerFooter>
        <oddFooter>&amp;C- &amp;P -</oddFooter>
      </headerFooter>
    </customSheetView>
    <customSheetView guid="{034C4040-D496-4677-9760-C8AFC8A3816C}" scale="115" showGridLines="0">
      <selection activeCell="N20" sqref="N20"/>
      <colBreaks count="1" manualBreakCount="1">
        <brk id="6" max="22" man="1"/>
      </colBreaks>
      <pageMargins left="0.25" right="0.25" top="0.75" bottom="0.75" header="0.3" footer="0.3"/>
      <pageSetup paperSize="9" scale="60" orientation="portrait" horizontalDpi="300" verticalDpi="300" r:id="rId54"/>
      <headerFooter>
        <oddFooter>&amp;C- &amp;P -</oddFooter>
      </headerFooter>
    </customSheetView>
    <customSheetView guid="{430D13A4-4EC3-4F3B-94F5-67B604D20D98}"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55"/>
      <headerFooter>
        <oddFooter>&amp;C- &amp;P -</oddFooter>
      </headerFooter>
    </customSheetView>
    <customSheetView guid="{337CCED3-5E6B-4E3D-BC98-489707EF974E}"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56"/>
      <headerFooter>
        <oddFooter>&amp;C- &amp;P -</oddFooter>
      </headerFooter>
    </customSheetView>
    <customSheetView guid="{0EDD8A79-DA95-4C03-AB90-8EF8BEF7366A}" scale="115" showGridLines="0">
      <selection activeCell="N20" sqref="N20"/>
      <colBreaks count="1" manualBreakCount="1">
        <brk id="6" max="22" man="1"/>
      </colBreaks>
      <pageMargins left="0.25" right="0.25" top="0.75" bottom="0.75" header="0.3" footer="0.3"/>
      <pageSetup paperSize="9" scale="60" orientation="portrait" horizontalDpi="300" verticalDpi="300" r:id="rId57"/>
      <headerFooter>
        <oddFooter>&amp;C- &amp;P -</oddFooter>
      </headerFooter>
    </customSheetView>
    <customSheetView guid="{214495F1-9B71-47E5-887D-A07A1A95C8B8}" scale="115" showGridLines="0">
      <selection activeCell="N20" sqref="N20"/>
      <colBreaks count="1" manualBreakCount="1">
        <brk id="6" max="22" man="1"/>
      </colBreaks>
      <pageMargins left="0.25" right="0.25" top="0.75" bottom="0.75" header="0.3" footer="0.3"/>
      <pageSetup paperSize="9" scale="60" orientation="portrait" horizontalDpi="300" verticalDpi="300" r:id="rId58"/>
      <headerFooter>
        <oddFooter>&amp;C- &amp;P -</oddFooter>
      </headerFooter>
    </customSheetView>
    <customSheetView guid="{CD8CBEF9-02F2-47BF-8155-972E366007BB}"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59"/>
      <headerFooter>
        <oddFooter>&amp;C- &amp;P -</oddFooter>
      </headerFooter>
    </customSheetView>
    <customSheetView guid="{BD61EDB6-A93F-4890-AEDE-32E26E64EB3F}"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60"/>
      <headerFooter>
        <oddFooter>&amp;C- &amp;P -</oddFooter>
      </headerFooter>
    </customSheetView>
    <customSheetView guid="{2551149C-B400-4FF7-9C66-7D38AF192CD3}" scale="115" showGridLines="0">
      <selection activeCell="N20" sqref="N20"/>
      <colBreaks count="1" manualBreakCount="1">
        <brk id="6" max="22" man="1"/>
      </colBreaks>
      <pageMargins left="0.25" right="0.25" top="0.75" bottom="0.75" header="0.3" footer="0.3"/>
      <pageSetup paperSize="9" scale="60" orientation="portrait" horizontalDpi="300" verticalDpi="300" r:id="rId61"/>
      <headerFooter>
        <oddFooter>&amp;C- &amp;P -</oddFooter>
      </headerFooter>
    </customSheetView>
    <customSheetView guid="{F0A88F7F-B050-44D2-9557-2B68B424EAF3}" scale="115" showGridLines="0">
      <selection activeCell="N20" sqref="N20"/>
      <colBreaks count="1" manualBreakCount="1">
        <brk id="6" max="22" man="1"/>
      </colBreaks>
      <pageMargins left="0.25" right="0.25" top="0.75" bottom="0.75" header="0.3" footer="0.3"/>
      <pageSetup paperSize="9" scale="60" orientation="portrait" horizontalDpi="300" verticalDpi="300" r:id="rId62"/>
      <headerFooter>
        <oddFooter>&amp;C- &amp;P -</oddFooter>
      </headerFooter>
    </customSheetView>
    <customSheetView guid="{2868789A-41EF-4245-B3C9-D4B5F666F8F4}"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63"/>
      <headerFooter>
        <oddFooter>&amp;C- &amp;P -</oddFooter>
      </headerFooter>
    </customSheetView>
    <customSheetView guid="{D4061CCF-D275-4D76-9A0F-61EA73C6A533}"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64"/>
      <headerFooter>
        <oddFooter>&amp;C- &amp;P -</oddFooter>
      </headerFooter>
    </customSheetView>
    <customSheetView guid="{EDD10121-F027-40CB-A383-1ABBBA7824D4}"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65"/>
      <headerFooter>
        <oddFooter>&amp;C- &amp;P -</oddFooter>
      </headerFooter>
    </customSheetView>
    <customSheetView guid="{D6BD57F8-F6EE-4534-8181-C57064A1B98C}" scale="130" showGridLines="0">
      <selection activeCell="A2" sqref="A2"/>
      <colBreaks count="1" manualBreakCount="1">
        <brk id="6" max="22" man="1"/>
      </colBreaks>
      <pageMargins left="0.25" right="0.25" top="0.75" bottom="0.75" header="0.3" footer="0.3"/>
      <pageSetup paperSize="9" scale="60" orientation="portrait" horizontalDpi="300" verticalDpi="300" r:id="rId66"/>
      <headerFooter>
        <oddFooter>&amp;C- &amp;P -</oddFooter>
      </headerFooter>
    </customSheetView>
    <customSheetView guid="{277459B4-A39D-41CB-B2BE-AB6578293E76}" scale="130" showGridLines="0" printArea="1">
      <selection activeCell="A2" sqref="A2"/>
      <colBreaks count="1" manualBreakCount="1">
        <brk id="6" max="22" man="1"/>
      </colBreaks>
      <pageMargins left="0.25" right="0.25" top="0.75" bottom="0.75" header="0.3" footer="0.3"/>
      <pageSetup paperSize="9" scale="60" orientation="portrait" horizontalDpi="300" verticalDpi="300" r:id="rId67"/>
      <headerFooter>
        <oddFooter>&amp;C- &amp;P -</oddFooter>
      </headerFooter>
    </customSheetView>
  </customSheetViews>
  <phoneticPr fontId="7"/>
  <hyperlinks>
    <hyperlink ref="E1" location="目次!A1" display="目次へ戻る"/>
  </hyperlinks>
  <pageMargins left="0.25" right="0.25" top="0.75" bottom="0.75" header="0.3" footer="0.3"/>
  <pageSetup paperSize="9" scale="60" orientation="portrait" horizontalDpi="300" verticalDpi="300" r:id="rId68"/>
  <headerFooter>
    <oddFooter>&amp;C- &amp;P -</oddFooter>
  </headerFooter>
  <colBreaks count="1" manualBreakCount="1">
    <brk id="6" max="22" man="1"/>
  </colBreaks>
  <drawing r:id="rId6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7"/>
  <sheetViews>
    <sheetView showGridLines="0" zoomScale="115" zoomScaleNormal="130" zoomScaleSheetLayoutView="100" workbookViewId="0">
      <selection activeCell="K25" sqref="K25"/>
    </sheetView>
  </sheetViews>
  <sheetFormatPr defaultRowHeight="13.5"/>
  <cols>
    <col min="1" max="2" width="11.875" customWidth="1"/>
    <col min="3" max="4" width="14.625" customWidth="1"/>
    <col min="5" max="5" width="10.625" bestFit="1" customWidth="1"/>
    <col min="6" max="10" width="4.75" customWidth="1"/>
    <col min="15" max="15" width="9.25" bestFit="1" customWidth="1"/>
    <col min="18" max="18" width="13.125" customWidth="1"/>
    <col min="19" max="19" width="13.875" customWidth="1"/>
    <col min="20" max="20" width="6.875" customWidth="1"/>
  </cols>
  <sheetData>
    <row r="1" spans="1:7">
      <c r="E1" s="125" t="s">
        <v>399</v>
      </c>
    </row>
    <row r="2" spans="1:7" ht="22.5" customHeight="1">
      <c r="A2" s="212" t="s">
        <v>2493</v>
      </c>
      <c r="G2" s="212" t="s">
        <v>2493</v>
      </c>
    </row>
    <row r="3" spans="1:7" ht="22.5" customHeight="1">
      <c r="D3" s="211" t="s">
        <v>752</v>
      </c>
    </row>
    <row r="4" spans="1:7" ht="37.5" customHeight="1">
      <c r="A4" s="50" t="s">
        <v>83</v>
      </c>
      <c r="B4" s="50" t="s">
        <v>332</v>
      </c>
      <c r="C4" s="229" t="s">
        <v>407</v>
      </c>
      <c r="D4" s="229" t="s">
        <v>406</v>
      </c>
    </row>
    <row r="5" spans="1:7" ht="22.5" customHeight="1">
      <c r="A5" s="50" t="s">
        <v>41</v>
      </c>
      <c r="B5" s="214" t="s">
        <v>366</v>
      </c>
      <c r="C5" s="49">
        <v>162868</v>
      </c>
      <c r="D5" s="49">
        <v>15045</v>
      </c>
    </row>
    <row r="6" spans="1:7" ht="22.5" customHeight="1">
      <c r="A6" s="50" t="s">
        <v>409</v>
      </c>
      <c r="B6" s="935" t="s">
        <v>366</v>
      </c>
      <c r="C6" s="49">
        <v>126192</v>
      </c>
      <c r="D6" s="49">
        <v>11926</v>
      </c>
    </row>
    <row r="7" spans="1:7" ht="22.5" customHeight="1">
      <c r="A7" s="50" t="s">
        <v>408</v>
      </c>
      <c r="B7" s="935" t="s">
        <v>366</v>
      </c>
      <c r="C7" s="49">
        <v>143648</v>
      </c>
      <c r="D7" s="49">
        <v>13868</v>
      </c>
    </row>
  </sheetData>
  <customSheetViews>
    <customSheetView guid="{7638DF67-4320-4B2E-8CED-F30400A22A6F}"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1"/>
      <headerFooter>
        <oddFooter>&amp;C- &amp;P -</oddFooter>
      </headerFooter>
    </customSheetView>
    <customSheetView guid="{033C36F7-E1E4-46BF-954B-BBA7310CE75C}" scale="115" showGridLines="0">
      <selection activeCell="K25" sqref="K25"/>
      <colBreaks count="1" manualBreakCount="1">
        <brk id="5" max="15" man="1"/>
      </colBreaks>
      <pageMargins left="0.25" right="0.25" top="0.75" bottom="0.75" header="0.3" footer="0.3"/>
      <pageSetup paperSize="9" scale="60" orientation="portrait" horizontalDpi="300" verticalDpi="300" r:id="rId2"/>
      <headerFooter>
        <oddFooter>&amp;C- &amp;P -</oddFooter>
      </headerFooter>
    </customSheetView>
    <customSheetView guid="{36472B0F-2A8F-4437-8A5B-DB8B4B6E968E}"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3"/>
      <headerFooter>
        <oddFooter>&amp;C- &amp;P -</oddFooter>
      </headerFooter>
    </customSheetView>
    <customSheetView guid="{2D0A6E8D-0408-4801-8FAA-C5FD88FF0EC2}" scale="115" showGridLines="0">
      <selection activeCell="K25" sqref="K25"/>
      <colBreaks count="1" manualBreakCount="1">
        <brk id="5" max="15" man="1"/>
      </colBreaks>
      <pageMargins left="0.25" right="0.25" top="0.75" bottom="0.75" header="0.3" footer="0.3"/>
      <pageSetup paperSize="9" scale="60" orientation="portrait" horizontalDpi="300" verticalDpi="300" r:id="rId4"/>
      <headerFooter>
        <oddFooter>&amp;C- &amp;P -</oddFooter>
      </headerFooter>
    </customSheetView>
    <customSheetView guid="{CCAE2F8D-A096-471A-A5DB-761473E75C80}"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5"/>
      <headerFooter>
        <oddFooter>&amp;C- &amp;P -</oddFooter>
      </headerFooter>
    </customSheetView>
    <customSheetView guid="{A70FDA42-82B2-4F14-8984-2E2044C05861}" scale="115" showGridLines="0">
      <selection activeCell="K25" sqref="K25"/>
      <colBreaks count="1" manualBreakCount="1">
        <brk id="5" max="15" man="1"/>
      </colBreaks>
      <pageMargins left="0.25" right="0.25" top="0.75" bottom="0.75" header="0.3" footer="0.3"/>
      <pageSetup paperSize="9" scale="60" orientation="portrait" horizontalDpi="300" verticalDpi="300" r:id="rId6"/>
      <headerFooter>
        <oddFooter>&amp;C- &amp;P -</oddFooter>
      </headerFooter>
    </customSheetView>
    <customSheetView guid="{F8F8F397-D6A3-4BD0-9E53-3D39483D1CBF}" scale="115" showGridLines="0">
      <selection activeCell="K25" sqref="K25"/>
      <colBreaks count="1" manualBreakCount="1">
        <brk id="5" max="15" man="1"/>
      </colBreaks>
      <pageMargins left="0.25" right="0.25" top="0.75" bottom="0.75" header="0.3" footer="0.3"/>
      <pageSetup paperSize="9" scale="60" orientation="portrait" horizontalDpi="300" verticalDpi="300" r:id="rId7"/>
      <headerFooter>
        <oddFooter>&amp;C- &amp;P -</oddFooter>
      </headerFooter>
    </customSheetView>
    <customSheetView guid="{D673FFEC-E07D-49B9-A0FC-BCF5FDFD2C67}" scale="115" showGridLines="0">
      <selection activeCell="K25" sqref="K25"/>
      <colBreaks count="1" manualBreakCount="1">
        <brk id="5" max="15" man="1"/>
      </colBreaks>
      <pageMargins left="0.25" right="0.25" top="0.75" bottom="0.75" header="0.3" footer="0.3"/>
      <pageSetup paperSize="9" scale="60" orientation="portrait" horizontalDpi="300" verticalDpi="300" r:id="rId8"/>
      <headerFooter>
        <oddFooter>&amp;C- &amp;P -</oddFooter>
      </headerFooter>
    </customSheetView>
    <customSheetView guid="{EE98275F-E3BA-4A7E-BE2A-0F7F35847352}"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9"/>
      <headerFooter>
        <oddFooter>&amp;C- &amp;P -</oddFooter>
      </headerFooter>
    </customSheetView>
    <customSheetView guid="{97E03D02-D480-4666-A6E1-59D4144B3FD9}" scale="115" showGridLines="0" printArea="1">
      <colBreaks count="1" manualBreakCount="1">
        <brk id="5" max="15" man="1"/>
      </colBreaks>
      <pageMargins left="0.25" right="0.25" top="0.75" bottom="0.75" header="0.3" footer="0.3"/>
      <pageSetup paperSize="9" scale="60" orientation="portrait" horizontalDpi="300" verticalDpi="300" r:id="rId10"/>
      <headerFooter>
        <oddFooter>&amp;C- &amp;P -</oddFooter>
      </headerFooter>
    </customSheetView>
    <customSheetView guid="{9A3FFD83-48B2-47DA-8A5E-53892F5AF928}"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11"/>
      <headerFooter>
        <oddFooter>&amp;C- &amp;P -</oddFooter>
      </headerFooter>
    </customSheetView>
    <customSheetView guid="{717D5D0E-03BD-42FE-B02F-A9FF9CADF1A5}" scale="115" showGridLines="0">
      <selection activeCell="K25" sqref="K25"/>
      <colBreaks count="1" manualBreakCount="1">
        <brk id="5" max="15" man="1"/>
      </colBreaks>
      <pageMargins left="0.25" right="0.25" top="0.75" bottom="0.75" header="0.3" footer="0.3"/>
      <pageSetup paperSize="9" scale="60" orientation="portrait" horizontalDpi="300" verticalDpi="300" r:id="rId12"/>
      <headerFooter>
        <oddFooter>&amp;C- &amp;P -</oddFooter>
      </headerFooter>
    </customSheetView>
    <customSheetView guid="{30A2590E-B68F-488E-B4E2-55E3D8A53AAC}" scale="115" showGridLines="0">
      <selection activeCell="K25" sqref="K25"/>
      <colBreaks count="1" manualBreakCount="1">
        <brk id="5" max="15" man="1"/>
      </colBreaks>
      <pageMargins left="0.25" right="0.25" top="0.75" bottom="0.75" header="0.3" footer="0.3"/>
      <pageSetup paperSize="9" scale="60" orientation="portrait" horizontalDpi="300" verticalDpi="300" r:id="rId13"/>
      <headerFooter>
        <oddFooter>&amp;C- &amp;P -</oddFooter>
      </headerFooter>
    </customSheetView>
    <customSheetView guid="{031DD57E-C293-423A-8DF7-B2FDC9241663}" scale="115" showGridLines="0">
      <selection activeCell="K25" sqref="K25"/>
      <colBreaks count="1" manualBreakCount="1">
        <brk id="5" max="15" man="1"/>
      </colBreaks>
      <pageMargins left="0.25" right="0.25" top="0.75" bottom="0.75" header="0.3" footer="0.3"/>
      <pageSetup paperSize="9" scale="60" orientation="portrait" horizontalDpi="300" verticalDpi="300" r:id="rId14"/>
      <headerFooter>
        <oddFooter>&amp;C- &amp;P -</oddFooter>
      </headerFooter>
    </customSheetView>
    <customSheetView guid="{F9B3178F-FE3C-420E-BE2A-18A94A5552B8}" scale="115" showGridLines="0">
      <selection activeCell="K25" sqref="K25"/>
      <colBreaks count="1" manualBreakCount="1">
        <brk id="5" max="15" man="1"/>
      </colBreaks>
      <pageMargins left="0.25" right="0.25" top="0.75" bottom="0.75" header="0.3" footer="0.3"/>
      <pageSetup paperSize="9" scale="60" orientation="portrait" horizontalDpi="300" verticalDpi="300" r:id="rId15"/>
      <headerFooter>
        <oddFooter>&amp;C- &amp;P -</oddFooter>
      </headerFooter>
    </customSheetView>
    <customSheetView guid="{F314B098-4B95-4B92-8423-CB04A69922DF}" scale="115" showGridLines="0" printArea="1">
      <colBreaks count="1" manualBreakCount="1">
        <brk id="5" max="15" man="1"/>
      </colBreaks>
      <pageMargins left="0.25" right="0.25" top="0.75" bottom="0.75" header="0.3" footer="0.3"/>
      <pageSetup paperSize="9" scale="60" orientation="portrait" horizontalDpi="300" verticalDpi="300" r:id="rId16"/>
      <headerFooter>
        <oddFooter>&amp;C- &amp;P -</oddFooter>
      </headerFooter>
    </customSheetView>
    <customSheetView guid="{BBA60712-7519-46EB-A3CF-B043CF2D8D90}" scale="115" showGridLines="0" printArea="1">
      <colBreaks count="1" manualBreakCount="1">
        <brk id="5" max="15" man="1"/>
      </colBreaks>
      <pageMargins left="0.25" right="0.25" top="0.75" bottom="0.75" header="0.3" footer="0.3"/>
      <pageSetup paperSize="9" scale="60" orientation="portrait" horizontalDpi="300" verticalDpi="300" r:id="rId17"/>
      <headerFooter>
        <oddFooter>&amp;C- &amp;P -</oddFooter>
      </headerFooter>
    </customSheetView>
    <customSheetView guid="{FAEA9D20-506D-4159-8291-B8ED06C29A08}" scale="115" showGridLines="0">
      <colBreaks count="1" manualBreakCount="1">
        <brk id="5" max="15" man="1"/>
      </colBreaks>
      <pageMargins left="0.25" right="0.25" top="0.75" bottom="0.75" header="0.3" footer="0.3"/>
      <pageSetup paperSize="9" scale="60" orientation="portrait" horizontalDpi="300" verticalDpi="300" r:id="rId18"/>
      <headerFooter>
        <oddFooter>&amp;C- &amp;P -</oddFooter>
      </headerFooter>
    </customSheetView>
    <customSheetView guid="{499C3B7B-ECFB-4FFB-BA0B-0B7B9DCC326F}" scale="115" showGridLines="0" printArea="1">
      <colBreaks count="1" manualBreakCount="1">
        <brk id="5" max="15" man="1"/>
      </colBreaks>
      <pageMargins left="0.25" right="0.25" top="0.75" bottom="0.75" header="0.3" footer="0.3"/>
      <pageSetup paperSize="9" scale="60" orientation="portrait" horizontalDpi="300" verticalDpi="300" r:id="rId19"/>
      <headerFooter>
        <oddFooter>&amp;C- &amp;P -</oddFooter>
      </headerFooter>
    </customSheetView>
    <customSheetView guid="{582EB886-5348-41F7-B6C3-7D5782D3ACD9}" scale="115" showGridLines="0">
      <colBreaks count="1" manualBreakCount="1">
        <brk id="5" max="15" man="1"/>
      </colBreaks>
      <pageMargins left="0.25" right="0.25" top="0.75" bottom="0.75" header="0.3" footer="0.3"/>
      <pageSetup paperSize="9" scale="60" orientation="portrait" horizontalDpi="300" verticalDpi="300" r:id="rId20"/>
      <headerFooter>
        <oddFooter>&amp;C- &amp;P -</oddFooter>
      </headerFooter>
    </customSheetView>
    <customSheetView guid="{67A28A89-E198-4A6E-809F-7C1EE1D592B0}" scale="115" showGridLines="0" printArea="1">
      <colBreaks count="1" manualBreakCount="1">
        <brk id="5" max="15" man="1"/>
      </colBreaks>
      <pageMargins left="0.25" right="0.25" top="0.75" bottom="0.75" header="0.3" footer="0.3"/>
      <pageSetup paperSize="9" scale="60" orientation="portrait" horizontalDpi="300" verticalDpi="300" r:id="rId21"/>
      <headerFooter>
        <oddFooter>&amp;C- &amp;P -</oddFooter>
      </headerFooter>
    </customSheetView>
    <customSheetView guid="{CED0B8D9-B004-48AD-A858-70C151F3F6A0}" scale="115" showGridLines="0">
      <colBreaks count="1" manualBreakCount="1">
        <brk id="5" max="15" man="1"/>
      </colBreaks>
      <pageMargins left="0.25" right="0.25" top="0.75" bottom="0.75" header="0.3" footer="0.3"/>
      <pageSetup paperSize="9" scale="60" orientation="portrait" horizontalDpi="300" verticalDpi="300" r:id="rId22"/>
      <headerFooter>
        <oddFooter>&amp;C- &amp;P -</oddFooter>
      </headerFooter>
    </customSheetView>
    <customSheetView guid="{76A99285-706C-47CC-88FC-63EDE717FCB7}" scale="115" showGridLines="0">
      <colBreaks count="1" manualBreakCount="1">
        <brk id="5" max="15" man="1"/>
      </colBreaks>
      <pageMargins left="0.25" right="0.25" top="0.75" bottom="0.75" header="0.3" footer="0.3"/>
      <pageSetup paperSize="9" scale="60" orientation="portrait" horizontalDpi="300" verticalDpi="300" r:id="rId23"/>
      <headerFooter>
        <oddFooter>&amp;C- &amp;P -</oddFooter>
      </headerFooter>
    </customSheetView>
    <customSheetView guid="{00865AC3-5823-4499-87D6-A32864153DFC}" scale="115" showGridLines="0">
      <colBreaks count="1" manualBreakCount="1">
        <brk id="5" max="15" man="1"/>
      </colBreaks>
      <pageMargins left="0.25" right="0.25" top="0.75" bottom="0.75" header="0.3" footer="0.3"/>
      <pageSetup paperSize="9" scale="60" orientation="portrait" horizontalDpi="300" verticalDpi="300" r:id="rId24"/>
      <headerFooter>
        <oddFooter>&amp;C- &amp;P -</oddFooter>
      </headerFooter>
    </customSheetView>
    <customSheetView guid="{4C996794-21C9-40EE-B88C-250D84FCBF6D}" scale="85" showGridLines="0" printArea="1">
      <colBreaks count="1" manualBreakCount="1">
        <brk id="5" max="15" man="1"/>
      </colBreaks>
      <pageMargins left="0.25" right="0.25" top="0.75" bottom="0.75" header="0.3" footer="0.3"/>
      <pageSetup paperSize="9" scale="60" orientation="portrait" horizontalDpi="300" verticalDpi="300" r:id="rId25"/>
      <headerFooter>
        <oddFooter>&amp;C- &amp;P -</oddFooter>
      </headerFooter>
    </customSheetView>
    <customSheetView guid="{730C8BCB-35C7-41C2-8A28-9035E6835433}" scale="85" showGridLines="0">
      <colBreaks count="1" manualBreakCount="1">
        <brk id="5" max="15" man="1"/>
      </colBreaks>
      <pageMargins left="0.25" right="0.25" top="0.75" bottom="0.75" header="0.3" footer="0.3"/>
      <pageSetup paperSize="9" scale="60" orientation="portrait" horizontalDpi="300" verticalDpi="300" r:id="rId26"/>
      <headerFooter>
        <oddFooter>&amp;C- &amp;P -</oddFooter>
      </headerFooter>
    </customSheetView>
    <customSheetView guid="{53F629EA-943E-4BA6-8572-8C25DF74046C}" scale="85" showGridLines="0">
      <colBreaks count="1" manualBreakCount="1">
        <brk id="5" max="15" man="1"/>
      </colBreaks>
      <pageMargins left="0.25" right="0.25" top="0.75" bottom="0.75" header="0.3" footer="0.3"/>
      <pageSetup paperSize="9" scale="60" orientation="portrait" horizontalDpi="300" verticalDpi="300" r:id="rId27"/>
      <headerFooter>
        <oddFooter>&amp;C- &amp;P -</oddFooter>
      </headerFooter>
    </customSheetView>
    <customSheetView guid="{607BA1E7-39D6-42C5-94A0-79958193A92D}" scale="85" showGridLines="0">
      <colBreaks count="1" manualBreakCount="1">
        <brk id="5" max="15" man="1"/>
      </colBreaks>
      <pageMargins left="0.25" right="0.25" top="0.75" bottom="0.75" header="0.3" footer="0.3"/>
      <pageSetup paperSize="9" scale="60" orientation="portrait" horizontalDpi="300" verticalDpi="300" r:id="rId28"/>
      <headerFooter>
        <oddFooter>&amp;C- &amp;P -</oddFooter>
      </headerFooter>
    </customSheetView>
    <customSheetView guid="{8EB6928C-5D8E-417C-8B5C-C28F488EA60F}" scale="85" showGridLines="0">
      <colBreaks count="1" manualBreakCount="1">
        <brk id="5" max="15" man="1"/>
      </colBreaks>
      <pageMargins left="0.25" right="0.25" top="0.75" bottom="0.75" header="0.3" footer="0.3"/>
      <pageSetup paperSize="9" scale="60" orientation="portrait" horizontalDpi="300" verticalDpi="300" r:id="rId29"/>
      <headerFooter>
        <oddFooter>&amp;C- &amp;P -</oddFooter>
      </headerFooter>
    </customSheetView>
    <customSheetView guid="{7633100C-5BBA-4367-90F6-351983AFCCA3}" scale="85" showGridLines="0">
      <colBreaks count="1" manualBreakCount="1">
        <brk id="5" max="15" man="1"/>
      </colBreaks>
      <pageMargins left="0.25" right="0.25" top="0.75" bottom="0.75" header="0.3" footer="0.3"/>
      <pageSetup paperSize="9" scale="60" orientation="portrait" horizontalDpi="300" verticalDpi="300" r:id="rId30"/>
      <headerFooter>
        <oddFooter>&amp;C- &amp;P -</oddFooter>
      </headerFooter>
    </customSheetView>
    <customSheetView guid="{A7A8BE2C-D7F6-43E2-B07A-EC84F7EA809C}" scale="85" showGridLines="0" printArea="1">
      <colBreaks count="1" manualBreakCount="1">
        <brk id="5" max="15" man="1"/>
      </colBreaks>
      <pageMargins left="0.25" right="0.25" top="0.75" bottom="0.75" header="0.3" footer="0.3"/>
      <pageSetup paperSize="9" scale="60" orientation="portrait" horizontalDpi="300" verticalDpi="300" r:id="rId31"/>
      <headerFooter>
        <oddFooter>&amp;C- &amp;P -</oddFooter>
      </headerFooter>
    </customSheetView>
    <customSheetView guid="{B08340CC-2F8B-4F4E-9370-E7DB80052212}" scale="115" showGridLines="0">
      <colBreaks count="1" manualBreakCount="1">
        <brk id="5" max="15" man="1"/>
      </colBreaks>
      <pageMargins left="0.25" right="0.25" top="0.75" bottom="0.75" header="0.3" footer="0.3"/>
      <pageSetup paperSize="9" scale="60" orientation="portrait" horizontalDpi="300" verticalDpi="300" r:id="rId32"/>
      <headerFooter>
        <oddFooter>&amp;C- &amp;P -</oddFooter>
      </headerFooter>
    </customSheetView>
    <customSheetView guid="{441DB8A6-A33C-419D-875A-3F2FFBE6E0E8}" scale="115" showGridLines="0">
      <colBreaks count="1" manualBreakCount="1">
        <brk id="5" max="15" man="1"/>
      </colBreaks>
      <pageMargins left="0.25" right="0.25" top="0.75" bottom="0.75" header="0.3" footer="0.3"/>
      <pageSetup paperSize="9" scale="60" orientation="portrait" horizontalDpi="300" verticalDpi="300" r:id="rId33"/>
      <headerFooter>
        <oddFooter>&amp;C- &amp;P -</oddFooter>
      </headerFooter>
    </customSheetView>
    <customSheetView guid="{2BC28E4B-9C81-4843-8B55-63150A8DD92B}" scale="115" showGridLines="0">
      <colBreaks count="1" manualBreakCount="1">
        <brk id="5" max="15" man="1"/>
      </colBreaks>
      <pageMargins left="0.25" right="0.25" top="0.75" bottom="0.75" header="0.3" footer="0.3"/>
      <pageSetup paperSize="9" scale="60" orientation="portrait" horizontalDpi="300" verticalDpi="300" r:id="rId34"/>
      <headerFooter>
        <oddFooter>&amp;C- &amp;P -</oddFooter>
      </headerFooter>
    </customSheetView>
    <customSheetView guid="{CEC8D9A4-667A-441A-B348-38BA69B851DA}" scale="115" showGridLines="0">
      <colBreaks count="1" manualBreakCount="1">
        <brk id="5" max="15" man="1"/>
      </colBreaks>
      <pageMargins left="0.25" right="0.25" top="0.75" bottom="0.75" header="0.3" footer="0.3"/>
      <pageSetup paperSize="9" scale="60" orientation="portrait" horizontalDpi="300" verticalDpi="300" r:id="rId35"/>
      <headerFooter>
        <oddFooter>&amp;C- &amp;P -</oddFooter>
      </headerFooter>
    </customSheetView>
    <customSheetView guid="{84F041DC-148A-40FE-A6D1-68C2D054DF55}" scale="115" showGridLines="0">
      <colBreaks count="1" manualBreakCount="1">
        <brk id="5" max="15" man="1"/>
      </colBreaks>
      <pageMargins left="0.25" right="0.25" top="0.75" bottom="0.75" header="0.3" footer="0.3"/>
      <pageSetup paperSize="9" scale="60" orientation="portrait" horizontalDpi="300" verticalDpi="300" r:id="rId36"/>
      <headerFooter>
        <oddFooter>&amp;C- &amp;P -</oddFooter>
      </headerFooter>
    </customSheetView>
    <customSheetView guid="{EA8DD5C4-37CD-4D83-93C6-8AAE3FA22626}" scale="115" showGridLines="0">
      <colBreaks count="1" manualBreakCount="1">
        <brk id="5" max="15" man="1"/>
      </colBreaks>
      <pageMargins left="0.25" right="0.25" top="0.75" bottom="0.75" header="0.3" footer="0.3"/>
      <pageSetup paperSize="9" scale="60" orientation="portrait" horizontalDpi="300" verticalDpi="300" r:id="rId37"/>
      <headerFooter>
        <oddFooter>&amp;C- &amp;P -</oddFooter>
      </headerFooter>
    </customSheetView>
    <customSheetView guid="{EB719729-E4E7-4A6B-A0F2-B45634A8A39C}" scale="115" showGridLines="0">
      <colBreaks count="1" manualBreakCount="1">
        <brk id="5" max="15" man="1"/>
      </colBreaks>
      <pageMargins left="0.25" right="0.25" top="0.75" bottom="0.75" header="0.3" footer="0.3"/>
      <pageSetup paperSize="9" scale="60" orientation="portrait" horizontalDpi="300" verticalDpi="300" r:id="rId38"/>
      <headerFooter>
        <oddFooter>&amp;C- &amp;P -</oddFooter>
      </headerFooter>
    </customSheetView>
    <customSheetView guid="{3BCE3315-BEC0-4AD9-A818-0BC0D795FE7B}" scale="115" showGridLines="0" printArea="1">
      <colBreaks count="1" manualBreakCount="1">
        <brk id="5" max="15" man="1"/>
      </colBreaks>
      <pageMargins left="0.25" right="0.25" top="0.75" bottom="0.75" header="0.3" footer="0.3"/>
      <pageSetup paperSize="9" scale="60" orientation="portrait" horizontalDpi="300" verticalDpi="300" r:id="rId39"/>
      <headerFooter>
        <oddFooter>&amp;C- &amp;P -</oddFooter>
      </headerFooter>
    </customSheetView>
    <customSheetView guid="{D5E8139D-26D3-42E5-96BB-6121322C48CB}" scale="115" showGridLines="0">
      <colBreaks count="1" manualBreakCount="1">
        <brk id="5" max="15" man="1"/>
      </colBreaks>
      <pageMargins left="0.25" right="0.25" top="0.75" bottom="0.75" header="0.3" footer="0.3"/>
      <pageSetup paperSize="9" scale="60" orientation="portrait" horizontalDpi="300" verticalDpi="300" r:id="rId40"/>
      <headerFooter>
        <oddFooter>&amp;C- &amp;P -</oddFooter>
      </headerFooter>
    </customSheetView>
    <customSheetView guid="{A7A537DD-3639-4028-8374-24EF93F7F50D}" scale="115" showGridLines="0" printArea="1">
      <colBreaks count="1" manualBreakCount="1">
        <brk id="5" max="15" man="1"/>
      </colBreaks>
      <pageMargins left="0.25" right="0.25" top="0.75" bottom="0.75" header="0.3" footer="0.3"/>
      <pageSetup paperSize="9" scale="60" orientation="portrait" horizontalDpi="300" verticalDpi="300" r:id="rId41"/>
      <headerFooter>
        <oddFooter>&amp;C- &amp;P -</oddFooter>
      </headerFooter>
    </customSheetView>
    <customSheetView guid="{0B51740E-E870-447D-82CF-F9426A0FDB8A}" scale="115" showGridLines="0">
      <colBreaks count="1" manualBreakCount="1">
        <brk id="5" max="15" man="1"/>
      </colBreaks>
      <pageMargins left="0.25" right="0.25" top="0.75" bottom="0.75" header="0.3" footer="0.3"/>
      <pageSetup paperSize="9" scale="60" orientation="portrait" horizontalDpi="300" verticalDpi="300" r:id="rId42"/>
      <headerFooter>
        <oddFooter>&amp;C- &amp;P -</oddFooter>
      </headerFooter>
    </customSheetView>
    <customSheetView guid="{B25978DA-B72A-4DF3-B7F6-0B7323E18582}" scale="115" showGridLines="0">
      <colBreaks count="1" manualBreakCount="1">
        <brk id="5" max="15" man="1"/>
      </colBreaks>
      <pageMargins left="0.25" right="0.25" top="0.75" bottom="0.75" header="0.3" footer="0.3"/>
      <pageSetup paperSize="9" scale="60" orientation="portrait" horizontalDpi="300" verticalDpi="300" r:id="rId43"/>
      <headerFooter>
        <oddFooter>&amp;C- &amp;P -</oddFooter>
      </headerFooter>
    </customSheetView>
    <customSheetView guid="{1FD8CC80-ABBD-4004-965D-7C3A94C6060A}"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4"/>
      <headerFooter>
        <oddFooter>&amp;C- &amp;P -</oddFooter>
      </headerFooter>
    </customSheetView>
    <customSheetView guid="{4B3B3520-A8B7-4246-A658-5E3046C11156}"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5"/>
      <headerFooter>
        <oddFooter>&amp;C- &amp;P -</oddFooter>
      </headerFooter>
    </customSheetView>
    <customSheetView guid="{8AC86257-3275-45B0-9EB5-FCC978284538}" scale="115" showGridLines="0">
      <selection activeCell="K25" sqref="K25"/>
      <colBreaks count="1" manualBreakCount="1">
        <brk id="5" max="15" man="1"/>
      </colBreaks>
      <pageMargins left="0.25" right="0.25" top="0.75" bottom="0.75" header="0.3" footer="0.3"/>
      <pageSetup paperSize="9" scale="60" orientation="portrait" horizontalDpi="300" verticalDpi="300" r:id="rId46"/>
      <headerFooter>
        <oddFooter>&amp;C- &amp;P -</oddFooter>
      </headerFooter>
    </customSheetView>
    <customSheetView guid="{E45D6C9F-29CA-4814-BB11-FCF7794E8FD9}"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7"/>
      <headerFooter>
        <oddFooter>&amp;C- &amp;P -</oddFooter>
      </headerFooter>
    </customSheetView>
    <customSheetView guid="{8B4E2514-D1F2-4DC0-817C-9C588D7DCCCB}"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8"/>
      <headerFooter>
        <oddFooter>&amp;C- &amp;P -</oddFooter>
      </headerFooter>
    </customSheetView>
    <customSheetView guid="{C0326AA0-4A84-4874-8CF5-FBF582EDE8E4}"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9"/>
      <headerFooter>
        <oddFooter>&amp;C- &amp;P -</oddFooter>
      </headerFooter>
    </customSheetView>
    <customSheetView guid="{59B93C71-A242-4D48-B468-4BF3F954629F}"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50"/>
      <headerFooter>
        <oddFooter>&amp;C- &amp;P -</oddFooter>
      </headerFooter>
    </customSheetView>
    <customSheetView guid="{1E58E4D1-4C75-4B8C-BEB1-17A46DD86746}" scale="115" showGridLines="0">
      <selection activeCell="K25" sqref="K25"/>
      <colBreaks count="1" manualBreakCount="1">
        <brk id="5" max="15" man="1"/>
      </colBreaks>
      <pageMargins left="0.25" right="0.25" top="0.75" bottom="0.75" header="0.3" footer="0.3"/>
      <pageSetup paperSize="9" scale="60" orientation="portrait" horizontalDpi="300" verticalDpi="300" r:id="rId51"/>
      <headerFooter>
        <oddFooter>&amp;C- &amp;P -</oddFooter>
      </headerFooter>
    </customSheetView>
    <customSheetView guid="{D71B0015-E1E5-4683-BC96-4B8372B0A92C}"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52"/>
      <headerFooter>
        <oddFooter>&amp;C- &amp;P -</oddFooter>
      </headerFooter>
    </customSheetView>
    <customSheetView guid="{7A9295A9-5D4A-4252-8AE5-EAA229FB3161}"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53"/>
      <headerFooter>
        <oddFooter>&amp;C- &amp;P -</oddFooter>
      </headerFooter>
    </customSheetView>
    <customSheetView guid="{034C4040-D496-4677-9760-C8AFC8A3816C}" scale="115" showGridLines="0">
      <selection activeCell="K25" sqref="K25"/>
      <colBreaks count="1" manualBreakCount="1">
        <brk id="5" max="15" man="1"/>
      </colBreaks>
      <pageMargins left="0.25" right="0.25" top="0.75" bottom="0.75" header="0.3" footer="0.3"/>
      <pageSetup paperSize="9" scale="60" orientation="portrait" horizontalDpi="300" verticalDpi="300" r:id="rId54"/>
      <headerFooter>
        <oddFooter>&amp;C- &amp;P -</oddFooter>
      </headerFooter>
    </customSheetView>
    <customSheetView guid="{430D13A4-4EC3-4F3B-94F5-67B604D20D98}"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55"/>
      <headerFooter>
        <oddFooter>&amp;C- &amp;P -</oddFooter>
      </headerFooter>
    </customSheetView>
    <customSheetView guid="{337CCED3-5E6B-4E3D-BC98-489707EF974E}"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56"/>
      <headerFooter>
        <oddFooter>&amp;C- &amp;P -</oddFooter>
      </headerFooter>
    </customSheetView>
    <customSheetView guid="{0EDD8A79-DA95-4C03-AB90-8EF8BEF7366A}" scale="115" showGridLines="0">
      <selection activeCell="K25" sqref="K25"/>
      <colBreaks count="1" manualBreakCount="1">
        <brk id="5" max="15" man="1"/>
      </colBreaks>
      <pageMargins left="0.25" right="0.25" top="0.75" bottom="0.75" header="0.3" footer="0.3"/>
      <pageSetup paperSize="9" scale="60" orientation="portrait" horizontalDpi="300" verticalDpi="300" r:id="rId57"/>
      <headerFooter>
        <oddFooter>&amp;C- &amp;P -</oddFooter>
      </headerFooter>
    </customSheetView>
    <customSheetView guid="{214495F1-9B71-47E5-887D-A07A1A95C8B8}" scale="115" showGridLines="0">
      <selection activeCell="K25" sqref="K25"/>
      <colBreaks count="1" manualBreakCount="1">
        <brk id="5" max="15" man="1"/>
      </colBreaks>
      <pageMargins left="0.25" right="0.25" top="0.75" bottom="0.75" header="0.3" footer="0.3"/>
      <pageSetup paperSize="9" scale="60" orientation="portrait" horizontalDpi="300" verticalDpi="300" r:id="rId58"/>
      <headerFooter>
        <oddFooter>&amp;C- &amp;P -</oddFooter>
      </headerFooter>
    </customSheetView>
    <customSheetView guid="{CD8CBEF9-02F2-47BF-8155-972E366007BB}"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59"/>
      <headerFooter>
        <oddFooter>&amp;C- &amp;P -</oddFooter>
      </headerFooter>
    </customSheetView>
    <customSheetView guid="{BD61EDB6-A93F-4890-AEDE-32E26E64EB3F}"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60"/>
      <headerFooter>
        <oddFooter>&amp;C- &amp;P -</oddFooter>
      </headerFooter>
    </customSheetView>
    <customSheetView guid="{2551149C-B400-4FF7-9C66-7D38AF192CD3}" scale="115" showGridLines="0">
      <selection activeCell="K25" sqref="K25"/>
      <colBreaks count="1" manualBreakCount="1">
        <brk id="5" max="15" man="1"/>
      </colBreaks>
      <pageMargins left="0.25" right="0.25" top="0.75" bottom="0.75" header="0.3" footer="0.3"/>
      <pageSetup paperSize="9" scale="60" orientation="portrait" horizontalDpi="300" verticalDpi="300" r:id="rId61"/>
      <headerFooter>
        <oddFooter>&amp;C- &amp;P -</oddFooter>
      </headerFooter>
    </customSheetView>
    <customSheetView guid="{F0A88F7F-B050-44D2-9557-2B68B424EAF3}" scale="115" showGridLines="0">
      <selection activeCell="K25" sqref="K25"/>
      <colBreaks count="1" manualBreakCount="1">
        <brk id="5" max="15" man="1"/>
      </colBreaks>
      <pageMargins left="0.25" right="0.25" top="0.75" bottom="0.75" header="0.3" footer="0.3"/>
      <pageSetup paperSize="9" scale="60" orientation="portrait" horizontalDpi="300" verticalDpi="300" r:id="rId62"/>
      <headerFooter>
        <oddFooter>&amp;C- &amp;P -</oddFooter>
      </headerFooter>
    </customSheetView>
    <customSheetView guid="{2868789A-41EF-4245-B3C9-D4B5F666F8F4}"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63"/>
      <headerFooter>
        <oddFooter>&amp;C- &amp;P -</oddFooter>
      </headerFooter>
    </customSheetView>
    <customSheetView guid="{D4061CCF-D275-4D76-9A0F-61EA73C6A533}"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64"/>
      <headerFooter>
        <oddFooter>&amp;C- &amp;P -</oddFooter>
      </headerFooter>
    </customSheetView>
    <customSheetView guid="{EDD10121-F027-40CB-A383-1ABBBA7824D4}"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65"/>
      <headerFooter>
        <oddFooter>&amp;C- &amp;P -</oddFooter>
      </headerFooter>
    </customSheetView>
    <customSheetView guid="{D6BD57F8-F6EE-4534-8181-C57064A1B98C}" scale="130" showGridLines="0">
      <selection activeCell="A2" sqref="A2"/>
      <colBreaks count="1" manualBreakCount="1">
        <brk id="5" max="15" man="1"/>
      </colBreaks>
      <pageMargins left="0.25" right="0.25" top="0.75" bottom="0.75" header="0.3" footer="0.3"/>
      <pageSetup paperSize="9" scale="60" orientation="portrait" horizontalDpi="300" verticalDpi="300" r:id="rId66"/>
      <headerFooter>
        <oddFooter>&amp;C- &amp;P -</oddFooter>
      </headerFooter>
    </customSheetView>
    <customSheetView guid="{277459B4-A39D-41CB-B2BE-AB6578293E76}" scale="130" showGridLines="0" printArea="1">
      <selection activeCell="A2" sqref="A2"/>
      <colBreaks count="1" manualBreakCount="1">
        <brk id="5" max="15" man="1"/>
      </colBreaks>
      <pageMargins left="0.25" right="0.25" top="0.75" bottom="0.75" header="0.3" footer="0.3"/>
      <pageSetup paperSize="9" scale="60" orientation="portrait" horizontalDpi="300" verticalDpi="300" r:id="rId67"/>
      <headerFooter>
        <oddFooter>&amp;C- &amp;P -</oddFooter>
      </headerFooter>
    </customSheetView>
  </customSheetViews>
  <phoneticPr fontId="7"/>
  <hyperlinks>
    <hyperlink ref="E1" location="目次!A1" display="目次へ戻る"/>
  </hyperlinks>
  <pageMargins left="0.25" right="0.25" top="0.75" bottom="0.75" header="0.3" footer="0.3"/>
  <pageSetup paperSize="9" scale="60" orientation="portrait" horizontalDpi="300" verticalDpi="300" r:id="rId68"/>
  <headerFooter>
    <oddFooter>&amp;C- &amp;P -</oddFooter>
  </headerFooter>
  <colBreaks count="1" manualBreakCount="1">
    <brk id="5" max="15" man="1"/>
  </colBreaks>
  <drawing r:id="rId6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9"/>
  <sheetViews>
    <sheetView showGridLines="0" topLeftCell="F4" zoomScale="130" zoomScaleNormal="130" zoomScaleSheetLayoutView="100" workbookViewId="0">
      <selection activeCell="V16" sqref="V16"/>
    </sheetView>
  </sheetViews>
  <sheetFormatPr defaultRowHeight="13.5"/>
  <cols>
    <col min="1" max="2" width="11.875" customWidth="1"/>
    <col min="3" max="6" width="14.625" customWidth="1"/>
    <col min="7" max="7" width="10.625" style="19" bestFit="1" customWidth="1"/>
    <col min="8" max="8" width="6.25" customWidth="1"/>
    <col min="17" max="17" width="9.25" bestFit="1" customWidth="1"/>
    <col min="20" max="20" width="13.125" customWidth="1"/>
    <col min="21" max="21" width="13.875" customWidth="1"/>
    <col min="22" max="22" width="6.875" customWidth="1"/>
  </cols>
  <sheetData>
    <row r="1" spans="1:9">
      <c r="G1" s="126" t="s">
        <v>399</v>
      </c>
    </row>
    <row r="2" spans="1:9" ht="22.5" customHeight="1">
      <c r="A2" s="212" t="s">
        <v>2492</v>
      </c>
      <c r="F2" s="75" t="s">
        <v>361</v>
      </c>
      <c r="G2" s="139"/>
      <c r="I2" s="212" t="s">
        <v>2492</v>
      </c>
    </row>
    <row r="3" spans="1:9" ht="37.5" customHeight="1">
      <c r="A3" s="50" t="s">
        <v>83</v>
      </c>
      <c r="B3" s="50" t="s">
        <v>332</v>
      </c>
      <c r="C3" s="50" t="s">
        <v>413</v>
      </c>
      <c r="D3" s="50" t="s">
        <v>412</v>
      </c>
      <c r="E3" s="50" t="s">
        <v>411</v>
      </c>
      <c r="F3" s="50" t="s">
        <v>410</v>
      </c>
    </row>
    <row r="4" spans="1:9" ht="22.5" customHeight="1">
      <c r="A4" s="1352" t="s">
        <v>19</v>
      </c>
      <c r="B4" s="1352" t="s">
        <v>117</v>
      </c>
      <c r="C4" s="135">
        <v>18358</v>
      </c>
      <c r="D4" s="135">
        <v>42192</v>
      </c>
      <c r="E4" s="135">
        <v>86416</v>
      </c>
      <c r="F4" s="135">
        <f>SUM(C4:E4)</f>
        <v>146966</v>
      </c>
      <c r="G4" s="137"/>
    </row>
    <row r="5" spans="1:9" ht="22.5" customHeight="1">
      <c r="A5" s="1353"/>
      <c r="B5" s="1353"/>
      <c r="C5" s="134">
        <f>C4/$F$4</f>
        <v>0.12491324524039574</v>
      </c>
      <c r="D5" s="134">
        <f>D4/$F$4</f>
        <v>0.28708680919396323</v>
      </c>
      <c r="E5" s="134">
        <f>E4/$F$4</f>
        <v>0.58799994556564106</v>
      </c>
      <c r="F5" s="138"/>
      <c r="G5" s="137"/>
    </row>
    <row r="6" spans="1:9" ht="22.5" customHeight="1">
      <c r="A6" s="1352">
        <v>1990</v>
      </c>
      <c r="B6" s="1352" t="s">
        <v>118</v>
      </c>
      <c r="C6" s="135">
        <v>13986</v>
      </c>
      <c r="D6" s="135">
        <v>46417</v>
      </c>
      <c r="E6" s="135">
        <v>94871</v>
      </c>
      <c r="F6" s="135">
        <f>SUM(C6:E6)</f>
        <v>155274</v>
      </c>
      <c r="G6" s="137"/>
    </row>
    <row r="7" spans="1:9" ht="22.5" customHeight="1">
      <c r="A7" s="1353"/>
      <c r="B7" s="1353"/>
      <c r="C7" s="134">
        <f>C6/$F$6</f>
        <v>9.0073032188260752E-2</v>
      </c>
      <c r="D7" s="134">
        <f>D6/$F$6</f>
        <v>0.298936074294473</v>
      </c>
      <c r="E7" s="134">
        <f>E6/$F$6</f>
        <v>0.61099089351726621</v>
      </c>
      <c r="F7" s="138"/>
      <c r="G7" s="137"/>
    </row>
    <row r="8" spans="1:9" ht="22.5" customHeight="1">
      <c r="A8" s="1352">
        <v>1995</v>
      </c>
      <c r="B8" s="1352" t="s">
        <v>119</v>
      </c>
      <c r="C8" s="135">
        <v>10396</v>
      </c>
      <c r="D8" s="135">
        <v>47152</v>
      </c>
      <c r="E8" s="135">
        <v>105548</v>
      </c>
      <c r="F8" s="135">
        <f>SUM(C8:E8)</f>
        <v>163096</v>
      </c>
      <c r="G8" s="137"/>
    </row>
    <row r="9" spans="1:9" ht="22.5" customHeight="1">
      <c r="A9" s="1353"/>
      <c r="B9" s="1353"/>
      <c r="C9" s="134">
        <f>C8/$F$8</f>
        <v>6.374160003924069E-2</v>
      </c>
      <c r="D9" s="134">
        <f>D8/$F$8</f>
        <v>0.28910580271741798</v>
      </c>
      <c r="E9" s="134">
        <f>E8/$F$8</f>
        <v>0.6471525972433414</v>
      </c>
      <c r="F9" s="138"/>
      <c r="G9" s="137"/>
    </row>
    <row r="10" spans="1:9" ht="22.5" customHeight="1">
      <c r="A10" s="1352">
        <v>2000</v>
      </c>
      <c r="B10" s="1352" t="s">
        <v>120</v>
      </c>
      <c r="C10" s="135">
        <v>8639</v>
      </c>
      <c r="D10" s="135">
        <v>46175</v>
      </c>
      <c r="E10" s="135">
        <v>108814</v>
      </c>
      <c r="F10" s="135">
        <f>SUM(C10:E10)</f>
        <v>163628</v>
      </c>
      <c r="G10" s="137"/>
    </row>
    <row r="11" spans="1:9" ht="22.5" customHeight="1">
      <c r="A11" s="1353"/>
      <c r="B11" s="1353"/>
      <c r="C11" s="134">
        <f>C10/$F$10</f>
        <v>5.2796587381132812E-2</v>
      </c>
      <c r="D11" s="134">
        <f>D10/$F$10</f>
        <v>0.28219497885447481</v>
      </c>
      <c r="E11" s="134">
        <f>E10/$F$10</f>
        <v>0.66500843376439245</v>
      </c>
      <c r="F11" s="48"/>
    </row>
    <row r="12" spans="1:9" ht="22.5" customHeight="1">
      <c r="A12" s="1352">
        <v>2005</v>
      </c>
      <c r="B12" s="1352" t="s">
        <v>121</v>
      </c>
      <c r="C12" s="135">
        <v>7505</v>
      </c>
      <c r="D12" s="135">
        <v>38793</v>
      </c>
      <c r="E12" s="135">
        <v>109942</v>
      </c>
      <c r="F12" s="135">
        <f>SUM(C12:E12)</f>
        <v>156240</v>
      </c>
      <c r="G12" s="137"/>
    </row>
    <row r="13" spans="1:9" ht="22.5" customHeight="1">
      <c r="A13" s="1353"/>
      <c r="B13" s="1353"/>
      <c r="C13" s="134">
        <f>C12/$F$12</f>
        <v>4.8035074244751667E-2</v>
      </c>
      <c r="D13" s="134">
        <f>D12/$F$12</f>
        <v>0.24829109062980032</v>
      </c>
      <c r="E13" s="134">
        <f>E12/$F$12</f>
        <v>0.70367383512544801</v>
      </c>
      <c r="F13" s="48"/>
    </row>
    <row r="14" spans="1:9" ht="22.5" customHeight="1">
      <c r="A14" s="1352">
        <v>2010</v>
      </c>
      <c r="B14" s="1352" t="s">
        <v>106</v>
      </c>
      <c r="C14" s="135">
        <v>5199</v>
      </c>
      <c r="D14" s="135">
        <v>34375</v>
      </c>
      <c r="E14" s="135">
        <v>99647</v>
      </c>
      <c r="F14" s="84">
        <f>SUM(C14:E14)</f>
        <v>139221</v>
      </c>
      <c r="G14" s="136"/>
    </row>
    <row r="15" spans="1:9" ht="22.5" customHeight="1">
      <c r="A15" s="1353"/>
      <c r="B15" s="1353"/>
      <c r="C15" s="134">
        <f>C14/$F$14</f>
        <v>3.734350421272653E-2</v>
      </c>
      <c r="D15" s="134">
        <f>D14/$F$14</f>
        <v>0.24690958978889679</v>
      </c>
      <c r="E15" s="134">
        <f>E14/$F$14</f>
        <v>0.71574690599837665</v>
      </c>
      <c r="F15" s="48"/>
    </row>
    <row r="16" spans="1:9" ht="22.5" customHeight="1">
      <c r="A16" s="1352">
        <v>2015</v>
      </c>
      <c r="B16" s="1352" t="s">
        <v>111</v>
      </c>
      <c r="C16" s="135">
        <v>4550</v>
      </c>
      <c r="D16" s="135">
        <v>36734</v>
      </c>
      <c r="E16" s="135">
        <v>102817</v>
      </c>
      <c r="F16" s="84">
        <f>SUM(C16:E16)</f>
        <v>144101</v>
      </c>
    </row>
    <row r="17" spans="1:6" ht="22.5" customHeight="1">
      <c r="A17" s="1356"/>
      <c r="B17" s="1356"/>
      <c r="C17" s="235">
        <f>C16/$F$16</f>
        <v>3.1575075814879838E-2</v>
      </c>
      <c r="D17" s="235">
        <f>D16/$F$16</f>
        <v>0.25491842527116398</v>
      </c>
      <c r="E17" s="236">
        <f>E16/$F$16</f>
        <v>0.71350649891395623</v>
      </c>
      <c r="F17" s="230"/>
    </row>
    <row r="18" spans="1:6" ht="22.5" customHeight="1">
      <c r="A18" s="1354">
        <v>2020</v>
      </c>
      <c r="B18" s="1354" t="s">
        <v>116</v>
      </c>
      <c r="C18" s="288">
        <v>4312</v>
      </c>
      <c r="D18" s="288">
        <v>36152</v>
      </c>
      <c r="E18" s="288">
        <v>105663</v>
      </c>
      <c r="F18" s="281">
        <f>SUM(C18:E18)</f>
        <v>146127</v>
      </c>
    </row>
    <row r="19" spans="1:6" ht="22.5" customHeight="1">
      <c r="A19" s="1355"/>
      <c r="B19" s="1355"/>
      <c r="C19" s="289">
        <f>C18/$F$18</f>
        <v>2.9508578154618926E-2</v>
      </c>
      <c r="D19" s="289">
        <f>D18/$F$18</f>
        <v>0.24740123317388299</v>
      </c>
      <c r="E19" s="290">
        <f>E18/$F$18</f>
        <v>0.7230901886714981</v>
      </c>
      <c r="F19" s="291"/>
    </row>
  </sheetData>
  <customSheetViews>
    <customSheetView guid="{7638DF67-4320-4B2E-8CED-F30400A22A6F}" showGridLines="0" printArea="1">
      <selection activeCell="J24" sqref="J24"/>
      <colBreaks count="1" manualBreakCount="1">
        <brk id="7" max="24" man="1"/>
      </colBreaks>
      <pageMargins left="0.25" right="0.25" top="0.75" bottom="0.75" header="0.3" footer="0.3"/>
      <pageSetup paperSize="9" scale="60" orientation="portrait" horizontalDpi="300" verticalDpi="300" r:id="rId1"/>
      <headerFooter>
        <oddFooter>&amp;C- &amp;P -</oddFooter>
      </headerFooter>
    </customSheetView>
    <customSheetView guid="{033C36F7-E1E4-46BF-954B-BBA7310CE75C}" showGridLines="0">
      <selection activeCell="J24" sqref="J24"/>
      <colBreaks count="1" manualBreakCount="1">
        <brk id="7" max="24" man="1"/>
      </colBreaks>
      <pageMargins left="0.25" right="0.25" top="0.75" bottom="0.75" header="0.3" footer="0.3"/>
      <pageSetup paperSize="9" scale="60" orientation="portrait" horizontalDpi="300" verticalDpi="300" r:id="rId2"/>
      <headerFooter>
        <oddFooter>&amp;C- &amp;P -</oddFooter>
      </headerFooter>
    </customSheetView>
    <customSheetView guid="{36472B0F-2A8F-4437-8A5B-DB8B4B6E968E}" showGridLines="0" printArea="1">
      <selection activeCell="J24" sqref="J24"/>
      <colBreaks count="1" manualBreakCount="1">
        <brk id="7" max="24" man="1"/>
      </colBreaks>
      <pageMargins left="0.25" right="0.25" top="0.75" bottom="0.75" header="0.3" footer="0.3"/>
      <pageSetup paperSize="9" scale="60" orientation="portrait" horizontalDpi="300" verticalDpi="300" r:id="rId3"/>
      <headerFooter>
        <oddFooter>&amp;C- &amp;P -</oddFooter>
      </headerFooter>
    </customSheetView>
    <customSheetView guid="{2D0A6E8D-0408-4801-8FAA-C5FD88FF0EC2}" showGridLines="0">
      <selection activeCell="J24" sqref="J24"/>
      <colBreaks count="1" manualBreakCount="1">
        <brk id="7" max="24" man="1"/>
      </colBreaks>
      <pageMargins left="0.25" right="0.25" top="0.75" bottom="0.75" header="0.3" footer="0.3"/>
      <pageSetup paperSize="9" scale="60" orientation="portrait" horizontalDpi="300" verticalDpi="300" r:id="rId4"/>
      <headerFooter>
        <oddFooter>&amp;C- &amp;P -</oddFooter>
      </headerFooter>
    </customSheetView>
    <customSheetView guid="{CCAE2F8D-A096-471A-A5DB-761473E75C80}" showGridLines="0" printArea="1">
      <selection activeCell="J24" sqref="J24"/>
      <colBreaks count="1" manualBreakCount="1">
        <brk id="7" max="24" man="1"/>
      </colBreaks>
      <pageMargins left="0.25" right="0.25" top="0.75" bottom="0.75" header="0.3" footer="0.3"/>
      <pageSetup paperSize="9" scale="60" orientation="portrait" horizontalDpi="300" verticalDpi="300" r:id="rId5"/>
      <headerFooter>
        <oddFooter>&amp;C- &amp;P -</oddFooter>
      </headerFooter>
    </customSheetView>
    <customSheetView guid="{A70FDA42-82B2-4F14-8984-2E2044C05861}" showGridLines="0">
      <selection activeCell="J24" sqref="J24"/>
      <colBreaks count="1" manualBreakCount="1">
        <brk id="7" max="24" man="1"/>
      </colBreaks>
      <pageMargins left="0.25" right="0.25" top="0.75" bottom="0.75" header="0.3" footer="0.3"/>
      <pageSetup paperSize="9" scale="60" orientation="portrait" horizontalDpi="300" verticalDpi="300" r:id="rId6"/>
      <headerFooter>
        <oddFooter>&amp;C- &amp;P -</oddFooter>
      </headerFooter>
    </customSheetView>
    <customSheetView guid="{F8F8F397-D6A3-4BD0-9E53-3D39483D1CBF}" showGridLines="0">
      <selection activeCell="J24" sqref="J24"/>
      <colBreaks count="1" manualBreakCount="1">
        <brk id="7" max="24" man="1"/>
      </colBreaks>
      <pageMargins left="0.25" right="0.25" top="0.75" bottom="0.75" header="0.3" footer="0.3"/>
      <pageSetup paperSize="9" scale="60" orientation="portrait" horizontalDpi="300" verticalDpi="300" r:id="rId7"/>
      <headerFooter>
        <oddFooter>&amp;C- &amp;P -</oddFooter>
      </headerFooter>
    </customSheetView>
    <customSheetView guid="{D673FFEC-E07D-49B9-A0FC-BCF5FDFD2C67}" showGridLines="0">
      <selection activeCell="J24" sqref="J24"/>
      <colBreaks count="1" manualBreakCount="1">
        <brk id="7" max="24" man="1"/>
      </colBreaks>
      <pageMargins left="0.25" right="0.25" top="0.75" bottom="0.75" header="0.3" footer="0.3"/>
      <pageSetup paperSize="9" scale="60" orientation="portrait" horizontalDpi="300" verticalDpi="300" r:id="rId8"/>
      <headerFooter>
        <oddFooter>&amp;C- &amp;P -</oddFooter>
      </headerFooter>
    </customSheetView>
    <customSheetView guid="{EE98275F-E3BA-4A7E-BE2A-0F7F35847352}" showGridLines="0" printArea="1">
      <selection activeCell="J24" sqref="J24"/>
      <colBreaks count="1" manualBreakCount="1">
        <brk id="7" max="24" man="1"/>
      </colBreaks>
      <pageMargins left="0.25" right="0.25" top="0.75" bottom="0.75" header="0.3" footer="0.3"/>
      <pageSetup paperSize="9" scale="60" orientation="portrait" horizontalDpi="300" verticalDpi="300" r:id="rId9"/>
      <headerFooter>
        <oddFooter>&amp;C- &amp;P -</oddFooter>
      </headerFooter>
    </customSheetView>
    <customSheetView guid="{97E03D02-D480-4666-A6E1-59D4144B3FD9}" showGridLines="0" printArea="1">
      <colBreaks count="1" manualBreakCount="1">
        <brk id="7" max="24" man="1"/>
      </colBreaks>
      <pageMargins left="0.25" right="0.25" top="0.75" bottom="0.75" header="0.3" footer="0.3"/>
      <pageSetup paperSize="9" scale="60" orientation="portrait" horizontalDpi="300" verticalDpi="300" r:id="rId10"/>
      <headerFooter>
        <oddFooter>&amp;C- &amp;P -</oddFooter>
      </headerFooter>
    </customSheetView>
    <customSheetView guid="{9A3FFD83-48B2-47DA-8A5E-53892F5AF928}" showGridLines="0" printArea="1">
      <selection activeCell="J24" sqref="J24"/>
      <colBreaks count="1" manualBreakCount="1">
        <brk id="7" max="24" man="1"/>
      </colBreaks>
      <pageMargins left="0.25" right="0.25" top="0.75" bottom="0.75" header="0.3" footer="0.3"/>
      <pageSetup paperSize="9" scale="60" orientation="portrait" horizontalDpi="300" verticalDpi="300" r:id="rId11"/>
      <headerFooter>
        <oddFooter>&amp;C- &amp;P -</oddFooter>
      </headerFooter>
    </customSheetView>
    <customSheetView guid="{717D5D0E-03BD-42FE-B02F-A9FF9CADF1A5}" showGridLines="0">
      <selection activeCell="J24" sqref="J24"/>
      <colBreaks count="1" manualBreakCount="1">
        <brk id="7" max="24" man="1"/>
      </colBreaks>
      <pageMargins left="0.25" right="0.25" top="0.75" bottom="0.75" header="0.3" footer="0.3"/>
      <pageSetup paperSize="9" scale="60" orientation="portrait" horizontalDpi="300" verticalDpi="300" r:id="rId12"/>
      <headerFooter>
        <oddFooter>&amp;C- &amp;P -</oddFooter>
      </headerFooter>
    </customSheetView>
    <customSheetView guid="{30A2590E-B68F-488E-B4E2-55E3D8A53AAC}" showGridLines="0">
      <selection activeCell="J24" sqref="J24"/>
      <colBreaks count="1" manualBreakCount="1">
        <brk id="7" max="24" man="1"/>
      </colBreaks>
      <pageMargins left="0.25" right="0.25" top="0.75" bottom="0.75" header="0.3" footer="0.3"/>
      <pageSetup paperSize="9" scale="60" orientation="portrait" horizontalDpi="300" verticalDpi="300" r:id="rId13"/>
      <headerFooter>
        <oddFooter>&amp;C- &amp;P -</oddFooter>
      </headerFooter>
    </customSheetView>
    <customSheetView guid="{031DD57E-C293-423A-8DF7-B2FDC9241663}" showGridLines="0">
      <selection activeCell="J24" sqref="J24"/>
      <colBreaks count="1" manualBreakCount="1">
        <brk id="7" max="24" man="1"/>
      </colBreaks>
      <pageMargins left="0.25" right="0.25" top="0.75" bottom="0.75" header="0.3" footer="0.3"/>
      <pageSetup paperSize="9" scale="60" orientation="portrait" horizontalDpi="300" verticalDpi="300" r:id="rId14"/>
      <headerFooter>
        <oddFooter>&amp;C- &amp;P -</oddFooter>
      </headerFooter>
    </customSheetView>
    <customSheetView guid="{F9B3178F-FE3C-420E-BE2A-18A94A5552B8}" showGridLines="0">
      <selection activeCell="J24" sqref="J24"/>
      <colBreaks count="1" manualBreakCount="1">
        <brk id="7" max="24" man="1"/>
      </colBreaks>
      <pageMargins left="0.25" right="0.25" top="0.75" bottom="0.75" header="0.3" footer="0.3"/>
      <pageSetup paperSize="9" scale="60" orientation="portrait" horizontalDpi="300" verticalDpi="300" r:id="rId15"/>
      <headerFooter>
        <oddFooter>&amp;C- &amp;P -</oddFooter>
      </headerFooter>
    </customSheetView>
    <customSheetView guid="{F314B098-4B95-4B92-8423-CB04A69922DF}" showGridLines="0" printArea="1">
      <colBreaks count="1" manualBreakCount="1">
        <brk id="7" max="24" man="1"/>
      </colBreaks>
      <pageMargins left="0.25" right="0.25" top="0.75" bottom="0.75" header="0.3" footer="0.3"/>
      <pageSetup paperSize="9" scale="60" orientation="portrait" horizontalDpi="300" verticalDpi="300" r:id="rId16"/>
      <headerFooter>
        <oddFooter>&amp;C- &amp;P -</oddFooter>
      </headerFooter>
    </customSheetView>
    <customSheetView guid="{BBA60712-7519-46EB-A3CF-B043CF2D8D90}" showGridLines="0" printArea="1">
      <colBreaks count="1" manualBreakCount="1">
        <brk id="7" max="24" man="1"/>
      </colBreaks>
      <pageMargins left="0.25" right="0.25" top="0.75" bottom="0.75" header="0.3" footer="0.3"/>
      <pageSetup paperSize="9" scale="60" orientation="portrait" horizontalDpi="300" verticalDpi="300" r:id="rId17"/>
      <headerFooter>
        <oddFooter>&amp;C- &amp;P -</oddFooter>
      </headerFooter>
    </customSheetView>
    <customSheetView guid="{FAEA9D20-506D-4159-8291-B8ED06C29A08}" showGridLines="0">
      <colBreaks count="1" manualBreakCount="1">
        <brk id="7" max="24" man="1"/>
      </colBreaks>
      <pageMargins left="0.25" right="0.25" top="0.75" bottom="0.75" header="0.3" footer="0.3"/>
      <pageSetup paperSize="9" scale="60" orientation="portrait" horizontalDpi="300" verticalDpi="300" r:id="rId18"/>
      <headerFooter>
        <oddFooter>&amp;C- &amp;P -</oddFooter>
      </headerFooter>
    </customSheetView>
    <customSheetView guid="{499C3B7B-ECFB-4FFB-BA0B-0B7B9DCC326F}" showGridLines="0" printArea="1">
      <colBreaks count="1" manualBreakCount="1">
        <brk id="7" max="24" man="1"/>
      </colBreaks>
      <pageMargins left="0.25" right="0.25" top="0.75" bottom="0.75" header="0.3" footer="0.3"/>
      <pageSetup paperSize="9" scale="60" orientation="portrait" horizontalDpi="300" verticalDpi="300" r:id="rId19"/>
      <headerFooter>
        <oddFooter>&amp;C- &amp;P -</oddFooter>
      </headerFooter>
    </customSheetView>
    <customSheetView guid="{582EB886-5348-41F7-B6C3-7D5782D3ACD9}" showGridLines="0">
      <colBreaks count="1" manualBreakCount="1">
        <brk id="7" max="24" man="1"/>
      </colBreaks>
      <pageMargins left="0.25" right="0.25" top="0.75" bottom="0.75" header="0.3" footer="0.3"/>
      <pageSetup paperSize="9" scale="60" orientation="portrait" horizontalDpi="300" verticalDpi="300" r:id="rId20"/>
      <headerFooter>
        <oddFooter>&amp;C- &amp;P -</oddFooter>
      </headerFooter>
    </customSheetView>
    <customSheetView guid="{67A28A89-E198-4A6E-809F-7C1EE1D592B0}" showGridLines="0" printArea="1">
      <colBreaks count="1" manualBreakCount="1">
        <brk id="7" max="24" man="1"/>
      </colBreaks>
      <pageMargins left="0.25" right="0.25" top="0.75" bottom="0.75" header="0.3" footer="0.3"/>
      <pageSetup paperSize="9" scale="60" orientation="portrait" horizontalDpi="300" verticalDpi="300" r:id="rId21"/>
      <headerFooter>
        <oddFooter>&amp;C- &amp;P -</oddFooter>
      </headerFooter>
    </customSheetView>
    <customSheetView guid="{CED0B8D9-B004-48AD-A858-70C151F3F6A0}" showGridLines="0">
      <colBreaks count="1" manualBreakCount="1">
        <brk id="7" max="24" man="1"/>
      </colBreaks>
      <pageMargins left="0.25" right="0.25" top="0.75" bottom="0.75" header="0.3" footer="0.3"/>
      <pageSetup paperSize="9" scale="60" orientation="portrait" horizontalDpi="300" verticalDpi="300" r:id="rId22"/>
      <headerFooter>
        <oddFooter>&amp;C- &amp;P -</oddFooter>
      </headerFooter>
    </customSheetView>
    <customSheetView guid="{76A99285-706C-47CC-88FC-63EDE717FCB7}" showGridLines="0">
      <colBreaks count="1" manualBreakCount="1">
        <brk id="7" max="24" man="1"/>
      </colBreaks>
      <pageMargins left="0.25" right="0.25" top="0.75" bottom="0.75" header="0.3" footer="0.3"/>
      <pageSetup paperSize="9" scale="60" orientation="portrait" horizontalDpi="300" verticalDpi="300" r:id="rId23"/>
      <headerFooter>
        <oddFooter>&amp;C- &amp;P -</oddFooter>
      </headerFooter>
    </customSheetView>
    <customSheetView guid="{00865AC3-5823-4499-87D6-A32864153DFC}" showGridLines="0">
      <colBreaks count="1" manualBreakCount="1">
        <brk id="7" max="24" man="1"/>
      </colBreaks>
      <pageMargins left="0.25" right="0.25" top="0.75" bottom="0.75" header="0.3" footer="0.3"/>
      <pageSetup paperSize="9" scale="60" orientation="portrait" horizontalDpi="300" verticalDpi="300" r:id="rId24"/>
      <headerFooter>
        <oddFooter>&amp;C- &amp;P -</oddFooter>
      </headerFooter>
    </customSheetView>
    <customSheetView guid="{4C996794-21C9-40EE-B88C-250D84FCBF6D}" scale="85" showGridLines="0" printArea="1">
      <colBreaks count="1" manualBreakCount="1">
        <brk id="7" max="24" man="1"/>
      </colBreaks>
      <pageMargins left="0.25" right="0.25" top="0.75" bottom="0.75" header="0.3" footer="0.3"/>
      <pageSetup paperSize="9" scale="60" orientation="portrait" horizontalDpi="300" verticalDpi="300" r:id="rId25"/>
      <headerFooter>
        <oddFooter>&amp;C- &amp;P -</oddFooter>
      </headerFooter>
    </customSheetView>
    <customSheetView guid="{730C8BCB-35C7-41C2-8A28-9035E6835433}" scale="85" showGridLines="0">
      <colBreaks count="1" manualBreakCount="1">
        <brk id="7" max="24" man="1"/>
      </colBreaks>
      <pageMargins left="0.25" right="0.25" top="0.75" bottom="0.75" header="0.3" footer="0.3"/>
      <pageSetup paperSize="9" scale="60" orientation="portrait" horizontalDpi="300" verticalDpi="300" r:id="rId26"/>
      <headerFooter>
        <oddFooter>&amp;C- &amp;P -</oddFooter>
      </headerFooter>
    </customSheetView>
    <customSheetView guid="{53F629EA-943E-4BA6-8572-8C25DF74046C}" scale="85" showGridLines="0">
      <colBreaks count="1" manualBreakCount="1">
        <brk id="7" max="24" man="1"/>
      </colBreaks>
      <pageMargins left="0.25" right="0.25" top="0.75" bottom="0.75" header="0.3" footer="0.3"/>
      <pageSetup paperSize="9" scale="60" orientation="portrait" horizontalDpi="300" verticalDpi="300" r:id="rId27"/>
      <headerFooter>
        <oddFooter>&amp;C- &amp;P -</oddFooter>
      </headerFooter>
    </customSheetView>
    <customSheetView guid="{607BA1E7-39D6-42C5-94A0-79958193A92D}" scale="85" showGridLines="0">
      <colBreaks count="1" manualBreakCount="1">
        <brk id="7" max="24" man="1"/>
      </colBreaks>
      <pageMargins left="0.25" right="0.25" top="0.75" bottom="0.75" header="0.3" footer="0.3"/>
      <pageSetup paperSize="9" scale="60" orientation="portrait" horizontalDpi="300" verticalDpi="300" r:id="rId28"/>
      <headerFooter>
        <oddFooter>&amp;C- &amp;P -</oddFooter>
      </headerFooter>
    </customSheetView>
    <customSheetView guid="{8EB6928C-5D8E-417C-8B5C-C28F488EA60F}" scale="85" showGridLines="0">
      <colBreaks count="1" manualBreakCount="1">
        <brk id="7" max="24" man="1"/>
      </colBreaks>
      <pageMargins left="0.25" right="0.25" top="0.75" bottom="0.75" header="0.3" footer="0.3"/>
      <pageSetup paperSize="9" scale="60" orientation="portrait" horizontalDpi="300" verticalDpi="300" r:id="rId29"/>
      <headerFooter>
        <oddFooter>&amp;C- &amp;P -</oddFooter>
      </headerFooter>
    </customSheetView>
    <customSheetView guid="{7633100C-5BBA-4367-90F6-351983AFCCA3}" scale="85" showGridLines="0">
      <colBreaks count="1" manualBreakCount="1">
        <brk id="7" max="24" man="1"/>
      </colBreaks>
      <pageMargins left="0.25" right="0.25" top="0.75" bottom="0.75" header="0.3" footer="0.3"/>
      <pageSetup paperSize="9" scale="60" orientation="portrait" horizontalDpi="300" verticalDpi="300" r:id="rId30"/>
      <headerFooter>
        <oddFooter>&amp;C- &amp;P -</oddFooter>
      </headerFooter>
    </customSheetView>
    <customSheetView guid="{A7A8BE2C-D7F6-43E2-B07A-EC84F7EA809C}" scale="85" showGridLines="0" printArea="1">
      <colBreaks count="1" manualBreakCount="1">
        <brk id="7" max="24" man="1"/>
      </colBreaks>
      <pageMargins left="0.25" right="0.25" top="0.75" bottom="0.75" header="0.3" footer="0.3"/>
      <pageSetup paperSize="9" scale="60" orientation="portrait" horizontalDpi="300" verticalDpi="300" r:id="rId31"/>
      <headerFooter>
        <oddFooter>&amp;C- &amp;P -</oddFooter>
      </headerFooter>
    </customSheetView>
    <customSheetView guid="{B08340CC-2F8B-4F4E-9370-E7DB80052212}" showGridLines="0">
      <colBreaks count="1" manualBreakCount="1">
        <brk id="7" max="24" man="1"/>
      </colBreaks>
      <pageMargins left="0.25" right="0.25" top="0.75" bottom="0.75" header="0.3" footer="0.3"/>
      <pageSetup paperSize="9" scale="60" orientation="portrait" horizontalDpi="300" verticalDpi="300" r:id="rId32"/>
      <headerFooter>
        <oddFooter>&amp;C- &amp;P -</oddFooter>
      </headerFooter>
    </customSheetView>
    <customSheetView guid="{441DB8A6-A33C-419D-875A-3F2FFBE6E0E8}" showGridLines="0">
      <colBreaks count="1" manualBreakCount="1">
        <brk id="7" max="24" man="1"/>
      </colBreaks>
      <pageMargins left="0.25" right="0.25" top="0.75" bottom="0.75" header="0.3" footer="0.3"/>
      <pageSetup paperSize="9" scale="60" orientation="portrait" horizontalDpi="300" verticalDpi="300" r:id="rId33"/>
      <headerFooter>
        <oddFooter>&amp;C- &amp;P -</oddFooter>
      </headerFooter>
    </customSheetView>
    <customSheetView guid="{2BC28E4B-9C81-4843-8B55-63150A8DD92B}" showGridLines="0">
      <colBreaks count="1" manualBreakCount="1">
        <brk id="7" max="24" man="1"/>
      </colBreaks>
      <pageMargins left="0.25" right="0.25" top="0.75" bottom="0.75" header="0.3" footer="0.3"/>
      <pageSetup paperSize="9" scale="60" orientation="portrait" horizontalDpi="300" verticalDpi="300" r:id="rId34"/>
      <headerFooter>
        <oddFooter>&amp;C- &amp;P -</oddFooter>
      </headerFooter>
    </customSheetView>
    <customSheetView guid="{CEC8D9A4-667A-441A-B348-38BA69B851DA}" showGridLines="0">
      <colBreaks count="1" manualBreakCount="1">
        <brk id="7" max="24" man="1"/>
      </colBreaks>
      <pageMargins left="0.25" right="0.25" top="0.75" bottom="0.75" header="0.3" footer="0.3"/>
      <pageSetup paperSize="9" scale="60" orientation="portrait" horizontalDpi="300" verticalDpi="300" r:id="rId35"/>
      <headerFooter>
        <oddFooter>&amp;C- &amp;P -</oddFooter>
      </headerFooter>
    </customSheetView>
    <customSheetView guid="{84F041DC-148A-40FE-A6D1-68C2D054DF55}" showGridLines="0">
      <colBreaks count="1" manualBreakCount="1">
        <brk id="7" max="24" man="1"/>
      </colBreaks>
      <pageMargins left="0.25" right="0.25" top="0.75" bottom="0.75" header="0.3" footer="0.3"/>
      <pageSetup paperSize="9" scale="60" orientation="portrait" horizontalDpi="300" verticalDpi="300" r:id="rId36"/>
      <headerFooter>
        <oddFooter>&amp;C- &amp;P -</oddFooter>
      </headerFooter>
    </customSheetView>
    <customSheetView guid="{EA8DD5C4-37CD-4D83-93C6-8AAE3FA22626}" showGridLines="0">
      <colBreaks count="1" manualBreakCount="1">
        <brk id="7" max="24" man="1"/>
      </colBreaks>
      <pageMargins left="0.25" right="0.25" top="0.75" bottom="0.75" header="0.3" footer="0.3"/>
      <pageSetup paperSize="9" scale="60" orientation="portrait" horizontalDpi="300" verticalDpi="300" r:id="rId37"/>
      <headerFooter>
        <oddFooter>&amp;C- &amp;P -</oddFooter>
      </headerFooter>
    </customSheetView>
    <customSheetView guid="{EB719729-E4E7-4A6B-A0F2-B45634A8A39C}" showGridLines="0">
      <colBreaks count="1" manualBreakCount="1">
        <brk id="7" max="24" man="1"/>
      </colBreaks>
      <pageMargins left="0.25" right="0.25" top="0.75" bottom="0.75" header="0.3" footer="0.3"/>
      <pageSetup paperSize="9" scale="60" orientation="portrait" horizontalDpi="300" verticalDpi="300" r:id="rId38"/>
      <headerFooter>
        <oddFooter>&amp;C- &amp;P -</oddFooter>
      </headerFooter>
    </customSheetView>
    <customSheetView guid="{3BCE3315-BEC0-4AD9-A818-0BC0D795FE7B}" showGridLines="0" printArea="1">
      <colBreaks count="1" manualBreakCount="1">
        <brk id="7" max="24" man="1"/>
      </colBreaks>
      <pageMargins left="0.25" right="0.25" top="0.75" bottom="0.75" header="0.3" footer="0.3"/>
      <pageSetup paperSize="9" scale="60" orientation="portrait" horizontalDpi="300" verticalDpi="300" r:id="rId39"/>
      <headerFooter>
        <oddFooter>&amp;C- &amp;P -</oddFooter>
      </headerFooter>
    </customSheetView>
    <customSheetView guid="{D5E8139D-26D3-42E5-96BB-6121322C48CB}" showGridLines="0">
      <colBreaks count="1" manualBreakCount="1">
        <brk id="7" max="24" man="1"/>
      </colBreaks>
      <pageMargins left="0.25" right="0.25" top="0.75" bottom="0.75" header="0.3" footer="0.3"/>
      <pageSetup paperSize="9" scale="60" orientation="portrait" horizontalDpi="300" verticalDpi="300" r:id="rId40"/>
      <headerFooter>
        <oddFooter>&amp;C- &amp;P -</oddFooter>
      </headerFooter>
    </customSheetView>
    <customSheetView guid="{A7A537DD-3639-4028-8374-24EF93F7F50D}" showGridLines="0" printArea="1">
      <colBreaks count="1" manualBreakCount="1">
        <brk id="7" max="24" man="1"/>
      </colBreaks>
      <pageMargins left="0.25" right="0.25" top="0.75" bottom="0.75" header="0.3" footer="0.3"/>
      <pageSetup paperSize="9" scale="60" orientation="portrait" horizontalDpi="300" verticalDpi="300" r:id="rId41"/>
      <headerFooter>
        <oddFooter>&amp;C- &amp;P -</oddFooter>
      </headerFooter>
    </customSheetView>
    <customSheetView guid="{0B51740E-E870-447D-82CF-F9426A0FDB8A}" showGridLines="0">
      <colBreaks count="1" manualBreakCount="1">
        <brk id="7" max="24" man="1"/>
      </colBreaks>
      <pageMargins left="0.25" right="0.25" top="0.75" bottom="0.75" header="0.3" footer="0.3"/>
      <pageSetup paperSize="9" scale="60" orientation="portrait" horizontalDpi="300" verticalDpi="300" r:id="rId42"/>
      <headerFooter>
        <oddFooter>&amp;C- &amp;P -</oddFooter>
      </headerFooter>
    </customSheetView>
    <customSheetView guid="{B25978DA-B72A-4DF3-B7F6-0B7323E18582}" showGridLines="0">
      <colBreaks count="1" manualBreakCount="1">
        <brk id="7" max="24" man="1"/>
      </colBreaks>
      <pageMargins left="0.25" right="0.25" top="0.75" bottom="0.75" header="0.3" footer="0.3"/>
      <pageSetup paperSize="9" scale="60" orientation="portrait" horizontalDpi="300" verticalDpi="300" r:id="rId43"/>
      <headerFooter>
        <oddFooter>&amp;C- &amp;P -</oddFooter>
      </headerFooter>
    </customSheetView>
    <customSheetView guid="{1FD8CC80-ABBD-4004-965D-7C3A94C6060A}" showGridLines="0" printArea="1">
      <selection activeCell="J24" sqref="J24"/>
      <colBreaks count="1" manualBreakCount="1">
        <brk id="7" max="24" man="1"/>
      </colBreaks>
      <pageMargins left="0.25" right="0.25" top="0.75" bottom="0.75" header="0.3" footer="0.3"/>
      <pageSetup paperSize="9" scale="60" orientation="portrait" horizontalDpi="300" verticalDpi="300" r:id="rId44"/>
      <headerFooter>
        <oddFooter>&amp;C- &amp;P -</oddFooter>
      </headerFooter>
    </customSheetView>
    <customSheetView guid="{4B3B3520-A8B7-4246-A658-5E3046C11156}" showGridLines="0" printArea="1">
      <selection activeCell="J24" sqref="J24"/>
      <colBreaks count="1" manualBreakCount="1">
        <brk id="7" max="24" man="1"/>
      </colBreaks>
      <pageMargins left="0.25" right="0.25" top="0.75" bottom="0.75" header="0.3" footer="0.3"/>
      <pageSetup paperSize="9" scale="60" orientation="portrait" horizontalDpi="300" verticalDpi="300" r:id="rId45"/>
      <headerFooter>
        <oddFooter>&amp;C- &amp;P -</oddFooter>
      </headerFooter>
    </customSheetView>
    <customSheetView guid="{8AC86257-3275-45B0-9EB5-FCC978284538}" showGridLines="0">
      <selection activeCell="J24" sqref="J24"/>
      <colBreaks count="1" manualBreakCount="1">
        <brk id="7" max="24" man="1"/>
      </colBreaks>
      <pageMargins left="0.25" right="0.25" top="0.75" bottom="0.75" header="0.3" footer="0.3"/>
      <pageSetup paperSize="9" scale="60" orientation="portrait" horizontalDpi="300" verticalDpi="300" r:id="rId46"/>
      <headerFooter>
        <oddFooter>&amp;C- &amp;P -</oddFooter>
      </headerFooter>
    </customSheetView>
    <customSheetView guid="{E45D6C9F-29CA-4814-BB11-FCF7794E8FD9}" showGridLines="0" printArea="1">
      <selection activeCell="J24" sqref="J24"/>
      <colBreaks count="1" manualBreakCount="1">
        <brk id="7" max="24" man="1"/>
      </colBreaks>
      <pageMargins left="0.25" right="0.25" top="0.75" bottom="0.75" header="0.3" footer="0.3"/>
      <pageSetup paperSize="9" scale="60" orientation="portrait" horizontalDpi="300" verticalDpi="300" r:id="rId47"/>
      <headerFooter>
        <oddFooter>&amp;C- &amp;P -</oddFooter>
      </headerFooter>
    </customSheetView>
    <customSheetView guid="{8B4E2514-D1F2-4DC0-817C-9C588D7DCCCB}" showGridLines="0" printArea="1">
      <selection activeCell="J24" sqref="J24"/>
      <colBreaks count="1" manualBreakCount="1">
        <brk id="7" max="24" man="1"/>
      </colBreaks>
      <pageMargins left="0.25" right="0.25" top="0.75" bottom="0.75" header="0.3" footer="0.3"/>
      <pageSetup paperSize="9" scale="60" orientation="portrait" horizontalDpi="300" verticalDpi="300" r:id="rId48"/>
      <headerFooter>
        <oddFooter>&amp;C- &amp;P -</oddFooter>
      </headerFooter>
    </customSheetView>
    <customSheetView guid="{C0326AA0-4A84-4874-8CF5-FBF582EDE8E4}" showGridLines="0" printArea="1">
      <selection activeCell="J24" sqref="J24"/>
      <colBreaks count="1" manualBreakCount="1">
        <brk id="7" max="24" man="1"/>
      </colBreaks>
      <pageMargins left="0.25" right="0.25" top="0.75" bottom="0.75" header="0.3" footer="0.3"/>
      <pageSetup paperSize="9" scale="60" orientation="portrait" horizontalDpi="300" verticalDpi="300" r:id="rId49"/>
      <headerFooter>
        <oddFooter>&amp;C- &amp;P -</oddFooter>
      </headerFooter>
    </customSheetView>
    <customSheetView guid="{59B93C71-A242-4D48-B468-4BF3F954629F}" showGridLines="0" printArea="1">
      <selection activeCell="J24" sqref="J24"/>
      <colBreaks count="1" manualBreakCount="1">
        <brk id="7" max="24" man="1"/>
      </colBreaks>
      <pageMargins left="0.25" right="0.25" top="0.75" bottom="0.75" header="0.3" footer="0.3"/>
      <pageSetup paperSize="9" scale="60" orientation="portrait" horizontalDpi="300" verticalDpi="300" r:id="rId50"/>
      <headerFooter>
        <oddFooter>&amp;C- &amp;P -</oddFooter>
      </headerFooter>
    </customSheetView>
    <customSheetView guid="{1E58E4D1-4C75-4B8C-BEB1-17A46DD86746}" showGridLines="0">
      <selection activeCell="J24" sqref="J24"/>
      <colBreaks count="1" manualBreakCount="1">
        <brk id="7" max="24" man="1"/>
      </colBreaks>
      <pageMargins left="0.25" right="0.25" top="0.75" bottom="0.75" header="0.3" footer="0.3"/>
      <pageSetup paperSize="9" scale="60" orientation="portrait" horizontalDpi="300" verticalDpi="300" r:id="rId51"/>
      <headerFooter>
        <oddFooter>&amp;C- &amp;P -</oddFooter>
      </headerFooter>
    </customSheetView>
    <customSheetView guid="{D71B0015-E1E5-4683-BC96-4B8372B0A92C}" showGridLines="0" printArea="1">
      <selection activeCell="J24" sqref="J24"/>
      <colBreaks count="1" manualBreakCount="1">
        <brk id="7" max="24" man="1"/>
      </colBreaks>
      <pageMargins left="0.25" right="0.25" top="0.75" bottom="0.75" header="0.3" footer="0.3"/>
      <pageSetup paperSize="9" scale="60" orientation="portrait" horizontalDpi="300" verticalDpi="300" r:id="rId52"/>
      <headerFooter>
        <oddFooter>&amp;C- &amp;P -</oddFooter>
      </headerFooter>
    </customSheetView>
    <customSheetView guid="{7A9295A9-5D4A-4252-8AE5-EAA229FB3161}" showGridLines="0" printArea="1">
      <selection activeCell="J24" sqref="J24"/>
      <colBreaks count="1" manualBreakCount="1">
        <brk id="7" max="24" man="1"/>
      </colBreaks>
      <pageMargins left="0.25" right="0.25" top="0.75" bottom="0.75" header="0.3" footer="0.3"/>
      <pageSetup paperSize="9" scale="60" orientation="portrait" horizontalDpi="300" verticalDpi="300" r:id="rId53"/>
      <headerFooter>
        <oddFooter>&amp;C- &amp;P -</oddFooter>
      </headerFooter>
    </customSheetView>
    <customSheetView guid="{034C4040-D496-4677-9760-C8AFC8A3816C}" showGridLines="0">
      <selection activeCell="J24" sqref="J24"/>
      <colBreaks count="1" manualBreakCount="1">
        <brk id="7" max="24" man="1"/>
      </colBreaks>
      <pageMargins left="0.25" right="0.25" top="0.75" bottom="0.75" header="0.3" footer="0.3"/>
      <pageSetup paperSize="9" scale="60" orientation="portrait" horizontalDpi="300" verticalDpi="300" r:id="rId54"/>
      <headerFooter>
        <oddFooter>&amp;C- &amp;P -</oddFooter>
      </headerFooter>
    </customSheetView>
    <customSheetView guid="{430D13A4-4EC3-4F3B-94F5-67B604D20D98}" showGridLines="0" printArea="1">
      <selection activeCell="J24" sqref="J24"/>
      <colBreaks count="1" manualBreakCount="1">
        <brk id="7" max="24" man="1"/>
      </colBreaks>
      <pageMargins left="0.25" right="0.25" top="0.75" bottom="0.75" header="0.3" footer="0.3"/>
      <pageSetup paperSize="9" scale="60" orientation="portrait" horizontalDpi="300" verticalDpi="300" r:id="rId55"/>
      <headerFooter>
        <oddFooter>&amp;C- &amp;P -</oddFooter>
      </headerFooter>
    </customSheetView>
    <customSheetView guid="{337CCED3-5E6B-4E3D-BC98-489707EF974E}" showGridLines="0" printArea="1">
      <selection activeCell="J24" sqref="J24"/>
      <colBreaks count="1" manualBreakCount="1">
        <brk id="7" max="24" man="1"/>
      </colBreaks>
      <pageMargins left="0.25" right="0.25" top="0.75" bottom="0.75" header="0.3" footer="0.3"/>
      <pageSetup paperSize="9" scale="60" orientation="portrait" horizontalDpi="300" verticalDpi="300" r:id="rId56"/>
      <headerFooter>
        <oddFooter>&amp;C- &amp;P -</oddFooter>
      </headerFooter>
    </customSheetView>
    <customSheetView guid="{0EDD8A79-DA95-4C03-AB90-8EF8BEF7366A}" showGridLines="0">
      <selection activeCell="J24" sqref="J24"/>
      <colBreaks count="1" manualBreakCount="1">
        <brk id="7" max="24" man="1"/>
      </colBreaks>
      <pageMargins left="0.25" right="0.25" top="0.75" bottom="0.75" header="0.3" footer="0.3"/>
      <pageSetup paperSize="9" scale="60" orientation="portrait" horizontalDpi="300" verticalDpi="300" r:id="rId57"/>
      <headerFooter>
        <oddFooter>&amp;C- &amp;P -</oddFooter>
      </headerFooter>
    </customSheetView>
    <customSheetView guid="{214495F1-9B71-47E5-887D-A07A1A95C8B8}" showGridLines="0">
      <selection activeCell="J24" sqref="J24"/>
      <colBreaks count="1" manualBreakCount="1">
        <brk id="7" max="24" man="1"/>
      </colBreaks>
      <pageMargins left="0.25" right="0.25" top="0.75" bottom="0.75" header="0.3" footer="0.3"/>
      <pageSetup paperSize="9" scale="60" orientation="portrait" horizontalDpi="300" verticalDpi="300" r:id="rId58"/>
      <headerFooter>
        <oddFooter>&amp;C- &amp;P -</oddFooter>
      </headerFooter>
    </customSheetView>
    <customSheetView guid="{CD8CBEF9-02F2-47BF-8155-972E366007BB}" showGridLines="0" printArea="1">
      <selection activeCell="J24" sqref="J24"/>
      <colBreaks count="1" manualBreakCount="1">
        <brk id="7" max="24" man="1"/>
      </colBreaks>
      <pageMargins left="0.25" right="0.25" top="0.75" bottom="0.75" header="0.3" footer="0.3"/>
      <pageSetup paperSize="9" scale="60" orientation="portrait" horizontalDpi="300" verticalDpi="300" r:id="rId59"/>
      <headerFooter>
        <oddFooter>&amp;C- &amp;P -</oddFooter>
      </headerFooter>
    </customSheetView>
    <customSheetView guid="{BD61EDB6-A93F-4890-AEDE-32E26E64EB3F}" showGridLines="0" printArea="1">
      <selection activeCell="J24" sqref="J24"/>
      <colBreaks count="1" manualBreakCount="1">
        <brk id="7" max="24" man="1"/>
      </colBreaks>
      <pageMargins left="0.25" right="0.25" top="0.75" bottom="0.75" header="0.3" footer="0.3"/>
      <pageSetup paperSize="9" scale="60" orientation="portrait" horizontalDpi="300" verticalDpi="300" r:id="rId60"/>
      <headerFooter>
        <oddFooter>&amp;C- &amp;P -</oddFooter>
      </headerFooter>
    </customSheetView>
    <customSheetView guid="{2551149C-B400-4FF7-9C66-7D38AF192CD3}" showGridLines="0">
      <selection activeCell="J24" sqref="J24"/>
      <colBreaks count="1" manualBreakCount="1">
        <brk id="7" max="24" man="1"/>
      </colBreaks>
      <pageMargins left="0.25" right="0.25" top="0.75" bottom="0.75" header="0.3" footer="0.3"/>
      <pageSetup paperSize="9" scale="60" orientation="portrait" horizontalDpi="300" verticalDpi="300" r:id="rId61"/>
      <headerFooter>
        <oddFooter>&amp;C- &amp;P -</oddFooter>
      </headerFooter>
    </customSheetView>
    <customSheetView guid="{F0A88F7F-B050-44D2-9557-2B68B424EAF3}" showGridLines="0">
      <selection activeCell="J24" sqref="J24"/>
      <colBreaks count="1" manualBreakCount="1">
        <brk id="7" max="24" man="1"/>
      </colBreaks>
      <pageMargins left="0.25" right="0.25" top="0.75" bottom="0.75" header="0.3" footer="0.3"/>
      <pageSetup paperSize="9" scale="60" orientation="portrait" horizontalDpi="300" verticalDpi="300" r:id="rId62"/>
      <headerFooter>
        <oddFooter>&amp;C- &amp;P -</oddFooter>
      </headerFooter>
    </customSheetView>
    <customSheetView guid="{2868789A-41EF-4245-B3C9-D4B5F666F8F4}" showGridLines="0" printArea="1">
      <selection activeCell="J24" sqref="J24"/>
      <colBreaks count="1" manualBreakCount="1">
        <brk id="7" max="24" man="1"/>
      </colBreaks>
      <pageMargins left="0.25" right="0.25" top="0.75" bottom="0.75" header="0.3" footer="0.3"/>
      <pageSetup paperSize="9" scale="60" orientation="portrait" horizontalDpi="300" verticalDpi="300" r:id="rId63"/>
      <headerFooter>
        <oddFooter>&amp;C- &amp;P -</oddFooter>
      </headerFooter>
    </customSheetView>
    <customSheetView guid="{D4061CCF-D275-4D76-9A0F-61EA73C6A533}" showGridLines="0" printArea="1">
      <selection activeCell="J24" sqref="J24"/>
      <colBreaks count="1" manualBreakCount="1">
        <brk id="7" max="24" man="1"/>
      </colBreaks>
      <pageMargins left="0.25" right="0.25" top="0.75" bottom="0.75" header="0.3" footer="0.3"/>
      <pageSetup paperSize="9" scale="60" orientation="portrait" horizontalDpi="300" verticalDpi="300" r:id="rId64"/>
      <headerFooter>
        <oddFooter>&amp;C- &amp;P -</oddFooter>
      </headerFooter>
    </customSheetView>
    <customSheetView guid="{EDD10121-F027-40CB-A383-1ABBBA7824D4}" showGridLines="0" printArea="1">
      <selection activeCell="J24" sqref="J24"/>
      <colBreaks count="1" manualBreakCount="1">
        <brk id="7" max="24" man="1"/>
      </colBreaks>
      <pageMargins left="0.25" right="0.25" top="0.75" bottom="0.75" header="0.3" footer="0.3"/>
      <pageSetup paperSize="9" scale="60" orientation="portrait" horizontalDpi="300" verticalDpi="300" r:id="rId65"/>
      <headerFooter>
        <oddFooter>&amp;C- &amp;P -</oddFooter>
      </headerFooter>
    </customSheetView>
    <customSheetView guid="{D6BD57F8-F6EE-4534-8181-C57064A1B98C}" scale="115" showGridLines="0">
      <selection activeCell="A2" sqref="A2"/>
      <colBreaks count="1" manualBreakCount="1">
        <brk id="7" max="24" man="1"/>
      </colBreaks>
      <pageMargins left="0.25" right="0.25" top="0.75" bottom="0.75" header="0.3" footer="0.3"/>
      <pageSetup paperSize="9" scale="60" orientation="portrait" horizontalDpi="300" verticalDpi="300" r:id="rId66"/>
      <headerFooter>
        <oddFooter>&amp;C- &amp;P -</oddFooter>
      </headerFooter>
    </customSheetView>
    <customSheetView guid="{277459B4-A39D-41CB-B2BE-AB6578293E76}" scale="115" showGridLines="0" printArea="1">
      <selection activeCell="A2" sqref="A2"/>
      <colBreaks count="1" manualBreakCount="1">
        <brk id="7" max="24" man="1"/>
      </colBreaks>
      <pageMargins left="0.25" right="0.25" top="0.75" bottom="0.75" header="0.3" footer="0.3"/>
      <pageSetup paperSize="9" scale="60" orientation="portrait" horizontalDpi="300" verticalDpi="300" r:id="rId67"/>
      <headerFooter>
        <oddFooter>&amp;C- &amp;P -</oddFooter>
      </headerFooter>
    </customSheetView>
  </customSheetViews>
  <mergeCells count="16">
    <mergeCell ref="A18:A19"/>
    <mergeCell ref="B18:B19"/>
    <mergeCell ref="A16:A17"/>
    <mergeCell ref="B16:B17"/>
    <mergeCell ref="A10:A11"/>
    <mergeCell ref="B10:B11"/>
    <mergeCell ref="A12:A13"/>
    <mergeCell ref="B12:B13"/>
    <mergeCell ref="A14:A15"/>
    <mergeCell ref="B14:B15"/>
    <mergeCell ref="A4:A5"/>
    <mergeCell ref="B4:B5"/>
    <mergeCell ref="A6:A7"/>
    <mergeCell ref="B6:B7"/>
    <mergeCell ref="A8:A9"/>
    <mergeCell ref="B8:B9"/>
  </mergeCells>
  <phoneticPr fontId="7"/>
  <hyperlinks>
    <hyperlink ref="G1" location="目次!A1" display="目次へ戻る"/>
  </hyperlinks>
  <pageMargins left="0.25" right="0.25" top="0.75" bottom="0.75" header="0.3" footer="0.3"/>
  <pageSetup paperSize="9" scale="60" orientation="portrait" horizontalDpi="300" verticalDpi="300" r:id="rId68"/>
  <headerFooter>
    <oddFooter>&amp;C- &amp;P -</oddFooter>
  </headerFooter>
  <colBreaks count="1" manualBreakCount="1">
    <brk id="7" max="24" man="1"/>
  </colBreaks>
  <drawing r:id="rId6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2"/>
  <sheetViews>
    <sheetView showGridLines="0" view="pageBreakPreview" zoomScaleNormal="100" zoomScaleSheetLayoutView="100" workbookViewId="0">
      <selection activeCell="F2" sqref="F2"/>
    </sheetView>
  </sheetViews>
  <sheetFormatPr defaultRowHeight="13.5"/>
  <cols>
    <col min="1" max="7" width="10.625" customWidth="1"/>
    <col min="8" max="8" width="6.625" customWidth="1"/>
  </cols>
  <sheetData>
    <row r="2" spans="1:9" ht="21" customHeight="1">
      <c r="A2" t="s">
        <v>45</v>
      </c>
      <c r="F2" s="75" t="s">
        <v>84</v>
      </c>
    </row>
    <row r="3" spans="1:9" ht="27">
      <c r="A3" s="28" t="s">
        <v>83</v>
      </c>
      <c r="B3" s="73" t="s">
        <v>82</v>
      </c>
      <c r="C3" s="28" t="s">
        <v>0</v>
      </c>
      <c r="D3" s="36" t="s">
        <v>63</v>
      </c>
      <c r="E3" s="36" t="s">
        <v>3</v>
      </c>
      <c r="F3" s="36" t="s">
        <v>4</v>
      </c>
      <c r="I3" s="20" t="s">
        <v>45</v>
      </c>
    </row>
    <row r="4" spans="1:9" ht="21" customHeight="1">
      <c r="A4" s="74" t="s">
        <v>363</v>
      </c>
      <c r="B4" s="74" t="s">
        <v>95</v>
      </c>
      <c r="C4" s="33">
        <v>264628</v>
      </c>
      <c r="D4" s="33">
        <v>66058</v>
      </c>
      <c r="E4" s="33">
        <v>180787</v>
      </c>
      <c r="F4" s="33">
        <v>17747</v>
      </c>
    </row>
    <row r="5" spans="1:9" ht="21" customHeight="1">
      <c r="A5" s="30">
        <v>1980</v>
      </c>
      <c r="B5" s="74" t="s">
        <v>96</v>
      </c>
      <c r="C5" s="33">
        <v>286451</v>
      </c>
      <c r="D5" s="33">
        <v>69332</v>
      </c>
      <c r="E5" s="33">
        <v>195366</v>
      </c>
      <c r="F5" s="33">
        <v>21690</v>
      </c>
    </row>
    <row r="6" spans="1:9" ht="21" customHeight="1">
      <c r="A6" s="30">
        <v>1985</v>
      </c>
      <c r="B6" s="74" t="s">
        <v>97</v>
      </c>
      <c r="C6" s="33">
        <v>301673</v>
      </c>
      <c r="D6" s="33">
        <v>69672</v>
      </c>
      <c r="E6" s="33">
        <v>205726</v>
      </c>
      <c r="F6" s="33">
        <v>26263</v>
      </c>
    </row>
    <row r="7" spans="1:9" ht="21" customHeight="1">
      <c r="A7" s="30">
        <v>1990</v>
      </c>
      <c r="B7" s="74" t="s">
        <v>98</v>
      </c>
      <c r="C7" s="33">
        <v>314642</v>
      </c>
      <c r="D7" s="33">
        <v>65274</v>
      </c>
      <c r="E7" s="33">
        <v>214829</v>
      </c>
      <c r="F7" s="33">
        <v>33127</v>
      </c>
    </row>
    <row r="8" spans="1:9" ht="21" customHeight="1">
      <c r="A8" s="30">
        <v>1995</v>
      </c>
      <c r="B8" s="74" t="s">
        <v>100</v>
      </c>
      <c r="C8" s="33">
        <v>326833</v>
      </c>
      <c r="D8" s="33">
        <v>60011</v>
      </c>
      <c r="E8" s="33">
        <v>223870</v>
      </c>
      <c r="F8" s="33">
        <v>42897</v>
      </c>
    </row>
    <row r="9" spans="1:9" ht="21" customHeight="1">
      <c r="A9" s="30">
        <v>2000</v>
      </c>
      <c r="B9" s="74" t="s">
        <v>102</v>
      </c>
      <c r="C9" s="33">
        <v>334824</v>
      </c>
      <c r="D9" s="33">
        <v>55484</v>
      </c>
      <c r="E9" s="33">
        <v>227065</v>
      </c>
      <c r="F9" s="33">
        <v>52131</v>
      </c>
    </row>
    <row r="10" spans="1:9" ht="21" customHeight="1">
      <c r="A10" s="30">
        <v>2005</v>
      </c>
      <c r="B10" s="74" t="s">
        <v>103</v>
      </c>
      <c r="C10" s="33">
        <v>338834</v>
      </c>
      <c r="D10" s="33">
        <v>52002</v>
      </c>
      <c r="E10" s="33">
        <v>226508</v>
      </c>
      <c r="F10" s="33">
        <v>60160</v>
      </c>
    </row>
    <row r="11" spans="1:9" ht="21" customHeight="1">
      <c r="A11" s="30">
        <v>2010</v>
      </c>
      <c r="B11" s="74" t="s">
        <v>104</v>
      </c>
      <c r="C11" s="33">
        <v>338712</v>
      </c>
      <c r="D11" s="33">
        <v>48692</v>
      </c>
      <c r="E11" s="33">
        <v>217826</v>
      </c>
      <c r="F11" s="33">
        <v>67956</v>
      </c>
    </row>
    <row r="12" spans="1:9" ht="21" customHeight="1">
      <c r="A12" s="30">
        <v>2015</v>
      </c>
      <c r="B12" s="74" t="s">
        <v>105</v>
      </c>
      <c r="C12" s="33">
        <v>335608</v>
      </c>
      <c r="D12" s="33">
        <v>41865</v>
      </c>
      <c r="E12" s="33">
        <v>204785</v>
      </c>
      <c r="F12" s="33">
        <v>81853</v>
      </c>
    </row>
  </sheetData>
  <customSheetViews>
    <customSheetView guid="{7638DF67-4320-4B2E-8CED-F30400A22A6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
    </customSheetView>
    <customSheetView guid="{033C36F7-E1E4-46BF-954B-BBA7310CE75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
    </customSheetView>
    <customSheetView guid="{36472B0F-2A8F-4437-8A5B-DB8B4B6E968E}"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
    </customSheetView>
    <customSheetView guid="{2D0A6E8D-0408-4801-8FAA-C5FD88FF0EC2}"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
    </customSheetView>
    <customSheetView guid="{CCAE2F8D-A096-471A-A5DB-761473E75C80}"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
    </customSheetView>
    <customSheetView guid="{A70FDA42-82B2-4F14-8984-2E2044C05861}"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
    </customSheetView>
    <customSheetView guid="{F8F8F397-D6A3-4BD0-9E53-3D39483D1CB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7"/>
    </customSheetView>
    <customSheetView guid="{D673FFEC-E07D-49B9-A0FC-BCF5FDFD2C67}"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8"/>
    </customSheetView>
    <customSheetView guid="{EE98275F-E3BA-4A7E-BE2A-0F7F35847352}"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9"/>
    </customSheetView>
    <customSheetView guid="{97E03D02-D480-4666-A6E1-59D4144B3FD9}"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0"/>
    </customSheetView>
    <customSheetView guid="{9A3FFD83-48B2-47DA-8A5E-53892F5AF92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1"/>
    </customSheetView>
    <customSheetView guid="{717D5D0E-03BD-42FE-B02F-A9FF9CADF1A5}"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2"/>
    </customSheetView>
    <customSheetView guid="{30A2590E-B68F-488E-B4E2-55E3D8A53AA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3"/>
    </customSheetView>
    <customSheetView guid="{031DD57E-C293-423A-8DF7-B2FDC924166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4"/>
    </customSheetView>
    <customSheetView guid="{F9B3178F-FE3C-420E-BE2A-18A94A5552B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5"/>
    </customSheetView>
    <customSheetView guid="{F314B098-4B95-4B92-8423-CB04A69922D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6"/>
    </customSheetView>
    <customSheetView guid="{BBA60712-7519-46EB-A3CF-B043CF2D8D90}"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7"/>
    </customSheetView>
    <customSheetView guid="{FAEA9D20-506D-4159-8291-B8ED06C29A0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8"/>
    </customSheetView>
    <customSheetView guid="{499C3B7B-ECFB-4FFB-BA0B-0B7B9DCC326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9"/>
    </customSheetView>
    <customSheetView guid="{582EB886-5348-41F7-B6C3-7D5782D3ACD9}"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0"/>
    </customSheetView>
    <customSheetView guid="{67A28A89-E198-4A6E-809F-7C1EE1D592B0}"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1"/>
    </customSheetView>
    <customSheetView guid="{CED0B8D9-B004-48AD-A858-70C151F3F6A0}"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2"/>
    </customSheetView>
    <customSheetView guid="{76A99285-706C-47CC-88FC-63EDE717FCB7}"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3"/>
    </customSheetView>
    <customSheetView guid="{00865AC3-5823-4499-87D6-A32864153DF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4"/>
    </customSheetView>
    <customSheetView guid="{4C996794-21C9-40EE-B88C-250D84FCBF6D}"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5"/>
    </customSheetView>
    <customSheetView guid="{730C8BCB-35C7-41C2-8A28-9035E683543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6"/>
    </customSheetView>
    <customSheetView guid="{53F629EA-943E-4BA6-8572-8C25DF74046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7"/>
    </customSheetView>
    <customSheetView guid="{607BA1E7-39D6-42C5-94A0-79958193A92D}"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8"/>
    </customSheetView>
    <customSheetView guid="{8EB6928C-5D8E-417C-8B5C-C28F488EA60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9"/>
    </customSheetView>
    <customSheetView guid="{7633100C-5BBA-4367-90F6-351983AFCCA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0"/>
    </customSheetView>
    <customSheetView guid="{A7A8BE2C-D7F6-43E2-B07A-EC84F7EA809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1"/>
    </customSheetView>
    <customSheetView guid="{B08340CC-2F8B-4F4E-9370-E7DB80052212}"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2"/>
    </customSheetView>
    <customSheetView guid="{441DB8A6-A33C-419D-875A-3F2FFBE6E0E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3"/>
    </customSheetView>
    <customSheetView guid="{2BC28E4B-9C81-4843-8B55-63150A8DD92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4"/>
    </customSheetView>
    <customSheetView guid="{CEC8D9A4-667A-441A-B348-38BA69B851DA}"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5"/>
    </customSheetView>
    <customSheetView guid="{84F041DC-148A-40FE-A6D1-68C2D054DF55}"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6"/>
    </customSheetView>
    <customSheetView guid="{EA8DD5C4-37CD-4D83-93C6-8AAE3FA22626}"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7"/>
    </customSheetView>
    <customSheetView guid="{EB719729-E4E7-4A6B-A0F2-B45634A8A39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8"/>
    </customSheetView>
    <customSheetView guid="{3BCE3315-BEC0-4AD9-A818-0BC0D795FE7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9"/>
    </customSheetView>
    <customSheetView guid="{D5E8139D-26D3-42E5-96BB-6121322C48C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0"/>
    </customSheetView>
    <customSheetView guid="{A7A537DD-3639-4028-8374-24EF93F7F50D}"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1"/>
    </customSheetView>
    <customSheetView guid="{0B51740E-E870-447D-82CF-F9426A0FDB8A}"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2"/>
    </customSheetView>
    <customSheetView guid="{B25978DA-B72A-4DF3-B7F6-0B7323E18582}"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3"/>
    </customSheetView>
    <customSheetView guid="{1FD8CC80-ABBD-4004-965D-7C3A94C6060A}"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4"/>
    </customSheetView>
    <customSheetView guid="{4B3B3520-A8B7-4246-A658-5E3046C11156}"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5"/>
    </customSheetView>
    <customSheetView guid="{8AC86257-3275-45B0-9EB5-FCC97828453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6"/>
    </customSheetView>
    <customSheetView guid="{E45D6C9F-29CA-4814-BB11-FCF7794E8FD9}"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7"/>
    </customSheetView>
    <customSheetView guid="{8B4E2514-D1F2-4DC0-817C-9C588D7DCCC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8"/>
    </customSheetView>
    <customSheetView guid="{C0326AA0-4A84-4874-8CF5-FBF582EDE8E4}"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9"/>
    </customSheetView>
    <customSheetView guid="{59B93C71-A242-4D48-B468-4BF3F954629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0"/>
    </customSheetView>
    <customSheetView guid="{1E58E4D1-4C75-4B8C-BEB1-17A46DD86746}"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1"/>
    </customSheetView>
    <customSheetView guid="{D71B0015-E1E5-4683-BC96-4B8372B0A92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2"/>
    </customSheetView>
    <customSheetView guid="{7A9295A9-5D4A-4252-8AE5-EAA229FB3161}"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3"/>
    </customSheetView>
    <customSheetView guid="{034C4040-D496-4677-9760-C8AFC8A3816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4"/>
    </customSheetView>
    <customSheetView guid="{430D13A4-4EC3-4F3B-94F5-67B604D20D9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5"/>
    </customSheetView>
    <customSheetView guid="{337CCED3-5E6B-4E3D-BC98-489707EF974E}"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6"/>
    </customSheetView>
    <customSheetView guid="{0EDD8A79-DA95-4C03-AB90-8EF8BEF7366A}"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7"/>
    </customSheetView>
    <customSheetView guid="{214495F1-9B71-47E5-887D-A07A1A95C8B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8"/>
    </customSheetView>
    <customSheetView guid="{CD8CBEF9-02F2-47BF-8155-972E366007B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9"/>
    </customSheetView>
    <customSheetView guid="{BD61EDB6-A93F-4890-AEDE-32E26E64EB3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0"/>
    </customSheetView>
    <customSheetView guid="{2551149C-B400-4FF7-9C66-7D38AF192CD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1"/>
    </customSheetView>
    <customSheetView guid="{F0A88F7F-B050-44D2-9557-2B68B424EAF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2"/>
    </customSheetView>
    <customSheetView guid="{2868789A-41EF-4245-B3C9-D4B5F666F8F4}"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3"/>
    </customSheetView>
    <customSheetView guid="{D4061CCF-D275-4D76-9A0F-61EA73C6A53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4"/>
    </customSheetView>
    <customSheetView guid="{EDD10121-F027-40CB-A383-1ABBBA7824D4}"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5"/>
    </customSheetView>
    <customSheetView guid="{D6BD57F8-F6EE-4534-8181-C57064A1B98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6"/>
    </customSheetView>
    <customSheetView guid="{277459B4-A39D-41CB-B2BE-AB6578293E76}"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7"/>
    </customSheetView>
  </customSheetViews>
  <phoneticPr fontId="7"/>
  <pageMargins left="0.7" right="0.7" top="0.75" bottom="0.75" header="0.3" footer="0.3"/>
  <pageSetup paperSize="9" orientation="portrait" horizontalDpi="300" verticalDpi="300" r:id="rId68"/>
  <colBreaks count="1" manualBreakCount="1">
    <brk id="7" max="1048575" man="1"/>
  </colBreaks>
  <drawing r:id="rId6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E9"/>
  <sheetViews>
    <sheetView zoomScale="130" zoomScaleNormal="130" zoomScaleSheetLayoutView="100" workbookViewId="0">
      <selection activeCell="Q24" sqref="Q24"/>
    </sheetView>
  </sheetViews>
  <sheetFormatPr defaultColWidth="9" defaultRowHeight="13.5"/>
  <cols>
    <col min="1" max="1" width="13.875" style="823" customWidth="1"/>
    <col min="2" max="4" width="13.75" style="823" customWidth="1"/>
    <col min="5" max="5" width="9" style="823"/>
    <col min="6" max="6" width="8.75" style="823" customWidth="1"/>
    <col min="7" max="13" width="9" style="823"/>
    <col min="14" max="14" width="2.375" style="823" customWidth="1"/>
    <col min="15" max="16384" width="9" style="823"/>
  </cols>
  <sheetData>
    <row r="1" spans="1:5">
      <c r="A1" s="823" t="s">
        <v>1722</v>
      </c>
      <c r="D1" s="125" t="s">
        <v>399</v>
      </c>
    </row>
    <row r="2" spans="1:5">
      <c r="E2" s="823" t="s">
        <v>1723</v>
      </c>
    </row>
    <row r="3" spans="1:5">
      <c r="A3" s="825"/>
      <c r="B3" s="824" t="s">
        <v>1724</v>
      </c>
      <c r="C3" s="824" t="s">
        <v>1725</v>
      </c>
    </row>
    <row r="4" spans="1:5">
      <c r="A4" s="825" t="s">
        <v>1726</v>
      </c>
      <c r="B4" s="1153">
        <v>317231</v>
      </c>
      <c r="C4" s="1154"/>
    </row>
    <row r="5" spans="1:5">
      <c r="A5" s="826"/>
      <c r="B5" s="1154"/>
      <c r="C5" s="1153">
        <v>14914</v>
      </c>
    </row>
    <row r="6" spans="1:5">
      <c r="A6" s="825" t="s">
        <v>1727</v>
      </c>
      <c r="B6" s="1153">
        <v>314731</v>
      </c>
      <c r="C6" s="1154"/>
    </row>
    <row r="7" spans="1:5">
      <c r="A7" s="826"/>
      <c r="B7" s="1154"/>
      <c r="C7" s="1153">
        <v>13213</v>
      </c>
    </row>
    <row r="8" spans="1:5">
      <c r="A8" s="825" t="s">
        <v>1728</v>
      </c>
      <c r="B8" s="1153">
        <v>269739</v>
      </c>
      <c r="C8" s="1154"/>
    </row>
    <row r="9" spans="1:5">
      <c r="A9" s="826"/>
      <c r="B9" s="1154"/>
      <c r="C9" s="1153">
        <v>10142</v>
      </c>
    </row>
  </sheetData>
  <customSheetViews>
    <customSheetView guid="{7638DF67-4320-4B2E-8CED-F30400A22A6F}" scale="130" fitToPage="1">
      <selection activeCell="Q24" sqref="Q24"/>
      <pageMargins left="0.7" right="0.7" top="0.75" bottom="0.75" header="0.3" footer="0.3"/>
      <pageSetup paperSize="9" scale="64" fitToHeight="0" orientation="portrait" horizontalDpi="300" verticalDpi="300" r:id="rId1"/>
    </customSheetView>
    <customSheetView guid="{D6BD57F8-F6EE-4534-8181-C57064A1B98C}" scale="130" fitToPage="1">
      <selection activeCell="Q24" sqref="Q24"/>
      <pageMargins left="0.7" right="0.7" top="0.75" bottom="0.75" header="0.3" footer="0.3"/>
      <pageSetup paperSize="9" scale="64" fitToHeight="0" orientation="portrait" horizontalDpi="300" verticalDpi="300" r:id="rId2"/>
    </customSheetView>
    <customSheetView guid="{277459B4-A39D-41CB-B2BE-AB6578293E76}" scale="130" fitToPage="1">
      <selection activeCell="Q24" sqref="Q24"/>
      <pageMargins left="0.7" right="0.7" top="0.75" bottom="0.75" header="0.3" footer="0.3"/>
      <pageSetup paperSize="9" scale="64" fitToHeight="0" orientation="portrait" horizontalDpi="300" verticalDpi="300" r:id="rId3"/>
    </customSheetView>
  </customSheetViews>
  <phoneticPr fontId="7"/>
  <hyperlinks>
    <hyperlink ref="D1" location="目次!A1" display="目次へ戻る"/>
  </hyperlinks>
  <pageMargins left="0.7" right="0.7" top="0.75" bottom="0.75" header="0.3" footer="0.3"/>
  <pageSetup paperSize="9" scale="64" fitToHeight="0" orientation="portrait" horizontalDpi="300" verticalDpi="300" r:id="rId4"/>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2"/>
  <sheetViews>
    <sheetView showGridLines="0" zoomScale="85" zoomScaleNormal="130" zoomScaleSheetLayoutView="100" workbookViewId="0">
      <selection activeCell="L29" sqref="L29"/>
    </sheetView>
  </sheetViews>
  <sheetFormatPr defaultRowHeight="13.5"/>
  <cols>
    <col min="1" max="1" width="31" customWidth="1"/>
    <col min="2" max="2" width="14.625" customWidth="1"/>
    <col min="3" max="3" width="5.75" customWidth="1"/>
    <col min="4" max="4" width="5.875" customWidth="1"/>
    <col min="5" max="5" width="14.625" customWidth="1"/>
    <col min="6" max="6" width="10.625" bestFit="1" customWidth="1"/>
  </cols>
  <sheetData>
    <row r="1" spans="1:7">
      <c r="F1" s="125" t="s">
        <v>399</v>
      </c>
    </row>
    <row r="2" spans="1:7">
      <c r="A2" s="212" t="s">
        <v>2491</v>
      </c>
      <c r="G2" s="212" t="s">
        <v>2490</v>
      </c>
    </row>
    <row r="3" spans="1:7">
      <c r="E3" s="292" t="s">
        <v>752</v>
      </c>
    </row>
    <row r="4" spans="1:7" ht="22.5" customHeight="1">
      <c r="A4" s="237" t="s">
        <v>434</v>
      </c>
      <c r="B4" s="143" t="s">
        <v>2061</v>
      </c>
      <c r="C4" s="143"/>
      <c r="D4" s="143"/>
      <c r="E4" s="142"/>
      <c r="F4" s="141"/>
      <c r="G4" s="140"/>
    </row>
    <row r="5" spans="1:7" ht="22.5" customHeight="1">
      <c r="A5" s="237"/>
      <c r="B5" s="143" t="s">
        <v>433</v>
      </c>
      <c r="C5" s="143"/>
      <c r="D5" s="143"/>
      <c r="E5" s="143" t="s">
        <v>432</v>
      </c>
      <c r="F5" s="141" t="s">
        <v>431</v>
      </c>
      <c r="G5" s="140"/>
    </row>
    <row r="6" spans="1:7" ht="22.5" customHeight="1">
      <c r="A6" s="237" t="s">
        <v>430</v>
      </c>
      <c r="B6" s="143">
        <v>36534</v>
      </c>
      <c r="C6" s="143"/>
      <c r="D6" s="143"/>
      <c r="E6" s="143">
        <v>3778</v>
      </c>
      <c r="F6" s="141"/>
      <c r="G6" s="140"/>
    </row>
    <row r="7" spans="1:7" ht="22.5" customHeight="1">
      <c r="A7" s="237" t="s">
        <v>428</v>
      </c>
      <c r="B7" s="143">
        <v>21012</v>
      </c>
      <c r="C7" s="143"/>
      <c r="D7" s="143"/>
      <c r="E7" s="143">
        <v>1221</v>
      </c>
      <c r="F7" s="141"/>
      <c r="G7" s="140"/>
    </row>
    <row r="8" spans="1:7" ht="22.5" customHeight="1">
      <c r="A8" s="237" t="s">
        <v>429</v>
      </c>
      <c r="B8" s="143">
        <v>20347</v>
      </c>
      <c r="C8" s="143"/>
      <c r="D8" s="143"/>
      <c r="E8" s="143">
        <v>785</v>
      </c>
      <c r="F8" s="141"/>
      <c r="G8" s="140"/>
    </row>
    <row r="9" spans="1:7" ht="22.5" customHeight="1">
      <c r="A9" s="237" t="s">
        <v>427</v>
      </c>
      <c r="B9" s="143">
        <v>17516</v>
      </c>
      <c r="C9" s="143"/>
      <c r="D9" s="143"/>
      <c r="E9" s="143">
        <v>1123</v>
      </c>
      <c r="F9" s="141"/>
      <c r="G9" s="140"/>
    </row>
    <row r="10" spans="1:7" ht="22.5" customHeight="1">
      <c r="A10" s="237" t="s">
        <v>426</v>
      </c>
      <c r="B10" s="143">
        <v>15047</v>
      </c>
      <c r="C10" s="143"/>
      <c r="D10" s="143"/>
      <c r="E10" s="143">
        <v>1774</v>
      </c>
      <c r="F10" s="141"/>
      <c r="G10" s="140"/>
    </row>
    <row r="11" spans="1:7" ht="22.5" customHeight="1">
      <c r="A11" s="237" t="s">
        <v>425</v>
      </c>
      <c r="B11" s="143">
        <v>12556</v>
      </c>
      <c r="C11" s="143"/>
      <c r="D11" s="143"/>
      <c r="E11" s="143">
        <v>1457</v>
      </c>
      <c r="F11" s="141"/>
      <c r="G11" s="140"/>
    </row>
    <row r="12" spans="1:7" ht="22.5" customHeight="1">
      <c r="A12" s="237" t="s">
        <v>424</v>
      </c>
      <c r="B12" s="143">
        <v>9348</v>
      </c>
      <c r="C12" s="143"/>
      <c r="D12" s="143"/>
      <c r="E12" s="143">
        <v>372</v>
      </c>
      <c r="F12" s="141"/>
      <c r="G12" s="140"/>
    </row>
    <row r="13" spans="1:7" ht="22.5" customHeight="1">
      <c r="A13" s="237" t="s">
        <v>423</v>
      </c>
      <c r="B13" s="143">
        <v>6044</v>
      </c>
      <c r="C13" s="143"/>
      <c r="D13" s="143"/>
      <c r="E13" s="143">
        <v>1302</v>
      </c>
      <c r="F13" s="141"/>
      <c r="G13" s="140"/>
    </row>
    <row r="14" spans="1:7" ht="22.5" customHeight="1">
      <c r="A14" s="237" t="s">
        <v>422</v>
      </c>
      <c r="B14" s="143">
        <v>5854</v>
      </c>
      <c r="C14" s="143"/>
      <c r="D14" s="143"/>
      <c r="E14" s="143">
        <v>815</v>
      </c>
      <c r="F14" s="141"/>
      <c r="G14" s="140"/>
    </row>
    <row r="15" spans="1:7" ht="22.5" customHeight="1">
      <c r="A15" s="237" t="s">
        <v>420</v>
      </c>
      <c r="B15" s="143">
        <v>4872</v>
      </c>
      <c r="C15" s="143"/>
      <c r="D15" s="143"/>
      <c r="E15" s="143">
        <v>448</v>
      </c>
      <c r="F15" s="141"/>
      <c r="G15" s="140"/>
    </row>
    <row r="16" spans="1:7" ht="22.5" customHeight="1">
      <c r="A16" s="237" t="s">
        <v>419</v>
      </c>
      <c r="B16" s="143">
        <v>4614</v>
      </c>
      <c r="C16" s="143"/>
      <c r="D16" s="143"/>
      <c r="E16" s="143">
        <v>1315</v>
      </c>
      <c r="F16" s="141"/>
      <c r="G16" s="140"/>
    </row>
    <row r="17" spans="1:7" ht="22.5" customHeight="1">
      <c r="A17" s="237" t="s">
        <v>421</v>
      </c>
      <c r="B17" s="143">
        <v>4405</v>
      </c>
      <c r="C17" s="143"/>
      <c r="D17" s="143"/>
      <c r="E17" s="143">
        <v>348</v>
      </c>
      <c r="F17" s="141"/>
      <c r="G17" s="140"/>
    </row>
    <row r="18" spans="1:7" ht="22.5" customHeight="1">
      <c r="A18" s="237" t="s">
        <v>418</v>
      </c>
      <c r="B18" s="143">
        <v>2281</v>
      </c>
      <c r="C18" s="143"/>
      <c r="D18" s="143"/>
      <c r="E18" s="143">
        <v>137</v>
      </c>
      <c r="F18" s="141"/>
      <c r="G18" s="140"/>
    </row>
    <row r="19" spans="1:7" ht="22.5" customHeight="1">
      <c r="A19" s="237" t="s">
        <v>417</v>
      </c>
      <c r="B19" s="143">
        <v>1414</v>
      </c>
      <c r="C19" s="143"/>
      <c r="D19" s="143"/>
      <c r="E19" s="143">
        <v>77</v>
      </c>
      <c r="F19" s="141"/>
      <c r="G19" s="140"/>
    </row>
    <row r="20" spans="1:7" ht="22.5" customHeight="1">
      <c r="A20" s="237" t="s">
        <v>416</v>
      </c>
      <c r="B20" s="143">
        <v>763</v>
      </c>
      <c r="C20" s="143"/>
      <c r="D20" s="143"/>
      <c r="E20" s="143">
        <v>70</v>
      </c>
      <c r="F20" s="141"/>
      <c r="G20" s="140"/>
    </row>
    <row r="21" spans="1:7" ht="22.5" customHeight="1">
      <c r="A21" s="237" t="s">
        <v>415</v>
      </c>
      <c r="B21" s="143">
        <v>254</v>
      </c>
      <c r="C21" s="143"/>
      <c r="D21" s="143"/>
      <c r="E21" s="143">
        <v>22</v>
      </c>
      <c r="F21" s="141"/>
      <c r="G21" s="140"/>
    </row>
    <row r="22" spans="1:7" ht="22.5" customHeight="1">
      <c r="A22" s="237" t="s">
        <v>414</v>
      </c>
      <c r="B22" s="143">
        <v>7</v>
      </c>
      <c r="C22" s="143"/>
      <c r="D22" s="143"/>
      <c r="E22" s="142">
        <v>1</v>
      </c>
      <c r="F22" s="141"/>
      <c r="G22" s="140"/>
    </row>
  </sheetData>
  <customSheetViews>
    <customSheetView guid="{7638DF67-4320-4B2E-8CED-F30400A22A6F}"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1"/>
    </customSheetView>
    <customSheetView guid="{033C36F7-E1E4-46BF-954B-BBA7310CE75C}" scale="85" showGridLines="0">
      <selection activeCell="B26" sqref="B26"/>
      <colBreaks count="1" manualBreakCount="1">
        <brk id="6" max="24" man="1"/>
      </colBreaks>
      <pageMargins left="0.7" right="0.7" top="0.75" bottom="0.75" header="0.3" footer="0.3"/>
      <pageSetup paperSize="9" scale="55" orientation="portrait" horizontalDpi="300" verticalDpi="300" r:id="rId2"/>
    </customSheetView>
    <customSheetView guid="{36472B0F-2A8F-4437-8A5B-DB8B4B6E968E}"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3"/>
    </customSheetView>
    <customSheetView guid="{2D0A6E8D-0408-4801-8FAA-C5FD88FF0EC2}" scale="85" showGridLines="0">
      <selection activeCell="B26" sqref="B26"/>
      <colBreaks count="1" manualBreakCount="1">
        <brk id="6" max="24" man="1"/>
      </colBreaks>
      <pageMargins left="0.7" right="0.7" top="0.75" bottom="0.75" header="0.3" footer="0.3"/>
      <pageSetup paperSize="9" scale="55" orientation="portrait" horizontalDpi="300" verticalDpi="300" r:id="rId4"/>
    </customSheetView>
    <customSheetView guid="{CCAE2F8D-A096-471A-A5DB-761473E75C80}"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5"/>
    </customSheetView>
    <customSheetView guid="{A70FDA42-82B2-4F14-8984-2E2044C05861}" scale="85" showGridLines="0">
      <selection activeCell="B26" sqref="B26"/>
      <colBreaks count="1" manualBreakCount="1">
        <brk id="6" max="24" man="1"/>
      </colBreaks>
      <pageMargins left="0.7" right="0.7" top="0.75" bottom="0.75" header="0.3" footer="0.3"/>
      <pageSetup paperSize="9" scale="55" orientation="portrait" horizontalDpi="300" verticalDpi="300" r:id="rId6"/>
    </customSheetView>
    <customSheetView guid="{F8F8F397-D6A3-4BD0-9E53-3D39483D1CBF}" scale="85" showGridLines="0">
      <selection activeCell="B26" sqref="B26"/>
      <colBreaks count="1" manualBreakCount="1">
        <brk id="6" max="24" man="1"/>
      </colBreaks>
      <pageMargins left="0.7" right="0.7" top="0.75" bottom="0.75" header="0.3" footer="0.3"/>
      <pageSetup paperSize="9" scale="55" orientation="portrait" horizontalDpi="300" verticalDpi="300" r:id="rId7"/>
    </customSheetView>
    <customSheetView guid="{D673FFEC-E07D-49B9-A0FC-BCF5FDFD2C67}" scale="85" showGridLines="0">
      <selection activeCell="B26" sqref="B26"/>
      <colBreaks count="1" manualBreakCount="1">
        <brk id="6" max="24" man="1"/>
      </colBreaks>
      <pageMargins left="0.7" right="0.7" top="0.75" bottom="0.75" header="0.3" footer="0.3"/>
      <pageSetup paperSize="9" scale="55" orientation="portrait" horizontalDpi="300" verticalDpi="300" r:id="rId8"/>
    </customSheetView>
    <customSheetView guid="{EE98275F-E3BA-4A7E-BE2A-0F7F35847352}"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9"/>
    </customSheetView>
    <customSheetView guid="{97E03D02-D480-4666-A6E1-59D4144B3FD9}" scale="85" showGridLines="0" printArea="1">
      <colBreaks count="1" manualBreakCount="1">
        <brk id="6" max="24" man="1"/>
      </colBreaks>
      <pageMargins left="0.7" right="0.7" top="0.75" bottom="0.75" header="0.3" footer="0.3"/>
      <pageSetup paperSize="9" scale="55" orientation="portrait" horizontalDpi="300" verticalDpi="300" r:id="rId10"/>
    </customSheetView>
    <customSheetView guid="{9A3FFD83-48B2-47DA-8A5E-53892F5AF928}"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11"/>
    </customSheetView>
    <customSheetView guid="{717D5D0E-03BD-42FE-B02F-A9FF9CADF1A5}" scale="85" showGridLines="0">
      <selection activeCell="B26" sqref="B26"/>
      <colBreaks count="1" manualBreakCount="1">
        <brk id="6" max="24" man="1"/>
      </colBreaks>
      <pageMargins left="0.7" right="0.7" top="0.75" bottom="0.75" header="0.3" footer="0.3"/>
      <pageSetup paperSize="9" scale="55" orientation="portrait" horizontalDpi="300" verticalDpi="300" r:id="rId12"/>
    </customSheetView>
    <customSheetView guid="{30A2590E-B68F-488E-B4E2-55E3D8A53AAC}" scale="85" showGridLines="0">
      <selection activeCell="B26" sqref="B26"/>
      <colBreaks count="1" manualBreakCount="1">
        <brk id="6" max="24" man="1"/>
      </colBreaks>
      <pageMargins left="0.7" right="0.7" top="0.75" bottom="0.75" header="0.3" footer="0.3"/>
      <pageSetup paperSize="9" scale="55" orientation="portrait" horizontalDpi="300" verticalDpi="300" r:id="rId13"/>
    </customSheetView>
    <customSheetView guid="{031DD57E-C293-423A-8DF7-B2FDC9241663}" scale="85" showGridLines="0">
      <selection activeCell="B26" sqref="B26"/>
      <colBreaks count="1" manualBreakCount="1">
        <brk id="6" max="24" man="1"/>
      </colBreaks>
      <pageMargins left="0.7" right="0.7" top="0.75" bottom="0.75" header="0.3" footer="0.3"/>
      <pageSetup paperSize="9" scale="55" orientation="portrait" horizontalDpi="300" verticalDpi="300" r:id="rId14"/>
    </customSheetView>
    <customSheetView guid="{F9B3178F-FE3C-420E-BE2A-18A94A5552B8}" scale="85" showGridLines="0">
      <selection activeCell="B26" sqref="B26"/>
      <colBreaks count="1" manualBreakCount="1">
        <brk id="6" max="24" man="1"/>
      </colBreaks>
      <pageMargins left="0.7" right="0.7" top="0.75" bottom="0.75" header="0.3" footer="0.3"/>
      <pageSetup paperSize="9" scale="55" orientation="portrait" horizontalDpi="300" verticalDpi="300" r:id="rId15"/>
    </customSheetView>
    <customSheetView guid="{F314B098-4B95-4B92-8423-CB04A69922DF}" scale="85" showGridLines="0" printArea="1">
      <colBreaks count="1" manualBreakCount="1">
        <brk id="6" max="24" man="1"/>
      </colBreaks>
      <pageMargins left="0.7" right="0.7" top="0.75" bottom="0.75" header="0.3" footer="0.3"/>
      <pageSetup paperSize="9" scale="55" orientation="portrait" horizontalDpi="300" verticalDpi="300" r:id="rId16"/>
    </customSheetView>
    <customSheetView guid="{BBA60712-7519-46EB-A3CF-B043CF2D8D90}" scale="85" showGridLines="0" printArea="1">
      <colBreaks count="1" manualBreakCount="1">
        <brk id="6" max="24" man="1"/>
      </colBreaks>
      <pageMargins left="0.7" right="0.7" top="0.75" bottom="0.75" header="0.3" footer="0.3"/>
      <pageSetup paperSize="9" scale="55" orientation="portrait" horizontalDpi="300" verticalDpi="300" r:id="rId17"/>
    </customSheetView>
    <customSheetView guid="{FAEA9D20-506D-4159-8291-B8ED06C29A08}" scale="85" showGridLines="0">
      <colBreaks count="1" manualBreakCount="1">
        <brk id="6" max="24" man="1"/>
      </colBreaks>
      <pageMargins left="0.7" right="0.7" top="0.75" bottom="0.75" header="0.3" footer="0.3"/>
      <pageSetup paperSize="9" scale="55" orientation="portrait" horizontalDpi="300" verticalDpi="300" r:id="rId18"/>
    </customSheetView>
    <customSheetView guid="{499C3B7B-ECFB-4FFB-BA0B-0B7B9DCC326F}" scale="85" showGridLines="0" printArea="1">
      <colBreaks count="1" manualBreakCount="1">
        <brk id="6" max="24" man="1"/>
      </colBreaks>
      <pageMargins left="0.7" right="0.7" top="0.75" bottom="0.75" header="0.3" footer="0.3"/>
      <pageSetup paperSize="9" scale="55" orientation="portrait" horizontalDpi="300" verticalDpi="300" r:id="rId19"/>
    </customSheetView>
    <customSheetView guid="{582EB886-5348-41F7-B6C3-7D5782D3ACD9}" scale="85" showGridLines="0">
      <colBreaks count="1" manualBreakCount="1">
        <brk id="6" max="24" man="1"/>
      </colBreaks>
      <pageMargins left="0.7" right="0.7" top="0.75" bottom="0.75" header="0.3" footer="0.3"/>
      <pageSetup paperSize="9" scale="55" orientation="portrait" horizontalDpi="300" verticalDpi="300" r:id="rId20"/>
    </customSheetView>
    <customSheetView guid="{67A28A89-E198-4A6E-809F-7C1EE1D592B0}" scale="85" showGridLines="0" printArea="1">
      <colBreaks count="1" manualBreakCount="1">
        <brk id="6" max="24" man="1"/>
      </colBreaks>
      <pageMargins left="0.7" right="0.7" top="0.75" bottom="0.75" header="0.3" footer="0.3"/>
      <pageSetup paperSize="9" scale="55" orientation="portrait" horizontalDpi="300" verticalDpi="300" r:id="rId21"/>
    </customSheetView>
    <customSheetView guid="{CED0B8D9-B004-48AD-A858-70C151F3F6A0}" scale="85" showGridLines="0">
      <colBreaks count="1" manualBreakCount="1">
        <brk id="6" max="24" man="1"/>
      </colBreaks>
      <pageMargins left="0.7" right="0.7" top="0.75" bottom="0.75" header="0.3" footer="0.3"/>
      <pageSetup paperSize="9" scale="55" orientation="portrait" horizontalDpi="300" verticalDpi="300" r:id="rId22"/>
    </customSheetView>
    <customSheetView guid="{76A99285-706C-47CC-88FC-63EDE717FCB7}" scale="85" showGridLines="0">
      <colBreaks count="1" manualBreakCount="1">
        <brk id="6" max="24" man="1"/>
      </colBreaks>
      <pageMargins left="0.7" right="0.7" top="0.75" bottom="0.75" header="0.3" footer="0.3"/>
      <pageSetup paperSize="9" scale="55" orientation="portrait" horizontalDpi="300" verticalDpi="300" r:id="rId23"/>
    </customSheetView>
    <customSheetView guid="{00865AC3-5823-4499-87D6-A32864153DFC}" scale="85" showGridLines="0">
      <colBreaks count="1" manualBreakCount="1">
        <brk id="6" max="24" man="1"/>
      </colBreaks>
      <pageMargins left="0.7" right="0.7" top="0.75" bottom="0.75" header="0.3" footer="0.3"/>
      <pageSetup paperSize="9" scale="55" orientation="portrait" horizontalDpi="300" verticalDpi="300" r:id="rId24"/>
    </customSheetView>
    <customSheetView guid="{4C996794-21C9-40EE-B88C-250D84FCBF6D}" scale="70" showGridLines="0" printArea="1">
      <colBreaks count="1" manualBreakCount="1">
        <brk id="6" max="24" man="1"/>
      </colBreaks>
      <pageMargins left="0.7" right="0.7" top="0.75" bottom="0.75" header="0.3" footer="0.3"/>
      <pageSetup paperSize="9" scale="55" orientation="portrait" horizontalDpi="300" verticalDpi="300" r:id="rId25"/>
    </customSheetView>
    <customSheetView guid="{730C8BCB-35C7-41C2-8A28-9035E6835433}" scale="70" showGridLines="0">
      <colBreaks count="1" manualBreakCount="1">
        <brk id="6" max="24" man="1"/>
      </colBreaks>
      <pageMargins left="0.7" right="0.7" top="0.75" bottom="0.75" header="0.3" footer="0.3"/>
      <pageSetup paperSize="9" scale="55" orientation="portrait" horizontalDpi="300" verticalDpi="300" r:id="rId26"/>
    </customSheetView>
    <customSheetView guid="{53F629EA-943E-4BA6-8572-8C25DF74046C}" scale="70" showGridLines="0">
      <colBreaks count="1" manualBreakCount="1">
        <brk id="6" max="24" man="1"/>
      </colBreaks>
      <pageMargins left="0.7" right="0.7" top="0.75" bottom="0.75" header="0.3" footer="0.3"/>
      <pageSetup paperSize="9" scale="55" orientation="portrait" horizontalDpi="300" verticalDpi="300" r:id="rId27"/>
    </customSheetView>
    <customSheetView guid="{607BA1E7-39D6-42C5-94A0-79958193A92D}" scale="70" showGridLines="0">
      <colBreaks count="1" manualBreakCount="1">
        <brk id="6" max="24" man="1"/>
      </colBreaks>
      <pageMargins left="0.7" right="0.7" top="0.75" bottom="0.75" header="0.3" footer="0.3"/>
      <pageSetup paperSize="9" scale="55" orientation="portrait" horizontalDpi="300" verticalDpi="300" r:id="rId28"/>
    </customSheetView>
    <customSheetView guid="{8EB6928C-5D8E-417C-8B5C-C28F488EA60F}" scale="70" showGridLines="0">
      <colBreaks count="1" manualBreakCount="1">
        <brk id="6" max="24" man="1"/>
      </colBreaks>
      <pageMargins left="0.7" right="0.7" top="0.75" bottom="0.75" header="0.3" footer="0.3"/>
      <pageSetup paperSize="9" scale="55" orientation="portrait" horizontalDpi="300" verticalDpi="300" r:id="rId29"/>
    </customSheetView>
    <customSheetView guid="{7633100C-5BBA-4367-90F6-351983AFCCA3}" scale="70" showGridLines="0">
      <colBreaks count="1" manualBreakCount="1">
        <brk id="6" max="24" man="1"/>
      </colBreaks>
      <pageMargins left="0.7" right="0.7" top="0.75" bottom="0.75" header="0.3" footer="0.3"/>
      <pageSetup paperSize="9" scale="55" orientation="portrait" horizontalDpi="300" verticalDpi="300" r:id="rId30"/>
    </customSheetView>
    <customSheetView guid="{A7A8BE2C-D7F6-43E2-B07A-EC84F7EA809C}" scale="80" showGridLines="0" printArea="1">
      <colBreaks count="1" manualBreakCount="1">
        <brk id="6" max="24" man="1"/>
      </colBreaks>
      <pageMargins left="0.7" right="0.7" top="0.75" bottom="0.75" header="0.3" footer="0.3"/>
      <pageSetup paperSize="9" scale="55" orientation="portrait" horizontalDpi="300" verticalDpi="300" r:id="rId31"/>
    </customSheetView>
    <customSheetView guid="{B08340CC-2F8B-4F4E-9370-E7DB80052212}" showGridLines="0">
      <colBreaks count="1" manualBreakCount="1">
        <brk id="6" max="24" man="1"/>
      </colBreaks>
      <pageMargins left="0.7" right="0.7" top="0.75" bottom="0.75" header="0.3" footer="0.3"/>
      <pageSetup paperSize="9" scale="55" orientation="portrait" horizontalDpi="300" verticalDpi="300" r:id="rId32"/>
    </customSheetView>
    <customSheetView guid="{441DB8A6-A33C-419D-875A-3F2FFBE6E0E8}" scale="85" showGridLines="0">
      <colBreaks count="1" manualBreakCount="1">
        <brk id="6" max="24" man="1"/>
      </colBreaks>
      <pageMargins left="0.7" right="0.7" top="0.75" bottom="0.75" header="0.3" footer="0.3"/>
      <pageSetup paperSize="9" scale="55" orientation="portrait" horizontalDpi="300" verticalDpi="300" r:id="rId33"/>
    </customSheetView>
    <customSheetView guid="{2BC28E4B-9C81-4843-8B55-63150A8DD92B}" scale="85" showGridLines="0">
      <colBreaks count="1" manualBreakCount="1">
        <brk id="6" max="24" man="1"/>
      </colBreaks>
      <pageMargins left="0.7" right="0.7" top="0.75" bottom="0.75" header="0.3" footer="0.3"/>
      <pageSetup paperSize="9" scale="55" orientation="portrait" horizontalDpi="300" verticalDpi="300" r:id="rId34"/>
    </customSheetView>
    <customSheetView guid="{CEC8D9A4-667A-441A-B348-38BA69B851DA}" scale="85" showGridLines="0">
      <colBreaks count="1" manualBreakCount="1">
        <brk id="6" max="24" man="1"/>
      </colBreaks>
      <pageMargins left="0.7" right="0.7" top="0.75" bottom="0.75" header="0.3" footer="0.3"/>
      <pageSetup paperSize="9" scale="55" orientation="portrait" horizontalDpi="300" verticalDpi="300" r:id="rId35"/>
    </customSheetView>
    <customSheetView guid="{84F041DC-148A-40FE-A6D1-68C2D054DF55}" scale="85" showGridLines="0">
      <colBreaks count="1" manualBreakCount="1">
        <brk id="6" max="24" man="1"/>
      </colBreaks>
      <pageMargins left="0.7" right="0.7" top="0.75" bottom="0.75" header="0.3" footer="0.3"/>
      <pageSetup paperSize="9" scale="55" orientation="portrait" horizontalDpi="300" verticalDpi="300" r:id="rId36"/>
    </customSheetView>
    <customSheetView guid="{EA8DD5C4-37CD-4D83-93C6-8AAE3FA22626}" scale="85" showGridLines="0">
      <colBreaks count="1" manualBreakCount="1">
        <brk id="6" max="24" man="1"/>
      </colBreaks>
      <pageMargins left="0.7" right="0.7" top="0.75" bottom="0.75" header="0.3" footer="0.3"/>
      <pageSetup paperSize="9" scale="55" orientation="portrait" horizontalDpi="300" verticalDpi="300" r:id="rId37"/>
    </customSheetView>
    <customSheetView guid="{EB719729-E4E7-4A6B-A0F2-B45634A8A39C}" scale="85" showGridLines="0">
      <colBreaks count="1" manualBreakCount="1">
        <brk id="6" max="24" man="1"/>
      </colBreaks>
      <pageMargins left="0.7" right="0.7" top="0.75" bottom="0.75" header="0.3" footer="0.3"/>
      <pageSetup paperSize="9" scale="55" orientation="portrait" horizontalDpi="300" verticalDpi="300" r:id="rId38"/>
    </customSheetView>
    <customSheetView guid="{3BCE3315-BEC0-4AD9-A818-0BC0D795FE7B}" scale="85" showGridLines="0" printArea="1">
      <colBreaks count="1" manualBreakCount="1">
        <brk id="6" max="24" man="1"/>
      </colBreaks>
      <pageMargins left="0.7" right="0.7" top="0.75" bottom="0.75" header="0.3" footer="0.3"/>
      <pageSetup paperSize="9" scale="55" orientation="portrait" horizontalDpi="300" verticalDpi="300" r:id="rId39"/>
    </customSheetView>
    <customSheetView guid="{D5E8139D-26D3-42E5-96BB-6121322C48CB}" scale="85" showGridLines="0">
      <colBreaks count="1" manualBreakCount="1">
        <brk id="6" max="24" man="1"/>
      </colBreaks>
      <pageMargins left="0.7" right="0.7" top="0.75" bottom="0.75" header="0.3" footer="0.3"/>
      <pageSetup paperSize="9" scale="55" orientation="portrait" horizontalDpi="300" verticalDpi="300" r:id="rId40"/>
    </customSheetView>
    <customSheetView guid="{A7A537DD-3639-4028-8374-24EF93F7F50D}" scale="85" showGridLines="0" printArea="1">
      <colBreaks count="1" manualBreakCount="1">
        <brk id="6" max="24" man="1"/>
      </colBreaks>
      <pageMargins left="0.7" right="0.7" top="0.75" bottom="0.75" header="0.3" footer="0.3"/>
      <pageSetup paperSize="9" scale="55" orientation="portrait" horizontalDpi="300" verticalDpi="300" r:id="rId41"/>
    </customSheetView>
    <customSheetView guid="{0B51740E-E870-447D-82CF-F9426A0FDB8A}" scale="85" showGridLines="0">
      <colBreaks count="1" manualBreakCount="1">
        <brk id="6" max="24" man="1"/>
      </colBreaks>
      <pageMargins left="0.7" right="0.7" top="0.75" bottom="0.75" header="0.3" footer="0.3"/>
      <pageSetup paperSize="9" scale="55" orientation="portrait" horizontalDpi="300" verticalDpi="300" r:id="rId42"/>
    </customSheetView>
    <customSheetView guid="{B25978DA-B72A-4DF3-B7F6-0B7323E18582}" scale="85" showGridLines="0">
      <colBreaks count="1" manualBreakCount="1">
        <brk id="6" max="24" man="1"/>
      </colBreaks>
      <pageMargins left="0.7" right="0.7" top="0.75" bottom="0.75" header="0.3" footer="0.3"/>
      <pageSetup paperSize="9" scale="55" orientation="portrait" horizontalDpi="300" verticalDpi="300" r:id="rId43"/>
    </customSheetView>
    <customSheetView guid="{1FD8CC80-ABBD-4004-965D-7C3A94C6060A}"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4"/>
    </customSheetView>
    <customSheetView guid="{4B3B3520-A8B7-4246-A658-5E3046C11156}"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5"/>
    </customSheetView>
    <customSheetView guid="{8AC86257-3275-45B0-9EB5-FCC978284538}" scale="85" showGridLines="0">
      <selection activeCell="B26" sqref="B26"/>
      <colBreaks count="1" manualBreakCount="1">
        <brk id="6" max="24" man="1"/>
      </colBreaks>
      <pageMargins left="0.7" right="0.7" top="0.75" bottom="0.75" header="0.3" footer="0.3"/>
      <pageSetup paperSize="9" scale="55" orientation="portrait" horizontalDpi="300" verticalDpi="300" r:id="rId46"/>
    </customSheetView>
    <customSheetView guid="{E45D6C9F-29CA-4814-BB11-FCF7794E8FD9}"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7"/>
    </customSheetView>
    <customSheetView guid="{8B4E2514-D1F2-4DC0-817C-9C588D7DCCCB}"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8"/>
    </customSheetView>
    <customSheetView guid="{C0326AA0-4A84-4874-8CF5-FBF582EDE8E4}"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9"/>
    </customSheetView>
    <customSheetView guid="{59B93C71-A242-4D48-B468-4BF3F954629F}"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50"/>
    </customSheetView>
    <customSheetView guid="{1E58E4D1-4C75-4B8C-BEB1-17A46DD86746}" scale="85" showGridLines="0">
      <selection activeCell="B26" sqref="B26"/>
      <colBreaks count="1" manualBreakCount="1">
        <brk id="6" max="24" man="1"/>
      </colBreaks>
      <pageMargins left="0.7" right="0.7" top="0.75" bottom="0.75" header="0.3" footer="0.3"/>
      <pageSetup paperSize="9" scale="55" orientation="portrait" horizontalDpi="300" verticalDpi="300" r:id="rId51"/>
    </customSheetView>
    <customSheetView guid="{D71B0015-E1E5-4683-BC96-4B8372B0A92C}"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52"/>
    </customSheetView>
    <customSheetView guid="{7A9295A9-5D4A-4252-8AE5-EAA229FB3161}"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53"/>
    </customSheetView>
    <customSheetView guid="{034C4040-D496-4677-9760-C8AFC8A3816C}" scale="85" showGridLines="0">
      <selection activeCell="B26" sqref="B26"/>
      <colBreaks count="1" manualBreakCount="1">
        <brk id="6" max="24" man="1"/>
      </colBreaks>
      <pageMargins left="0.7" right="0.7" top="0.75" bottom="0.75" header="0.3" footer="0.3"/>
      <pageSetup paperSize="9" scale="55" orientation="portrait" horizontalDpi="300" verticalDpi="300" r:id="rId54"/>
    </customSheetView>
    <customSheetView guid="{430D13A4-4EC3-4F3B-94F5-67B604D20D98}"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55"/>
    </customSheetView>
    <customSheetView guid="{337CCED3-5E6B-4E3D-BC98-489707EF974E}"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56"/>
    </customSheetView>
    <customSheetView guid="{0EDD8A79-DA95-4C03-AB90-8EF8BEF7366A}" scale="85" showGridLines="0">
      <selection activeCell="B26" sqref="B26"/>
      <colBreaks count="1" manualBreakCount="1">
        <brk id="6" max="24" man="1"/>
      </colBreaks>
      <pageMargins left="0.7" right="0.7" top="0.75" bottom="0.75" header="0.3" footer="0.3"/>
      <pageSetup paperSize="9" scale="55" orientation="portrait" horizontalDpi="300" verticalDpi="300" r:id="rId57"/>
    </customSheetView>
    <customSheetView guid="{214495F1-9B71-47E5-887D-A07A1A95C8B8}" scale="85" showGridLines="0">
      <selection activeCell="B26" sqref="B26"/>
      <colBreaks count="1" manualBreakCount="1">
        <brk id="6" max="24" man="1"/>
      </colBreaks>
      <pageMargins left="0.7" right="0.7" top="0.75" bottom="0.75" header="0.3" footer="0.3"/>
      <pageSetup paperSize="9" scale="55" orientation="portrait" horizontalDpi="300" verticalDpi="300" r:id="rId58"/>
    </customSheetView>
    <customSheetView guid="{CD8CBEF9-02F2-47BF-8155-972E366007BB}"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59"/>
    </customSheetView>
    <customSheetView guid="{BD61EDB6-A93F-4890-AEDE-32E26E64EB3F}"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60"/>
    </customSheetView>
    <customSheetView guid="{2551149C-B400-4FF7-9C66-7D38AF192CD3}" scale="85" showGridLines="0">
      <selection activeCell="B26" sqref="B26"/>
      <colBreaks count="1" manualBreakCount="1">
        <brk id="6" max="24" man="1"/>
      </colBreaks>
      <pageMargins left="0.7" right="0.7" top="0.75" bottom="0.75" header="0.3" footer="0.3"/>
      <pageSetup paperSize="9" scale="55" orientation="portrait" horizontalDpi="300" verticalDpi="300" r:id="rId61"/>
    </customSheetView>
    <customSheetView guid="{F0A88F7F-B050-44D2-9557-2B68B424EAF3}" scale="85" showGridLines="0">
      <selection activeCell="B26" sqref="B26"/>
      <colBreaks count="1" manualBreakCount="1">
        <brk id="6" max="24" man="1"/>
      </colBreaks>
      <pageMargins left="0.7" right="0.7" top="0.75" bottom="0.75" header="0.3" footer="0.3"/>
      <pageSetup paperSize="9" scale="55" orientation="portrait" horizontalDpi="300" verticalDpi="300" r:id="rId62"/>
    </customSheetView>
    <customSheetView guid="{2868789A-41EF-4245-B3C9-D4B5F666F8F4}"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63"/>
    </customSheetView>
    <customSheetView guid="{D4061CCF-D275-4D76-9A0F-61EA73C6A533}"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64"/>
    </customSheetView>
    <customSheetView guid="{EDD10121-F027-40CB-A383-1ABBBA7824D4}"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65"/>
    </customSheetView>
    <customSheetView guid="{D6BD57F8-F6EE-4534-8181-C57064A1B98C}" scale="130" showGridLines="0">
      <selection activeCell="A2" sqref="A2"/>
      <colBreaks count="1" manualBreakCount="1">
        <brk id="6" max="24" man="1"/>
      </colBreaks>
      <pageMargins left="0.7" right="0.7" top="0.75" bottom="0.75" header="0.3" footer="0.3"/>
      <pageSetup paperSize="9" scale="55" orientation="portrait" horizontalDpi="300" verticalDpi="300" r:id="rId66"/>
    </customSheetView>
    <customSheetView guid="{277459B4-A39D-41CB-B2BE-AB6578293E76}" scale="130" showGridLines="0" printArea="1">
      <selection activeCell="A2" sqref="A2"/>
      <colBreaks count="1" manualBreakCount="1">
        <brk id="6" max="24" man="1"/>
      </colBreaks>
      <pageMargins left="0.7" right="0.7" top="0.75" bottom="0.75" header="0.3" footer="0.3"/>
      <pageSetup paperSize="9" scale="55" orientation="portrait" horizontalDpi="300" verticalDpi="300" r:id="rId67"/>
    </customSheetView>
  </customSheetViews>
  <phoneticPr fontId="7"/>
  <hyperlinks>
    <hyperlink ref="F1" location="目次!A1" display="目次へ戻る"/>
  </hyperlinks>
  <pageMargins left="0.7" right="0.7" top="0.75" bottom="0.75" header="0.3" footer="0.3"/>
  <pageSetup paperSize="9" scale="55" orientation="portrait" horizontalDpi="300" verticalDpi="300" r:id="rId68"/>
  <colBreaks count="1" manualBreakCount="1">
    <brk id="6" max="24" man="1"/>
  </colBreaks>
  <drawing r:id="rId69"/>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GridLines="0" zoomScale="85" zoomScaleNormal="115" zoomScaleSheetLayoutView="90" workbookViewId="0">
      <selection activeCell="L2" sqref="L2"/>
    </sheetView>
  </sheetViews>
  <sheetFormatPr defaultColWidth="9" defaultRowHeight="13.5"/>
  <cols>
    <col min="1" max="2" width="9" style="209"/>
    <col min="3" max="3" width="37.25" style="209" bestFit="1" customWidth="1"/>
    <col min="4" max="5" width="11.5" style="209" customWidth="1"/>
    <col min="6" max="16384" width="9" style="209"/>
  </cols>
  <sheetData>
    <row r="1" spans="1:10" ht="23.25" customHeight="1">
      <c r="G1" s="125" t="s">
        <v>399</v>
      </c>
    </row>
    <row r="2" spans="1:10" ht="23.25" customHeight="1">
      <c r="A2" s="20" t="s">
        <v>761</v>
      </c>
      <c r="E2" s="292" t="s">
        <v>752</v>
      </c>
      <c r="G2" s="125"/>
      <c r="J2" s="20" t="s">
        <v>761</v>
      </c>
    </row>
    <row r="3" spans="1:10" ht="22.5" customHeight="1">
      <c r="A3" s="52"/>
      <c r="B3" s="52"/>
      <c r="C3" s="52"/>
      <c r="D3" s="52" t="s">
        <v>784</v>
      </c>
      <c r="E3" s="52" t="s">
        <v>783</v>
      </c>
      <c r="F3" s="325"/>
    </row>
    <row r="4" spans="1:10" ht="22.5" customHeight="1">
      <c r="A4" s="52" t="s">
        <v>785</v>
      </c>
      <c r="B4" s="52" t="s">
        <v>785</v>
      </c>
      <c r="C4" s="52" t="s">
        <v>759</v>
      </c>
      <c r="D4" s="52" t="s">
        <v>760</v>
      </c>
      <c r="E4" s="52" t="s">
        <v>760</v>
      </c>
      <c r="F4" s="325"/>
    </row>
    <row r="5" spans="1:10" ht="22.5" customHeight="1">
      <c r="A5" s="52" t="s">
        <v>762</v>
      </c>
      <c r="B5" s="52" t="s">
        <v>763</v>
      </c>
      <c r="C5" s="52" t="s">
        <v>764</v>
      </c>
      <c r="D5" s="52">
        <v>691</v>
      </c>
      <c r="E5" s="52">
        <v>606</v>
      </c>
      <c r="F5" s="325"/>
    </row>
    <row r="6" spans="1:10" ht="22.5" customHeight="1">
      <c r="A6" s="52" t="s">
        <v>762</v>
      </c>
      <c r="B6" s="52" t="s">
        <v>763</v>
      </c>
      <c r="C6" s="52" t="s">
        <v>766</v>
      </c>
      <c r="D6" s="52">
        <v>655</v>
      </c>
      <c r="E6" s="52">
        <v>570</v>
      </c>
      <c r="F6" s="325"/>
    </row>
    <row r="7" spans="1:10" ht="22.5" customHeight="1">
      <c r="A7" s="52" t="s">
        <v>762</v>
      </c>
      <c r="B7" s="52" t="s">
        <v>763</v>
      </c>
      <c r="C7" s="52" t="s">
        <v>782</v>
      </c>
      <c r="D7" s="52">
        <v>642</v>
      </c>
      <c r="E7" s="52">
        <v>716</v>
      </c>
      <c r="F7" s="325"/>
    </row>
    <row r="8" spans="1:10" ht="22.5" customHeight="1">
      <c r="A8" s="52" t="s">
        <v>762</v>
      </c>
      <c r="B8" s="52" t="s">
        <v>763</v>
      </c>
      <c r="C8" s="52" t="s">
        <v>767</v>
      </c>
      <c r="D8" s="52">
        <v>599</v>
      </c>
      <c r="E8" s="52">
        <v>540</v>
      </c>
      <c r="F8" s="325"/>
    </row>
    <row r="9" spans="1:10" ht="22.5" customHeight="1">
      <c r="A9" s="52" t="s">
        <v>762</v>
      </c>
      <c r="B9" s="52" t="s">
        <v>763</v>
      </c>
      <c r="C9" s="52" t="s">
        <v>771</v>
      </c>
      <c r="D9" s="52">
        <v>564</v>
      </c>
      <c r="E9" s="52">
        <v>520</v>
      </c>
      <c r="F9" s="325"/>
    </row>
    <row r="10" spans="1:10" ht="22.5" customHeight="1">
      <c r="A10" s="52" t="s">
        <v>762</v>
      </c>
      <c r="B10" s="52" t="s">
        <v>763</v>
      </c>
      <c r="C10" s="52" t="s">
        <v>768</v>
      </c>
      <c r="D10" s="52">
        <v>547</v>
      </c>
      <c r="E10" s="52">
        <v>511</v>
      </c>
      <c r="F10" s="325"/>
    </row>
    <row r="11" spans="1:10" ht="22.5" customHeight="1">
      <c r="A11" s="52" t="s">
        <v>762</v>
      </c>
      <c r="B11" s="52" t="s">
        <v>763</v>
      </c>
      <c r="C11" s="52" t="s">
        <v>772</v>
      </c>
      <c r="D11" s="52">
        <v>503</v>
      </c>
      <c r="E11" s="52">
        <v>533</v>
      </c>
      <c r="F11" s="325"/>
    </row>
    <row r="12" spans="1:10" ht="22.5" customHeight="1">
      <c r="A12" s="52" t="s">
        <v>762</v>
      </c>
      <c r="B12" s="52" t="s">
        <v>763</v>
      </c>
      <c r="C12" s="52" t="s">
        <v>775</v>
      </c>
      <c r="D12" s="52">
        <v>448</v>
      </c>
      <c r="E12" s="52">
        <v>421</v>
      </c>
      <c r="F12" s="325"/>
    </row>
    <row r="13" spans="1:10" ht="22.5" customHeight="1">
      <c r="A13" s="52" t="s">
        <v>762</v>
      </c>
      <c r="B13" s="52" t="s">
        <v>763</v>
      </c>
      <c r="C13" s="52" t="s">
        <v>769</v>
      </c>
      <c r="D13" s="52">
        <v>428</v>
      </c>
      <c r="E13" s="52">
        <v>370</v>
      </c>
      <c r="F13" s="325"/>
    </row>
    <row r="14" spans="1:10" ht="22.5" customHeight="1">
      <c r="A14" s="52" t="s">
        <v>762</v>
      </c>
      <c r="B14" s="52" t="s">
        <v>763</v>
      </c>
      <c r="C14" s="52" t="s">
        <v>770</v>
      </c>
      <c r="D14" s="52">
        <v>393</v>
      </c>
      <c r="E14" s="52">
        <v>405</v>
      </c>
      <c r="F14" s="325"/>
    </row>
    <row r="15" spans="1:10" ht="22.5" customHeight="1">
      <c r="A15" s="52" t="s">
        <v>762</v>
      </c>
      <c r="B15" s="52" t="s">
        <v>763</v>
      </c>
      <c r="C15" s="52" t="s">
        <v>776</v>
      </c>
      <c r="D15" s="52">
        <v>361</v>
      </c>
      <c r="E15" s="52">
        <v>357</v>
      </c>
      <c r="F15" s="325"/>
    </row>
    <row r="16" spans="1:10" ht="22.5" customHeight="1">
      <c r="A16" s="52" t="s">
        <v>762</v>
      </c>
      <c r="B16" s="52" t="s">
        <v>763</v>
      </c>
      <c r="C16" s="52" t="s">
        <v>773</v>
      </c>
      <c r="D16" s="52">
        <v>351</v>
      </c>
      <c r="E16" s="52">
        <v>213</v>
      </c>
      <c r="F16" s="325"/>
    </row>
    <row r="17" spans="1:6" ht="22.5" customHeight="1">
      <c r="A17" s="52" t="s">
        <v>762</v>
      </c>
      <c r="B17" s="52" t="s">
        <v>763</v>
      </c>
      <c r="C17" s="52" t="s">
        <v>777</v>
      </c>
      <c r="D17" s="52">
        <v>335</v>
      </c>
      <c r="E17" s="52">
        <v>345</v>
      </c>
      <c r="F17" s="325"/>
    </row>
    <row r="18" spans="1:6" ht="22.5" customHeight="1">
      <c r="A18" s="52" t="s">
        <v>762</v>
      </c>
      <c r="B18" s="52" t="s">
        <v>763</v>
      </c>
      <c r="C18" s="52" t="s">
        <v>774</v>
      </c>
      <c r="D18" s="52">
        <v>258</v>
      </c>
      <c r="E18" s="52">
        <v>241</v>
      </c>
      <c r="F18" s="325"/>
    </row>
    <row r="19" spans="1:6" ht="22.5" customHeight="1">
      <c r="A19" s="52" t="s">
        <v>762</v>
      </c>
      <c r="B19" s="52" t="s">
        <v>763</v>
      </c>
      <c r="C19" s="52" t="s">
        <v>778</v>
      </c>
      <c r="D19" s="52">
        <v>166</v>
      </c>
      <c r="E19" s="52">
        <v>153</v>
      </c>
      <c r="F19" s="323"/>
    </row>
    <row r="20" spans="1:6" ht="22.5" customHeight="1">
      <c r="F20" s="323"/>
    </row>
    <row r="21" spans="1:6" ht="22.5" customHeight="1">
      <c r="A21" s="323" t="s">
        <v>762</v>
      </c>
      <c r="B21" s="323" t="s">
        <v>763</v>
      </c>
      <c r="C21" s="323" t="s">
        <v>779</v>
      </c>
      <c r="D21" s="332" t="s">
        <v>780</v>
      </c>
      <c r="E21" s="164">
        <v>668</v>
      </c>
      <c r="F21" s="324"/>
    </row>
    <row r="22" spans="1:6" ht="22.5" customHeight="1">
      <c r="A22" s="323" t="s">
        <v>762</v>
      </c>
      <c r="B22" s="323" t="s">
        <v>763</v>
      </c>
      <c r="C22" s="323" t="s">
        <v>781</v>
      </c>
      <c r="D22" s="332" t="s">
        <v>780</v>
      </c>
      <c r="E22" s="324">
        <v>2344</v>
      </c>
      <c r="F22" s="323"/>
    </row>
  </sheetData>
  <customSheetViews>
    <customSheetView guid="{7638DF67-4320-4B2E-8CED-F30400A22A6F}" scale="85" showGridLines="0">
      <selection activeCell="L2" sqref="L2"/>
      <pageMargins left="0.7" right="0.7" top="0.75" bottom="0.75" header="0.3" footer="0.3"/>
    </customSheetView>
    <customSheetView guid="{033C36F7-E1E4-46BF-954B-BBA7310CE75C}" scale="85" showGridLines="0">
      <selection activeCell="L2" sqref="L2"/>
      <pageMargins left="0.7" right="0.7" top="0.75" bottom="0.75" header="0.3" footer="0.3"/>
    </customSheetView>
    <customSheetView guid="{36472B0F-2A8F-4437-8A5B-DB8B4B6E968E}" scale="85" showGridLines="0">
      <selection activeCell="L2" sqref="L2"/>
      <pageMargins left="0.7" right="0.7" top="0.75" bottom="0.75" header="0.3" footer="0.3"/>
      <pageSetup paperSize="9" scale="76" orientation="portrait" horizontalDpi="300" verticalDpi="300" r:id="rId1"/>
    </customSheetView>
    <customSheetView guid="{2D0A6E8D-0408-4801-8FAA-C5FD88FF0EC2}" scale="85" showGridLines="0">
      <selection activeCell="L2" sqref="L2"/>
      <pageMargins left="0.7" right="0.7" top="0.75" bottom="0.75" header="0.3" footer="0.3"/>
    </customSheetView>
    <customSheetView guid="{CCAE2F8D-A096-471A-A5DB-761473E75C80}" scale="85" showGridLines="0">
      <selection activeCell="L2" sqref="L2"/>
      <pageMargins left="0.7" right="0.7" top="0.75" bottom="0.75" header="0.3" footer="0.3"/>
    </customSheetView>
    <customSheetView guid="{A70FDA42-82B2-4F14-8984-2E2044C05861}" scale="85" showGridLines="0">
      <selection activeCell="L2" sqref="L2"/>
      <pageMargins left="0.7" right="0.7" top="0.75" bottom="0.75" header="0.3" footer="0.3"/>
      <pageSetup paperSize="9" orientation="portrait" horizontalDpi="300" verticalDpi="300" r:id="rId2"/>
    </customSheetView>
    <customSheetView guid="{F8F8F397-D6A3-4BD0-9E53-3D39483D1CBF}" scale="85" showGridLines="0">
      <selection activeCell="L2" sqref="L2"/>
      <pageMargins left="0.7" right="0.7" top="0.75" bottom="0.75" header="0.3" footer="0.3"/>
    </customSheetView>
    <customSheetView guid="{D673FFEC-E07D-49B9-A0FC-BCF5FDFD2C67}" scale="85" showGridLines="0">
      <selection activeCell="L2" sqref="L2"/>
      <pageMargins left="0.7" right="0.7" top="0.75" bottom="0.75" header="0.3" footer="0.3"/>
      <pageSetup paperSize="9" scale="76" orientation="portrait" horizontalDpi="300" verticalDpi="300" r:id="rId3"/>
    </customSheetView>
    <customSheetView guid="{EE98275F-E3BA-4A7E-BE2A-0F7F35847352}" scale="85" showPageBreaks="1" showGridLines="0">
      <selection activeCell="L2" sqref="L2"/>
      <pageMargins left="0.7" right="0.7" top="0.75" bottom="0.75" header="0.3" footer="0.3"/>
      <pageSetup paperSize="9" scale="76" orientation="portrait" horizontalDpi="300" verticalDpi="300" r:id="rId4"/>
    </customSheetView>
    <customSheetView guid="{97E03D02-D480-4666-A6E1-59D4144B3FD9}" scale="85" showGridLines="0">
      <pageMargins left="0.7" right="0.7" top="0.75" bottom="0.75" header="0.3" footer="0.3"/>
      <pageSetup paperSize="9" scale="76" orientation="portrait" horizontalDpi="300" verticalDpi="300" r:id="rId5"/>
    </customSheetView>
    <customSheetView guid="{9A3FFD83-48B2-47DA-8A5E-53892F5AF928}" scale="85" showPageBreaks="1" showGridLines="0">
      <selection activeCell="L2" sqref="L2"/>
      <pageMargins left="0.7" right="0.7" top="0.75" bottom="0.75" header="0.3" footer="0.3"/>
      <pageSetup paperSize="9" orientation="portrait" horizontalDpi="300" verticalDpi="300" r:id="rId6"/>
    </customSheetView>
    <customSheetView guid="{717D5D0E-03BD-42FE-B02F-A9FF9CADF1A5}" scale="85" showGridLines="0">
      <selection activeCell="L2" sqref="L2"/>
      <pageMargins left="0.7" right="0.7" top="0.75" bottom="0.75" header="0.3" footer="0.3"/>
    </customSheetView>
    <customSheetView guid="{30A2590E-B68F-488E-B4E2-55E3D8A53AAC}" scale="85" showGridLines="0">
      <selection activeCell="L2" sqref="L2"/>
      <pageMargins left="0.7" right="0.7" top="0.75" bottom="0.75" header="0.3" footer="0.3"/>
    </customSheetView>
    <customSheetView guid="{031DD57E-C293-423A-8DF7-B2FDC9241663}" scale="85" showGridLines="0">
      <selection activeCell="L2" sqref="L2"/>
      <pageMargins left="0.7" right="0.7" top="0.75" bottom="0.75" header="0.3" footer="0.3"/>
    </customSheetView>
    <customSheetView guid="{F9B3178F-FE3C-420E-BE2A-18A94A5552B8}" scale="85" showGridLines="0">
      <selection activeCell="L2" sqref="L2"/>
      <pageMargins left="0.7" right="0.7" top="0.75" bottom="0.75" header="0.3" footer="0.3"/>
      <pageSetup paperSize="9" orientation="portrait" horizontalDpi="300" verticalDpi="300" r:id="rId7"/>
    </customSheetView>
    <customSheetView guid="{F314B098-4B95-4B92-8423-CB04A69922DF}" scale="85" showGridLines="0">
      <pageMargins left="0.7" right="0.7" top="0.75" bottom="0.75" header="0.3" footer="0.3"/>
    </customSheetView>
    <customSheetView guid="{BBA60712-7519-46EB-A3CF-B043CF2D8D90}" scale="85" showGridLines="0">
      <pageMargins left="0.7" right="0.7" top="0.75" bottom="0.75" header="0.3" footer="0.3"/>
    </customSheetView>
    <customSheetView guid="{FAEA9D20-506D-4159-8291-B8ED06C29A08}" scale="85" showGridLines="0">
      <pageMargins left="0.7" right="0.7" top="0.75" bottom="0.75" header="0.3" footer="0.3"/>
    </customSheetView>
    <customSheetView guid="{499C3B7B-ECFB-4FFB-BA0B-0B7B9DCC326F}" scale="85" showPageBreaks="1" showGridLines="0">
      <pageMargins left="0.7" right="0.7" top="0.75" bottom="0.75" header="0.3" footer="0.3"/>
      <pageSetup paperSize="9" orientation="portrait" horizontalDpi="300" verticalDpi="300" r:id="rId8"/>
    </customSheetView>
    <customSheetView guid="{582EB886-5348-41F7-B6C3-7D5782D3ACD9}" scale="85" showGridLines="0">
      <pageMargins left="0.7" right="0.7" top="0.75" bottom="0.75" header="0.3" footer="0.3"/>
    </customSheetView>
    <customSheetView guid="{67A28A89-E198-4A6E-809F-7C1EE1D592B0}" scale="85" showGridLines="0">
      <pageMargins left="0.7" right="0.7" top="0.75" bottom="0.75" header="0.3" footer="0.3"/>
      <pageSetup paperSize="9" orientation="portrait" horizontalDpi="300" verticalDpi="300" r:id="rId9"/>
    </customSheetView>
    <customSheetView guid="{CED0B8D9-B004-48AD-A858-70C151F3F6A0}" scale="85" showPageBreaks="1" showGridLines="0">
      <pageMargins left="0.7" right="0.7" top="0.75" bottom="0.75" header="0.3" footer="0.3"/>
    </customSheetView>
    <customSheetView guid="{76A99285-706C-47CC-88FC-63EDE717FCB7}" scale="85" showGridLines="0">
      <pageMargins left="0.7" right="0.7" top="0.75" bottom="0.75" header="0.3" footer="0.3"/>
    </customSheetView>
    <customSheetView guid="{00865AC3-5823-4499-87D6-A32864153DFC}" scale="85" showGridLines="0">
      <pageMargins left="0.7" right="0.7" top="0.75" bottom="0.75" header="0.3" footer="0.3"/>
    </customSheetView>
    <customSheetView guid="{B08340CC-2F8B-4F4E-9370-E7DB80052212}" showGridLines="0" topLeftCell="F1">
      <selection activeCell="I1" sqref="I1"/>
      <pageMargins left="0.7" right="0.7" top="0.75" bottom="0.75" header="0.3" footer="0.3"/>
    </customSheetView>
    <customSheetView guid="{441DB8A6-A33C-419D-875A-3F2FFBE6E0E8}" scale="85" showGridLines="0">
      <pageMargins left="0.7" right="0.7" top="0.75" bottom="0.75" header="0.3" footer="0.3"/>
    </customSheetView>
    <customSheetView guid="{2BC28E4B-9C81-4843-8B55-63150A8DD92B}" scale="85" showGridLines="0">
      <pageMargins left="0.7" right="0.7" top="0.75" bottom="0.75" header="0.3" footer="0.3"/>
    </customSheetView>
    <customSheetView guid="{CEC8D9A4-667A-441A-B348-38BA69B851DA}" scale="85" showGridLines="0">
      <pageMargins left="0.7" right="0.7" top="0.75" bottom="0.75" header="0.3" footer="0.3"/>
    </customSheetView>
    <customSheetView guid="{84F041DC-148A-40FE-A6D1-68C2D054DF55}" scale="85" showGridLines="0">
      <pageMargins left="0.7" right="0.7" top="0.75" bottom="0.75" header="0.3" footer="0.3"/>
    </customSheetView>
    <customSheetView guid="{EA8DD5C4-37CD-4D83-93C6-8AAE3FA22626}" scale="85" showGridLines="0">
      <pageMargins left="0.7" right="0.7" top="0.75" bottom="0.75" header="0.3" footer="0.3"/>
    </customSheetView>
    <customSheetView guid="{EB719729-E4E7-4A6B-A0F2-B45634A8A39C}" scale="85" showGridLines="0">
      <pageMargins left="0.7" right="0.7" top="0.75" bottom="0.75" header="0.3" footer="0.3"/>
    </customSheetView>
    <customSheetView guid="{3BCE3315-BEC0-4AD9-A818-0BC0D795FE7B}" scale="85" showPageBreaks="1" showGridLines="0">
      <pageMargins left="0.7" right="0.7" top="0.75" bottom="0.75" header="0.3" footer="0.3"/>
      <pageSetup paperSize="9" orientation="portrait" horizontalDpi="300" verticalDpi="300" r:id="rId10"/>
    </customSheetView>
    <customSheetView guid="{D5E8139D-26D3-42E5-96BB-6121322C48CB}" scale="85" showGridLines="0">
      <pageMargins left="0.7" right="0.7" top="0.75" bottom="0.75" header="0.3" footer="0.3"/>
      <pageSetup paperSize="9" orientation="portrait" horizontalDpi="300" verticalDpi="300" r:id="rId11"/>
    </customSheetView>
    <customSheetView guid="{A7A537DD-3639-4028-8374-24EF93F7F50D}" scale="85" showGridLines="0">
      <pageMargins left="0.7" right="0.7" top="0.75" bottom="0.75" header="0.3" footer="0.3"/>
      <pageSetup paperSize="9" orientation="portrait" horizontalDpi="300" verticalDpi="300" r:id="rId12"/>
    </customSheetView>
    <customSheetView guid="{0B51740E-E870-447D-82CF-F9426A0FDB8A}" scale="85" showGridLines="0">
      <pageMargins left="0.7" right="0.7" top="0.75" bottom="0.75" header="0.3" footer="0.3"/>
    </customSheetView>
    <customSheetView guid="{B25978DA-B72A-4DF3-B7F6-0B7323E18582}" scale="85" showGridLines="0">
      <pageMargins left="0.7" right="0.7" top="0.75" bottom="0.75" header="0.3" footer="0.3"/>
    </customSheetView>
    <customSheetView guid="{1FD8CC80-ABBD-4004-965D-7C3A94C6060A}" scale="85" showPageBreaks="1" showGridLines="0">
      <selection activeCell="L2" sqref="L2"/>
      <pageMargins left="0.7" right="0.7" top="0.75" bottom="0.75" header="0.3" footer="0.3"/>
      <pageSetup paperSize="9" orientation="portrait" horizontalDpi="300" verticalDpi="300" r:id="rId13"/>
    </customSheetView>
    <customSheetView guid="{4B3B3520-A8B7-4246-A658-5E3046C11156}" scale="85" showGridLines="0">
      <selection activeCell="L2" sqref="L2"/>
      <pageMargins left="0.7" right="0.7" top="0.75" bottom="0.75" header="0.3" footer="0.3"/>
    </customSheetView>
    <customSheetView guid="{8AC86257-3275-45B0-9EB5-FCC978284538}" scale="85" showGridLines="0">
      <selection activeCell="L2" sqref="L2"/>
      <pageMargins left="0.7" right="0.7" top="0.75" bottom="0.75" header="0.3" footer="0.3"/>
    </customSheetView>
    <customSheetView guid="{E45D6C9F-29CA-4814-BB11-FCF7794E8FD9}" scale="85" showGridLines="0">
      <selection activeCell="L2" sqref="L2"/>
      <pageMargins left="0.7" right="0.7" top="0.75" bottom="0.75" header="0.3" footer="0.3"/>
    </customSheetView>
    <customSheetView guid="{8B4E2514-D1F2-4DC0-817C-9C588D7DCCCB}" scale="85" showPageBreaks="1" showGridLines="0">
      <selection activeCell="L2" sqref="L2"/>
      <pageMargins left="0.7" right="0.7" top="0.75" bottom="0.75" header="0.3" footer="0.3"/>
      <pageSetup paperSize="9" scale="76" orientation="portrait" horizontalDpi="300" verticalDpi="300" r:id="rId14"/>
    </customSheetView>
    <customSheetView guid="{C0326AA0-4A84-4874-8CF5-FBF582EDE8E4}" scale="85" showGridLines="0">
      <selection activeCell="L2" sqref="L2"/>
      <pageMargins left="0.7" right="0.7" top="0.75" bottom="0.75" header="0.3" footer="0.3"/>
    </customSheetView>
    <customSheetView guid="{59B93C71-A242-4D48-B468-4BF3F954629F}" scale="85" showGridLines="0">
      <selection activeCell="L2" sqref="L2"/>
      <pageMargins left="0.7" right="0.7" top="0.75" bottom="0.75" header="0.3" footer="0.3"/>
    </customSheetView>
    <customSheetView guid="{1E58E4D1-4C75-4B8C-BEB1-17A46DD86746}" scale="85" showGridLines="0">
      <selection activeCell="L2" sqref="L2"/>
      <pageMargins left="0.7" right="0.7" top="0.75" bottom="0.75" header="0.3" footer="0.3"/>
    </customSheetView>
    <customSheetView guid="{D71B0015-E1E5-4683-BC96-4B8372B0A92C}" scale="85" showPageBreaks="1" showGridLines="0">
      <selection activeCell="L2" sqref="L2"/>
      <pageMargins left="0.7" right="0.7" top="0.75" bottom="0.75" header="0.3" footer="0.3"/>
      <pageSetup paperSize="9" orientation="portrait" horizontalDpi="300" verticalDpi="300" r:id="rId15"/>
    </customSheetView>
    <customSheetView guid="{7A9295A9-5D4A-4252-8AE5-EAA229FB3161}" scale="85" showPageBreaks="1" showGridLines="0">
      <selection activeCell="L2" sqref="L2"/>
      <pageMargins left="0.7" right="0.7" top="0.75" bottom="0.75" header="0.3" footer="0.3"/>
      <pageSetup paperSize="9" orientation="portrait" horizontalDpi="300" verticalDpi="300" r:id="rId16"/>
    </customSheetView>
    <customSheetView guid="{034C4040-D496-4677-9760-C8AFC8A3816C}" scale="85" showGridLines="0">
      <selection activeCell="L2" sqref="L2"/>
      <pageMargins left="0.7" right="0.7" top="0.75" bottom="0.75" header="0.3" footer="0.3"/>
      <pageSetup paperSize="9" orientation="portrait" horizontalDpi="300" verticalDpi="300" r:id="rId17"/>
    </customSheetView>
    <customSheetView guid="{430D13A4-4EC3-4F3B-94F5-67B604D20D98}" scale="85" showPageBreaks="1" showGridLines="0">
      <selection activeCell="L2" sqref="L2"/>
      <pageMargins left="0.7" right="0.7" top="0.75" bottom="0.75" header="0.3" footer="0.3"/>
    </customSheetView>
    <customSheetView guid="{337CCED3-5E6B-4E3D-BC98-489707EF974E}" scale="85" showGridLines="0">
      <selection activeCell="L2" sqref="L2"/>
      <pageMargins left="0.7" right="0.7" top="0.75" bottom="0.75" header="0.3" footer="0.3"/>
      <pageSetup paperSize="9" orientation="portrait" horizontalDpi="300" verticalDpi="300" r:id="rId18"/>
    </customSheetView>
    <customSheetView guid="{0EDD8A79-DA95-4C03-AB90-8EF8BEF7366A}" scale="85" showGridLines="0">
      <selection activeCell="L2" sqref="L2"/>
      <pageMargins left="0.7" right="0.7" top="0.75" bottom="0.75" header="0.3" footer="0.3"/>
    </customSheetView>
    <customSheetView guid="{214495F1-9B71-47E5-887D-A07A1A95C8B8}" scale="85" showGridLines="0">
      <selection activeCell="L2" sqref="L2"/>
      <pageMargins left="0.7" right="0.7" top="0.75" bottom="0.75" header="0.3" footer="0.3"/>
    </customSheetView>
    <customSheetView guid="{CD8CBEF9-02F2-47BF-8155-972E366007BB}" scale="85" showGridLines="0">
      <selection activeCell="L2" sqref="L2"/>
      <pageMargins left="0.7" right="0.7" top="0.75" bottom="0.75" header="0.3" footer="0.3"/>
      <pageSetup paperSize="9" orientation="portrait" horizontalDpi="300" verticalDpi="300" r:id="rId19"/>
    </customSheetView>
    <customSheetView guid="{BD61EDB6-A93F-4890-AEDE-32E26E64EB3F}" scale="85" showGridLines="0">
      <selection activeCell="L2" sqref="L2"/>
      <pageMargins left="0.7" right="0.7" top="0.75" bottom="0.75" header="0.3" footer="0.3"/>
      <pageSetup paperSize="9" orientation="portrait" horizontalDpi="300" verticalDpi="300" r:id="rId20"/>
    </customSheetView>
    <customSheetView guid="{2551149C-B400-4FF7-9C66-7D38AF192CD3}" scale="85" showGridLines="0">
      <selection activeCell="L2" sqref="L2"/>
      <pageMargins left="0.7" right="0.7" top="0.75" bottom="0.75" header="0.3" footer="0.3"/>
    </customSheetView>
    <customSheetView guid="{F0A88F7F-B050-44D2-9557-2B68B424EAF3}" scale="85" showGridLines="0">
      <selection activeCell="L2" sqref="L2"/>
      <pageMargins left="0.7" right="0.7" top="0.75" bottom="0.75" header="0.3" footer="0.3"/>
    </customSheetView>
    <customSheetView guid="{2868789A-41EF-4245-B3C9-D4B5F666F8F4}" scale="85" showPageBreaks="1" showGridLines="0">
      <selection activeCell="L2" sqref="L2"/>
      <pageMargins left="0.7" right="0.7" top="0.75" bottom="0.75" header="0.3" footer="0.3"/>
      <pageSetup paperSize="9" orientation="portrait" horizontalDpi="300" verticalDpi="300" r:id="rId21"/>
    </customSheetView>
    <customSheetView guid="{D4061CCF-D275-4D76-9A0F-61EA73C6A533}" scale="85" showGridLines="0">
      <selection activeCell="L2" sqref="L2"/>
      <pageMargins left="0.7" right="0.7" top="0.75" bottom="0.75" header="0.3" footer="0.3"/>
    </customSheetView>
    <customSheetView guid="{EDD10121-F027-40CB-A383-1ABBBA7824D4}" scale="85" showGridLines="0">
      <selection activeCell="L2" sqref="L2"/>
      <pageMargins left="0.7" right="0.7" top="0.75" bottom="0.75" header="0.3" footer="0.3"/>
    </customSheetView>
    <customSheetView guid="{D6BD57F8-F6EE-4534-8181-C57064A1B98C}" scale="115" showGridLines="0">
      <selection activeCell="I4" sqref="I4"/>
      <pageMargins left="0.7" right="0.7" top="0.75" bottom="0.75" header="0.3" footer="0.3"/>
    </customSheetView>
    <customSheetView guid="{277459B4-A39D-41CB-B2BE-AB6578293E76}" scale="115" showPageBreaks="1" showGridLines="0">
      <selection activeCell="I4" sqref="I4"/>
      <pageMargins left="0.7" right="0.7" top="0.75" bottom="0.75" header="0.3" footer="0.3"/>
    </customSheetView>
  </customSheetViews>
  <phoneticPr fontId="7"/>
  <hyperlinks>
    <hyperlink ref="G1" location="目次!A1" display="目次へ戻る"/>
  </hyperlinks>
  <pageMargins left="0.7" right="0.7" top="0.75" bottom="0.75" header="0.3" footer="0.3"/>
  <drawing r:id="rId2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0"/>
  <sheetViews>
    <sheetView showGridLines="0" zoomScaleNormal="100" zoomScaleSheetLayoutView="100" workbookViewId="0">
      <selection activeCell="A7" sqref="A7"/>
    </sheetView>
  </sheetViews>
  <sheetFormatPr defaultRowHeight="13.5"/>
  <cols>
    <col min="1" max="2" width="17.375" style="209" customWidth="1"/>
    <col min="3" max="3" width="19.625" style="209" customWidth="1"/>
    <col min="4" max="4" width="17.375" style="209" customWidth="1"/>
    <col min="5" max="5" width="10.625" style="209" bestFit="1"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7">
      <c r="E1" s="125" t="s">
        <v>399</v>
      </c>
    </row>
    <row r="2" spans="1:7" ht="21" customHeight="1">
      <c r="A2" s="209" t="s">
        <v>437</v>
      </c>
      <c r="G2" s="209" t="s">
        <v>437</v>
      </c>
    </row>
    <row r="3" spans="1:7" ht="16.5" customHeight="1"/>
    <row r="4" spans="1:7" ht="21" customHeight="1">
      <c r="A4" s="50" t="s">
        <v>83</v>
      </c>
      <c r="B4" s="50" t="s">
        <v>332</v>
      </c>
      <c r="C4" s="50" t="s">
        <v>436</v>
      </c>
      <c r="D4" s="50" t="s">
        <v>435</v>
      </c>
    </row>
    <row r="5" spans="1:7" ht="21" customHeight="1">
      <c r="A5" s="50" t="s">
        <v>2460</v>
      </c>
      <c r="B5" s="50" t="s">
        <v>401</v>
      </c>
      <c r="C5" s="144">
        <v>6101000000</v>
      </c>
      <c r="D5" s="48">
        <v>37</v>
      </c>
    </row>
    <row r="6" spans="1:7" ht="21" customHeight="1">
      <c r="A6" s="50" t="s">
        <v>2461</v>
      </c>
      <c r="B6" s="50" t="s">
        <v>106</v>
      </c>
      <c r="C6" s="144">
        <v>13614000000</v>
      </c>
      <c r="D6" s="48">
        <v>30</v>
      </c>
    </row>
    <row r="7" spans="1:7" ht="21" customHeight="1">
      <c r="A7" s="50">
        <v>2011</v>
      </c>
      <c r="B7" s="50" t="s">
        <v>107</v>
      </c>
      <c r="C7" s="144">
        <v>908000000</v>
      </c>
      <c r="D7" s="48">
        <v>12</v>
      </c>
    </row>
    <row r="8" spans="1:7" ht="21" customHeight="1">
      <c r="A8" s="50">
        <v>2012</v>
      </c>
      <c r="B8" s="50" t="s">
        <v>108</v>
      </c>
      <c r="C8" s="144">
        <v>8201000000</v>
      </c>
      <c r="D8" s="48">
        <v>12</v>
      </c>
    </row>
    <row r="9" spans="1:7" ht="21" customHeight="1">
      <c r="A9" s="50">
        <v>2013</v>
      </c>
      <c r="B9" s="50" t="s">
        <v>109</v>
      </c>
      <c r="C9" s="144">
        <v>2232000000</v>
      </c>
      <c r="D9" s="48">
        <v>13</v>
      </c>
    </row>
    <row r="10" spans="1:7" ht="21" customHeight="1">
      <c r="A10" s="50">
        <v>2014</v>
      </c>
      <c r="B10" s="50" t="s">
        <v>110</v>
      </c>
      <c r="C10" s="144">
        <v>1878000000</v>
      </c>
      <c r="D10" s="48">
        <v>8</v>
      </c>
    </row>
    <row r="11" spans="1:7" ht="21" customHeight="1">
      <c r="A11" s="50">
        <v>2015</v>
      </c>
      <c r="B11" s="50" t="s">
        <v>111</v>
      </c>
      <c r="C11" s="144">
        <v>2060000000</v>
      </c>
      <c r="D11" s="48">
        <v>6</v>
      </c>
    </row>
    <row r="12" spans="1:7" ht="21" customHeight="1">
      <c r="A12" s="50">
        <v>2016</v>
      </c>
      <c r="B12" s="50" t="s">
        <v>112</v>
      </c>
      <c r="C12" s="144">
        <v>5232000000</v>
      </c>
      <c r="D12" s="48">
        <v>11</v>
      </c>
    </row>
    <row r="13" spans="1:7" ht="21" customHeight="1">
      <c r="A13" s="50">
        <v>2017</v>
      </c>
      <c r="B13" s="50" t="s">
        <v>113</v>
      </c>
      <c r="C13" s="144">
        <v>1615000000</v>
      </c>
      <c r="D13" s="48">
        <v>13</v>
      </c>
    </row>
    <row r="14" spans="1:7" ht="21" customHeight="1">
      <c r="A14" s="50">
        <v>2018</v>
      </c>
      <c r="B14" s="50" t="s">
        <v>114</v>
      </c>
      <c r="C14" s="144">
        <v>7169000000</v>
      </c>
      <c r="D14" s="48">
        <v>29</v>
      </c>
    </row>
    <row r="15" spans="1:7" ht="21" customHeight="1">
      <c r="A15" s="50">
        <v>2019</v>
      </c>
      <c r="B15" s="50" t="s">
        <v>341</v>
      </c>
      <c r="C15" s="144">
        <v>1890000000</v>
      </c>
      <c r="D15" s="48">
        <v>14</v>
      </c>
    </row>
    <row r="16" spans="1:7" ht="21" customHeight="1">
      <c r="A16" s="50">
        <v>2020</v>
      </c>
      <c r="B16" s="50" t="s">
        <v>116</v>
      </c>
      <c r="C16" s="144">
        <v>3004000000</v>
      </c>
      <c r="D16" s="48">
        <v>18</v>
      </c>
    </row>
    <row r="17" spans="1:4" ht="22.5" customHeight="1">
      <c r="A17" s="229">
        <v>2021</v>
      </c>
      <c r="B17" s="229" t="s">
        <v>366</v>
      </c>
      <c r="C17" s="239">
        <v>3292000000</v>
      </c>
      <c r="D17" s="240">
        <v>11</v>
      </c>
    </row>
    <row r="18" spans="1:4" ht="22.5" customHeight="1">
      <c r="A18" s="756">
        <v>2022</v>
      </c>
      <c r="B18" s="756" t="s">
        <v>367</v>
      </c>
      <c r="C18" s="763">
        <v>2084000000</v>
      </c>
      <c r="D18" s="764">
        <v>16</v>
      </c>
    </row>
    <row r="19" spans="1:4" ht="23.25" customHeight="1">
      <c r="A19" s="1113">
        <v>2023</v>
      </c>
      <c r="B19" s="1113" t="s">
        <v>368</v>
      </c>
      <c r="C19" s="827">
        <v>1697000000</v>
      </c>
      <c r="D19" s="828">
        <v>15</v>
      </c>
    </row>
    <row r="20" spans="1:4" ht="23.25" customHeight="1">
      <c r="A20" s="1150">
        <v>2024</v>
      </c>
      <c r="B20" s="1150" t="s">
        <v>2074</v>
      </c>
      <c r="C20" s="827">
        <v>3194000000</v>
      </c>
      <c r="D20" s="828">
        <v>25</v>
      </c>
    </row>
  </sheetData>
  <customSheetViews>
    <customSheetView guid="{7638DF67-4320-4B2E-8CED-F30400A22A6F}" scale="115" showGridLines="0" fitToPage="1">
      <selection activeCell="A7" sqref="A7"/>
      <colBreaks count="1" manualBreakCount="1">
        <brk id="5" max="18" man="1"/>
      </colBreaks>
      <pageMargins left="0.25" right="0.25" top="0.75" bottom="0.75" header="0.3" footer="0.3"/>
      <pageSetup paperSize="9" scale="85" fitToHeight="0" orientation="landscape" horizontalDpi="300" verticalDpi="300" r:id="rId1"/>
      <headerFooter>
        <oddFooter>&amp;C- &amp;P -</oddFooter>
      </headerFooter>
    </customSheetView>
    <customSheetView guid="{D6BD57F8-F6EE-4534-8181-C57064A1B98C}" scale="115" showGridLines="0" fitToPage="1">
      <selection activeCell="A7" sqref="A7"/>
      <colBreaks count="1" manualBreakCount="1">
        <brk id="5" max="18" man="1"/>
      </colBreaks>
      <pageMargins left="0.25" right="0.25" top="0.75" bottom="0.75" header="0.3" footer="0.3"/>
      <pageSetup paperSize="9" scale="85" fitToHeight="0" orientation="landscape" horizontalDpi="300" verticalDpi="300" r:id="rId2"/>
      <headerFooter>
        <oddFooter>&amp;C- &amp;P -</oddFooter>
      </headerFooter>
    </customSheetView>
    <customSheetView guid="{277459B4-A39D-41CB-B2BE-AB6578293E76}" scale="115" showGridLines="0" fitToPage="1" printArea="1">
      <selection activeCell="A7" sqref="A7"/>
      <colBreaks count="1" manualBreakCount="1">
        <brk id="5" max="18" man="1"/>
      </colBreaks>
      <pageMargins left="0.25" right="0.25" top="0.75" bottom="0.75" header="0.3" footer="0.3"/>
      <pageSetup paperSize="9" scale="85" fitToHeight="0" orientation="landscape" horizontalDpi="300" verticalDpi="300" r:id="rId3"/>
      <headerFooter>
        <oddFooter>&amp;C- &amp;P -</oddFooter>
      </headerFooter>
    </customSheetView>
  </customSheetViews>
  <phoneticPr fontId="7"/>
  <hyperlinks>
    <hyperlink ref="E1" location="目次!A1" display="目次へ戻る"/>
  </hyperlinks>
  <pageMargins left="0.25" right="0.25" top="0.75" bottom="0.75" header="0.3" footer="0.3"/>
  <pageSetup paperSize="9" scale="85" fitToHeight="0" orientation="landscape" horizontalDpi="300" verticalDpi="300" r:id="rId4"/>
  <headerFooter>
    <oddFooter>&amp;C- &amp;P -</oddFooter>
  </headerFooter>
  <colBreaks count="1" manualBreakCount="1">
    <brk id="5" max="18" man="1"/>
  </colBreaks>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8"/>
  <sheetViews>
    <sheetView showGridLines="0" zoomScaleNormal="145" zoomScaleSheetLayoutView="85" workbookViewId="0">
      <selection activeCell="E27" sqref="E27"/>
    </sheetView>
  </sheetViews>
  <sheetFormatPr defaultColWidth="9" defaultRowHeight="13.5"/>
  <cols>
    <col min="1" max="2" width="17.375" style="209" customWidth="1"/>
    <col min="3" max="3" width="19.625" style="209" customWidth="1"/>
    <col min="4" max="4" width="17.375" style="209" customWidth="1"/>
    <col min="5" max="5" width="10.625" style="209" bestFit="1"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7">
      <c r="E1" s="125" t="s">
        <v>399</v>
      </c>
    </row>
    <row r="2" spans="1:7" ht="21" customHeight="1">
      <c r="A2" s="209" t="s">
        <v>1729</v>
      </c>
      <c r="G2" s="209" t="s">
        <v>1730</v>
      </c>
    </row>
    <row r="3" spans="1:7" ht="16.5" customHeight="1"/>
    <row r="4" spans="1:7" ht="21" customHeight="1">
      <c r="A4" s="50" t="s">
        <v>343</v>
      </c>
      <c r="B4" s="50" t="s">
        <v>344</v>
      </c>
      <c r="C4" s="50" t="s">
        <v>1731</v>
      </c>
      <c r="D4" s="50" t="s">
        <v>1732</v>
      </c>
    </row>
    <row r="5" spans="1:7" ht="21" customHeight="1">
      <c r="A5" s="50" t="s">
        <v>600</v>
      </c>
      <c r="B5" s="50" t="s">
        <v>110</v>
      </c>
      <c r="C5" s="144">
        <v>428</v>
      </c>
      <c r="D5" s="48">
        <v>54</v>
      </c>
    </row>
    <row r="6" spans="1:7" ht="21" customHeight="1">
      <c r="A6" s="50">
        <v>2015</v>
      </c>
      <c r="B6" s="50" t="s">
        <v>111</v>
      </c>
      <c r="C6" s="144">
        <v>834</v>
      </c>
      <c r="D6" s="48">
        <v>105</v>
      </c>
    </row>
    <row r="7" spans="1:7" ht="21" customHeight="1">
      <c r="A7" s="50">
        <v>2016</v>
      </c>
      <c r="B7" s="50" t="s">
        <v>112</v>
      </c>
      <c r="C7" s="144">
        <v>585</v>
      </c>
      <c r="D7" s="48">
        <v>52</v>
      </c>
    </row>
    <row r="8" spans="1:7" ht="21" customHeight="1">
      <c r="A8" s="50">
        <v>2017</v>
      </c>
      <c r="B8" s="50" t="s">
        <v>113</v>
      </c>
      <c r="C8" s="144">
        <v>916</v>
      </c>
      <c r="D8" s="48">
        <v>64</v>
      </c>
    </row>
    <row r="9" spans="1:7" ht="21" customHeight="1">
      <c r="A9" s="50">
        <v>2018</v>
      </c>
      <c r="B9" s="50" t="s">
        <v>114</v>
      </c>
      <c r="C9" s="144">
        <v>958</v>
      </c>
      <c r="D9" s="48">
        <v>50</v>
      </c>
    </row>
    <row r="10" spans="1:7" ht="21" customHeight="1">
      <c r="A10" s="50">
        <v>2019</v>
      </c>
      <c r="B10" s="50" t="s">
        <v>341</v>
      </c>
      <c r="C10" s="144">
        <v>742</v>
      </c>
      <c r="D10" s="48">
        <v>62</v>
      </c>
    </row>
    <row r="11" spans="1:7" ht="21" customHeight="1">
      <c r="A11" s="50">
        <v>2020</v>
      </c>
      <c r="B11" s="50" t="s">
        <v>116</v>
      </c>
      <c r="C11" s="144">
        <v>1214</v>
      </c>
      <c r="D11" s="48">
        <v>41</v>
      </c>
    </row>
    <row r="12" spans="1:7" ht="21" customHeight="1">
      <c r="A12" s="228">
        <v>2021</v>
      </c>
      <c r="B12" s="228" t="s">
        <v>366</v>
      </c>
      <c r="C12" s="239">
        <v>902</v>
      </c>
      <c r="D12" s="240">
        <v>91</v>
      </c>
    </row>
    <row r="13" spans="1:7" ht="21" customHeight="1">
      <c r="A13" s="295">
        <v>2022</v>
      </c>
      <c r="B13" s="295" t="s">
        <v>367</v>
      </c>
      <c r="C13" s="827">
        <v>1050</v>
      </c>
      <c r="D13" s="828">
        <v>79</v>
      </c>
    </row>
    <row r="14" spans="1:7" ht="21" customHeight="1">
      <c r="A14" s="985">
        <v>2023</v>
      </c>
      <c r="B14" s="305" t="s">
        <v>2101</v>
      </c>
      <c r="C14" s="983">
        <v>1243</v>
      </c>
      <c r="D14" s="984">
        <v>113</v>
      </c>
    </row>
    <row r="15" spans="1:7" ht="21" customHeight="1"/>
    <row r="16" spans="1:7" ht="21" customHeight="1"/>
    <row r="17" ht="22.5" customHeight="1"/>
    <row r="18" ht="22.5" customHeight="1"/>
  </sheetData>
  <customSheetViews>
    <customSheetView guid="{7638DF67-4320-4B2E-8CED-F30400A22A6F}" showGridLines="0" fitToPage="1" printArea="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
      <headerFooter>
        <oddFooter>&amp;C- &amp;P -</oddFooter>
      </headerFooter>
    </customSheetView>
    <customSheetView guid="{033C36F7-E1E4-46BF-954B-BBA7310CE75C}" showGridLines="0" fitToPage="1">
      <selection activeCell="C19" sqref="C19"/>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
      <headerFooter>
        <oddFooter>&amp;C- &amp;P -</oddFooter>
      </headerFooter>
    </customSheetView>
    <customSheetView guid="{36472B0F-2A8F-4437-8A5B-DB8B4B6E968E}"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
      <headerFooter>
        <oddFooter>&amp;C- &amp;P -</oddFooter>
      </headerFooter>
    </customSheetView>
    <customSheetView guid="{2D0A6E8D-0408-4801-8FAA-C5FD88FF0EC2}" showGridLines="0" fitToPage="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4"/>
      <headerFooter>
        <oddFooter>&amp;C- &amp;P -</oddFooter>
      </headerFooter>
    </customSheetView>
    <customSheetView guid="{CCAE2F8D-A096-471A-A5DB-761473E75C80}"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5"/>
      <headerFooter>
        <oddFooter>&amp;C- &amp;P -</oddFooter>
      </headerFooter>
    </customSheetView>
    <customSheetView guid="{A70FDA42-82B2-4F14-8984-2E2044C05861}"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6"/>
      <headerFooter>
        <oddFooter>&amp;C- &amp;P -</oddFooter>
      </headerFooter>
    </customSheetView>
    <customSheetView guid="{F8F8F397-D6A3-4BD0-9E53-3D39483D1CBF}" showGridLines="0" fitToPage="1">
      <selection activeCell="A2" sqref="A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7"/>
      <headerFooter>
        <oddFooter>&amp;C- &amp;P -</oddFooter>
      </headerFooter>
    </customSheetView>
    <customSheetView guid="{D673FFEC-E07D-49B9-A0FC-BCF5FDFD2C67}"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8"/>
      <headerFooter>
        <oddFooter>&amp;C- &amp;P -</oddFooter>
      </headerFooter>
    </customSheetView>
    <customSheetView guid="{EE98275F-E3BA-4A7E-BE2A-0F7F35847352}"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9"/>
      <headerFooter>
        <oddFooter>&amp;C- &amp;P -</oddFooter>
      </headerFooter>
    </customSheetView>
    <customSheetView guid="{97E03D02-D480-4666-A6E1-59D4144B3FD9}" scale="85" showGridLines="0" fitToPage="1" printArea="1" view="pageBreakPreview">
      <colBreaks count="1" manualBreakCount="1">
        <brk id="5" max="17" man="1"/>
      </colBreaks>
      <pageMargins left="0.70866141732283472" right="0.70866141732283472" top="0.74803149606299213" bottom="0.74803149606299213" header="0.31496062992125984" footer="0.31496062992125984"/>
      <printOptions horizontalCentered="1"/>
      <pageSetup paperSize="9" orientation="portrait" r:id="rId10"/>
      <headerFooter>
        <oddFooter>&amp;C- &amp;P -</oddFooter>
      </headerFooter>
    </customSheetView>
    <customSheetView guid="{9A3FFD83-48B2-47DA-8A5E-53892F5AF928}"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1"/>
      <headerFooter>
        <oddFooter>&amp;C- &amp;P -</oddFooter>
      </headerFooter>
    </customSheetView>
    <customSheetView guid="{717D5D0E-03BD-42FE-B02F-A9FF9CADF1A5}"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2"/>
      <headerFooter>
        <oddFooter>&amp;C- &amp;P -</oddFooter>
      </headerFooter>
    </customSheetView>
    <customSheetView guid="{30A2590E-B68F-488E-B4E2-55E3D8A53AAC}"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3"/>
      <headerFooter>
        <oddFooter>&amp;C- &amp;P -</oddFooter>
      </headerFooter>
    </customSheetView>
    <customSheetView guid="{031DD57E-C293-423A-8DF7-B2FDC9241663}"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4"/>
      <headerFooter>
        <oddFooter>&amp;C- &amp;P -</oddFooter>
      </headerFooter>
    </customSheetView>
    <customSheetView guid="{F9B3178F-FE3C-420E-BE2A-18A94A5552B8}"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5"/>
      <headerFooter>
        <oddFooter>&amp;C- &amp;P -</oddFooter>
      </headerFooter>
    </customSheetView>
    <customSheetView guid="{1FD8CC80-ABBD-4004-965D-7C3A94C6060A}"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6"/>
      <headerFooter>
        <oddFooter>&amp;C- &amp;P -</oddFooter>
      </headerFooter>
    </customSheetView>
    <customSheetView guid="{4B3B3520-A8B7-4246-A658-5E3046C11156}"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7"/>
      <headerFooter>
        <oddFooter>&amp;C- &amp;P -</oddFooter>
      </headerFooter>
    </customSheetView>
    <customSheetView guid="{8AC86257-3275-45B0-9EB5-FCC978284538}"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8"/>
      <headerFooter>
        <oddFooter>&amp;C- &amp;P -</oddFooter>
      </headerFooter>
    </customSheetView>
    <customSheetView guid="{E45D6C9F-29CA-4814-BB11-FCF7794E8FD9}"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9"/>
      <headerFooter>
        <oddFooter>&amp;C- &amp;P -</oddFooter>
      </headerFooter>
    </customSheetView>
    <customSheetView guid="{8B4E2514-D1F2-4DC0-817C-9C588D7DCCCB}"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0"/>
      <headerFooter>
        <oddFooter>&amp;C- &amp;P -</oddFooter>
      </headerFooter>
    </customSheetView>
    <customSheetView guid="{C0326AA0-4A84-4874-8CF5-FBF582EDE8E4}"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1"/>
      <headerFooter>
        <oddFooter>&amp;C- &amp;P -</oddFooter>
      </headerFooter>
    </customSheetView>
    <customSheetView guid="{59B93C71-A242-4D48-B468-4BF3F954629F}"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2"/>
      <headerFooter>
        <oddFooter>&amp;C- &amp;P -</oddFooter>
      </headerFooter>
    </customSheetView>
    <customSheetView guid="{1E58E4D1-4C75-4B8C-BEB1-17A46DD86746}"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3"/>
      <headerFooter>
        <oddFooter>&amp;C- &amp;P -</oddFooter>
      </headerFooter>
    </customSheetView>
    <customSheetView guid="{D71B0015-E1E5-4683-BC96-4B8372B0A92C}"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4"/>
      <headerFooter>
        <oddFooter>&amp;C- &amp;P -</oddFooter>
      </headerFooter>
    </customSheetView>
    <customSheetView guid="{7A9295A9-5D4A-4252-8AE5-EAA229FB3161}"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5"/>
      <headerFooter>
        <oddFooter>&amp;C- &amp;P -</oddFooter>
      </headerFooter>
    </customSheetView>
    <customSheetView guid="{034C4040-D496-4677-9760-C8AFC8A3816C}"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6"/>
      <headerFooter>
        <oddFooter>&amp;C- &amp;P -</oddFooter>
      </headerFooter>
    </customSheetView>
    <customSheetView guid="{430D13A4-4EC3-4F3B-94F5-67B604D20D98}"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7"/>
      <headerFooter>
        <oddFooter>&amp;C- &amp;P -</oddFooter>
      </headerFooter>
    </customSheetView>
    <customSheetView guid="{337CCED3-5E6B-4E3D-BC98-489707EF974E}"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8"/>
      <headerFooter>
        <oddFooter>&amp;C- &amp;P -</oddFooter>
      </headerFooter>
    </customSheetView>
    <customSheetView guid="{0EDD8A79-DA95-4C03-AB90-8EF8BEF7366A}" showGridLines="0" fitToPage="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9"/>
      <headerFooter>
        <oddFooter>&amp;C- &amp;P -</oddFooter>
      </headerFooter>
    </customSheetView>
    <customSheetView guid="{214495F1-9B71-47E5-887D-A07A1A95C8B8}" showGridLines="0" fitToPage="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0"/>
      <headerFooter>
        <oddFooter>&amp;C- &amp;P -</oddFooter>
      </headerFooter>
    </customSheetView>
    <customSheetView guid="{CD8CBEF9-02F2-47BF-8155-972E366007BB}" showGridLines="0" fitToPage="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1"/>
      <headerFooter>
        <oddFooter>&amp;C- &amp;P -</oddFooter>
      </headerFooter>
    </customSheetView>
    <customSheetView guid="{BD61EDB6-A93F-4890-AEDE-32E26E64EB3F}"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2"/>
      <headerFooter>
        <oddFooter>&amp;C- &amp;P -</oddFooter>
      </headerFooter>
    </customSheetView>
    <customSheetView guid="{2551149C-B400-4FF7-9C66-7D38AF192CD3}" showGridLines="0" fitToPage="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3"/>
      <headerFooter>
        <oddFooter>&amp;C- &amp;P -</oddFooter>
      </headerFooter>
    </customSheetView>
    <customSheetView guid="{F0A88F7F-B050-44D2-9557-2B68B424EAF3}" showGridLines="0" fitToPage="1">
      <selection activeCell="C19" sqref="C19"/>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4"/>
      <headerFooter>
        <oddFooter>&amp;C- &amp;P -</oddFooter>
      </headerFooter>
    </customSheetView>
    <customSheetView guid="{2868789A-41EF-4245-B3C9-D4B5F666F8F4}" showGridLines="0" fitToPage="1">
      <selection activeCell="C19" sqref="C19"/>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5"/>
      <headerFooter>
        <oddFooter>&amp;C- &amp;P -</oddFooter>
      </headerFooter>
    </customSheetView>
    <customSheetView guid="{D4061CCF-D275-4D76-9A0F-61EA73C6A533}" showGridLines="0" fitToPage="1" printArea="1">
      <selection activeCell="C19" sqref="C19"/>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6"/>
      <headerFooter>
        <oddFooter>&amp;C- &amp;P -</oddFooter>
      </headerFooter>
    </customSheetView>
    <customSheetView guid="{EDD10121-F027-40CB-A383-1ABBBA7824D4}" showGridLines="0" fitToPage="1" printArea="1">
      <selection activeCell="C19" sqref="C19"/>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7"/>
      <headerFooter>
        <oddFooter>&amp;C- &amp;P -</oddFooter>
      </headerFooter>
    </customSheetView>
    <customSheetView guid="{D6BD57F8-F6EE-4534-8181-C57064A1B98C}" scale="145" showGridLines="0" fitToPage="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8"/>
      <headerFooter>
        <oddFooter>&amp;C- &amp;P -</oddFooter>
      </headerFooter>
    </customSheetView>
    <customSheetView guid="{277459B4-A39D-41CB-B2BE-AB6578293E76}" scale="145" showGridLines="0" fitToPage="1" printArea="1">
      <selection activeCell="E27" sqref="E27"/>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9"/>
      <headerFooter>
        <oddFooter>&amp;C- &amp;P -</oddFooter>
      </headerFooter>
    </customSheetView>
  </customSheetViews>
  <phoneticPr fontId="7"/>
  <hyperlinks>
    <hyperlink ref="E1" location="目次!A1" display="目次へ戻る"/>
  </hyperlinks>
  <printOptions horizontalCentered="1"/>
  <pageMargins left="0.70866141732283472" right="0.70866141732283472" top="0.74803149606299213" bottom="0.74803149606299213" header="0.31496062992125984" footer="0.31496062992125984"/>
  <pageSetup paperSize="9" scale="86" orientation="landscape" horizontalDpi="300" verticalDpi="300" r:id="rId40"/>
  <headerFooter>
    <oddFooter>&amp;C- &amp;P -</oddFooter>
  </headerFooter>
  <colBreaks count="1" manualBreakCount="1">
    <brk id="5" max="17" man="1"/>
  </colBreaks>
  <drawing r:id="rId4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8"/>
  <sheetViews>
    <sheetView showGridLines="0" zoomScaleNormal="115" zoomScaleSheetLayoutView="100" workbookViewId="0">
      <selection activeCell="I2" sqref="I2"/>
    </sheetView>
  </sheetViews>
  <sheetFormatPr defaultColWidth="9" defaultRowHeight="13.5"/>
  <cols>
    <col min="1" max="2" width="11.875" style="209" customWidth="1"/>
    <col min="3" max="6" width="14.625" style="213" customWidth="1"/>
    <col min="7" max="7" width="9.875" style="209" customWidth="1"/>
    <col min="8" max="8" width="8"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G1" s="125" t="s">
        <v>399</v>
      </c>
    </row>
    <row r="2" spans="1:9">
      <c r="A2" s="212" t="s">
        <v>2489</v>
      </c>
      <c r="I2" s="212" t="s">
        <v>2489</v>
      </c>
    </row>
    <row r="4" spans="1:9" ht="37.5" customHeight="1">
      <c r="A4" s="50" t="s">
        <v>83</v>
      </c>
      <c r="B4" s="50" t="s">
        <v>332</v>
      </c>
      <c r="C4" s="147" t="s">
        <v>592</v>
      </c>
      <c r="D4" s="146" t="s">
        <v>593</v>
      </c>
      <c r="E4" s="146" t="s">
        <v>460</v>
      </c>
      <c r="F4" s="146" t="s">
        <v>459</v>
      </c>
      <c r="G4" s="19"/>
    </row>
    <row r="5" spans="1:9" ht="22.5" customHeight="1">
      <c r="A5" s="50" t="s">
        <v>458</v>
      </c>
      <c r="B5" s="50" t="s">
        <v>457</v>
      </c>
      <c r="C5" s="122">
        <v>14759</v>
      </c>
      <c r="D5" s="122">
        <v>23775</v>
      </c>
      <c r="E5" s="122">
        <v>1545</v>
      </c>
      <c r="F5" s="122">
        <v>3435</v>
      </c>
      <c r="G5" s="131"/>
    </row>
    <row r="6" spans="1:9" ht="22.5" customHeight="1">
      <c r="A6" s="50">
        <v>2004</v>
      </c>
      <c r="B6" s="50" t="s">
        <v>456</v>
      </c>
      <c r="C6" s="122">
        <v>14001</v>
      </c>
      <c r="D6" s="122">
        <v>23536</v>
      </c>
      <c r="E6" s="122">
        <v>1461</v>
      </c>
      <c r="F6" s="122">
        <v>3273</v>
      </c>
      <c r="G6" s="110"/>
    </row>
    <row r="7" spans="1:9" ht="22.5" customHeight="1">
      <c r="A7" s="50">
        <v>2007</v>
      </c>
      <c r="B7" s="50" t="s">
        <v>455</v>
      </c>
      <c r="C7" s="122">
        <v>13472</v>
      </c>
      <c r="D7" s="122">
        <v>22021</v>
      </c>
      <c r="E7" s="122">
        <v>1310</v>
      </c>
      <c r="F7" s="122">
        <v>3031</v>
      </c>
      <c r="G7" s="110"/>
    </row>
    <row r="8" spans="1:9" ht="22.5" customHeight="1">
      <c r="A8" s="50">
        <v>2012</v>
      </c>
      <c r="B8" s="50" t="s">
        <v>108</v>
      </c>
      <c r="C8" s="122">
        <v>9943</v>
      </c>
      <c r="D8" s="122">
        <v>16270</v>
      </c>
      <c r="E8" s="122">
        <v>1068</v>
      </c>
      <c r="F8" s="122">
        <v>2139</v>
      </c>
      <c r="G8" s="110"/>
    </row>
    <row r="9" spans="1:9" ht="22.5" customHeight="1">
      <c r="A9" s="50">
        <v>2014</v>
      </c>
      <c r="B9" s="50" t="s">
        <v>110</v>
      </c>
      <c r="C9" s="122">
        <v>10031</v>
      </c>
      <c r="D9" s="122">
        <v>15869</v>
      </c>
      <c r="E9" s="122">
        <v>1014</v>
      </c>
      <c r="F9" s="122">
        <v>2041</v>
      </c>
      <c r="G9" s="110"/>
    </row>
    <row r="10" spans="1:9" ht="22.5" customHeight="1">
      <c r="A10" s="50">
        <v>2016</v>
      </c>
      <c r="B10" s="50" t="s">
        <v>112</v>
      </c>
      <c r="C10" s="122">
        <v>11128</v>
      </c>
      <c r="D10" s="122">
        <v>18458</v>
      </c>
      <c r="E10" s="122">
        <v>1159</v>
      </c>
      <c r="F10" s="122">
        <v>2205</v>
      </c>
    </row>
    <row r="11" spans="1:9" ht="22.5" customHeight="1">
      <c r="A11" s="50">
        <v>2021</v>
      </c>
      <c r="B11" s="50" t="s">
        <v>366</v>
      </c>
      <c r="C11" s="122">
        <v>10737</v>
      </c>
      <c r="D11" s="122">
        <v>18257</v>
      </c>
      <c r="E11" s="122">
        <v>1089</v>
      </c>
      <c r="F11" s="122">
        <v>2003</v>
      </c>
    </row>
    <row r="12" spans="1:9" ht="22.5" customHeight="1"/>
    <row r="13" spans="1:9" ht="22.5" customHeight="1"/>
    <row r="14" spans="1:9" ht="22.5" customHeight="1"/>
    <row r="15" spans="1:9" ht="22.5" customHeight="1"/>
    <row r="16" spans="1:9" ht="22.5" customHeight="1"/>
    <row r="17" ht="22.5" customHeight="1"/>
    <row r="18" ht="22.5" customHeight="1"/>
    <row r="19" ht="22.5" customHeight="1"/>
    <row r="20" ht="22.5" customHeight="1"/>
    <row r="21" ht="22.5" customHeight="1"/>
    <row r="22" ht="22.5" customHeight="1"/>
    <row r="23" ht="22.5" customHeight="1"/>
    <row r="24" ht="22.5" customHeight="1"/>
    <row r="25" ht="22.5" customHeight="1"/>
    <row r="26" ht="22.5" customHeight="1"/>
    <row r="27" ht="22.5" customHeight="1"/>
    <row r="28" ht="22.5" customHeight="1"/>
  </sheetData>
  <customSheetViews>
    <customSheetView guid="{7638DF67-4320-4B2E-8CED-F30400A22A6F}" showGridLines="0" printArea="1">
      <selection activeCell="I2" sqref="I2"/>
      <colBreaks count="1" manualBreakCount="1">
        <brk id="7" max="17" man="1"/>
      </colBreaks>
      <pageMargins left="0.25" right="0.25" top="0.75" bottom="0.75" header="0.3" footer="0.3"/>
      <pageSetup paperSize="9" scale="91" orientation="portrait" horizontalDpi="300" verticalDpi="300" r:id="rId1"/>
      <headerFooter>
        <oddFooter>&amp;C- &amp;P -</oddFooter>
      </headerFooter>
    </customSheetView>
    <customSheetView guid="{033C36F7-E1E4-46BF-954B-BBA7310CE75C}" showGridLines="0">
      <selection activeCell="I2" sqref="I2"/>
      <colBreaks count="1" manualBreakCount="1">
        <brk id="7" max="17" man="1"/>
      </colBreaks>
      <pageMargins left="0.25" right="0.25" top="0.75" bottom="0.75" header="0.3" footer="0.3"/>
      <pageSetup paperSize="9" scale="91" orientation="portrait" horizontalDpi="300" verticalDpi="300" r:id="rId2"/>
      <headerFooter>
        <oddFooter>&amp;C- &amp;P -</oddFooter>
      </headerFooter>
    </customSheetView>
    <customSheetView guid="{36472B0F-2A8F-4437-8A5B-DB8B4B6E968E}" showGridLines="0" printArea="1">
      <selection activeCell="I2" sqref="I2"/>
      <colBreaks count="1" manualBreakCount="1">
        <brk id="7" max="17" man="1"/>
      </colBreaks>
      <pageMargins left="0.25" right="0.25" top="0.75" bottom="0.75" header="0.3" footer="0.3"/>
      <pageSetup paperSize="9" scale="91" orientation="portrait" horizontalDpi="300" verticalDpi="300" r:id="rId3"/>
      <headerFooter>
        <oddFooter>&amp;C- &amp;P -</oddFooter>
      </headerFooter>
    </customSheetView>
    <customSheetView guid="{2D0A6E8D-0408-4801-8FAA-C5FD88FF0EC2}" showGridLines="0">
      <selection activeCell="I2" sqref="I2"/>
      <colBreaks count="1" manualBreakCount="1">
        <brk id="7" max="17" man="1"/>
      </colBreaks>
      <pageMargins left="0.25" right="0.25" top="0.75" bottom="0.75" header="0.3" footer="0.3"/>
      <pageSetup paperSize="9" scale="91" orientation="portrait" horizontalDpi="300" verticalDpi="300" r:id="rId4"/>
      <headerFooter>
        <oddFooter>&amp;C- &amp;P -</oddFooter>
      </headerFooter>
    </customSheetView>
    <customSheetView guid="{CCAE2F8D-A096-471A-A5DB-761473E75C80}" showGridLines="0" printArea="1">
      <selection activeCell="I2" sqref="I2"/>
      <colBreaks count="1" manualBreakCount="1">
        <brk id="7" max="17" man="1"/>
      </colBreaks>
      <pageMargins left="0.25" right="0.25" top="0.75" bottom="0.75" header="0.3" footer="0.3"/>
      <pageSetup paperSize="9" scale="91" orientation="portrait" horizontalDpi="300" verticalDpi="300" r:id="rId5"/>
      <headerFooter>
        <oddFooter>&amp;C- &amp;P -</oddFooter>
      </headerFooter>
    </customSheetView>
    <customSheetView guid="{A70FDA42-82B2-4F14-8984-2E2044C05861}" showGridLines="0">
      <selection activeCell="I2" sqref="I2"/>
      <colBreaks count="1" manualBreakCount="1">
        <brk id="7" max="17" man="1"/>
      </colBreaks>
      <pageMargins left="0.25" right="0.25" top="0.75" bottom="0.75" header="0.3" footer="0.3"/>
      <pageSetup paperSize="9" scale="91" orientation="portrait" horizontalDpi="300" verticalDpi="300" r:id="rId6"/>
      <headerFooter>
        <oddFooter>&amp;C- &amp;P -</oddFooter>
      </headerFooter>
    </customSheetView>
    <customSheetView guid="{F8F8F397-D6A3-4BD0-9E53-3D39483D1CBF}" showGridLines="0">
      <selection activeCell="I2" sqref="I2"/>
      <colBreaks count="1" manualBreakCount="1">
        <brk id="7" max="17" man="1"/>
      </colBreaks>
      <pageMargins left="0.25" right="0.25" top="0.75" bottom="0.75" header="0.3" footer="0.3"/>
      <pageSetup paperSize="9" scale="91" orientation="portrait" horizontalDpi="300" verticalDpi="300" r:id="rId7"/>
      <headerFooter>
        <oddFooter>&amp;C- &amp;P -</oddFooter>
      </headerFooter>
    </customSheetView>
    <customSheetView guid="{D673FFEC-E07D-49B9-A0FC-BCF5FDFD2C67}" showGridLines="0">
      <selection activeCell="I2" sqref="I2"/>
      <colBreaks count="1" manualBreakCount="1">
        <brk id="7" max="17" man="1"/>
      </colBreaks>
      <pageMargins left="0.25" right="0.25" top="0.75" bottom="0.75" header="0.3" footer="0.3"/>
      <pageSetup paperSize="9" scale="91" orientation="portrait" horizontalDpi="300" verticalDpi="300" r:id="rId8"/>
      <headerFooter>
        <oddFooter>&amp;C- &amp;P -</oddFooter>
      </headerFooter>
    </customSheetView>
    <customSheetView guid="{EE98275F-E3BA-4A7E-BE2A-0F7F35847352}" showGridLines="0" printArea="1">
      <selection activeCell="I2" sqref="I2"/>
      <colBreaks count="1" manualBreakCount="1">
        <brk id="7" max="17" man="1"/>
      </colBreaks>
      <pageMargins left="0.25" right="0.25" top="0.75" bottom="0.75" header="0.3" footer="0.3"/>
      <pageSetup paperSize="9" scale="91" orientation="portrait" horizontalDpi="300" verticalDpi="300" r:id="rId9"/>
      <headerFooter>
        <oddFooter>&amp;C- &amp;P -</oddFooter>
      </headerFooter>
    </customSheetView>
    <customSheetView guid="{97E03D02-D480-4666-A6E1-59D4144B3FD9}" showGridLines="0" printArea="1">
      <colBreaks count="1" manualBreakCount="1">
        <brk id="7" max="17" man="1"/>
      </colBreaks>
      <pageMargins left="0.25" right="0.25" top="0.75" bottom="0.75" header="0.3" footer="0.3"/>
      <pageSetup paperSize="9" scale="91" orientation="portrait" horizontalDpi="300" verticalDpi="300" r:id="rId10"/>
      <headerFooter>
        <oddFooter>&amp;C- &amp;P -</oddFooter>
      </headerFooter>
    </customSheetView>
    <customSheetView guid="{9A3FFD83-48B2-47DA-8A5E-53892F5AF928}" showGridLines="0" printArea="1">
      <selection activeCell="I2" sqref="I2"/>
      <colBreaks count="1" manualBreakCount="1">
        <brk id="7" max="17" man="1"/>
      </colBreaks>
      <pageMargins left="0.25" right="0.25" top="0.75" bottom="0.75" header="0.3" footer="0.3"/>
      <pageSetup paperSize="9" scale="91" orientation="portrait" horizontalDpi="300" verticalDpi="300" r:id="rId11"/>
      <headerFooter>
        <oddFooter>&amp;C- &amp;P -</oddFooter>
      </headerFooter>
    </customSheetView>
    <customSheetView guid="{717D5D0E-03BD-42FE-B02F-A9FF9CADF1A5}" showGridLines="0">
      <selection activeCell="I2" sqref="I2"/>
      <colBreaks count="1" manualBreakCount="1">
        <brk id="7" max="17" man="1"/>
      </colBreaks>
      <pageMargins left="0.25" right="0.25" top="0.75" bottom="0.75" header="0.3" footer="0.3"/>
      <pageSetup paperSize="9" scale="91" orientation="portrait" horizontalDpi="300" verticalDpi="300" r:id="rId12"/>
      <headerFooter>
        <oddFooter>&amp;C- &amp;P -</oddFooter>
      </headerFooter>
    </customSheetView>
    <customSheetView guid="{30A2590E-B68F-488E-B4E2-55E3D8A53AAC}" showGridLines="0">
      <selection activeCell="I2" sqref="I2"/>
      <colBreaks count="1" manualBreakCount="1">
        <brk id="7" max="17" man="1"/>
      </colBreaks>
      <pageMargins left="0.25" right="0.25" top="0.75" bottom="0.75" header="0.3" footer="0.3"/>
      <pageSetup paperSize="9" scale="91" orientation="portrait" horizontalDpi="300" verticalDpi="300" r:id="rId13"/>
      <headerFooter>
        <oddFooter>&amp;C- &amp;P -</oddFooter>
      </headerFooter>
    </customSheetView>
    <customSheetView guid="{031DD57E-C293-423A-8DF7-B2FDC9241663}" showGridLines="0">
      <selection activeCell="I2" sqref="I2"/>
      <colBreaks count="1" manualBreakCount="1">
        <brk id="7" max="17" man="1"/>
      </colBreaks>
      <pageMargins left="0.25" right="0.25" top="0.75" bottom="0.75" header="0.3" footer="0.3"/>
      <pageSetup paperSize="9" scale="91" orientation="portrait" horizontalDpi="300" verticalDpi="300" r:id="rId14"/>
      <headerFooter>
        <oddFooter>&amp;C- &amp;P -</oddFooter>
      </headerFooter>
    </customSheetView>
    <customSheetView guid="{F9B3178F-FE3C-420E-BE2A-18A94A5552B8}" showGridLines="0">
      <selection activeCell="I2" sqref="I2"/>
      <colBreaks count="1" manualBreakCount="1">
        <brk id="7" max="17" man="1"/>
      </colBreaks>
      <pageMargins left="0.25" right="0.25" top="0.75" bottom="0.75" header="0.3" footer="0.3"/>
      <pageSetup paperSize="9" scale="91" orientation="portrait" horizontalDpi="300" verticalDpi="300" r:id="rId15"/>
      <headerFooter>
        <oddFooter>&amp;C- &amp;P -</oddFooter>
      </headerFooter>
    </customSheetView>
    <customSheetView guid="{F314B098-4B95-4B92-8423-CB04A69922DF}" showGridLines="0" printArea="1">
      <colBreaks count="1" manualBreakCount="1">
        <brk id="7" max="17" man="1"/>
      </colBreaks>
      <pageMargins left="0.25" right="0.25" top="0.75" bottom="0.75" header="0.3" footer="0.3"/>
      <pageSetup paperSize="9" scale="91" orientation="portrait" horizontalDpi="300" verticalDpi="300" r:id="rId16"/>
      <headerFooter>
        <oddFooter>&amp;C- &amp;P -</oddFooter>
      </headerFooter>
    </customSheetView>
    <customSheetView guid="{BBA60712-7519-46EB-A3CF-B043CF2D8D90}" showGridLines="0" printArea="1">
      <colBreaks count="1" manualBreakCount="1">
        <brk id="7" max="17" man="1"/>
      </colBreaks>
      <pageMargins left="0.25" right="0.25" top="0.75" bottom="0.75" header="0.3" footer="0.3"/>
      <pageSetup paperSize="9" scale="91" orientation="portrait" horizontalDpi="300" verticalDpi="300" r:id="rId17"/>
      <headerFooter>
        <oddFooter>&amp;C- &amp;P -</oddFooter>
      </headerFooter>
    </customSheetView>
    <customSheetView guid="{FAEA9D20-506D-4159-8291-B8ED06C29A08}" showGridLines="0">
      <colBreaks count="1" manualBreakCount="1">
        <brk id="7" max="17" man="1"/>
      </colBreaks>
      <pageMargins left="0.25" right="0.25" top="0.75" bottom="0.75" header="0.3" footer="0.3"/>
      <pageSetup paperSize="9" scale="91" orientation="portrait" horizontalDpi="300" verticalDpi="300" r:id="rId18"/>
      <headerFooter>
        <oddFooter>&amp;C- &amp;P -</oddFooter>
      </headerFooter>
    </customSheetView>
    <customSheetView guid="{499C3B7B-ECFB-4FFB-BA0B-0B7B9DCC326F}" showGridLines="0" printArea="1">
      <colBreaks count="1" manualBreakCount="1">
        <brk id="7" max="17" man="1"/>
      </colBreaks>
      <pageMargins left="0.25" right="0.25" top="0.75" bottom="0.75" header="0.3" footer="0.3"/>
      <pageSetup paperSize="9" scale="91" orientation="portrait" horizontalDpi="300" verticalDpi="300" r:id="rId19"/>
      <headerFooter>
        <oddFooter>&amp;C- &amp;P -</oddFooter>
      </headerFooter>
    </customSheetView>
    <customSheetView guid="{582EB886-5348-41F7-B6C3-7D5782D3ACD9}" showGridLines="0">
      <colBreaks count="1" manualBreakCount="1">
        <brk id="7" max="17" man="1"/>
      </colBreaks>
      <pageMargins left="0.25" right="0.25" top="0.75" bottom="0.75" header="0.3" footer="0.3"/>
      <pageSetup paperSize="9" scale="91" orientation="portrait" horizontalDpi="300" verticalDpi="300" r:id="rId20"/>
      <headerFooter>
        <oddFooter>&amp;C- &amp;P -</oddFooter>
      </headerFooter>
    </customSheetView>
    <customSheetView guid="{67A28A89-E198-4A6E-809F-7C1EE1D592B0}" showGridLines="0" printArea="1">
      <colBreaks count="1" manualBreakCount="1">
        <brk id="7" max="17" man="1"/>
      </colBreaks>
      <pageMargins left="0.25" right="0.25" top="0.75" bottom="0.75" header="0.3" footer="0.3"/>
      <pageSetup paperSize="9" scale="91" orientation="portrait" horizontalDpi="300" verticalDpi="300" r:id="rId21"/>
      <headerFooter>
        <oddFooter>&amp;C- &amp;P -</oddFooter>
      </headerFooter>
    </customSheetView>
    <customSheetView guid="{CED0B8D9-B004-48AD-A858-70C151F3F6A0}" showGridLines="0">
      <colBreaks count="1" manualBreakCount="1">
        <brk id="7" max="17" man="1"/>
      </colBreaks>
      <pageMargins left="0.25" right="0.25" top="0.75" bottom="0.75" header="0.3" footer="0.3"/>
      <pageSetup paperSize="9" scale="91" orientation="portrait" horizontalDpi="300" verticalDpi="300" r:id="rId22"/>
      <headerFooter>
        <oddFooter>&amp;C- &amp;P -</oddFooter>
      </headerFooter>
    </customSheetView>
    <customSheetView guid="{76A99285-706C-47CC-88FC-63EDE717FCB7}" showGridLines="0">
      <colBreaks count="1" manualBreakCount="1">
        <brk id="7" max="17" man="1"/>
      </colBreaks>
      <pageMargins left="0.25" right="0.25" top="0.75" bottom="0.75" header="0.3" footer="0.3"/>
      <pageSetup paperSize="9" scale="91" orientation="portrait" horizontalDpi="300" verticalDpi="300" r:id="rId23"/>
      <headerFooter>
        <oddFooter>&amp;C- &amp;P -</oddFooter>
      </headerFooter>
    </customSheetView>
    <customSheetView guid="{00865AC3-5823-4499-87D6-A32864153DFC}" showGridLines="0">
      <colBreaks count="1" manualBreakCount="1">
        <brk id="7" max="17" man="1"/>
      </colBreaks>
      <pageMargins left="0.25" right="0.25" top="0.75" bottom="0.75" header="0.3" footer="0.3"/>
      <pageSetup paperSize="9" scale="91" orientation="portrait" horizontalDpi="300" verticalDpi="300" r:id="rId24"/>
      <headerFooter>
        <oddFooter>&amp;C- &amp;P -</oddFooter>
      </headerFooter>
    </customSheetView>
    <customSheetView guid="{4C996794-21C9-40EE-B88C-250D84FCBF6D}" scale="85" showGridLines="0" printArea="1">
      <colBreaks count="1" manualBreakCount="1">
        <brk id="7" max="17" man="1"/>
      </colBreaks>
      <pageMargins left="0.25" right="0.25" top="0.75" bottom="0.75" header="0.3" footer="0.3"/>
      <pageSetup paperSize="9" scale="91" orientation="portrait" horizontalDpi="300" verticalDpi="300" r:id="rId25"/>
      <headerFooter>
        <oddFooter>&amp;C- &amp;P -</oddFooter>
      </headerFooter>
    </customSheetView>
    <customSheetView guid="{730C8BCB-35C7-41C2-8A28-9035E6835433}" scale="85" showGridLines="0">
      <colBreaks count="1" manualBreakCount="1">
        <brk id="7" max="17" man="1"/>
      </colBreaks>
      <pageMargins left="0.25" right="0.25" top="0.75" bottom="0.75" header="0.3" footer="0.3"/>
      <pageSetup paperSize="9" scale="91" orientation="portrait" horizontalDpi="300" verticalDpi="300" r:id="rId26"/>
      <headerFooter>
        <oddFooter>&amp;C- &amp;P -</oddFooter>
      </headerFooter>
    </customSheetView>
    <customSheetView guid="{53F629EA-943E-4BA6-8572-8C25DF74046C}" scale="85" showGridLines="0">
      <colBreaks count="1" manualBreakCount="1">
        <brk id="7" max="17" man="1"/>
      </colBreaks>
      <pageMargins left="0.25" right="0.25" top="0.75" bottom="0.75" header="0.3" footer="0.3"/>
      <pageSetup paperSize="9" scale="91" orientation="portrait" horizontalDpi="300" verticalDpi="300" r:id="rId27"/>
      <headerFooter>
        <oddFooter>&amp;C- &amp;P -</oddFooter>
      </headerFooter>
    </customSheetView>
    <customSheetView guid="{607BA1E7-39D6-42C5-94A0-79958193A92D}" scale="85" showGridLines="0">
      <colBreaks count="1" manualBreakCount="1">
        <brk id="7" max="17" man="1"/>
      </colBreaks>
      <pageMargins left="0.25" right="0.25" top="0.75" bottom="0.75" header="0.3" footer="0.3"/>
      <pageSetup paperSize="9" scale="91" orientation="portrait" horizontalDpi="300" verticalDpi="300" r:id="rId28"/>
      <headerFooter>
        <oddFooter>&amp;C- &amp;P -</oddFooter>
      </headerFooter>
    </customSheetView>
    <customSheetView guid="{8EB6928C-5D8E-417C-8B5C-C28F488EA60F}" scale="85" showGridLines="0">
      <colBreaks count="1" manualBreakCount="1">
        <brk id="7" max="17" man="1"/>
      </colBreaks>
      <pageMargins left="0.25" right="0.25" top="0.75" bottom="0.75" header="0.3" footer="0.3"/>
      <pageSetup paperSize="9" scale="91" orientation="portrait" horizontalDpi="300" verticalDpi="300" r:id="rId29"/>
      <headerFooter>
        <oddFooter>&amp;C- &amp;P -</oddFooter>
      </headerFooter>
    </customSheetView>
    <customSheetView guid="{7633100C-5BBA-4367-90F6-351983AFCCA3}" scale="85" showGridLines="0">
      <colBreaks count="1" manualBreakCount="1">
        <brk id="7" max="17" man="1"/>
      </colBreaks>
      <pageMargins left="0.25" right="0.25" top="0.75" bottom="0.75" header="0.3" footer="0.3"/>
      <pageSetup paperSize="9" scale="91" orientation="portrait" horizontalDpi="300" verticalDpi="300" r:id="rId30"/>
      <headerFooter>
        <oddFooter>&amp;C- &amp;P -</oddFooter>
      </headerFooter>
    </customSheetView>
    <customSheetView guid="{A7A8BE2C-D7F6-43E2-B07A-EC84F7EA809C}" scale="85" showGridLines="0" printArea="1">
      <colBreaks count="1" manualBreakCount="1">
        <brk id="7" max="17" man="1"/>
      </colBreaks>
      <pageMargins left="0.25" right="0.25" top="0.75" bottom="0.75" header="0.3" footer="0.3"/>
      <pageSetup paperSize="9" scale="91" orientation="portrait" horizontalDpi="300" verticalDpi="300" r:id="rId31"/>
      <headerFooter>
        <oddFooter>&amp;C- &amp;P -</oddFooter>
      </headerFooter>
    </customSheetView>
    <customSheetView guid="{B08340CC-2F8B-4F4E-9370-E7DB80052212}" showGridLines="0" topLeftCell="A7">
      <colBreaks count="1" manualBreakCount="1">
        <brk id="7" max="17" man="1"/>
      </colBreaks>
      <pageMargins left="0.25" right="0.25" top="0.75" bottom="0.75" header="0.3" footer="0.3"/>
      <pageSetup paperSize="9" scale="91" orientation="portrait" horizontalDpi="300" verticalDpi="300" r:id="rId32"/>
      <headerFooter>
        <oddFooter>&amp;C- &amp;P -</oddFooter>
      </headerFooter>
    </customSheetView>
    <customSheetView guid="{441DB8A6-A33C-419D-875A-3F2FFBE6E0E8}" showGridLines="0">
      <colBreaks count="1" manualBreakCount="1">
        <brk id="7" max="17" man="1"/>
      </colBreaks>
      <pageMargins left="0.25" right="0.25" top="0.75" bottom="0.75" header="0.3" footer="0.3"/>
      <pageSetup paperSize="9" scale="91" orientation="portrait" horizontalDpi="300" verticalDpi="300" r:id="rId33"/>
      <headerFooter>
        <oddFooter>&amp;C- &amp;P -</oddFooter>
      </headerFooter>
    </customSheetView>
    <customSheetView guid="{2BC28E4B-9C81-4843-8B55-63150A8DD92B}" showGridLines="0">
      <colBreaks count="1" manualBreakCount="1">
        <brk id="7" max="17" man="1"/>
      </colBreaks>
      <pageMargins left="0.25" right="0.25" top="0.75" bottom="0.75" header="0.3" footer="0.3"/>
      <pageSetup paperSize="9" scale="91" orientation="portrait" horizontalDpi="300" verticalDpi="300" r:id="rId34"/>
      <headerFooter>
        <oddFooter>&amp;C- &amp;P -</oddFooter>
      </headerFooter>
    </customSheetView>
    <customSheetView guid="{CEC8D9A4-667A-441A-B348-38BA69B851DA}" showGridLines="0">
      <colBreaks count="1" manualBreakCount="1">
        <brk id="7" max="17" man="1"/>
      </colBreaks>
      <pageMargins left="0.25" right="0.25" top="0.75" bottom="0.75" header="0.3" footer="0.3"/>
      <pageSetup paperSize="9" scale="91" orientation="portrait" horizontalDpi="300" verticalDpi="300" r:id="rId35"/>
      <headerFooter>
        <oddFooter>&amp;C- &amp;P -</oddFooter>
      </headerFooter>
    </customSheetView>
    <customSheetView guid="{84F041DC-148A-40FE-A6D1-68C2D054DF55}" showGridLines="0">
      <colBreaks count="1" manualBreakCount="1">
        <brk id="7" max="17" man="1"/>
      </colBreaks>
      <pageMargins left="0.25" right="0.25" top="0.75" bottom="0.75" header="0.3" footer="0.3"/>
      <pageSetup paperSize="9" scale="91" orientation="portrait" horizontalDpi="300" verticalDpi="300" r:id="rId36"/>
      <headerFooter>
        <oddFooter>&amp;C- &amp;P -</oddFooter>
      </headerFooter>
    </customSheetView>
    <customSheetView guid="{EA8DD5C4-37CD-4D83-93C6-8AAE3FA22626}" showGridLines="0">
      <colBreaks count="1" manualBreakCount="1">
        <brk id="7" max="17" man="1"/>
      </colBreaks>
      <pageMargins left="0.25" right="0.25" top="0.75" bottom="0.75" header="0.3" footer="0.3"/>
      <pageSetup paperSize="9" scale="91" orientation="portrait" horizontalDpi="300" verticalDpi="300" r:id="rId37"/>
      <headerFooter>
        <oddFooter>&amp;C- &amp;P -</oddFooter>
      </headerFooter>
    </customSheetView>
    <customSheetView guid="{EB719729-E4E7-4A6B-A0F2-B45634A8A39C}" showGridLines="0">
      <colBreaks count="1" manualBreakCount="1">
        <brk id="7" max="17" man="1"/>
      </colBreaks>
      <pageMargins left="0.25" right="0.25" top="0.75" bottom="0.75" header="0.3" footer="0.3"/>
      <pageSetup paperSize="9" scale="91" orientation="portrait" horizontalDpi="300" verticalDpi="300" r:id="rId38"/>
      <headerFooter>
        <oddFooter>&amp;C- &amp;P -</oddFooter>
      </headerFooter>
    </customSheetView>
    <customSheetView guid="{3BCE3315-BEC0-4AD9-A818-0BC0D795FE7B}" showGridLines="0" printArea="1">
      <colBreaks count="1" manualBreakCount="1">
        <brk id="7" max="17" man="1"/>
      </colBreaks>
      <pageMargins left="0.25" right="0.25" top="0.75" bottom="0.75" header="0.3" footer="0.3"/>
      <pageSetup paperSize="9" scale="91" orientation="portrait" horizontalDpi="300" verticalDpi="300" r:id="rId39"/>
      <headerFooter>
        <oddFooter>&amp;C- &amp;P -</oddFooter>
      </headerFooter>
    </customSheetView>
    <customSheetView guid="{D5E8139D-26D3-42E5-96BB-6121322C48CB}" showGridLines="0">
      <colBreaks count="1" manualBreakCount="1">
        <brk id="7" max="17" man="1"/>
      </colBreaks>
      <pageMargins left="0.25" right="0.25" top="0.75" bottom="0.75" header="0.3" footer="0.3"/>
      <pageSetup paperSize="9" scale="91" orientation="portrait" horizontalDpi="300" verticalDpi="300" r:id="rId40"/>
      <headerFooter>
        <oddFooter>&amp;C- &amp;P -</oddFooter>
      </headerFooter>
    </customSheetView>
    <customSheetView guid="{A7A537DD-3639-4028-8374-24EF93F7F50D}" showGridLines="0" printArea="1">
      <colBreaks count="1" manualBreakCount="1">
        <brk id="7" max="17" man="1"/>
      </colBreaks>
      <pageMargins left="0.25" right="0.25" top="0.75" bottom="0.75" header="0.3" footer="0.3"/>
      <pageSetup paperSize="9" scale="91" orientation="portrait" horizontalDpi="300" verticalDpi="300" r:id="rId41"/>
      <headerFooter>
        <oddFooter>&amp;C- &amp;P -</oddFooter>
      </headerFooter>
    </customSheetView>
    <customSheetView guid="{0B51740E-E870-447D-82CF-F9426A0FDB8A}" showGridLines="0">
      <colBreaks count="1" manualBreakCount="1">
        <brk id="7" max="17" man="1"/>
      </colBreaks>
      <pageMargins left="0.25" right="0.25" top="0.75" bottom="0.75" header="0.3" footer="0.3"/>
      <pageSetup paperSize="9" scale="91" orientation="portrait" horizontalDpi="300" verticalDpi="300" r:id="rId42"/>
      <headerFooter>
        <oddFooter>&amp;C- &amp;P -</oddFooter>
      </headerFooter>
    </customSheetView>
    <customSheetView guid="{B25978DA-B72A-4DF3-B7F6-0B7323E18582}" showGridLines="0">
      <colBreaks count="1" manualBreakCount="1">
        <brk id="7" max="17" man="1"/>
      </colBreaks>
      <pageMargins left="0.25" right="0.25" top="0.75" bottom="0.75" header="0.3" footer="0.3"/>
      <pageSetup paperSize="9" scale="91" orientation="portrait" horizontalDpi="300" verticalDpi="300" r:id="rId43"/>
      <headerFooter>
        <oddFooter>&amp;C- &amp;P -</oddFooter>
      </headerFooter>
    </customSheetView>
    <customSheetView guid="{1FD8CC80-ABBD-4004-965D-7C3A94C6060A}" showGridLines="0" printArea="1">
      <selection activeCell="I2" sqref="I2"/>
      <colBreaks count="1" manualBreakCount="1">
        <brk id="7" max="17" man="1"/>
      </colBreaks>
      <pageMargins left="0.25" right="0.25" top="0.75" bottom="0.75" header="0.3" footer="0.3"/>
      <pageSetup paperSize="9" scale="91" orientation="portrait" horizontalDpi="300" verticalDpi="300" r:id="rId44"/>
      <headerFooter>
        <oddFooter>&amp;C- &amp;P -</oddFooter>
      </headerFooter>
    </customSheetView>
    <customSheetView guid="{4B3B3520-A8B7-4246-A658-5E3046C11156}" showGridLines="0" printArea="1">
      <selection activeCell="I2" sqref="I2"/>
      <colBreaks count="1" manualBreakCount="1">
        <brk id="7" max="17" man="1"/>
      </colBreaks>
      <pageMargins left="0.25" right="0.25" top="0.75" bottom="0.75" header="0.3" footer="0.3"/>
      <pageSetup paperSize="9" scale="91" orientation="portrait" horizontalDpi="300" verticalDpi="300" r:id="rId45"/>
      <headerFooter>
        <oddFooter>&amp;C- &amp;P -</oddFooter>
      </headerFooter>
    </customSheetView>
    <customSheetView guid="{8AC86257-3275-45B0-9EB5-FCC978284538}" showGridLines="0">
      <selection activeCell="I2" sqref="I2"/>
      <colBreaks count="1" manualBreakCount="1">
        <brk id="7" max="17" man="1"/>
      </colBreaks>
      <pageMargins left="0.25" right="0.25" top="0.75" bottom="0.75" header="0.3" footer="0.3"/>
      <pageSetup paperSize="9" scale="91" orientation="portrait" horizontalDpi="300" verticalDpi="300" r:id="rId46"/>
      <headerFooter>
        <oddFooter>&amp;C- &amp;P -</oddFooter>
      </headerFooter>
    </customSheetView>
    <customSheetView guid="{E45D6C9F-29CA-4814-BB11-FCF7794E8FD9}" showGridLines="0" printArea="1">
      <selection activeCell="I2" sqref="I2"/>
      <colBreaks count="1" manualBreakCount="1">
        <brk id="7" max="17" man="1"/>
      </colBreaks>
      <pageMargins left="0.25" right="0.25" top="0.75" bottom="0.75" header="0.3" footer="0.3"/>
      <pageSetup paperSize="9" scale="91" orientation="portrait" horizontalDpi="300" verticalDpi="300" r:id="rId47"/>
      <headerFooter>
        <oddFooter>&amp;C- &amp;P -</oddFooter>
      </headerFooter>
    </customSheetView>
    <customSheetView guid="{8B4E2514-D1F2-4DC0-817C-9C588D7DCCCB}" showGridLines="0" printArea="1">
      <selection activeCell="I2" sqref="I2"/>
      <colBreaks count="1" manualBreakCount="1">
        <brk id="7" max="17" man="1"/>
      </colBreaks>
      <pageMargins left="0.25" right="0.25" top="0.75" bottom="0.75" header="0.3" footer="0.3"/>
      <pageSetup paperSize="9" scale="91" orientation="portrait" horizontalDpi="300" verticalDpi="300" r:id="rId48"/>
      <headerFooter>
        <oddFooter>&amp;C- &amp;P -</oddFooter>
      </headerFooter>
    </customSheetView>
    <customSheetView guid="{C0326AA0-4A84-4874-8CF5-FBF582EDE8E4}" showGridLines="0" printArea="1">
      <selection activeCell="I2" sqref="I2"/>
      <colBreaks count="1" manualBreakCount="1">
        <brk id="7" max="17" man="1"/>
      </colBreaks>
      <pageMargins left="0.25" right="0.25" top="0.75" bottom="0.75" header="0.3" footer="0.3"/>
      <pageSetup paperSize="9" scale="91" orientation="portrait" horizontalDpi="300" verticalDpi="300" r:id="rId49"/>
      <headerFooter>
        <oddFooter>&amp;C- &amp;P -</oddFooter>
      </headerFooter>
    </customSheetView>
    <customSheetView guid="{59B93C71-A242-4D48-B468-4BF3F954629F}" showGridLines="0" printArea="1">
      <selection activeCell="I2" sqref="I2"/>
      <colBreaks count="1" manualBreakCount="1">
        <brk id="7" max="17" man="1"/>
      </colBreaks>
      <pageMargins left="0.25" right="0.25" top="0.75" bottom="0.75" header="0.3" footer="0.3"/>
      <pageSetup paperSize="9" scale="91" orientation="portrait" horizontalDpi="300" verticalDpi="300" r:id="rId50"/>
      <headerFooter>
        <oddFooter>&amp;C- &amp;P -</oddFooter>
      </headerFooter>
    </customSheetView>
    <customSheetView guid="{1E58E4D1-4C75-4B8C-BEB1-17A46DD86746}" showGridLines="0">
      <selection activeCell="I2" sqref="I2"/>
      <colBreaks count="1" manualBreakCount="1">
        <brk id="7" max="17" man="1"/>
      </colBreaks>
      <pageMargins left="0.25" right="0.25" top="0.75" bottom="0.75" header="0.3" footer="0.3"/>
      <pageSetup paperSize="9" scale="91" orientation="portrait" horizontalDpi="300" verticalDpi="300" r:id="rId51"/>
      <headerFooter>
        <oddFooter>&amp;C- &amp;P -</oddFooter>
      </headerFooter>
    </customSheetView>
    <customSheetView guid="{D71B0015-E1E5-4683-BC96-4B8372B0A92C}" showGridLines="0" printArea="1">
      <selection activeCell="I2" sqref="I2"/>
      <colBreaks count="1" manualBreakCount="1">
        <brk id="7" max="17" man="1"/>
      </colBreaks>
      <pageMargins left="0.25" right="0.25" top="0.75" bottom="0.75" header="0.3" footer="0.3"/>
      <pageSetup paperSize="9" scale="91" orientation="portrait" horizontalDpi="300" verticalDpi="300" r:id="rId52"/>
      <headerFooter>
        <oddFooter>&amp;C- &amp;P -</oddFooter>
      </headerFooter>
    </customSheetView>
    <customSheetView guid="{7A9295A9-5D4A-4252-8AE5-EAA229FB3161}" showGridLines="0" printArea="1">
      <selection activeCell="I2" sqref="I2"/>
      <colBreaks count="1" manualBreakCount="1">
        <brk id="7" max="17" man="1"/>
      </colBreaks>
      <pageMargins left="0.25" right="0.25" top="0.75" bottom="0.75" header="0.3" footer="0.3"/>
      <pageSetup paperSize="9" scale="91" orientation="portrait" horizontalDpi="300" verticalDpi="300" r:id="rId53"/>
      <headerFooter>
        <oddFooter>&amp;C- &amp;P -</oddFooter>
      </headerFooter>
    </customSheetView>
    <customSheetView guid="{034C4040-D496-4677-9760-C8AFC8A3816C}" showGridLines="0">
      <selection activeCell="I2" sqref="I2"/>
      <colBreaks count="1" manualBreakCount="1">
        <brk id="7" max="17" man="1"/>
      </colBreaks>
      <pageMargins left="0.25" right="0.25" top="0.75" bottom="0.75" header="0.3" footer="0.3"/>
      <pageSetup paperSize="9" scale="91" orientation="portrait" horizontalDpi="300" verticalDpi="300" r:id="rId54"/>
      <headerFooter>
        <oddFooter>&amp;C- &amp;P -</oddFooter>
      </headerFooter>
    </customSheetView>
    <customSheetView guid="{430D13A4-4EC3-4F3B-94F5-67B604D20D98}" showGridLines="0" printArea="1">
      <selection activeCell="I2" sqref="I2"/>
      <colBreaks count="1" manualBreakCount="1">
        <brk id="7" max="17" man="1"/>
      </colBreaks>
      <pageMargins left="0.25" right="0.25" top="0.75" bottom="0.75" header="0.3" footer="0.3"/>
      <pageSetup paperSize="9" scale="91" orientation="portrait" horizontalDpi="300" verticalDpi="300" r:id="rId55"/>
      <headerFooter>
        <oddFooter>&amp;C- &amp;P -</oddFooter>
      </headerFooter>
    </customSheetView>
    <customSheetView guid="{337CCED3-5E6B-4E3D-BC98-489707EF974E}" showGridLines="0" printArea="1">
      <selection activeCell="I2" sqref="I2"/>
      <colBreaks count="1" manualBreakCount="1">
        <brk id="7" max="17" man="1"/>
      </colBreaks>
      <pageMargins left="0.25" right="0.25" top="0.75" bottom="0.75" header="0.3" footer="0.3"/>
      <pageSetup paperSize="9" scale="91" orientation="portrait" horizontalDpi="300" verticalDpi="300" r:id="rId56"/>
      <headerFooter>
        <oddFooter>&amp;C- &amp;P -</oddFooter>
      </headerFooter>
    </customSheetView>
    <customSheetView guid="{0EDD8A79-DA95-4C03-AB90-8EF8BEF7366A}" showGridLines="0">
      <selection activeCell="I2" sqref="I2"/>
      <colBreaks count="1" manualBreakCount="1">
        <brk id="7" max="17" man="1"/>
      </colBreaks>
      <pageMargins left="0.25" right="0.25" top="0.75" bottom="0.75" header="0.3" footer="0.3"/>
      <pageSetup paperSize="9" scale="91" orientation="portrait" horizontalDpi="300" verticalDpi="300" r:id="rId57"/>
      <headerFooter>
        <oddFooter>&amp;C- &amp;P -</oddFooter>
      </headerFooter>
    </customSheetView>
    <customSheetView guid="{214495F1-9B71-47E5-887D-A07A1A95C8B8}" showGridLines="0">
      <selection activeCell="I2" sqref="I2"/>
      <colBreaks count="1" manualBreakCount="1">
        <brk id="7" max="17" man="1"/>
      </colBreaks>
      <pageMargins left="0.25" right="0.25" top="0.75" bottom="0.75" header="0.3" footer="0.3"/>
      <pageSetup paperSize="9" scale="91" orientation="portrait" horizontalDpi="300" verticalDpi="300" r:id="rId58"/>
      <headerFooter>
        <oddFooter>&amp;C- &amp;P -</oddFooter>
      </headerFooter>
    </customSheetView>
    <customSheetView guid="{CD8CBEF9-02F2-47BF-8155-972E366007BB}" showGridLines="0" printArea="1">
      <selection activeCell="I2" sqref="I2"/>
      <colBreaks count="1" manualBreakCount="1">
        <brk id="7" max="17" man="1"/>
      </colBreaks>
      <pageMargins left="0.25" right="0.25" top="0.75" bottom="0.75" header="0.3" footer="0.3"/>
      <pageSetup paperSize="9" scale="91" orientation="portrait" horizontalDpi="300" verticalDpi="300" r:id="rId59"/>
      <headerFooter>
        <oddFooter>&amp;C- &amp;P -</oddFooter>
      </headerFooter>
    </customSheetView>
    <customSheetView guid="{BD61EDB6-A93F-4890-AEDE-32E26E64EB3F}" showGridLines="0" printArea="1">
      <selection activeCell="I2" sqref="I2"/>
      <colBreaks count="1" manualBreakCount="1">
        <brk id="7" max="17" man="1"/>
      </colBreaks>
      <pageMargins left="0.25" right="0.25" top="0.75" bottom="0.75" header="0.3" footer="0.3"/>
      <pageSetup paperSize="9" scale="91" orientation="portrait" horizontalDpi="300" verticalDpi="300" r:id="rId60"/>
      <headerFooter>
        <oddFooter>&amp;C- &amp;P -</oddFooter>
      </headerFooter>
    </customSheetView>
    <customSheetView guid="{2551149C-B400-4FF7-9C66-7D38AF192CD3}" showGridLines="0">
      <selection activeCell="I2" sqref="I2"/>
      <colBreaks count="1" manualBreakCount="1">
        <brk id="7" max="17" man="1"/>
      </colBreaks>
      <pageMargins left="0.25" right="0.25" top="0.75" bottom="0.75" header="0.3" footer="0.3"/>
      <pageSetup paperSize="9" scale="91" orientation="portrait" horizontalDpi="300" verticalDpi="300" r:id="rId61"/>
      <headerFooter>
        <oddFooter>&amp;C- &amp;P -</oddFooter>
      </headerFooter>
    </customSheetView>
    <customSheetView guid="{F0A88F7F-B050-44D2-9557-2B68B424EAF3}" showGridLines="0">
      <selection activeCell="I2" sqref="I2"/>
      <colBreaks count="1" manualBreakCount="1">
        <brk id="7" max="17" man="1"/>
      </colBreaks>
      <pageMargins left="0.25" right="0.25" top="0.75" bottom="0.75" header="0.3" footer="0.3"/>
      <pageSetup paperSize="9" scale="91" orientation="portrait" horizontalDpi="300" verticalDpi="300" r:id="rId62"/>
      <headerFooter>
        <oddFooter>&amp;C- &amp;P -</oddFooter>
      </headerFooter>
    </customSheetView>
    <customSheetView guid="{2868789A-41EF-4245-B3C9-D4B5F666F8F4}" showGridLines="0" printArea="1">
      <selection activeCell="I2" sqref="I2"/>
      <colBreaks count="1" manualBreakCount="1">
        <brk id="7" max="17" man="1"/>
      </colBreaks>
      <pageMargins left="0.25" right="0.25" top="0.75" bottom="0.75" header="0.3" footer="0.3"/>
      <pageSetup paperSize="9" scale="91" orientation="portrait" horizontalDpi="300" verticalDpi="300" r:id="rId63"/>
      <headerFooter>
        <oddFooter>&amp;C- &amp;P -</oddFooter>
      </headerFooter>
    </customSheetView>
    <customSheetView guid="{D4061CCF-D275-4D76-9A0F-61EA73C6A533}" showGridLines="0" printArea="1">
      <selection activeCell="I2" sqref="I2"/>
      <colBreaks count="1" manualBreakCount="1">
        <brk id="7" max="17" man="1"/>
      </colBreaks>
      <pageMargins left="0.25" right="0.25" top="0.75" bottom="0.75" header="0.3" footer="0.3"/>
      <pageSetup paperSize="9" scale="91" orientation="portrait" horizontalDpi="300" verticalDpi="300" r:id="rId64"/>
      <headerFooter>
        <oddFooter>&amp;C- &amp;P -</oddFooter>
      </headerFooter>
    </customSheetView>
    <customSheetView guid="{EDD10121-F027-40CB-A383-1ABBBA7824D4}" showGridLines="0" printArea="1">
      <selection activeCell="I2" sqref="I2"/>
      <colBreaks count="1" manualBreakCount="1">
        <brk id="7" max="17" man="1"/>
      </colBreaks>
      <pageMargins left="0.25" right="0.25" top="0.75" bottom="0.75" header="0.3" footer="0.3"/>
      <pageSetup paperSize="9" scale="91" orientation="portrait" horizontalDpi="300" verticalDpi="300" r:id="rId65"/>
      <headerFooter>
        <oddFooter>&amp;C- &amp;P -</oddFooter>
      </headerFooter>
    </customSheetView>
    <customSheetView guid="{D6BD57F8-F6EE-4534-8181-C57064A1B98C}" scale="115" showGridLines="0">
      <selection activeCell="A2" sqref="A2"/>
      <colBreaks count="1" manualBreakCount="1">
        <brk id="7" max="17" man="1"/>
      </colBreaks>
      <pageMargins left="0.25" right="0.25" top="0.75" bottom="0.75" header="0.3" footer="0.3"/>
      <pageSetup paperSize="9" scale="91" orientation="portrait" horizontalDpi="300" verticalDpi="300" r:id="rId66"/>
      <headerFooter>
        <oddFooter>&amp;C- &amp;P -</oddFooter>
      </headerFooter>
    </customSheetView>
    <customSheetView guid="{277459B4-A39D-41CB-B2BE-AB6578293E76}" scale="115" showGridLines="0" printArea="1">
      <selection activeCell="A2" sqref="A2"/>
      <colBreaks count="1" manualBreakCount="1">
        <brk id="7" max="17" man="1"/>
      </colBreaks>
      <pageMargins left="0.25" right="0.25" top="0.75" bottom="0.75" header="0.3" footer="0.3"/>
      <pageSetup paperSize="9" scale="91" orientation="portrait" horizontalDpi="300" verticalDpi="300" r:id="rId67"/>
      <headerFooter>
        <oddFooter>&amp;C- &amp;P -</oddFooter>
      </headerFooter>
    </customSheetView>
  </customSheetViews>
  <phoneticPr fontId="7"/>
  <hyperlinks>
    <hyperlink ref="G1" location="目次!A1" display="目次へ戻る"/>
  </hyperlinks>
  <pageMargins left="0.25" right="0.25" top="0.75" bottom="0.75" header="0.3" footer="0.3"/>
  <pageSetup paperSize="9" scale="91" orientation="portrait" horizontalDpi="300" verticalDpi="300" r:id="rId68"/>
  <headerFooter>
    <oddFooter>&amp;C- &amp;P -</oddFooter>
  </headerFooter>
  <colBreaks count="1" manualBreakCount="1">
    <brk id="7" max="17" man="1"/>
  </colBreaks>
  <drawing r:id="rId69"/>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8"/>
  <sheetViews>
    <sheetView showGridLines="0" zoomScaleNormal="115" zoomScaleSheetLayoutView="100" workbookViewId="0">
      <selection activeCell="F1" sqref="F1"/>
    </sheetView>
  </sheetViews>
  <sheetFormatPr defaultColWidth="9" defaultRowHeight="13.5"/>
  <cols>
    <col min="1" max="2" width="11.875" style="209" customWidth="1"/>
    <col min="3" max="5" width="14.625" style="209" customWidth="1"/>
    <col min="6" max="6" width="12.125" style="209" customWidth="1"/>
    <col min="7"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125" t="s">
        <v>399</v>
      </c>
    </row>
    <row r="2" spans="1:8">
      <c r="A2" s="212" t="s">
        <v>2488</v>
      </c>
      <c r="H2" s="212" t="s">
        <v>2488</v>
      </c>
    </row>
    <row r="4" spans="1:8" ht="37.5" customHeight="1">
      <c r="A4" s="50" t="s">
        <v>83</v>
      </c>
      <c r="B4" s="50" t="s">
        <v>332</v>
      </c>
      <c r="C4" s="154" t="s">
        <v>463</v>
      </c>
      <c r="D4" s="153" t="s">
        <v>462</v>
      </c>
      <c r="E4" s="153" t="s">
        <v>461</v>
      </c>
      <c r="F4" s="19"/>
    </row>
    <row r="5" spans="1:8" ht="22.5" customHeight="1">
      <c r="A5" s="50" t="s">
        <v>458</v>
      </c>
      <c r="B5" s="50" t="s">
        <v>457</v>
      </c>
      <c r="C5" s="151">
        <v>11659</v>
      </c>
      <c r="D5" s="151">
        <v>4294</v>
      </c>
      <c r="E5" s="151">
        <v>15953</v>
      </c>
      <c r="F5" s="131"/>
    </row>
    <row r="6" spans="1:8" ht="22.5" customHeight="1">
      <c r="A6" s="50">
        <v>2004</v>
      </c>
      <c r="B6" s="50" t="s">
        <v>456</v>
      </c>
      <c r="C6" s="151">
        <v>10305</v>
      </c>
      <c r="D6" s="151">
        <v>4211</v>
      </c>
      <c r="E6" s="151">
        <v>14516</v>
      </c>
      <c r="F6" s="152"/>
    </row>
    <row r="7" spans="1:8" ht="22.5" customHeight="1">
      <c r="A7" s="50">
        <v>2007</v>
      </c>
      <c r="B7" s="50" t="s">
        <v>455</v>
      </c>
      <c r="C7" s="151">
        <v>10748</v>
      </c>
      <c r="D7" s="151">
        <v>4166</v>
      </c>
      <c r="E7" s="151">
        <v>14914</v>
      </c>
      <c r="F7" s="152"/>
    </row>
    <row r="8" spans="1:8" ht="22.5" customHeight="1">
      <c r="A8" s="50">
        <v>2012</v>
      </c>
      <c r="B8" s="50" t="s">
        <v>108</v>
      </c>
      <c r="C8" s="151">
        <v>7631</v>
      </c>
      <c r="D8" s="151">
        <v>3406</v>
      </c>
      <c r="E8" s="151">
        <v>11037</v>
      </c>
      <c r="F8" s="152"/>
    </row>
    <row r="9" spans="1:8" ht="22.5" customHeight="1">
      <c r="A9" s="50">
        <v>2014</v>
      </c>
      <c r="B9" s="50" t="s">
        <v>110</v>
      </c>
      <c r="C9" s="151">
        <v>8512</v>
      </c>
      <c r="D9" s="151">
        <v>4014</v>
      </c>
      <c r="E9" s="151">
        <v>12526</v>
      </c>
    </row>
    <row r="10" spans="1:8" ht="22.5" customHeight="1">
      <c r="A10" s="50">
        <v>2016</v>
      </c>
      <c r="B10" s="50" t="s">
        <v>112</v>
      </c>
      <c r="C10" s="151">
        <v>9693</v>
      </c>
      <c r="D10" s="151">
        <v>4337</v>
      </c>
      <c r="E10" s="151">
        <v>14030</v>
      </c>
    </row>
    <row r="11" spans="1:8" ht="22.5" customHeight="1">
      <c r="A11" s="50">
        <v>2021</v>
      </c>
      <c r="B11" s="50" t="s">
        <v>366</v>
      </c>
      <c r="C11" s="151">
        <v>9764</v>
      </c>
      <c r="D11" s="151">
        <v>4250</v>
      </c>
      <c r="E11" s="151">
        <v>14014</v>
      </c>
    </row>
    <row r="12" spans="1:8" ht="22.5" customHeight="1"/>
    <row r="13" spans="1:8" ht="22.5" customHeight="1"/>
    <row r="14" spans="1:8" ht="22.5" customHeight="1"/>
    <row r="15" spans="1:8" ht="22.5" customHeight="1"/>
    <row r="16" spans="1:8" ht="22.5" customHeight="1"/>
    <row r="17" spans="3:6" ht="22.5" customHeight="1"/>
    <row r="18" spans="3:6" ht="22.5" customHeight="1"/>
    <row r="19" spans="3:6" ht="22.5" customHeight="1"/>
    <row r="20" spans="3:6" ht="22.5" customHeight="1"/>
    <row r="21" spans="3:6" ht="22.5" customHeight="1"/>
    <row r="22" spans="3:6" ht="22.5" customHeight="1"/>
    <row r="23" spans="3:6" ht="22.5" customHeight="1"/>
    <row r="24" spans="3:6" ht="22.5" customHeight="1"/>
    <row r="25" spans="3:6" ht="22.5" customHeight="1">
      <c r="C25" s="149"/>
      <c r="D25" s="150"/>
      <c r="E25" s="150"/>
      <c r="F25" s="150"/>
    </row>
    <row r="26" spans="3:6" ht="22.5" customHeight="1">
      <c r="C26" s="149"/>
      <c r="D26" s="148"/>
      <c r="E26" s="148"/>
      <c r="F26" s="148"/>
    </row>
    <row r="27" spans="3:6" ht="22.5" customHeight="1"/>
    <row r="28" spans="3:6" ht="22.5" customHeight="1"/>
  </sheetData>
  <customSheetViews>
    <customSheetView guid="{7638DF67-4320-4B2E-8CED-F30400A22A6F}" showGridLines="0" printArea="1">
      <selection activeCell="F1" sqref="F1"/>
      <colBreaks count="1" manualBreakCount="1">
        <brk id="6" max="19" man="1"/>
      </colBreaks>
      <pageMargins left="0.25" right="0.25" top="0.75" bottom="0.75" header="0.3" footer="0.3"/>
      <pageSetup paperSize="9" scale="91" orientation="portrait" horizontalDpi="300" verticalDpi="300" r:id="rId1"/>
      <headerFooter>
        <oddFooter>&amp;C- &amp;P -</oddFooter>
      </headerFooter>
    </customSheetView>
    <customSheetView guid="{033C36F7-E1E4-46BF-954B-BBA7310CE75C}" showGridLines="0">
      <selection activeCell="F1" sqref="F1"/>
      <colBreaks count="1" manualBreakCount="1">
        <brk id="6" max="19" man="1"/>
      </colBreaks>
      <pageMargins left="0.25" right="0.25" top="0.75" bottom="0.75" header="0.3" footer="0.3"/>
      <pageSetup paperSize="9" scale="91" orientation="portrait" horizontalDpi="300" verticalDpi="300" r:id="rId2"/>
      <headerFooter>
        <oddFooter>&amp;C- &amp;P -</oddFooter>
      </headerFooter>
    </customSheetView>
    <customSheetView guid="{36472B0F-2A8F-4437-8A5B-DB8B4B6E968E}" showGridLines="0" printArea="1">
      <selection activeCell="F1" sqref="F1"/>
      <colBreaks count="1" manualBreakCount="1">
        <brk id="6" max="19" man="1"/>
      </colBreaks>
      <pageMargins left="0.25" right="0.25" top="0.75" bottom="0.75" header="0.3" footer="0.3"/>
      <pageSetup paperSize="9" scale="91" orientation="portrait" horizontalDpi="300" verticalDpi="300" r:id="rId3"/>
      <headerFooter>
        <oddFooter>&amp;C- &amp;P -</oddFooter>
      </headerFooter>
    </customSheetView>
    <customSheetView guid="{2D0A6E8D-0408-4801-8FAA-C5FD88FF0EC2}" showGridLines="0">
      <selection activeCell="F1" sqref="F1"/>
      <colBreaks count="1" manualBreakCount="1">
        <brk id="6" max="19" man="1"/>
      </colBreaks>
      <pageMargins left="0.25" right="0.25" top="0.75" bottom="0.75" header="0.3" footer="0.3"/>
      <pageSetup paperSize="9" scale="91" orientation="portrait" horizontalDpi="300" verticalDpi="300" r:id="rId4"/>
      <headerFooter>
        <oddFooter>&amp;C- &amp;P -</oddFooter>
      </headerFooter>
    </customSheetView>
    <customSheetView guid="{CCAE2F8D-A096-471A-A5DB-761473E75C80}" showGridLines="0" printArea="1">
      <selection activeCell="F1" sqref="F1"/>
      <colBreaks count="1" manualBreakCount="1">
        <brk id="6" max="19" man="1"/>
      </colBreaks>
      <pageMargins left="0.25" right="0.25" top="0.75" bottom="0.75" header="0.3" footer="0.3"/>
      <pageSetup paperSize="9" scale="91" orientation="portrait" horizontalDpi="300" verticalDpi="300" r:id="rId5"/>
      <headerFooter>
        <oddFooter>&amp;C- &amp;P -</oddFooter>
      </headerFooter>
    </customSheetView>
    <customSheetView guid="{A70FDA42-82B2-4F14-8984-2E2044C05861}" showGridLines="0">
      <selection activeCell="F1" sqref="F1"/>
      <colBreaks count="1" manualBreakCount="1">
        <brk id="6" max="19" man="1"/>
      </colBreaks>
      <pageMargins left="0.25" right="0.25" top="0.75" bottom="0.75" header="0.3" footer="0.3"/>
      <pageSetup paperSize="9" scale="91" orientation="portrait" horizontalDpi="300" verticalDpi="300" r:id="rId6"/>
      <headerFooter>
        <oddFooter>&amp;C- &amp;P -</oddFooter>
      </headerFooter>
    </customSheetView>
    <customSheetView guid="{F8F8F397-D6A3-4BD0-9E53-3D39483D1CBF}" showGridLines="0">
      <selection activeCell="F1" sqref="F1"/>
      <colBreaks count="1" manualBreakCount="1">
        <brk id="6" max="19" man="1"/>
      </colBreaks>
      <pageMargins left="0.25" right="0.25" top="0.75" bottom="0.75" header="0.3" footer="0.3"/>
      <pageSetup paperSize="9" scale="91" orientation="portrait" horizontalDpi="300" verticalDpi="300" r:id="rId7"/>
      <headerFooter>
        <oddFooter>&amp;C- &amp;P -</oddFooter>
      </headerFooter>
    </customSheetView>
    <customSheetView guid="{D673FFEC-E07D-49B9-A0FC-BCF5FDFD2C67}" showGridLines="0">
      <selection activeCell="F1" sqref="F1"/>
      <colBreaks count="1" manualBreakCount="1">
        <brk id="6" max="19" man="1"/>
      </colBreaks>
      <pageMargins left="0.25" right="0.25" top="0.75" bottom="0.75" header="0.3" footer="0.3"/>
      <pageSetup paperSize="9" scale="91" orientation="portrait" horizontalDpi="300" verticalDpi="300" r:id="rId8"/>
      <headerFooter>
        <oddFooter>&amp;C- &amp;P -</oddFooter>
      </headerFooter>
    </customSheetView>
    <customSheetView guid="{EE98275F-E3BA-4A7E-BE2A-0F7F35847352}" showGridLines="0" printArea="1">
      <selection activeCell="F1" sqref="F1"/>
      <colBreaks count="1" manualBreakCount="1">
        <brk id="6" max="19" man="1"/>
      </colBreaks>
      <pageMargins left="0.25" right="0.25" top="0.75" bottom="0.75" header="0.3" footer="0.3"/>
      <pageSetup paperSize="9" scale="91" orientation="portrait" horizontalDpi="300" verticalDpi="300" r:id="rId9"/>
      <headerFooter>
        <oddFooter>&amp;C- &amp;P -</oddFooter>
      </headerFooter>
    </customSheetView>
    <customSheetView guid="{97E03D02-D480-4666-A6E1-59D4144B3FD9}" showGridLines="0" printArea="1">
      <colBreaks count="1" manualBreakCount="1">
        <brk id="6" max="19" man="1"/>
      </colBreaks>
      <pageMargins left="0.25" right="0.25" top="0.75" bottom="0.75" header="0.3" footer="0.3"/>
      <pageSetup paperSize="9" scale="91" orientation="portrait" horizontalDpi="300" verticalDpi="300" r:id="rId10"/>
      <headerFooter>
        <oddFooter>&amp;C- &amp;P -</oddFooter>
      </headerFooter>
    </customSheetView>
    <customSheetView guid="{9A3FFD83-48B2-47DA-8A5E-53892F5AF928}" showGridLines="0" printArea="1">
      <selection activeCell="F1" sqref="F1"/>
      <colBreaks count="1" manualBreakCount="1">
        <brk id="6" max="19" man="1"/>
      </colBreaks>
      <pageMargins left="0.25" right="0.25" top="0.75" bottom="0.75" header="0.3" footer="0.3"/>
      <pageSetup paperSize="9" scale="91" orientation="portrait" horizontalDpi="300" verticalDpi="300" r:id="rId11"/>
      <headerFooter>
        <oddFooter>&amp;C- &amp;P -</oddFooter>
      </headerFooter>
    </customSheetView>
    <customSheetView guid="{717D5D0E-03BD-42FE-B02F-A9FF9CADF1A5}" showGridLines="0">
      <selection activeCell="F1" sqref="F1"/>
      <colBreaks count="1" manualBreakCount="1">
        <brk id="6" max="19" man="1"/>
      </colBreaks>
      <pageMargins left="0.25" right="0.25" top="0.75" bottom="0.75" header="0.3" footer="0.3"/>
      <pageSetup paperSize="9" scale="91" orientation="portrait" horizontalDpi="300" verticalDpi="300" r:id="rId12"/>
      <headerFooter>
        <oddFooter>&amp;C- &amp;P -</oddFooter>
      </headerFooter>
    </customSheetView>
    <customSheetView guid="{30A2590E-B68F-488E-B4E2-55E3D8A53AAC}" showGridLines="0">
      <selection activeCell="F1" sqref="F1"/>
      <colBreaks count="1" manualBreakCount="1">
        <brk id="6" max="19" man="1"/>
      </colBreaks>
      <pageMargins left="0.25" right="0.25" top="0.75" bottom="0.75" header="0.3" footer="0.3"/>
      <pageSetup paperSize="9" scale="91" orientation="portrait" horizontalDpi="300" verticalDpi="300" r:id="rId13"/>
      <headerFooter>
        <oddFooter>&amp;C- &amp;P -</oddFooter>
      </headerFooter>
    </customSheetView>
    <customSheetView guid="{031DD57E-C293-423A-8DF7-B2FDC9241663}" showGridLines="0">
      <selection activeCell="F1" sqref="F1"/>
      <colBreaks count="1" manualBreakCount="1">
        <brk id="6" max="19" man="1"/>
      </colBreaks>
      <pageMargins left="0.25" right="0.25" top="0.75" bottom="0.75" header="0.3" footer="0.3"/>
      <pageSetup paperSize="9" scale="91" orientation="portrait" horizontalDpi="300" verticalDpi="300" r:id="rId14"/>
      <headerFooter>
        <oddFooter>&amp;C- &amp;P -</oddFooter>
      </headerFooter>
    </customSheetView>
    <customSheetView guid="{F9B3178F-FE3C-420E-BE2A-18A94A5552B8}" showGridLines="0">
      <selection activeCell="F1" sqref="F1"/>
      <colBreaks count="1" manualBreakCount="1">
        <brk id="6" max="19" man="1"/>
      </colBreaks>
      <pageMargins left="0.25" right="0.25" top="0.75" bottom="0.75" header="0.3" footer="0.3"/>
      <pageSetup paperSize="9" scale="91" orientation="portrait" horizontalDpi="300" verticalDpi="300" r:id="rId15"/>
      <headerFooter>
        <oddFooter>&amp;C- &amp;P -</oddFooter>
      </headerFooter>
    </customSheetView>
    <customSheetView guid="{F314B098-4B95-4B92-8423-CB04A69922DF}" showGridLines="0" printArea="1">
      <colBreaks count="1" manualBreakCount="1">
        <brk id="6" max="19" man="1"/>
      </colBreaks>
      <pageMargins left="0.25" right="0.25" top="0.75" bottom="0.75" header="0.3" footer="0.3"/>
      <pageSetup paperSize="9" scale="91" orientation="portrait" horizontalDpi="300" verticalDpi="300" r:id="rId16"/>
      <headerFooter>
        <oddFooter>&amp;C- &amp;P -</oddFooter>
      </headerFooter>
    </customSheetView>
    <customSheetView guid="{BBA60712-7519-46EB-A3CF-B043CF2D8D90}" showGridLines="0" printArea="1">
      <colBreaks count="1" manualBreakCount="1">
        <brk id="6" max="19" man="1"/>
      </colBreaks>
      <pageMargins left="0.25" right="0.25" top="0.75" bottom="0.75" header="0.3" footer="0.3"/>
      <pageSetup paperSize="9" scale="91" orientation="portrait" horizontalDpi="300" verticalDpi="300" r:id="rId17"/>
      <headerFooter>
        <oddFooter>&amp;C- &amp;P -</oddFooter>
      </headerFooter>
    </customSheetView>
    <customSheetView guid="{FAEA9D20-506D-4159-8291-B8ED06C29A08}" showGridLines="0">
      <colBreaks count="1" manualBreakCount="1">
        <brk id="6" max="19" man="1"/>
      </colBreaks>
      <pageMargins left="0.25" right="0.25" top="0.75" bottom="0.75" header="0.3" footer="0.3"/>
      <pageSetup paperSize="9" scale="91" orientation="portrait" horizontalDpi="300" verticalDpi="300" r:id="rId18"/>
      <headerFooter>
        <oddFooter>&amp;C- &amp;P -</oddFooter>
      </headerFooter>
    </customSheetView>
    <customSheetView guid="{499C3B7B-ECFB-4FFB-BA0B-0B7B9DCC326F}" showGridLines="0" printArea="1">
      <colBreaks count="1" manualBreakCount="1">
        <brk id="6" max="19" man="1"/>
      </colBreaks>
      <pageMargins left="0.25" right="0.25" top="0.75" bottom="0.75" header="0.3" footer="0.3"/>
      <pageSetup paperSize="9" scale="91" orientation="portrait" horizontalDpi="300" verticalDpi="300" r:id="rId19"/>
      <headerFooter>
        <oddFooter>&amp;C- &amp;P -</oddFooter>
      </headerFooter>
    </customSheetView>
    <customSheetView guid="{582EB886-5348-41F7-B6C3-7D5782D3ACD9}" showGridLines="0">
      <colBreaks count="1" manualBreakCount="1">
        <brk id="6" max="19" man="1"/>
      </colBreaks>
      <pageMargins left="0.25" right="0.25" top="0.75" bottom="0.75" header="0.3" footer="0.3"/>
      <pageSetup paperSize="9" scale="91" orientation="portrait" horizontalDpi="300" verticalDpi="300" r:id="rId20"/>
      <headerFooter>
        <oddFooter>&amp;C- &amp;P -</oddFooter>
      </headerFooter>
    </customSheetView>
    <customSheetView guid="{67A28A89-E198-4A6E-809F-7C1EE1D592B0}" showGridLines="0" printArea="1">
      <colBreaks count="1" manualBreakCount="1">
        <brk id="6" max="19" man="1"/>
      </colBreaks>
      <pageMargins left="0.25" right="0.25" top="0.75" bottom="0.75" header="0.3" footer="0.3"/>
      <pageSetup paperSize="9" scale="91" orientation="portrait" horizontalDpi="300" verticalDpi="300" r:id="rId21"/>
      <headerFooter>
        <oddFooter>&amp;C- &amp;P -</oddFooter>
      </headerFooter>
    </customSheetView>
    <customSheetView guid="{CED0B8D9-B004-48AD-A858-70C151F3F6A0}" showGridLines="0">
      <colBreaks count="1" manualBreakCount="1">
        <brk id="6" max="19" man="1"/>
      </colBreaks>
      <pageMargins left="0.25" right="0.25" top="0.75" bottom="0.75" header="0.3" footer="0.3"/>
      <pageSetup paperSize="9" scale="91" orientation="portrait" horizontalDpi="300" verticalDpi="300" r:id="rId22"/>
      <headerFooter>
        <oddFooter>&amp;C- &amp;P -</oddFooter>
      </headerFooter>
    </customSheetView>
    <customSheetView guid="{76A99285-706C-47CC-88FC-63EDE717FCB7}" showGridLines="0">
      <colBreaks count="1" manualBreakCount="1">
        <brk id="6" max="19" man="1"/>
      </colBreaks>
      <pageMargins left="0.25" right="0.25" top="0.75" bottom="0.75" header="0.3" footer="0.3"/>
      <pageSetup paperSize="9" scale="91" orientation="portrait" horizontalDpi="300" verticalDpi="300" r:id="rId23"/>
      <headerFooter>
        <oddFooter>&amp;C- &amp;P -</oddFooter>
      </headerFooter>
    </customSheetView>
    <customSheetView guid="{00865AC3-5823-4499-87D6-A32864153DFC}" showGridLines="0">
      <colBreaks count="1" manualBreakCount="1">
        <brk id="6" max="19" man="1"/>
      </colBreaks>
      <pageMargins left="0.25" right="0.25" top="0.75" bottom="0.75" header="0.3" footer="0.3"/>
      <pageSetup paperSize="9" scale="91" orientation="portrait" horizontalDpi="300" verticalDpi="300" r:id="rId24"/>
      <headerFooter>
        <oddFooter>&amp;C- &amp;P -</oddFooter>
      </headerFooter>
    </customSheetView>
    <customSheetView guid="{4C996794-21C9-40EE-B88C-250D84FCBF6D}" showGridLines="0" printArea="1">
      <colBreaks count="1" manualBreakCount="1">
        <brk id="6" max="19" man="1"/>
      </colBreaks>
      <pageMargins left="0.25" right="0.25" top="0.75" bottom="0.75" header="0.3" footer="0.3"/>
      <pageSetup paperSize="9" scale="91" orientation="portrait" horizontalDpi="300" verticalDpi="300" r:id="rId25"/>
      <headerFooter>
        <oddFooter>&amp;C- &amp;P -</oddFooter>
      </headerFooter>
    </customSheetView>
    <customSheetView guid="{730C8BCB-35C7-41C2-8A28-9035E6835433}" showGridLines="0">
      <colBreaks count="1" manualBreakCount="1">
        <brk id="6" max="19" man="1"/>
      </colBreaks>
      <pageMargins left="0.25" right="0.25" top="0.75" bottom="0.75" header="0.3" footer="0.3"/>
      <pageSetup paperSize="9" scale="91" orientation="portrait" horizontalDpi="300" verticalDpi="300" r:id="rId26"/>
      <headerFooter>
        <oddFooter>&amp;C- &amp;P -</oddFooter>
      </headerFooter>
    </customSheetView>
    <customSheetView guid="{53F629EA-943E-4BA6-8572-8C25DF74046C}" showGridLines="0">
      <colBreaks count="1" manualBreakCount="1">
        <brk id="6" max="19" man="1"/>
      </colBreaks>
      <pageMargins left="0.25" right="0.25" top="0.75" bottom="0.75" header="0.3" footer="0.3"/>
      <pageSetup paperSize="9" scale="91" orientation="portrait" horizontalDpi="300" verticalDpi="300" r:id="rId27"/>
      <headerFooter>
        <oddFooter>&amp;C- &amp;P -</oddFooter>
      </headerFooter>
    </customSheetView>
    <customSheetView guid="{607BA1E7-39D6-42C5-94A0-79958193A92D}" showGridLines="0">
      <colBreaks count="1" manualBreakCount="1">
        <brk id="6" max="19" man="1"/>
      </colBreaks>
      <pageMargins left="0.25" right="0.25" top="0.75" bottom="0.75" header="0.3" footer="0.3"/>
      <pageSetup paperSize="9" scale="91" orientation="portrait" horizontalDpi="300" verticalDpi="300" r:id="rId28"/>
      <headerFooter>
        <oddFooter>&amp;C- &amp;P -</oddFooter>
      </headerFooter>
    </customSheetView>
    <customSheetView guid="{8EB6928C-5D8E-417C-8B5C-C28F488EA60F}" showGridLines="0">
      <colBreaks count="1" manualBreakCount="1">
        <brk id="6" max="19" man="1"/>
      </colBreaks>
      <pageMargins left="0.25" right="0.25" top="0.75" bottom="0.75" header="0.3" footer="0.3"/>
      <pageSetup paperSize="9" scale="91" orientation="portrait" horizontalDpi="300" verticalDpi="300" r:id="rId29"/>
      <headerFooter>
        <oddFooter>&amp;C- &amp;P -</oddFooter>
      </headerFooter>
    </customSheetView>
    <customSheetView guid="{7633100C-5BBA-4367-90F6-351983AFCCA3}" showGridLines="0">
      <colBreaks count="1" manualBreakCount="1">
        <brk id="6" max="19" man="1"/>
      </colBreaks>
      <pageMargins left="0.25" right="0.25" top="0.75" bottom="0.75" header="0.3" footer="0.3"/>
      <pageSetup paperSize="9" scale="91" orientation="portrait" horizontalDpi="300" verticalDpi="300" r:id="rId30"/>
      <headerFooter>
        <oddFooter>&amp;C- &amp;P -</oddFooter>
      </headerFooter>
    </customSheetView>
    <customSheetView guid="{A7A8BE2C-D7F6-43E2-B07A-EC84F7EA809C}" showGridLines="0" printArea="1">
      <colBreaks count="1" manualBreakCount="1">
        <brk id="6" max="19" man="1"/>
      </colBreaks>
      <pageMargins left="0.25" right="0.25" top="0.75" bottom="0.75" header="0.3" footer="0.3"/>
      <pageSetup paperSize="9" scale="91" orientation="portrait" horizontalDpi="300" verticalDpi="300" r:id="rId31"/>
      <headerFooter>
        <oddFooter>&amp;C- &amp;P -</oddFooter>
      </headerFooter>
    </customSheetView>
    <customSheetView guid="{B08340CC-2F8B-4F4E-9370-E7DB80052212}" showGridLines="0">
      <colBreaks count="1" manualBreakCount="1">
        <brk id="6" max="19" man="1"/>
      </colBreaks>
      <pageMargins left="0.25" right="0.25" top="0.75" bottom="0.75" header="0.3" footer="0.3"/>
      <pageSetup paperSize="9" scale="91" orientation="portrait" horizontalDpi="300" verticalDpi="300" r:id="rId32"/>
      <headerFooter>
        <oddFooter>&amp;C- &amp;P -</oddFooter>
      </headerFooter>
    </customSheetView>
    <customSheetView guid="{441DB8A6-A33C-419D-875A-3F2FFBE6E0E8}" showGridLines="0">
      <colBreaks count="1" manualBreakCount="1">
        <brk id="6" max="19" man="1"/>
      </colBreaks>
      <pageMargins left="0.25" right="0.25" top="0.75" bottom="0.75" header="0.3" footer="0.3"/>
      <pageSetup paperSize="9" scale="91" orientation="portrait" horizontalDpi="300" verticalDpi="300" r:id="rId33"/>
      <headerFooter>
        <oddFooter>&amp;C- &amp;P -</oddFooter>
      </headerFooter>
    </customSheetView>
    <customSheetView guid="{2BC28E4B-9C81-4843-8B55-63150A8DD92B}" showGridLines="0">
      <colBreaks count="1" manualBreakCount="1">
        <brk id="6" max="19" man="1"/>
      </colBreaks>
      <pageMargins left="0.25" right="0.25" top="0.75" bottom="0.75" header="0.3" footer="0.3"/>
      <pageSetup paperSize="9" scale="91" orientation="portrait" horizontalDpi="300" verticalDpi="300" r:id="rId34"/>
      <headerFooter>
        <oddFooter>&amp;C- &amp;P -</oddFooter>
      </headerFooter>
    </customSheetView>
    <customSheetView guid="{CEC8D9A4-667A-441A-B348-38BA69B851DA}" showGridLines="0">
      <colBreaks count="1" manualBreakCount="1">
        <brk id="6" max="19" man="1"/>
      </colBreaks>
      <pageMargins left="0.25" right="0.25" top="0.75" bottom="0.75" header="0.3" footer="0.3"/>
      <pageSetup paperSize="9" scale="91" orientation="portrait" horizontalDpi="300" verticalDpi="300" r:id="rId35"/>
      <headerFooter>
        <oddFooter>&amp;C- &amp;P -</oddFooter>
      </headerFooter>
    </customSheetView>
    <customSheetView guid="{84F041DC-148A-40FE-A6D1-68C2D054DF55}" showGridLines="0">
      <colBreaks count="1" manualBreakCount="1">
        <brk id="6" max="19" man="1"/>
      </colBreaks>
      <pageMargins left="0.25" right="0.25" top="0.75" bottom="0.75" header="0.3" footer="0.3"/>
      <pageSetup paperSize="9" scale="91" orientation="portrait" horizontalDpi="300" verticalDpi="300" r:id="rId36"/>
      <headerFooter>
        <oddFooter>&amp;C- &amp;P -</oddFooter>
      </headerFooter>
    </customSheetView>
    <customSheetView guid="{EA8DD5C4-37CD-4D83-93C6-8AAE3FA22626}" showGridLines="0">
      <colBreaks count="1" manualBreakCount="1">
        <brk id="6" max="19" man="1"/>
      </colBreaks>
      <pageMargins left="0.25" right="0.25" top="0.75" bottom="0.75" header="0.3" footer="0.3"/>
      <pageSetup paperSize="9" scale="91" orientation="portrait" horizontalDpi="300" verticalDpi="300" r:id="rId37"/>
      <headerFooter>
        <oddFooter>&amp;C- &amp;P -</oddFooter>
      </headerFooter>
    </customSheetView>
    <customSheetView guid="{EB719729-E4E7-4A6B-A0F2-B45634A8A39C}" showGridLines="0">
      <colBreaks count="1" manualBreakCount="1">
        <brk id="6" max="19" man="1"/>
      </colBreaks>
      <pageMargins left="0.25" right="0.25" top="0.75" bottom="0.75" header="0.3" footer="0.3"/>
      <pageSetup paperSize="9" scale="91" orientation="portrait" horizontalDpi="300" verticalDpi="300" r:id="rId38"/>
      <headerFooter>
        <oddFooter>&amp;C- &amp;P -</oddFooter>
      </headerFooter>
    </customSheetView>
    <customSheetView guid="{3BCE3315-BEC0-4AD9-A818-0BC0D795FE7B}" showGridLines="0" printArea="1">
      <colBreaks count="1" manualBreakCount="1">
        <brk id="6" max="19" man="1"/>
      </colBreaks>
      <pageMargins left="0.25" right="0.25" top="0.75" bottom="0.75" header="0.3" footer="0.3"/>
      <pageSetup paperSize="9" scale="91" orientation="portrait" horizontalDpi="300" verticalDpi="300" r:id="rId39"/>
      <headerFooter>
        <oddFooter>&amp;C- &amp;P -</oddFooter>
      </headerFooter>
    </customSheetView>
    <customSheetView guid="{D5E8139D-26D3-42E5-96BB-6121322C48CB}" showGridLines="0">
      <colBreaks count="1" manualBreakCount="1">
        <brk id="6" max="19" man="1"/>
      </colBreaks>
      <pageMargins left="0.25" right="0.25" top="0.75" bottom="0.75" header="0.3" footer="0.3"/>
      <pageSetup paperSize="9" scale="91" orientation="portrait" horizontalDpi="300" verticalDpi="300" r:id="rId40"/>
      <headerFooter>
        <oddFooter>&amp;C- &amp;P -</oddFooter>
      </headerFooter>
    </customSheetView>
    <customSheetView guid="{A7A537DD-3639-4028-8374-24EF93F7F50D}" showGridLines="0" printArea="1">
      <colBreaks count="1" manualBreakCount="1">
        <brk id="6" max="19" man="1"/>
      </colBreaks>
      <pageMargins left="0.25" right="0.25" top="0.75" bottom="0.75" header="0.3" footer="0.3"/>
      <pageSetup paperSize="9" scale="91" orientation="portrait" horizontalDpi="300" verticalDpi="300" r:id="rId41"/>
      <headerFooter>
        <oddFooter>&amp;C- &amp;P -</oddFooter>
      </headerFooter>
    </customSheetView>
    <customSheetView guid="{0B51740E-E870-447D-82CF-F9426A0FDB8A}" showGridLines="0">
      <colBreaks count="1" manualBreakCount="1">
        <brk id="6" max="19" man="1"/>
      </colBreaks>
      <pageMargins left="0.25" right="0.25" top="0.75" bottom="0.75" header="0.3" footer="0.3"/>
      <pageSetup paperSize="9" scale="91" orientation="portrait" horizontalDpi="300" verticalDpi="300" r:id="rId42"/>
      <headerFooter>
        <oddFooter>&amp;C- &amp;P -</oddFooter>
      </headerFooter>
    </customSheetView>
    <customSheetView guid="{B25978DA-B72A-4DF3-B7F6-0B7323E18582}" showGridLines="0">
      <colBreaks count="1" manualBreakCount="1">
        <brk id="6" max="19" man="1"/>
      </colBreaks>
      <pageMargins left="0.25" right="0.25" top="0.75" bottom="0.75" header="0.3" footer="0.3"/>
      <pageSetup paperSize="9" scale="91" orientation="portrait" horizontalDpi="300" verticalDpi="300" r:id="rId43"/>
      <headerFooter>
        <oddFooter>&amp;C- &amp;P -</oddFooter>
      </headerFooter>
    </customSheetView>
    <customSheetView guid="{1FD8CC80-ABBD-4004-965D-7C3A94C6060A}" showGridLines="0" printArea="1">
      <selection activeCell="F1" sqref="F1"/>
      <colBreaks count="1" manualBreakCount="1">
        <brk id="6" max="19" man="1"/>
      </colBreaks>
      <pageMargins left="0.25" right="0.25" top="0.75" bottom="0.75" header="0.3" footer="0.3"/>
      <pageSetup paperSize="9" scale="91" orientation="portrait" horizontalDpi="300" verticalDpi="300" r:id="rId44"/>
      <headerFooter>
        <oddFooter>&amp;C- &amp;P -</oddFooter>
      </headerFooter>
    </customSheetView>
    <customSheetView guid="{4B3B3520-A8B7-4246-A658-5E3046C11156}" showGridLines="0" printArea="1">
      <selection activeCell="F1" sqref="F1"/>
      <colBreaks count="1" manualBreakCount="1">
        <brk id="6" max="19" man="1"/>
      </colBreaks>
      <pageMargins left="0.25" right="0.25" top="0.75" bottom="0.75" header="0.3" footer="0.3"/>
      <pageSetup paperSize="9" scale="91" orientation="portrait" horizontalDpi="300" verticalDpi="300" r:id="rId45"/>
      <headerFooter>
        <oddFooter>&amp;C- &amp;P -</oddFooter>
      </headerFooter>
    </customSheetView>
    <customSheetView guid="{8AC86257-3275-45B0-9EB5-FCC978284538}" showGridLines="0">
      <selection activeCell="F1" sqref="F1"/>
      <colBreaks count="1" manualBreakCount="1">
        <brk id="6" max="19" man="1"/>
      </colBreaks>
      <pageMargins left="0.25" right="0.25" top="0.75" bottom="0.75" header="0.3" footer="0.3"/>
      <pageSetup paperSize="9" scale="91" orientation="portrait" horizontalDpi="300" verticalDpi="300" r:id="rId46"/>
      <headerFooter>
        <oddFooter>&amp;C- &amp;P -</oddFooter>
      </headerFooter>
    </customSheetView>
    <customSheetView guid="{E45D6C9F-29CA-4814-BB11-FCF7794E8FD9}" showGridLines="0" printArea="1">
      <selection activeCell="F1" sqref="F1"/>
      <colBreaks count="1" manualBreakCount="1">
        <brk id="6" max="19" man="1"/>
      </colBreaks>
      <pageMargins left="0.25" right="0.25" top="0.75" bottom="0.75" header="0.3" footer="0.3"/>
      <pageSetup paperSize="9" scale="91" orientation="portrait" horizontalDpi="300" verticalDpi="300" r:id="rId47"/>
      <headerFooter>
        <oddFooter>&amp;C- &amp;P -</oddFooter>
      </headerFooter>
    </customSheetView>
    <customSheetView guid="{8B4E2514-D1F2-4DC0-817C-9C588D7DCCCB}" showGridLines="0" printArea="1">
      <selection activeCell="F1" sqref="F1"/>
      <colBreaks count="1" manualBreakCount="1">
        <brk id="6" max="19" man="1"/>
      </colBreaks>
      <pageMargins left="0.25" right="0.25" top="0.75" bottom="0.75" header="0.3" footer="0.3"/>
      <pageSetup paperSize="9" scale="91" orientation="portrait" horizontalDpi="300" verticalDpi="300" r:id="rId48"/>
      <headerFooter>
        <oddFooter>&amp;C- &amp;P -</oddFooter>
      </headerFooter>
    </customSheetView>
    <customSheetView guid="{C0326AA0-4A84-4874-8CF5-FBF582EDE8E4}" showGridLines="0" printArea="1">
      <selection activeCell="F1" sqref="F1"/>
      <colBreaks count="1" manualBreakCount="1">
        <brk id="6" max="19" man="1"/>
      </colBreaks>
      <pageMargins left="0.25" right="0.25" top="0.75" bottom="0.75" header="0.3" footer="0.3"/>
      <pageSetup paperSize="9" scale="91" orientation="portrait" horizontalDpi="300" verticalDpi="300" r:id="rId49"/>
      <headerFooter>
        <oddFooter>&amp;C- &amp;P -</oddFooter>
      </headerFooter>
    </customSheetView>
    <customSheetView guid="{59B93C71-A242-4D48-B468-4BF3F954629F}" showGridLines="0" printArea="1">
      <selection activeCell="F1" sqref="F1"/>
      <colBreaks count="1" manualBreakCount="1">
        <brk id="6" max="19" man="1"/>
      </colBreaks>
      <pageMargins left="0.25" right="0.25" top="0.75" bottom="0.75" header="0.3" footer="0.3"/>
      <pageSetup paperSize="9" scale="91" orientation="portrait" horizontalDpi="300" verticalDpi="300" r:id="rId50"/>
      <headerFooter>
        <oddFooter>&amp;C- &amp;P -</oddFooter>
      </headerFooter>
    </customSheetView>
    <customSheetView guid="{1E58E4D1-4C75-4B8C-BEB1-17A46DD86746}" showGridLines="0">
      <selection activeCell="F1" sqref="F1"/>
      <colBreaks count="1" manualBreakCount="1">
        <brk id="6" max="19" man="1"/>
      </colBreaks>
      <pageMargins left="0.25" right="0.25" top="0.75" bottom="0.75" header="0.3" footer="0.3"/>
      <pageSetup paperSize="9" scale="91" orientation="portrait" horizontalDpi="300" verticalDpi="300" r:id="rId51"/>
      <headerFooter>
        <oddFooter>&amp;C- &amp;P -</oddFooter>
      </headerFooter>
    </customSheetView>
    <customSheetView guid="{D71B0015-E1E5-4683-BC96-4B8372B0A92C}" showGridLines="0" printArea="1">
      <selection activeCell="F1" sqref="F1"/>
      <colBreaks count="1" manualBreakCount="1">
        <brk id="6" max="19" man="1"/>
      </colBreaks>
      <pageMargins left="0.25" right="0.25" top="0.75" bottom="0.75" header="0.3" footer="0.3"/>
      <pageSetup paperSize="9" scale="91" orientation="portrait" horizontalDpi="300" verticalDpi="300" r:id="rId52"/>
      <headerFooter>
        <oddFooter>&amp;C- &amp;P -</oddFooter>
      </headerFooter>
    </customSheetView>
    <customSheetView guid="{7A9295A9-5D4A-4252-8AE5-EAA229FB3161}" showGridLines="0" printArea="1">
      <selection activeCell="F1" sqref="F1"/>
      <colBreaks count="1" manualBreakCount="1">
        <brk id="6" max="19" man="1"/>
      </colBreaks>
      <pageMargins left="0.25" right="0.25" top="0.75" bottom="0.75" header="0.3" footer="0.3"/>
      <pageSetup paperSize="9" scale="91" orientation="portrait" horizontalDpi="300" verticalDpi="300" r:id="rId53"/>
      <headerFooter>
        <oddFooter>&amp;C- &amp;P -</oddFooter>
      </headerFooter>
    </customSheetView>
    <customSheetView guid="{034C4040-D496-4677-9760-C8AFC8A3816C}" showGridLines="0">
      <selection activeCell="F1" sqref="F1"/>
      <colBreaks count="1" manualBreakCount="1">
        <brk id="6" max="19" man="1"/>
      </colBreaks>
      <pageMargins left="0.25" right="0.25" top="0.75" bottom="0.75" header="0.3" footer="0.3"/>
      <pageSetup paperSize="9" scale="91" orientation="portrait" horizontalDpi="300" verticalDpi="300" r:id="rId54"/>
      <headerFooter>
        <oddFooter>&amp;C- &amp;P -</oddFooter>
      </headerFooter>
    </customSheetView>
    <customSheetView guid="{430D13A4-4EC3-4F3B-94F5-67B604D20D98}" showGridLines="0" printArea="1">
      <selection activeCell="F1" sqref="F1"/>
      <colBreaks count="1" manualBreakCount="1">
        <brk id="6" max="19" man="1"/>
      </colBreaks>
      <pageMargins left="0.25" right="0.25" top="0.75" bottom="0.75" header="0.3" footer="0.3"/>
      <pageSetup paperSize="9" scale="91" orientation="portrait" horizontalDpi="300" verticalDpi="300" r:id="rId55"/>
      <headerFooter>
        <oddFooter>&amp;C- &amp;P -</oddFooter>
      </headerFooter>
    </customSheetView>
    <customSheetView guid="{337CCED3-5E6B-4E3D-BC98-489707EF974E}" showGridLines="0" printArea="1">
      <selection activeCell="F1" sqref="F1"/>
      <colBreaks count="1" manualBreakCount="1">
        <brk id="6" max="19" man="1"/>
      </colBreaks>
      <pageMargins left="0.25" right="0.25" top="0.75" bottom="0.75" header="0.3" footer="0.3"/>
      <pageSetup paperSize="9" scale="91" orientation="portrait" horizontalDpi="300" verticalDpi="300" r:id="rId56"/>
      <headerFooter>
        <oddFooter>&amp;C- &amp;P -</oddFooter>
      </headerFooter>
    </customSheetView>
    <customSheetView guid="{0EDD8A79-DA95-4C03-AB90-8EF8BEF7366A}" showGridLines="0">
      <selection activeCell="F1" sqref="F1"/>
      <colBreaks count="1" manualBreakCount="1">
        <brk id="6" max="19" man="1"/>
      </colBreaks>
      <pageMargins left="0.25" right="0.25" top="0.75" bottom="0.75" header="0.3" footer="0.3"/>
      <pageSetup paperSize="9" scale="91" orientation="portrait" horizontalDpi="300" verticalDpi="300" r:id="rId57"/>
      <headerFooter>
        <oddFooter>&amp;C- &amp;P -</oddFooter>
      </headerFooter>
    </customSheetView>
    <customSheetView guid="{214495F1-9B71-47E5-887D-A07A1A95C8B8}" showGridLines="0">
      <selection activeCell="F1" sqref="F1"/>
      <colBreaks count="1" manualBreakCount="1">
        <brk id="6" max="19" man="1"/>
      </colBreaks>
      <pageMargins left="0.25" right="0.25" top="0.75" bottom="0.75" header="0.3" footer="0.3"/>
      <pageSetup paperSize="9" scale="91" orientation="portrait" horizontalDpi="300" verticalDpi="300" r:id="rId58"/>
      <headerFooter>
        <oddFooter>&amp;C- &amp;P -</oddFooter>
      </headerFooter>
    </customSheetView>
    <customSheetView guid="{CD8CBEF9-02F2-47BF-8155-972E366007BB}" showGridLines="0" printArea="1">
      <selection activeCell="F1" sqref="F1"/>
      <colBreaks count="1" manualBreakCount="1">
        <brk id="6" max="19" man="1"/>
      </colBreaks>
      <pageMargins left="0.25" right="0.25" top="0.75" bottom="0.75" header="0.3" footer="0.3"/>
      <pageSetup paperSize="9" scale="91" orientation="portrait" horizontalDpi="300" verticalDpi="300" r:id="rId59"/>
      <headerFooter>
        <oddFooter>&amp;C- &amp;P -</oddFooter>
      </headerFooter>
    </customSheetView>
    <customSheetView guid="{BD61EDB6-A93F-4890-AEDE-32E26E64EB3F}" showGridLines="0" printArea="1">
      <selection activeCell="F1" sqref="F1"/>
      <colBreaks count="1" manualBreakCount="1">
        <brk id="6" max="19" man="1"/>
      </colBreaks>
      <pageMargins left="0.25" right="0.25" top="0.75" bottom="0.75" header="0.3" footer="0.3"/>
      <pageSetup paperSize="9" scale="91" orientation="portrait" horizontalDpi="300" verticalDpi="300" r:id="rId60"/>
      <headerFooter>
        <oddFooter>&amp;C- &amp;P -</oddFooter>
      </headerFooter>
    </customSheetView>
    <customSheetView guid="{2551149C-B400-4FF7-9C66-7D38AF192CD3}" showGridLines="0">
      <selection activeCell="F1" sqref="F1"/>
      <colBreaks count="1" manualBreakCount="1">
        <brk id="6" max="19" man="1"/>
      </colBreaks>
      <pageMargins left="0.25" right="0.25" top="0.75" bottom="0.75" header="0.3" footer="0.3"/>
      <pageSetup paperSize="9" scale="91" orientation="portrait" horizontalDpi="300" verticalDpi="300" r:id="rId61"/>
      <headerFooter>
        <oddFooter>&amp;C- &amp;P -</oddFooter>
      </headerFooter>
    </customSheetView>
    <customSheetView guid="{F0A88F7F-B050-44D2-9557-2B68B424EAF3}" showGridLines="0">
      <selection activeCell="F1" sqref="F1"/>
      <colBreaks count="1" manualBreakCount="1">
        <brk id="6" max="19" man="1"/>
      </colBreaks>
      <pageMargins left="0.25" right="0.25" top="0.75" bottom="0.75" header="0.3" footer="0.3"/>
      <pageSetup paperSize="9" scale="91" orientation="portrait" horizontalDpi="300" verticalDpi="300" r:id="rId62"/>
      <headerFooter>
        <oddFooter>&amp;C- &amp;P -</oddFooter>
      </headerFooter>
    </customSheetView>
    <customSheetView guid="{2868789A-41EF-4245-B3C9-D4B5F666F8F4}" showGridLines="0" printArea="1">
      <selection activeCell="F1" sqref="F1"/>
      <colBreaks count="1" manualBreakCount="1">
        <brk id="6" max="19" man="1"/>
      </colBreaks>
      <pageMargins left="0.25" right="0.25" top="0.75" bottom="0.75" header="0.3" footer="0.3"/>
      <pageSetup paperSize="9" scale="91" orientation="portrait" horizontalDpi="300" verticalDpi="300" r:id="rId63"/>
      <headerFooter>
        <oddFooter>&amp;C- &amp;P -</oddFooter>
      </headerFooter>
    </customSheetView>
    <customSheetView guid="{D4061CCF-D275-4D76-9A0F-61EA73C6A533}" showGridLines="0" printArea="1">
      <selection activeCell="F1" sqref="F1"/>
      <colBreaks count="1" manualBreakCount="1">
        <brk id="6" max="19" man="1"/>
      </colBreaks>
      <pageMargins left="0.25" right="0.25" top="0.75" bottom="0.75" header="0.3" footer="0.3"/>
      <pageSetup paperSize="9" scale="91" orientation="portrait" horizontalDpi="300" verticalDpi="300" r:id="rId64"/>
      <headerFooter>
        <oddFooter>&amp;C- &amp;P -</oddFooter>
      </headerFooter>
    </customSheetView>
    <customSheetView guid="{EDD10121-F027-40CB-A383-1ABBBA7824D4}" showGridLines="0" printArea="1">
      <selection activeCell="F1" sqref="F1"/>
      <colBreaks count="1" manualBreakCount="1">
        <brk id="6" max="19" man="1"/>
      </colBreaks>
      <pageMargins left="0.25" right="0.25" top="0.75" bottom="0.75" header="0.3" footer="0.3"/>
      <pageSetup paperSize="9" scale="91" orientation="portrait" horizontalDpi="300" verticalDpi="300" r:id="rId65"/>
      <headerFooter>
        <oddFooter>&amp;C- &amp;P -</oddFooter>
      </headerFooter>
    </customSheetView>
    <customSheetView guid="{D6BD57F8-F6EE-4534-8181-C57064A1B98C}" scale="115" showGridLines="0">
      <selection activeCell="A2" sqref="A2"/>
      <colBreaks count="1" manualBreakCount="1">
        <brk id="6" max="19" man="1"/>
      </colBreaks>
      <pageMargins left="0.25" right="0.25" top="0.75" bottom="0.75" header="0.3" footer="0.3"/>
      <pageSetup paperSize="9" scale="91" orientation="portrait" horizontalDpi="300" verticalDpi="300" r:id="rId66"/>
      <headerFooter>
        <oddFooter>&amp;C- &amp;P -</oddFooter>
      </headerFooter>
    </customSheetView>
    <customSheetView guid="{277459B4-A39D-41CB-B2BE-AB6578293E76}" scale="115" showGridLines="0" printArea="1">
      <selection activeCell="A2" sqref="A2"/>
      <colBreaks count="1" manualBreakCount="1">
        <brk id="6" max="19" man="1"/>
      </colBreaks>
      <pageMargins left="0.25" right="0.25" top="0.75" bottom="0.75" header="0.3" footer="0.3"/>
      <pageSetup paperSize="9" scale="91"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scale="91" orientation="portrait" horizontalDpi="300" verticalDpi="300" r:id="rId68"/>
  <headerFooter>
    <oddFooter>&amp;C- &amp;P -</oddFooter>
  </headerFooter>
  <colBreaks count="1" manualBreakCount="1">
    <brk id="6" max="19" man="1"/>
  </colBreaks>
  <drawing r:id="rId6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7"/>
  <sheetViews>
    <sheetView showGridLines="0" zoomScaleNormal="115" zoomScaleSheetLayoutView="100" workbookViewId="0">
      <selection activeCell="F1" sqref="F1"/>
    </sheetView>
  </sheetViews>
  <sheetFormatPr defaultRowHeight="13.5"/>
  <cols>
    <col min="1" max="1" width="11.875" customWidth="1"/>
    <col min="2" max="5" width="14.625" style="145" customWidth="1"/>
    <col min="6" max="6" width="11.25" customWidth="1"/>
    <col min="7" max="7" width="8" customWidth="1"/>
    <col min="16" max="16" width="9.25" bestFit="1" customWidth="1"/>
    <col min="19" max="19" width="13.125" customWidth="1"/>
    <col min="20" max="20" width="13.875" customWidth="1"/>
    <col min="21" max="21" width="6.875" customWidth="1"/>
  </cols>
  <sheetData>
    <row r="1" spans="1:8">
      <c r="F1" s="125" t="s">
        <v>399</v>
      </c>
      <c r="H1" s="212"/>
    </row>
    <row r="2" spans="1:8">
      <c r="A2" s="212" t="s">
        <v>2486</v>
      </c>
      <c r="H2" s="212" t="s">
        <v>2485</v>
      </c>
    </row>
    <row r="3" spans="1:8">
      <c r="E3" s="292" t="s">
        <v>752</v>
      </c>
    </row>
    <row r="4" spans="1:8" ht="37.5" customHeight="1">
      <c r="A4" s="50"/>
      <c r="B4" s="241" t="s">
        <v>592</v>
      </c>
      <c r="C4" s="242" t="s">
        <v>593</v>
      </c>
      <c r="D4" s="242" t="s">
        <v>460</v>
      </c>
      <c r="E4" s="242" t="s">
        <v>459</v>
      </c>
      <c r="F4" s="19"/>
    </row>
    <row r="5" spans="1:8" ht="22.5" customHeight="1">
      <c r="A5" s="214" t="s">
        <v>464</v>
      </c>
      <c r="B5" s="122">
        <v>10737</v>
      </c>
      <c r="C5" s="122">
        <v>18257</v>
      </c>
      <c r="D5" s="122">
        <v>1089</v>
      </c>
      <c r="E5" s="122">
        <v>2003</v>
      </c>
      <c r="F5" s="131"/>
    </row>
    <row r="6" spans="1:8" ht="22.5" customHeight="1">
      <c r="A6" s="214" t="s">
        <v>409</v>
      </c>
      <c r="B6" s="122">
        <v>5094</v>
      </c>
      <c r="C6" s="122">
        <v>16407</v>
      </c>
      <c r="D6" s="122">
        <v>577</v>
      </c>
      <c r="E6" s="122">
        <v>1942</v>
      </c>
      <c r="F6" s="110"/>
    </row>
    <row r="7" spans="1:8" ht="22.5" customHeight="1">
      <c r="A7" s="214" t="s">
        <v>408</v>
      </c>
      <c r="B7" s="122">
        <v>5017</v>
      </c>
      <c r="C7" s="122">
        <v>18688</v>
      </c>
      <c r="D7" s="122">
        <v>628</v>
      </c>
      <c r="E7" s="122">
        <v>2333</v>
      </c>
      <c r="F7" s="110"/>
    </row>
    <row r="8" spans="1:8" ht="22.5" customHeight="1"/>
    <row r="9" spans="1:8" ht="13.5" customHeight="1">
      <c r="A9" s="212" t="s">
        <v>2487</v>
      </c>
    </row>
    <row r="10" spans="1:8" s="209" customFormat="1" ht="13.5" customHeight="1">
      <c r="B10" s="213"/>
      <c r="C10" s="213"/>
      <c r="D10" s="213"/>
      <c r="E10" s="213"/>
    </row>
    <row r="11" spans="1:8" ht="13.5" customHeight="1">
      <c r="C11" s="211" t="s">
        <v>752</v>
      </c>
    </row>
    <row r="12" spans="1:8" ht="22.5" customHeight="1">
      <c r="A12" s="50"/>
      <c r="B12" s="241" t="s">
        <v>466</v>
      </c>
      <c r="C12" s="242" t="s">
        <v>465</v>
      </c>
      <c r="D12"/>
      <c r="E12"/>
    </row>
    <row r="13" spans="1:8" ht="22.5" customHeight="1">
      <c r="A13" s="214" t="s">
        <v>464</v>
      </c>
      <c r="B13" s="122">
        <v>9764</v>
      </c>
      <c r="C13" s="122">
        <v>4250</v>
      </c>
      <c r="D13"/>
      <c r="E13"/>
    </row>
    <row r="14" spans="1:8" ht="22.5" customHeight="1">
      <c r="A14" s="214" t="s">
        <v>409</v>
      </c>
      <c r="B14" s="122">
        <v>4583</v>
      </c>
      <c r="C14" s="122">
        <v>3269</v>
      </c>
      <c r="D14"/>
      <c r="E14"/>
    </row>
    <row r="15" spans="1:8" ht="22.5" customHeight="1">
      <c r="A15" s="214" t="s">
        <v>408</v>
      </c>
      <c r="B15" s="122">
        <v>4309</v>
      </c>
      <c r="C15" s="122">
        <v>3793</v>
      </c>
      <c r="D15"/>
      <c r="E15"/>
    </row>
    <row r="16" spans="1:8" ht="22.5" customHeight="1"/>
    <row r="17" ht="22.5" customHeight="1"/>
    <row r="18" ht="22.5" customHeight="1"/>
    <row r="19" ht="22.5" customHeight="1"/>
    <row r="20" ht="22.5" customHeight="1"/>
    <row r="21" ht="22.5" customHeight="1"/>
    <row r="22" ht="22.5" customHeight="1"/>
    <row r="23" ht="22.5" customHeight="1"/>
    <row r="24" ht="22.5" customHeight="1"/>
    <row r="25" ht="22.5" customHeight="1"/>
    <row r="26" ht="22.5" customHeight="1"/>
    <row r="27" ht="22.5" customHeight="1"/>
  </sheetData>
  <customSheetViews>
    <customSheetView guid="{7638DF67-4320-4B2E-8CED-F30400A22A6F}" showGridLines="0" printArea="1">
      <selection activeCell="F1" sqref="F1"/>
      <colBreaks count="1" manualBreakCount="1">
        <brk id="6" max="23" man="1"/>
      </colBreaks>
      <pageMargins left="0.25" right="0.25" top="0.75" bottom="0.75" header="0.3" footer="0.3"/>
      <pageSetup paperSize="9" scale="91" orientation="portrait" horizontalDpi="300" verticalDpi="300" r:id="rId1"/>
      <headerFooter>
        <oddFooter>&amp;C- &amp;P -</oddFooter>
      </headerFooter>
    </customSheetView>
    <customSheetView guid="{033C36F7-E1E4-46BF-954B-BBA7310CE75C}" showGridLines="0">
      <selection activeCell="F1" sqref="F1"/>
      <colBreaks count="1" manualBreakCount="1">
        <brk id="6" max="23" man="1"/>
      </colBreaks>
      <pageMargins left="0.25" right="0.25" top="0.75" bottom="0.75" header="0.3" footer="0.3"/>
      <pageSetup paperSize="9" scale="91" orientation="portrait" horizontalDpi="300" verticalDpi="300" r:id="rId2"/>
      <headerFooter>
        <oddFooter>&amp;C- &amp;P -</oddFooter>
      </headerFooter>
    </customSheetView>
    <customSheetView guid="{36472B0F-2A8F-4437-8A5B-DB8B4B6E968E}" showGridLines="0" printArea="1">
      <selection activeCell="F1" sqref="F1"/>
      <colBreaks count="1" manualBreakCount="1">
        <brk id="6" max="23" man="1"/>
      </colBreaks>
      <pageMargins left="0.25" right="0.25" top="0.75" bottom="0.75" header="0.3" footer="0.3"/>
      <pageSetup paperSize="9" scale="91" orientation="portrait" horizontalDpi="300" verticalDpi="300" r:id="rId3"/>
      <headerFooter>
        <oddFooter>&amp;C- &amp;P -</oddFooter>
      </headerFooter>
    </customSheetView>
    <customSheetView guid="{2D0A6E8D-0408-4801-8FAA-C5FD88FF0EC2}" showGridLines="0">
      <selection activeCell="F1" sqref="F1"/>
      <colBreaks count="1" manualBreakCount="1">
        <brk id="6" max="23" man="1"/>
      </colBreaks>
      <pageMargins left="0.25" right="0.25" top="0.75" bottom="0.75" header="0.3" footer="0.3"/>
      <pageSetup paperSize="9" scale="91" orientation="portrait" horizontalDpi="300" verticalDpi="300" r:id="rId4"/>
      <headerFooter>
        <oddFooter>&amp;C- &amp;P -</oddFooter>
      </headerFooter>
    </customSheetView>
    <customSheetView guid="{CCAE2F8D-A096-471A-A5DB-761473E75C80}" showGridLines="0" printArea="1">
      <selection activeCell="F1" sqref="F1"/>
      <colBreaks count="1" manualBreakCount="1">
        <brk id="6" max="23" man="1"/>
      </colBreaks>
      <pageMargins left="0.25" right="0.25" top="0.75" bottom="0.75" header="0.3" footer="0.3"/>
      <pageSetup paperSize="9" scale="91" orientation="portrait" horizontalDpi="300" verticalDpi="300" r:id="rId5"/>
      <headerFooter>
        <oddFooter>&amp;C- &amp;P -</oddFooter>
      </headerFooter>
    </customSheetView>
    <customSheetView guid="{A70FDA42-82B2-4F14-8984-2E2044C05861}" showGridLines="0">
      <selection activeCell="F1" sqref="F1"/>
      <colBreaks count="1" manualBreakCount="1">
        <brk id="6" max="23" man="1"/>
      </colBreaks>
      <pageMargins left="0.25" right="0.25" top="0.75" bottom="0.75" header="0.3" footer="0.3"/>
      <pageSetup paperSize="9" scale="91" orientation="portrait" horizontalDpi="300" verticalDpi="300" r:id="rId6"/>
      <headerFooter>
        <oddFooter>&amp;C- &amp;P -</oddFooter>
      </headerFooter>
    </customSheetView>
    <customSheetView guid="{F8F8F397-D6A3-4BD0-9E53-3D39483D1CBF}" showGridLines="0">
      <selection activeCell="F1" sqref="F1"/>
      <colBreaks count="1" manualBreakCount="1">
        <brk id="6" max="23" man="1"/>
      </colBreaks>
      <pageMargins left="0.25" right="0.25" top="0.75" bottom="0.75" header="0.3" footer="0.3"/>
      <pageSetup paperSize="9" scale="91" orientation="portrait" horizontalDpi="300" verticalDpi="300" r:id="rId7"/>
      <headerFooter>
        <oddFooter>&amp;C- &amp;P -</oddFooter>
      </headerFooter>
    </customSheetView>
    <customSheetView guid="{D673FFEC-E07D-49B9-A0FC-BCF5FDFD2C67}" showGridLines="0">
      <selection activeCell="F1" sqref="F1"/>
      <colBreaks count="1" manualBreakCount="1">
        <brk id="6" max="23" man="1"/>
      </colBreaks>
      <pageMargins left="0.25" right="0.25" top="0.75" bottom="0.75" header="0.3" footer="0.3"/>
      <pageSetup paperSize="9" scale="91" orientation="portrait" horizontalDpi="300" verticalDpi="300" r:id="rId8"/>
      <headerFooter>
        <oddFooter>&amp;C- &amp;P -</oddFooter>
      </headerFooter>
    </customSheetView>
    <customSheetView guid="{EE98275F-E3BA-4A7E-BE2A-0F7F35847352}" showGridLines="0" printArea="1">
      <selection activeCell="F1" sqref="F1"/>
      <colBreaks count="1" manualBreakCount="1">
        <brk id="6" max="23" man="1"/>
      </colBreaks>
      <pageMargins left="0.25" right="0.25" top="0.75" bottom="0.75" header="0.3" footer="0.3"/>
      <pageSetup paperSize="9" scale="91" orientation="portrait" horizontalDpi="300" verticalDpi="300" r:id="rId9"/>
      <headerFooter>
        <oddFooter>&amp;C- &amp;P -</oddFooter>
      </headerFooter>
    </customSheetView>
    <customSheetView guid="{97E03D02-D480-4666-A6E1-59D4144B3FD9}" showGridLines="0" printArea="1">
      <colBreaks count="1" manualBreakCount="1">
        <brk id="6" max="23" man="1"/>
      </colBreaks>
      <pageMargins left="0.25" right="0.25" top="0.75" bottom="0.75" header="0.3" footer="0.3"/>
      <pageSetup paperSize="9" scale="91" orientation="portrait" horizontalDpi="300" verticalDpi="300" r:id="rId10"/>
      <headerFooter>
        <oddFooter>&amp;C- &amp;P -</oddFooter>
      </headerFooter>
    </customSheetView>
    <customSheetView guid="{9A3FFD83-48B2-47DA-8A5E-53892F5AF928}" showGridLines="0" printArea="1">
      <selection activeCell="F1" sqref="F1"/>
      <colBreaks count="1" manualBreakCount="1">
        <brk id="6" max="23" man="1"/>
      </colBreaks>
      <pageMargins left="0.25" right="0.25" top="0.75" bottom="0.75" header="0.3" footer="0.3"/>
      <pageSetup paperSize="9" scale="91" orientation="portrait" horizontalDpi="300" verticalDpi="300" r:id="rId11"/>
      <headerFooter>
        <oddFooter>&amp;C- &amp;P -</oddFooter>
      </headerFooter>
    </customSheetView>
    <customSheetView guid="{717D5D0E-03BD-42FE-B02F-A9FF9CADF1A5}" showGridLines="0">
      <selection activeCell="F1" sqref="F1"/>
      <colBreaks count="1" manualBreakCount="1">
        <brk id="6" max="23" man="1"/>
      </colBreaks>
      <pageMargins left="0.25" right="0.25" top="0.75" bottom="0.75" header="0.3" footer="0.3"/>
      <pageSetup paperSize="9" scale="91" orientation="portrait" horizontalDpi="300" verticalDpi="300" r:id="rId12"/>
      <headerFooter>
        <oddFooter>&amp;C- &amp;P -</oddFooter>
      </headerFooter>
    </customSheetView>
    <customSheetView guid="{30A2590E-B68F-488E-B4E2-55E3D8A53AAC}" showGridLines="0">
      <selection activeCell="F1" sqref="F1"/>
      <colBreaks count="1" manualBreakCount="1">
        <brk id="6" max="23" man="1"/>
      </colBreaks>
      <pageMargins left="0.25" right="0.25" top="0.75" bottom="0.75" header="0.3" footer="0.3"/>
      <pageSetup paperSize="9" scale="91" orientation="portrait" horizontalDpi="300" verticalDpi="300" r:id="rId13"/>
      <headerFooter>
        <oddFooter>&amp;C- &amp;P -</oddFooter>
      </headerFooter>
    </customSheetView>
    <customSheetView guid="{031DD57E-C293-423A-8DF7-B2FDC9241663}" showGridLines="0">
      <selection activeCell="F1" sqref="F1"/>
      <colBreaks count="1" manualBreakCount="1">
        <brk id="6" max="23" man="1"/>
      </colBreaks>
      <pageMargins left="0.25" right="0.25" top="0.75" bottom="0.75" header="0.3" footer="0.3"/>
      <pageSetup paperSize="9" scale="91" orientation="portrait" horizontalDpi="300" verticalDpi="300" r:id="rId14"/>
      <headerFooter>
        <oddFooter>&amp;C- &amp;P -</oddFooter>
      </headerFooter>
    </customSheetView>
    <customSheetView guid="{F9B3178F-FE3C-420E-BE2A-18A94A5552B8}" showGridLines="0">
      <selection activeCell="F1" sqref="F1"/>
      <colBreaks count="1" manualBreakCount="1">
        <brk id="6" max="23" man="1"/>
      </colBreaks>
      <pageMargins left="0.25" right="0.25" top="0.75" bottom="0.75" header="0.3" footer="0.3"/>
      <pageSetup paperSize="9" scale="91" orientation="portrait" horizontalDpi="300" verticalDpi="300" r:id="rId15"/>
      <headerFooter>
        <oddFooter>&amp;C- &amp;P -</oddFooter>
      </headerFooter>
    </customSheetView>
    <customSheetView guid="{F314B098-4B95-4B92-8423-CB04A69922DF}" showGridLines="0" printArea="1">
      <colBreaks count="1" manualBreakCount="1">
        <brk id="6" max="23" man="1"/>
      </colBreaks>
      <pageMargins left="0.25" right="0.25" top="0.75" bottom="0.75" header="0.3" footer="0.3"/>
      <pageSetup paperSize="9" scale="91" orientation="portrait" horizontalDpi="300" verticalDpi="300" r:id="rId16"/>
      <headerFooter>
        <oddFooter>&amp;C- &amp;P -</oddFooter>
      </headerFooter>
    </customSheetView>
    <customSheetView guid="{BBA60712-7519-46EB-A3CF-B043CF2D8D90}" showGridLines="0" printArea="1">
      <colBreaks count="1" manualBreakCount="1">
        <brk id="6" max="23" man="1"/>
      </colBreaks>
      <pageMargins left="0.25" right="0.25" top="0.75" bottom="0.75" header="0.3" footer="0.3"/>
      <pageSetup paperSize="9" scale="91" orientation="portrait" horizontalDpi="300" verticalDpi="300" r:id="rId17"/>
      <headerFooter>
        <oddFooter>&amp;C- &amp;P -</oddFooter>
      </headerFooter>
    </customSheetView>
    <customSheetView guid="{FAEA9D20-506D-4159-8291-B8ED06C29A08}" showGridLines="0">
      <colBreaks count="1" manualBreakCount="1">
        <brk id="6" max="23" man="1"/>
      </colBreaks>
      <pageMargins left="0.25" right="0.25" top="0.75" bottom="0.75" header="0.3" footer="0.3"/>
      <pageSetup paperSize="9" scale="91" orientation="portrait" horizontalDpi="300" verticalDpi="300" r:id="rId18"/>
      <headerFooter>
        <oddFooter>&amp;C- &amp;P -</oddFooter>
      </headerFooter>
    </customSheetView>
    <customSheetView guid="{499C3B7B-ECFB-4FFB-BA0B-0B7B9DCC326F}" showGridLines="0" printArea="1">
      <colBreaks count="1" manualBreakCount="1">
        <brk id="6" max="23" man="1"/>
      </colBreaks>
      <pageMargins left="0.25" right="0.25" top="0.75" bottom="0.75" header="0.3" footer="0.3"/>
      <pageSetup paperSize="9" scale="91" orientation="portrait" horizontalDpi="300" verticalDpi="300" r:id="rId19"/>
      <headerFooter>
        <oddFooter>&amp;C- &amp;P -</oddFooter>
      </headerFooter>
    </customSheetView>
    <customSheetView guid="{582EB886-5348-41F7-B6C3-7D5782D3ACD9}" showGridLines="0">
      <colBreaks count="1" manualBreakCount="1">
        <brk id="6" max="23" man="1"/>
      </colBreaks>
      <pageMargins left="0.25" right="0.25" top="0.75" bottom="0.75" header="0.3" footer="0.3"/>
      <pageSetup paperSize="9" scale="91" orientation="portrait" horizontalDpi="300" verticalDpi="300" r:id="rId20"/>
      <headerFooter>
        <oddFooter>&amp;C- &amp;P -</oddFooter>
      </headerFooter>
    </customSheetView>
    <customSheetView guid="{67A28A89-E198-4A6E-809F-7C1EE1D592B0}" showGridLines="0" printArea="1">
      <colBreaks count="1" manualBreakCount="1">
        <brk id="6" max="23" man="1"/>
      </colBreaks>
      <pageMargins left="0.25" right="0.25" top="0.75" bottom="0.75" header="0.3" footer="0.3"/>
      <pageSetup paperSize="9" scale="91" orientation="portrait" horizontalDpi="300" verticalDpi="300" r:id="rId21"/>
      <headerFooter>
        <oddFooter>&amp;C- &amp;P -</oddFooter>
      </headerFooter>
    </customSheetView>
    <customSheetView guid="{CED0B8D9-B004-48AD-A858-70C151F3F6A0}" showGridLines="0">
      <colBreaks count="1" manualBreakCount="1">
        <brk id="6" max="23" man="1"/>
      </colBreaks>
      <pageMargins left="0.25" right="0.25" top="0.75" bottom="0.75" header="0.3" footer="0.3"/>
      <pageSetup paperSize="9" scale="91" orientation="portrait" horizontalDpi="300" verticalDpi="300" r:id="rId22"/>
      <headerFooter>
        <oddFooter>&amp;C- &amp;P -</oddFooter>
      </headerFooter>
    </customSheetView>
    <customSheetView guid="{76A99285-706C-47CC-88FC-63EDE717FCB7}" showGridLines="0">
      <colBreaks count="1" manualBreakCount="1">
        <brk id="6" max="23" man="1"/>
      </colBreaks>
      <pageMargins left="0.25" right="0.25" top="0.75" bottom="0.75" header="0.3" footer="0.3"/>
      <pageSetup paperSize="9" scale="91" orientation="portrait" horizontalDpi="300" verticalDpi="300" r:id="rId23"/>
      <headerFooter>
        <oddFooter>&amp;C- &amp;P -</oddFooter>
      </headerFooter>
    </customSheetView>
    <customSheetView guid="{00865AC3-5823-4499-87D6-A32864153DFC}" showGridLines="0">
      <colBreaks count="1" manualBreakCount="1">
        <brk id="6" max="23" man="1"/>
      </colBreaks>
      <pageMargins left="0.25" right="0.25" top="0.75" bottom="0.75" header="0.3" footer="0.3"/>
      <pageSetup paperSize="9" scale="91" orientation="portrait" horizontalDpi="300" verticalDpi="300" r:id="rId24"/>
      <headerFooter>
        <oddFooter>&amp;C- &amp;P -</oddFooter>
      </headerFooter>
    </customSheetView>
    <customSheetView guid="{4C996794-21C9-40EE-B88C-250D84FCBF6D}" showGridLines="0" printArea="1">
      <colBreaks count="1" manualBreakCount="1">
        <brk id="6" max="23" man="1"/>
      </colBreaks>
      <pageMargins left="0.25" right="0.25" top="0.75" bottom="0.75" header="0.3" footer="0.3"/>
      <pageSetup paperSize="9" scale="91" orientation="portrait" horizontalDpi="300" verticalDpi="300" r:id="rId25"/>
      <headerFooter>
        <oddFooter>&amp;C- &amp;P -</oddFooter>
      </headerFooter>
    </customSheetView>
    <customSheetView guid="{730C8BCB-35C7-41C2-8A28-9035E6835433}" showGridLines="0">
      <colBreaks count="1" manualBreakCount="1">
        <brk id="6" max="23" man="1"/>
      </colBreaks>
      <pageMargins left="0.25" right="0.25" top="0.75" bottom="0.75" header="0.3" footer="0.3"/>
      <pageSetup paperSize="9" scale="91" orientation="portrait" horizontalDpi="300" verticalDpi="300" r:id="rId26"/>
      <headerFooter>
        <oddFooter>&amp;C- &amp;P -</oddFooter>
      </headerFooter>
    </customSheetView>
    <customSheetView guid="{53F629EA-943E-4BA6-8572-8C25DF74046C}" showGridLines="0">
      <colBreaks count="1" manualBreakCount="1">
        <brk id="6" max="23" man="1"/>
      </colBreaks>
      <pageMargins left="0.25" right="0.25" top="0.75" bottom="0.75" header="0.3" footer="0.3"/>
      <pageSetup paperSize="9" scale="91" orientation="portrait" horizontalDpi="300" verticalDpi="300" r:id="rId27"/>
      <headerFooter>
        <oddFooter>&amp;C- &amp;P -</oddFooter>
      </headerFooter>
    </customSheetView>
    <customSheetView guid="{607BA1E7-39D6-42C5-94A0-79958193A92D}" showGridLines="0">
      <colBreaks count="1" manualBreakCount="1">
        <brk id="6" max="23" man="1"/>
      </colBreaks>
      <pageMargins left="0.25" right="0.25" top="0.75" bottom="0.75" header="0.3" footer="0.3"/>
      <pageSetup paperSize="9" scale="91" orientation="portrait" horizontalDpi="300" verticalDpi="300" r:id="rId28"/>
      <headerFooter>
        <oddFooter>&amp;C- &amp;P -</oddFooter>
      </headerFooter>
    </customSheetView>
    <customSheetView guid="{8EB6928C-5D8E-417C-8B5C-C28F488EA60F}" showGridLines="0">
      <colBreaks count="1" manualBreakCount="1">
        <brk id="6" max="23" man="1"/>
      </colBreaks>
      <pageMargins left="0.25" right="0.25" top="0.75" bottom="0.75" header="0.3" footer="0.3"/>
      <pageSetup paperSize="9" scale="91" orientation="portrait" horizontalDpi="300" verticalDpi="300" r:id="rId29"/>
      <headerFooter>
        <oddFooter>&amp;C- &amp;P -</oddFooter>
      </headerFooter>
    </customSheetView>
    <customSheetView guid="{7633100C-5BBA-4367-90F6-351983AFCCA3}" showGridLines="0">
      <colBreaks count="1" manualBreakCount="1">
        <brk id="6" max="23" man="1"/>
      </colBreaks>
      <pageMargins left="0.25" right="0.25" top="0.75" bottom="0.75" header="0.3" footer="0.3"/>
      <pageSetup paperSize="9" scale="91" orientation="portrait" horizontalDpi="300" verticalDpi="300" r:id="rId30"/>
      <headerFooter>
        <oddFooter>&amp;C- &amp;P -</oddFooter>
      </headerFooter>
    </customSheetView>
    <customSheetView guid="{A7A8BE2C-D7F6-43E2-B07A-EC84F7EA809C}" showGridLines="0" printArea="1">
      <colBreaks count="1" manualBreakCount="1">
        <brk id="6" max="23" man="1"/>
      </colBreaks>
      <pageMargins left="0.25" right="0.25" top="0.75" bottom="0.75" header="0.3" footer="0.3"/>
      <pageSetup paperSize="9" scale="91" orientation="portrait" horizontalDpi="300" verticalDpi="300" r:id="rId31"/>
      <headerFooter>
        <oddFooter>&amp;C- &amp;P -</oddFooter>
      </headerFooter>
    </customSheetView>
    <customSheetView guid="{B08340CC-2F8B-4F4E-9370-E7DB80052212}" showGridLines="0">
      <selection activeCell="F1" sqref="F1"/>
      <colBreaks count="1" manualBreakCount="1">
        <brk id="6" max="23" man="1"/>
      </colBreaks>
      <pageMargins left="0.25" right="0.25" top="0.75" bottom="0.75" header="0.3" footer="0.3"/>
      <pageSetup paperSize="9" scale="91" orientation="portrait" horizontalDpi="300" verticalDpi="300" r:id="rId32"/>
      <headerFooter>
        <oddFooter>&amp;C- &amp;P -</oddFooter>
      </headerFooter>
    </customSheetView>
    <customSheetView guid="{441DB8A6-A33C-419D-875A-3F2FFBE6E0E8}" showGridLines="0">
      <colBreaks count="1" manualBreakCount="1">
        <brk id="6" max="23" man="1"/>
      </colBreaks>
      <pageMargins left="0.25" right="0.25" top="0.75" bottom="0.75" header="0.3" footer="0.3"/>
      <pageSetup paperSize="9" scale="91" orientation="portrait" horizontalDpi="300" verticalDpi="300" r:id="rId33"/>
      <headerFooter>
        <oddFooter>&amp;C- &amp;P -</oddFooter>
      </headerFooter>
    </customSheetView>
    <customSheetView guid="{2BC28E4B-9C81-4843-8B55-63150A8DD92B}" showGridLines="0">
      <colBreaks count="1" manualBreakCount="1">
        <brk id="6" max="23" man="1"/>
      </colBreaks>
      <pageMargins left="0.25" right="0.25" top="0.75" bottom="0.75" header="0.3" footer="0.3"/>
      <pageSetup paperSize="9" scale="91" orientation="portrait" horizontalDpi="300" verticalDpi="300" r:id="rId34"/>
      <headerFooter>
        <oddFooter>&amp;C- &amp;P -</oddFooter>
      </headerFooter>
    </customSheetView>
    <customSheetView guid="{CEC8D9A4-667A-441A-B348-38BA69B851DA}" showGridLines="0">
      <colBreaks count="1" manualBreakCount="1">
        <brk id="6" max="23" man="1"/>
      </colBreaks>
      <pageMargins left="0.25" right="0.25" top="0.75" bottom="0.75" header="0.3" footer="0.3"/>
      <pageSetup paperSize="9" scale="91" orientation="portrait" horizontalDpi="300" verticalDpi="300" r:id="rId35"/>
      <headerFooter>
        <oddFooter>&amp;C- &amp;P -</oddFooter>
      </headerFooter>
    </customSheetView>
    <customSheetView guid="{84F041DC-148A-40FE-A6D1-68C2D054DF55}" showGridLines="0">
      <colBreaks count="1" manualBreakCount="1">
        <brk id="6" max="23" man="1"/>
      </colBreaks>
      <pageMargins left="0.25" right="0.25" top="0.75" bottom="0.75" header="0.3" footer="0.3"/>
      <pageSetup paperSize="9" scale="91" orientation="portrait" horizontalDpi="300" verticalDpi="300" r:id="rId36"/>
      <headerFooter>
        <oddFooter>&amp;C- &amp;P -</oddFooter>
      </headerFooter>
    </customSheetView>
    <customSheetView guid="{EA8DD5C4-37CD-4D83-93C6-8AAE3FA22626}" showGridLines="0">
      <colBreaks count="1" manualBreakCount="1">
        <brk id="6" max="23" man="1"/>
      </colBreaks>
      <pageMargins left="0.25" right="0.25" top="0.75" bottom="0.75" header="0.3" footer="0.3"/>
      <pageSetup paperSize="9" scale="91" orientation="portrait" horizontalDpi="300" verticalDpi="300" r:id="rId37"/>
      <headerFooter>
        <oddFooter>&amp;C- &amp;P -</oddFooter>
      </headerFooter>
    </customSheetView>
    <customSheetView guid="{EB719729-E4E7-4A6B-A0F2-B45634A8A39C}" showGridLines="0">
      <colBreaks count="1" manualBreakCount="1">
        <brk id="6" max="23" man="1"/>
      </colBreaks>
      <pageMargins left="0.25" right="0.25" top="0.75" bottom="0.75" header="0.3" footer="0.3"/>
      <pageSetup paperSize="9" scale="91" orientation="portrait" horizontalDpi="300" verticalDpi="300" r:id="rId38"/>
      <headerFooter>
        <oddFooter>&amp;C- &amp;P -</oddFooter>
      </headerFooter>
    </customSheetView>
    <customSheetView guid="{3BCE3315-BEC0-4AD9-A818-0BC0D795FE7B}" showGridLines="0" printArea="1">
      <colBreaks count="1" manualBreakCount="1">
        <brk id="6" max="23" man="1"/>
      </colBreaks>
      <pageMargins left="0.25" right="0.25" top="0.75" bottom="0.75" header="0.3" footer="0.3"/>
      <pageSetup paperSize="9" scale="91" orientation="portrait" horizontalDpi="300" verticalDpi="300" r:id="rId39"/>
      <headerFooter>
        <oddFooter>&amp;C- &amp;P -</oddFooter>
      </headerFooter>
    </customSheetView>
    <customSheetView guid="{D5E8139D-26D3-42E5-96BB-6121322C48CB}" showGridLines="0">
      <colBreaks count="1" manualBreakCount="1">
        <brk id="6" max="23" man="1"/>
      </colBreaks>
      <pageMargins left="0.25" right="0.25" top="0.75" bottom="0.75" header="0.3" footer="0.3"/>
      <pageSetup paperSize="9" scale="91" orientation="portrait" horizontalDpi="300" verticalDpi="300" r:id="rId40"/>
      <headerFooter>
        <oddFooter>&amp;C- &amp;P -</oddFooter>
      </headerFooter>
    </customSheetView>
    <customSheetView guid="{A7A537DD-3639-4028-8374-24EF93F7F50D}" showGridLines="0" printArea="1">
      <colBreaks count="1" manualBreakCount="1">
        <brk id="6" max="23" man="1"/>
      </colBreaks>
      <pageMargins left="0.25" right="0.25" top="0.75" bottom="0.75" header="0.3" footer="0.3"/>
      <pageSetup paperSize="9" scale="91" orientation="portrait" horizontalDpi="300" verticalDpi="300" r:id="rId41"/>
      <headerFooter>
        <oddFooter>&amp;C- &amp;P -</oddFooter>
      </headerFooter>
    </customSheetView>
    <customSheetView guid="{0B51740E-E870-447D-82CF-F9426A0FDB8A}" showGridLines="0">
      <colBreaks count="1" manualBreakCount="1">
        <brk id="6" max="23" man="1"/>
      </colBreaks>
      <pageMargins left="0.25" right="0.25" top="0.75" bottom="0.75" header="0.3" footer="0.3"/>
      <pageSetup paperSize="9" scale="91" orientation="portrait" horizontalDpi="300" verticalDpi="300" r:id="rId42"/>
      <headerFooter>
        <oddFooter>&amp;C- &amp;P -</oddFooter>
      </headerFooter>
    </customSheetView>
    <customSheetView guid="{B25978DA-B72A-4DF3-B7F6-0B7323E18582}" showGridLines="0">
      <colBreaks count="1" manualBreakCount="1">
        <brk id="6" max="23" man="1"/>
      </colBreaks>
      <pageMargins left="0.25" right="0.25" top="0.75" bottom="0.75" header="0.3" footer="0.3"/>
      <pageSetup paperSize="9" scale="91" orientation="portrait" horizontalDpi="300" verticalDpi="300" r:id="rId43"/>
      <headerFooter>
        <oddFooter>&amp;C- &amp;P -</oddFooter>
      </headerFooter>
    </customSheetView>
    <customSheetView guid="{1FD8CC80-ABBD-4004-965D-7C3A94C6060A}" showGridLines="0" printArea="1">
      <selection activeCell="F1" sqref="F1"/>
      <colBreaks count="1" manualBreakCount="1">
        <brk id="6" max="23" man="1"/>
      </colBreaks>
      <pageMargins left="0.25" right="0.25" top="0.75" bottom="0.75" header="0.3" footer="0.3"/>
      <pageSetup paperSize="9" scale="91" orientation="portrait" horizontalDpi="300" verticalDpi="300" r:id="rId44"/>
      <headerFooter>
        <oddFooter>&amp;C- &amp;P -</oddFooter>
      </headerFooter>
    </customSheetView>
    <customSheetView guid="{4B3B3520-A8B7-4246-A658-5E3046C11156}" showGridLines="0" printArea="1">
      <selection activeCell="F1" sqref="F1"/>
      <colBreaks count="1" manualBreakCount="1">
        <brk id="6" max="23" man="1"/>
      </colBreaks>
      <pageMargins left="0.25" right="0.25" top="0.75" bottom="0.75" header="0.3" footer="0.3"/>
      <pageSetup paperSize="9" scale="91" orientation="portrait" horizontalDpi="300" verticalDpi="300" r:id="rId45"/>
      <headerFooter>
        <oddFooter>&amp;C- &amp;P -</oddFooter>
      </headerFooter>
    </customSheetView>
    <customSheetView guid="{8AC86257-3275-45B0-9EB5-FCC978284538}" showGridLines="0">
      <selection activeCell="F1" sqref="F1"/>
      <colBreaks count="1" manualBreakCount="1">
        <brk id="6" max="23" man="1"/>
      </colBreaks>
      <pageMargins left="0.25" right="0.25" top="0.75" bottom="0.75" header="0.3" footer="0.3"/>
      <pageSetup paperSize="9" scale="91" orientation="portrait" horizontalDpi="300" verticalDpi="300" r:id="rId46"/>
      <headerFooter>
        <oddFooter>&amp;C- &amp;P -</oddFooter>
      </headerFooter>
    </customSheetView>
    <customSheetView guid="{E45D6C9F-29CA-4814-BB11-FCF7794E8FD9}" showGridLines="0" printArea="1">
      <selection activeCell="F1" sqref="F1"/>
      <colBreaks count="1" manualBreakCount="1">
        <brk id="6" max="23" man="1"/>
      </colBreaks>
      <pageMargins left="0.25" right="0.25" top="0.75" bottom="0.75" header="0.3" footer="0.3"/>
      <pageSetup paperSize="9" scale="91" orientation="portrait" horizontalDpi="300" verticalDpi="300" r:id="rId47"/>
      <headerFooter>
        <oddFooter>&amp;C- &amp;P -</oddFooter>
      </headerFooter>
    </customSheetView>
    <customSheetView guid="{8B4E2514-D1F2-4DC0-817C-9C588D7DCCCB}" showGridLines="0" printArea="1">
      <selection activeCell="F1" sqref="F1"/>
      <colBreaks count="1" manualBreakCount="1">
        <brk id="6" max="23" man="1"/>
      </colBreaks>
      <pageMargins left="0.25" right="0.25" top="0.75" bottom="0.75" header="0.3" footer="0.3"/>
      <pageSetup paperSize="9" scale="91" orientation="portrait" horizontalDpi="300" verticalDpi="300" r:id="rId48"/>
      <headerFooter>
        <oddFooter>&amp;C- &amp;P -</oddFooter>
      </headerFooter>
    </customSheetView>
    <customSheetView guid="{C0326AA0-4A84-4874-8CF5-FBF582EDE8E4}" showGridLines="0" printArea="1">
      <selection activeCell="F1" sqref="F1"/>
      <colBreaks count="1" manualBreakCount="1">
        <brk id="6" max="23" man="1"/>
      </colBreaks>
      <pageMargins left="0.25" right="0.25" top="0.75" bottom="0.75" header="0.3" footer="0.3"/>
      <pageSetup paperSize="9" scale="91" orientation="portrait" horizontalDpi="300" verticalDpi="300" r:id="rId49"/>
      <headerFooter>
        <oddFooter>&amp;C- &amp;P -</oddFooter>
      </headerFooter>
    </customSheetView>
    <customSheetView guid="{59B93C71-A242-4D48-B468-4BF3F954629F}" showGridLines="0" printArea="1">
      <selection activeCell="F1" sqref="F1"/>
      <colBreaks count="1" manualBreakCount="1">
        <brk id="6" max="23" man="1"/>
      </colBreaks>
      <pageMargins left="0.25" right="0.25" top="0.75" bottom="0.75" header="0.3" footer="0.3"/>
      <pageSetup paperSize="9" scale="91" orientation="portrait" horizontalDpi="300" verticalDpi="300" r:id="rId50"/>
      <headerFooter>
        <oddFooter>&amp;C- &amp;P -</oddFooter>
      </headerFooter>
    </customSheetView>
    <customSheetView guid="{1E58E4D1-4C75-4B8C-BEB1-17A46DD86746}" showGridLines="0">
      <selection activeCell="F1" sqref="F1"/>
      <colBreaks count="1" manualBreakCount="1">
        <brk id="6" max="23" man="1"/>
      </colBreaks>
      <pageMargins left="0.25" right="0.25" top="0.75" bottom="0.75" header="0.3" footer="0.3"/>
      <pageSetup paperSize="9" scale="91" orientation="portrait" horizontalDpi="300" verticalDpi="300" r:id="rId51"/>
      <headerFooter>
        <oddFooter>&amp;C- &amp;P -</oddFooter>
      </headerFooter>
    </customSheetView>
    <customSheetView guid="{D71B0015-E1E5-4683-BC96-4B8372B0A92C}" showGridLines="0" printArea="1">
      <selection activeCell="F1" sqref="F1"/>
      <colBreaks count="1" manualBreakCount="1">
        <brk id="6" max="23" man="1"/>
      </colBreaks>
      <pageMargins left="0.25" right="0.25" top="0.75" bottom="0.75" header="0.3" footer="0.3"/>
      <pageSetup paperSize="9" scale="91" orientation="portrait" horizontalDpi="300" verticalDpi="300" r:id="rId52"/>
      <headerFooter>
        <oddFooter>&amp;C- &amp;P -</oddFooter>
      </headerFooter>
    </customSheetView>
    <customSheetView guid="{7A9295A9-5D4A-4252-8AE5-EAA229FB3161}" showGridLines="0" printArea="1">
      <selection activeCell="F1" sqref="F1"/>
      <colBreaks count="1" manualBreakCount="1">
        <brk id="6" max="23" man="1"/>
      </colBreaks>
      <pageMargins left="0.25" right="0.25" top="0.75" bottom="0.75" header="0.3" footer="0.3"/>
      <pageSetup paperSize="9" scale="91" orientation="portrait" horizontalDpi="300" verticalDpi="300" r:id="rId53"/>
      <headerFooter>
        <oddFooter>&amp;C- &amp;P -</oddFooter>
      </headerFooter>
    </customSheetView>
    <customSheetView guid="{034C4040-D496-4677-9760-C8AFC8A3816C}" showGridLines="0">
      <selection activeCell="F1" sqref="F1"/>
      <colBreaks count="1" manualBreakCount="1">
        <brk id="6" max="23" man="1"/>
      </colBreaks>
      <pageMargins left="0.25" right="0.25" top="0.75" bottom="0.75" header="0.3" footer="0.3"/>
      <pageSetup paperSize="9" scale="91" orientation="portrait" horizontalDpi="300" verticalDpi="300" r:id="rId54"/>
      <headerFooter>
        <oddFooter>&amp;C- &amp;P -</oddFooter>
      </headerFooter>
    </customSheetView>
    <customSheetView guid="{430D13A4-4EC3-4F3B-94F5-67B604D20D98}" showGridLines="0" printArea="1">
      <selection activeCell="F1" sqref="F1"/>
      <colBreaks count="1" manualBreakCount="1">
        <brk id="6" max="23" man="1"/>
      </colBreaks>
      <pageMargins left="0.25" right="0.25" top="0.75" bottom="0.75" header="0.3" footer="0.3"/>
      <pageSetup paperSize="9" scale="91" orientation="portrait" horizontalDpi="300" verticalDpi="300" r:id="rId55"/>
      <headerFooter>
        <oddFooter>&amp;C- &amp;P -</oddFooter>
      </headerFooter>
    </customSheetView>
    <customSheetView guid="{337CCED3-5E6B-4E3D-BC98-489707EF974E}" showGridLines="0" printArea="1">
      <selection activeCell="F1" sqref="F1"/>
      <colBreaks count="1" manualBreakCount="1">
        <brk id="6" max="23" man="1"/>
      </colBreaks>
      <pageMargins left="0.25" right="0.25" top="0.75" bottom="0.75" header="0.3" footer="0.3"/>
      <pageSetup paperSize="9" scale="91" orientation="portrait" horizontalDpi="300" verticalDpi="300" r:id="rId56"/>
      <headerFooter>
        <oddFooter>&amp;C- &amp;P -</oddFooter>
      </headerFooter>
    </customSheetView>
    <customSheetView guid="{0EDD8A79-DA95-4C03-AB90-8EF8BEF7366A}" showGridLines="0">
      <selection activeCell="F1" sqref="F1"/>
      <colBreaks count="1" manualBreakCount="1">
        <brk id="6" max="23" man="1"/>
      </colBreaks>
      <pageMargins left="0.25" right="0.25" top="0.75" bottom="0.75" header="0.3" footer="0.3"/>
      <pageSetup paperSize="9" scale="91" orientation="portrait" horizontalDpi="300" verticalDpi="300" r:id="rId57"/>
      <headerFooter>
        <oddFooter>&amp;C- &amp;P -</oddFooter>
      </headerFooter>
    </customSheetView>
    <customSheetView guid="{214495F1-9B71-47E5-887D-A07A1A95C8B8}" showGridLines="0">
      <selection activeCell="F1" sqref="F1"/>
      <colBreaks count="1" manualBreakCount="1">
        <brk id="6" max="23" man="1"/>
      </colBreaks>
      <pageMargins left="0.25" right="0.25" top="0.75" bottom="0.75" header="0.3" footer="0.3"/>
      <pageSetup paperSize="9" scale="91" orientation="portrait" horizontalDpi="300" verticalDpi="300" r:id="rId58"/>
      <headerFooter>
        <oddFooter>&amp;C- &amp;P -</oddFooter>
      </headerFooter>
    </customSheetView>
    <customSheetView guid="{CD8CBEF9-02F2-47BF-8155-972E366007BB}" showGridLines="0" printArea="1">
      <selection activeCell="F1" sqref="F1"/>
      <colBreaks count="1" manualBreakCount="1">
        <brk id="6" max="23" man="1"/>
      </colBreaks>
      <pageMargins left="0.25" right="0.25" top="0.75" bottom="0.75" header="0.3" footer="0.3"/>
      <pageSetup paperSize="9" scale="91" orientation="portrait" horizontalDpi="300" verticalDpi="300" r:id="rId59"/>
      <headerFooter>
        <oddFooter>&amp;C- &amp;P -</oddFooter>
      </headerFooter>
    </customSheetView>
    <customSheetView guid="{BD61EDB6-A93F-4890-AEDE-32E26E64EB3F}" showGridLines="0" printArea="1">
      <selection activeCell="F1" sqref="F1"/>
      <colBreaks count="1" manualBreakCount="1">
        <brk id="6" max="23" man="1"/>
      </colBreaks>
      <pageMargins left="0.25" right="0.25" top="0.75" bottom="0.75" header="0.3" footer="0.3"/>
      <pageSetup paperSize="9" scale="91" orientation="portrait" horizontalDpi="300" verticalDpi="300" r:id="rId60"/>
      <headerFooter>
        <oddFooter>&amp;C- &amp;P -</oddFooter>
      </headerFooter>
    </customSheetView>
    <customSheetView guid="{2551149C-B400-4FF7-9C66-7D38AF192CD3}" showGridLines="0">
      <selection activeCell="F1" sqref="F1"/>
      <colBreaks count="1" manualBreakCount="1">
        <brk id="6" max="23" man="1"/>
      </colBreaks>
      <pageMargins left="0.25" right="0.25" top="0.75" bottom="0.75" header="0.3" footer="0.3"/>
      <pageSetup paperSize="9" scale="91" orientation="portrait" horizontalDpi="300" verticalDpi="300" r:id="rId61"/>
      <headerFooter>
        <oddFooter>&amp;C- &amp;P -</oddFooter>
      </headerFooter>
    </customSheetView>
    <customSheetView guid="{F0A88F7F-B050-44D2-9557-2B68B424EAF3}" showGridLines="0">
      <selection activeCell="F1" sqref="F1"/>
      <colBreaks count="1" manualBreakCount="1">
        <brk id="6" max="23" man="1"/>
      </colBreaks>
      <pageMargins left="0.25" right="0.25" top="0.75" bottom="0.75" header="0.3" footer="0.3"/>
      <pageSetup paperSize="9" scale="91" orientation="portrait" horizontalDpi="300" verticalDpi="300" r:id="rId62"/>
      <headerFooter>
        <oddFooter>&amp;C- &amp;P -</oddFooter>
      </headerFooter>
    </customSheetView>
    <customSheetView guid="{2868789A-41EF-4245-B3C9-D4B5F666F8F4}" showGridLines="0" printArea="1">
      <selection activeCell="F1" sqref="F1"/>
      <colBreaks count="1" manualBreakCount="1">
        <brk id="6" max="23" man="1"/>
      </colBreaks>
      <pageMargins left="0.25" right="0.25" top="0.75" bottom="0.75" header="0.3" footer="0.3"/>
      <pageSetup paperSize="9" scale="91" orientation="portrait" horizontalDpi="300" verticalDpi="300" r:id="rId63"/>
      <headerFooter>
        <oddFooter>&amp;C- &amp;P -</oddFooter>
      </headerFooter>
    </customSheetView>
    <customSheetView guid="{D4061CCF-D275-4D76-9A0F-61EA73C6A533}" showGridLines="0" printArea="1">
      <selection activeCell="F1" sqref="F1"/>
      <colBreaks count="1" manualBreakCount="1">
        <brk id="6" max="23" man="1"/>
      </colBreaks>
      <pageMargins left="0.25" right="0.25" top="0.75" bottom="0.75" header="0.3" footer="0.3"/>
      <pageSetup paperSize="9" scale="91" orientation="portrait" horizontalDpi="300" verticalDpi="300" r:id="rId64"/>
      <headerFooter>
        <oddFooter>&amp;C- &amp;P -</oddFooter>
      </headerFooter>
    </customSheetView>
    <customSheetView guid="{EDD10121-F027-40CB-A383-1ABBBA7824D4}" showGridLines="0" printArea="1">
      <selection activeCell="F1" sqref="F1"/>
      <colBreaks count="1" manualBreakCount="1">
        <brk id="6" max="23" man="1"/>
      </colBreaks>
      <pageMargins left="0.25" right="0.25" top="0.75" bottom="0.75" header="0.3" footer="0.3"/>
      <pageSetup paperSize="9" scale="91" orientation="portrait" horizontalDpi="300" verticalDpi="300" r:id="rId65"/>
      <headerFooter>
        <oddFooter>&amp;C- &amp;P -</oddFooter>
      </headerFooter>
    </customSheetView>
    <customSheetView guid="{D6BD57F8-F6EE-4534-8181-C57064A1B98C}" scale="115" showGridLines="0">
      <selection activeCell="A9" sqref="A9"/>
      <colBreaks count="1" manualBreakCount="1">
        <brk id="6" max="23" man="1"/>
      </colBreaks>
      <pageMargins left="0.25" right="0.25" top="0.75" bottom="0.75" header="0.3" footer="0.3"/>
      <pageSetup paperSize="9" scale="91" orientation="portrait" horizontalDpi="300" verticalDpi="300" r:id="rId66"/>
      <headerFooter>
        <oddFooter>&amp;C- &amp;P -</oddFooter>
      </headerFooter>
    </customSheetView>
    <customSheetView guid="{277459B4-A39D-41CB-B2BE-AB6578293E76}" scale="115" showGridLines="0" printArea="1">
      <selection activeCell="A9" sqref="A9"/>
      <colBreaks count="1" manualBreakCount="1">
        <brk id="6" max="23" man="1"/>
      </colBreaks>
      <pageMargins left="0.25" right="0.25" top="0.75" bottom="0.75" header="0.3" footer="0.3"/>
      <pageSetup paperSize="9" scale="91"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scale="91" orientation="portrait" horizontalDpi="300" verticalDpi="300" r:id="rId68"/>
  <headerFooter>
    <oddFooter>&amp;C- &amp;P -</oddFooter>
  </headerFooter>
  <colBreaks count="1" manualBreakCount="1">
    <brk id="6" max="23" man="1"/>
  </colBreaks>
  <drawing r:id="rId69"/>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8"/>
  <sheetViews>
    <sheetView showGridLines="0" zoomScaleNormal="130" zoomScaleSheetLayoutView="100" workbookViewId="0">
      <selection activeCell="F1" sqref="F1"/>
    </sheetView>
  </sheetViews>
  <sheetFormatPr defaultRowHeight="13.5"/>
  <cols>
    <col min="1" max="1" width="19" customWidth="1"/>
    <col min="2" max="2" width="14.625" customWidth="1"/>
    <col min="3" max="4" width="5.625" customWidth="1"/>
    <col min="5" max="5" width="14.625" customWidth="1"/>
    <col min="6" max="6" width="15.625" customWidth="1"/>
  </cols>
  <sheetData>
    <row r="1" spans="1:7">
      <c r="F1" s="125" t="s">
        <v>399</v>
      </c>
    </row>
    <row r="2" spans="1:7">
      <c r="A2" s="212" t="s">
        <v>2484</v>
      </c>
      <c r="G2" s="212" t="s">
        <v>2484</v>
      </c>
    </row>
    <row r="3" spans="1:7">
      <c r="E3" s="292" t="s">
        <v>752</v>
      </c>
    </row>
    <row r="4" spans="1:7" ht="22.5" customHeight="1">
      <c r="A4" s="237" t="s">
        <v>434</v>
      </c>
      <c r="B4" s="143" t="s">
        <v>2045</v>
      </c>
      <c r="C4" s="142"/>
      <c r="D4" s="142"/>
      <c r="E4" s="143"/>
    </row>
    <row r="5" spans="1:7" ht="31.5" customHeight="1">
      <c r="A5" s="237"/>
      <c r="B5" s="143" t="s">
        <v>433</v>
      </c>
      <c r="C5" s="142"/>
      <c r="D5" s="142"/>
      <c r="E5" s="143" t="s">
        <v>432</v>
      </c>
    </row>
    <row r="6" spans="1:7" ht="27" customHeight="1">
      <c r="A6" s="243" t="s">
        <v>613</v>
      </c>
      <c r="B6" s="143">
        <v>4071</v>
      </c>
      <c r="C6" s="142"/>
      <c r="D6" s="142"/>
      <c r="E6" s="143">
        <v>410</v>
      </c>
    </row>
    <row r="7" spans="1:7" ht="27" customHeight="1">
      <c r="A7" s="243" t="s">
        <v>614</v>
      </c>
      <c r="B7" s="143">
        <v>2746</v>
      </c>
      <c r="C7" s="142"/>
      <c r="D7" s="142"/>
      <c r="E7" s="143">
        <v>186</v>
      </c>
    </row>
    <row r="8" spans="1:7" ht="27" customHeight="1">
      <c r="A8" s="243" t="s">
        <v>615</v>
      </c>
      <c r="B8" s="143">
        <v>1899</v>
      </c>
      <c r="C8" s="142"/>
      <c r="D8" s="142"/>
      <c r="E8" s="143">
        <v>257</v>
      </c>
    </row>
    <row r="9" spans="1:7" ht="27" customHeight="1">
      <c r="A9" s="243" t="s">
        <v>616</v>
      </c>
      <c r="B9" s="143">
        <v>1862</v>
      </c>
      <c r="C9" s="142"/>
      <c r="D9" s="142"/>
      <c r="E9" s="143">
        <v>206</v>
      </c>
    </row>
    <row r="10" spans="1:7" ht="27" customHeight="1">
      <c r="A10" s="243" t="s">
        <v>617</v>
      </c>
      <c r="B10" s="143">
        <v>110</v>
      </c>
      <c r="C10" s="142"/>
      <c r="D10" s="142"/>
      <c r="E10" s="143">
        <v>21</v>
      </c>
    </row>
    <row r="11" spans="1:7" ht="27" customHeight="1">
      <c r="A11" s="215" t="s">
        <v>618</v>
      </c>
      <c r="B11" s="54">
        <v>49</v>
      </c>
      <c r="C11" s="48"/>
      <c r="D11" s="48"/>
      <c r="E11" s="48">
        <v>9</v>
      </c>
    </row>
    <row r="12" spans="1:7" ht="22.5" customHeight="1">
      <c r="A12" s="19"/>
      <c r="B12" s="136">
        <f>SUM(B6:B11)</f>
        <v>10737</v>
      </c>
      <c r="E12" s="155">
        <f>SUM(E6:E11)</f>
        <v>1089</v>
      </c>
    </row>
    <row r="13" spans="1:7" ht="22.5" customHeight="1"/>
    <row r="14" spans="1:7" ht="22.5" customHeight="1"/>
    <row r="15" spans="1:7" ht="22.5" customHeight="1"/>
    <row r="16" spans="1:7" ht="22.5" customHeight="1"/>
    <row r="17" ht="22.5" customHeight="1"/>
    <row r="18" ht="22.5" customHeight="1"/>
  </sheetData>
  <customSheetViews>
    <customSheetView guid="{7638DF67-4320-4B2E-8CED-F30400A22A6F}" showGridLines="0" printArea="1">
      <selection activeCell="F1" sqref="F1"/>
      <colBreaks count="1" manualBreakCount="1">
        <brk id="6" max="11" man="1"/>
      </colBreaks>
      <pageMargins left="0.7" right="0.7" top="0.75" bottom="0.75" header="0.3" footer="0.3"/>
      <pageSetup paperSize="9" scale="82" orientation="portrait" horizontalDpi="300" verticalDpi="300" r:id="rId1"/>
    </customSheetView>
    <customSheetView guid="{033C36F7-E1E4-46BF-954B-BBA7310CE75C}" showGridLines="0">
      <selection activeCell="F1" sqref="F1"/>
      <colBreaks count="1" manualBreakCount="1">
        <brk id="6" max="11" man="1"/>
      </colBreaks>
      <pageMargins left="0.7" right="0.7" top="0.75" bottom="0.75" header="0.3" footer="0.3"/>
      <pageSetup paperSize="9" scale="82" orientation="portrait" horizontalDpi="300" verticalDpi="300" r:id="rId2"/>
    </customSheetView>
    <customSheetView guid="{36472B0F-2A8F-4437-8A5B-DB8B4B6E968E}" showGridLines="0" printArea="1">
      <selection activeCell="F1" sqref="F1"/>
      <colBreaks count="1" manualBreakCount="1">
        <brk id="6" max="11" man="1"/>
      </colBreaks>
      <pageMargins left="0.7" right="0.7" top="0.75" bottom="0.75" header="0.3" footer="0.3"/>
      <pageSetup paperSize="9" scale="82" orientation="portrait" horizontalDpi="300" verticalDpi="300" r:id="rId3"/>
    </customSheetView>
    <customSheetView guid="{2D0A6E8D-0408-4801-8FAA-C5FD88FF0EC2}" showGridLines="0">
      <selection activeCell="F1" sqref="F1"/>
      <colBreaks count="1" manualBreakCount="1">
        <brk id="6" max="11" man="1"/>
      </colBreaks>
      <pageMargins left="0.7" right="0.7" top="0.75" bottom="0.75" header="0.3" footer="0.3"/>
      <pageSetup paperSize="9" scale="82" orientation="portrait" horizontalDpi="300" verticalDpi="300" r:id="rId4"/>
    </customSheetView>
    <customSheetView guid="{CCAE2F8D-A096-471A-A5DB-761473E75C80}" showGridLines="0" printArea="1">
      <selection activeCell="F1" sqref="F1"/>
      <colBreaks count="1" manualBreakCount="1">
        <brk id="6" max="11" man="1"/>
      </colBreaks>
      <pageMargins left="0.7" right="0.7" top="0.75" bottom="0.75" header="0.3" footer="0.3"/>
      <pageSetup paperSize="9" scale="82" orientation="portrait" horizontalDpi="300" verticalDpi="300" r:id="rId5"/>
    </customSheetView>
    <customSheetView guid="{A70FDA42-82B2-4F14-8984-2E2044C05861}" showGridLines="0">
      <selection activeCell="F1" sqref="F1"/>
      <colBreaks count="1" manualBreakCount="1">
        <brk id="6" max="11" man="1"/>
      </colBreaks>
      <pageMargins left="0.7" right="0.7" top="0.75" bottom="0.75" header="0.3" footer="0.3"/>
      <pageSetup paperSize="9" scale="82" orientation="portrait" horizontalDpi="300" verticalDpi="300" r:id="rId6"/>
    </customSheetView>
    <customSheetView guid="{F8F8F397-D6A3-4BD0-9E53-3D39483D1CBF}" showGridLines="0">
      <selection activeCell="F1" sqref="F1"/>
      <colBreaks count="1" manualBreakCount="1">
        <brk id="6" max="11" man="1"/>
      </colBreaks>
      <pageMargins left="0.7" right="0.7" top="0.75" bottom="0.75" header="0.3" footer="0.3"/>
      <pageSetup paperSize="9" scale="82" orientation="portrait" horizontalDpi="300" verticalDpi="300" r:id="rId7"/>
    </customSheetView>
    <customSheetView guid="{D673FFEC-E07D-49B9-A0FC-BCF5FDFD2C67}" showGridLines="0">
      <selection activeCell="F1" sqref="F1"/>
      <colBreaks count="1" manualBreakCount="1">
        <brk id="6" max="11" man="1"/>
      </colBreaks>
      <pageMargins left="0.7" right="0.7" top="0.75" bottom="0.75" header="0.3" footer="0.3"/>
      <pageSetup paperSize="9" scale="82" orientation="portrait" horizontalDpi="300" verticalDpi="300" r:id="rId8"/>
    </customSheetView>
    <customSheetView guid="{EE98275F-E3BA-4A7E-BE2A-0F7F35847352}" showGridLines="0" printArea="1">
      <selection activeCell="F1" sqref="F1"/>
      <colBreaks count="1" manualBreakCount="1">
        <brk id="6" max="11" man="1"/>
      </colBreaks>
      <pageMargins left="0.7" right="0.7" top="0.75" bottom="0.75" header="0.3" footer="0.3"/>
      <pageSetup paperSize="9" scale="82" orientation="portrait" horizontalDpi="300" verticalDpi="300" r:id="rId9"/>
    </customSheetView>
    <customSheetView guid="{97E03D02-D480-4666-A6E1-59D4144B3FD9}" showGridLines="0" printArea="1">
      <colBreaks count="1" manualBreakCount="1">
        <brk id="6" max="11" man="1"/>
      </colBreaks>
      <pageMargins left="0.7" right="0.7" top="0.75" bottom="0.75" header="0.3" footer="0.3"/>
      <pageSetup paperSize="9" scale="82" orientation="portrait" horizontalDpi="300" verticalDpi="300" r:id="rId10"/>
    </customSheetView>
    <customSheetView guid="{9A3FFD83-48B2-47DA-8A5E-53892F5AF928}" showGridLines="0" printArea="1">
      <selection activeCell="F1" sqref="F1"/>
      <colBreaks count="1" manualBreakCount="1">
        <brk id="6" max="11" man="1"/>
      </colBreaks>
      <pageMargins left="0.7" right="0.7" top="0.75" bottom="0.75" header="0.3" footer="0.3"/>
      <pageSetup paperSize="9" scale="82" orientation="portrait" horizontalDpi="300" verticalDpi="300" r:id="rId11"/>
    </customSheetView>
    <customSheetView guid="{717D5D0E-03BD-42FE-B02F-A9FF9CADF1A5}" showGridLines="0">
      <selection activeCell="F1" sqref="F1"/>
      <colBreaks count="1" manualBreakCount="1">
        <brk id="6" max="11" man="1"/>
      </colBreaks>
      <pageMargins left="0.7" right="0.7" top="0.75" bottom="0.75" header="0.3" footer="0.3"/>
      <pageSetup paperSize="9" scale="82" orientation="portrait" horizontalDpi="300" verticalDpi="300" r:id="rId12"/>
    </customSheetView>
    <customSheetView guid="{30A2590E-B68F-488E-B4E2-55E3D8A53AAC}" showGridLines="0">
      <selection activeCell="F1" sqref="F1"/>
      <colBreaks count="1" manualBreakCount="1">
        <brk id="6" max="11" man="1"/>
      </colBreaks>
      <pageMargins left="0.7" right="0.7" top="0.75" bottom="0.75" header="0.3" footer="0.3"/>
      <pageSetup paperSize="9" scale="82" orientation="portrait" horizontalDpi="300" verticalDpi="300" r:id="rId13"/>
    </customSheetView>
    <customSheetView guid="{031DD57E-C293-423A-8DF7-B2FDC9241663}" showGridLines="0">
      <selection activeCell="F1" sqref="F1"/>
      <colBreaks count="1" manualBreakCount="1">
        <brk id="6" max="11" man="1"/>
      </colBreaks>
      <pageMargins left="0.7" right="0.7" top="0.75" bottom="0.75" header="0.3" footer="0.3"/>
      <pageSetup paperSize="9" scale="82" orientation="portrait" horizontalDpi="300" verticalDpi="300" r:id="rId14"/>
    </customSheetView>
    <customSheetView guid="{F9B3178F-FE3C-420E-BE2A-18A94A5552B8}" showGridLines="0">
      <selection activeCell="F1" sqref="F1"/>
      <colBreaks count="1" manualBreakCount="1">
        <brk id="6" max="11" man="1"/>
      </colBreaks>
      <pageMargins left="0.7" right="0.7" top="0.75" bottom="0.75" header="0.3" footer="0.3"/>
      <pageSetup paperSize="9" scale="82" orientation="portrait" horizontalDpi="300" verticalDpi="300" r:id="rId15"/>
    </customSheetView>
    <customSheetView guid="{F314B098-4B95-4B92-8423-CB04A69922DF}" showGridLines="0" printArea="1">
      <colBreaks count="1" manualBreakCount="1">
        <brk id="6" max="11" man="1"/>
      </colBreaks>
      <pageMargins left="0.7" right="0.7" top="0.75" bottom="0.75" header="0.3" footer="0.3"/>
      <pageSetup paperSize="9" scale="82" orientation="portrait" horizontalDpi="300" verticalDpi="300" r:id="rId16"/>
    </customSheetView>
    <customSheetView guid="{BBA60712-7519-46EB-A3CF-B043CF2D8D90}" showGridLines="0" printArea="1">
      <colBreaks count="1" manualBreakCount="1">
        <brk id="6" max="11" man="1"/>
      </colBreaks>
      <pageMargins left="0.7" right="0.7" top="0.75" bottom="0.75" header="0.3" footer="0.3"/>
      <pageSetup paperSize="9" scale="82" orientation="portrait" horizontalDpi="300" verticalDpi="300" r:id="rId17"/>
    </customSheetView>
    <customSheetView guid="{FAEA9D20-506D-4159-8291-B8ED06C29A08}" showGridLines="0">
      <colBreaks count="1" manualBreakCount="1">
        <brk id="6" max="11" man="1"/>
      </colBreaks>
      <pageMargins left="0.7" right="0.7" top="0.75" bottom="0.75" header="0.3" footer="0.3"/>
      <pageSetup paperSize="9" scale="82" orientation="portrait" horizontalDpi="300" verticalDpi="300" r:id="rId18"/>
    </customSheetView>
    <customSheetView guid="{499C3B7B-ECFB-4FFB-BA0B-0B7B9DCC326F}" showGridLines="0" printArea="1">
      <colBreaks count="1" manualBreakCount="1">
        <brk id="6" max="11" man="1"/>
      </colBreaks>
      <pageMargins left="0.7" right="0.7" top="0.75" bottom="0.75" header="0.3" footer="0.3"/>
      <pageSetup paperSize="9" scale="82" orientation="portrait" horizontalDpi="300" verticalDpi="300" r:id="rId19"/>
    </customSheetView>
    <customSheetView guid="{582EB886-5348-41F7-B6C3-7D5782D3ACD9}" showGridLines="0">
      <colBreaks count="1" manualBreakCount="1">
        <brk id="6" max="11" man="1"/>
      </colBreaks>
      <pageMargins left="0.7" right="0.7" top="0.75" bottom="0.75" header="0.3" footer="0.3"/>
      <pageSetup paperSize="9" scale="82" orientation="portrait" horizontalDpi="300" verticalDpi="300" r:id="rId20"/>
    </customSheetView>
    <customSheetView guid="{67A28A89-E198-4A6E-809F-7C1EE1D592B0}" showGridLines="0" printArea="1">
      <colBreaks count="1" manualBreakCount="1">
        <brk id="6" max="11" man="1"/>
      </colBreaks>
      <pageMargins left="0.7" right="0.7" top="0.75" bottom="0.75" header="0.3" footer="0.3"/>
      <pageSetup paperSize="9" scale="82" orientation="portrait" horizontalDpi="300" verticalDpi="300" r:id="rId21"/>
    </customSheetView>
    <customSheetView guid="{CED0B8D9-B004-48AD-A858-70C151F3F6A0}" showGridLines="0">
      <colBreaks count="1" manualBreakCount="1">
        <brk id="6" max="11" man="1"/>
      </colBreaks>
      <pageMargins left="0.7" right="0.7" top="0.75" bottom="0.75" header="0.3" footer="0.3"/>
      <pageSetup paperSize="9" scale="82" orientation="portrait" horizontalDpi="300" verticalDpi="300" r:id="rId22"/>
    </customSheetView>
    <customSheetView guid="{76A99285-706C-47CC-88FC-63EDE717FCB7}" showGridLines="0">
      <colBreaks count="1" manualBreakCount="1">
        <brk id="6" max="11" man="1"/>
      </colBreaks>
      <pageMargins left="0.7" right="0.7" top="0.75" bottom="0.75" header="0.3" footer="0.3"/>
      <pageSetup paperSize="9" scale="82" orientation="portrait" horizontalDpi="300" verticalDpi="300" r:id="rId23"/>
    </customSheetView>
    <customSheetView guid="{00865AC3-5823-4499-87D6-A32864153DFC}" showGridLines="0">
      <colBreaks count="1" manualBreakCount="1">
        <brk id="6" max="11" man="1"/>
      </colBreaks>
      <pageMargins left="0.7" right="0.7" top="0.75" bottom="0.75" header="0.3" footer="0.3"/>
      <pageSetup paperSize="9" scale="82" orientation="portrait" horizontalDpi="300" verticalDpi="300" r:id="rId24"/>
    </customSheetView>
    <customSheetView guid="{4C996794-21C9-40EE-B88C-250D84FCBF6D}" showGridLines="0" printArea="1">
      <colBreaks count="1" manualBreakCount="1">
        <brk id="6" max="11" man="1"/>
      </colBreaks>
      <pageMargins left="0.7" right="0.7" top="0.75" bottom="0.75" header="0.3" footer="0.3"/>
      <pageSetup paperSize="9" scale="82" orientation="portrait" horizontalDpi="300" verticalDpi="300" r:id="rId25"/>
    </customSheetView>
    <customSheetView guid="{730C8BCB-35C7-41C2-8A28-9035E6835433}" showGridLines="0">
      <colBreaks count="1" manualBreakCount="1">
        <brk id="6" max="11" man="1"/>
      </colBreaks>
      <pageMargins left="0.7" right="0.7" top="0.75" bottom="0.75" header="0.3" footer="0.3"/>
      <pageSetup paperSize="9" scale="82" orientation="portrait" horizontalDpi="300" verticalDpi="300" r:id="rId26"/>
    </customSheetView>
    <customSheetView guid="{53F629EA-943E-4BA6-8572-8C25DF74046C}" showGridLines="0">
      <colBreaks count="1" manualBreakCount="1">
        <brk id="6" max="11" man="1"/>
      </colBreaks>
      <pageMargins left="0.7" right="0.7" top="0.75" bottom="0.75" header="0.3" footer="0.3"/>
      <pageSetup paperSize="9" scale="82" orientation="portrait" horizontalDpi="300" verticalDpi="300" r:id="rId27"/>
    </customSheetView>
    <customSheetView guid="{607BA1E7-39D6-42C5-94A0-79958193A92D}" showGridLines="0">
      <colBreaks count="1" manualBreakCount="1">
        <brk id="6" max="11" man="1"/>
      </colBreaks>
      <pageMargins left="0.7" right="0.7" top="0.75" bottom="0.75" header="0.3" footer="0.3"/>
      <pageSetup paperSize="9" scale="82" orientation="portrait" horizontalDpi="300" verticalDpi="300" r:id="rId28"/>
    </customSheetView>
    <customSheetView guid="{8EB6928C-5D8E-417C-8B5C-C28F488EA60F}" showGridLines="0">
      <colBreaks count="1" manualBreakCount="1">
        <brk id="6" max="11" man="1"/>
      </colBreaks>
      <pageMargins left="0.7" right="0.7" top="0.75" bottom="0.75" header="0.3" footer="0.3"/>
      <pageSetup paperSize="9" scale="82" orientation="portrait" horizontalDpi="300" verticalDpi="300" r:id="rId29"/>
    </customSheetView>
    <customSheetView guid="{7633100C-5BBA-4367-90F6-351983AFCCA3}" showGridLines="0">
      <colBreaks count="1" manualBreakCount="1">
        <brk id="6" max="11" man="1"/>
      </colBreaks>
      <pageMargins left="0.7" right="0.7" top="0.75" bottom="0.75" header="0.3" footer="0.3"/>
      <pageSetup paperSize="9" scale="82" orientation="portrait" horizontalDpi="300" verticalDpi="300" r:id="rId30"/>
    </customSheetView>
    <customSheetView guid="{A7A8BE2C-D7F6-43E2-B07A-EC84F7EA809C}" showGridLines="0" printArea="1">
      <colBreaks count="1" manualBreakCount="1">
        <brk id="6" max="11" man="1"/>
      </colBreaks>
      <pageMargins left="0.7" right="0.7" top="0.75" bottom="0.75" header="0.3" footer="0.3"/>
      <pageSetup paperSize="9" scale="82" orientation="portrait" horizontalDpi="300" verticalDpi="300" r:id="rId31"/>
    </customSheetView>
    <customSheetView guid="{B08340CC-2F8B-4F4E-9370-E7DB80052212}" showGridLines="0">
      <selection activeCell="K15" sqref="K15"/>
      <colBreaks count="1" manualBreakCount="1">
        <brk id="6" max="11" man="1"/>
      </colBreaks>
      <pageMargins left="0.7" right="0.7" top="0.75" bottom="0.75" header="0.3" footer="0.3"/>
      <pageSetup paperSize="9" scale="82" orientation="portrait" horizontalDpi="300" verticalDpi="300" r:id="rId32"/>
    </customSheetView>
    <customSheetView guid="{441DB8A6-A33C-419D-875A-3F2FFBE6E0E8}" showGridLines="0">
      <colBreaks count="1" manualBreakCount="1">
        <brk id="6" max="11" man="1"/>
      </colBreaks>
      <pageMargins left="0.7" right="0.7" top="0.75" bottom="0.75" header="0.3" footer="0.3"/>
      <pageSetup paperSize="9" scale="82" orientation="portrait" horizontalDpi="300" verticalDpi="300" r:id="rId33"/>
    </customSheetView>
    <customSheetView guid="{2BC28E4B-9C81-4843-8B55-63150A8DD92B}" showGridLines="0">
      <colBreaks count="1" manualBreakCount="1">
        <brk id="6" max="11" man="1"/>
      </colBreaks>
      <pageMargins left="0.7" right="0.7" top="0.75" bottom="0.75" header="0.3" footer="0.3"/>
      <pageSetup paperSize="9" scale="82" orientation="portrait" horizontalDpi="300" verticalDpi="300" r:id="rId34"/>
    </customSheetView>
    <customSheetView guid="{CEC8D9A4-667A-441A-B348-38BA69B851DA}" showGridLines="0">
      <colBreaks count="1" manualBreakCount="1">
        <brk id="6" max="11" man="1"/>
      </colBreaks>
      <pageMargins left="0.7" right="0.7" top="0.75" bottom="0.75" header="0.3" footer="0.3"/>
      <pageSetup paperSize="9" scale="82" orientation="portrait" horizontalDpi="300" verticalDpi="300" r:id="rId35"/>
    </customSheetView>
    <customSheetView guid="{84F041DC-148A-40FE-A6D1-68C2D054DF55}" showGridLines="0">
      <colBreaks count="1" manualBreakCount="1">
        <brk id="6" max="11" man="1"/>
      </colBreaks>
      <pageMargins left="0.7" right="0.7" top="0.75" bottom="0.75" header="0.3" footer="0.3"/>
      <pageSetup paperSize="9" scale="82" orientation="portrait" horizontalDpi="300" verticalDpi="300" r:id="rId36"/>
    </customSheetView>
    <customSheetView guid="{EA8DD5C4-37CD-4D83-93C6-8AAE3FA22626}" showGridLines="0">
      <colBreaks count="1" manualBreakCount="1">
        <brk id="6" max="11" man="1"/>
      </colBreaks>
      <pageMargins left="0.7" right="0.7" top="0.75" bottom="0.75" header="0.3" footer="0.3"/>
      <pageSetup paperSize="9" scale="82" orientation="portrait" horizontalDpi="300" verticalDpi="300" r:id="rId37"/>
    </customSheetView>
    <customSheetView guid="{EB719729-E4E7-4A6B-A0F2-B45634A8A39C}" showGridLines="0">
      <colBreaks count="1" manualBreakCount="1">
        <brk id="6" max="11" man="1"/>
      </colBreaks>
      <pageMargins left="0.7" right="0.7" top="0.75" bottom="0.75" header="0.3" footer="0.3"/>
      <pageSetup paperSize="9" scale="82" orientation="portrait" horizontalDpi="300" verticalDpi="300" r:id="rId38"/>
    </customSheetView>
    <customSheetView guid="{3BCE3315-BEC0-4AD9-A818-0BC0D795FE7B}" showGridLines="0" printArea="1">
      <colBreaks count="1" manualBreakCount="1">
        <brk id="6" max="11" man="1"/>
      </colBreaks>
      <pageMargins left="0.7" right="0.7" top="0.75" bottom="0.75" header="0.3" footer="0.3"/>
      <pageSetup paperSize="9" scale="82" orientation="portrait" horizontalDpi="300" verticalDpi="300" r:id="rId39"/>
    </customSheetView>
    <customSheetView guid="{D5E8139D-26D3-42E5-96BB-6121322C48CB}" showGridLines="0">
      <colBreaks count="1" manualBreakCount="1">
        <brk id="6" max="11" man="1"/>
      </colBreaks>
      <pageMargins left="0.7" right="0.7" top="0.75" bottom="0.75" header="0.3" footer="0.3"/>
      <pageSetup paperSize="9" scale="82" orientation="portrait" horizontalDpi="300" verticalDpi="300" r:id="rId40"/>
    </customSheetView>
    <customSheetView guid="{A7A537DD-3639-4028-8374-24EF93F7F50D}" showGridLines="0" printArea="1">
      <colBreaks count="1" manualBreakCount="1">
        <brk id="6" max="11" man="1"/>
      </colBreaks>
      <pageMargins left="0.7" right="0.7" top="0.75" bottom="0.75" header="0.3" footer="0.3"/>
      <pageSetup paperSize="9" scale="82" orientation="portrait" horizontalDpi="300" verticalDpi="300" r:id="rId41"/>
    </customSheetView>
    <customSheetView guid="{0B51740E-E870-447D-82CF-F9426A0FDB8A}" showGridLines="0">
      <colBreaks count="1" manualBreakCount="1">
        <brk id="6" max="11" man="1"/>
      </colBreaks>
      <pageMargins left="0.7" right="0.7" top="0.75" bottom="0.75" header="0.3" footer="0.3"/>
      <pageSetup paperSize="9" scale="82" orientation="portrait" horizontalDpi="300" verticalDpi="300" r:id="rId42"/>
    </customSheetView>
    <customSheetView guid="{B25978DA-B72A-4DF3-B7F6-0B7323E18582}" showGridLines="0">
      <colBreaks count="1" manualBreakCount="1">
        <brk id="6" max="11" man="1"/>
      </colBreaks>
      <pageMargins left="0.7" right="0.7" top="0.75" bottom="0.75" header="0.3" footer="0.3"/>
      <pageSetup paperSize="9" scale="82" orientation="portrait" horizontalDpi="300" verticalDpi="300" r:id="rId43"/>
    </customSheetView>
    <customSheetView guid="{1FD8CC80-ABBD-4004-965D-7C3A94C6060A}" showGridLines="0" printArea="1">
      <selection activeCell="F1" sqref="F1"/>
      <colBreaks count="1" manualBreakCount="1">
        <brk id="6" max="11" man="1"/>
      </colBreaks>
      <pageMargins left="0.7" right="0.7" top="0.75" bottom="0.75" header="0.3" footer="0.3"/>
      <pageSetup paperSize="9" scale="82" orientation="portrait" horizontalDpi="300" verticalDpi="300" r:id="rId44"/>
    </customSheetView>
    <customSheetView guid="{4B3B3520-A8B7-4246-A658-5E3046C11156}" showGridLines="0" printArea="1">
      <selection activeCell="F1" sqref="F1"/>
      <colBreaks count="1" manualBreakCount="1">
        <brk id="6" max="11" man="1"/>
      </colBreaks>
      <pageMargins left="0.7" right="0.7" top="0.75" bottom="0.75" header="0.3" footer="0.3"/>
      <pageSetup paperSize="9" scale="82" orientation="portrait" horizontalDpi="300" verticalDpi="300" r:id="rId45"/>
    </customSheetView>
    <customSheetView guid="{8AC86257-3275-45B0-9EB5-FCC978284538}" showGridLines="0">
      <selection activeCell="F1" sqref="F1"/>
      <colBreaks count="1" manualBreakCount="1">
        <brk id="6" max="11" man="1"/>
      </colBreaks>
      <pageMargins left="0.7" right="0.7" top="0.75" bottom="0.75" header="0.3" footer="0.3"/>
      <pageSetup paperSize="9" scale="82" orientation="portrait" horizontalDpi="300" verticalDpi="300" r:id="rId46"/>
    </customSheetView>
    <customSheetView guid="{E45D6C9F-29CA-4814-BB11-FCF7794E8FD9}" showGridLines="0" printArea="1">
      <selection activeCell="F1" sqref="F1"/>
      <colBreaks count="1" manualBreakCount="1">
        <brk id="6" max="11" man="1"/>
      </colBreaks>
      <pageMargins left="0.7" right="0.7" top="0.75" bottom="0.75" header="0.3" footer="0.3"/>
      <pageSetup paperSize="9" scale="82" orientation="portrait" horizontalDpi="300" verticalDpi="300" r:id="rId47"/>
    </customSheetView>
    <customSheetView guid="{8B4E2514-D1F2-4DC0-817C-9C588D7DCCCB}" showGridLines="0" printArea="1">
      <selection activeCell="F1" sqref="F1"/>
      <colBreaks count="1" manualBreakCount="1">
        <brk id="6" max="11" man="1"/>
      </colBreaks>
      <pageMargins left="0.7" right="0.7" top="0.75" bottom="0.75" header="0.3" footer="0.3"/>
      <pageSetup paperSize="9" scale="82" orientation="portrait" horizontalDpi="300" verticalDpi="300" r:id="rId48"/>
    </customSheetView>
    <customSheetView guid="{C0326AA0-4A84-4874-8CF5-FBF582EDE8E4}" showGridLines="0" printArea="1">
      <selection activeCell="F1" sqref="F1"/>
      <colBreaks count="1" manualBreakCount="1">
        <brk id="6" max="11" man="1"/>
      </colBreaks>
      <pageMargins left="0.7" right="0.7" top="0.75" bottom="0.75" header="0.3" footer="0.3"/>
      <pageSetup paperSize="9" scale="82" orientation="portrait" horizontalDpi="300" verticalDpi="300" r:id="rId49"/>
    </customSheetView>
    <customSheetView guid="{59B93C71-A242-4D48-B468-4BF3F954629F}" showGridLines="0" printArea="1">
      <selection activeCell="F1" sqref="F1"/>
      <colBreaks count="1" manualBreakCount="1">
        <brk id="6" max="11" man="1"/>
      </colBreaks>
      <pageMargins left="0.7" right="0.7" top="0.75" bottom="0.75" header="0.3" footer="0.3"/>
      <pageSetup paperSize="9" scale="82" orientation="portrait" horizontalDpi="300" verticalDpi="300" r:id="rId50"/>
    </customSheetView>
    <customSheetView guid="{1E58E4D1-4C75-4B8C-BEB1-17A46DD86746}" showGridLines="0">
      <selection activeCell="F1" sqref="F1"/>
      <colBreaks count="1" manualBreakCount="1">
        <brk id="6" max="11" man="1"/>
      </colBreaks>
      <pageMargins left="0.7" right="0.7" top="0.75" bottom="0.75" header="0.3" footer="0.3"/>
      <pageSetup paperSize="9" scale="82" orientation="portrait" horizontalDpi="300" verticalDpi="300" r:id="rId51"/>
    </customSheetView>
    <customSheetView guid="{D71B0015-E1E5-4683-BC96-4B8372B0A92C}" showGridLines="0" printArea="1">
      <selection activeCell="F1" sqref="F1"/>
      <colBreaks count="1" manualBreakCount="1">
        <brk id="6" max="11" man="1"/>
      </colBreaks>
      <pageMargins left="0.7" right="0.7" top="0.75" bottom="0.75" header="0.3" footer="0.3"/>
      <pageSetup paperSize="9" scale="82" orientation="portrait" horizontalDpi="300" verticalDpi="300" r:id="rId52"/>
    </customSheetView>
    <customSheetView guid="{7A9295A9-5D4A-4252-8AE5-EAA229FB3161}" showGridLines="0" printArea="1">
      <selection activeCell="F1" sqref="F1"/>
      <colBreaks count="1" manualBreakCount="1">
        <brk id="6" max="11" man="1"/>
      </colBreaks>
      <pageMargins left="0.7" right="0.7" top="0.75" bottom="0.75" header="0.3" footer="0.3"/>
      <pageSetup paperSize="9" scale="82" orientation="portrait" horizontalDpi="300" verticalDpi="300" r:id="rId53"/>
    </customSheetView>
    <customSheetView guid="{034C4040-D496-4677-9760-C8AFC8A3816C}" showGridLines="0">
      <selection activeCell="F1" sqref="F1"/>
      <colBreaks count="1" manualBreakCount="1">
        <brk id="6" max="11" man="1"/>
      </colBreaks>
      <pageMargins left="0.7" right="0.7" top="0.75" bottom="0.75" header="0.3" footer="0.3"/>
      <pageSetup paperSize="9" scale="82" orientation="portrait" horizontalDpi="300" verticalDpi="300" r:id="rId54"/>
    </customSheetView>
    <customSheetView guid="{430D13A4-4EC3-4F3B-94F5-67B604D20D98}" showGridLines="0" printArea="1">
      <selection activeCell="F1" sqref="F1"/>
      <colBreaks count="1" manualBreakCount="1">
        <brk id="6" max="11" man="1"/>
      </colBreaks>
      <pageMargins left="0.7" right="0.7" top="0.75" bottom="0.75" header="0.3" footer="0.3"/>
      <pageSetup paperSize="9" scale="82" orientation="portrait" horizontalDpi="300" verticalDpi="300" r:id="rId55"/>
    </customSheetView>
    <customSheetView guid="{337CCED3-5E6B-4E3D-BC98-489707EF974E}" showGridLines="0" printArea="1">
      <selection activeCell="F1" sqref="F1"/>
      <colBreaks count="1" manualBreakCount="1">
        <brk id="6" max="11" man="1"/>
      </colBreaks>
      <pageMargins left="0.7" right="0.7" top="0.75" bottom="0.75" header="0.3" footer="0.3"/>
      <pageSetup paperSize="9" scale="82" orientation="portrait" horizontalDpi="300" verticalDpi="300" r:id="rId56"/>
    </customSheetView>
    <customSheetView guid="{0EDD8A79-DA95-4C03-AB90-8EF8BEF7366A}" showGridLines="0">
      <selection activeCell="F1" sqref="F1"/>
      <colBreaks count="1" manualBreakCount="1">
        <brk id="6" max="11" man="1"/>
      </colBreaks>
      <pageMargins left="0.7" right="0.7" top="0.75" bottom="0.75" header="0.3" footer="0.3"/>
      <pageSetup paperSize="9" scale="82" orientation="portrait" horizontalDpi="300" verticalDpi="300" r:id="rId57"/>
    </customSheetView>
    <customSheetView guid="{214495F1-9B71-47E5-887D-A07A1A95C8B8}" showGridLines="0">
      <selection activeCell="F1" sqref="F1"/>
      <colBreaks count="1" manualBreakCount="1">
        <brk id="6" max="11" man="1"/>
      </colBreaks>
      <pageMargins left="0.7" right="0.7" top="0.75" bottom="0.75" header="0.3" footer="0.3"/>
      <pageSetup paperSize="9" scale="82" orientation="portrait" horizontalDpi="300" verticalDpi="300" r:id="rId58"/>
    </customSheetView>
    <customSheetView guid="{CD8CBEF9-02F2-47BF-8155-972E366007BB}" showGridLines="0" printArea="1">
      <selection activeCell="F1" sqref="F1"/>
      <colBreaks count="1" manualBreakCount="1">
        <brk id="6" max="11" man="1"/>
      </colBreaks>
      <pageMargins left="0.7" right="0.7" top="0.75" bottom="0.75" header="0.3" footer="0.3"/>
      <pageSetup paperSize="9" scale="82" orientation="portrait" horizontalDpi="300" verticalDpi="300" r:id="rId59"/>
    </customSheetView>
    <customSheetView guid="{BD61EDB6-A93F-4890-AEDE-32E26E64EB3F}" showGridLines="0" printArea="1">
      <selection activeCell="F1" sqref="F1"/>
      <colBreaks count="1" manualBreakCount="1">
        <brk id="6" max="11" man="1"/>
      </colBreaks>
      <pageMargins left="0.7" right="0.7" top="0.75" bottom="0.75" header="0.3" footer="0.3"/>
      <pageSetup paperSize="9" scale="82" orientation="portrait" horizontalDpi="300" verticalDpi="300" r:id="rId60"/>
    </customSheetView>
    <customSheetView guid="{2551149C-B400-4FF7-9C66-7D38AF192CD3}" showGridLines="0">
      <selection activeCell="F1" sqref="F1"/>
      <colBreaks count="1" manualBreakCount="1">
        <brk id="6" max="11" man="1"/>
      </colBreaks>
      <pageMargins left="0.7" right="0.7" top="0.75" bottom="0.75" header="0.3" footer="0.3"/>
      <pageSetup paperSize="9" scale="82" orientation="portrait" horizontalDpi="300" verticalDpi="300" r:id="rId61"/>
    </customSheetView>
    <customSheetView guid="{F0A88F7F-B050-44D2-9557-2B68B424EAF3}" showGridLines="0">
      <selection activeCell="F1" sqref="F1"/>
      <colBreaks count="1" manualBreakCount="1">
        <brk id="6" max="11" man="1"/>
      </colBreaks>
      <pageMargins left="0.7" right="0.7" top="0.75" bottom="0.75" header="0.3" footer="0.3"/>
      <pageSetup paperSize="9" scale="82" orientation="portrait" horizontalDpi="300" verticalDpi="300" r:id="rId62"/>
    </customSheetView>
    <customSheetView guid="{2868789A-41EF-4245-B3C9-D4B5F666F8F4}" showGridLines="0" printArea="1">
      <selection activeCell="F1" sqref="F1"/>
      <colBreaks count="1" manualBreakCount="1">
        <brk id="6" max="11" man="1"/>
      </colBreaks>
      <pageMargins left="0.7" right="0.7" top="0.75" bottom="0.75" header="0.3" footer="0.3"/>
      <pageSetup paperSize="9" scale="82" orientation="portrait" horizontalDpi="300" verticalDpi="300" r:id="rId63"/>
    </customSheetView>
    <customSheetView guid="{D4061CCF-D275-4D76-9A0F-61EA73C6A533}" showGridLines="0" printArea="1">
      <selection activeCell="F1" sqref="F1"/>
      <colBreaks count="1" manualBreakCount="1">
        <brk id="6" max="11" man="1"/>
      </colBreaks>
      <pageMargins left="0.7" right="0.7" top="0.75" bottom="0.75" header="0.3" footer="0.3"/>
      <pageSetup paperSize="9" scale="82" orientation="portrait" horizontalDpi="300" verticalDpi="300" r:id="rId64"/>
    </customSheetView>
    <customSheetView guid="{EDD10121-F027-40CB-A383-1ABBBA7824D4}" showGridLines="0" printArea="1">
      <selection activeCell="F1" sqref="F1"/>
      <colBreaks count="1" manualBreakCount="1">
        <brk id="6" max="11" man="1"/>
      </colBreaks>
      <pageMargins left="0.7" right="0.7" top="0.75" bottom="0.75" header="0.3" footer="0.3"/>
      <pageSetup paperSize="9" scale="82" orientation="portrait" horizontalDpi="300" verticalDpi="300" r:id="rId65"/>
    </customSheetView>
    <customSheetView guid="{D6BD57F8-F6EE-4534-8181-C57064A1B98C}" scale="130" showGridLines="0">
      <selection activeCell="A2" sqref="A2"/>
      <colBreaks count="1" manualBreakCount="1">
        <brk id="6" max="11" man="1"/>
      </colBreaks>
      <pageMargins left="0.7" right="0.7" top="0.75" bottom="0.75" header="0.3" footer="0.3"/>
      <pageSetup paperSize="9" scale="82" orientation="portrait" horizontalDpi="300" verticalDpi="300" r:id="rId66"/>
    </customSheetView>
    <customSheetView guid="{277459B4-A39D-41CB-B2BE-AB6578293E76}" scale="130" showGridLines="0" printArea="1">
      <selection activeCell="A2" sqref="A2"/>
      <colBreaks count="1" manualBreakCount="1">
        <brk id="6" max="11" man="1"/>
      </colBreaks>
      <pageMargins left="0.7" right="0.7" top="0.75" bottom="0.75" header="0.3" footer="0.3"/>
      <pageSetup paperSize="9" scale="82" orientation="portrait" horizontalDpi="300" verticalDpi="300" r:id="rId67"/>
    </customSheetView>
  </customSheetViews>
  <phoneticPr fontId="7"/>
  <hyperlinks>
    <hyperlink ref="F1" location="目次!A1" display="目次へ戻る"/>
  </hyperlinks>
  <pageMargins left="0.7" right="0.7" top="0.75" bottom="0.75" header="0.3" footer="0.3"/>
  <pageSetup paperSize="9" scale="82" orientation="portrait" horizontalDpi="300" verticalDpi="300" r:id="rId68"/>
  <colBreaks count="1" manualBreakCount="1">
    <brk id="6" max="11" man="1"/>
  </colBreaks>
  <drawing r:id="rId6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19"/>
  <sheetViews>
    <sheetView showGridLines="0" zoomScaleNormal="130" zoomScaleSheetLayoutView="100" workbookViewId="0">
      <selection activeCell="C1" sqref="C1"/>
    </sheetView>
  </sheetViews>
  <sheetFormatPr defaultRowHeight="13.5"/>
  <cols>
    <col min="1" max="1" width="18.5" customWidth="1"/>
    <col min="2" max="2" width="14.625" customWidth="1"/>
    <col min="3" max="3" width="15.125" customWidth="1"/>
  </cols>
  <sheetData>
    <row r="1" spans="1:4">
      <c r="C1" s="125" t="s">
        <v>399</v>
      </c>
    </row>
    <row r="2" spans="1:4">
      <c r="A2" s="212" t="s">
        <v>2464</v>
      </c>
      <c r="D2" s="212" t="s">
        <v>2464</v>
      </c>
    </row>
    <row r="3" spans="1:4" s="209" customFormat="1"/>
    <row r="4" spans="1:4">
      <c r="B4" s="292" t="s">
        <v>752</v>
      </c>
    </row>
    <row r="5" spans="1:4" ht="22.5" customHeight="1">
      <c r="A5" s="237" t="s">
        <v>434</v>
      </c>
      <c r="B5" s="143" t="s">
        <v>2046</v>
      </c>
    </row>
    <row r="6" spans="1:4" ht="27.75" customHeight="1">
      <c r="A6" s="238"/>
      <c r="B6" s="143" t="s">
        <v>467</v>
      </c>
    </row>
    <row r="7" spans="1:4" ht="27.75" customHeight="1">
      <c r="A7" s="243" t="s">
        <v>614</v>
      </c>
      <c r="B7" s="293">
        <v>3035</v>
      </c>
    </row>
    <row r="8" spans="1:4" ht="27.75" customHeight="1">
      <c r="A8" s="243" t="s">
        <v>613</v>
      </c>
      <c r="B8" s="293">
        <v>2864</v>
      </c>
    </row>
    <row r="9" spans="1:4" ht="27.75" customHeight="1">
      <c r="A9" s="243" t="s">
        <v>616</v>
      </c>
      <c r="B9" s="293">
        <v>2088</v>
      </c>
    </row>
    <row r="10" spans="1:4" ht="27.75" customHeight="1">
      <c r="A10" s="243" t="s">
        <v>615</v>
      </c>
      <c r="B10" s="293">
        <v>1713</v>
      </c>
    </row>
    <row r="11" spans="1:4" ht="27.75" customHeight="1">
      <c r="A11" s="215" t="s">
        <v>618</v>
      </c>
      <c r="B11" s="84">
        <v>32</v>
      </c>
    </row>
    <row r="12" spans="1:4" ht="27.75" customHeight="1">
      <c r="A12" s="243" t="s">
        <v>617</v>
      </c>
      <c r="B12" s="293">
        <v>31</v>
      </c>
    </row>
    <row r="13" spans="1:4" ht="22.5" customHeight="1">
      <c r="A13" s="19"/>
      <c r="B13" s="208">
        <f>SUM(B7:B12)</f>
        <v>9763</v>
      </c>
    </row>
    <row r="14" spans="1:4" ht="22.5" customHeight="1"/>
    <row r="15" spans="1:4" ht="22.5" customHeight="1">
      <c r="A15" s="19"/>
      <c r="B15" s="183"/>
    </row>
    <row r="16" spans="1:4" ht="22.5" customHeight="1"/>
    <row r="17" ht="22.5" customHeight="1"/>
    <row r="18" ht="22.5" customHeight="1"/>
    <row r="19" ht="22.5" customHeight="1"/>
  </sheetData>
  <customSheetViews>
    <customSheetView guid="{7638DF67-4320-4B2E-8CED-F30400A22A6F}" showGridLines="0" printArea="1">
      <selection activeCell="C1" sqref="C1"/>
      <colBreaks count="1" manualBreakCount="1">
        <brk id="3" max="13" man="1"/>
      </colBreaks>
      <pageMargins left="0.7" right="0.7" top="0.75" bottom="0.75" header="0.3" footer="0.3"/>
      <pageSetup paperSize="9" scale="76" orientation="portrait" horizontalDpi="300" verticalDpi="300" r:id="rId1"/>
    </customSheetView>
    <customSheetView guid="{033C36F7-E1E4-46BF-954B-BBA7310CE75C}" showGridLines="0">
      <selection activeCell="C1" sqref="C1"/>
      <colBreaks count="1" manualBreakCount="1">
        <brk id="3" max="13" man="1"/>
      </colBreaks>
      <pageMargins left="0.7" right="0.7" top="0.75" bottom="0.75" header="0.3" footer="0.3"/>
      <pageSetup paperSize="9" scale="76" orientation="portrait" horizontalDpi="300" verticalDpi="300" r:id="rId2"/>
    </customSheetView>
    <customSheetView guid="{36472B0F-2A8F-4437-8A5B-DB8B4B6E968E}" showGridLines="0" printArea="1">
      <selection activeCell="C1" sqref="C1"/>
      <colBreaks count="1" manualBreakCount="1">
        <brk id="3" max="13" man="1"/>
      </colBreaks>
      <pageMargins left="0.7" right="0.7" top="0.75" bottom="0.75" header="0.3" footer="0.3"/>
      <pageSetup paperSize="9" scale="76" orientation="portrait" horizontalDpi="300" verticalDpi="300" r:id="rId3"/>
    </customSheetView>
    <customSheetView guid="{2D0A6E8D-0408-4801-8FAA-C5FD88FF0EC2}" showGridLines="0">
      <selection activeCell="C1" sqref="C1"/>
      <colBreaks count="1" manualBreakCount="1">
        <brk id="3" max="13" man="1"/>
      </colBreaks>
      <pageMargins left="0.7" right="0.7" top="0.75" bottom="0.75" header="0.3" footer="0.3"/>
      <pageSetup paperSize="9" scale="76" orientation="portrait" horizontalDpi="300" verticalDpi="300" r:id="rId4"/>
    </customSheetView>
    <customSheetView guid="{CCAE2F8D-A096-471A-A5DB-761473E75C80}" showGridLines="0" printArea="1">
      <selection activeCell="C1" sqref="C1"/>
      <colBreaks count="1" manualBreakCount="1">
        <brk id="3" max="13" man="1"/>
      </colBreaks>
      <pageMargins left="0.7" right="0.7" top="0.75" bottom="0.75" header="0.3" footer="0.3"/>
      <pageSetup paperSize="9" scale="76" orientation="portrait" horizontalDpi="300" verticalDpi="300" r:id="rId5"/>
    </customSheetView>
    <customSheetView guid="{A70FDA42-82B2-4F14-8984-2E2044C05861}" showGridLines="0">
      <selection activeCell="C1" sqref="C1"/>
      <colBreaks count="1" manualBreakCount="1">
        <brk id="3" max="13" man="1"/>
      </colBreaks>
      <pageMargins left="0.7" right="0.7" top="0.75" bottom="0.75" header="0.3" footer="0.3"/>
      <pageSetup paperSize="9" scale="76" orientation="portrait" horizontalDpi="300" verticalDpi="300" r:id="rId6"/>
    </customSheetView>
    <customSheetView guid="{F8F8F397-D6A3-4BD0-9E53-3D39483D1CBF}" showGridLines="0">
      <selection activeCell="C1" sqref="C1"/>
      <colBreaks count="1" manualBreakCount="1">
        <brk id="3" max="13" man="1"/>
      </colBreaks>
      <pageMargins left="0.7" right="0.7" top="0.75" bottom="0.75" header="0.3" footer="0.3"/>
      <pageSetup paperSize="9" scale="76" orientation="portrait" horizontalDpi="300" verticalDpi="300" r:id="rId7"/>
    </customSheetView>
    <customSheetView guid="{D673FFEC-E07D-49B9-A0FC-BCF5FDFD2C67}" showGridLines="0">
      <selection activeCell="C1" sqref="C1"/>
      <colBreaks count="1" manualBreakCount="1">
        <brk id="3" max="13" man="1"/>
      </colBreaks>
      <pageMargins left="0.7" right="0.7" top="0.75" bottom="0.75" header="0.3" footer="0.3"/>
      <pageSetup paperSize="9" scale="76" orientation="portrait" horizontalDpi="300" verticalDpi="300" r:id="rId8"/>
    </customSheetView>
    <customSheetView guid="{EE98275F-E3BA-4A7E-BE2A-0F7F35847352}" showGridLines="0" printArea="1">
      <selection activeCell="C1" sqref="C1"/>
      <colBreaks count="1" manualBreakCount="1">
        <brk id="3" max="13" man="1"/>
      </colBreaks>
      <pageMargins left="0.7" right="0.7" top="0.75" bottom="0.75" header="0.3" footer="0.3"/>
      <pageSetup paperSize="9" scale="76" orientation="portrait" horizontalDpi="300" verticalDpi="300" r:id="rId9"/>
    </customSheetView>
    <customSheetView guid="{97E03D02-D480-4666-A6E1-59D4144B3FD9}" showGridLines="0" printArea="1">
      <colBreaks count="1" manualBreakCount="1">
        <brk id="3" max="13" man="1"/>
      </colBreaks>
      <pageMargins left="0.7" right="0.7" top="0.75" bottom="0.75" header="0.3" footer="0.3"/>
      <pageSetup paperSize="9" scale="76" orientation="portrait" horizontalDpi="300" verticalDpi="300" r:id="rId10"/>
    </customSheetView>
    <customSheetView guid="{9A3FFD83-48B2-47DA-8A5E-53892F5AF928}" showGridLines="0" printArea="1">
      <selection activeCell="C1" sqref="C1"/>
      <colBreaks count="1" manualBreakCount="1">
        <brk id="3" max="13" man="1"/>
      </colBreaks>
      <pageMargins left="0.7" right="0.7" top="0.75" bottom="0.75" header="0.3" footer="0.3"/>
      <pageSetup paperSize="9" scale="76" orientation="portrait" horizontalDpi="300" verticalDpi="300" r:id="rId11"/>
    </customSheetView>
    <customSheetView guid="{717D5D0E-03BD-42FE-B02F-A9FF9CADF1A5}" showGridLines="0">
      <selection activeCell="C1" sqref="C1"/>
      <colBreaks count="1" manualBreakCount="1">
        <brk id="3" max="13" man="1"/>
      </colBreaks>
      <pageMargins left="0.7" right="0.7" top="0.75" bottom="0.75" header="0.3" footer="0.3"/>
      <pageSetup paperSize="9" scale="76" orientation="portrait" horizontalDpi="300" verticalDpi="300" r:id="rId12"/>
    </customSheetView>
    <customSheetView guid="{30A2590E-B68F-488E-B4E2-55E3D8A53AAC}" showGridLines="0">
      <selection activeCell="C1" sqref="C1"/>
      <colBreaks count="1" manualBreakCount="1">
        <brk id="3" max="13" man="1"/>
      </colBreaks>
      <pageMargins left="0.7" right="0.7" top="0.75" bottom="0.75" header="0.3" footer="0.3"/>
      <pageSetup paperSize="9" scale="76" orientation="portrait" horizontalDpi="300" verticalDpi="300" r:id="rId13"/>
    </customSheetView>
    <customSheetView guid="{031DD57E-C293-423A-8DF7-B2FDC9241663}" showGridLines="0">
      <selection activeCell="C1" sqref="C1"/>
      <colBreaks count="1" manualBreakCount="1">
        <brk id="3" max="13" man="1"/>
      </colBreaks>
      <pageMargins left="0.7" right="0.7" top="0.75" bottom="0.75" header="0.3" footer="0.3"/>
      <pageSetup paperSize="9" scale="76" orientation="portrait" horizontalDpi="300" verticalDpi="300" r:id="rId14"/>
    </customSheetView>
    <customSheetView guid="{F9B3178F-FE3C-420E-BE2A-18A94A5552B8}" showGridLines="0">
      <selection activeCell="C1" sqref="C1"/>
      <colBreaks count="1" manualBreakCount="1">
        <brk id="3" max="13" man="1"/>
      </colBreaks>
      <pageMargins left="0.7" right="0.7" top="0.75" bottom="0.75" header="0.3" footer="0.3"/>
      <pageSetup paperSize="9" scale="76" orientation="portrait" horizontalDpi="300" verticalDpi="300" r:id="rId15"/>
    </customSheetView>
    <customSheetView guid="{F314B098-4B95-4B92-8423-CB04A69922DF}" showGridLines="0" printArea="1">
      <colBreaks count="1" manualBreakCount="1">
        <brk id="3" max="13" man="1"/>
      </colBreaks>
      <pageMargins left="0.7" right="0.7" top="0.75" bottom="0.75" header="0.3" footer="0.3"/>
      <pageSetup paperSize="9" scale="76" orientation="portrait" horizontalDpi="300" verticalDpi="300" r:id="rId16"/>
    </customSheetView>
    <customSheetView guid="{BBA60712-7519-46EB-A3CF-B043CF2D8D90}" showGridLines="0" printArea="1">
      <colBreaks count="1" manualBreakCount="1">
        <brk id="3" max="13" man="1"/>
      </colBreaks>
      <pageMargins left="0.7" right="0.7" top="0.75" bottom="0.75" header="0.3" footer="0.3"/>
      <pageSetup paperSize="9" scale="76" orientation="portrait" horizontalDpi="300" verticalDpi="300" r:id="rId17"/>
    </customSheetView>
    <customSheetView guid="{FAEA9D20-506D-4159-8291-B8ED06C29A08}" showGridLines="0">
      <colBreaks count="1" manualBreakCount="1">
        <brk id="3" max="13" man="1"/>
      </colBreaks>
      <pageMargins left="0.7" right="0.7" top="0.75" bottom="0.75" header="0.3" footer="0.3"/>
      <pageSetup paperSize="9" scale="76" orientation="portrait" horizontalDpi="300" verticalDpi="300" r:id="rId18"/>
    </customSheetView>
    <customSheetView guid="{499C3B7B-ECFB-4FFB-BA0B-0B7B9DCC326F}" showGridLines="0" printArea="1">
      <colBreaks count="1" manualBreakCount="1">
        <brk id="3" max="13" man="1"/>
      </colBreaks>
      <pageMargins left="0.7" right="0.7" top="0.75" bottom="0.75" header="0.3" footer="0.3"/>
      <pageSetup paperSize="9" scale="76" orientation="portrait" horizontalDpi="300" verticalDpi="300" r:id="rId19"/>
    </customSheetView>
    <customSheetView guid="{582EB886-5348-41F7-B6C3-7D5782D3ACD9}" showGridLines="0">
      <colBreaks count="1" manualBreakCount="1">
        <brk id="3" max="13" man="1"/>
      </colBreaks>
      <pageMargins left="0.7" right="0.7" top="0.75" bottom="0.75" header="0.3" footer="0.3"/>
      <pageSetup paperSize="9" scale="76" orientation="portrait" horizontalDpi="300" verticalDpi="300" r:id="rId20"/>
    </customSheetView>
    <customSheetView guid="{67A28A89-E198-4A6E-809F-7C1EE1D592B0}" showGridLines="0" printArea="1">
      <colBreaks count="1" manualBreakCount="1">
        <brk id="3" max="13" man="1"/>
      </colBreaks>
      <pageMargins left="0.7" right="0.7" top="0.75" bottom="0.75" header="0.3" footer="0.3"/>
      <pageSetup paperSize="9" scale="76" orientation="portrait" horizontalDpi="300" verticalDpi="300" r:id="rId21"/>
    </customSheetView>
    <customSheetView guid="{CED0B8D9-B004-48AD-A858-70C151F3F6A0}" showGridLines="0">
      <colBreaks count="1" manualBreakCount="1">
        <brk id="3" max="13" man="1"/>
      </colBreaks>
      <pageMargins left="0.7" right="0.7" top="0.75" bottom="0.75" header="0.3" footer="0.3"/>
      <pageSetup paperSize="9" scale="76" orientation="portrait" horizontalDpi="300" verticalDpi="300" r:id="rId22"/>
    </customSheetView>
    <customSheetView guid="{76A99285-706C-47CC-88FC-63EDE717FCB7}" showGridLines="0">
      <colBreaks count="1" manualBreakCount="1">
        <brk id="3" max="13" man="1"/>
      </colBreaks>
      <pageMargins left="0.7" right="0.7" top="0.75" bottom="0.75" header="0.3" footer="0.3"/>
      <pageSetup paperSize="9" scale="76" orientation="portrait" horizontalDpi="300" verticalDpi="300" r:id="rId23"/>
    </customSheetView>
    <customSheetView guid="{00865AC3-5823-4499-87D6-A32864153DFC}" showGridLines="0">
      <colBreaks count="1" manualBreakCount="1">
        <brk id="3" max="13" man="1"/>
      </colBreaks>
      <pageMargins left="0.7" right="0.7" top="0.75" bottom="0.75" header="0.3" footer="0.3"/>
      <pageSetup paperSize="9" scale="76" orientation="portrait" horizontalDpi="300" verticalDpi="300" r:id="rId24"/>
    </customSheetView>
    <customSheetView guid="{4C996794-21C9-40EE-B88C-250D84FCBF6D}" scale="70" showGridLines="0" printArea="1">
      <colBreaks count="1" manualBreakCount="1">
        <brk id="3" max="13" man="1"/>
      </colBreaks>
      <pageMargins left="0.7" right="0.7" top="0.75" bottom="0.75" header="0.3" footer="0.3"/>
      <pageSetup paperSize="9" scale="76" orientation="portrait" horizontalDpi="300" verticalDpi="300" r:id="rId25"/>
    </customSheetView>
    <customSheetView guid="{730C8BCB-35C7-41C2-8A28-9035E6835433}" scale="70" showGridLines="0">
      <colBreaks count="1" manualBreakCount="1">
        <brk id="3" max="13" man="1"/>
      </colBreaks>
      <pageMargins left="0.7" right="0.7" top="0.75" bottom="0.75" header="0.3" footer="0.3"/>
      <pageSetup paperSize="9" scale="76" orientation="portrait" horizontalDpi="300" verticalDpi="300" r:id="rId26"/>
    </customSheetView>
    <customSheetView guid="{53F629EA-943E-4BA6-8572-8C25DF74046C}" scale="70" showGridLines="0">
      <colBreaks count="1" manualBreakCount="1">
        <brk id="3" max="13" man="1"/>
      </colBreaks>
      <pageMargins left="0.7" right="0.7" top="0.75" bottom="0.75" header="0.3" footer="0.3"/>
      <pageSetup paperSize="9" scale="76" orientation="portrait" horizontalDpi="300" verticalDpi="300" r:id="rId27"/>
    </customSheetView>
    <customSheetView guid="{607BA1E7-39D6-42C5-94A0-79958193A92D}" scale="70" showGridLines="0">
      <colBreaks count="1" manualBreakCount="1">
        <brk id="3" max="13" man="1"/>
      </colBreaks>
      <pageMargins left="0.7" right="0.7" top="0.75" bottom="0.75" header="0.3" footer="0.3"/>
      <pageSetup paperSize="9" scale="76" orientation="portrait" horizontalDpi="300" verticalDpi="300" r:id="rId28"/>
    </customSheetView>
    <customSheetView guid="{8EB6928C-5D8E-417C-8B5C-C28F488EA60F}" scale="70" showGridLines="0">
      <colBreaks count="1" manualBreakCount="1">
        <brk id="3" max="13" man="1"/>
      </colBreaks>
      <pageMargins left="0.7" right="0.7" top="0.75" bottom="0.75" header="0.3" footer="0.3"/>
      <pageSetup paperSize="9" scale="76" orientation="portrait" horizontalDpi="300" verticalDpi="300" r:id="rId29"/>
    </customSheetView>
    <customSheetView guid="{7633100C-5BBA-4367-90F6-351983AFCCA3}" scale="70" showGridLines="0">
      <colBreaks count="1" manualBreakCount="1">
        <brk id="3" max="13" man="1"/>
      </colBreaks>
      <pageMargins left="0.7" right="0.7" top="0.75" bottom="0.75" header="0.3" footer="0.3"/>
      <pageSetup paperSize="9" scale="76" orientation="portrait" horizontalDpi="300" verticalDpi="300" r:id="rId30"/>
    </customSheetView>
    <customSheetView guid="{A7A8BE2C-D7F6-43E2-B07A-EC84F7EA809C}" scale="85" showGridLines="0" printArea="1">
      <selection activeCell="A2" sqref="A2"/>
      <colBreaks count="1" manualBreakCount="1">
        <brk id="3" max="13" man="1"/>
      </colBreaks>
      <pageMargins left="0.7" right="0.7" top="0.75" bottom="0.75" header="0.3" footer="0.3"/>
      <pageSetup paperSize="9" scale="76" orientation="portrait" horizontalDpi="300" verticalDpi="300" r:id="rId31"/>
    </customSheetView>
    <customSheetView guid="{B08340CC-2F8B-4F4E-9370-E7DB80052212}" showGridLines="0">
      <colBreaks count="1" manualBreakCount="1">
        <brk id="3" max="13" man="1"/>
      </colBreaks>
      <pageMargins left="0.7" right="0.7" top="0.75" bottom="0.75" header="0.3" footer="0.3"/>
      <pageSetup paperSize="9" scale="76" orientation="portrait" horizontalDpi="300" verticalDpi="300" r:id="rId32"/>
    </customSheetView>
    <customSheetView guid="{441DB8A6-A33C-419D-875A-3F2FFBE6E0E8}" showGridLines="0">
      <colBreaks count="1" manualBreakCount="1">
        <brk id="3" max="13" man="1"/>
      </colBreaks>
      <pageMargins left="0.7" right="0.7" top="0.75" bottom="0.75" header="0.3" footer="0.3"/>
      <pageSetup paperSize="9" scale="76" orientation="portrait" horizontalDpi="300" verticalDpi="300" r:id="rId33"/>
    </customSheetView>
    <customSheetView guid="{2BC28E4B-9C81-4843-8B55-63150A8DD92B}" showGridLines="0">
      <colBreaks count="1" manualBreakCount="1">
        <brk id="3" max="13" man="1"/>
      </colBreaks>
      <pageMargins left="0.7" right="0.7" top="0.75" bottom="0.75" header="0.3" footer="0.3"/>
      <pageSetup paperSize="9" scale="76" orientation="portrait" horizontalDpi="300" verticalDpi="300" r:id="rId34"/>
    </customSheetView>
    <customSheetView guid="{CEC8D9A4-667A-441A-B348-38BA69B851DA}" showGridLines="0">
      <colBreaks count="1" manualBreakCount="1">
        <brk id="3" max="13" man="1"/>
      </colBreaks>
      <pageMargins left="0.7" right="0.7" top="0.75" bottom="0.75" header="0.3" footer="0.3"/>
      <pageSetup paperSize="9" scale="76" orientation="portrait" horizontalDpi="300" verticalDpi="300" r:id="rId35"/>
    </customSheetView>
    <customSheetView guid="{84F041DC-148A-40FE-A6D1-68C2D054DF55}" showGridLines="0">
      <colBreaks count="1" manualBreakCount="1">
        <brk id="3" max="13" man="1"/>
      </colBreaks>
      <pageMargins left="0.7" right="0.7" top="0.75" bottom="0.75" header="0.3" footer="0.3"/>
      <pageSetup paperSize="9" scale="76" orientation="portrait" horizontalDpi="300" verticalDpi="300" r:id="rId36"/>
    </customSheetView>
    <customSheetView guid="{EA8DD5C4-37CD-4D83-93C6-8AAE3FA22626}" showGridLines="0">
      <colBreaks count="1" manualBreakCount="1">
        <brk id="3" max="13" man="1"/>
      </colBreaks>
      <pageMargins left="0.7" right="0.7" top="0.75" bottom="0.75" header="0.3" footer="0.3"/>
      <pageSetup paperSize="9" scale="76" orientation="portrait" horizontalDpi="300" verticalDpi="300" r:id="rId37"/>
    </customSheetView>
    <customSheetView guid="{EB719729-E4E7-4A6B-A0F2-B45634A8A39C}" showGridLines="0">
      <colBreaks count="1" manualBreakCount="1">
        <brk id="3" max="13" man="1"/>
      </colBreaks>
      <pageMargins left="0.7" right="0.7" top="0.75" bottom="0.75" header="0.3" footer="0.3"/>
      <pageSetup paperSize="9" scale="76" orientation="portrait" horizontalDpi="300" verticalDpi="300" r:id="rId38"/>
    </customSheetView>
    <customSheetView guid="{3BCE3315-BEC0-4AD9-A818-0BC0D795FE7B}" showGridLines="0" printArea="1">
      <colBreaks count="1" manualBreakCount="1">
        <brk id="3" max="13" man="1"/>
      </colBreaks>
      <pageMargins left="0.7" right="0.7" top="0.75" bottom="0.75" header="0.3" footer="0.3"/>
      <pageSetup paperSize="9" scale="76" orientation="portrait" horizontalDpi="300" verticalDpi="300" r:id="rId39"/>
    </customSheetView>
    <customSheetView guid="{D5E8139D-26D3-42E5-96BB-6121322C48CB}" showGridLines="0">
      <colBreaks count="1" manualBreakCount="1">
        <brk id="3" max="13" man="1"/>
      </colBreaks>
      <pageMargins left="0.7" right="0.7" top="0.75" bottom="0.75" header="0.3" footer="0.3"/>
      <pageSetup paperSize="9" scale="76" orientation="portrait" horizontalDpi="300" verticalDpi="300" r:id="rId40"/>
    </customSheetView>
    <customSheetView guid="{A7A537DD-3639-4028-8374-24EF93F7F50D}" showGridLines="0" printArea="1">
      <colBreaks count="1" manualBreakCount="1">
        <brk id="3" max="13" man="1"/>
      </colBreaks>
      <pageMargins left="0.7" right="0.7" top="0.75" bottom="0.75" header="0.3" footer="0.3"/>
      <pageSetup paperSize="9" scale="76" orientation="portrait" horizontalDpi="300" verticalDpi="300" r:id="rId41"/>
    </customSheetView>
    <customSheetView guid="{0B51740E-E870-447D-82CF-F9426A0FDB8A}" showGridLines="0">
      <colBreaks count="1" manualBreakCount="1">
        <brk id="3" max="13" man="1"/>
      </colBreaks>
      <pageMargins left="0.7" right="0.7" top="0.75" bottom="0.75" header="0.3" footer="0.3"/>
      <pageSetup paperSize="9" scale="76" orientation="portrait" horizontalDpi="300" verticalDpi="300" r:id="rId42"/>
    </customSheetView>
    <customSheetView guid="{B25978DA-B72A-4DF3-B7F6-0B7323E18582}" showGridLines="0">
      <colBreaks count="1" manualBreakCount="1">
        <brk id="3" max="13" man="1"/>
      </colBreaks>
      <pageMargins left="0.7" right="0.7" top="0.75" bottom="0.75" header="0.3" footer="0.3"/>
      <pageSetup paperSize="9" scale="76" orientation="portrait" horizontalDpi="300" verticalDpi="300" r:id="rId43"/>
    </customSheetView>
    <customSheetView guid="{1FD8CC80-ABBD-4004-965D-7C3A94C6060A}" showGridLines="0" printArea="1">
      <selection activeCell="C1" sqref="C1"/>
      <colBreaks count="1" manualBreakCount="1">
        <brk id="3" max="13" man="1"/>
      </colBreaks>
      <pageMargins left="0.7" right="0.7" top="0.75" bottom="0.75" header="0.3" footer="0.3"/>
      <pageSetup paperSize="9" scale="76" orientation="portrait" horizontalDpi="300" verticalDpi="300" r:id="rId44"/>
    </customSheetView>
    <customSheetView guid="{4B3B3520-A8B7-4246-A658-5E3046C11156}" showGridLines="0" printArea="1">
      <selection activeCell="C1" sqref="C1"/>
      <colBreaks count="1" manualBreakCount="1">
        <brk id="3" max="13" man="1"/>
      </colBreaks>
      <pageMargins left="0.7" right="0.7" top="0.75" bottom="0.75" header="0.3" footer="0.3"/>
      <pageSetup paperSize="9" scale="76" orientation="portrait" horizontalDpi="300" verticalDpi="300" r:id="rId45"/>
    </customSheetView>
    <customSheetView guid="{8AC86257-3275-45B0-9EB5-FCC978284538}" showGridLines="0">
      <selection activeCell="C1" sqref="C1"/>
      <colBreaks count="1" manualBreakCount="1">
        <brk id="3" max="13" man="1"/>
      </colBreaks>
      <pageMargins left="0.7" right="0.7" top="0.75" bottom="0.75" header="0.3" footer="0.3"/>
      <pageSetup paperSize="9" scale="76" orientation="portrait" horizontalDpi="300" verticalDpi="300" r:id="rId46"/>
    </customSheetView>
    <customSheetView guid="{E45D6C9F-29CA-4814-BB11-FCF7794E8FD9}" showGridLines="0" printArea="1">
      <selection activeCell="C1" sqref="C1"/>
      <colBreaks count="1" manualBreakCount="1">
        <brk id="3" max="13" man="1"/>
      </colBreaks>
      <pageMargins left="0.7" right="0.7" top="0.75" bottom="0.75" header="0.3" footer="0.3"/>
      <pageSetup paperSize="9" scale="76" orientation="portrait" horizontalDpi="300" verticalDpi="300" r:id="rId47"/>
    </customSheetView>
    <customSheetView guid="{8B4E2514-D1F2-4DC0-817C-9C588D7DCCCB}" showGridLines="0" printArea="1">
      <selection activeCell="C1" sqref="C1"/>
      <colBreaks count="1" manualBreakCount="1">
        <brk id="3" max="13" man="1"/>
      </colBreaks>
      <pageMargins left="0.7" right="0.7" top="0.75" bottom="0.75" header="0.3" footer="0.3"/>
      <pageSetup paperSize="9" scale="76" orientation="portrait" horizontalDpi="300" verticalDpi="300" r:id="rId48"/>
    </customSheetView>
    <customSheetView guid="{C0326AA0-4A84-4874-8CF5-FBF582EDE8E4}" showGridLines="0" printArea="1">
      <selection activeCell="C1" sqref="C1"/>
      <colBreaks count="1" manualBreakCount="1">
        <brk id="3" max="13" man="1"/>
      </colBreaks>
      <pageMargins left="0.7" right="0.7" top="0.75" bottom="0.75" header="0.3" footer="0.3"/>
      <pageSetup paperSize="9" scale="76" orientation="portrait" horizontalDpi="300" verticalDpi="300" r:id="rId49"/>
    </customSheetView>
    <customSheetView guid="{59B93C71-A242-4D48-B468-4BF3F954629F}" showGridLines="0" printArea="1">
      <selection activeCell="C1" sqref="C1"/>
      <colBreaks count="1" manualBreakCount="1">
        <brk id="3" max="13" man="1"/>
      </colBreaks>
      <pageMargins left="0.7" right="0.7" top="0.75" bottom="0.75" header="0.3" footer="0.3"/>
      <pageSetup paperSize="9" scale="76" orientation="portrait" horizontalDpi="300" verticalDpi="300" r:id="rId50"/>
    </customSheetView>
    <customSheetView guid="{1E58E4D1-4C75-4B8C-BEB1-17A46DD86746}" showGridLines="0">
      <selection activeCell="C1" sqref="C1"/>
      <colBreaks count="1" manualBreakCount="1">
        <brk id="3" max="13" man="1"/>
      </colBreaks>
      <pageMargins left="0.7" right="0.7" top="0.75" bottom="0.75" header="0.3" footer="0.3"/>
      <pageSetup paperSize="9" scale="76" orientation="portrait" horizontalDpi="300" verticalDpi="300" r:id="rId51"/>
    </customSheetView>
    <customSheetView guid="{D71B0015-E1E5-4683-BC96-4B8372B0A92C}" showGridLines="0" printArea="1">
      <selection activeCell="C1" sqref="C1"/>
      <colBreaks count="1" manualBreakCount="1">
        <brk id="3" max="13" man="1"/>
      </colBreaks>
      <pageMargins left="0.7" right="0.7" top="0.75" bottom="0.75" header="0.3" footer="0.3"/>
      <pageSetup paperSize="9" scale="76" orientation="portrait" horizontalDpi="300" verticalDpi="300" r:id="rId52"/>
    </customSheetView>
    <customSheetView guid="{7A9295A9-5D4A-4252-8AE5-EAA229FB3161}" showGridLines="0" printArea="1">
      <selection activeCell="C1" sqref="C1"/>
      <colBreaks count="1" manualBreakCount="1">
        <brk id="3" max="13" man="1"/>
      </colBreaks>
      <pageMargins left="0.7" right="0.7" top="0.75" bottom="0.75" header="0.3" footer="0.3"/>
      <pageSetup paperSize="9" scale="76" orientation="portrait" horizontalDpi="300" verticalDpi="300" r:id="rId53"/>
    </customSheetView>
    <customSheetView guid="{034C4040-D496-4677-9760-C8AFC8A3816C}" showGridLines="0">
      <selection activeCell="C1" sqref="C1"/>
      <colBreaks count="1" manualBreakCount="1">
        <brk id="3" max="13" man="1"/>
      </colBreaks>
      <pageMargins left="0.7" right="0.7" top="0.75" bottom="0.75" header="0.3" footer="0.3"/>
      <pageSetup paperSize="9" scale="76" orientation="portrait" horizontalDpi="300" verticalDpi="300" r:id="rId54"/>
    </customSheetView>
    <customSheetView guid="{430D13A4-4EC3-4F3B-94F5-67B604D20D98}" showGridLines="0" printArea="1">
      <selection activeCell="C1" sqref="C1"/>
      <colBreaks count="1" manualBreakCount="1">
        <brk id="3" max="13" man="1"/>
      </colBreaks>
      <pageMargins left="0.7" right="0.7" top="0.75" bottom="0.75" header="0.3" footer="0.3"/>
      <pageSetup paperSize="9" scale="76" orientation="portrait" horizontalDpi="300" verticalDpi="300" r:id="rId55"/>
    </customSheetView>
    <customSheetView guid="{337CCED3-5E6B-4E3D-BC98-489707EF974E}" showGridLines="0" printArea="1">
      <selection activeCell="C1" sqref="C1"/>
      <colBreaks count="1" manualBreakCount="1">
        <brk id="3" max="13" man="1"/>
      </colBreaks>
      <pageMargins left="0.7" right="0.7" top="0.75" bottom="0.75" header="0.3" footer="0.3"/>
      <pageSetup paperSize="9" scale="76" orientation="portrait" horizontalDpi="300" verticalDpi="300" r:id="rId56"/>
    </customSheetView>
    <customSheetView guid="{0EDD8A79-DA95-4C03-AB90-8EF8BEF7366A}" showGridLines="0">
      <selection activeCell="C1" sqref="C1"/>
      <colBreaks count="1" manualBreakCount="1">
        <brk id="3" max="13" man="1"/>
      </colBreaks>
      <pageMargins left="0.7" right="0.7" top="0.75" bottom="0.75" header="0.3" footer="0.3"/>
      <pageSetup paperSize="9" scale="76" orientation="portrait" horizontalDpi="300" verticalDpi="300" r:id="rId57"/>
    </customSheetView>
    <customSheetView guid="{214495F1-9B71-47E5-887D-A07A1A95C8B8}" showGridLines="0">
      <selection activeCell="C1" sqref="C1"/>
      <colBreaks count="1" manualBreakCount="1">
        <brk id="3" max="13" man="1"/>
      </colBreaks>
      <pageMargins left="0.7" right="0.7" top="0.75" bottom="0.75" header="0.3" footer="0.3"/>
      <pageSetup paperSize="9" scale="76" orientation="portrait" horizontalDpi="300" verticalDpi="300" r:id="rId58"/>
    </customSheetView>
    <customSheetView guid="{CD8CBEF9-02F2-47BF-8155-972E366007BB}" showGridLines="0" printArea="1">
      <selection activeCell="C1" sqref="C1"/>
      <colBreaks count="1" manualBreakCount="1">
        <brk id="3" max="13" man="1"/>
      </colBreaks>
      <pageMargins left="0.7" right="0.7" top="0.75" bottom="0.75" header="0.3" footer="0.3"/>
      <pageSetup paperSize="9" scale="76" orientation="portrait" horizontalDpi="300" verticalDpi="300" r:id="rId59"/>
    </customSheetView>
    <customSheetView guid="{BD61EDB6-A93F-4890-AEDE-32E26E64EB3F}" showGridLines="0" printArea="1">
      <selection activeCell="C1" sqref="C1"/>
      <colBreaks count="1" manualBreakCount="1">
        <brk id="3" max="13" man="1"/>
      </colBreaks>
      <pageMargins left="0.7" right="0.7" top="0.75" bottom="0.75" header="0.3" footer="0.3"/>
      <pageSetup paperSize="9" scale="76" orientation="portrait" horizontalDpi="300" verticalDpi="300" r:id="rId60"/>
    </customSheetView>
    <customSheetView guid="{2551149C-B400-4FF7-9C66-7D38AF192CD3}" showGridLines="0">
      <selection activeCell="C1" sqref="C1"/>
      <colBreaks count="1" manualBreakCount="1">
        <brk id="3" max="13" man="1"/>
      </colBreaks>
      <pageMargins left="0.7" right="0.7" top="0.75" bottom="0.75" header="0.3" footer="0.3"/>
      <pageSetup paperSize="9" scale="76" orientation="portrait" horizontalDpi="300" verticalDpi="300" r:id="rId61"/>
    </customSheetView>
    <customSheetView guid="{F0A88F7F-B050-44D2-9557-2B68B424EAF3}" showGridLines="0">
      <selection activeCell="C1" sqref="C1"/>
      <colBreaks count="1" manualBreakCount="1">
        <brk id="3" max="13" man="1"/>
      </colBreaks>
      <pageMargins left="0.7" right="0.7" top="0.75" bottom="0.75" header="0.3" footer="0.3"/>
      <pageSetup paperSize="9" scale="76" orientation="portrait" horizontalDpi="300" verticalDpi="300" r:id="rId62"/>
    </customSheetView>
    <customSheetView guid="{2868789A-41EF-4245-B3C9-D4B5F666F8F4}" showGridLines="0" printArea="1">
      <selection activeCell="C1" sqref="C1"/>
      <colBreaks count="1" manualBreakCount="1">
        <brk id="3" max="13" man="1"/>
      </colBreaks>
      <pageMargins left="0.7" right="0.7" top="0.75" bottom="0.75" header="0.3" footer="0.3"/>
      <pageSetup paperSize="9" scale="76" orientation="portrait" horizontalDpi="300" verticalDpi="300" r:id="rId63"/>
    </customSheetView>
    <customSheetView guid="{D4061CCF-D275-4D76-9A0F-61EA73C6A533}" showGridLines="0" printArea="1">
      <selection activeCell="C1" sqref="C1"/>
      <colBreaks count="1" manualBreakCount="1">
        <brk id="3" max="13" man="1"/>
      </colBreaks>
      <pageMargins left="0.7" right="0.7" top="0.75" bottom="0.75" header="0.3" footer="0.3"/>
      <pageSetup paperSize="9" scale="76" orientation="portrait" horizontalDpi="300" verticalDpi="300" r:id="rId64"/>
    </customSheetView>
    <customSheetView guid="{EDD10121-F027-40CB-A383-1ABBBA7824D4}" showGridLines="0" printArea="1">
      <selection activeCell="C1" sqref="C1"/>
      <colBreaks count="1" manualBreakCount="1">
        <brk id="3" max="13" man="1"/>
      </colBreaks>
      <pageMargins left="0.7" right="0.7" top="0.75" bottom="0.75" header="0.3" footer="0.3"/>
      <pageSetup paperSize="9" scale="76" orientation="portrait" horizontalDpi="300" verticalDpi="300" r:id="rId65"/>
    </customSheetView>
    <customSheetView guid="{D6BD57F8-F6EE-4534-8181-C57064A1B98C}" scale="130" showGridLines="0">
      <selection activeCell="A2" sqref="A2"/>
      <colBreaks count="1" manualBreakCount="1">
        <brk id="3" max="13" man="1"/>
      </colBreaks>
      <pageMargins left="0.7" right="0.7" top="0.75" bottom="0.75" header="0.3" footer="0.3"/>
      <pageSetup paperSize="9" scale="76" orientation="portrait" horizontalDpi="300" verticalDpi="300" r:id="rId66"/>
    </customSheetView>
    <customSheetView guid="{277459B4-A39D-41CB-B2BE-AB6578293E76}" scale="130" showGridLines="0" printArea="1">
      <selection activeCell="A2" sqref="A2"/>
      <colBreaks count="1" manualBreakCount="1">
        <brk id="3" max="13" man="1"/>
      </colBreaks>
      <pageMargins left="0.7" right="0.7" top="0.75" bottom="0.75" header="0.3" footer="0.3"/>
      <pageSetup paperSize="9" scale="76" orientation="portrait" horizontalDpi="300" verticalDpi="300" r:id="rId67"/>
    </customSheetView>
  </customSheetViews>
  <phoneticPr fontId="7"/>
  <hyperlinks>
    <hyperlink ref="C1" location="目次!A1" display="目次へ戻る"/>
  </hyperlinks>
  <pageMargins left="0.7" right="0.7" top="0.75" bottom="0.75" header="0.3" footer="0.3"/>
  <pageSetup paperSize="9" scale="76" orientation="portrait" horizontalDpi="300" verticalDpi="300" r:id="rId68"/>
  <colBreaks count="1" manualBreakCount="1">
    <brk id="3" max="13" man="1"/>
  </colBreaks>
  <drawing r:id="rId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7"/>
  <sheetViews>
    <sheetView showGridLines="0" zoomScale="85" zoomScaleNormal="85" zoomScaleSheetLayoutView="100" workbookViewId="0">
      <selection activeCell="G1" sqref="G1"/>
    </sheetView>
  </sheetViews>
  <sheetFormatPr defaultRowHeight="13.5"/>
  <cols>
    <col min="1" max="2" width="10.5" customWidth="1"/>
    <col min="3" max="6" width="14.375" customWidth="1"/>
    <col min="7" max="7" width="10.625" bestFit="1" customWidth="1"/>
    <col min="8" max="8" width="6.25" customWidth="1"/>
    <col min="17" max="17" width="9.25" bestFit="1" customWidth="1"/>
    <col min="20" max="20" width="13.125" customWidth="1"/>
    <col min="21" max="21" width="13.875" customWidth="1"/>
    <col min="22" max="22" width="6.875" customWidth="1"/>
  </cols>
  <sheetData>
    <row r="1" spans="1:9" ht="18.75" customHeight="1">
      <c r="G1" s="125" t="s">
        <v>399</v>
      </c>
    </row>
    <row r="2" spans="1:9" ht="21" customHeight="1">
      <c r="A2" s="212" t="s">
        <v>45</v>
      </c>
      <c r="F2" s="259" t="s">
        <v>84</v>
      </c>
      <c r="I2" s="212" t="s">
        <v>2496</v>
      </c>
    </row>
    <row r="3" spans="1:9" ht="38.25" customHeight="1">
      <c r="A3" s="28" t="s">
        <v>83</v>
      </c>
      <c r="B3" s="73" t="s">
        <v>82</v>
      </c>
      <c r="C3" s="28" t="s">
        <v>0</v>
      </c>
      <c r="D3" s="36" t="s">
        <v>63</v>
      </c>
      <c r="E3" s="36" t="s">
        <v>3</v>
      </c>
      <c r="F3" s="36" t="s">
        <v>4</v>
      </c>
    </row>
    <row r="4" spans="1:9" ht="21" customHeight="1">
      <c r="A4" s="74" t="s">
        <v>363</v>
      </c>
      <c r="B4" s="74" t="s">
        <v>95</v>
      </c>
      <c r="C4" s="33">
        <v>264628</v>
      </c>
      <c r="D4" s="33">
        <v>66058</v>
      </c>
      <c r="E4" s="33">
        <v>180787</v>
      </c>
      <c r="F4" s="33">
        <v>17747</v>
      </c>
    </row>
    <row r="5" spans="1:9" ht="21" customHeight="1">
      <c r="A5" s="30">
        <v>1980</v>
      </c>
      <c r="B5" s="74" t="s">
        <v>96</v>
      </c>
      <c r="C5" s="33">
        <v>286451</v>
      </c>
      <c r="D5" s="33">
        <v>69332</v>
      </c>
      <c r="E5" s="33">
        <v>195366</v>
      </c>
      <c r="F5" s="33">
        <v>21690</v>
      </c>
    </row>
    <row r="6" spans="1:9" ht="21" customHeight="1">
      <c r="A6" s="30">
        <v>1985</v>
      </c>
      <c r="B6" s="74" t="s">
        <v>97</v>
      </c>
      <c r="C6" s="33">
        <v>301673</v>
      </c>
      <c r="D6" s="33">
        <v>69672</v>
      </c>
      <c r="E6" s="33">
        <v>205726</v>
      </c>
      <c r="F6" s="33">
        <v>26263</v>
      </c>
    </row>
    <row r="7" spans="1:9" ht="21" customHeight="1">
      <c r="A7" s="30">
        <v>1990</v>
      </c>
      <c r="B7" s="74" t="s">
        <v>98</v>
      </c>
      <c r="C7" s="33">
        <v>314642</v>
      </c>
      <c r="D7" s="33">
        <v>65274</v>
      </c>
      <c r="E7" s="33">
        <v>214829</v>
      </c>
      <c r="F7" s="33">
        <v>33127</v>
      </c>
    </row>
    <row r="8" spans="1:9" ht="21" customHeight="1">
      <c r="A8" s="30">
        <v>1995</v>
      </c>
      <c r="B8" s="74" t="s">
        <v>100</v>
      </c>
      <c r="C8" s="33">
        <v>326833</v>
      </c>
      <c r="D8" s="33">
        <v>60011</v>
      </c>
      <c r="E8" s="33">
        <v>223870</v>
      </c>
      <c r="F8" s="33">
        <v>42897</v>
      </c>
    </row>
    <row r="9" spans="1:9" ht="21" customHeight="1">
      <c r="A9" s="30">
        <v>2000</v>
      </c>
      <c r="B9" s="74" t="s">
        <v>102</v>
      </c>
      <c r="C9" s="33">
        <v>334824</v>
      </c>
      <c r="D9" s="33">
        <v>55484</v>
      </c>
      <c r="E9" s="33">
        <v>227065</v>
      </c>
      <c r="F9" s="33">
        <v>52131</v>
      </c>
    </row>
    <row r="10" spans="1:9" ht="21" customHeight="1">
      <c r="A10" s="30">
        <v>2005</v>
      </c>
      <c r="B10" s="74" t="s">
        <v>103</v>
      </c>
      <c r="C10" s="33">
        <v>338834</v>
      </c>
      <c r="D10" s="33">
        <v>52002</v>
      </c>
      <c r="E10" s="33">
        <v>226508</v>
      </c>
      <c r="F10" s="33">
        <v>60160</v>
      </c>
    </row>
    <row r="11" spans="1:9" ht="21" customHeight="1">
      <c r="A11" s="30">
        <v>2010</v>
      </c>
      <c r="B11" s="74" t="s">
        <v>104</v>
      </c>
      <c r="C11" s="33">
        <v>338712</v>
      </c>
      <c r="D11" s="33">
        <v>48692</v>
      </c>
      <c r="E11" s="33">
        <v>217826</v>
      </c>
      <c r="F11" s="33">
        <v>67956</v>
      </c>
    </row>
    <row r="12" spans="1:9" ht="21" customHeight="1">
      <c r="A12" s="30">
        <v>2015</v>
      </c>
      <c r="B12" s="74" t="s">
        <v>105</v>
      </c>
      <c r="C12" s="33">
        <v>335444</v>
      </c>
      <c r="D12" s="33">
        <v>41865</v>
      </c>
      <c r="E12" s="33">
        <v>204785</v>
      </c>
      <c r="F12" s="33">
        <v>81853</v>
      </c>
    </row>
    <row r="13" spans="1:9" ht="18.75" customHeight="1">
      <c r="A13" s="112">
        <v>2020</v>
      </c>
      <c r="B13" s="113" t="s">
        <v>116</v>
      </c>
      <c r="C13" s="203">
        <v>327692</v>
      </c>
      <c r="D13" s="203">
        <v>39177</v>
      </c>
      <c r="E13" s="203">
        <v>193417</v>
      </c>
      <c r="F13" s="203">
        <v>86479</v>
      </c>
    </row>
    <row r="14" spans="1:9" ht="18.75" customHeight="1"/>
    <row r="15" spans="1:9" ht="18.75" customHeight="1"/>
    <row r="16" spans="1:9"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sheetData>
  <customSheetViews>
    <customSheetView guid="{7638DF67-4320-4B2E-8CED-F30400A22A6F}" showGridLines="0" printArea="1">
      <selection activeCell="G1" sqref="G1"/>
      <colBreaks count="1" manualBreakCount="1">
        <brk id="7" max="26"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howGridLines="0">
      <selection activeCell="G1" sqref="G1"/>
      <colBreaks count="1" manualBreakCount="1">
        <brk id="7" max="26"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howGridLines="0" printArea="1">
      <selection activeCell="G1" sqref="G1"/>
      <colBreaks count="1" manualBreakCount="1">
        <brk id="7" max="26"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howGridLines="0">
      <selection activeCell="G1" sqref="G1"/>
      <colBreaks count="1" manualBreakCount="1">
        <brk id="7" max="26"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howGridLines="0" printArea="1">
      <selection activeCell="G1" sqref="G1"/>
      <colBreaks count="1" manualBreakCount="1">
        <brk id="7" max="26"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howGridLines="0">
      <selection activeCell="G1" sqref="G1"/>
      <colBreaks count="1" manualBreakCount="1">
        <brk id="7" max="26"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howGridLines="0">
      <selection activeCell="G1" sqref="G1"/>
      <colBreaks count="1" manualBreakCount="1">
        <brk id="7" max="26"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howGridLines="0">
      <selection activeCell="G1" sqref="G1"/>
      <colBreaks count="1" manualBreakCount="1">
        <brk id="7" max="26"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howGridLines="0" printArea="1">
      <selection activeCell="G1" sqref="G1"/>
      <colBreaks count="1" manualBreakCount="1">
        <brk id="7" max="26"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howGridLines="0" printArea="1">
      <colBreaks count="1" manualBreakCount="1">
        <brk id="7" max="26"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howGridLines="0" printArea="1">
      <selection activeCell="G1" sqref="G1"/>
      <colBreaks count="1" manualBreakCount="1">
        <brk id="7" max="26"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howGridLines="0">
      <selection activeCell="G1" sqref="G1"/>
      <colBreaks count="1" manualBreakCount="1">
        <brk id="7" max="26"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howGridLines="0">
      <selection activeCell="G1" sqref="G1"/>
      <colBreaks count="1" manualBreakCount="1">
        <brk id="7" max="26"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howGridLines="0">
      <selection activeCell="G1" sqref="G1"/>
      <colBreaks count="1" manualBreakCount="1">
        <brk id="7" max="26"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howGridLines="0">
      <selection activeCell="G1" sqref="G1"/>
      <colBreaks count="1" manualBreakCount="1">
        <brk id="7" max="26"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howGridLines="0" printArea="1">
      <colBreaks count="1" manualBreakCount="1">
        <brk id="7" max="26"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howGridLines="0" printArea="1">
      <colBreaks count="1" manualBreakCount="1">
        <brk id="7" max="26"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howGridLines="0">
      <colBreaks count="1" manualBreakCount="1">
        <brk id="7" max="26"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howGridLines="0" printArea="1">
      <colBreaks count="1" manualBreakCount="1">
        <brk id="7" max="26"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howGridLines="0">
      <colBreaks count="1" manualBreakCount="1">
        <brk id="7" max="26"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howGridLines="0" printArea="1">
      <colBreaks count="1" manualBreakCount="1">
        <brk id="7" max="26"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howGridLines="0">
      <colBreaks count="1" manualBreakCount="1">
        <brk id="7" max="26"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howGridLines="0">
      <colBreaks count="1" manualBreakCount="1">
        <brk id="7" max="26"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howGridLines="0">
      <colBreaks count="1" manualBreakCount="1">
        <brk id="7" max="26"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cale="85" showGridLines="0" printArea="1">
      <colBreaks count="1" manualBreakCount="1">
        <brk id="7" max="26"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cale="85" showGridLines="0">
      <colBreaks count="1" manualBreakCount="1">
        <brk id="7" max="26"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cale="85" showGridLines="0">
      <colBreaks count="1" manualBreakCount="1">
        <brk id="7" max="26"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cale="85" showGridLines="0">
      <colBreaks count="1" manualBreakCount="1">
        <brk id="7" max="26"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cale="85" showGridLines="0">
      <colBreaks count="1" manualBreakCount="1">
        <brk id="7" max="26"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cale="85" showGridLines="0">
      <colBreaks count="1" manualBreakCount="1">
        <brk id="7" max="26"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cale="85" showGridLines="0" printArea="1">
      <colBreaks count="1" manualBreakCount="1">
        <brk id="7" max="26"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howGridLines="0">
      <colBreaks count="1" manualBreakCount="1">
        <brk id="7" max="26"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howGridLines="0">
      <colBreaks count="1" manualBreakCount="1">
        <brk id="7" max="26"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howGridLines="0">
      <colBreaks count="1" manualBreakCount="1">
        <brk id="7" max="26"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howGridLines="0">
      <colBreaks count="1" manualBreakCount="1">
        <brk id="7" max="26"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howGridLines="0">
      <colBreaks count="1" manualBreakCount="1">
        <brk id="7" max="26"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howGridLines="0">
      <colBreaks count="1" manualBreakCount="1">
        <brk id="7" max="26"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howGridLines="0">
      <colBreaks count="1" manualBreakCount="1">
        <brk id="7" max="26"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howGridLines="0" printArea="1">
      <colBreaks count="1" manualBreakCount="1">
        <brk id="7" max="26"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howGridLines="0">
      <colBreaks count="1" manualBreakCount="1">
        <brk id="7" max="26"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howGridLines="0" printArea="1">
      <colBreaks count="1" manualBreakCount="1">
        <brk id="7" max="26"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howGridLines="0">
      <colBreaks count="1" manualBreakCount="1">
        <brk id="7" max="26"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howGridLines="0">
      <colBreaks count="1" manualBreakCount="1">
        <brk id="7" max="26"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howGridLines="0" printArea="1">
      <selection activeCell="G1" sqref="G1"/>
      <colBreaks count="1" manualBreakCount="1">
        <brk id="7" max="26"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howGridLines="0" printArea="1">
      <selection activeCell="G1" sqref="G1"/>
      <colBreaks count="1" manualBreakCount="1">
        <brk id="7" max="26"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howGridLines="0">
      <selection activeCell="G1" sqref="G1"/>
      <colBreaks count="1" manualBreakCount="1">
        <brk id="7" max="26"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howGridLines="0" printArea="1">
      <selection activeCell="G1" sqref="G1"/>
      <colBreaks count="1" manualBreakCount="1">
        <brk id="7" max="26"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howGridLines="0" printArea="1">
      <selection activeCell="G1" sqref="G1"/>
      <colBreaks count="1" manualBreakCount="1">
        <brk id="7" max="26"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howGridLines="0" printArea="1">
      <selection activeCell="G1" sqref="G1"/>
      <colBreaks count="1" manualBreakCount="1">
        <brk id="7" max="26"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howGridLines="0" printArea="1">
      <selection activeCell="G1" sqref="G1"/>
      <colBreaks count="1" manualBreakCount="1">
        <brk id="7" max="26"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howGridLines="0">
      <selection activeCell="G1" sqref="G1"/>
      <colBreaks count="1" manualBreakCount="1">
        <brk id="7" max="26"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howGridLines="0" printArea="1">
      <selection activeCell="G1" sqref="G1"/>
      <colBreaks count="1" manualBreakCount="1">
        <brk id="7" max="26"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howGridLines="0" printArea="1">
      <selection activeCell="G1" sqref="G1"/>
      <colBreaks count="1" manualBreakCount="1">
        <brk id="7" max="26"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howGridLines="0">
      <selection activeCell="G1" sqref="G1"/>
      <colBreaks count="1" manualBreakCount="1">
        <brk id="7" max="26"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howGridLines="0" printArea="1">
      <selection activeCell="G1" sqref="G1"/>
      <colBreaks count="1" manualBreakCount="1">
        <brk id="7" max="26"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howGridLines="0" printArea="1">
      <selection activeCell="G1" sqref="G1"/>
      <colBreaks count="1" manualBreakCount="1">
        <brk id="7" max="26"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howGridLines="0">
      <selection activeCell="G1" sqref="G1"/>
      <colBreaks count="1" manualBreakCount="1">
        <brk id="7" max="26"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howGridLines="0">
      <selection activeCell="G1" sqref="G1"/>
      <colBreaks count="1" manualBreakCount="1">
        <brk id="7" max="26"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howGridLines="0" printArea="1">
      <selection activeCell="G1" sqref="G1"/>
      <colBreaks count="1" manualBreakCount="1">
        <brk id="7" max="26"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howGridLines="0" printArea="1">
      <selection activeCell="G1" sqref="G1"/>
      <colBreaks count="1" manualBreakCount="1">
        <brk id="7" max="26"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howGridLines="0">
      <selection activeCell="G1" sqref="G1"/>
      <colBreaks count="1" manualBreakCount="1">
        <brk id="7" max="26"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howGridLines="0">
      <selection activeCell="G1" sqref="G1"/>
      <colBreaks count="1" manualBreakCount="1">
        <brk id="7" max="26"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howGridLines="0" printArea="1">
      <selection activeCell="G1" sqref="G1"/>
      <colBreaks count="1" manualBreakCount="1">
        <brk id="7" max="26"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howGridLines="0" printArea="1">
      <selection activeCell="G1" sqref="G1"/>
      <colBreaks count="1" manualBreakCount="1">
        <brk id="7" max="26"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howGridLines="0" printArea="1">
      <selection activeCell="G1" sqref="G1"/>
      <colBreaks count="1" manualBreakCount="1">
        <brk id="7" max="26"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howGridLines="0">
      <selection activeCell="A2" sqref="A2"/>
      <colBreaks count="1" manualBreakCount="1">
        <brk id="7" max="26"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howGridLines="0" printArea="1">
      <selection activeCell="A2" sqref="A2"/>
      <colBreaks count="1" manualBreakCount="1">
        <brk id="7" max="26" man="1"/>
      </colBreaks>
      <pageMargins left="0.25" right="0.25" top="0.75" bottom="0.75" header="0.3" footer="0.3"/>
      <pageSetup paperSize="9" orientation="portrait" horizontalDpi="300" verticalDpi="300" r:id="rId67"/>
      <headerFooter>
        <oddFooter>&amp;C- &amp;P -</oddFooter>
      </headerFooter>
    </customSheetView>
  </customSheetViews>
  <phoneticPr fontId="7"/>
  <hyperlinks>
    <hyperlink ref="G1" location="目次!A1" display="目次へ戻る"/>
  </hyperlinks>
  <pageMargins left="0.25" right="0.25" top="0.75" bottom="0.75" header="0.3" footer="0.3"/>
  <pageSetup paperSize="9" orientation="portrait" horizontalDpi="300" verticalDpi="300" r:id="rId68"/>
  <headerFooter>
    <oddFooter>&amp;C- &amp;P -</oddFooter>
  </headerFooter>
  <colBreaks count="1" manualBreakCount="1">
    <brk id="7" max="26" man="1"/>
  </colBreaks>
  <drawing r:id="rId6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9"/>
  <sheetViews>
    <sheetView showGridLines="0" zoomScaleNormal="145" zoomScaleSheetLayoutView="100" workbookViewId="0">
      <selection activeCell="F1" sqref="F1"/>
    </sheetView>
  </sheetViews>
  <sheetFormatPr defaultRowHeight="13.5"/>
  <cols>
    <col min="1" max="1" width="19" customWidth="1"/>
    <col min="2" max="2" width="14.625" customWidth="1"/>
    <col min="3" max="4" width="5.625" customWidth="1"/>
    <col min="5" max="5" width="14.625" customWidth="1"/>
    <col min="6" max="6" width="15.125" customWidth="1"/>
  </cols>
  <sheetData>
    <row r="1" spans="1:7">
      <c r="F1" s="125" t="s">
        <v>399</v>
      </c>
    </row>
    <row r="2" spans="1:7">
      <c r="A2" t="s">
        <v>2463</v>
      </c>
      <c r="G2" t="s">
        <v>2463</v>
      </c>
    </row>
    <row r="3" spans="1:7">
      <c r="E3" s="292" t="s">
        <v>752</v>
      </c>
    </row>
    <row r="4" spans="1:7" ht="22.5" customHeight="1">
      <c r="A4" s="237" t="s">
        <v>434</v>
      </c>
      <c r="B4" s="143" t="s">
        <v>2047</v>
      </c>
      <c r="C4" s="142"/>
      <c r="D4" s="142"/>
      <c r="E4" s="143"/>
    </row>
    <row r="5" spans="1:7" ht="33" customHeight="1">
      <c r="A5" s="237"/>
      <c r="B5" s="143" t="s">
        <v>433</v>
      </c>
      <c r="C5" s="142"/>
      <c r="D5" s="142"/>
      <c r="E5" s="143" t="s">
        <v>432</v>
      </c>
    </row>
    <row r="6" spans="1:7" ht="27" customHeight="1">
      <c r="A6" s="243" t="s">
        <v>471</v>
      </c>
      <c r="B6" s="143">
        <v>7050</v>
      </c>
      <c r="C6" s="142"/>
      <c r="D6" s="142"/>
      <c r="E6" s="143">
        <v>560</v>
      </c>
    </row>
    <row r="7" spans="1:7" s="209" customFormat="1" ht="27" customHeight="1">
      <c r="A7" s="243" t="s">
        <v>2049</v>
      </c>
      <c r="B7" s="143">
        <v>5709</v>
      </c>
      <c r="C7" s="142"/>
      <c r="D7" s="142"/>
      <c r="E7" s="143">
        <v>760</v>
      </c>
    </row>
    <row r="8" spans="1:7" ht="27" customHeight="1">
      <c r="A8" s="243" t="s">
        <v>2048</v>
      </c>
      <c r="B8" s="143">
        <v>2489</v>
      </c>
      <c r="C8" s="142"/>
      <c r="D8" s="142"/>
      <c r="E8" s="143">
        <v>281</v>
      </c>
    </row>
    <row r="9" spans="1:7" ht="27" customHeight="1">
      <c r="A9" s="243" t="s">
        <v>470</v>
      </c>
      <c r="B9" s="143">
        <v>1379</v>
      </c>
      <c r="C9" s="142"/>
      <c r="D9" s="142"/>
      <c r="E9" s="143">
        <v>280</v>
      </c>
    </row>
    <row r="10" spans="1:7" ht="27" customHeight="1">
      <c r="A10" s="243" t="s">
        <v>468</v>
      </c>
      <c r="B10" s="143">
        <v>1055</v>
      </c>
      <c r="C10" s="142"/>
      <c r="D10" s="142"/>
      <c r="E10" s="143">
        <v>115</v>
      </c>
    </row>
    <row r="11" spans="1:7" ht="27" customHeight="1">
      <c r="A11" s="243" t="s">
        <v>469</v>
      </c>
      <c r="B11" s="143">
        <v>575</v>
      </c>
      <c r="C11" s="142"/>
      <c r="D11" s="142"/>
      <c r="E11" s="143">
        <v>7</v>
      </c>
    </row>
    <row r="12" spans="1:7" ht="22.5" customHeight="1"/>
    <row r="13" spans="1:7" ht="22.5" customHeight="1"/>
    <row r="14" spans="1:7" ht="22.5" customHeight="1"/>
    <row r="15" spans="1:7" ht="22.5" customHeight="1"/>
    <row r="16" spans="1:7" ht="22.5" customHeight="1"/>
    <row r="17" ht="22.5" customHeight="1"/>
    <row r="18" ht="22.5" customHeight="1"/>
    <row r="19" ht="22.5" customHeight="1"/>
  </sheetData>
  <customSheetViews>
    <customSheetView guid="{7638DF67-4320-4B2E-8CED-F30400A22A6F}" showGridLines="0" printArea="1">
      <selection activeCell="F1" sqref="F1"/>
      <colBreaks count="1" manualBreakCount="1">
        <brk id="6" max="11" man="1"/>
      </colBreaks>
      <pageMargins left="0.7" right="0.7" top="0.75" bottom="0.75" header="0.3" footer="0.3"/>
      <pageSetup paperSize="9" scale="82" orientation="portrait" horizontalDpi="300" verticalDpi="300" r:id="rId1"/>
    </customSheetView>
    <customSheetView guid="{033C36F7-E1E4-46BF-954B-BBA7310CE75C}" showGridLines="0">
      <selection activeCell="F1" sqref="F1"/>
      <colBreaks count="1" manualBreakCount="1">
        <brk id="6" max="11" man="1"/>
      </colBreaks>
      <pageMargins left="0.7" right="0.7" top="0.75" bottom="0.75" header="0.3" footer="0.3"/>
      <pageSetup paperSize="9" scale="82" orientation="portrait" horizontalDpi="300" verticalDpi="300" r:id="rId2"/>
    </customSheetView>
    <customSheetView guid="{36472B0F-2A8F-4437-8A5B-DB8B4B6E968E}" showGridLines="0" printArea="1">
      <selection activeCell="F1" sqref="F1"/>
      <colBreaks count="1" manualBreakCount="1">
        <brk id="6" max="11" man="1"/>
      </colBreaks>
      <pageMargins left="0.7" right="0.7" top="0.75" bottom="0.75" header="0.3" footer="0.3"/>
      <pageSetup paperSize="9" scale="82" orientation="portrait" horizontalDpi="300" verticalDpi="300" r:id="rId3"/>
    </customSheetView>
    <customSheetView guid="{2D0A6E8D-0408-4801-8FAA-C5FD88FF0EC2}" showGridLines="0">
      <selection activeCell="F1" sqref="F1"/>
      <colBreaks count="1" manualBreakCount="1">
        <brk id="6" max="11" man="1"/>
      </colBreaks>
      <pageMargins left="0.7" right="0.7" top="0.75" bottom="0.75" header="0.3" footer="0.3"/>
      <pageSetup paperSize="9" scale="82" orientation="portrait" horizontalDpi="300" verticalDpi="300" r:id="rId4"/>
    </customSheetView>
    <customSheetView guid="{CCAE2F8D-A096-471A-A5DB-761473E75C80}" showGridLines="0" printArea="1">
      <selection activeCell="F1" sqref="F1"/>
      <colBreaks count="1" manualBreakCount="1">
        <brk id="6" max="11" man="1"/>
      </colBreaks>
      <pageMargins left="0.7" right="0.7" top="0.75" bottom="0.75" header="0.3" footer="0.3"/>
      <pageSetup paperSize="9" scale="82" orientation="portrait" horizontalDpi="300" verticalDpi="300" r:id="rId5"/>
    </customSheetView>
    <customSheetView guid="{A70FDA42-82B2-4F14-8984-2E2044C05861}" showGridLines="0">
      <selection activeCell="F1" sqref="F1"/>
      <colBreaks count="1" manualBreakCount="1">
        <brk id="6" max="11" man="1"/>
      </colBreaks>
      <pageMargins left="0.7" right="0.7" top="0.75" bottom="0.75" header="0.3" footer="0.3"/>
      <pageSetup paperSize="9" scale="82" orientation="portrait" horizontalDpi="300" verticalDpi="300" r:id="rId6"/>
    </customSheetView>
    <customSheetView guid="{F8F8F397-D6A3-4BD0-9E53-3D39483D1CBF}" showGridLines="0">
      <selection activeCell="F1" sqref="F1"/>
      <colBreaks count="1" manualBreakCount="1">
        <brk id="6" max="11" man="1"/>
      </colBreaks>
      <pageMargins left="0.7" right="0.7" top="0.75" bottom="0.75" header="0.3" footer="0.3"/>
      <pageSetup paperSize="9" scale="82" orientation="portrait" horizontalDpi="300" verticalDpi="300" r:id="rId7"/>
    </customSheetView>
    <customSheetView guid="{D673FFEC-E07D-49B9-A0FC-BCF5FDFD2C67}" showGridLines="0">
      <selection activeCell="F1" sqref="F1"/>
      <colBreaks count="1" manualBreakCount="1">
        <brk id="6" max="11" man="1"/>
      </colBreaks>
      <pageMargins left="0.7" right="0.7" top="0.75" bottom="0.75" header="0.3" footer="0.3"/>
      <pageSetup paperSize="9" scale="82" orientation="portrait" horizontalDpi="300" verticalDpi="300" r:id="rId8"/>
    </customSheetView>
    <customSheetView guid="{EE98275F-E3BA-4A7E-BE2A-0F7F35847352}" showGridLines="0" printArea="1">
      <selection activeCell="F1" sqref="F1"/>
      <colBreaks count="1" manualBreakCount="1">
        <brk id="6" max="11" man="1"/>
      </colBreaks>
      <pageMargins left="0.7" right="0.7" top="0.75" bottom="0.75" header="0.3" footer="0.3"/>
      <pageSetup paperSize="9" scale="82" orientation="portrait" horizontalDpi="300" verticalDpi="300" r:id="rId9"/>
    </customSheetView>
    <customSheetView guid="{97E03D02-D480-4666-A6E1-59D4144B3FD9}" showGridLines="0" printArea="1">
      <colBreaks count="1" manualBreakCount="1">
        <brk id="6" max="11" man="1"/>
      </colBreaks>
      <pageMargins left="0.7" right="0.7" top="0.75" bottom="0.75" header="0.3" footer="0.3"/>
      <pageSetup paperSize="9" scale="82" orientation="portrait" horizontalDpi="300" verticalDpi="300" r:id="rId10"/>
    </customSheetView>
    <customSheetView guid="{9A3FFD83-48B2-47DA-8A5E-53892F5AF928}" showGridLines="0" printArea="1">
      <selection activeCell="E8" sqref="E8"/>
      <colBreaks count="1" manualBreakCount="1">
        <brk id="6" max="11" man="1"/>
      </colBreaks>
      <pageMargins left="0.7" right="0.7" top="0.75" bottom="0.75" header="0.3" footer="0.3"/>
      <pageSetup paperSize="9" scale="82" orientation="portrait" horizontalDpi="300" verticalDpi="300" r:id="rId11"/>
    </customSheetView>
    <customSheetView guid="{717D5D0E-03BD-42FE-B02F-A9FF9CADF1A5}" showGridLines="0">
      <selection activeCell="F1" sqref="F1"/>
      <colBreaks count="1" manualBreakCount="1">
        <brk id="6" max="11" man="1"/>
      </colBreaks>
      <pageMargins left="0.7" right="0.7" top="0.75" bottom="0.75" header="0.3" footer="0.3"/>
      <pageSetup paperSize="9" scale="82" orientation="portrait" horizontalDpi="300" verticalDpi="300" r:id="rId12"/>
    </customSheetView>
    <customSheetView guid="{30A2590E-B68F-488E-B4E2-55E3D8A53AAC}" showGridLines="0">
      <selection activeCell="F1" sqref="F1"/>
      <colBreaks count="1" manualBreakCount="1">
        <brk id="6" max="11" man="1"/>
      </colBreaks>
      <pageMargins left="0.7" right="0.7" top="0.75" bottom="0.75" header="0.3" footer="0.3"/>
      <pageSetup paperSize="9" scale="82" orientation="portrait" horizontalDpi="300" verticalDpi="300" r:id="rId13"/>
    </customSheetView>
    <customSheetView guid="{031DD57E-C293-423A-8DF7-B2FDC9241663}" showGridLines="0">
      <selection activeCell="F1" sqref="F1"/>
      <colBreaks count="1" manualBreakCount="1">
        <brk id="6" max="11" man="1"/>
      </colBreaks>
      <pageMargins left="0.7" right="0.7" top="0.75" bottom="0.75" header="0.3" footer="0.3"/>
      <pageSetup paperSize="9" scale="82" orientation="portrait" horizontalDpi="300" verticalDpi="300" r:id="rId14"/>
    </customSheetView>
    <customSheetView guid="{F9B3178F-FE3C-420E-BE2A-18A94A5552B8}" showGridLines="0">
      <selection activeCell="F1" sqref="F1"/>
      <colBreaks count="1" manualBreakCount="1">
        <brk id="6" max="11" man="1"/>
      </colBreaks>
      <pageMargins left="0.7" right="0.7" top="0.75" bottom="0.75" header="0.3" footer="0.3"/>
      <pageSetup paperSize="9" scale="82" orientation="portrait" horizontalDpi="300" verticalDpi="300" r:id="rId15"/>
    </customSheetView>
    <customSheetView guid="{F314B098-4B95-4B92-8423-CB04A69922DF}" showGridLines="0" printArea="1">
      <colBreaks count="1" manualBreakCount="1">
        <brk id="6" max="11" man="1"/>
      </colBreaks>
      <pageMargins left="0.7" right="0.7" top="0.75" bottom="0.75" header="0.3" footer="0.3"/>
      <pageSetup paperSize="9" scale="82" orientation="portrait" horizontalDpi="300" verticalDpi="300" r:id="rId16"/>
    </customSheetView>
    <customSheetView guid="{BBA60712-7519-46EB-A3CF-B043CF2D8D90}" showGridLines="0" printArea="1">
      <colBreaks count="1" manualBreakCount="1">
        <brk id="6" max="11" man="1"/>
      </colBreaks>
      <pageMargins left="0.7" right="0.7" top="0.75" bottom="0.75" header="0.3" footer="0.3"/>
      <pageSetup paperSize="9" scale="82" orientation="portrait" horizontalDpi="300" verticalDpi="300" r:id="rId17"/>
    </customSheetView>
    <customSheetView guid="{FAEA9D20-506D-4159-8291-B8ED06C29A08}" showGridLines="0">
      <colBreaks count="1" manualBreakCount="1">
        <brk id="6" max="11" man="1"/>
      </colBreaks>
      <pageMargins left="0.7" right="0.7" top="0.75" bottom="0.75" header="0.3" footer="0.3"/>
      <pageSetup paperSize="9" scale="82" orientation="portrait" horizontalDpi="300" verticalDpi="300" r:id="rId18"/>
    </customSheetView>
    <customSheetView guid="{499C3B7B-ECFB-4FFB-BA0B-0B7B9DCC326F}" showGridLines="0" printArea="1">
      <colBreaks count="1" manualBreakCount="1">
        <brk id="6" max="11" man="1"/>
      </colBreaks>
      <pageMargins left="0.7" right="0.7" top="0.75" bottom="0.75" header="0.3" footer="0.3"/>
      <pageSetup paperSize="9" scale="82" orientation="portrait" horizontalDpi="300" verticalDpi="300" r:id="rId19"/>
    </customSheetView>
    <customSheetView guid="{582EB886-5348-41F7-B6C3-7D5782D3ACD9}" showGridLines="0">
      <colBreaks count="1" manualBreakCount="1">
        <brk id="6" max="11" man="1"/>
      </colBreaks>
      <pageMargins left="0.7" right="0.7" top="0.75" bottom="0.75" header="0.3" footer="0.3"/>
      <pageSetup paperSize="9" scale="82" orientation="portrait" horizontalDpi="300" verticalDpi="300" r:id="rId20"/>
    </customSheetView>
    <customSheetView guid="{67A28A89-E198-4A6E-809F-7C1EE1D592B0}" showGridLines="0" printArea="1">
      <colBreaks count="1" manualBreakCount="1">
        <brk id="6" max="11" man="1"/>
      </colBreaks>
      <pageMargins left="0.7" right="0.7" top="0.75" bottom="0.75" header="0.3" footer="0.3"/>
      <pageSetup paperSize="9" scale="82" orientation="portrait" horizontalDpi="300" verticalDpi="300" r:id="rId21"/>
    </customSheetView>
    <customSheetView guid="{CED0B8D9-B004-48AD-A858-70C151F3F6A0}" showGridLines="0">
      <colBreaks count="1" manualBreakCount="1">
        <brk id="6" max="11" man="1"/>
      </colBreaks>
      <pageMargins left="0.7" right="0.7" top="0.75" bottom="0.75" header="0.3" footer="0.3"/>
      <pageSetup paperSize="9" scale="82" orientation="portrait" horizontalDpi="300" verticalDpi="300" r:id="rId22"/>
    </customSheetView>
    <customSheetView guid="{76A99285-706C-47CC-88FC-63EDE717FCB7}" showGridLines="0">
      <colBreaks count="1" manualBreakCount="1">
        <brk id="6" max="11" man="1"/>
      </colBreaks>
      <pageMargins left="0.7" right="0.7" top="0.75" bottom="0.75" header="0.3" footer="0.3"/>
      <pageSetup paperSize="9" scale="82" orientation="portrait" horizontalDpi="300" verticalDpi="300" r:id="rId23"/>
    </customSheetView>
    <customSheetView guid="{00865AC3-5823-4499-87D6-A32864153DFC}" showGridLines="0">
      <colBreaks count="1" manualBreakCount="1">
        <brk id="6" max="11" man="1"/>
      </colBreaks>
      <pageMargins left="0.7" right="0.7" top="0.75" bottom="0.75" header="0.3" footer="0.3"/>
      <pageSetup paperSize="9" scale="82" orientation="portrait" horizontalDpi="300" verticalDpi="300" r:id="rId24"/>
    </customSheetView>
    <customSheetView guid="{4C996794-21C9-40EE-B88C-250D84FCBF6D}" showGridLines="0" printArea="1">
      <colBreaks count="1" manualBreakCount="1">
        <brk id="6" max="11" man="1"/>
      </colBreaks>
      <pageMargins left="0.7" right="0.7" top="0.75" bottom="0.75" header="0.3" footer="0.3"/>
      <pageSetup paperSize="9" scale="82" orientation="portrait" horizontalDpi="300" verticalDpi="300" r:id="rId25"/>
    </customSheetView>
    <customSheetView guid="{730C8BCB-35C7-41C2-8A28-9035E6835433}" showGridLines="0">
      <colBreaks count="1" manualBreakCount="1">
        <brk id="6" max="11" man="1"/>
      </colBreaks>
      <pageMargins left="0.7" right="0.7" top="0.75" bottom="0.75" header="0.3" footer="0.3"/>
      <pageSetup paperSize="9" scale="82" orientation="portrait" horizontalDpi="300" verticalDpi="300" r:id="rId26"/>
    </customSheetView>
    <customSheetView guid="{53F629EA-943E-4BA6-8572-8C25DF74046C}" showGridLines="0">
      <colBreaks count="1" manualBreakCount="1">
        <brk id="6" max="11" man="1"/>
      </colBreaks>
      <pageMargins left="0.7" right="0.7" top="0.75" bottom="0.75" header="0.3" footer="0.3"/>
      <pageSetup paperSize="9" scale="82" orientation="portrait" horizontalDpi="300" verticalDpi="300" r:id="rId27"/>
    </customSheetView>
    <customSheetView guid="{607BA1E7-39D6-42C5-94A0-79958193A92D}" showGridLines="0">
      <colBreaks count="1" manualBreakCount="1">
        <brk id="6" max="11" man="1"/>
      </colBreaks>
      <pageMargins left="0.7" right="0.7" top="0.75" bottom="0.75" header="0.3" footer="0.3"/>
      <pageSetup paperSize="9" scale="82" orientation="portrait" horizontalDpi="300" verticalDpi="300" r:id="rId28"/>
    </customSheetView>
    <customSheetView guid="{8EB6928C-5D8E-417C-8B5C-C28F488EA60F}" showGridLines="0">
      <colBreaks count="1" manualBreakCount="1">
        <brk id="6" max="11" man="1"/>
      </colBreaks>
      <pageMargins left="0.7" right="0.7" top="0.75" bottom="0.75" header="0.3" footer="0.3"/>
      <pageSetup paperSize="9" scale="82" orientation="portrait" horizontalDpi="300" verticalDpi="300" r:id="rId29"/>
    </customSheetView>
    <customSheetView guid="{7633100C-5BBA-4367-90F6-351983AFCCA3}" showGridLines="0">
      <colBreaks count="1" manualBreakCount="1">
        <brk id="6" max="11" man="1"/>
      </colBreaks>
      <pageMargins left="0.7" right="0.7" top="0.75" bottom="0.75" header="0.3" footer="0.3"/>
      <pageSetup paperSize="9" scale="82" orientation="portrait" horizontalDpi="300" verticalDpi="300" r:id="rId30"/>
    </customSheetView>
    <customSheetView guid="{A7A8BE2C-D7F6-43E2-B07A-EC84F7EA809C}" showGridLines="0" printArea="1">
      <colBreaks count="1" manualBreakCount="1">
        <brk id="6" max="11" man="1"/>
      </colBreaks>
      <pageMargins left="0.7" right="0.7" top="0.75" bottom="0.75" header="0.3" footer="0.3"/>
      <pageSetup paperSize="9" scale="82" orientation="portrait" horizontalDpi="300" verticalDpi="300" r:id="rId31"/>
    </customSheetView>
    <customSheetView guid="{B08340CC-2F8B-4F4E-9370-E7DB80052212}" showGridLines="0">
      <colBreaks count="1" manualBreakCount="1">
        <brk id="6" max="11" man="1"/>
      </colBreaks>
      <pageMargins left="0.7" right="0.7" top="0.75" bottom="0.75" header="0.3" footer="0.3"/>
      <pageSetup paperSize="9" scale="82" orientation="portrait" horizontalDpi="300" verticalDpi="300" r:id="rId32"/>
    </customSheetView>
    <customSheetView guid="{441DB8A6-A33C-419D-875A-3F2FFBE6E0E8}" showGridLines="0">
      <colBreaks count="1" manualBreakCount="1">
        <brk id="6" max="11" man="1"/>
      </colBreaks>
      <pageMargins left="0.7" right="0.7" top="0.75" bottom="0.75" header="0.3" footer="0.3"/>
      <pageSetup paperSize="9" scale="82" orientation="portrait" horizontalDpi="300" verticalDpi="300" r:id="rId33"/>
    </customSheetView>
    <customSheetView guid="{2BC28E4B-9C81-4843-8B55-63150A8DD92B}" showGridLines="0">
      <colBreaks count="1" manualBreakCount="1">
        <brk id="6" max="11" man="1"/>
      </colBreaks>
      <pageMargins left="0.7" right="0.7" top="0.75" bottom="0.75" header="0.3" footer="0.3"/>
      <pageSetup paperSize="9" scale="82" orientation="portrait" horizontalDpi="300" verticalDpi="300" r:id="rId34"/>
    </customSheetView>
    <customSheetView guid="{CEC8D9A4-667A-441A-B348-38BA69B851DA}" showGridLines="0">
      <colBreaks count="1" manualBreakCount="1">
        <brk id="6" max="11" man="1"/>
      </colBreaks>
      <pageMargins left="0.7" right="0.7" top="0.75" bottom="0.75" header="0.3" footer="0.3"/>
      <pageSetup paperSize="9" scale="82" orientation="portrait" horizontalDpi="300" verticalDpi="300" r:id="rId35"/>
    </customSheetView>
    <customSheetView guid="{84F041DC-148A-40FE-A6D1-68C2D054DF55}" showGridLines="0">
      <colBreaks count="1" manualBreakCount="1">
        <brk id="6" max="11" man="1"/>
      </colBreaks>
      <pageMargins left="0.7" right="0.7" top="0.75" bottom="0.75" header="0.3" footer="0.3"/>
      <pageSetup paperSize="9" scale="82" orientation="portrait" horizontalDpi="300" verticalDpi="300" r:id="rId36"/>
    </customSheetView>
    <customSheetView guid="{EA8DD5C4-37CD-4D83-93C6-8AAE3FA22626}" showGridLines="0">
      <colBreaks count="1" manualBreakCount="1">
        <brk id="6" max="11" man="1"/>
      </colBreaks>
      <pageMargins left="0.7" right="0.7" top="0.75" bottom="0.75" header="0.3" footer="0.3"/>
      <pageSetup paperSize="9" scale="82" orientation="portrait" horizontalDpi="300" verticalDpi="300" r:id="rId37"/>
    </customSheetView>
    <customSheetView guid="{EB719729-E4E7-4A6B-A0F2-B45634A8A39C}" showGridLines="0">
      <colBreaks count="1" manualBreakCount="1">
        <brk id="6" max="11" man="1"/>
      </colBreaks>
      <pageMargins left="0.7" right="0.7" top="0.75" bottom="0.75" header="0.3" footer="0.3"/>
      <pageSetup paperSize="9" scale="82" orientation="portrait" horizontalDpi="300" verticalDpi="300" r:id="rId38"/>
    </customSheetView>
    <customSheetView guid="{3BCE3315-BEC0-4AD9-A818-0BC0D795FE7B}" showGridLines="0" printArea="1">
      <colBreaks count="1" manualBreakCount="1">
        <brk id="6" max="11" man="1"/>
      </colBreaks>
      <pageMargins left="0.7" right="0.7" top="0.75" bottom="0.75" header="0.3" footer="0.3"/>
      <pageSetup paperSize="9" scale="82" orientation="portrait" horizontalDpi="300" verticalDpi="300" r:id="rId39"/>
    </customSheetView>
    <customSheetView guid="{D5E8139D-26D3-42E5-96BB-6121322C48CB}" showGridLines="0">
      <colBreaks count="1" manualBreakCount="1">
        <brk id="6" max="11" man="1"/>
      </colBreaks>
      <pageMargins left="0.7" right="0.7" top="0.75" bottom="0.75" header="0.3" footer="0.3"/>
      <pageSetup paperSize="9" scale="82" orientation="portrait" horizontalDpi="300" verticalDpi="300" r:id="rId40"/>
    </customSheetView>
    <customSheetView guid="{A7A537DD-3639-4028-8374-24EF93F7F50D}" showGridLines="0" printArea="1">
      <colBreaks count="1" manualBreakCount="1">
        <brk id="6" max="11" man="1"/>
      </colBreaks>
      <pageMargins left="0.7" right="0.7" top="0.75" bottom="0.75" header="0.3" footer="0.3"/>
      <pageSetup paperSize="9" scale="82" orientation="portrait" horizontalDpi="300" verticalDpi="300" r:id="rId41"/>
    </customSheetView>
    <customSheetView guid="{0B51740E-E870-447D-82CF-F9426A0FDB8A}" showGridLines="0">
      <colBreaks count="1" manualBreakCount="1">
        <brk id="6" max="11" man="1"/>
      </colBreaks>
      <pageMargins left="0.7" right="0.7" top="0.75" bottom="0.75" header="0.3" footer="0.3"/>
      <pageSetup paperSize="9" scale="82" orientation="portrait" horizontalDpi="300" verticalDpi="300" r:id="rId42"/>
    </customSheetView>
    <customSheetView guid="{B25978DA-B72A-4DF3-B7F6-0B7323E18582}" showGridLines="0">
      <colBreaks count="1" manualBreakCount="1">
        <brk id="6" max="11" man="1"/>
      </colBreaks>
      <pageMargins left="0.7" right="0.7" top="0.75" bottom="0.75" header="0.3" footer="0.3"/>
      <pageSetup paperSize="9" scale="82" orientation="portrait" horizontalDpi="300" verticalDpi="300" r:id="rId43"/>
    </customSheetView>
    <customSheetView guid="{1FD8CC80-ABBD-4004-965D-7C3A94C6060A}" showGridLines="0" printArea="1">
      <selection activeCell="F1" sqref="F1"/>
      <colBreaks count="1" manualBreakCount="1">
        <brk id="6" max="11" man="1"/>
      </colBreaks>
      <pageMargins left="0.7" right="0.7" top="0.75" bottom="0.75" header="0.3" footer="0.3"/>
      <pageSetup paperSize="9" scale="82" orientation="portrait" horizontalDpi="300" verticalDpi="300" r:id="rId44"/>
    </customSheetView>
    <customSheetView guid="{4B3B3520-A8B7-4246-A658-5E3046C11156}" showGridLines="0" printArea="1">
      <selection activeCell="F1" sqref="F1"/>
      <colBreaks count="1" manualBreakCount="1">
        <brk id="6" max="11" man="1"/>
      </colBreaks>
      <pageMargins left="0.7" right="0.7" top="0.75" bottom="0.75" header="0.3" footer="0.3"/>
      <pageSetup paperSize="9" scale="82" orientation="portrait" horizontalDpi="300" verticalDpi="300" r:id="rId45"/>
    </customSheetView>
    <customSheetView guid="{8AC86257-3275-45B0-9EB5-FCC978284538}" showGridLines="0">
      <selection activeCell="F1" sqref="F1"/>
      <colBreaks count="1" manualBreakCount="1">
        <brk id="6" max="11" man="1"/>
      </colBreaks>
      <pageMargins left="0.7" right="0.7" top="0.75" bottom="0.75" header="0.3" footer="0.3"/>
      <pageSetup paperSize="9" scale="82" orientation="portrait" horizontalDpi="300" verticalDpi="300" r:id="rId46"/>
    </customSheetView>
    <customSheetView guid="{E45D6C9F-29CA-4814-BB11-FCF7794E8FD9}" showGridLines="0" printArea="1">
      <selection activeCell="F1" sqref="F1"/>
      <colBreaks count="1" manualBreakCount="1">
        <brk id="6" max="11" man="1"/>
      </colBreaks>
      <pageMargins left="0.7" right="0.7" top="0.75" bottom="0.75" header="0.3" footer="0.3"/>
      <pageSetup paperSize="9" scale="82" orientation="portrait" horizontalDpi="300" verticalDpi="300" r:id="rId47"/>
    </customSheetView>
    <customSheetView guid="{8B4E2514-D1F2-4DC0-817C-9C588D7DCCCB}" showGridLines="0" printArea="1">
      <selection activeCell="F1" sqref="F1"/>
      <colBreaks count="1" manualBreakCount="1">
        <brk id="6" max="11" man="1"/>
      </colBreaks>
      <pageMargins left="0.7" right="0.7" top="0.75" bottom="0.75" header="0.3" footer="0.3"/>
      <pageSetup paperSize="9" scale="82" orientation="portrait" horizontalDpi="300" verticalDpi="300" r:id="rId48"/>
    </customSheetView>
    <customSheetView guid="{C0326AA0-4A84-4874-8CF5-FBF582EDE8E4}" showGridLines="0" printArea="1">
      <selection activeCell="F1" sqref="F1"/>
      <colBreaks count="1" manualBreakCount="1">
        <brk id="6" max="11" man="1"/>
      </colBreaks>
      <pageMargins left="0.7" right="0.7" top="0.75" bottom="0.75" header="0.3" footer="0.3"/>
      <pageSetup paperSize="9" scale="82" orientation="portrait" horizontalDpi="300" verticalDpi="300" r:id="rId49"/>
    </customSheetView>
    <customSheetView guid="{59B93C71-A242-4D48-B468-4BF3F954629F}" showGridLines="0" printArea="1">
      <selection activeCell="F1" sqref="F1"/>
      <colBreaks count="1" manualBreakCount="1">
        <brk id="6" max="11" man="1"/>
      </colBreaks>
      <pageMargins left="0.7" right="0.7" top="0.75" bottom="0.75" header="0.3" footer="0.3"/>
      <pageSetup paperSize="9" scale="82" orientation="portrait" horizontalDpi="300" verticalDpi="300" r:id="rId50"/>
    </customSheetView>
    <customSheetView guid="{1E58E4D1-4C75-4B8C-BEB1-17A46DD86746}" showGridLines="0">
      <selection activeCell="F1" sqref="F1"/>
      <colBreaks count="1" manualBreakCount="1">
        <brk id="6" max="11" man="1"/>
      </colBreaks>
      <pageMargins left="0.7" right="0.7" top="0.75" bottom="0.75" header="0.3" footer="0.3"/>
      <pageSetup paperSize="9" scale="82" orientation="portrait" horizontalDpi="300" verticalDpi="300" r:id="rId51"/>
    </customSheetView>
    <customSheetView guid="{D71B0015-E1E5-4683-BC96-4B8372B0A92C}" showGridLines="0" printArea="1">
      <selection activeCell="F1" sqref="F1"/>
      <colBreaks count="1" manualBreakCount="1">
        <brk id="6" max="11" man="1"/>
      </colBreaks>
      <pageMargins left="0.7" right="0.7" top="0.75" bottom="0.75" header="0.3" footer="0.3"/>
      <pageSetup paperSize="9" scale="82" orientation="portrait" horizontalDpi="300" verticalDpi="300" r:id="rId52"/>
    </customSheetView>
    <customSheetView guid="{7A9295A9-5D4A-4252-8AE5-EAA229FB3161}" showGridLines="0" printArea="1">
      <selection activeCell="F1" sqref="F1"/>
      <colBreaks count="1" manualBreakCount="1">
        <brk id="6" max="11" man="1"/>
      </colBreaks>
      <pageMargins left="0.7" right="0.7" top="0.75" bottom="0.75" header="0.3" footer="0.3"/>
      <pageSetup paperSize="9" scale="82" orientation="portrait" horizontalDpi="300" verticalDpi="300" r:id="rId53"/>
    </customSheetView>
    <customSheetView guid="{034C4040-D496-4677-9760-C8AFC8A3816C}" showGridLines="0">
      <selection activeCell="F1" sqref="F1"/>
      <colBreaks count="1" manualBreakCount="1">
        <brk id="6" max="11" man="1"/>
      </colBreaks>
      <pageMargins left="0.7" right="0.7" top="0.75" bottom="0.75" header="0.3" footer="0.3"/>
      <pageSetup paperSize="9" scale="82" orientation="portrait" horizontalDpi="300" verticalDpi="300" r:id="rId54"/>
    </customSheetView>
    <customSheetView guid="{430D13A4-4EC3-4F3B-94F5-67B604D20D98}" showGridLines="0" printArea="1">
      <selection activeCell="F1" sqref="F1"/>
      <colBreaks count="1" manualBreakCount="1">
        <brk id="6" max="11" man="1"/>
      </colBreaks>
      <pageMargins left="0.7" right="0.7" top="0.75" bottom="0.75" header="0.3" footer="0.3"/>
      <pageSetup paperSize="9" scale="82" orientation="portrait" horizontalDpi="300" verticalDpi="300" r:id="rId55"/>
    </customSheetView>
    <customSheetView guid="{337CCED3-5E6B-4E3D-BC98-489707EF974E}" showGridLines="0" printArea="1">
      <selection activeCell="F1" sqref="F1"/>
      <colBreaks count="1" manualBreakCount="1">
        <brk id="6" max="11" man="1"/>
      </colBreaks>
      <pageMargins left="0.7" right="0.7" top="0.75" bottom="0.75" header="0.3" footer="0.3"/>
      <pageSetup paperSize="9" scale="82" orientation="portrait" horizontalDpi="300" verticalDpi="300" r:id="rId56"/>
    </customSheetView>
    <customSheetView guid="{0EDD8A79-DA95-4C03-AB90-8EF8BEF7366A}" showGridLines="0">
      <selection activeCell="F1" sqref="F1"/>
      <colBreaks count="1" manualBreakCount="1">
        <brk id="6" max="11" man="1"/>
      </colBreaks>
      <pageMargins left="0.7" right="0.7" top="0.75" bottom="0.75" header="0.3" footer="0.3"/>
      <pageSetup paperSize="9" scale="82" orientation="portrait" horizontalDpi="300" verticalDpi="300" r:id="rId57"/>
    </customSheetView>
    <customSheetView guid="{214495F1-9B71-47E5-887D-A07A1A95C8B8}" showGridLines="0">
      <selection activeCell="F1" sqref="F1"/>
      <colBreaks count="1" manualBreakCount="1">
        <brk id="6" max="11" man="1"/>
      </colBreaks>
      <pageMargins left="0.7" right="0.7" top="0.75" bottom="0.75" header="0.3" footer="0.3"/>
      <pageSetup paperSize="9" scale="82" orientation="portrait" horizontalDpi="300" verticalDpi="300" r:id="rId58"/>
    </customSheetView>
    <customSheetView guid="{CD8CBEF9-02F2-47BF-8155-972E366007BB}" showGridLines="0" printArea="1">
      <selection activeCell="F1" sqref="F1"/>
      <colBreaks count="1" manualBreakCount="1">
        <brk id="6" max="11" man="1"/>
      </colBreaks>
      <pageMargins left="0.7" right="0.7" top="0.75" bottom="0.75" header="0.3" footer="0.3"/>
      <pageSetup paperSize="9" scale="82" orientation="portrait" horizontalDpi="300" verticalDpi="300" r:id="rId59"/>
    </customSheetView>
    <customSheetView guid="{BD61EDB6-A93F-4890-AEDE-32E26E64EB3F}" showGridLines="0" printArea="1">
      <selection activeCell="F1" sqref="F1"/>
      <colBreaks count="1" manualBreakCount="1">
        <brk id="6" max="11" man="1"/>
      </colBreaks>
      <pageMargins left="0.7" right="0.7" top="0.75" bottom="0.75" header="0.3" footer="0.3"/>
      <pageSetup paperSize="9" scale="82" orientation="portrait" horizontalDpi="300" verticalDpi="300" r:id="rId60"/>
    </customSheetView>
    <customSheetView guid="{2551149C-B400-4FF7-9C66-7D38AF192CD3}" showGridLines="0">
      <selection activeCell="F1" sqref="F1"/>
      <colBreaks count="1" manualBreakCount="1">
        <brk id="6" max="11" man="1"/>
      </colBreaks>
      <pageMargins left="0.7" right="0.7" top="0.75" bottom="0.75" header="0.3" footer="0.3"/>
      <pageSetup paperSize="9" scale="82" orientation="portrait" horizontalDpi="300" verticalDpi="300" r:id="rId61"/>
    </customSheetView>
    <customSheetView guid="{F0A88F7F-B050-44D2-9557-2B68B424EAF3}" showGridLines="0">
      <selection activeCell="F1" sqref="F1"/>
      <colBreaks count="1" manualBreakCount="1">
        <brk id="6" max="11" man="1"/>
      </colBreaks>
      <pageMargins left="0.7" right="0.7" top="0.75" bottom="0.75" header="0.3" footer="0.3"/>
      <pageSetup paperSize="9" scale="82" orientation="portrait" horizontalDpi="300" verticalDpi="300" r:id="rId62"/>
    </customSheetView>
    <customSheetView guid="{2868789A-41EF-4245-B3C9-D4B5F666F8F4}" showGridLines="0" printArea="1">
      <selection activeCell="F1" sqref="F1"/>
      <colBreaks count="1" manualBreakCount="1">
        <brk id="6" max="11" man="1"/>
      </colBreaks>
      <pageMargins left="0.7" right="0.7" top="0.75" bottom="0.75" header="0.3" footer="0.3"/>
      <pageSetup paperSize="9" scale="82" orientation="portrait" horizontalDpi="300" verticalDpi="300" r:id="rId63"/>
    </customSheetView>
    <customSheetView guid="{D4061CCF-D275-4D76-9A0F-61EA73C6A533}" showGridLines="0" printArea="1">
      <selection activeCell="F1" sqref="F1"/>
      <colBreaks count="1" manualBreakCount="1">
        <brk id="6" max="11" man="1"/>
      </colBreaks>
      <pageMargins left="0.7" right="0.7" top="0.75" bottom="0.75" header="0.3" footer="0.3"/>
      <pageSetup paperSize="9" scale="82" orientation="portrait" horizontalDpi="300" verticalDpi="300" r:id="rId64"/>
    </customSheetView>
    <customSheetView guid="{EDD10121-F027-40CB-A383-1ABBBA7824D4}" showGridLines="0" printArea="1">
      <selection activeCell="F1" sqref="F1"/>
      <colBreaks count="1" manualBreakCount="1">
        <brk id="6" max="11" man="1"/>
      </colBreaks>
      <pageMargins left="0.7" right="0.7" top="0.75" bottom="0.75" header="0.3" footer="0.3"/>
      <pageSetup paperSize="9" scale="82" orientation="portrait" horizontalDpi="300" verticalDpi="300" r:id="rId65"/>
    </customSheetView>
    <customSheetView guid="{D6BD57F8-F6EE-4534-8181-C57064A1B98C}" scale="145" showGridLines="0">
      <selection activeCell="G3" sqref="G3"/>
      <colBreaks count="1" manualBreakCount="1">
        <brk id="6" max="11" man="1"/>
      </colBreaks>
      <pageMargins left="0.7" right="0.7" top="0.75" bottom="0.75" header="0.3" footer="0.3"/>
      <pageSetup paperSize="9" scale="82" orientation="portrait" horizontalDpi="300" verticalDpi="300" r:id="rId66"/>
    </customSheetView>
    <customSheetView guid="{277459B4-A39D-41CB-B2BE-AB6578293E76}" scale="145" showGridLines="0" printArea="1">
      <selection activeCell="G3" sqref="G3"/>
      <colBreaks count="1" manualBreakCount="1">
        <brk id="6" max="11" man="1"/>
      </colBreaks>
      <pageMargins left="0.7" right="0.7" top="0.75" bottom="0.75" header="0.3" footer="0.3"/>
      <pageSetup paperSize="9" scale="82" orientation="portrait" horizontalDpi="300" verticalDpi="300" r:id="rId67"/>
    </customSheetView>
  </customSheetViews>
  <phoneticPr fontId="7"/>
  <hyperlinks>
    <hyperlink ref="F1" location="目次!A1" display="目次へ戻る"/>
  </hyperlinks>
  <pageMargins left="0.7" right="0.7" top="0.75" bottom="0.75" header="0.3" footer="0.3"/>
  <pageSetup paperSize="9" scale="82" orientation="portrait" horizontalDpi="300" verticalDpi="300" r:id="rId68"/>
  <colBreaks count="1" manualBreakCount="1">
    <brk id="6" max="11" man="1"/>
  </colBreaks>
  <drawing r:id="rId6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20"/>
  <sheetViews>
    <sheetView showGridLines="0" zoomScale="115" zoomScaleNormal="130" zoomScaleSheetLayoutView="100" workbookViewId="0">
      <selection activeCell="C1" sqref="C1"/>
    </sheetView>
  </sheetViews>
  <sheetFormatPr defaultRowHeight="13.5"/>
  <cols>
    <col min="1" max="1" width="18.5" customWidth="1"/>
    <col min="2" max="2" width="14.625" customWidth="1"/>
    <col min="3" max="3" width="11.75" customWidth="1"/>
  </cols>
  <sheetData>
    <row r="1" spans="1:5">
      <c r="C1" s="125" t="s">
        <v>399</v>
      </c>
    </row>
    <row r="2" spans="1:5">
      <c r="A2" t="s">
        <v>2465</v>
      </c>
      <c r="E2" t="s">
        <v>2465</v>
      </c>
    </row>
    <row r="3" spans="1:5" s="209" customFormat="1"/>
    <row r="4" spans="1:5">
      <c r="B4" s="292" t="s">
        <v>752</v>
      </c>
    </row>
    <row r="5" spans="1:5" ht="22.5" customHeight="1">
      <c r="A5" s="237" t="s">
        <v>434</v>
      </c>
      <c r="B5" s="143" t="s">
        <v>2050</v>
      </c>
    </row>
    <row r="6" spans="1:5" ht="22.5" customHeight="1">
      <c r="A6" s="238"/>
      <c r="B6" s="143" t="s">
        <v>467</v>
      </c>
    </row>
    <row r="7" spans="1:5" ht="26.25" customHeight="1">
      <c r="A7" s="243" t="s">
        <v>2052</v>
      </c>
      <c r="B7" s="143">
        <v>1454</v>
      </c>
    </row>
    <row r="8" spans="1:5" s="209" customFormat="1" ht="26.25" customHeight="1">
      <c r="A8" s="243" t="s">
        <v>619</v>
      </c>
      <c r="B8" s="143">
        <v>1167</v>
      </c>
    </row>
    <row r="9" spans="1:5" ht="26.25" customHeight="1">
      <c r="A9" s="243" t="s">
        <v>2051</v>
      </c>
      <c r="B9" s="143">
        <v>912</v>
      </c>
    </row>
    <row r="10" spans="1:5" ht="27">
      <c r="A10" s="243" t="s">
        <v>621</v>
      </c>
      <c r="B10" s="143">
        <v>258</v>
      </c>
    </row>
    <row r="11" spans="1:5" ht="27">
      <c r="A11" s="243" t="s">
        <v>622</v>
      </c>
      <c r="B11" s="143">
        <v>251</v>
      </c>
    </row>
    <row r="12" spans="1:5" ht="27">
      <c r="A12" s="243" t="s">
        <v>620</v>
      </c>
      <c r="B12" s="143">
        <v>208</v>
      </c>
    </row>
    <row r="13" spans="1:5" ht="22.5" customHeight="1">
      <c r="B13" s="155">
        <f>SUM(B7:B12)</f>
        <v>4250</v>
      </c>
    </row>
    <row r="14" spans="1:5" ht="22.5" customHeight="1"/>
    <row r="15" spans="1:5" ht="22.5" customHeight="1"/>
    <row r="16" spans="1:5" ht="22.5" customHeight="1"/>
    <row r="17" ht="22.5" customHeight="1"/>
    <row r="18" ht="22.5" customHeight="1"/>
    <row r="19" ht="22.5" customHeight="1"/>
    <row r="20" ht="22.5" customHeight="1"/>
  </sheetData>
  <customSheetViews>
    <customSheetView guid="{7638DF67-4320-4B2E-8CED-F30400A22A6F}"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1"/>
    </customSheetView>
    <customSheetView guid="{033C36F7-E1E4-46BF-954B-BBA7310CE75C}" scale="115" showGridLines="0">
      <selection activeCell="C1" sqref="C1"/>
      <colBreaks count="1" manualBreakCount="1">
        <brk id="3" max="13" man="1"/>
      </colBreaks>
      <pageMargins left="0.7" right="0.7" top="0.75" bottom="0.75" header="0.3" footer="0.3"/>
      <pageSetup paperSize="9" scale="76" orientation="portrait" horizontalDpi="300" verticalDpi="300" r:id="rId2"/>
    </customSheetView>
    <customSheetView guid="{36472B0F-2A8F-4437-8A5B-DB8B4B6E968E}"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3"/>
    </customSheetView>
    <customSheetView guid="{2D0A6E8D-0408-4801-8FAA-C5FD88FF0EC2}" scale="115" showGridLines="0">
      <selection activeCell="C1" sqref="C1"/>
      <colBreaks count="1" manualBreakCount="1">
        <brk id="3" max="13" man="1"/>
      </colBreaks>
      <pageMargins left="0.7" right="0.7" top="0.75" bottom="0.75" header="0.3" footer="0.3"/>
      <pageSetup paperSize="9" scale="76" orientation="portrait" horizontalDpi="300" verticalDpi="300" r:id="rId4"/>
    </customSheetView>
    <customSheetView guid="{CCAE2F8D-A096-471A-A5DB-761473E75C80}"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5"/>
    </customSheetView>
    <customSheetView guid="{A70FDA42-82B2-4F14-8984-2E2044C05861}" scale="115" showGridLines="0">
      <selection activeCell="C1" sqref="C1"/>
      <colBreaks count="1" manualBreakCount="1">
        <brk id="3" max="13" man="1"/>
      </colBreaks>
      <pageMargins left="0.7" right="0.7" top="0.75" bottom="0.75" header="0.3" footer="0.3"/>
      <pageSetup paperSize="9" scale="76" orientation="portrait" horizontalDpi="300" verticalDpi="300" r:id="rId6"/>
    </customSheetView>
    <customSheetView guid="{F8F8F397-D6A3-4BD0-9E53-3D39483D1CBF}" scale="115" showGridLines="0">
      <selection activeCell="C1" sqref="C1"/>
      <colBreaks count="1" manualBreakCount="1">
        <brk id="3" max="13" man="1"/>
      </colBreaks>
      <pageMargins left="0.7" right="0.7" top="0.75" bottom="0.75" header="0.3" footer="0.3"/>
      <pageSetup paperSize="9" scale="76" orientation="portrait" horizontalDpi="300" verticalDpi="300" r:id="rId7"/>
    </customSheetView>
    <customSheetView guid="{D673FFEC-E07D-49B9-A0FC-BCF5FDFD2C67}" scale="115" showGridLines="0">
      <selection activeCell="C1" sqref="C1"/>
      <colBreaks count="1" manualBreakCount="1">
        <brk id="3" max="13" man="1"/>
      </colBreaks>
      <pageMargins left="0.7" right="0.7" top="0.75" bottom="0.75" header="0.3" footer="0.3"/>
      <pageSetup paperSize="9" scale="76" orientation="portrait" horizontalDpi="300" verticalDpi="300" r:id="rId8"/>
    </customSheetView>
    <customSheetView guid="{EE98275F-E3BA-4A7E-BE2A-0F7F35847352}"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9"/>
    </customSheetView>
    <customSheetView guid="{97E03D02-D480-4666-A6E1-59D4144B3FD9}" scale="115" showGridLines="0" printArea="1">
      <colBreaks count="1" manualBreakCount="1">
        <brk id="3" max="13" man="1"/>
      </colBreaks>
      <pageMargins left="0.7" right="0.7" top="0.75" bottom="0.75" header="0.3" footer="0.3"/>
      <pageSetup paperSize="9" scale="76" orientation="portrait" horizontalDpi="300" verticalDpi="300" r:id="rId10"/>
    </customSheetView>
    <customSheetView guid="{9A3FFD83-48B2-47DA-8A5E-53892F5AF928}"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11"/>
    </customSheetView>
    <customSheetView guid="{717D5D0E-03BD-42FE-B02F-A9FF9CADF1A5}" scale="115" showGridLines="0">
      <selection activeCell="C1" sqref="C1"/>
      <colBreaks count="1" manualBreakCount="1">
        <brk id="3" max="13" man="1"/>
      </colBreaks>
      <pageMargins left="0.7" right="0.7" top="0.75" bottom="0.75" header="0.3" footer="0.3"/>
      <pageSetup paperSize="9" scale="76" orientation="portrait" horizontalDpi="300" verticalDpi="300" r:id="rId12"/>
    </customSheetView>
    <customSheetView guid="{30A2590E-B68F-488E-B4E2-55E3D8A53AAC}" scale="115" showGridLines="0">
      <selection activeCell="C1" sqref="C1"/>
      <colBreaks count="1" manualBreakCount="1">
        <brk id="3" max="13" man="1"/>
      </colBreaks>
      <pageMargins left="0.7" right="0.7" top="0.75" bottom="0.75" header="0.3" footer="0.3"/>
      <pageSetup paperSize="9" scale="76" orientation="portrait" horizontalDpi="300" verticalDpi="300" r:id="rId13"/>
    </customSheetView>
    <customSheetView guid="{031DD57E-C293-423A-8DF7-B2FDC9241663}" scale="115" showGridLines="0">
      <selection activeCell="C1" sqref="C1"/>
      <colBreaks count="1" manualBreakCount="1">
        <brk id="3" max="13" man="1"/>
      </colBreaks>
      <pageMargins left="0.7" right="0.7" top="0.75" bottom="0.75" header="0.3" footer="0.3"/>
      <pageSetup paperSize="9" scale="76" orientation="portrait" horizontalDpi="300" verticalDpi="300" r:id="rId14"/>
    </customSheetView>
    <customSheetView guid="{F9B3178F-FE3C-420E-BE2A-18A94A5552B8}" scale="115" showGridLines="0">
      <selection activeCell="C1" sqref="C1"/>
      <colBreaks count="1" manualBreakCount="1">
        <brk id="3" max="13" man="1"/>
      </colBreaks>
      <pageMargins left="0.7" right="0.7" top="0.75" bottom="0.75" header="0.3" footer="0.3"/>
      <pageSetup paperSize="9" scale="76" orientation="portrait" horizontalDpi="300" verticalDpi="300" r:id="rId15"/>
    </customSheetView>
    <customSheetView guid="{F314B098-4B95-4B92-8423-CB04A69922DF}" scale="115" showGridLines="0" printArea="1">
      <colBreaks count="1" manualBreakCount="1">
        <brk id="3" max="13" man="1"/>
      </colBreaks>
      <pageMargins left="0.7" right="0.7" top="0.75" bottom="0.75" header="0.3" footer="0.3"/>
      <pageSetup paperSize="9" scale="76" orientation="portrait" horizontalDpi="300" verticalDpi="300" r:id="rId16"/>
    </customSheetView>
    <customSheetView guid="{BBA60712-7519-46EB-A3CF-B043CF2D8D90}" scale="115" showGridLines="0" printArea="1">
      <colBreaks count="1" manualBreakCount="1">
        <brk id="3" max="13" man="1"/>
      </colBreaks>
      <pageMargins left="0.7" right="0.7" top="0.75" bottom="0.75" header="0.3" footer="0.3"/>
      <pageSetup paperSize="9" scale="76" orientation="portrait" horizontalDpi="300" verticalDpi="300" r:id="rId17"/>
    </customSheetView>
    <customSheetView guid="{FAEA9D20-506D-4159-8291-B8ED06C29A08}" scale="115" showGridLines="0">
      <colBreaks count="1" manualBreakCount="1">
        <brk id="3" max="13" man="1"/>
      </colBreaks>
      <pageMargins left="0.7" right="0.7" top="0.75" bottom="0.75" header="0.3" footer="0.3"/>
      <pageSetup paperSize="9" scale="76" orientation="portrait" horizontalDpi="300" verticalDpi="300" r:id="rId18"/>
    </customSheetView>
    <customSheetView guid="{499C3B7B-ECFB-4FFB-BA0B-0B7B9DCC326F}" scale="115" showGridLines="0" printArea="1">
      <colBreaks count="1" manualBreakCount="1">
        <brk id="3" max="13" man="1"/>
      </colBreaks>
      <pageMargins left="0.7" right="0.7" top="0.75" bottom="0.75" header="0.3" footer="0.3"/>
      <pageSetup paperSize="9" scale="76" orientation="portrait" horizontalDpi="300" verticalDpi="300" r:id="rId19"/>
    </customSheetView>
    <customSheetView guid="{582EB886-5348-41F7-B6C3-7D5782D3ACD9}" scale="115" showGridLines="0">
      <colBreaks count="1" manualBreakCount="1">
        <brk id="3" max="13" man="1"/>
      </colBreaks>
      <pageMargins left="0.7" right="0.7" top="0.75" bottom="0.75" header="0.3" footer="0.3"/>
      <pageSetup paperSize="9" scale="76" orientation="portrait" horizontalDpi="300" verticalDpi="300" r:id="rId20"/>
    </customSheetView>
    <customSheetView guid="{67A28A89-E198-4A6E-809F-7C1EE1D592B0}" scale="115" showGridLines="0" printArea="1">
      <colBreaks count="1" manualBreakCount="1">
        <brk id="3" max="13" man="1"/>
      </colBreaks>
      <pageMargins left="0.7" right="0.7" top="0.75" bottom="0.75" header="0.3" footer="0.3"/>
      <pageSetup paperSize="9" scale="76" orientation="portrait" horizontalDpi="300" verticalDpi="300" r:id="rId21"/>
    </customSheetView>
    <customSheetView guid="{CED0B8D9-B004-48AD-A858-70C151F3F6A0}" scale="115" showGridLines="0">
      <colBreaks count="1" manualBreakCount="1">
        <brk id="3" max="13" man="1"/>
      </colBreaks>
      <pageMargins left="0.7" right="0.7" top="0.75" bottom="0.75" header="0.3" footer="0.3"/>
      <pageSetup paperSize="9" scale="76" orientation="portrait" horizontalDpi="300" verticalDpi="300" r:id="rId22"/>
    </customSheetView>
    <customSheetView guid="{76A99285-706C-47CC-88FC-63EDE717FCB7}" scale="115" showGridLines="0">
      <colBreaks count="1" manualBreakCount="1">
        <brk id="3" max="13" man="1"/>
      </colBreaks>
      <pageMargins left="0.7" right="0.7" top="0.75" bottom="0.75" header="0.3" footer="0.3"/>
      <pageSetup paperSize="9" scale="76" orientation="portrait" horizontalDpi="300" verticalDpi="300" r:id="rId23"/>
    </customSheetView>
    <customSheetView guid="{00865AC3-5823-4499-87D6-A32864153DFC}" scale="115" showGridLines="0">
      <colBreaks count="1" manualBreakCount="1">
        <brk id="3" max="13" man="1"/>
      </colBreaks>
      <pageMargins left="0.7" right="0.7" top="0.75" bottom="0.75" header="0.3" footer="0.3"/>
      <pageSetup paperSize="9" scale="76" orientation="portrait" horizontalDpi="300" verticalDpi="300" r:id="rId24"/>
    </customSheetView>
    <customSheetView guid="{4C996794-21C9-40EE-B88C-250D84FCBF6D}" showGridLines="0" printArea="1">
      <colBreaks count="1" manualBreakCount="1">
        <brk id="3" max="13" man="1"/>
      </colBreaks>
      <pageMargins left="0.7" right="0.7" top="0.75" bottom="0.75" header="0.3" footer="0.3"/>
      <pageSetup paperSize="9" scale="76" orientation="portrait" horizontalDpi="300" verticalDpi="300" r:id="rId25"/>
    </customSheetView>
    <customSheetView guid="{730C8BCB-35C7-41C2-8A28-9035E6835433}" showGridLines="0">
      <colBreaks count="1" manualBreakCount="1">
        <brk id="3" max="13" man="1"/>
      </colBreaks>
      <pageMargins left="0.7" right="0.7" top="0.75" bottom="0.75" header="0.3" footer="0.3"/>
      <pageSetup paperSize="9" scale="76" orientation="portrait" horizontalDpi="300" verticalDpi="300" r:id="rId26"/>
    </customSheetView>
    <customSheetView guid="{53F629EA-943E-4BA6-8572-8C25DF74046C}" showGridLines="0">
      <colBreaks count="1" manualBreakCount="1">
        <brk id="3" max="13" man="1"/>
      </colBreaks>
      <pageMargins left="0.7" right="0.7" top="0.75" bottom="0.75" header="0.3" footer="0.3"/>
      <pageSetup paperSize="9" scale="76" orientation="portrait" horizontalDpi="300" verticalDpi="300" r:id="rId27"/>
    </customSheetView>
    <customSheetView guid="{607BA1E7-39D6-42C5-94A0-79958193A92D}" showGridLines="0">
      <colBreaks count="1" manualBreakCount="1">
        <brk id="3" max="13" man="1"/>
      </colBreaks>
      <pageMargins left="0.7" right="0.7" top="0.75" bottom="0.75" header="0.3" footer="0.3"/>
      <pageSetup paperSize="9" scale="76" orientation="portrait" horizontalDpi="300" verticalDpi="300" r:id="rId28"/>
    </customSheetView>
    <customSheetView guid="{8EB6928C-5D8E-417C-8B5C-C28F488EA60F}" showGridLines="0">
      <colBreaks count="1" manualBreakCount="1">
        <brk id="3" max="13" man="1"/>
      </colBreaks>
      <pageMargins left="0.7" right="0.7" top="0.75" bottom="0.75" header="0.3" footer="0.3"/>
      <pageSetup paperSize="9" scale="76" orientation="portrait" horizontalDpi="300" verticalDpi="300" r:id="rId29"/>
    </customSheetView>
    <customSheetView guid="{7633100C-5BBA-4367-90F6-351983AFCCA3}" showGridLines="0">
      <colBreaks count="1" manualBreakCount="1">
        <brk id="3" max="13" man="1"/>
      </colBreaks>
      <pageMargins left="0.7" right="0.7" top="0.75" bottom="0.75" header="0.3" footer="0.3"/>
      <pageSetup paperSize="9" scale="76" orientation="portrait" horizontalDpi="300" verticalDpi="300" r:id="rId30"/>
    </customSheetView>
    <customSheetView guid="{A7A8BE2C-D7F6-43E2-B07A-EC84F7EA809C}" showGridLines="0" printArea="1">
      <colBreaks count="1" manualBreakCount="1">
        <brk id="3" max="13" man="1"/>
      </colBreaks>
      <pageMargins left="0.7" right="0.7" top="0.75" bottom="0.75" header="0.3" footer="0.3"/>
      <pageSetup paperSize="9" scale="76" orientation="portrait" horizontalDpi="300" verticalDpi="300" r:id="rId31"/>
    </customSheetView>
    <customSheetView guid="{B08340CC-2F8B-4F4E-9370-E7DB80052212}" scale="115" showGridLines="0">
      <colBreaks count="1" manualBreakCount="1">
        <brk id="3" max="13" man="1"/>
      </colBreaks>
      <pageMargins left="0.7" right="0.7" top="0.75" bottom="0.75" header="0.3" footer="0.3"/>
      <pageSetup paperSize="9" scale="76" orientation="portrait" horizontalDpi="300" verticalDpi="300" r:id="rId32"/>
    </customSheetView>
    <customSheetView guid="{441DB8A6-A33C-419D-875A-3F2FFBE6E0E8}" scale="115" showGridLines="0">
      <colBreaks count="1" manualBreakCount="1">
        <brk id="3" max="13" man="1"/>
      </colBreaks>
      <pageMargins left="0.7" right="0.7" top="0.75" bottom="0.75" header="0.3" footer="0.3"/>
      <pageSetup paperSize="9" scale="76" orientation="portrait" horizontalDpi="300" verticalDpi="300" r:id="rId33"/>
    </customSheetView>
    <customSheetView guid="{2BC28E4B-9C81-4843-8B55-63150A8DD92B}" scale="115" showGridLines="0">
      <colBreaks count="1" manualBreakCount="1">
        <brk id="3" max="13" man="1"/>
      </colBreaks>
      <pageMargins left="0.7" right="0.7" top="0.75" bottom="0.75" header="0.3" footer="0.3"/>
      <pageSetup paperSize="9" scale="76" orientation="portrait" horizontalDpi="300" verticalDpi="300" r:id="rId34"/>
    </customSheetView>
    <customSheetView guid="{CEC8D9A4-667A-441A-B348-38BA69B851DA}" scale="115" showGridLines="0">
      <colBreaks count="1" manualBreakCount="1">
        <brk id="3" max="13" man="1"/>
      </colBreaks>
      <pageMargins left="0.7" right="0.7" top="0.75" bottom="0.75" header="0.3" footer="0.3"/>
      <pageSetup paperSize="9" scale="76" orientation="portrait" horizontalDpi="300" verticalDpi="300" r:id="rId35"/>
    </customSheetView>
    <customSheetView guid="{84F041DC-148A-40FE-A6D1-68C2D054DF55}" scale="115" showGridLines="0">
      <colBreaks count="1" manualBreakCount="1">
        <brk id="3" max="13" man="1"/>
      </colBreaks>
      <pageMargins left="0.7" right="0.7" top="0.75" bottom="0.75" header="0.3" footer="0.3"/>
      <pageSetup paperSize="9" scale="76" orientation="portrait" horizontalDpi="300" verticalDpi="300" r:id="rId36"/>
    </customSheetView>
    <customSheetView guid="{EA8DD5C4-37CD-4D83-93C6-8AAE3FA22626}" scale="115" showGridLines="0">
      <colBreaks count="1" manualBreakCount="1">
        <brk id="3" max="13" man="1"/>
      </colBreaks>
      <pageMargins left="0.7" right="0.7" top="0.75" bottom="0.75" header="0.3" footer="0.3"/>
      <pageSetup paperSize="9" scale="76" orientation="portrait" horizontalDpi="300" verticalDpi="300" r:id="rId37"/>
    </customSheetView>
    <customSheetView guid="{EB719729-E4E7-4A6B-A0F2-B45634A8A39C}" scale="115" showGridLines="0">
      <colBreaks count="1" manualBreakCount="1">
        <brk id="3" max="13" man="1"/>
      </colBreaks>
      <pageMargins left="0.7" right="0.7" top="0.75" bottom="0.75" header="0.3" footer="0.3"/>
      <pageSetup paperSize="9" scale="76" orientation="portrait" horizontalDpi="300" verticalDpi="300" r:id="rId38"/>
    </customSheetView>
    <customSheetView guid="{3BCE3315-BEC0-4AD9-A818-0BC0D795FE7B}" scale="115" showGridLines="0" printArea="1">
      <colBreaks count="1" manualBreakCount="1">
        <brk id="3" max="13" man="1"/>
      </colBreaks>
      <pageMargins left="0.7" right="0.7" top="0.75" bottom="0.75" header="0.3" footer="0.3"/>
      <pageSetup paperSize="9" scale="76" orientation="portrait" horizontalDpi="300" verticalDpi="300" r:id="rId39"/>
    </customSheetView>
    <customSheetView guid="{D5E8139D-26D3-42E5-96BB-6121322C48CB}" scale="115" showGridLines="0">
      <colBreaks count="1" manualBreakCount="1">
        <brk id="3" max="13" man="1"/>
      </colBreaks>
      <pageMargins left="0.7" right="0.7" top="0.75" bottom="0.75" header="0.3" footer="0.3"/>
      <pageSetup paperSize="9" scale="76" orientation="portrait" horizontalDpi="300" verticalDpi="300" r:id="rId40"/>
    </customSheetView>
    <customSheetView guid="{A7A537DD-3639-4028-8374-24EF93F7F50D}" scale="115" showGridLines="0" printArea="1">
      <colBreaks count="1" manualBreakCount="1">
        <brk id="3" max="13" man="1"/>
      </colBreaks>
      <pageMargins left="0.7" right="0.7" top="0.75" bottom="0.75" header="0.3" footer="0.3"/>
      <pageSetup paperSize="9" scale="76" orientation="portrait" horizontalDpi="300" verticalDpi="300" r:id="rId41"/>
    </customSheetView>
    <customSheetView guid="{0B51740E-E870-447D-82CF-F9426A0FDB8A}" scale="115" showGridLines="0">
      <colBreaks count="1" manualBreakCount="1">
        <brk id="3" max="13" man="1"/>
      </colBreaks>
      <pageMargins left="0.7" right="0.7" top="0.75" bottom="0.75" header="0.3" footer="0.3"/>
      <pageSetup paperSize="9" scale="76" orientation="portrait" horizontalDpi="300" verticalDpi="300" r:id="rId42"/>
    </customSheetView>
    <customSheetView guid="{B25978DA-B72A-4DF3-B7F6-0B7323E18582}" scale="115" showGridLines="0">
      <colBreaks count="1" manualBreakCount="1">
        <brk id="3" max="13" man="1"/>
      </colBreaks>
      <pageMargins left="0.7" right="0.7" top="0.75" bottom="0.75" header="0.3" footer="0.3"/>
      <pageSetup paperSize="9" scale="76" orientation="portrait" horizontalDpi="300" verticalDpi="300" r:id="rId43"/>
    </customSheetView>
    <customSheetView guid="{1FD8CC80-ABBD-4004-965D-7C3A94C6060A}"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4"/>
    </customSheetView>
    <customSheetView guid="{4B3B3520-A8B7-4246-A658-5E3046C11156}"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5"/>
    </customSheetView>
    <customSheetView guid="{8AC86257-3275-45B0-9EB5-FCC978284538}" scale="115" showGridLines="0">
      <selection activeCell="C1" sqref="C1"/>
      <colBreaks count="1" manualBreakCount="1">
        <brk id="3" max="13" man="1"/>
      </colBreaks>
      <pageMargins left="0.7" right="0.7" top="0.75" bottom="0.75" header="0.3" footer="0.3"/>
      <pageSetup paperSize="9" scale="76" orientation="portrait" horizontalDpi="300" verticalDpi="300" r:id="rId46"/>
    </customSheetView>
    <customSheetView guid="{E45D6C9F-29CA-4814-BB11-FCF7794E8FD9}"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7"/>
    </customSheetView>
    <customSheetView guid="{8B4E2514-D1F2-4DC0-817C-9C588D7DCCCB}"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8"/>
    </customSheetView>
    <customSheetView guid="{C0326AA0-4A84-4874-8CF5-FBF582EDE8E4}"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9"/>
    </customSheetView>
    <customSheetView guid="{59B93C71-A242-4D48-B468-4BF3F954629F}"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50"/>
    </customSheetView>
    <customSheetView guid="{1E58E4D1-4C75-4B8C-BEB1-17A46DD86746}" scale="115" showGridLines="0">
      <selection activeCell="C1" sqref="C1"/>
      <colBreaks count="1" manualBreakCount="1">
        <brk id="3" max="13" man="1"/>
      </colBreaks>
      <pageMargins left="0.7" right="0.7" top="0.75" bottom="0.75" header="0.3" footer="0.3"/>
      <pageSetup paperSize="9" scale="76" orientation="portrait" horizontalDpi="300" verticalDpi="300" r:id="rId51"/>
    </customSheetView>
    <customSheetView guid="{D71B0015-E1E5-4683-BC96-4B8372B0A92C}"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52"/>
    </customSheetView>
    <customSheetView guid="{7A9295A9-5D4A-4252-8AE5-EAA229FB3161}"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53"/>
    </customSheetView>
    <customSheetView guid="{034C4040-D496-4677-9760-C8AFC8A3816C}" scale="115" showGridLines="0">
      <selection activeCell="C1" sqref="C1"/>
      <colBreaks count="1" manualBreakCount="1">
        <brk id="3" max="13" man="1"/>
      </colBreaks>
      <pageMargins left="0.7" right="0.7" top="0.75" bottom="0.75" header="0.3" footer="0.3"/>
      <pageSetup paperSize="9" scale="76" orientation="portrait" horizontalDpi="300" verticalDpi="300" r:id="rId54"/>
    </customSheetView>
    <customSheetView guid="{430D13A4-4EC3-4F3B-94F5-67B604D20D98}"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55"/>
    </customSheetView>
    <customSheetView guid="{337CCED3-5E6B-4E3D-BC98-489707EF974E}"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56"/>
    </customSheetView>
    <customSheetView guid="{0EDD8A79-DA95-4C03-AB90-8EF8BEF7366A}" scale="115" showGridLines="0">
      <selection activeCell="C1" sqref="C1"/>
      <colBreaks count="1" manualBreakCount="1">
        <brk id="3" max="13" man="1"/>
      </colBreaks>
      <pageMargins left="0.7" right="0.7" top="0.75" bottom="0.75" header="0.3" footer="0.3"/>
      <pageSetup paperSize="9" scale="76" orientation="portrait" horizontalDpi="300" verticalDpi="300" r:id="rId57"/>
    </customSheetView>
    <customSheetView guid="{214495F1-9B71-47E5-887D-A07A1A95C8B8}" scale="115" showGridLines="0">
      <selection activeCell="C1" sqref="C1"/>
      <colBreaks count="1" manualBreakCount="1">
        <brk id="3" max="13" man="1"/>
      </colBreaks>
      <pageMargins left="0.7" right="0.7" top="0.75" bottom="0.75" header="0.3" footer="0.3"/>
      <pageSetup paperSize="9" scale="76" orientation="portrait" horizontalDpi="300" verticalDpi="300" r:id="rId58"/>
    </customSheetView>
    <customSheetView guid="{CD8CBEF9-02F2-47BF-8155-972E366007BB}"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59"/>
    </customSheetView>
    <customSheetView guid="{BD61EDB6-A93F-4890-AEDE-32E26E64EB3F}"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60"/>
    </customSheetView>
    <customSheetView guid="{2551149C-B400-4FF7-9C66-7D38AF192CD3}" scale="115" showGridLines="0">
      <selection activeCell="C1" sqref="C1"/>
      <colBreaks count="1" manualBreakCount="1">
        <brk id="3" max="13" man="1"/>
      </colBreaks>
      <pageMargins left="0.7" right="0.7" top="0.75" bottom="0.75" header="0.3" footer="0.3"/>
      <pageSetup paperSize="9" scale="76" orientation="portrait" horizontalDpi="300" verticalDpi="300" r:id="rId61"/>
    </customSheetView>
    <customSheetView guid="{F0A88F7F-B050-44D2-9557-2B68B424EAF3}" scale="115" showGridLines="0">
      <selection activeCell="C1" sqref="C1"/>
      <colBreaks count="1" manualBreakCount="1">
        <brk id="3" max="13" man="1"/>
      </colBreaks>
      <pageMargins left="0.7" right="0.7" top="0.75" bottom="0.75" header="0.3" footer="0.3"/>
      <pageSetup paperSize="9" scale="76" orientation="portrait" horizontalDpi="300" verticalDpi="300" r:id="rId62"/>
    </customSheetView>
    <customSheetView guid="{2868789A-41EF-4245-B3C9-D4B5F666F8F4}"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63"/>
    </customSheetView>
    <customSheetView guid="{D4061CCF-D275-4D76-9A0F-61EA73C6A533}"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64"/>
    </customSheetView>
    <customSheetView guid="{EDD10121-F027-40CB-A383-1ABBBA7824D4}"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65"/>
    </customSheetView>
    <customSheetView guid="{D6BD57F8-F6EE-4534-8181-C57064A1B98C}" scale="130" showGridLines="0">
      <selection activeCell="A3" sqref="A3"/>
      <colBreaks count="1" manualBreakCount="1">
        <brk id="3" max="13" man="1"/>
      </colBreaks>
      <pageMargins left="0.7" right="0.7" top="0.75" bottom="0.75" header="0.3" footer="0.3"/>
      <pageSetup paperSize="9" scale="76" orientation="portrait" horizontalDpi="300" verticalDpi="300" r:id="rId66"/>
    </customSheetView>
    <customSheetView guid="{277459B4-A39D-41CB-B2BE-AB6578293E76}" scale="130" showGridLines="0" printArea="1">
      <selection activeCell="A3" sqref="A3"/>
      <colBreaks count="1" manualBreakCount="1">
        <brk id="3" max="13" man="1"/>
      </colBreaks>
      <pageMargins left="0.7" right="0.7" top="0.75" bottom="0.75" header="0.3" footer="0.3"/>
      <pageSetup paperSize="9" scale="76" orientation="portrait" horizontalDpi="300" verticalDpi="300" r:id="rId67"/>
    </customSheetView>
  </customSheetViews>
  <phoneticPr fontId="7"/>
  <hyperlinks>
    <hyperlink ref="C1" location="目次!A1" display="目次へ戻る"/>
  </hyperlinks>
  <pageMargins left="0.7" right="0.7" top="0.75" bottom="0.75" header="0.3" footer="0.3"/>
  <pageSetup paperSize="9" scale="76" orientation="portrait" horizontalDpi="300" verticalDpi="300" r:id="rId68"/>
  <colBreaks count="1" manualBreakCount="1">
    <brk id="3" max="13" man="1"/>
  </colBreaks>
  <drawing r:id="rId69"/>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9"/>
  <sheetViews>
    <sheetView showGridLines="0" zoomScale="85" zoomScaleNormal="115" zoomScaleSheetLayoutView="100" workbookViewId="0">
      <selection activeCell="N26" sqref="N26"/>
    </sheetView>
  </sheetViews>
  <sheetFormatPr defaultRowHeight="13.5"/>
  <cols>
    <col min="1" max="2" width="11.875" customWidth="1"/>
    <col min="3" max="4" width="14.625" style="145" customWidth="1"/>
    <col min="5" max="5" width="10.625" bestFit="1" customWidth="1"/>
    <col min="6" max="6" width="4.625" customWidth="1"/>
    <col min="15" max="15" width="9.25" bestFit="1" customWidth="1"/>
    <col min="18" max="18" width="13.125" customWidth="1"/>
    <col min="19" max="19" width="13.875" customWidth="1"/>
    <col min="20" max="20" width="6.875" customWidth="1"/>
  </cols>
  <sheetData>
    <row r="1" spans="1:7">
      <c r="E1" s="125" t="s">
        <v>399</v>
      </c>
    </row>
    <row r="2" spans="1:7" ht="23.25" customHeight="1">
      <c r="A2" t="s">
        <v>2466</v>
      </c>
      <c r="G2" t="s">
        <v>2466</v>
      </c>
    </row>
    <row r="4" spans="1:7" ht="37.5" customHeight="1">
      <c r="A4" s="48" t="s">
        <v>83</v>
      </c>
      <c r="B4" s="48" t="s">
        <v>332</v>
      </c>
      <c r="C4" s="159" t="s">
        <v>407</v>
      </c>
      <c r="D4" s="159" t="s">
        <v>406</v>
      </c>
      <c r="E4" s="158"/>
    </row>
    <row r="5" spans="1:7" ht="22.5" customHeight="1">
      <c r="A5" s="50">
        <v>2007</v>
      </c>
      <c r="B5" s="50" t="s">
        <v>455</v>
      </c>
      <c r="C5" s="156">
        <v>22941</v>
      </c>
      <c r="D5" s="135">
        <v>557</v>
      </c>
      <c r="E5" s="131"/>
    </row>
    <row r="6" spans="1:7" ht="22.5" customHeight="1">
      <c r="A6" s="50" t="s">
        <v>751</v>
      </c>
      <c r="B6" s="50" t="s">
        <v>483</v>
      </c>
      <c r="C6" s="156">
        <v>22260</v>
      </c>
      <c r="D6" s="135">
        <v>553</v>
      </c>
      <c r="E6" s="157"/>
    </row>
    <row r="7" spans="1:7" ht="22.5" customHeight="1">
      <c r="A7" s="50">
        <v>2009</v>
      </c>
      <c r="B7" s="50" t="s">
        <v>401</v>
      </c>
      <c r="C7" s="156">
        <v>20368</v>
      </c>
      <c r="D7" s="135">
        <v>482</v>
      </c>
      <c r="E7" s="137"/>
    </row>
    <row r="8" spans="1:7" ht="22.5" customHeight="1">
      <c r="A8" s="50">
        <v>2010</v>
      </c>
      <c r="B8" s="50" t="s">
        <v>106</v>
      </c>
      <c r="C8" s="156">
        <v>19982</v>
      </c>
      <c r="D8" s="135">
        <v>448</v>
      </c>
    </row>
    <row r="9" spans="1:7" ht="22.5" customHeight="1">
      <c r="A9" s="50" t="s">
        <v>364</v>
      </c>
      <c r="B9" s="50" t="s">
        <v>107</v>
      </c>
      <c r="C9" s="156">
        <v>19358</v>
      </c>
      <c r="D9" s="135">
        <v>482</v>
      </c>
    </row>
    <row r="10" spans="1:7" ht="22.5" customHeight="1">
      <c r="A10" s="50">
        <v>2012</v>
      </c>
      <c r="B10" s="50" t="s">
        <v>108</v>
      </c>
      <c r="C10" s="156">
        <v>18704</v>
      </c>
      <c r="D10" s="135">
        <v>439</v>
      </c>
    </row>
    <row r="11" spans="1:7" ht="22.5" customHeight="1">
      <c r="A11" s="50">
        <v>2013</v>
      </c>
      <c r="B11" s="50" t="s">
        <v>109</v>
      </c>
      <c r="C11" s="156">
        <v>18686</v>
      </c>
      <c r="D11" s="135">
        <v>444</v>
      </c>
    </row>
    <row r="12" spans="1:7" ht="22.5" customHeight="1">
      <c r="A12" s="229">
        <v>2014</v>
      </c>
      <c r="B12" s="229" t="s">
        <v>110</v>
      </c>
      <c r="C12" s="244">
        <v>18261</v>
      </c>
      <c r="D12" s="245">
        <v>425</v>
      </c>
    </row>
    <row r="13" spans="1:7" ht="22.5" customHeight="1">
      <c r="A13" s="295">
        <v>2016</v>
      </c>
      <c r="B13" s="303" t="s">
        <v>112</v>
      </c>
      <c r="C13" s="307">
        <v>17640</v>
      </c>
      <c r="D13" s="308">
        <v>457</v>
      </c>
    </row>
    <row r="14" spans="1:7" ht="22.5" customHeight="1">
      <c r="A14" s="305">
        <v>2017</v>
      </c>
      <c r="B14" s="304" t="s">
        <v>113</v>
      </c>
      <c r="C14" s="307">
        <v>18918</v>
      </c>
      <c r="D14" s="308">
        <v>416</v>
      </c>
    </row>
    <row r="15" spans="1:7" ht="22.5" customHeight="1">
      <c r="A15" s="305">
        <v>2018</v>
      </c>
      <c r="B15" s="304" t="s">
        <v>114</v>
      </c>
      <c r="C15" s="306">
        <v>18934</v>
      </c>
      <c r="D15" s="288">
        <v>406</v>
      </c>
    </row>
    <row r="16" spans="1:7" ht="22.5" customHeight="1">
      <c r="A16" s="305">
        <v>2019</v>
      </c>
      <c r="B16" s="304" t="s">
        <v>341</v>
      </c>
      <c r="C16" s="306">
        <v>19309</v>
      </c>
      <c r="D16" s="288">
        <v>400</v>
      </c>
    </row>
    <row r="17" spans="1:4" ht="22.5" customHeight="1">
      <c r="A17" s="305">
        <v>2020</v>
      </c>
      <c r="B17" s="304" t="s">
        <v>116</v>
      </c>
      <c r="C17" s="306">
        <v>18922</v>
      </c>
      <c r="D17" s="288">
        <v>402</v>
      </c>
    </row>
    <row r="18" spans="1:4" ht="22.5" customHeight="1">
      <c r="A18" s="295">
        <v>2021</v>
      </c>
      <c r="B18" s="304" t="s">
        <v>366</v>
      </c>
      <c r="C18" s="281">
        <v>18438</v>
      </c>
      <c r="D18" s="281">
        <v>393</v>
      </c>
    </row>
    <row r="19" spans="1:4" ht="22.5" customHeight="1"/>
  </sheetData>
  <customSheetViews>
    <customSheetView guid="{7638DF67-4320-4B2E-8CED-F30400A22A6F}"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1"/>
      <headerFooter>
        <oddFooter>&amp;C- &amp;P -</oddFooter>
      </headerFooter>
    </customSheetView>
    <customSheetView guid="{033C36F7-E1E4-46BF-954B-BBA7310CE75C}" scale="85" showGridLines="0">
      <selection activeCell="N26" sqref="N26"/>
      <colBreaks count="1" manualBreakCount="1">
        <brk id="5" max="19" man="1"/>
      </colBreaks>
      <pageMargins left="0.25" right="0.25" top="0.75" bottom="0.75" header="0.3" footer="0.3"/>
      <pageSetup paperSize="9" scale="88" orientation="portrait" horizontalDpi="300" verticalDpi="300" r:id="rId2"/>
      <headerFooter>
        <oddFooter>&amp;C- &amp;P -</oddFooter>
      </headerFooter>
    </customSheetView>
    <customSheetView guid="{36472B0F-2A8F-4437-8A5B-DB8B4B6E968E}"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3"/>
      <headerFooter>
        <oddFooter>&amp;C- &amp;P -</oddFooter>
      </headerFooter>
    </customSheetView>
    <customSheetView guid="{2D0A6E8D-0408-4801-8FAA-C5FD88FF0EC2}" scale="85" showGridLines="0">
      <selection activeCell="N26" sqref="N26"/>
      <colBreaks count="1" manualBreakCount="1">
        <brk id="5" max="19" man="1"/>
      </colBreaks>
      <pageMargins left="0.25" right="0.25" top="0.75" bottom="0.75" header="0.3" footer="0.3"/>
      <pageSetup paperSize="9" scale="88" orientation="portrait" horizontalDpi="300" verticalDpi="300" r:id="rId4"/>
      <headerFooter>
        <oddFooter>&amp;C- &amp;P -</oddFooter>
      </headerFooter>
    </customSheetView>
    <customSheetView guid="{CCAE2F8D-A096-471A-A5DB-761473E75C80}" scale="85" showGridLines="0" printArea="1">
      <colBreaks count="1" manualBreakCount="1">
        <brk id="5" max="19" man="1"/>
      </colBreaks>
      <pageMargins left="0.25" right="0.25" top="0.75" bottom="0.75" header="0.3" footer="0.3"/>
      <pageSetup paperSize="9" scale="88" orientation="portrait" horizontalDpi="300" verticalDpi="300" r:id="rId5"/>
      <headerFooter>
        <oddFooter>&amp;C- &amp;P -</oddFooter>
      </headerFooter>
    </customSheetView>
    <customSheetView guid="{A70FDA42-82B2-4F14-8984-2E2044C05861}" scale="85" showGridLines="0">
      <colBreaks count="1" manualBreakCount="1">
        <brk id="5" max="19" man="1"/>
      </colBreaks>
      <pageMargins left="0.25" right="0.25" top="0.75" bottom="0.75" header="0.3" footer="0.3"/>
      <pageSetup paperSize="9" scale="88" orientation="portrait" horizontalDpi="300" verticalDpi="300" r:id="rId6"/>
      <headerFooter>
        <oddFooter>&amp;C- &amp;P -</oddFooter>
      </headerFooter>
    </customSheetView>
    <customSheetView guid="{F8F8F397-D6A3-4BD0-9E53-3D39483D1CBF}" scale="85" showGridLines="0">
      <colBreaks count="1" manualBreakCount="1">
        <brk id="5" max="19" man="1"/>
      </colBreaks>
      <pageMargins left="0.25" right="0.25" top="0.75" bottom="0.75" header="0.3" footer="0.3"/>
      <pageSetup paperSize="9" scale="88" orientation="portrait" horizontalDpi="300" verticalDpi="300" r:id="rId7"/>
      <headerFooter>
        <oddFooter>&amp;C- &amp;P -</oddFooter>
      </headerFooter>
    </customSheetView>
    <customSheetView guid="{D673FFEC-E07D-49B9-A0FC-BCF5FDFD2C67}" scale="85" showGridLines="0">
      <colBreaks count="1" manualBreakCount="1">
        <brk id="5" max="19" man="1"/>
      </colBreaks>
      <pageMargins left="0.25" right="0.25" top="0.75" bottom="0.75" header="0.3" footer="0.3"/>
      <pageSetup paperSize="9" scale="88" orientation="portrait" horizontalDpi="300" verticalDpi="300" r:id="rId8"/>
      <headerFooter>
        <oddFooter>&amp;C- &amp;P -</oddFooter>
      </headerFooter>
    </customSheetView>
    <customSheetView guid="{EE98275F-E3BA-4A7E-BE2A-0F7F35847352}" scale="85" showGridLines="0" printArea="1">
      <colBreaks count="1" manualBreakCount="1">
        <brk id="5" max="19" man="1"/>
      </colBreaks>
      <pageMargins left="0.25" right="0.25" top="0.75" bottom="0.75" header="0.3" footer="0.3"/>
      <pageSetup paperSize="9" scale="88" orientation="portrait" horizontalDpi="300" verticalDpi="300" r:id="rId9"/>
      <headerFooter>
        <oddFooter>&amp;C- &amp;P -</oddFooter>
      </headerFooter>
    </customSheetView>
    <customSheetView guid="{97E03D02-D480-4666-A6E1-59D4144B3FD9}" scale="85" showGridLines="0" printArea="1">
      <colBreaks count="1" manualBreakCount="1">
        <brk id="5" max="19" man="1"/>
      </colBreaks>
      <pageMargins left="0.25" right="0.25" top="0.75" bottom="0.75" header="0.3" footer="0.3"/>
      <pageSetup paperSize="9" scale="88" orientation="portrait" horizontalDpi="300" verticalDpi="300" r:id="rId10"/>
      <headerFooter>
        <oddFooter>&amp;C- &amp;P -</oddFooter>
      </headerFooter>
    </customSheetView>
    <customSheetView guid="{9A3FFD83-48B2-47DA-8A5E-53892F5AF928}" scale="85" showGridLines="0" printArea="1">
      <colBreaks count="1" manualBreakCount="1">
        <brk id="5" max="19" man="1"/>
      </colBreaks>
      <pageMargins left="0.25" right="0.25" top="0.75" bottom="0.75" header="0.3" footer="0.3"/>
      <pageSetup paperSize="9" scale="88" orientation="portrait" horizontalDpi="300" verticalDpi="300" r:id="rId11"/>
      <headerFooter>
        <oddFooter>&amp;C- &amp;P -</oddFooter>
      </headerFooter>
    </customSheetView>
    <customSheetView guid="{717D5D0E-03BD-42FE-B02F-A9FF9CADF1A5}" scale="85" showGridLines="0">
      <colBreaks count="1" manualBreakCount="1">
        <brk id="5" max="19" man="1"/>
      </colBreaks>
      <pageMargins left="0.25" right="0.25" top="0.75" bottom="0.75" header="0.3" footer="0.3"/>
      <pageSetup paperSize="9" scale="88" orientation="portrait" horizontalDpi="300" verticalDpi="300" r:id="rId12"/>
      <headerFooter>
        <oddFooter>&amp;C- &amp;P -</oddFooter>
      </headerFooter>
    </customSheetView>
    <customSheetView guid="{30A2590E-B68F-488E-B4E2-55E3D8A53AAC}" scale="85" showGridLines="0">
      <colBreaks count="1" manualBreakCount="1">
        <brk id="5" max="19" man="1"/>
      </colBreaks>
      <pageMargins left="0.25" right="0.25" top="0.75" bottom="0.75" header="0.3" footer="0.3"/>
      <pageSetup paperSize="9" scale="88" orientation="portrait" horizontalDpi="300" verticalDpi="300" r:id="rId13"/>
      <headerFooter>
        <oddFooter>&amp;C- &amp;P -</oddFooter>
      </headerFooter>
    </customSheetView>
    <customSheetView guid="{031DD57E-C293-423A-8DF7-B2FDC9241663}" scale="85" showGridLines="0">
      <colBreaks count="1" manualBreakCount="1">
        <brk id="5" max="19" man="1"/>
      </colBreaks>
      <pageMargins left="0.25" right="0.25" top="0.75" bottom="0.75" header="0.3" footer="0.3"/>
      <pageSetup paperSize="9" scale="88" orientation="portrait" horizontalDpi="300" verticalDpi="300" r:id="rId14"/>
      <headerFooter>
        <oddFooter>&amp;C- &amp;P -</oddFooter>
      </headerFooter>
    </customSheetView>
    <customSheetView guid="{F9B3178F-FE3C-420E-BE2A-18A94A5552B8}" scale="85" showGridLines="0">
      <colBreaks count="1" manualBreakCount="1">
        <brk id="5" max="19" man="1"/>
      </colBreaks>
      <pageMargins left="0.25" right="0.25" top="0.75" bottom="0.75" header="0.3" footer="0.3"/>
      <pageSetup paperSize="9" scale="88" orientation="portrait" horizontalDpi="300" verticalDpi="300" r:id="rId15"/>
      <headerFooter>
        <oddFooter>&amp;C- &amp;P -</oddFooter>
      </headerFooter>
    </customSheetView>
    <customSheetView guid="{F314B098-4B95-4B92-8423-CB04A69922DF}" scale="85" showGridLines="0" printArea="1">
      <colBreaks count="1" manualBreakCount="1">
        <brk id="5" max="19" man="1"/>
      </colBreaks>
      <pageMargins left="0.25" right="0.25" top="0.75" bottom="0.75" header="0.3" footer="0.3"/>
      <pageSetup paperSize="9" scale="88" orientation="portrait" horizontalDpi="300" verticalDpi="300" r:id="rId16"/>
      <headerFooter>
        <oddFooter>&amp;C- &amp;P -</oddFooter>
      </headerFooter>
    </customSheetView>
    <customSheetView guid="{BBA60712-7519-46EB-A3CF-B043CF2D8D90}" scale="85" showGridLines="0" printArea="1">
      <colBreaks count="1" manualBreakCount="1">
        <brk id="5" max="19" man="1"/>
      </colBreaks>
      <pageMargins left="0.25" right="0.25" top="0.75" bottom="0.75" header="0.3" footer="0.3"/>
      <pageSetup paperSize="9" scale="88" orientation="portrait" horizontalDpi="300" verticalDpi="300" r:id="rId17"/>
      <headerFooter>
        <oddFooter>&amp;C- &amp;P -</oddFooter>
      </headerFooter>
    </customSheetView>
    <customSheetView guid="{FAEA9D20-506D-4159-8291-B8ED06C29A08}" scale="85" showGridLines="0">
      <colBreaks count="1" manualBreakCount="1">
        <brk id="5" max="19" man="1"/>
      </colBreaks>
      <pageMargins left="0.25" right="0.25" top="0.75" bottom="0.75" header="0.3" footer="0.3"/>
      <pageSetup paperSize="9" scale="88" orientation="portrait" horizontalDpi="300" verticalDpi="300" r:id="rId18"/>
      <headerFooter>
        <oddFooter>&amp;C- &amp;P -</oddFooter>
      </headerFooter>
    </customSheetView>
    <customSheetView guid="{499C3B7B-ECFB-4FFB-BA0B-0B7B9DCC326F}" scale="85" showGridLines="0" printArea="1">
      <colBreaks count="1" manualBreakCount="1">
        <brk id="5" max="19" man="1"/>
      </colBreaks>
      <pageMargins left="0.25" right="0.25" top="0.75" bottom="0.75" header="0.3" footer="0.3"/>
      <pageSetup paperSize="9" scale="88" orientation="portrait" horizontalDpi="300" verticalDpi="300" r:id="rId19"/>
      <headerFooter>
        <oddFooter>&amp;C- &amp;P -</oddFooter>
      </headerFooter>
    </customSheetView>
    <customSheetView guid="{582EB886-5348-41F7-B6C3-7D5782D3ACD9}" scale="85" showGridLines="0">
      <colBreaks count="1" manualBreakCount="1">
        <brk id="5" max="19" man="1"/>
      </colBreaks>
      <pageMargins left="0.25" right="0.25" top="0.75" bottom="0.75" header="0.3" footer="0.3"/>
      <pageSetup paperSize="9" scale="88" orientation="portrait" horizontalDpi="300" verticalDpi="300" r:id="rId20"/>
      <headerFooter>
        <oddFooter>&amp;C- &amp;P -</oddFooter>
      </headerFooter>
    </customSheetView>
    <customSheetView guid="{67A28A89-E198-4A6E-809F-7C1EE1D592B0}" scale="85" showGridLines="0" printArea="1">
      <colBreaks count="1" manualBreakCount="1">
        <brk id="5" max="19" man="1"/>
      </colBreaks>
      <pageMargins left="0.25" right="0.25" top="0.75" bottom="0.75" header="0.3" footer="0.3"/>
      <pageSetup paperSize="9" scale="88" orientation="portrait" horizontalDpi="300" verticalDpi="300" r:id="rId21"/>
      <headerFooter>
        <oddFooter>&amp;C- &amp;P -</oddFooter>
      </headerFooter>
    </customSheetView>
    <customSheetView guid="{CED0B8D9-B004-48AD-A858-70C151F3F6A0}" scale="85" showGridLines="0">
      <colBreaks count="1" manualBreakCount="1">
        <brk id="5" max="19" man="1"/>
      </colBreaks>
      <pageMargins left="0.25" right="0.25" top="0.75" bottom="0.75" header="0.3" footer="0.3"/>
      <pageSetup paperSize="9" scale="88" orientation="portrait" horizontalDpi="300" verticalDpi="300" r:id="rId22"/>
      <headerFooter>
        <oddFooter>&amp;C- &amp;P -</oddFooter>
      </headerFooter>
    </customSheetView>
    <customSheetView guid="{76A99285-706C-47CC-88FC-63EDE717FCB7}" scale="85" showGridLines="0">
      <colBreaks count="1" manualBreakCount="1">
        <brk id="5" max="19" man="1"/>
      </colBreaks>
      <pageMargins left="0.25" right="0.25" top="0.75" bottom="0.75" header="0.3" footer="0.3"/>
      <pageSetup paperSize="9" scale="88" orientation="portrait" horizontalDpi="300" verticalDpi="300" r:id="rId23"/>
      <headerFooter>
        <oddFooter>&amp;C- &amp;P -</oddFooter>
      </headerFooter>
    </customSheetView>
    <customSheetView guid="{00865AC3-5823-4499-87D6-A32864153DFC}" scale="85" showGridLines="0">
      <colBreaks count="1" manualBreakCount="1">
        <brk id="5" max="19" man="1"/>
      </colBreaks>
      <pageMargins left="0.25" right="0.25" top="0.75" bottom="0.75" header="0.3" footer="0.3"/>
      <pageSetup paperSize="9" scale="88" orientation="portrait" horizontalDpi="300" verticalDpi="300" r:id="rId24"/>
      <headerFooter>
        <oddFooter>&amp;C- &amp;P -</oddFooter>
      </headerFooter>
    </customSheetView>
    <customSheetView guid="{4C996794-21C9-40EE-B88C-250D84FCBF6D}" scale="70" showGridLines="0" printArea="1">
      <colBreaks count="1" manualBreakCount="1">
        <brk id="5" max="19" man="1"/>
      </colBreaks>
      <pageMargins left="0.25" right="0.25" top="0.75" bottom="0.75" header="0.3" footer="0.3"/>
      <pageSetup paperSize="9" scale="88" orientation="portrait" horizontalDpi="300" verticalDpi="300" r:id="rId25"/>
      <headerFooter>
        <oddFooter>&amp;C- &amp;P -</oddFooter>
      </headerFooter>
    </customSheetView>
    <customSheetView guid="{730C8BCB-35C7-41C2-8A28-9035E6835433}" scale="70" showGridLines="0">
      <colBreaks count="1" manualBreakCount="1">
        <brk id="5" max="19" man="1"/>
      </colBreaks>
      <pageMargins left="0.25" right="0.25" top="0.75" bottom="0.75" header="0.3" footer="0.3"/>
      <pageSetup paperSize="9" scale="88" orientation="portrait" horizontalDpi="300" verticalDpi="300" r:id="rId26"/>
      <headerFooter>
        <oddFooter>&amp;C- &amp;P -</oddFooter>
      </headerFooter>
    </customSheetView>
    <customSheetView guid="{53F629EA-943E-4BA6-8572-8C25DF74046C}" scale="70" showGridLines="0">
      <colBreaks count="1" manualBreakCount="1">
        <brk id="5" max="19" man="1"/>
      </colBreaks>
      <pageMargins left="0.25" right="0.25" top="0.75" bottom="0.75" header="0.3" footer="0.3"/>
      <pageSetup paperSize="9" scale="88" orientation="portrait" horizontalDpi="300" verticalDpi="300" r:id="rId27"/>
      <headerFooter>
        <oddFooter>&amp;C- &amp;P -</oddFooter>
      </headerFooter>
    </customSheetView>
    <customSheetView guid="{607BA1E7-39D6-42C5-94A0-79958193A92D}" scale="70" showGridLines="0">
      <colBreaks count="1" manualBreakCount="1">
        <brk id="5" max="19" man="1"/>
      </colBreaks>
      <pageMargins left="0.25" right="0.25" top="0.75" bottom="0.75" header="0.3" footer="0.3"/>
      <pageSetup paperSize="9" scale="88" orientation="portrait" horizontalDpi="300" verticalDpi="300" r:id="rId28"/>
      <headerFooter>
        <oddFooter>&amp;C- &amp;P -</oddFooter>
      </headerFooter>
    </customSheetView>
    <customSheetView guid="{8EB6928C-5D8E-417C-8B5C-C28F488EA60F}" scale="70" showGridLines="0">
      <colBreaks count="1" manualBreakCount="1">
        <brk id="5" max="19" man="1"/>
      </colBreaks>
      <pageMargins left="0.25" right="0.25" top="0.75" bottom="0.75" header="0.3" footer="0.3"/>
      <pageSetup paperSize="9" scale="88" orientation="portrait" horizontalDpi="300" verticalDpi="300" r:id="rId29"/>
      <headerFooter>
        <oddFooter>&amp;C- &amp;P -</oddFooter>
      </headerFooter>
    </customSheetView>
    <customSheetView guid="{7633100C-5BBA-4367-90F6-351983AFCCA3}" scale="70" showGridLines="0">
      <colBreaks count="1" manualBreakCount="1">
        <brk id="5" max="19" man="1"/>
      </colBreaks>
      <pageMargins left="0.25" right="0.25" top="0.75" bottom="0.75" header="0.3" footer="0.3"/>
      <pageSetup paperSize="9" scale="88" orientation="portrait" horizontalDpi="300" verticalDpi="300" r:id="rId30"/>
      <headerFooter>
        <oddFooter>&amp;C- &amp;P -</oddFooter>
      </headerFooter>
    </customSheetView>
    <customSheetView guid="{A7A8BE2C-D7F6-43E2-B07A-EC84F7EA809C}" scale="80" showGridLines="0" printArea="1">
      <selection activeCell="I26" sqref="I26"/>
      <colBreaks count="1" manualBreakCount="1">
        <brk id="5" max="19" man="1"/>
      </colBreaks>
      <pageMargins left="0.25" right="0.25" top="0.75" bottom="0.75" header="0.3" footer="0.3"/>
      <pageSetup paperSize="9" scale="88" orientation="portrait" horizontalDpi="300" verticalDpi="300" r:id="rId31"/>
      <headerFooter>
        <oddFooter>&amp;C- &amp;P -</oddFooter>
      </headerFooter>
    </customSheetView>
    <customSheetView guid="{B08340CC-2F8B-4F4E-9370-E7DB80052212}" showGridLines="0">
      <colBreaks count="1" manualBreakCount="1">
        <brk id="5" max="19" man="1"/>
      </colBreaks>
      <pageMargins left="0.25" right="0.25" top="0.75" bottom="0.75" header="0.3" footer="0.3"/>
      <pageSetup paperSize="9" scale="88" orientation="portrait" horizontalDpi="300" verticalDpi="300" r:id="rId32"/>
      <headerFooter>
        <oddFooter>&amp;C- &amp;P -</oddFooter>
      </headerFooter>
    </customSheetView>
    <customSheetView guid="{441DB8A6-A33C-419D-875A-3F2FFBE6E0E8}" scale="85" showGridLines="0">
      <colBreaks count="1" manualBreakCount="1">
        <brk id="5" max="19" man="1"/>
      </colBreaks>
      <pageMargins left="0.25" right="0.25" top="0.75" bottom="0.75" header="0.3" footer="0.3"/>
      <pageSetup paperSize="9" scale="88" orientation="portrait" horizontalDpi="300" verticalDpi="300" r:id="rId33"/>
      <headerFooter>
        <oddFooter>&amp;C- &amp;P -</oddFooter>
      </headerFooter>
    </customSheetView>
    <customSheetView guid="{2BC28E4B-9C81-4843-8B55-63150A8DD92B}" scale="85" showGridLines="0">
      <colBreaks count="1" manualBreakCount="1">
        <brk id="5" max="19" man="1"/>
      </colBreaks>
      <pageMargins left="0.25" right="0.25" top="0.75" bottom="0.75" header="0.3" footer="0.3"/>
      <pageSetup paperSize="9" scale="88" orientation="portrait" horizontalDpi="300" verticalDpi="300" r:id="rId34"/>
      <headerFooter>
        <oddFooter>&amp;C- &amp;P -</oddFooter>
      </headerFooter>
    </customSheetView>
    <customSheetView guid="{CEC8D9A4-667A-441A-B348-38BA69B851DA}" scale="85" showGridLines="0">
      <colBreaks count="1" manualBreakCount="1">
        <brk id="5" max="19" man="1"/>
      </colBreaks>
      <pageMargins left="0.25" right="0.25" top="0.75" bottom="0.75" header="0.3" footer="0.3"/>
      <pageSetup paperSize="9" scale="88" orientation="portrait" horizontalDpi="300" verticalDpi="300" r:id="rId35"/>
      <headerFooter>
        <oddFooter>&amp;C- &amp;P -</oddFooter>
      </headerFooter>
    </customSheetView>
    <customSheetView guid="{84F041DC-148A-40FE-A6D1-68C2D054DF55}" scale="85" showGridLines="0">
      <colBreaks count="1" manualBreakCount="1">
        <brk id="5" max="19" man="1"/>
      </colBreaks>
      <pageMargins left="0.25" right="0.25" top="0.75" bottom="0.75" header="0.3" footer="0.3"/>
      <pageSetup paperSize="9" scale="88" orientation="portrait" horizontalDpi="300" verticalDpi="300" r:id="rId36"/>
      <headerFooter>
        <oddFooter>&amp;C- &amp;P -</oddFooter>
      </headerFooter>
    </customSheetView>
    <customSheetView guid="{EA8DD5C4-37CD-4D83-93C6-8AAE3FA22626}" scale="85" showGridLines="0">
      <colBreaks count="1" manualBreakCount="1">
        <brk id="5" max="19" man="1"/>
      </colBreaks>
      <pageMargins left="0.25" right="0.25" top="0.75" bottom="0.75" header="0.3" footer="0.3"/>
      <pageSetup paperSize="9" scale="88" orientation="portrait" horizontalDpi="300" verticalDpi="300" r:id="rId37"/>
      <headerFooter>
        <oddFooter>&amp;C- &amp;P -</oddFooter>
      </headerFooter>
    </customSheetView>
    <customSheetView guid="{EB719729-E4E7-4A6B-A0F2-B45634A8A39C}" scale="85" showGridLines="0">
      <colBreaks count="1" manualBreakCount="1">
        <brk id="5" max="19" man="1"/>
      </colBreaks>
      <pageMargins left="0.25" right="0.25" top="0.75" bottom="0.75" header="0.3" footer="0.3"/>
      <pageSetup paperSize="9" scale="88" orientation="portrait" horizontalDpi="300" verticalDpi="300" r:id="rId38"/>
      <headerFooter>
        <oddFooter>&amp;C- &amp;P -</oddFooter>
      </headerFooter>
    </customSheetView>
    <customSheetView guid="{3BCE3315-BEC0-4AD9-A818-0BC0D795FE7B}" scale="85" showGridLines="0" printArea="1">
      <colBreaks count="1" manualBreakCount="1">
        <brk id="5" max="19" man="1"/>
      </colBreaks>
      <pageMargins left="0.25" right="0.25" top="0.75" bottom="0.75" header="0.3" footer="0.3"/>
      <pageSetup paperSize="9" scale="88" orientation="portrait" horizontalDpi="300" verticalDpi="300" r:id="rId39"/>
      <headerFooter>
        <oddFooter>&amp;C- &amp;P -</oddFooter>
      </headerFooter>
    </customSheetView>
    <customSheetView guid="{D5E8139D-26D3-42E5-96BB-6121322C48CB}" scale="85" showGridLines="0">
      <colBreaks count="1" manualBreakCount="1">
        <brk id="5" max="19" man="1"/>
      </colBreaks>
      <pageMargins left="0.25" right="0.25" top="0.75" bottom="0.75" header="0.3" footer="0.3"/>
      <pageSetup paperSize="9" scale="88" orientation="portrait" horizontalDpi="300" verticalDpi="300" r:id="rId40"/>
      <headerFooter>
        <oddFooter>&amp;C- &amp;P -</oddFooter>
      </headerFooter>
    </customSheetView>
    <customSheetView guid="{A7A537DD-3639-4028-8374-24EF93F7F50D}" scale="85" showGridLines="0" printArea="1">
      <colBreaks count="1" manualBreakCount="1">
        <brk id="5" max="19" man="1"/>
      </colBreaks>
      <pageMargins left="0.25" right="0.25" top="0.75" bottom="0.75" header="0.3" footer="0.3"/>
      <pageSetup paperSize="9" scale="88" orientation="portrait" horizontalDpi="300" verticalDpi="300" r:id="rId41"/>
      <headerFooter>
        <oddFooter>&amp;C- &amp;P -</oddFooter>
      </headerFooter>
    </customSheetView>
    <customSheetView guid="{0B51740E-E870-447D-82CF-F9426A0FDB8A}" scale="85" showGridLines="0">
      <colBreaks count="1" manualBreakCount="1">
        <brk id="5" max="19" man="1"/>
      </colBreaks>
      <pageMargins left="0.25" right="0.25" top="0.75" bottom="0.75" header="0.3" footer="0.3"/>
      <pageSetup paperSize="9" scale="88" orientation="portrait" horizontalDpi="300" verticalDpi="300" r:id="rId42"/>
      <headerFooter>
        <oddFooter>&amp;C- &amp;P -</oddFooter>
      </headerFooter>
    </customSheetView>
    <customSheetView guid="{B25978DA-B72A-4DF3-B7F6-0B7323E18582}" scale="85" showGridLines="0">
      <colBreaks count="1" manualBreakCount="1">
        <brk id="5" max="19" man="1"/>
      </colBreaks>
      <pageMargins left="0.25" right="0.25" top="0.75" bottom="0.75" header="0.3" footer="0.3"/>
      <pageSetup paperSize="9" scale="88" orientation="portrait" horizontalDpi="300" verticalDpi="300" r:id="rId43"/>
      <headerFooter>
        <oddFooter>&amp;C- &amp;P -</oddFooter>
      </headerFooter>
    </customSheetView>
    <customSheetView guid="{1FD8CC80-ABBD-4004-965D-7C3A94C6060A}" scale="85" showGridLines="0" printArea="1">
      <colBreaks count="1" manualBreakCount="1">
        <brk id="5" max="19" man="1"/>
      </colBreaks>
      <pageMargins left="0.25" right="0.25" top="0.75" bottom="0.75" header="0.3" footer="0.3"/>
      <pageSetup paperSize="9" scale="88" orientation="portrait" horizontalDpi="300" verticalDpi="300" r:id="rId44"/>
      <headerFooter>
        <oddFooter>&amp;C- &amp;P -</oddFooter>
      </headerFooter>
    </customSheetView>
    <customSheetView guid="{4B3B3520-A8B7-4246-A658-5E3046C11156}" scale="85" showGridLines="0" printArea="1">
      <colBreaks count="1" manualBreakCount="1">
        <brk id="5" max="19" man="1"/>
      </colBreaks>
      <pageMargins left="0.25" right="0.25" top="0.75" bottom="0.75" header="0.3" footer="0.3"/>
      <pageSetup paperSize="9" scale="88" orientation="portrait" horizontalDpi="300" verticalDpi="300" r:id="rId45"/>
      <headerFooter>
        <oddFooter>&amp;C- &amp;P -</oddFooter>
      </headerFooter>
    </customSheetView>
    <customSheetView guid="{8AC86257-3275-45B0-9EB5-FCC978284538}" scale="85" showGridLines="0">
      <colBreaks count="1" manualBreakCount="1">
        <brk id="5" max="19" man="1"/>
      </colBreaks>
      <pageMargins left="0.25" right="0.25" top="0.75" bottom="0.75" header="0.3" footer="0.3"/>
      <pageSetup paperSize="9" scale="88" orientation="portrait" horizontalDpi="300" verticalDpi="300" r:id="rId46"/>
      <headerFooter>
        <oddFooter>&amp;C- &amp;P -</oddFooter>
      </headerFooter>
    </customSheetView>
    <customSheetView guid="{E45D6C9F-29CA-4814-BB11-FCF7794E8FD9}" scale="85" showGridLines="0" printArea="1">
      <colBreaks count="1" manualBreakCount="1">
        <brk id="5" max="19" man="1"/>
      </colBreaks>
      <pageMargins left="0.25" right="0.25" top="0.75" bottom="0.75" header="0.3" footer="0.3"/>
      <pageSetup paperSize="9" scale="88" orientation="portrait" horizontalDpi="300" verticalDpi="300" r:id="rId47"/>
      <headerFooter>
        <oddFooter>&amp;C- &amp;P -</oddFooter>
      </headerFooter>
    </customSheetView>
    <customSheetView guid="{8B4E2514-D1F2-4DC0-817C-9C588D7DCCCB}" scale="85" showGridLines="0" printArea="1">
      <colBreaks count="1" manualBreakCount="1">
        <brk id="5" max="19" man="1"/>
      </colBreaks>
      <pageMargins left="0.25" right="0.25" top="0.75" bottom="0.75" header="0.3" footer="0.3"/>
      <pageSetup paperSize="9" scale="88" orientation="portrait" horizontalDpi="300" verticalDpi="300" r:id="rId48"/>
      <headerFooter>
        <oddFooter>&amp;C- &amp;P -</oddFooter>
      </headerFooter>
    </customSheetView>
    <customSheetView guid="{C0326AA0-4A84-4874-8CF5-FBF582EDE8E4}" scale="85" showGridLines="0" printArea="1">
      <colBreaks count="1" manualBreakCount="1">
        <brk id="5" max="19" man="1"/>
      </colBreaks>
      <pageMargins left="0.25" right="0.25" top="0.75" bottom="0.75" header="0.3" footer="0.3"/>
      <pageSetup paperSize="9" scale="88" orientation="portrait" horizontalDpi="300" verticalDpi="300" r:id="rId49"/>
      <headerFooter>
        <oddFooter>&amp;C- &amp;P -</oddFooter>
      </headerFooter>
    </customSheetView>
    <customSheetView guid="{59B93C71-A242-4D48-B468-4BF3F954629F}" scale="85" showGridLines="0" printArea="1">
      <colBreaks count="1" manualBreakCount="1">
        <brk id="5" max="19" man="1"/>
      </colBreaks>
      <pageMargins left="0.25" right="0.25" top="0.75" bottom="0.75" header="0.3" footer="0.3"/>
      <pageSetup paperSize="9" scale="88" orientation="portrait" horizontalDpi="300" verticalDpi="300" r:id="rId50"/>
      <headerFooter>
        <oddFooter>&amp;C- &amp;P -</oddFooter>
      </headerFooter>
    </customSheetView>
    <customSheetView guid="{1E58E4D1-4C75-4B8C-BEB1-17A46DD86746}" scale="85" showGridLines="0">
      <colBreaks count="1" manualBreakCount="1">
        <brk id="5" max="19" man="1"/>
      </colBreaks>
      <pageMargins left="0.25" right="0.25" top="0.75" bottom="0.75" header="0.3" footer="0.3"/>
      <pageSetup paperSize="9" scale="88" orientation="portrait" horizontalDpi="300" verticalDpi="300" r:id="rId51"/>
      <headerFooter>
        <oddFooter>&amp;C- &amp;P -</oddFooter>
      </headerFooter>
    </customSheetView>
    <customSheetView guid="{D71B0015-E1E5-4683-BC96-4B8372B0A92C}" scale="85" showGridLines="0" printArea="1">
      <colBreaks count="1" manualBreakCount="1">
        <brk id="5" max="19" man="1"/>
      </colBreaks>
      <pageMargins left="0.25" right="0.25" top="0.75" bottom="0.75" header="0.3" footer="0.3"/>
      <pageSetup paperSize="9" scale="88" orientation="portrait" horizontalDpi="300" verticalDpi="300" r:id="rId52"/>
      <headerFooter>
        <oddFooter>&amp;C- &amp;P -</oddFooter>
      </headerFooter>
    </customSheetView>
    <customSheetView guid="{7A9295A9-5D4A-4252-8AE5-EAA229FB3161}" scale="85" showGridLines="0" printArea="1">
      <colBreaks count="1" manualBreakCount="1">
        <brk id="5" max="19" man="1"/>
      </colBreaks>
      <pageMargins left="0.25" right="0.25" top="0.75" bottom="0.75" header="0.3" footer="0.3"/>
      <pageSetup paperSize="9" scale="88" orientation="portrait" horizontalDpi="300" verticalDpi="300" r:id="rId53"/>
      <headerFooter>
        <oddFooter>&amp;C- &amp;P -</oddFooter>
      </headerFooter>
    </customSheetView>
    <customSheetView guid="{034C4040-D496-4677-9760-C8AFC8A3816C}" scale="85" showGridLines="0">
      <colBreaks count="1" manualBreakCount="1">
        <brk id="5" max="19" man="1"/>
      </colBreaks>
      <pageMargins left="0.25" right="0.25" top="0.75" bottom="0.75" header="0.3" footer="0.3"/>
      <pageSetup paperSize="9" scale="88" orientation="portrait" horizontalDpi="300" verticalDpi="300" r:id="rId54"/>
      <headerFooter>
        <oddFooter>&amp;C- &amp;P -</oddFooter>
      </headerFooter>
    </customSheetView>
    <customSheetView guid="{430D13A4-4EC3-4F3B-94F5-67B604D20D98}" scale="85" showGridLines="0" printArea="1">
      <colBreaks count="1" manualBreakCount="1">
        <brk id="5" max="19" man="1"/>
      </colBreaks>
      <pageMargins left="0.25" right="0.25" top="0.75" bottom="0.75" header="0.3" footer="0.3"/>
      <pageSetup paperSize="9" scale="88" orientation="portrait" horizontalDpi="300" verticalDpi="300" r:id="rId55"/>
      <headerFooter>
        <oddFooter>&amp;C- &amp;P -</oddFooter>
      </headerFooter>
    </customSheetView>
    <customSheetView guid="{337CCED3-5E6B-4E3D-BC98-489707EF974E}"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56"/>
      <headerFooter>
        <oddFooter>&amp;C- &amp;P -</oddFooter>
      </headerFooter>
    </customSheetView>
    <customSheetView guid="{0EDD8A79-DA95-4C03-AB90-8EF8BEF7366A}" scale="85" showGridLines="0">
      <selection activeCell="N26" sqref="N26"/>
      <colBreaks count="1" manualBreakCount="1">
        <brk id="5" max="19" man="1"/>
      </colBreaks>
      <pageMargins left="0.25" right="0.25" top="0.75" bottom="0.75" header="0.3" footer="0.3"/>
      <pageSetup paperSize="9" scale="88" orientation="portrait" horizontalDpi="300" verticalDpi="300" r:id="rId57"/>
      <headerFooter>
        <oddFooter>&amp;C- &amp;P -</oddFooter>
      </headerFooter>
    </customSheetView>
    <customSheetView guid="{214495F1-9B71-47E5-887D-A07A1A95C8B8}" scale="85" showGridLines="0">
      <selection activeCell="N26" sqref="N26"/>
      <colBreaks count="1" manualBreakCount="1">
        <brk id="5" max="19" man="1"/>
      </colBreaks>
      <pageMargins left="0.25" right="0.25" top="0.75" bottom="0.75" header="0.3" footer="0.3"/>
      <pageSetup paperSize="9" scale="88" orientation="portrait" horizontalDpi="300" verticalDpi="300" r:id="rId58"/>
      <headerFooter>
        <oddFooter>&amp;C- &amp;P -</oddFooter>
      </headerFooter>
    </customSheetView>
    <customSheetView guid="{CD8CBEF9-02F2-47BF-8155-972E366007BB}"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59"/>
      <headerFooter>
        <oddFooter>&amp;C- &amp;P -</oddFooter>
      </headerFooter>
    </customSheetView>
    <customSheetView guid="{BD61EDB6-A93F-4890-AEDE-32E26E64EB3F}"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60"/>
      <headerFooter>
        <oddFooter>&amp;C- &amp;P -</oddFooter>
      </headerFooter>
    </customSheetView>
    <customSheetView guid="{2551149C-B400-4FF7-9C66-7D38AF192CD3}" scale="85" showGridLines="0">
      <selection activeCell="N26" sqref="N26"/>
      <colBreaks count="1" manualBreakCount="1">
        <brk id="5" max="19" man="1"/>
      </colBreaks>
      <pageMargins left="0.25" right="0.25" top="0.75" bottom="0.75" header="0.3" footer="0.3"/>
      <pageSetup paperSize="9" scale="88" orientation="portrait" horizontalDpi="300" verticalDpi="300" r:id="rId61"/>
      <headerFooter>
        <oddFooter>&amp;C- &amp;P -</oddFooter>
      </headerFooter>
    </customSheetView>
    <customSheetView guid="{F0A88F7F-B050-44D2-9557-2B68B424EAF3}" scale="85" showGridLines="0">
      <selection activeCell="N26" sqref="N26"/>
      <colBreaks count="1" manualBreakCount="1">
        <brk id="5" max="19" man="1"/>
      </colBreaks>
      <pageMargins left="0.25" right="0.25" top="0.75" bottom="0.75" header="0.3" footer="0.3"/>
      <pageSetup paperSize="9" scale="88" orientation="portrait" horizontalDpi="300" verticalDpi="300" r:id="rId62"/>
      <headerFooter>
        <oddFooter>&amp;C- &amp;P -</oddFooter>
      </headerFooter>
    </customSheetView>
    <customSheetView guid="{2868789A-41EF-4245-B3C9-D4B5F666F8F4}"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63"/>
      <headerFooter>
        <oddFooter>&amp;C- &amp;P -</oddFooter>
      </headerFooter>
    </customSheetView>
    <customSheetView guid="{D4061CCF-D275-4D76-9A0F-61EA73C6A533}"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64"/>
      <headerFooter>
        <oddFooter>&amp;C- &amp;P -</oddFooter>
      </headerFooter>
    </customSheetView>
    <customSheetView guid="{EDD10121-F027-40CB-A383-1ABBBA7824D4}" scale="85" showGridLines="0" printArea="1">
      <selection activeCell="N26" sqref="N26"/>
      <colBreaks count="1" manualBreakCount="1">
        <brk id="5" max="19" man="1"/>
      </colBreaks>
      <pageMargins left="0.25" right="0.25" top="0.75" bottom="0.75" header="0.3" footer="0.3"/>
      <pageSetup paperSize="9" scale="88" orientation="portrait" horizontalDpi="300" verticalDpi="300" r:id="rId65"/>
      <headerFooter>
        <oddFooter>&amp;C- &amp;P -</oddFooter>
      </headerFooter>
    </customSheetView>
    <customSheetView guid="{D6BD57F8-F6EE-4534-8181-C57064A1B98C}" scale="115" showGridLines="0">
      <selection activeCell="G3" sqref="G3"/>
      <colBreaks count="1" manualBreakCount="1">
        <brk id="5" max="19" man="1"/>
      </colBreaks>
      <pageMargins left="0.25" right="0.25" top="0.75" bottom="0.75" header="0.3" footer="0.3"/>
      <pageSetup paperSize="9" scale="88" orientation="portrait" horizontalDpi="300" verticalDpi="300" r:id="rId66"/>
      <headerFooter>
        <oddFooter>&amp;C- &amp;P -</oddFooter>
      </headerFooter>
    </customSheetView>
    <customSheetView guid="{277459B4-A39D-41CB-B2BE-AB6578293E76}" scale="115" showGridLines="0" printArea="1">
      <selection activeCell="G3" sqref="G3"/>
      <colBreaks count="1" manualBreakCount="1">
        <brk id="5" max="19" man="1"/>
      </colBreaks>
      <pageMargins left="0.25" right="0.25" top="0.75" bottom="0.75" header="0.3" footer="0.3"/>
      <pageSetup paperSize="9" scale="88" orientation="portrait" horizontalDpi="300" verticalDpi="300" r:id="rId67"/>
      <headerFooter>
        <oddFooter>&amp;C- &amp;P -</oddFooter>
      </headerFooter>
    </customSheetView>
  </customSheetViews>
  <phoneticPr fontId="7"/>
  <hyperlinks>
    <hyperlink ref="E1" location="目次!A1" display="目次へ戻る"/>
  </hyperlinks>
  <pageMargins left="0.25" right="0.25" top="0.75" bottom="0.75" header="0.3" footer="0.3"/>
  <pageSetup paperSize="9" scale="88" orientation="portrait" horizontalDpi="300" verticalDpi="300" r:id="rId68"/>
  <headerFooter>
    <oddFooter>&amp;C- &amp;P -</oddFooter>
  </headerFooter>
  <colBreaks count="1" manualBreakCount="1">
    <brk id="5" max="19" man="1"/>
  </colBreaks>
  <drawing r:id="rId69"/>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5"/>
  <sheetViews>
    <sheetView showGridLines="0" zoomScaleNormal="115" zoomScaleSheetLayoutView="100" workbookViewId="0">
      <selection activeCell="N24" sqref="N24"/>
    </sheetView>
  </sheetViews>
  <sheetFormatPr defaultRowHeight="13.5"/>
  <cols>
    <col min="1" max="2" width="11.875" customWidth="1"/>
    <col min="3" max="3" width="14.125" customWidth="1"/>
    <col min="4" max="4" width="14.625" customWidth="1"/>
    <col min="5" max="5" width="10.625" bestFit="1" customWidth="1"/>
    <col min="6" max="6" width="4.625" customWidth="1"/>
    <col min="15" max="15" width="9.25" bestFit="1" customWidth="1"/>
    <col min="18" max="18" width="13.125" customWidth="1"/>
    <col min="19" max="19" width="13.875" customWidth="1"/>
    <col min="20" max="20" width="6.875" customWidth="1"/>
  </cols>
  <sheetData>
    <row r="1" spans="1:7">
      <c r="E1" s="125" t="s">
        <v>399</v>
      </c>
    </row>
    <row r="2" spans="1:7" ht="18" customHeight="1">
      <c r="A2" t="s">
        <v>2467</v>
      </c>
      <c r="G2" t="s">
        <v>2467</v>
      </c>
    </row>
    <row r="4" spans="1:7" ht="37.5" customHeight="1">
      <c r="A4" s="48" t="s">
        <v>83</v>
      </c>
      <c r="B4" s="48" t="s">
        <v>332</v>
      </c>
      <c r="C4" s="162" t="s">
        <v>484</v>
      </c>
      <c r="D4" s="163" t="s">
        <v>485</v>
      </c>
      <c r="E4" s="158"/>
    </row>
    <row r="5" spans="1:7" ht="22.5" customHeight="1">
      <c r="A5" s="50">
        <v>2007</v>
      </c>
      <c r="B5" s="50" t="s">
        <v>455</v>
      </c>
      <c r="C5" s="161">
        <v>10199</v>
      </c>
      <c r="D5" s="160">
        <v>183100</v>
      </c>
      <c r="E5" s="131"/>
    </row>
    <row r="6" spans="1:7" ht="22.5" customHeight="1">
      <c r="A6" s="50">
        <v>2008</v>
      </c>
      <c r="B6" s="50" t="s">
        <v>483</v>
      </c>
      <c r="C6" s="161">
        <v>8934</v>
      </c>
      <c r="D6" s="160">
        <v>161560</v>
      </c>
      <c r="E6" s="137"/>
    </row>
    <row r="7" spans="1:7" ht="22.5" customHeight="1">
      <c r="A7" s="50">
        <v>2009</v>
      </c>
      <c r="B7" s="50" t="s">
        <v>401</v>
      </c>
      <c r="C7" s="161">
        <v>7372</v>
      </c>
      <c r="D7" s="160">
        <v>152954</v>
      </c>
      <c r="E7" s="137"/>
    </row>
    <row r="8" spans="1:7" ht="22.5" customHeight="1">
      <c r="A8" s="50">
        <v>2010</v>
      </c>
      <c r="B8" s="50" t="s">
        <v>106</v>
      </c>
      <c r="C8" s="161">
        <v>8291</v>
      </c>
      <c r="D8" s="160">
        <v>185067</v>
      </c>
      <c r="E8" s="19"/>
    </row>
    <row r="9" spans="1:7" ht="22.5" customHeight="1">
      <c r="A9" s="50">
        <v>2011</v>
      </c>
      <c r="B9" s="50" t="s">
        <v>107</v>
      </c>
      <c r="C9" s="161">
        <v>7910</v>
      </c>
      <c r="D9" s="160">
        <v>164111</v>
      </c>
    </row>
    <row r="10" spans="1:7" ht="22.5" customHeight="1">
      <c r="A10" s="50">
        <v>2012</v>
      </c>
      <c r="B10" s="50" t="s">
        <v>108</v>
      </c>
      <c r="C10" s="161">
        <v>7760</v>
      </c>
      <c r="D10" s="160">
        <v>176761</v>
      </c>
    </row>
    <row r="11" spans="1:7" ht="22.5" customHeight="1">
      <c r="A11" s="50">
        <v>2013</v>
      </c>
      <c r="B11" s="50" t="s">
        <v>109</v>
      </c>
      <c r="C11" s="161">
        <v>8411</v>
      </c>
      <c r="D11" s="160">
        <v>189433</v>
      </c>
    </row>
    <row r="12" spans="1:7" ht="22.5" customHeight="1">
      <c r="A12" s="229">
        <v>2014</v>
      </c>
      <c r="B12" s="229" t="s">
        <v>110</v>
      </c>
      <c r="C12" s="161">
        <v>8545</v>
      </c>
      <c r="D12" s="161">
        <v>201054</v>
      </c>
    </row>
    <row r="13" spans="1:7" ht="22.5" customHeight="1">
      <c r="A13" s="295">
        <v>2016</v>
      </c>
      <c r="B13" s="303" t="s">
        <v>112</v>
      </c>
      <c r="C13" s="310">
        <v>6810</v>
      </c>
      <c r="D13" s="310">
        <v>149017</v>
      </c>
    </row>
    <row r="14" spans="1:7" ht="22.5" customHeight="1">
      <c r="A14" s="246">
        <v>2017</v>
      </c>
      <c r="B14" s="247" t="s">
        <v>113</v>
      </c>
      <c r="C14" s="248">
        <v>7110</v>
      </c>
      <c r="D14" s="249">
        <v>170916</v>
      </c>
    </row>
    <row r="15" spans="1:7" ht="22.5" customHeight="1">
      <c r="A15" s="51">
        <v>2018</v>
      </c>
      <c r="B15" s="50" t="s">
        <v>114</v>
      </c>
      <c r="C15" s="161">
        <v>7101</v>
      </c>
      <c r="D15" s="160">
        <v>174911</v>
      </c>
    </row>
    <row r="16" spans="1:7" ht="22.5" customHeight="1">
      <c r="A16" s="51">
        <v>2019</v>
      </c>
      <c r="B16" s="50" t="s">
        <v>341</v>
      </c>
      <c r="C16" s="161">
        <v>6697</v>
      </c>
      <c r="D16" s="160">
        <v>167423</v>
      </c>
    </row>
    <row r="17" spans="1:4" ht="22.5" customHeight="1">
      <c r="A17" s="228">
        <v>2020</v>
      </c>
      <c r="B17" s="229" t="s">
        <v>116</v>
      </c>
      <c r="C17" s="161">
        <v>6321</v>
      </c>
      <c r="D17" s="161">
        <v>157242</v>
      </c>
    </row>
    <row r="18" spans="1:4" ht="22.5" customHeight="1">
      <c r="A18" s="295">
        <v>2021</v>
      </c>
      <c r="B18" s="303" t="s">
        <v>366</v>
      </c>
      <c r="C18" s="309">
        <v>6467</v>
      </c>
      <c r="D18" s="309">
        <v>164551</v>
      </c>
    </row>
    <row r="19" spans="1:4" ht="22.5" customHeight="1"/>
    <row r="20" spans="1:4" s="209" customFormat="1">
      <c r="C20" s="274"/>
      <c r="D20" s="274"/>
    </row>
    <row r="21" spans="1:4" ht="22.5" customHeight="1"/>
    <row r="22" spans="1:4" s="209" customFormat="1"/>
    <row r="23" spans="1:4" ht="22.5" customHeight="1"/>
    <row r="24" spans="1:4" ht="22.5" customHeight="1"/>
    <row r="25" spans="1:4" ht="22.5" customHeight="1"/>
  </sheetData>
  <customSheetViews>
    <customSheetView guid="{7638DF67-4320-4B2E-8CED-F30400A22A6F}" showGridLines="0" printArea="1">
      <selection activeCell="N24" sqref="N24"/>
      <colBreaks count="1" manualBreakCount="1">
        <brk id="5" max="19" man="1"/>
      </colBreaks>
      <pageMargins left="0.25" right="0.25" top="0.75" bottom="0.75" header="0.3" footer="0.3"/>
      <pageSetup paperSize="9" scale="88" orientation="portrait" horizontalDpi="300" verticalDpi="300" r:id="rId1"/>
      <headerFooter>
        <oddFooter>&amp;C- &amp;P -</oddFooter>
      </headerFooter>
    </customSheetView>
    <customSheetView guid="{033C36F7-E1E4-46BF-954B-BBA7310CE75C}" showGridLines="0">
      <selection activeCell="N24" sqref="N24"/>
      <colBreaks count="1" manualBreakCount="1">
        <brk id="5" max="19" man="1"/>
      </colBreaks>
      <pageMargins left="0.25" right="0.25" top="0.75" bottom="0.75" header="0.3" footer="0.3"/>
      <pageSetup paperSize="9" scale="88" orientation="portrait" horizontalDpi="300" verticalDpi="300" r:id="rId2"/>
      <headerFooter>
        <oddFooter>&amp;C- &amp;P -</oddFooter>
      </headerFooter>
    </customSheetView>
    <customSheetView guid="{36472B0F-2A8F-4437-8A5B-DB8B4B6E968E}" showGridLines="0" printArea="1">
      <selection activeCell="N24" sqref="N24"/>
      <colBreaks count="1" manualBreakCount="1">
        <brk id="5" max="19" man="1"/>
      </colBreaks>
      <pageMargins left="0.25" right="0.25" top="0.75" bottom="0.75" header="0.3" footer="0.3"/>
      <pageSetup paperSize="9" scale="88" orientation="portrait" horizontalDpi="300" verticalDpi="300" r:id="rId3"/>
      <headerFooter>
        <oddFooter>&amp;C- &amp;P -</oddFooter>
      </headerFooter>
    </customSheetView>
    <customSheetView guid="{2D0A6E8D-0408-4801-8FAA-C5FD88FF0EC2}" showGridLines="0">
      <selection activeCell="N24" sqref="N24"/>
      <colBreaks count="1" manualBreakCount="1">
        <brk id="5" max="19" man="1"/>
      </colBreaks>
      <pageMargins left="0.25" right="0.25" top="0.75" bottom="0.75" header="0.3" footer="0.3"/>
      <pageSetup paperSize="9" scale="88" orientation="portrait" horizontalDpi="300" verticalDpi="300" r:id="rId4"/>
      <headerFooter>
        <oddFooter>&amp;C- &amp;P -</oddFooter>
      </headerFooter>
    </customSheetView>
    <customSheetView guid="{CCAE2F8D-A096-471A-A5DB-761473E75C80}" showGridLines="0" printArea="1">
      <colBreaks count="1" manualBreakCount="1">
        <brk id="5" max="19" man="1"/>
      </colBreaks>
      <pageMargins left="0.25" right="0.25" top="0.75" bottom="0.75" header="0.3" footer="0.3"/>
      <pageSetup paperSize="9" scale="88" orientation="portrait" horizontalDpi="300" verticalDpi="300" r:id="rId5"/>
      <headerFooter>
        <oddFooter>&amp;C- &amp;P -</oddFooter>
      </headerFooter>
    </customSheetView>
    <customSheetView guid="{A70FDA42-82B2-4F14-8984-2E2044C05861}" showGridLines="0">
      <colBreaks count="1" manualBreakCount="1">
        <brk id="5" max="19" man="1"/>
      </colBreaks>
      <pageMargins left="0.25" right="0.25" top="0.75" bottom="0.75" header="0.3" footer="0.3"/>
      <pageSetup paperSize="9" scale="88" orientation="portrait" horizontalDpi="300" verticalDpi="300" r:id="rId6"/>
      <headerFooter>
        <oddFooter>&amp;C- &amp;P -</oddFooter>
      </headerFooter>
    </customSheetView>
    <customSheetView guid="{F8F8F397-D6A3-4BD0-9E53-3D39483D1CBF}" showGridLines="0">
      <colBreaks count="1" manualBreakCount="1">
        <brk id="5" max="19" man="1"/>
      </colBreaks>
      <pageMargins left="0.25" right="0.25" top="0.75" bottom="0.75" header="0.3" footer="0.3"/>
      <pageSetup paperSize="9" scale="88" orientation="portrait" horizontalDpi="300" verticalDpi="300" r:id="rId7"/>
      <headerFooter>
        <oddFooter>&amp;C- &amp;P -</oddFooter>
      </headerFooter>
    </customSheetView>
    <customSheetView guid="{D673FFEC-E07D-49B9-A0FC-BCF5FDFD2C67}" showGridLines="0">
      <colBreaks count="1" manualBreakCount="1">
        <brk id="5" max="19" man="1"/>
      </colBreaks>
      <pageMargins left="0.25" right="0.25" top="0.75" bottom="0.75" header="0.3" footer="0.3"/>
      <pageSetup paperSize="9" scale="88" orientation="portrait" horizontalDpi="300" verticalDpi="300" r:id="rId8"/>
      <headerFooter>
        <oddFooter>&amp;C- &amp;P -</oddFooter>
      </headerFooter>
    </customSheetView>
    <customSheetView guid="{EE98275F-E3BA-4A7E-BE2A-0F7F35847352}" showGridLines="0" printArea="1">
      <colBreaks count="1" manualBreakCount="1">
        <brk id="5" max="19" man="1"/>
      </colBreaks>
      <pageMargins left="0.25" right="0.25" top="0.75" bottom="0.75" header="0.3" footer="0.3"/>
      <pageSetup paperSize="9" scale="88" orientation="portrait" horizontalDpi="300" verticalDpi="300" r:id="rId9"/>
      <headerFooter>
        <oddFooter>&amp;C- &amp;P -</oddFooter>
      </headerFooter>
    </customSheetView>
    <customSheetView guid="{97E03D02-D480-4666-A6E1-59D4144B3FD9}" showGridLines="0" printArea="1">
      <colBreaks count="1" manualBreakCount="1">
        <brk id="5" max="19" man="1"/>
      </colBreaks>
      <pageMargins left="0.25" right="0.25" top="0.75" bottom="0.75" header="0.3" footer="0.3"/>
      <pageSetup paperSize="9" scale="88" orientation="portrait" horizontalDpi="300" verticalDpi="300" r:id="rId10"/>
      <headerFooter>
        <oddFooter>&amp;C- &amp;P -</oddFooter>
      </headerFooter>
    </customSheetView>
    <customSheetView guid="{9A3FFD83-48B2-47DA-8A5E-53892F5AF928}" showGridLines="0" printArea="1">
      <colBreaks count="1" manualBreakCount="1">
        <brk id="5" max="19" man="1"/>
      </colBreaks>
      <pageMargins left="0.25" right="0.25" top="0.75" bottom="0.75" header="0.3" footer="0.3"/>
      <pageSetup paperSize="9" scale="88" orientation="portrait" horizontalDpi="300" verticalDpi="300" r:id="rId11"/>
      <headerFooter>
        <oddFooter>&amp;C- &amp;P -</oddFooter>
      </headerFooter>
    </customSheetView>
    <customSheetView guid="{717D5D0E-03BD-42FE-B02F-A9FF9CADF1A5}" showGridLines="0">
      <colBreaks count="1" manualBreakCount="1">
        <brk id="5" max="19" man="1"/>
      </colBreaks>
      <pageMargins left="0.25" right="0.25" top="0.75" bottom="0.75" header="0.3" footer="0.3"/>
      <pageSetup paperSize="9" scale="88" orientation="portrait" horizontalDpi="300" verticalDpi="300" r:id="rId12"/>
      <headerFooter>
        <oddFooter>&amp;C- &amp;P -</oddFooter>
      </headerFooter>
    </customSheetView>
    <customSheetView guid="{30A2590E-B68F-488E-B4E2-55E3D8A53AAC}" showGridLines="0">
      <colBreaks count="1" manualBreakCount="1">
        <brk id="5" max="19" man="1"/>
      </colBreaks>
      <pageMargins left="0.25" right="0.25" top="0.75" bottom="0.75" header="0.3" footer="0.3"/>
      <pageSetup paperSize="9" scale="88" orientation="portrait" horizontalDpi="300" verticalDpi="300" r:id="rId13"/>
      <headerFooter>
        <oddFooter>&amp;C- &amp;P -</oddFooter>
      </headerFooter>
    </customSheetView>
    <customSheetView guid="{031DD57E-C293-423A-8DF7-B2FDC9241663}" showGridLines="0">
      <colBreaks count="1" manualBreakCount="1">
        <brk id="5" max="19" man="1"/>
      </colBreaks>
      <pageMargins left="0.25" right="0.25" top="0.75" bottom="0.75" header="0.3" footer="0.3"/>
      <pageSetup paperSize="9" scale="88" orientation="portrait" horizontalDpi="300" verticalDpi="300" r:id="rId14"/>
      <headerFooter>
        <oddFooter>&amp;C- &amp;P -</oddFooter>
      </headerFooter>
    </customSheetView>
    <customSheetView guid="{F9B3178F-FE3C-420E-BE2A-18A94A5552B8}" showGridLines="0">
      <colBreaks count="1" manualBreakCount="1">
        <brk id="5" max="19" man="1"/>
      </colBreaks>
      <pageMargins left="0.25" right="0.25" top="0.75" bottom="0.75" header="0.3" footer="0.3"/>
      <pageSetup paperSize="9" scale="88" orientation="portrait" horizontalDpi="300" verticalDpi="300" r:id="rId15"/>
      <headerFooter>
        <oddFooter>&amp;C- &amp;P -</oddFooter>
      </headerFooter>
    </customSheetView>
    <customSheetView guid="{F314B098-4B95-4B92-8423-CB04A69922DF}" showGridLines="0" printArea="1">
      <colBreaks count="1" manualBreakCount="1">
        <brk id="5" max="19" man="1"/>
      </colBreaks>
      <pageMargins left="0.25" right="0.25" top="0.75" bottom="0.75" header="0.3" footer="0.3"/>
      <pageSetup paperSize="9" scale="88" orientation="portrait" horizontalDpi="300" verticalDpi="300" r:id="rId16"/>
      <headerFooter>
        <oddFooter>&amp;C- &amp;P -</oddFooter>
      </headerFooter>
    </customSheetView>
    <customSheetView guid="{BBA60712-7519-46EB-A3CF-B043CF2D8D90}" showGridLines="0" printArea="1">
      <colBreaks count="1" manualBreakCount="1">
        <brk id="5" max="19" man="1"/>
      </colBreaks>
      <pageMargins left="0.25" right="0.25" top="0.75" bottom="0.75" header="0.3" footer="0.3"/>
      <pageSetup paperSize="9" scale="88" orientation="portrait" horizontalDpi="300" verticalDpi="300" r:id="rId17"/>
      <headerFooter>
        <oddFooter>&amp;C- &amp;P -</oddFooter>
      </headerFooter>
    </customSheetView>
    <customSheetView guid="{FAEA9D20-506D-4159-8291-B8ED06C29A08}" showGridLines="0">
      <colBreaks count="1" manualBreakCount="1">
        <brk id="5" max="19" man="1"/>
      </colBreaks>
      <pageMargins left="0.25" right="0.25" top="0.75" bottom="0.75" header="0.3" footer="0.3"/>
      <pageSetup paperSize="9" scale="88" orientation="portrait" horizontalDpi="300" verticalDpi="300" r:id="rId18"/>
      <headerFooter>
        <oddFooter>&amp;C- &amp;P -</oddFooter>
      </headerFooter>
    </customSheetView>
    <customSheetView guid="{499C3B7B-ECFB-4FFB-BA0B-0B7B9DCC326F}" showGridLines="0" printArea="1">
      <colBreaks count="1" manualBreakCount="1">
        <brk id="5" max="19" man="1"/>
      </colBreaks>
      <pageMargins left="0.25" right="0.25" top="0.75" bottom="0.75" header="0.3" footer="0.3"/>
      <pageSetup paperSize="9" scale="88" orientation="portrait" horizontalDpi="300" verticalDpi="300" r:id="rId19"/>
      <headerFooter>
        <oddFooter>&amp;C- &amp;P -</oddFooter>
      </headerFooter>
    </customSheetView>
    <customSheetView guid="{582EB886-5348-41F7-B6C3-7D5782D3ACD9}" showGridLines="0">
      <colBreaks count="1" manualBreakCount="1">
        <brk id="5" max="19" man="1"/>
      </colBreaks>
      <pageMargins left="0.25" right="0.25" top="0.75" bottom="0.75" header="0.3" footer="0.3"/>
      <pageSetup paperSize="9" scale="88" orientation="portrait" horizontalDpi="300" verticalDpi="300" r:id="rId20"/>
      <headerFooter>
        <oddFooter>&amp;C- &amp;P -</oddFooter>
      </headerFooter>
    </customSheetView>
    <customSheetView guid="{67A28A89-E198-4A6E-809F-7C1EE1D592B0}" showGridLines="0" printArea="1">
      <colBreaks count="1" manualBreakCount="1">
        <brk id="5" max="19" man="1"/>
      </colBreaks>
      <pageMargins left="0.25" right="0.25" top="0.75" bottom="0.75" header="0.3" footer="0.3"/>
      <pageSetup paperSize="9" scale="88" orientation="portrait" horizontalDpi="300" verticalDpi="300" r:id="rId21"/>
      <headerFooter>
        <oddFooter>&amp;C- &amp;P -</oddFooter>
      </headerFooter>
    </customSheetView>
    <customSheetView guid="{CED0B8D9-B004-48AD-A858-70C151F3F6A0}" showGridLines="0">
      <colBreaks count="1" manualBreakCount="1">
        <brk id="5" max="19" man="1"/>
      </colBreaks>
      <pageMargins left="0.25" right="0.25" top="0.75" bottom="0.75" header="0.3" footer="0.3"/>
      <pageSetup paperSize="9" scale="88" orientation="portrait" horizontalDpi="300" verticalDpi="300" r:id="rId22"/>
      <headerFooter>
        <oddFooter>&amp;C- &amp;P -</oddFooter>
      </headerFooter>
    </customSheetView>
    <customSheetView guid="{76A99285-706C-47CC-88FC-63EDE717FCB7}" showGridLines="0">
      <colBreaks count="1" manualBreakCount="1">
        <brk id="5" max="19" man="1"/>
      </colBreaks>
      <pageMargins left="0.25" right="0.25" top="0.75" bottom="0.75" header="0.3" footer="0.3"/>
      <pageSetup paperSize="9" scale="88" orientation="portrait" horizontalDpi="300" verticalDpi="300" r:id="rId23"/>
      <headerFooter>
        <oddFooter>&amp;C- &amp;P -</oddFooter>
      </headerFooter>
    </customSheetView>
    <customSheetView guid="{00865AC3-5823-4499-87D6-A32864153DFC}" showGridLines="0">
      <colBreaks count="1" manualBreakCount="1">
        <brk id="5" max="19" man="1"/>
      </colBreaks>
      <pageMargins left="0.25" right="0.25" top="0.75" bottom="0.75" header="0.3" footer="0.3"/>
      <pageSetup paperSize="9" scale="88" orientation="portrait" horizontalDpi="300" verticalDpi="300" r:id="rId24"/>
      <headerFooter>
        <oddFooter>&amp;C- &amp;P -</oddFooter>
      </headerFooter>
    </customSheetView>
    <customSheetView guid="{4C996794-21C9-40EE-B88C-250D84FCBF6D}" scale="70" showGridLines="0" printArea="1">
      <colBreaks count="1" manualBreakCount="1">
        <brk id="5" max="19" man="1"/>
      </colBreaks>
      <pageMargins left="0.25" right="0.25" top="0.75" bottom="0.75" header="0.3" footer="0.3"/>
      <pageSetup paperSize="9" scale="88" orientation="portrait" horizontalDpi="300" verticalDpi="300" r:id="rId25"/>
      <headerFooter>
        <oddFooter>&amp;C- &amp;P -</oddFooter>
      </headerFooter>
    </customSheetView>
    <customSheetView guid="{730C8BCB-35C7-41C2-8A28-9035E6835433}" scale="70" showGridLines="0">
      <colBreaks count="1" manualBreakCount="1">
        <brk id="5" max="19" man="1"/>
      </colBreaks>
      <pageMargins left="0.25" right="0.25" top="0.75" bottom="0.75" header="0.3" footer="0.3"/>
      <pageSetup paperSize="9" scale="88" orientation="portrait" horizontalDpi="300" verticalDpi="300" r:id="rId26"/>
      <headerFooter>
        <oddFooter>&amp;C- &amp;P -</oddFooter>
      </headerFooter>
    </customSheetView>
    <customSheetView guid="{53F629EA-943E-4BA6-8572-8C25DF74046C}" scale="70" showGridLines="0">
      <colBreaks count="1" manualBreakCount="1">
        <brk id="5" max="19" man="1"/>
      </colBreaks>
      <pageMargins left="0.25" right="0.25" top="0.75" bottom="0.75" header="0.3" footer="0.3"/>
      <pageSetup paperSize="9" scale="88" orientation="portrait" horizontalDpi="300" verticalDpi="300" r:id="rId27"/>
      <headerFooter>
        <oddFooter>&amp;C- &amp;P -</oddFooter>
      </headerFooter>
    </customSheetView>
    <customSheetView guid="{607BA1E7-39D6-42C5-94A0-79958193A92D}" scale="70" showGridLines="0">
      <colBreaks count="1" manualBreakCount="1">
        <brk id="5" max="19" man="1"/>
      </colBreaks>
      <pageMargins left="0.25" right="0.25" top="0.75" bottom="0.75" header="0.3" footer="0.3"/>
      <pageSetup paperSize="9" scale="88" orientation="portrait" horizontalDpi="300" verticalDpi="300" r:id="rId28"/>
      <headerFooter>
        <oddFooter>&amp;C- &amp;P -</oddFooter>
      </headerFooter>
    </customSheetView>
    <customSheetView guid="{8EB6928C-5D8E-417C-8B5C-C28F488EA60F}" scale="70" showGridLines="0">
      <colBreaks count="1" manualBreakCount="1">
        <brk id="5" max="19" man="1"/>
      </colBreaks>
      <pageMargins left="0.25" right="0.25" top="0.75" bottom="0.75" header="0.3" footer="0.3"/>
      <pageSetup paperSize="9" scale="88" orientation="portrait" horizontalDpi="300" verticalDpi="300" r:id="rId29"/>
      <headerFooter>
        <oddFooter>&amp;C- &amp;P -</oddFooter>
      </headerFooter>
    </customSheetView>
    <customSheetView guid="{7633100C-5BBA-4367-90F6-351983AFCCA3}" scale="70" showGridLines="0">
      <colBreaks count="1" manualBreakCount="1">
        <brk id="5" max="19" man="1"/>
      </colBreaks>
      <pageMargins left="0.25" right="0.25" top="0.75" bottom="0.75" header="0.3" footer="0.3"/>
      <pageSetup paperSize="9" scale="88" orientation="portrait" horizontalDpi="300" verticalDpi="300" r:id="rId30"/>
      <headerFooter>
        <oddFooter>&amp;C- &amp;P -</oddFooter>
      </headerFooter>
    </customSheetView>
    <customSheetView guid="{A7A8BE2C-D7F6-43E2-B07A-EC84F7EA809C}" scale="80" showGridLines="0" printArea="1">
      <selection activeCell="I26" sqref="I26"/>
      <colBreaks count="1" manualBreakCount="1">
        <brk id="5" max="19" man="1"/>
      </colBreaks>
      <pageMargins left="0.25" right="0.25" top="0.75" bottom="0.75" header="0.3" footer="0.3"/>
      <pageSetup paperSize="9" scale="88" orientation="portrait" horizontalDpi="300" verticalDpi="300" r:id="rId31"/>
      <headerFooter>
        <oddFooter>&amp;C- &amp;P -</oddFooter>
      </headerFooter>
    </customSheetView>
    <customSheetView guid="{B08340CC-2F8B-4F4E-9370-E7DB80052212}" showGridLines="0">
      <colBreaks count="1" manualBreakCount="1">
        <brk id="5" max="19" man="1"/>
      </colBreaks>
      <pageMargins left="0.25" right="0.25" top="0.75" bottom="0.75" header="0.3" footer="0.3"/>
      <pageSetup paperSize="9" scale="88" orientation="portrait" horizontalDpi="300" verticalDpi="300" r:id="rId32"/>
      <headerFooter>
        <oddFooter>&amp;C- &amp;P -</oddFooter>
      </headerFooter>
    </customSheetView>
    <customSheetView guid="{441DB8A6-A33C-419D-875A-3F2FFBE6E0E8}" showGridLines="0">
      <colBreaks count="1" manualBreakCount="1">
        <brk id="5" max="19" man="1"/>
      </colBreaks>
      <pageMargins left="0.25" right="0.25" top="0.75" bottom="0.75" header="0.3" footer="0.3"/>
      <pageSetup paperSize="9" scale="88" orientation="portrait" horizontalDpi="300" verticalDpi="300" r:id="rId33"/>
      <headerFooter>
        <oddFooter>&amp;C- &amp;P -</oddFooter>
      </headerFooter>
    </customSheetView>
    <customSheetView guid="{2BC28E4B-9C81-4843-8B55-63150A8DD92B}" showGridLines="0">
      <colBreaks count="1" manualBreakCount="1">
        <brk id="5" max="19" man="1"/>
      </colBreaks>
      <pageMargins left="0.25" right="0.25" top="0.75" bottom="0.75" header="0.3" footer="0.3"/>
      <pageSetup paperSize="9" scale="88" orientation="portrait" horizontalDpi="300" verticalDpi="300" r:id="rId34"/>
      <headerFooter>
        <oddFooter>&amp;C- &amp;P -</oddFooter>
      </headerFooter>
    </customSheetView>
    <customSheetView guid="{CEC8D9A4-667A-441A-B348-38BA69B851DA}" showGridLines="0">
      <colBreaks count="1" manualBreakCount="1">
        <brk id="5" max="19" man="1"/>
      </colBreaks>
      <pageMargins left="0.25" right="0.25" top="0.75" bottom="0.75" header="0.3" footer="0.3"/>
      <pageSetup paperSize="9" scale="88" orientation="portrait" horizontalDpi="300" verticalDpi="300" r:id="rId35"/>
      <headerFooter>
        <oddFooter>&amp;C- &amp;P -</oddFooter>
      </headerFooter>
    </customSheetView>
    <customSheetView guid="{84F041DC-148A-40FE-A6D1-68C2D054DF55}" showGridLines="0">
      <colBreaks count="1" manualBreakCount="1">
        <brk id="5" max="19" man="1"/>
      </colBreaks>
      <pageMargins left="0.25" right="0.25" top="0.75" bottom="0.75" header="0.3" footer="0.3"/>
      <pageSetup paperSize="9" scale="88" orientation="portrait" horizontalDpi="300" verticalDpi="300" r:id="rId36"/>
      <headerFooter>
        <oddFooter>&amp;C- &amp;P -</oddFooter>
      </headerFooter>
    </customSheetView>
    <customSheetView guid="{EA8DD5C4-37CD-4D83-93C6-8AAE3FA22626}" showGridLines="0">
      <colBreaks count="1" manualBreakCount="1">
        <brk id="5" max="19" man="1"/>
      </colBreaks>
      <pageMargins left="0.25" right="0.25" top="0.75" bottom="0.75" header="0.3" footer="0.3"/>
      <pageSetup paperSize="9" scale="88" orientation="portrait" horizontalDpi="300" verticalDpi="300" r:id="rId37"/>
      <headerFooter>
        <oddFooter>&amp;C- &amp;P -</oddFooter>
      </headerFooter>
    </customSheetView>
    <customSheetView guid="{EB719729-E4E7-4A6B-A0F2-B45634A8A39C}" showGridLines="0">
      <colBreaks count="1" manualBreakCount="1">
        <brk id="5" max="19" man="1"/>
      </colBreaks>
      <pageMargins left="0.25" right="0.25" top="0.75" bottom="0.75" header="0.3" footer="0.3"/>
      <pageSetup paperSize="9" scale="88" orientation="portrait" horizontalDpi="300" verticalDpi="300" r:id="rId38"/>
      <headerFooter>
        <oddFooter>&amp;C- &amp;P -</oddFooter>
      </headerFooter>
    </customSheetView>
    <customSheetView guid="{3BCE3315-BEC0-4AD9-A818-0BC0D795FE7B}" showGridLines="0" printArea="1">
      <colBreaks count="1" manualBreakCount="1">
        <brk id="5" max="19" man="1"/>
      </colBreaks>
      <pageMargins left="0.25" right="0.25" top="0.75" bottom="0.75" header="0.3" footer="0.3"/>
      <pageSetup paperSize="9" scale="88" orientation="portrait" horizontalDpi="300" verticalDpi="300" r:id="rId39"/>
      <headerFooter>
        <oddFooter>&amp;C- &amp;P -</oddFooter>
      </headerFooter>
    </customSheetView>
    <customSheetView guid="{D5E8139D-26D3-42E5-96BB-6121322C48CB}" showGridLines="0">
      <colBreaks count="1" manualBreakCount="1">
        <brk id="5" max="19" man="1"/>
      </colBreaks>
      <pageMargins left="0.25" right="0.25" top="0.75" bottom="0.75" header="0.3" footer="0.3"/>
      <pageSetup paperSize="9" scale="88" orientation="portrait" horizontalDpi="300" verticalDpi="300" r:id="rId40"/>
      <headerFooter>
        <oddFooter>&amp;C- &amp;P -</oddFooter>
      </headerFooter>
    </customSheetView>
    <customSheetView guid="{A7A537DD-3639-4028-8374-24EF93F7F50D}" showGridLines="0" printArea="1">
      <colBreaks count="1" manualBreakCount="1">
        <brk id="5" max="19" man="1"/>
      </colBreaks>
      <pageMargins left="0.25" right="0.25" top="0.75" bottom="0.75" header="0.3" footer="0.3"/>
      <pageSetup paperSize="9" scale="88" orientation="portrait" horizontalDpi="300" verticalDpi="300" r:id="rId41"/>
      <headerFooter>
        <oddFooter>&amp;C- &amp;P -</oddFooter>
      </headerFooter>
    </customSheetView>
    <customSheetView guid="{0B51740E-E870-447D-82CF-F9426A0FDB8A}" showGridLines="0">
      <colBreaks count="1" manualBreakCount="1">
        <brk id="5" max="19" man="1"/>
      </colBreaks>
      <pageMargins left="0.25" right="0.25" top="0.75" bottom="0.75" header="0.3" footer="0.3"/>
      <pageSetup paperSize="9" scale="88" orientation="portrait" horizontalDpi="300" verticalDpi="300" r:id="rId42"/>
      <headerFooter>
        <oddFooter>&amp;C- &amp;P -</oddFooter>
      </headerFooter>
    </customSheetView>
    <customSheetView guid="{B25978DA-B72A-4DF3-B7F6-0B7323E18582}" showGridLines="0">
      <colBreaks count="1" manualBreakCount="1">
        <brk id="5" max="19" man="1"/>
      </colBreaks>
      <pageMargins left="0.25" right="0.25" top="0.75" bottom="0.75" header="0.3" footer="0.3"/>
      <pageSetup paperSize="9" scale="88" orientation="portrait" horizontalDpi="300" verticalDpi="300" r:id="rId43"/>
      <headerFooter>
        <oddFooter>&amp;C- &amp;P -</oddFooter>
      </headerFooter>
    </customSheetView>
    <customSheetView guid="{1FD8CC80-ABBD-4004-965D-7C3A94C6060A}" showGridLines="0" printArea="1">
      <colBreaks count="1" manualBreakCount="1">
        <brk id="5" max="19" man="1"/>
      </colBreaks>
      <pageMargins left="0.25" right="0.25" top="0.75" bottom="0.75" header="0.3" footer="0.3"/>
      <pageSetup paperSize="9" scale="88" orientation="portrait" horizontalDpi="300" verticalDpi="300" r:id="rId44"/>
      <headerFooter>
        <oddFooter>&amp;C- &amp;P -</oddFooter>
      </headerFooter>
    </customSheetView>
    <customSheetView guid="{4B3B3520-A8B7-4246-A658-5E3046C11156}" showGridLines="0" printArea="1">
      <colBreaks count="1" manualBreakCount="1">
        <brk id="5" max="19" man="1"/>
      </colBreaks>
      <pageMargins left="0.25" right="0.25" top="0.75" bottom="0.75" header="0.3" footer="0.3"/>
      <pageSetup paperSize="9" scale="88" orientation="portrait" horizontalDpi="300" verticalDpi="300" r:id="rId45"/>
      <headerFooter>
        <oddFooter>&amp;C- &amp;P -</oddFooter>
      </headerFooter>
    </customSheetView>
    <customSheetView guid="{8AC86257-3275-45B0-9EB5-FCC978284538}" showGridLines="0">
      <colBreaks count="1" manualBreakCount="1">
        <brk id="5" max="19" man="1"/>
      </colBreaks>
      <pageMargins left="0.25" right="0.25" top="0.75" bottom="0.75" header="0.3" footer="0.3"/>
      <pageSetup paperSize="9" scale="88" orientation="portrait" horizontalDpi="300" verticalDpi="300" r:id="rId46"/>
      <headerFooter>
        <oddFooter>&amp;C- &amp;P -</oddFooter>
      </headerFooter>
    </customSheetView>
    <customSheetView guid="{E45D6C9F-29CA-4814-BB11-FCF7794E8FD9}" showGridLines="0" printArea="1">
      <colBreaks count="1" manualBreakCount="1">
        <brk id="5" max="19" man="1"/>
      </colBreaks>
      <pageMargins left="0.25" right="0.25" top="0.75" bottom="0.75" header="0.3" footer="0.3"/>
      <pageSetup paperSize="9" scale="88" orientation="portrait" horizontalDpi="300" verticalDpi="300" r:id="rId47"/>
      <headerFooter>
        <oddFooter>&amp;C- &amp;P -</oddFooter>
      </headerFooter>
    </customSheetView>
    <customSheetView guid="{8B4E2514-D1F2-4DC0-817C-9C588D7DCCCB}" showGridLines="0" printArea="1">
      <colBreaks count="1" manualBreakCount="1">
        <brk id="5" max="19" man="1"/>
      </colBreaks>
      <pageMargins left="0.25" right="0.25" top="0.75" bottom="0.75" header="0.3" footer="0.3"/>
      <pageSetup paperSize="9" scale="88" orientation="portrait" horizontalDpi="300" verticalDpi="300" r:id="rId48"/>
      <headerFooter>
        <oddFooter>&amp;C- &amp;P -</oddFooter>
      </headerFooter>
    </customSheetView>
    <customSheetView guid="{C0326AA0-4A84-4874-8CF5-FBF582EDE8E4}" showGridLines="0" printArea="1">
      <colBreaks count="1" manualBreakCount="1">
        <brk id="5" max="19" man="1"/>
      </colBreaks>
      <pageMargins left="0.25" right="0.25" top="0.75" bottom="0.75" header="0.3" footer="0.3"/>
      <pageSetup paperSize="9" scale="88" orientation="portrait" horizontalDpi="300" verticalDpi="300" r:id="rId49"/>
      <headerFooter>
        <oddFooter>&amp;C- &amp;P -</oddFooter>
      </headerFooter>
    </customSheetView>
    <customSheetView guid="{59B93C71-A242-4D48-B468-4BF3F954629F}" showGridLines="0" printArea="1">
      <colBreaks count="1" manualBreakCount="1">
        <brk id="5" max="19" man="1"/>
      </colBreaks>
      <pageMargins left="0.25" right="0.25" top="0.75" bottom="0.75" header="0.3" footer="0.3"/>
      <pageSetup paperSize="9" scale="88" orientation="portrait" horizontalDpi="300" verticalDpi="300" r:id="rId50"/>
      <headerFooter>
        <oddFooter>&amp;C- &amp;P -</oddFooter>
      </headerFooter>
    </customSheetView>
    <customSheetView guid="{1E58E4D1-4C75-4B8C-BEB1-17A46DD86746}" showGridLines="0">
      <colBreaks count="1" manualBreakCount="1">
        <brk id="5" max="19" man="1"/>
      </colBreaks>
      <pageMargins left="0.25" right="0.25" top="0.75" bottom="0.75" header="0.3" footer="0.3"/>
      <pageSetup paperSize="9" scale="88" orientation="portrait" horizontalDpi="300" verticalDpi="300" r:id="rId51"/>
      <headerFooter>
        <oddFooter>&amp;C- &amp;P -</oddFooter>
      </headerFooter>
    </customSheetView>
    <customSheetView guid="{D71B0015-E1E5-4683-BC96-4B8372B0A92C}" showGridLines="0" printArea="1">
      <colBreaks count="1" manualBreakCount="1">
        <brk id="5" max="19" man="1"/>
      </colBreaks>
      <pageMargins left="0.25" right="0.25" top="0.75" bottom="0.75" header="0.3" footer="0.3"/>
      <pageSetup paperSize="9" scale="88" orientation="portrait" horizontalDpi="300" verticalDpi="300" r:id="rId52"/>
      <headerFooter>
        <oddFooter>&amp;C- &amp;P -</oddFooter>
      </headerFooter>
    </customSheetView>
    <customSheetView guid="{7A9295A9-5D4A-4252-8AE5-EAA229FB3161}" showGridLines="0" printArea="1">
      <colBreaks count="1" manualBreakCount="1">
        <brk id="5" max="19" man="1"/>
      </colBreaks>
      <pageMargins left="0.25" right="0.25" top="0.75" bottom="0.75" header="0.3" footer="0.3"/>
      <pageSetup paperSize="9" scale="88" orientation="portrait" horizontalDpi="300" verticalDpi="300" r:id="rId53"/>
      <headerFooter>
        <oddFooter>&amp;C- &amp;P -</oddFooter>
      </headerFooter>
    </customSheetView>
    <customSheetView guid="{034C4040-D496-4677-9760-C8AFC8A3816C}" showGridLines="0">
      <colBreaks count="1" manualBreakCount="1">
        <brk id="5" max="19" man="1"/>
      </colBreaks>
      <pageMargins left="0.25" right="0.25" top="0.75" bottom="0.75" header="0.3" footer="0.3"/>
      <pageSetup paperSize="9" scale="88" orientation="portrait" horizontalDpi="300" verticalDpi="300" r:id="rId54"/>
      <headerFooter>
        <oddFooter>&amp;C- &amp;P -</oddFooter>
      </headerFooter>
    </customSheetView>
    <customSheetView guid="{430D13A4-4EC3-4F3B-94F5-67B604D20D98}" showGridLines="0" printArea="1">
      <colBreaks count="1" manualBreakCount="1">
        <brk id="5" max="19" man="1"/>
      </colBreaks>
      <pageMargins left="0.25" right="0.25" top="0.75" bottom="0.75" header="0.3" footer="0.3"/>
      <pageSetup paperSize="9" scale="88" orientation="portrait" horizontalDpi="300" verticalDpi="300" r:id="rId55"/>
      <headerFooter>
        <oddFooter>&amp;C- &amp;P -</oddFooter>
      </headerFooter>
    </customSheetView>
    <customSheetView guid="{337CCED3-5E6B-4E3D-BC98-489707EF974E}" showGridLines="0" printArea="1">
      <selection activeCell="N24" sqref="N24"/>
      <colBreaks count="1" manualBreakCount="1">
        <brk id="5" max="19" man="1"/>
      </colBreaks>
      <pageMargins left="0.25" right="0.25" top="0.75" bottom="0.75" header="0.3" footer="0.3"/>
      <pageSetup paperSize="9" scale="88" orientation="portrait" horizontalDpi="300" verticalDpi="300" r:id="rId56"/>
      <headerFooter>
        <oddFooter>&amp;C- &amp;P -</oddFooter>
      </headerFooter>
    </customSheetView>
    <customSheetView guid="{0EDD8A79-DA95-4C03-AB90-8EF8BEF7366A}" showGridLines="0">
      <selection activeCell="N24" sqref="N24"/>
      <colBreaks count="1" manualBreakCount="1">
        <brk id="5" max="19" man="1"/>
      </colBreaks>
      <pageMargins left="0.25" right="0.25" top="0.75" bottom="0.75" header="0.3" footer="0.3"/>
      <pageSetup paperSize="9" scale="88" orientation="portrait" horizontalDpi="300" verticalDpi="300" r:id="rId57"/>
      <headerFooter>
        <oddFooter>&amp;C- &amp;P -</oddFooter>
      </headerFooter>
    </customSheetView>
    <customSheetView guid="{214495F1-9B71-47E5-887D-A07A1A95C8B8}" showGridLines="0">
      <selection activeCell="N24" sqref="N24"/>
      <colBreaks count="1" manualBreakCount="1">
        <brk id="5" max="19" man="1"/>
      </colBreaks>
      <pageMargins left="0.25" right="0.25" top="0.75" bottom="0.75" header="0.3" footer="0.3"/>
      <pageSetup paperSize="9" scale="88" orientation="portrait" horizontalDpi="300" verticalDpi="300" r:id="rId58"/>
      <headerFooter>
        <oddFooter>&amp;C- &amp;P -</oddFooter>
      </headerFooter>
    </customSheetView>
    <customSheetView guid="{CD8CBEF9-02F2-47BF-8155-972E366007BB}" showGridLines="0" printArea="1">
      <selection activeCell="N24" sqref="N24"/>
      <colBreaks count="1" manualBreakCount="1">
        <brk id="5" max="19" man="1"/>
      </colBreaks>
      <pageMargins left="0.25" right="0.25" top="0.75" bottom="0.75" header="0.3" footer="0.3"/>
      <pageSetup paperSize="9" scale="88" orientation="portrait" horizontalDpi="300" verticalDpi="300" r:id="rId59"/>
      <headerFooter>
        <oddFooter>&amp;C- &amp;P -</oddFooter>
      </headerFooter>
    </customSheetView>
    <customSheetView guid="{BD61EDB6-A93F-4890-AEDE-32E26E64EB3F}" showGridLines="0" printArea="1">
      <selection activeCell="N24" sqref="N24"/>
      <colBreaks count="1" manualBreakCount="1">
        <brk id="5" max="19" man="1"/>
      </colBreaks>
      <pageMargins left="0.25" right="0.25" top="0.75" bottom="0.75" header="0.3" footer="0.3"/>
      <pageSetup paperSize="9" scale="88" orientation="portrait" horizontalDpi="300" verticalDpi="300" r:id="rId60"/>
      <headerFooter>
        <oddFooter>&amp;C- &amp;P -</oddFooter>
      </headerFooter>
    </customSheetView>
    <customSheetView guid="{2551149C-B400-4FF7-9C66-7D38AF192CD3}" showGridLines="0">
      <selection activeCell="N24" sqref="N24"/>
      <colBreaks count="1" manualBreakCount="1">
        <brk id="5" max="19" man="1"/>
      </colBreaks>
      <pageMargins left="0.25" right="0.25" top="0.75" bottom="0.75" header="0.3" footer="0.3"/>
      <pageSetup paperSize="9" scale="88" orientation="portrait" horizontalDpi="300" verticalDpi="300" r:id="rId61"/>
      <headerFooter>
        <oddFooter>&amp;C- &amp;P -</oddFooter>
      </headerFooter>
    </customSheetView>
    <customSheetView guid="{F0A88F7F-B050-44D2-9557-2B68B424EAF3}" showGridLines="0">
      <selection activeCell="N24" sqref="N24"/>
      <colBreaks count="1" manualBreakCount="1">
        <brk id="5" max="19" man="1"/>
      </colBreaks>
      <pageMargins left="0.25" right="0.25" top="0.75" bottom="0.75" header="0.3" footer="0.3"/>
      <pageSetup paperSize="9" scale="88" orientation="portrait" horizontalDpi="300" verticalDpi="300" r:id="rId62"/>
      <headerFooter>
        <oddFooter>&amp;C- &amp;P -</oddFooter>
      </headerFooter>
    </customSheetView>
    <customSheetView guid="{2868789A-41EF-4245-B3C9-D4B5F666F8F4}" showGridLines="0" printArea="1">
      <selection activeCell="N24" sqref="N24"/>
      <colBreaks count="1" manualBreakCount="1">
        <brk id="5" max="19" man="1"/>
      </colBreaks>
      <pageMargins left="0.25" right="0.25" top="0.75" bottom="0.75" header="0.3" footer="0.3"/>
      <pageSetup paperSize="9" scale="88" orientation="portrait" horizontalDpi="300" verticalDpi="300" r:id="rId63"/>
      <headerFooter>
        <oddFooter>&amp;C- &amp;P -</oddFooter>
      </headerFooter>
    </customSheetView>
    <customSheetView guid="{D4061CCF-D275-4D76-9A0F-61EA73C6A533}" showGridLines="0" printArea="1">
      <selection activeCell="N24" sqref="N24"/>
      <colBreaks count="1" manualBreakCount="1">
        <brk id="5" max="19" man="1"/>
      </colBreaks>
      <pageMargins left="0.25" right="0.25" top="0.75" bottom="0.75" header="0.3" footer="0.3"/>
      <pageSetup paperSize="9" scale="88" orientation="portrait" horizontalDpi="300" verticalDpi="300" r:id="rId64"/>
      <headerFooter>
        <oddFooter>&amp;C- &amp;P -</oddFooter>
      </headerFooter>
    </customSheetView>
    <customSheetView guid="{EDD10121-F027-40CB-A383-1ABBBA7824D4}" showGridLines="0" printArea="1">
      <selection activeCell="N24" sqref="N24"/>
      <colBreaks count="1" manualBreakCount="1">
        <brk id="5" max="19" man="1"/>
      </colBreaks>
      <pageMargins left="0.25" right="0.25" top="0.75" bottom="0.75" header="0.3" footer="0.3"/>
      <pageSetup paperSize="9" scale="88" orientation="portrait" horizontalDpi="300" verticalDpi="300" r:id="rId65"/>
      <headerFooter>
        <oddFooter>&amp;C- &amp;P -</oddFooter>
      </headerFooter>
    </customSheetView>
    <customSheetView guid="{D6BD57F8-F6EE-4534-8181-C57064A1B98C}" scale="115" showGridLines="0">
      <selection activeCell="G3" sqref="G3"/>
      <colBreaks count="1" manualBreakCount="1">
        <brk id="5" max="19" man="1"/>
      </colBreaks>
      <pageMargins left="0.25" right="0.25" top="0.75" bottom="0.75" header="0.3" footer="0.3"/>
      <pageSetup paperSize="9" scale="88" orientation="portrait" horizontalDpi="300" verticalDpi="300" r:id="rId66"/>
      <headerFooter>
        <oddFooter>&amp;C- &amp;P -</oddFooter>
      </headerFooter>
    </customSheetView>
    <customSheetView guid="{277459B4-A39D-41CB-B2BE-AB6578293E76}" scale="115" showGridLines="0" printArea="1">
      <selection activeCell="G3" sqref="G3"/>
      <colBreaks count="1" manualBreakCount="1">
        <brk id="5" max="19" man="1"/>
      </colBreaks>
      <pageMargins left="0.25" right="0.25" top="0.75" bottom="0.75" header="0.3" footer="0.3"/>
      <pageSetup paperSize="9" scale="88" orientation="portrait" horizontalDpi="300" verticalDpi="300" r:id="rId67"/>
      <headerFooter>
        <oddFooter>&amp;C- &amp;P -</oddFooter>
      </headerFooter>
    </customSheetView>
  </customSheetViews>
  <phoneticPr fontId="7"/>
  <hyperlinks>
    <hyperlink ref="E1" location="目次!A1" display="目次へ戻る"/>
  </hyperlinks>
  <pageMargins left="0.25" right="0.25" top="0.75" bottom="0.75" header="0.3" footer="0.3"/>
  <pageSetup paperSize="9" scale="88" orientation="portrait" horizontalDpi="300" verticalDpi="300" r:id="rId68"/>
  <headerFooter>
    <oddFooter>&amp;C- &amp;P -</oddFooter>
  </headerFooter>
  <colBreaks count="1" manualBreakCount="1">
    <brk id="5" max="19" man="1"/>
  </colBreaks>
  <drawing r:id="rId6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9"/>
  <sheetViews>
    <sheetView showGridLines="0" zoomScaleNormal="115" zoomScaleSheetLayoutView="100" workbookViewId="0">
      <selection activeCell="A11" sqref="A11"/>
    </sheetView>
  </sheetViews>
  <sheetFormatPr defaultRowHeight="13.5"/>
  <cols>
    <col min="1" max="1" width="11.875" customWidth="1"/>
    <col min="2" max="2" width="14.625" style="145" customWidth="1"/>
    <col min="3" max="3" width="6.125" style="145" customWidth="1"/>
    <col min="4" max="4" width="6.625" style="145" customWidth="1"/>
    <col min="5" max="5" width="14.625" style="145" customWidth="1"/>
    <col min="6" max="6" width="10.625" bestFit="1" customWidth="1"/>
    <col min="7" max="7" width="8" customWidth="1"/>
    <col min="16" max="16" width="9.25" bestFit="1" customWidth="1"/>
    <col min="19" max="19" width="6.875" customWidth="1"/>
    <col min="20" max="20" width="13.875" customWidth="1"/>
    <col min="21" max="21" width="6.875" customWidth="1"/>
  </cols>
  <sheetData>
    <row r="1" spans="1:8">
      <c r="F1" s="125" t="s">
        <v>399</v>
      </c>
    </row>
    <row r="2" spans="1:8">
      <c r="A2" t="s">
        <v>2508</v>
      </c>
      <c r="H2" t="s">
        <v>2468</v>
      </c>
    </row>
    <row r="3" spans="1:8" s="209" customFormat="1">
      <c r="B3" s="213"/>
      <c r="C3" s="213"/>
      <c r="D3" s="213"/>
      <c r="E3" s="213"/>
    </row>
    <row r="4" spans="1:8">
      <c r="E4" s="292" t="s">
        <v>752</v>
      </c>
    </row>
    <row r="5" spans="1:8" ht="37.5" customHeight="1">
      <c r="A5" s="50"/>
      <c r="B5" s="241" t="s">
        <v>488</v>
      </c>
      <c r="C5" s="241"/>
      <c r="D5" s="241"/>
      <c r="E5" s="242" t="s">
        <v>487</v>
      </c>
      <c r="F5" s="19"/>
    </row>
    <row r="6" spans="1:8" ht="22.5" customHeight="1">
      <c r="A6" s="214" t="s">
        <v>464</v>
      </c>
      <c r="B6" s="312">
        <v>18438</v>
      </c>
      <c r="C6" s="312"/>
      <c r="D6" s="312"/>
      <c r="E6" s="312">
        <v>393</v>
      </c>
      <c r="F6" s="131"/>
    </row>
    <row r="7" spans="1:8" ht="22.5" customHeight="1">
      <c r="A7" s="214" t="s">
        <v>409</v>
      </c>
      <c r="B7" s="312">
        <v>16553</v>
      </c>
      <c r="C7" s="312"/>
      <c r="D7" s="312"/>
      <c r="E7" s="312">
        <v>305</v>
      </c>
      <c r="F7" s="110"/>
    </row>
    <row r="8" spans="1:8" ht="22.5" customHeight="1">
      <c r="A8" s="214" t="s">
        <v>408</v>
      </c>
      <c r="B8" s="312">
        <v>24573</v>
      </c>
      <c r="C8" s="312"/>
      <c r="D8" s="312"/>
      <c r="E8" s="312">
        <v>552</v>
      </c>
      <c r="F8" s="110"/>
    </row>
    <row r="9" spans="1:8" ht="22.5" customHeight="1"/>
    <row r="10" spans="1:8" ht="13.5" customHeight="1">
      <c r="A10" t="s">
        <v>2509</v>
      </c>
    </row>
    <row r="11" spans="1:8" s="209" customFormat="1" ht="13.5" customHeight="1">
      <c r="B11" s="213"/>
      <c r="C11" s="213"/>
      <c r="D11" s="213"/>
      <c r="E11" s="213"/>
    </row>
    <row r="12" spans="1:8" ht="13.5" customHeight="1">
      <c r="B12" s="292" t="s">
        <v>752</v>
      </c>
    </row>
    <row r="13" spans="1:8" ht="22.5" customHeight="1">
      <c r="A13" s="50"/>
      <c r="B13" s="311" t="s">
        <v>486</v>
      </c>
      <c r="C13"/>
      <c r="D13"/>
      <c r="E13"/>
    </row>
    <row r="14" spans="1:8" ht="22.5" customHeight="1">
      <c r="A14" s="214" t="s">
        <v>464</v>
      </c>
      <c r="B14" s="313">
        <v>6467</v>
      </c>
      <c r="C14"/>
      <c r="D14"/>
      <c r="E14"/>
    </row>
    <row r="15" spans="1:8" ht="22.5" customHeight="1">
      <c r="A15" s="214" t="s">
        <v>409</v>
      </c>
      <c r="B15" s="313">
        <v>4455</v>
      </c>
      <c r="C15"/>
      <c r="D15"/>
      <c r="E15"/>
    </row>
    <row r="16" spans="1:8" ht="22.5" customHeight="1">
      <c r="A16" s="214" t="s">
        <v>408</v>
      </c>
      <c r="B16" s="313">
        <v>8853</v>
      </c>
      <c r="C16"/>
      <c r="D16"/>
      <c r="E16"/>
    </row>
    <row r="17" spans="2:12" ht="22.5" customHeight="1"/>
    <row r="18" spans="2:12" ht="22.5" customHeight="1"/>
    <row r="19" spans="2:12" ht="22.5" customHeight="1"/>
    <row r="20" spans="2:12" ht="22.5" customHeight="1"/>
    <row r="21" spans="2:12" ht="22.5" customHeight="1"/>
    <row r="22" spans="2:12" ht="22.5" customHeight="1"/>
    <row r="23" spans="2:12" ht="22.5" customHeight="1"/>
    <row r="24" spans="2:12" ht="22.5" customHeight="1"/>
    <row r="25" spans="2:12" ht="22.5" customHeight="1"/>
    <row r="26" spans="2:12" s="209" customFormat="1">
      <c r="B26" s="213"/>
      <c r="C26" s="213"/>
      <c r="D26" s="213"/>
      <c r="E26" s="213"/>
      <c r="L26" s="257"/>
    </row>
    <row r="27" spans="2:12" ht="22.5" customHeight="1"/>
    <row r="28" spans="2:12" ht="22.5" customHeight="1"/>
    <row r="29" spans="2:12" ht="22.5" customHeight="1"/>
  </sheetData>
  <customSheetViews>
    <customSheetView guid="{7638DF67-4320-4B2E-8CED-F30400A22A6F}" showGridLines="0" printArea="1">
      <selection activeCell="H2" sqref="H2"/>
      <colBreaks count="1" manualBreakCount="1">
        <brk id="6" max="23" man="1"/>
      </colBreaks>
      <pageMargins left="0.25" right="0.25" top="0.75" bottom="0.75" header="0.3" footer="0.3"/>
      <pageSetup paperSize="9" scale="91" orientation="portrait" horizontalDpi="300" verticalDpi="300" r:id="rId1"/>
      <headerFooter>
        <oddFooter>&amp;C- &amp;P -</oddFooter>
      </headerFooter>
    </customSheetView>
    <customSheetView guid="{033C36F7-E1E4-46BF-954B-BBA7310CE75C}" showGridLines="0">
      <colBreaks count="1" manualBreakCount="1">
        <brk id="6" max="23" man="1"/>
      </colBreaks>
      <pageMargins left="0.25" right="0.25" top="0.75" bottom="0.75" header="0.3" footer="0.3"/>
      <pageSetup paperSize="9" scale="91" orientation="portrait" horizontalDpi="300" verticalDpi="300" r:id="rId2"/>
      <headerFooter>
        <oddFooter>&amp;C- &amp;P -</oddFooter>
      </headerFooter>
    </customSheetView>
    <customSheetView guid="{36472B0F-2A8F-4437-8A5B-DB8B4B6E968E}" showGridLines="0" printArea="1">
      <colBreaks count="1" manualBreakCount="1">
        <brk id="6" max="23" man="1"/>
      </colBreaks>
      <pageMargins left="0.25" right="0.25" top="0.75" bottom="0.75" header="0.3" footer="0.3"/>
      <pageSetup paperSize="9" scale="91" orientation="portrait" horizontalDpi="300" verticalDpi="300" r:id="rId3"/>
      <headerFooter>
        <oddFooter>&amp;C- &amp;P -</oddFooter>
      </headerFooter>
    </customSheetView>
    <customSheetView guid="{2D0A6E8D-0408-4801-8FAA-C5FD88FF0EC2}" showGridLines="0">
      <colBreaks count="1" manualBreakCount="1">
        <brk id="6" max="23" man="1"/>
      </colBreaks>
      <pageMargins left="0.25" right="0.25" top="0.75" bottom="0.75" header="0.3" footer="0.3"/>
      <pageSetup paperSize="9" scale="91" orientation="portrait" horizontalDpi="300" verticalDpi="300" r:id="rId4"/>
      <headerFooter>
        <oddFooter>&amp;C- &amp;P -</oddFooter>
      </headerFooter>
    </customSheetView>
    <customSheetView guid="{CCAE2F8D-A096-471A-A5DB-761473E75C80}" showGridLines="0" printArea="1">
      <colBreaks count="1" manualBreakCount="1">
        <brk id="6" max="23" man="1"/>
      </colBreaks>
      <pageMargins left="0.25" right="0.25" top="0.75" bottom="0.75" header="0.3" footer="0.3"/>
      <pageSetup paperSize="9" scale="91" orientation="portrait" horizontalDpi="300" verticalDpi="300" r:id="rId5"/>
      <headerFooter>
        <oddFooter>&amp;C- &amp;P -</oddFooter>
      </headerFooter>
    </customSheetView>
    <customSheetView guid="{A70FDA42-82B2-4F14-8984-2E2044C05861}" showGridLines="0">
      <colBreaks count="1" manualBreakCount="1">
        <brk id="6" max="23" man="1"/>
      </colBreaks>
      <pageMargins left="0.25" right="0.25" top="0.75" bottom="0.75" header="0.3" footer="0.3"/>
      <pageSetup paperSize="9" scale="91" orientation="portrait" horizontalDpi="300" verticalDpi="300" r:id="rId6"/>
      <headerFooter>
        <oddFooter>&amp;C- &amp;P -</oddFooter>
      </headerFooter>
    </customSheetView>
    <customSheetView guid="{F8F8F397-D6A3-4BD0-9E53-3D39483D1CBF}" showGridLines="0">
      <colBreaks count="1" manualBreakCount="1">
        <brk id="6" max="23" man="1"/>
      </colBreaks>
      <pageMargins left="0.25" right="0.25" top="0.75" bottom="0.75" header="0.3" footer="0.3"/>
      <pageSetup paperSize="9" scale="91" orientation="portrait" horizontalDpi="300" verticalDpi="300" r:id="rId7"/>
      <headerFooter>
        <oddFooter>&amp;C- &amp;P -</oddFooter>
      </headerFooter>
    </customSheetView>
    <customSheetView guid="{D673FFEC-E07D-49B9-A0FC-BCF5FDFD2C67}" showGridLines="0">
      <colBreaks count="1" manualBreakCount="1">
        <brk id="6" max="23" man="1"/>
      </colBreaks>
      <pageMargins left="0.25" right="0.25" top="0.75" bottom="0.75" header="0.3" footer="0.3"/>
      <pageSetup paperSize="9" scale="91" orientation="portrait" horizontalDpi="300" verticalDpi="300" r:id="rId8"/>
      <headerFooter>
        <oddFooter>&amp;C- &amp;P -</oddFooter>
      </headerFooter>
    </customSheetView>
    <customSheetView guid="{EE98275F-E3BA-4A7E-BE2A-0F7F35847352}" showGridLines="0" printArea="1">
      <colBreaks count="1" manualBreakCount="1">
        <brk id="6" max="23" man="1"/>
      </colBreaks>
      <pageMargins left="0.25" right="0.25" top="0.75" bottom="0.75" header="0.3" footer="0.3"/>
      <pageSetup paperSize="9" scale="91" orientation="portrait" horizontalDpi="300" verticalDpi="300" r:id="rId9"/>
      <headerFooter>
        <oddFooter>&amp;C- &amp;P -</oddFooter>
      </headerFooter>
    </customSheetView>
    <customSheetView guid="{97E03D02-D480-4666-A6E1-59D4144B3FD9}" showGridLines="0" printArea="1">
      <colBreaks count="1" manualBreakCount="1">
        <brk id="6" max="23" man="1"/>
      </colBreaks>
      <pageMargins left="0.25" right="0.25" top="0.75" bottom="0.75" header="0.3" footer="0.3"/>
      <pageSetup paperSize="9" scale="91" orientation="portrait" horizontalDpi="300" verticalDpi="300" r:id="rId10"/>
      <headerFooter>
        <oddFooter>&amp;C- &amp;P -</oddFooter>
      </headerFooter>
    </customSheetView>
    <customSheetView guid="{9A3FFD83-48B2-47DA-8A5E-53892F5AF928}" showGridLines="0" printArea="1">
      <colBreaks count="1" manualBreakCount="1">
        <brk id="6" max="23" man="1"/>
      </colBreaks>
      <pageMargins left="0.25" right="0.25" top="0.75" bottom="0.75" header="0.3" footer="0.3"/>
      <pageSetup paperSize="9" scale="91" orientation="portrait" horizontalDpi="300" verticalDpi="300" r:id="rId11"/>
      <headerFooter>
        <oddFooter>&amp;C- &amp;P -</oddFooter>
      </headerFooter>
    </customSheetView>
    <customSheetView guid="{717D5D0E-03BD-42FE-B02F-A9FF9CADF1A5}" showGridLines="0">
      <colBreaks count="1" manualBreakCount="1">
        <brk id="6" max="23" man="1"/>
      </colBreaks>
      <pageMargins left="0.25" right="0.25" top="0.75" bottom="0.75" header="0.3" footer="0.3"/>
      <pageSetup paperSize="9" scale="91" orientation="portrait" horizontalDpi="300" verticalDpi="300" r:id="rId12"/>
      <headerFooter>
        <oddFooter>&amp;C- &amp;P -</oddFooter>
      </headerFooter>
    </customSheetView>
    <customSheetView guid="{30A2590E-B68F-488E-B4E2-55E3D8A53AAC}" showGridLines="0">
      <colBreaks count="1" manualBreakCount="1">
        <brk id="6" max="23" man="1"/>
      </colBreaks>
      <pageMargins left="0.25" right="0.25" top="0.75" bottom="0.75" header="0.3" footer="0.3"/>
      <pageSetup paperSize="9" scale="91" orientation="portrait" horizontalDpi="300" verticalDpi="300" r:id="rId13"/>
      <headerFooter>
        <oddFooter>&amp;C- &amp;P -</oddFooter>
      </headerFooter>
    </customSheetView>
    <customSheetView guid="{031DD57E-C293-423A-8DF7-B2FDC9241663}" showGridLines="0">
      <colBreaks count="1" manualBreakCount="1">
        <brk id="6" max="23" man="1"/>
      </colBreaks>
      <pageMargins left="0.25" right="0.25" top="0.75" bottom="0.75" header="0.3" footer="0.3"/>
      <pageSetup paperSize="9" scale="91" orientation="portrait" horizontalDpi="300" verticalDpi="300" r:id="rId14"/>
      <headerFooter>
        <oddFooter>&amp;C- &amp;P -</oddFooter>
      </headerFooter>
    </customSheetView>
    <customSheetView guid="{F9B3178F-FE3C-420E-BE2A-18A94A5552B8}" showGridLines="0">
      <colBreaks count="1" manualBreakCount="1">
        <brk id="6" max="23" man="1"/>
      </colBreaks>
      <pageMargins left="0.25" right="0.25" top="0.75" bottom="0.75" header="0.3" footer="0.3"/>
      <pageSetup paperSize="9" scale="91" orientation="portrait" horizontalDpi="300" verticalDpi="300" r:id="rId15"/>
      <headerFooter>
        <oddFooter>&amp;C- &amp;P -</oddFooter>
      </headerFooter>
    </customSheetView>
    <customSheetView guid="{F314B098-4B95-4B92-8423-CB04A69922DF}" showGridLines="0" printArea="1">
      <colBreaks count="1" manualBreakCount="1">
        <brk id="6" max="23" man="1"/>
      </colBreaks>
      <pageMargins left="0.25" right="0.25" top="0.75" bottom="0.75" header="0.3" footer="0.3"/>
      <pageSetup paperSize="9" scale="91" orientation="portrait" horizontalDpi="300" verticalDpi="300" r:id="rId16"/>
      <headerFooter>
        <oddFooter>&amp;C- &amp;P -</oddFooter>
      </headerFooter>
    </customSheetView>
    <customSheetView guid="{BBA60712-7519-46EB-A3CF-B043CF2D8D90}" showGridLines="0" printArea="1">
      <colBreaks count="1" manualBreakCount="1">
        <brk id="6" max="23" man="1"/>
      </colBreaks>
      <pageMargins left="0.25" right="0.25" top="0.75" bottom="0.75" header="0.3" footer="0.3"/>
      <pageSetup paperSize="9" scale="91" orientation="portrait" horizontalDpi="300" verticalDpi="300" r:id="rId17"/>
      <headerFooter>
        <oddFooter>&amp;C- &amp;P -</oddFooter>
      </headerFooter>
    </customSheetView>
    <customSheetView guid="{FAEA9D20-506D-4159-8291-B8ED06C29A08}" showGridLines="0">
      <colBreaks count="1" manualBreakCount="1">
        <brk id="6" max="23" man="1"/>
      </colBreaks>
      <pageMargins left="0.25" right="0.25" top="0.75" bottom="0.75" header="0.3" footer="0.3"/>
      <pageSetup paperSize="9" scale="91" orientation="portrait" horizontalDpi="300" verticalDpi="300" r:id="rId18"/>
      <headerFooter>
        <oddFooter>&amp;C- &amp;P -</oddFooter>
      </headerFooter>
    </customSheetView>
    <customSheetView guid="{499C3B7B-ECFB-4FFB-BA0B-0B7B9DCC326F}" showGridLines="0" printArea="1">
      <colBreaks count="1" manualBreakCount="1">
        <brk id="6" max="23" man="1"/>
      </colBreaks>
      <pageMargins left="0.25" right="0.25" top="0.75" bottom="0.75" header="0.3" footer="0.3"/>
      <pageSetup paperSize="9" scale="91" orientation="portrait" horizontalDpi="300" verticalDpi="300" r:id="rId19"/>
      <headerFooter>
        <oddFooter>&amp;C- &amp;P -</oddFooter>
      </headerFooter>
    </customSheetView>
    <customSheetView guid="{582EB886-5348-41F7-B6C3-7D5782D3ACD9}" showGridLines="0">
      <colBreaks count="1" manualBreakCount="1">
        <brk id="6" max="23" man="1"/>
      </colBreaks>
      <pageMargins left="0.25" right="0.25" top="0.75" bottom="0.75" header="0.3" footer="0.3"/>
      <pageSetup paperSize="9" scale="91" orientation="portrait" horizontalDpi="300" verticalDpi="300" r:id="rId20"/>
      <headerFooter>
        <oddFooter>&amp;C- &amp;P -</oddFooter>
      </headerFooter>
    </customSheetView>
    <customSheetView guid="{67A28A89-E198-4A6E-809F-7C1EE1D592B0}" showGridLines="0" printArea="1">
      <colBreaks count="1" manualBreakCount="1">
        <brk id="6" max="23" man="1"/>
      </colBreaks>
      <pageMargins left="0.25" right="0.25" top="0.75" bottom="0.75" header="0.3" footer="0.3"/>
      <pageSetup paperSize="9" scale="91" orientation="portrait" horizontalDpi="300" verticalDpi="300" r:id="rId21"/>
      <headerFooter>
        <oddFooter>&amp;C- &amp;P -</oddFooter>
      </headerFooter>
    </customSheetView>
    <customSheetView guid="{CED0B8D9-B004-48AD-A858-70C151F3F6A0}" showGridLines="0">
      <colBreaks count="1" manualBreakCount="1">
        <brk id="6" max="23" man="1"/>
      </colBreaks>
      <pageMargins left="0.25" right="0.25" top="0.75" bottom="0.75" header="0.3" footer="0.3"/>
      <pageSetup paperSize="9" scale="91" orientation="portrait" horizontalDpi="300" verticalDpi="300" r:id="rId22"/>
      <headerFooter>
        <oddFooter>&amp;C- &amp;P -</oddFooter>
      </headerFooter>
    </customSheetView>
    <customSheetView guid="{76A99285-706C-47CC-88FC-63EDE717FCB7}" showGridLines="0">
      <colBreaks count="1" manualBreakCount="1">
        <brk id="6" max="23" man="1"/>
      </colBreaks>
      <pageMargins left="0.25" right="0.25" top="0.75" bottom="0.75" header="0.3" footer="0.3"/>
      <pageSetup paperSize="9" scale="91" orientation="portrait" horizontalDpi="300" verticalDpi="300" r:id="rId23"/>
      <headerFooter>
        <oddFooter>&amp;C- &amp;P -</oddFooter>
      </headerFooter>
    </customSheetView>
    <customSheetView guid="{00865AC3-5823-4499-87D6-A32864153DFC}" showGridLines="0">
      <colBreaks count="1" manualBreakCount="1">
        <brk id="6" max="23" man="1"/>
      </colBreaks>
      <pageMargins left="0.25" right="0.25" top="0.75" bottom="0.75" header="0.3" footer="0.3"/>
      <pageSetup paperSize="9" scale="91" orientation="portrait" horizontalDpi="300" verticalDpi="300" r:id="rId24"/>
      <headerFooter>
        <oddFooter>&amp;C- &amp;P -</oddFooter>
      </headerFooter>
    </customSheetView>
    <customSheetView guid="{4C996794-21C9-40EE-B88C-250D84FCBF6D}" scale="85" showGridLines="0" printArea="1">
      <colBreaks count="1" manualBreakCount="1">
        <brk id="6" max="23" man="1"/>
      </colBreaks>
      <pageMargins left="0.25" right="0.25" top="0.75" bottom="0.75" header="0.3" footer="0.3"/>
      <pageSetup paperSize="9" scale="91" orientation="portrait" horizontalDpi="300" verticalDpi="300" r:id="rId25"/>
      <headerFooter>
        <oddFooter>&amp;C- &amp;P -</oddFooter>
      </headerFooter>
    </customSheetView>
    <customSheetView guid="{730C8BCB-35C7-41C2-8A28-9035E6835433}" scale="85" showGridLines="0">
      <colBreaks count="1" manualBreakCount="1">
        <brk id="6" max="23" man="1"/>
      </colBreaks>
      <pageMargins left="0.25" right="0.25" top="0.75" bottom="0.75" header="0.3" footer="0.3"/>
      <pageSetup paperSize="9" scale="91" orientation="portrait" horizontalDpi="300" verticalDpi="300" r:id="rId26"/>
      <headerFooter>
        <oddFooter>&amp;C- &amp;P -</oddFooter>
      </headerFooter>
    </customSheetView>
    <customSheetView guid="{53F629EA-943E-4BA6-8572-8C25DF74046C}" scale="85" showGridLines="0">
      <colBreaks count="1" manualBreakCount="1">
        <brk id="6" max="23" man="1"/>
      </colBreaks>
      <pageMargins left="0.25" right="0.25" top="0.75" bottom="0.75" header="0.3" footer="0.3"/>
      <pageSetup paperSize="9" scale="91" orientation="portrait" horizontalDpi="300" verticalDpi="300" r:id="rId27"/>
      <headerFooter>
        <oddFooter>&amp;C- &amp;P -</oddFooter>
      </headerFooter>
    </customSheetView>
    <customSheetView guid="{607BA1E7-39D6-42C5-94A0-79958193A92D}" scale="85" showGridLines="0">
      <colBreaks count="1" manualBreakCount="1">
        <brk id="6" max="23" man="1"/>
      </colBreaks>
      <pageMargins left="0.25" right="0.25" top="0.75" bottom="0.75" header="0.3" footer="0.3"/>
      <pageSetup paperSize="9" scale="91" orientation="portrait" horizontalDpi="300" verticalDpi="300" r:id="rId28"/>
      <headerFooter>
        <oddFooter>&amp;C- &amp;P -</oddFooter>
      </headerFooter>
    </customSheetView>
    <customSheetView guid="{8EB6928C-5D8E-417C-8B5C-C28F488EA60F}" scale="85" showGridLines="0">
      <colBreaks count="1" manualBreakCount="1">
        <brk id="6" max="23" man="1"/>
      </colBreaks>
      <pageMargins left="0.25" right="0.25" top="0.75" bottom="0.75" header="0.3" footer="0.3"/>
      <pageSetup paperSize="9" scale="91" orientation="portrait" horizontalDpi="300" verticalDpi="300" r:id="rId29"/>
      <headerFooter>
        <oddFooter>&amp;C- &amp;P -</oddFooter>
      </headerFooter>
    </customSheetView>
    <customSheetView guid="{7633100C-5BBA-4367-90F6-351983AFCCA3}" scale="85" showGridLines="0">
      <colBreaks count="1" manualBreakCount="1">
        <brk id="6" max="23" man="1"/>
      </colBreaks>
      <pageMargins left="0.25" right="0.25" top="0.75" bottom="0.75" header="0.3" footer="0.3"/>
      <pageSetup paperSize="9" scale="91" orientation="portrait" horizontalDpi="300" verticalDpi="300" r:id="rId30"/>
      <headerFooter>
        <oddFooter>&amp;C- &amp;P -</oddFooter>
      </headerFooter>
    </customSheetView>
    <customSheetView guid="{A7A8BE2C-D7F6-43E2-B07A-EC84F7EA809C}" scale="85" showGridLines="0" printArea="1">
      <selection activeCell="I26" sqref="I26"/>
      <colBreaks count="1" manualBreakCount="1">
        <brk id="6" max="23" man="1"/>
      </colBreaks>
      <pageMargins left="0.25" right="0.25" top="0.75" bottom="0.75" header="0.3" footer="0.3"/>
      <pageSetup paperSize="9" scale="91" orientation="portrait" horizontalDpi="300" verticalDpi="300" r:id="rId31"/>
      <headerFooter>
        <oddFooter>&amp;C- &amp;P -</oddFooter>
      </headerFooter>
    </customSheetView>
    <customSheetView guid="{B08340CC-2F8B-4F4E-9370-E7DB80052212}" showGridLines="0">
      <colBreaks count="1" manualBreakCount="1">
        <brk id="6" max="23" man="1"/>
      </colBreaks>
      <pageMargins left="0.25" right="0.25" top="0.75" bottom="0.75" header="0.3" footer="0.3"/>
      <pageSetup paperSize="9" scale="91" orientation="portrait" horizontalDpi="300" verticalDpi="300" r:id="rId32"/>
      <headerFooter>
        <oddFooter>&amp;C- &amp;P -</oddFooter>
      </headerFooter>
    </customSheetView>
    <customSheetView guid="{441DB8A6-A33C-419D-875A-3F2FFBE6E0E8}" showGridLines="0">
      <colBreaks count="1" manualBreakCount="1">
        <brk id="6" max="23" man="1"/>
      </colBreaks>
      <pageMargins left="0.25" right="0.25" top="0.75" bottom="0.75" header="0.3" footer="0.3"/>
      <pageSetup paperSize="9" scale="91" orientation="portrait" horizontalDpi="300" verticalDpi="300" r:id="rId33"/>
      <headerFooter>
        <oddFooter>&amp;C- &amp;P -</oddFooter>
      </headerFooter>
    </customSheetView>
    <customSheetView guid="{2BC28E4B-9C81-4843-8B55-63150A8DD92B}" showGridLines="0">
      <colBreaks count="1" manualBreakCount="1">
        <brk id="6" max="23" man="1"/>
      </colBreaks>
      <pageMargins left="0.25" right="0.25" top="0.75" bottom="0.75" header="0.3" footer="0.3"/>
      <pageSetup paperSize="9" scale="91" orientation="portrait" horizontalDpi="300" verticalDpi="300" r:id="rId34"/>
      <headerFooter>
        <oddFooter>&amp;C- &amp;P -</oddFooter>
      </headerFooter>
    </customSheetView>
    <customSheetView guid="{CEC8D9A4-667A-441A-B348-38BA69B851DA}" showGridLines="0">
      <colBreaks count="1" manualBreakCount="1">
        <brk id="6" max="23" man="1"/>
      </colBreaks>
      <pageMargins left="0.25" right="0.25" top="0.75" bottom="0.75" header="0.3" footer="0.3"/>
      <pageSetup paperSize="9" scale="91" orientation="portrait" horizontalDpi="300" verticalDpi="300" r:id="rId35"/>
      <headerFooter>
        <oddFooter>&amp;C- &amp;P -</oddFooter>
      </headerFooter>
    </customSheetView>
    <customSheetView guid="{84F041DC-148A-40FE-A6D1-68C2D054DF55}" showGridLines="0">
      <colBreaks count="1" manualBreakCount="1">
        <brk id="6" max="23" man="1"/>
      </colBreaks>
      <pageMargins left="0.25" right="0.25" top="0.75" bottom="0.75" header="0.3" footer="0.3"/>
      <pageSetup paperSize="9" scale="91" orientation="portrait" horizontalDpi="300" verticalDpi="300" r:id="rId36"/>
      <headerFooter>
        <oddFooter>&amp;C- &amp;P -</oddFooter>
      </headerFooter>
    </customSheetView>
    <customSheetView guid="{EA8DD5C4-37CD-4D83-93C6-8AAE3FA22626}" showGridLines="0">
      <colBreaks count="1" manualBreakCount="1">
        <brk id="6" max="23" man="1"/>
      </colBreaks>
      <pageMargins left="0.25" right="0.25" top="0.75" bottom="0.75" header="0.3" footer="0.3"/>
      <pageSetup paperSize="9" scale="91" orientation="portrait" horizontalDpi="300" verticalDpi="300" r:id="rId37"/>
      <headerFooter>
        <oddFooter>&amp;C- &amp;P -</oddFooter>
      </headerFooter>
    </customSheetView>
    <customSheetView guid="{EB719729-E4E7-4A6B-A0F2-B45634A8A39C}" showGridLines="0">
      <colBreaks count="1" manualBreakCount="1">
        <brk id="6" max="23" man="1"/>
      </colBreaks>
      <pageMargins left="0.25" right="0.25" top="0.75" bottom="0.75" header="0.3" footer="0.3"/>
      <pageSetup paperSize="9" scale="91" orientation="portrait" horizontalDpi="300" verticalDpi="300" r:id="rId38"/>
      <headerFooter>
        <oddFooter>&amp;C- &amp;P -</oddFooter>
      </headerFooter>
    </customSheetView>
    <customSheetView guid="{3BCE3315-BEC0-4AD9-A818-0BC0D795FE7B}" showGridLines="0" printArea="1">
      <colBreaks count="1" manualBreakCount="1">
        <brk id="6" max="23" man="1"/>
      </colBreaks>
      <pageMargins left="0.25" right="0.25" top="0.75" bottom="0.75" header="0.3" footer="0.3"/>
      <pageSetup paperSize="9" scale="91" orientation="portrait" horizontalDpi="300" verticalDpi="300" r:id="rId39"/>
      <headerFooter>
        <oddFooter>&amp;C- &amp;P -</oddFooter>
      </headerFooter>
    </customSheetView>
    <customSheetView guid="{D5E8139D-26D3-42E5-96BB-6121322C48CB}" showGridLines="0">
      <colBreaks count="1" manualBreakCount="1">
        <brk id="6" max="23" man="1"/>
      </colBreaks>
      <pageMargins left="0.25" right="0.25" top="0.75" bottom="0.75" header="0.3" footer="0.3"/>
      <pageSetup paperSize="9" scale="91" orientation="portrait" horizontalDpi="300" verticalDpi="300" r:id="rId40"/>
      <headerFooter>
        <oddFooter>&amp;C- &amp;P -</oddFooter>
      </headerFooter>
    </customSheetView>
    <customSheetView guid="{A7A537DD-3639-4028-8374-24EF93F7F50D}" showGridLines="0" printArea="1">
      <colBreaks count="1" manualBreakCount="1">
        <brk id="6" max="23" man="1"/>
      </colBreaks>
      <pageMargins left="0.25" right="0.25" top="0.75" bottom="0.75" header="0.3" footer="0.3"/>
      <pageSetup paperSize="9" scale="91" orientation="portrait" horizontalDpi="300" verticalDpi="300" r:id="rId41"/>
      <headerFooter>
        <oddFooter>&amp;C- &amp;P -</oddFooter>
      </headerFooter>
    </customSheetView>
    <customSheetView guid="{0B51740E-E870-447D-82CF-F9426A0FDB8A}" showGridLines="0">
      <colBreaks count="1" manualBreakCount="1">
        <brk id="6" max="23" man="1"/>
      </colBreaks>
      <pageMargins left="0.25" right="0.25" top="0.75" bottom="0.75" header="0.3" footer="0.3"/>
      <pageSetup paperSize="9" scale="91" orientation="portrait" horizontalDpi="300" verticalDpi="300" r:id="rId42"/>
      <headerFooter>
        <oddFooter>&amp;C- &amp;P -</oddFooter>
      </headerFooter>
    </customSheetView>
    <customSheetView guid="{B25978DA-B72A-4DF3-B7F6-0B7323E18582}" showGridLines="0">
      <colBreaks count="1" manualBreakCount="1">
        <brk id="6" max="23" man="1"/>
      </colBreaks>
      <pageMargins left="0.25" right="0.25" top="0.75" bottom="0.75" header="0.3" footer="0.3"/>
      <pageSetup paperSize="9" scale="91" orientation="portrait" horizontalDpi="300" verticalDpi="300" r:id="rId43"/>
      <headerFooter>
        <oddFooter>&amp;C- &amp;P -</oddFooter>
      </headerFooter>
    </customSheetView>
    <customSheetView guid="{1FD8CC80-ABBD-4004-965D-7C3A94C6060A}" showGridLines="0" printArea="1">
      <colBreaks count="1" manualBreakCount="1">
        <brk id="6" max="23" man="1"/>
      </colBreaks>
      <pageMargins left="0.25" right="0.25" top="0.75" bottom="0.75" header="0.3" footer="0.3"/>
      <pageSetup paperSize="9" scale="91" orientation="portrait" horizontalDpi="300" verticalDpi="300" r:id="rId44"/>
      <headerFooter>
        <oddFooter>&amp;C- &amp;P -</oddFooter>
      </headerFooter>
    </customSheetView>
    <customSheetView guid="{4B3B3520-A8B7-4246-A658-5E3046C11156}" showGridLines="0" printArea="1">
      <colBreaks count="1" manualBreakCount="1">
        <brk id="6" max="23" man="1"/>
      </colBreaks>
      <pageMargins left="0.25" right="0.25" top="0.75" bottom="0.75" header="0.3" footer="0.3"/>
      <pageSetup paperSize="9" scale="91" orientation="portrait" horizontalDpi="300" verticalDpi="300" r:id="rId45"/>
      <headerFooter>
        <oddFooter>&amp;C- &amp;P -</oddFooter>
      </headerFooter>
    </customSheetView>
    <customSheetView guid="{8AC86257-3275-45B0-9EB5-FCC978284538}" showGridLines="0">
      <colBreaks count="1" manualBreakCount="1">
        <brk id="6" max="23" man="1"/>
      </colBreaks>
      <pageMargins left="0.25" right="0.25" top="0.75" bottom="0.75" header="0.3" footer="0.3"/>
      <pageSetup paperSize="9" scale="91" orientation="portrait" horizontalDpi="300" verticalDpi="300" r:id="rId46"/>
      <headerFooter>
        <oddFooter>&amp;C- &amp;P -</oddFooter>
      </headerFooter>
    </customSheetView>
    <customSheetView guid="{E45D6C9F-29CA-4814-BB11-FCF7794E8FD9}" showGridLines="0" printArea="1">
      <colBreaks count="1" manualBreakCount="1">
        <brk id="6" max="23" man="1"/>
      </colBreaks>
      <pageMargins left="0.25" right="0.25" top="0.75" bottom="0.75" header="0.3" footer="0.3"/>
      <pageSetup paperSize="9" scale="91" orientation="portrait" horizontalDpi="300" verticalDpi="300" r:id="rId47"/>
      <headerFooter>
        <oddFooter>&amp;C- &amp;P -</oddFooter>
      </headerFooter>
    </customSheetView>
    <customSheetView guid="{8B4E2514-D1F2-4DC0-817C-9C588D7DCCCB}" showGridLines="0" printArea="1">
      <colBreaks count="1" manualBreakCount="1">
        <brk id="6" max="23" man="1"/>
      </colBreaks>
      <pageMargins left="0.25" right="0.25" top="0.75" bottom="0.75" header="0.3" footer="0.3"/>
      <pageSetup paperSize="9" scale="91" orientation="portrait" horizontalDpi="300" verticalDpi="300" r:id="rId48"/>
      <headerFooter>
        <oddFooter>&amp;C- &amp;P -</oddFooter>
      </headerFooter>
    </customSheetView>
    <customSheetView guid="{C0326AA0-4A84-4874-8CF5-FBF582EDE8E4}" showGridLines="0" printArea="1">
      <colBreaks count="1" manualBreakCount="1">
        <brk id="6" max="23" man="1"/>
      </colBreaks>
      <pageMargins left="0.25" right="0.25" top="0.75" bottom="0.75" header="0.3" footer="0.3"/>
      <pageSetup paperSize="9" scale="91" orientation="portrait" horizontalDpi="300" verticalDpi="300" r:id="rId49"/>
      <headerFooter>
        <oddFooter>&amp;C- &amp;P -</oddFooter>
      </headerFooter>
    </customSheetView>
    <customSheetView guid="{59B93C71-A242-4D48-B468-4BF3F954629F}" showGridLines="0" printArea="1">
      <colBreaks count="1" manualBreakCount="1">
        <brk id="6" max="23" man="1"/>
      </colBreaks>
      <pageMargins left="0.25" right="0.25" top="0.75" bottom="0.75" header="0.3" footer="0.3"/>
      <pageSetup paperSize="9" scale="91" orientation="portrait" horizontalDpi="300" verticalDpi="300" r:id="rId50"/>
      <headerFooter>
        <oddFooter>&amp;C- &amp;P -</oddFooter>
      </headerFooter>
    </customSheetView>
    <customSheetView guid="{1E58E4D1-4C75-4B8C-BEB1-17A46DD86746}" showGridLines="0">
      <colBreaks count="1" manualBreakCount="1">
        <brk id="6" max="23" man="1"/>
      </colBreaks>
      <pageMargins left="0.25" right="0.25" top="0.75" bottom="0.75" header="0.3" footer="0.3"/>
      <pageSetup paperSize="9" scale="91" orientation="portrait" horizontalDpi="300" verticalDpi="300" r:id="rId51"/>
      <headerFooter>
        <oddFooter>&amp;C- &amp;P -</oddFooter>
      </headerFooter>
    </customSheetView>
    <customSheetView guid="{D71B0015-E1E5-4683-BC96-4B8372B0A92C}" showGridLines="0" printArea="1">
      <colBreaks count="1" manualBreakCount="1">
        <brk id="6" max="23" man="1"/>
      </colBreaks>
      <pageMargins left="0.25" right="0.25" top="0.75" bottom="0.75" header="0.3" footer="0.3"/>
      <pageSetup paperSize="9" scale="91" orientation="portrait" horizontalDpi="300" verticalDpi="300" r:id="rId52"/>
      <headerFooter>
        <oddFooter>&amp;C- &amp;P -</oddFooter>
      </headerFooter>
    </customSheetView>
    <customSheetView guid="{7A9295A9-5D4A-4252-8AE5-EAA229FB3161}" showGridLines="0" printArea="1">
      <colBreaks count="1" manualBreakCount="1">
        <brk id="6" max="23" man="1"/>
      </colBreaks>
      <pageMargins left="0.25" right="0.25" top="0.75" bottom="0.75" header="0.3" footer="0.3"/>
      <pageSetup paperSize="9" scale="91" orientation="portrait" horizontalDpi="300" verticalDpi="300" r:id="rId53"/>
      <headerFooter>
        <oddFooter>&amp;C- &amp;P -</oddFooter>
      </headerFooter>
    </customSheetView>
    <customSheetView guid="{034C4040-D496-4677-9760-C8AFC8A3816C}" showGridLines="0">
      <colBreaks count="1" manualBreakCount="1">
        <brk id="6" max="23" man="1"/>
      </colBreaks>
      <pageMargins left="0.25" right="0.25" top="0.75" bottom="0.75" header="0.3" footer="0.3"/>
      <pageSetup paperSize="9" scale="91" orientation="portrait" horizontalDpi="300" verticalDpi="300" r:id="rId54"/>
      <headerFooter>
        <oddFooter>&amp;C- &amp;P -</oddFooter>
      </headerFooter>
    </customSheetView>
    <customSheetView guid="{430D13A4-4EC3-4F3B-94F5-67B604D20D98}" showGridLines="0" printArea="1">
      <colBreaks count="1" manualBreakCount="1">
        <brk id="6" max="23" man="1"/>
      </colBreaks>
      <pageMargins left="0.25" right="0.25" top="0.75" bottom="0.75" header="0.3" footer="0.3"/>
      <pageSetup paperSize="9" scale="91" orientation="portrait" horizontalDpi="300" verticalDpi="300" r:id="rId55"/>
      <headerFooter>
        <oddFooter>&amp;C- &amp;P -</oddFooter>
      </headerFooter>
    </customSheetView>
    <customSheetView guid="{337CCED3-5E6B-4E3D-BC98-489707EF974E}" showGridLines="0" printArea="1">
      <colBreaks count="1" manualBreakCount="1">
        <brk id="6" max="23" man="1"/>
      </colBreaks>
      <pageMargins left="0.25" right="0.25" top="0.75" bottom="0.75" header="0.3" footer="0.3"/>
      <pageSetup paperSize="9" scale="91" orientation="portrait" horizontalDpi="300" verticalDpi="300" r:id="rId56"/>
      <headerFooter>
        <oddFooter>&amp;C- &amp;P -</oddFooter>
      </headerFooter>
    </customSheetView>
    <customSheetView guid="{0EDD8A79-DA95-4C03-AB90-8EF8BEF7366A}" showGridLines="0">
      <colBreaks count="1" manualBreakCount="1">
        <brk id="6" max="23" man="1"/>
      </colBreaks>
      <pageMargins left="0.25" right="0.25" top="0.75" bottom="0.75" header="0.3" footer="0.3"/>
      <pageSetup paperSize="9" scale="91" orientation="portrait" horizontalDpi="300" verticalDpi="300" r:id="rId57"/>
      <headerFooter>
        <oddFooter>&amp;C- &amp;P -</oddFooter>
      </headerFooter>
    </customSheetView>
    <customSheetView guid="{214495F1-9B71-47E5-887D-A07A1A95C8B8}" showGridLines="0">
      <colBreaks count="1" manualBreakCount="1">
        <brk id="6" max="23" man="1"/>
      </colBreaks>
      <pageMargins left="0.25" right="0.25" top="0.75" bottom="0.75" header="0.3" footer="0.3"/>
      <pageSetup paperSize="9" scale="91" orientation="portrait" horizontalDpi="300" verticalDpi="300" r:id="rId58"/>
      <headerFooter>
        <oddFooter>&amp;C- &amp;P -</oddFooter>
      </headerFooter>
    </customSheetView>
    <customSheetView guid="{CD8CBEF9-02F2-47BF-8155-972E366007BB}" showGridLines="0" printArea="1">
      <colBreaks count="1" manualBreakCount="1">
        <brk id="6" max="23" man="1"/>
      </colBreaks>
      <pageMargins left="0.25" right="0.25" top="0.75" bottom="0.75" header="0.3" footer="0.3"/>
      <pageSetup paperSize="9" scale="91" orientation="portrait" horizontalDpi="300" verticalDpi="300" r:id="rId59"/>
      <headerFooter>
        <oddFooter>&amp;C- &amp;P -</oddFooter>
      </headerFooter>
    </customSheetView>
    <customSheetView guid="{BD61EDB6-A93F-4890-AEDE-32E26E64EB3F}" showGridLines="0" printArea="1">
      <colBreaks count="1" manualBreakCount="1">
        <brk id="6" max="23" man="1"/>
      </colBreaks>
      <pageMargins left="0.25" right="0.25" top="0.75" bottom="0.75" header="0.3" footer="0.3"/>
      <pageSetup paperSize="9" scale="91" orientation="portrait" horizontalDpi="300" verticalDpi="300" r:id="rId60"/>
      <headerFooter>
        <oddFooter>&amp;C- &amp;P -</oddFooter>
      </headerFooter>
    </customSheetView>
    <customSheetView guid="{2551149C-B400-4FF7-9C66-7D38AF192CD3}" showGridLines="0">
      <colBreaks count="1" manualBreakCount="1">
        <brk id="6" max="23" man="1"/>
      </colBreaks>
      <pageMargins left="0.25" right="0.25" top="0.75" bottom="0.75" header="0.3" footer="0.3"/>
      <pageSetup paperSize="9" scale="91" orientation="portrait" horizontalDpi="300" verticalDpi="300" r:id="rId61"/>
      <headerFooter>
        <oddFooter>&amp;C- &amp;P -</oddFooter>
      </headerFooter>
    </customSheetView>
    <customSheetView guid="{F0A88F7F-B050-44D2-9557-2B68B424EAF3}" showGridLines="0">
      <colBreaks count="1" manualBreakCount="1">
        <brk id="6" max="23" man="1"/>
      </colBreaks>
      <pageMargins left="0.25" right="0.25" top="0.75" bottom="0.75" header="0.3" footer="0.3"/>
      <pageSetup paperSize="9" scale="91" orientation="portrait" horizontalDpi="300" verticalDpi="300" r:id="rId62"/>
      <headerFooter>
        <oddFooter>&amp;C- &amp;P -</oddFooter>
      </headerFooter>
    </customSheetView>
    <customSheetView guid="{2868789A-41EF-4245-B3C9-D4B5F666F8F4}" showGridLines="0" printArea="1">
      <colBreaks count="1" manualBreakCount="1">
        <brk id="6" max="23" man="1"/>
      </colBreaks>
      <pageMargins left="0.25" right="0.25" top="0.75" bottom="0.75" header="0.3" footer="0.3"/>
      <pageSetup paperSize="9" scale="91" orientation="portrait" horizontalDpi="300" verticalDpi="300" r:id="rId63"/>
      <headerFooter>
        <oddFooter>&amp;C- &amp;P -</oddFooter>
      </headerFooter>
    </customSheetView>
    <customSheetView guid="{D4061CCF-D275-4D76-9A0F-61EA73C6A533}" showGridLines="0" printArea="1">
      <colBreaks count="1" manualBreakCount="1">
        <brk id="6" max="23" man="1"/>
      </colBreaks>
      <pageMargins left="0.25" right="0.25" top="0.75" bottom="0.75" header="0.3" footer="0.3"/>
      <pageSetup paperSize="9" scale="91" orientation="portrait" horizontalDpi="300" verticalDpi="300" r:id="rId64"/>
      <headerFooter>
        <oddFooter>&amp;C- &amp;P -</oddFooter>
      </headerFooter>
    </customSheetView>
    <customSheetView guid="{EDD10121-F027-40CB-A383-1ABBBA7824D4}" showGridLines="0" printArea="1">
      <colBreaks count="1" manualBreakCount="1">
        <brk id="6" max="23" man="1"/>
      </colBreaks>
      <pageMargins left="0.25" right="0.25" top="0.75" bottom="0.75" header="0.3" footer="0.3"/>
      <pageSetup paperSize="9" scale="91" orientation="portrait" horizontalDpi="300" verticalDpi="300" r:id="rId65"/>
      <headerFooter>
        <oddFooter>&amp;C- &amp;P -</oddFooter>
      </headerFooter>
    </customSheetView>
    <customSheetView guid="{D6BD57F8-F6EE-4534-8181-C57064A1B98C}" scale="115" showGridLines="0" topLeftCell="H1">
      <selection activeCell="H2" sqref="H2"/>
      <colBreaks count="1" manualBreakCount="1">
        <brk id="6" max="23" man="1"/>
      </colBreaks>
      <pageMargins left="0.25" right="0.25" top="0.75" bottom="0.75" header="0.3" footer="0.3"/>
      <pageSetup paperSize="9" scale="91" orientation="portrait" horizontalDpi="300" verticalDpi="300" r:id="rId66"/>
      <headerFooter>
        <oddFooter>&amp;C- &amp;P -</oddFooter>
      </headerFooter>
    </customSheetView>
    <customSheetView guid="{277459B4-A39D-41CB-B2BE-AB6578293E76}" scale="115" showGridLines="0" printArea="1" topLeftCell="H1">
      <selection activeCell="H2" sqref="H2"/>
      <colBreaks count="1" manualBreakCount="1">
        <brk id="6" max="23" man="1"/>
      </colBreaks>
      <pageMargins left="0.25" right="0.25" top="0.75" bottom="0.75" header="0.3" footer="0.3"/>
      <pageSetup paperSize="9" scale="91"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scale="91" orientation="portrait" horizontalDpi="300" verticalDpi="300" r:id="rId68"/>
  <headerFooter>
    <oddFooter>&amp;C- &amp;P -</oddFooter>
  </headerFooter>
  <colBreaks count="1" manualBreakCount="1">
    <brk id="6" max="23" man="1"/>
  </colBreaks>
  <drawing r:id="rId6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37"/>
  <sheetViews>
    <sheetView showGridLines="0" zoomScaleNormal="130" zoomScaleSheetLayoutView="100" workbookViewId="0">
      <selection activeCell="G3" sqref="G3"/>
    </sheetView>
  </sheetViews>
  <sheetFormatPr defaultRowHeight="13.5"/>
  <cols>
    <col min="1" max="1" width="29.125" customWidth="1"/>
    <col min="2" max="2" width="14.625" customWidth="1"/>
    <col min="5" max="5" width="14.625" customWidth="1"/>
    <col min="6" max="6" width="11" bestFit="1" customWidth="1"/>
  </cols>
  <sheetData>
    <row r="1" spans="1:23">
      <c r="F1" s="125" t="s">
        <v>399</v>
      </c>
    </row>
    <row r="2" spans="1:23">
      <c r="A2" t="s">
        <v>2469</v>
      </c>
      <c r="B2" s="314"/>
      <c r="C2" s="314"/>
      <c r="D2" s="314"/>
      <c r="E2" s="314"/>
      <c r="G2" t="s">
        <v>2469</v>
      </c>
    </row>
    <row r="3" spans="1:23">
      <c r="B3" s="314"/>
      <c r="C3" s="314"/>
      <c r="D3" s="314"/>
      <c r="E3" s="315" t="s">
        <v>752</v>
      </c>
      <c r="W3" s="257"/>
    </row>
    <row r="4" spans="1:23" ht="22.5" customHeight="1">
      <c r="A4" s="237" t="s">
        <v>434</v>
      </c>
      <c r="B4" s="319" t="s">
        <v>753</v>
      </c>
      <c r="C4" s="316"/>
      <c r="D4" s="316"/>
      <c r="E4" s="316"/>
    </row>
    <row r="5" spans="1:23" ht="22.5" customHeight="1">
      <c r="A5" s="237"/>
      <c r="B5" s="319" t="s">
        <v>433</v>
      </c>
      <c r="C5" s="317" t="s">
        <v>431</v>
      </c>
      <c r="D5" s="317" t="s">
        <v>431</v>
      </c>
      <c r="E5" s="319" t="s">
        <v>432</v>
      </c>
    </row>
    <row r="6" spans="1:23" ht="22.5" customHeight="1">
      <c r="A6" s="237" t="s">
        <v>510</v>
      </c>
      <c r="B6" s="319">
        <v>3868</v>
      </c>
      <c r="C6" s="317"/>
      <c r="D6" s="317"/>
      <c r="E6" s="319">
        <v>58</v>
      </c>
    </row>
    <row r="7" spans="1:23" ht="22.5" customHeight="1">
      <c r="A7" s="237" t="s">
        <v>509</v>
      </c>
      <c r="B7" s="319">
        <v>2143</v>
      </c>
      <c r="C7" s="317"/>
      <c r="D7" s="317"/>
      <c r="E7" s="319">
        <v>17</v>
      </c>
    </row>
    <row r="8" spans="1:23" ht="22.5" customHeight="1">
      <c r="A8" s="237" t="s">
        <v>494</v>
      </c>
      <c r="B8" s="319">
        <v>1842</v>
      </c>
      <c r="C8" s="317"/>
      <c r="D8" s="317"/>
      <c r="E8" s="319">
        <v>15</v>
      </c>
    </row>
    <row r="9" spans="1:23" ht="22.5" customHeight="1">
      <c r="A9" s="237" t="s">
        <v>506</v>
      </c>
      <c r="B9" s="319">
        <v>1815</v>
      </c>
      <c r="C9" s="317"/>
      <c r="D9" s="317"/>
      <c r="E9" s="319">
        <v>28</v>
      </c>
    </row>
    <row r="10" spans="1:23" ht="22.5" customHeight="1">
      <c r="A10" s="237" t="s">
        <v>507</v>
      </c>
      <c r="B10" s="319">
        <v>1460</v>
      </c>
      <c r="C10" s="317"/>
      <c r="D10" s="317"/>
      <c r="E10" s="319">
        <v>52</v>
      </c>
    </row>
    <row r="11" spans="1:23" ht="22.5" customHeight="1">
      <c r="A11" s="243" t="s">
        <v>493</v>
      </c>
      <c r="B11" s="319">
        <v>1191</v>
      </c>
      <c r="C11" s="317"/>
      <c r="D11" s="317"/>
      <c r="E11" s="319">
        <v>16</v>
      </c>
    </row>
    <row r="12" spans="1:23" s="209" customFormat="1" ht="22.5" customHeight="1">
      <c r="A12" s="243" t="s">
        <v>737</v>
      </c>
      <c r="B12" s="319">
        <v>939</v>
      </c>
      <c r="C12" s="317"/>
      <c r="D12" s="317"/>
      <c r="E12" s="319">
        <v>9</v>
      </c>
    </row>
    <row r="13" spans="1:23" ht="22.5" customHeight="1">
      <c r="A13" s="237" t="s">
        <v>504</v>
      </c>
      <c r="B13" s="319">
        <v>699</v>
      </c>
      <c r="C13" s="317"/>
      <c r="D13" s="317"/>
      <c r="E13" s="319">
        <v>23</v>
      </c>
    </row>
    <row r="14" spans="1:23" s="209" customFormat="1" ht="22.5" customHeight="1">
      <c r="A14" s="237" t="s">
        <v>738</v>
      </c>
      <c r="B14" s="319">
        <v>621</v>
      </c>
      <c r="C14" s="317"/>
      <c r="D14" s="317"/>
      <c r="E14" s="319">
        <v>25</v>
      </c>
    </row>
    <row r="15" spans="1:23" ht="22.5" customHeight="1">
      <c r="A15" s="237" t="s">
        <v>492</v>
      </c>
      <c r="B15" s="319">
        <v>556</v>
      </c>
      <c r="C15" s="317"/>
      <c r="D15" s="317"/>
      <c r="E15" s="319">
        <v>25</v>
      </c>
    </row>
    <row r="16" spans="1:23" ht="22.5" customHeight="1">
      <c r="A16" s="237" t="s">
        <v>740</v>
      </c>
      <c r="B16" s="319">
        <v>530</v>
      </c>
      <c r="C16" s="317"/>
      <c r="D16" s="317"/>
      <c r="E16" s="319">
        <v>7</v>
      </c>
    </row>
    <row r="17" spans="1:21" ht="22.5" customHeight="1">
      <c r="A17" s="237" t="s">
        <v>741</v>
      </c>
      <c r="B17" s="319">
        <v>433</v>
      </c>
      <c r="C17" s="317"/>
      <c r="D17" s="317"/>
      <c r="E17" s="319">
        <v>7</v>
      </c>
    </row>
    <row r="18" spans="1:21" ht="22.5" customHeight="1">
      <c r="A18" s="237" t="s">
        <v>742</v>
      </c>
      <c r="B18" s="319">
        <v>401</v>
      </c>
      <c r="C18" s="317"/>
      <c r="D18" s="317"/>
      <c r="E18" s="319">
        <v>29</v>
      </c>
    </row>
    <row r="19" spans="1:21" ht="22.5" customHeight="1">
      <c r="A19" s="237" t="s">
        <v>743</v>
      </c>
      <c r="B19" s="319">
        <v>401</v>
      </c>
      <c r="C19" s="317"/>
      <c r="D19" s="317"/>
      <c r="E19" s="319">
        <v>4</v>
      </c>
    </row>
    <row r="20" spans="1:21" ht="22.5" customHeight="1">
      <c r="A20" s="237" t="s">
        <v>744</v>
      </c>
      <c r="B20" s="319">
        <v>343</v>
      </c>
      <c r="C20" s="317"/>
      <c r="D20" s="317"/>
      <c r="E20" s="319">
        <v>18</v>
      </c>
    </row>
    <row r="21" spans="1:21" ht="22.5" customHeight="1">
      <c r="A21" s="237" t="s">
        <v>739</v>
      </c>
      <c r="B21" s="319">
        <v>314</v>
      </c>
      <c r="C21" s="317"/>
      <c r="D21" s="317"/>
      <c r="E21" s="319">
        <v>4</v>
      </c>
    </row>
    <row r="22" spans="1:21" ht="22.5" customHeight="1">
      <c r="A22" s="237" t="s">
        <v>746</v>
      </c>
      <c r="B22" s="319">
        <v>214</v>
      </c>
      <c r="C22" s="317"/>
      <c r="D22" s="317"/>
      <c r="E22" s="319">
        <v>11</v>
      </c>
    </row>
    <row r="23" spans="1:21" ht="22.5" customHeight="1">
      <c r="A23" s="237" t="s">
        <v>745</v>
      </c>
      <c r="B23" s="319">
        <v>199</v>
      </c>
      <c r="C23" s="317"/>
      <c r="D23" s="317"/>
      <c r="E23" s="319">
        <v>7</v>
      </c>
    </row>
    <row r="24" spans="1:21" ht="22.5" customHeight="1">
      <c r="A24" s="237" t="s">
        <v>747</v>
      </c>
      <c r="B24" s="319">
        <v>157</v>
      </c>
      <c r="C24" s="317"/>
      <c r="D24" s="317"/>
      <c r="E24" s="319">
        <v>8</v>
      </c>
    </row>
    <row r="25" spans="1:21" ht="22.5" customHeight="1">
      <c r="A25" s="237" t="s">
        <v>497</v>
      </c>
      <c r="B25" s="319">
        <v>112</v>
      </c>
      <c r="C25" s="317"/>
      <c r="D25" s="317"/>
      <c r="E25" s="319">
        <v>10</v>
      </c>
    </row>
    <row r="26" spans="1:21" ht="22.5" customHeight="1">
      <c r="A26" s="237" t="s">
        <v>748</v>
      </c>
      <c r="B26" s="319">
        <v>89</v>
      </c>
      <c r="C26" s="317"/>
      <c r="D26" s="317"/>
      <c r="E26" s="319">
        <v>7</v>
      </c>
      <c r="U26" s="257"/>
    </row>
    <row r="27" spans="1:21" ht="22.5" customHeight="1">
      <c r="A27" s="237" t="s">
        <v>750</v>
      </c>
      <c r="B27" s="319">
        <v>62</v>
      </c>
      <c r="C27" s="317"/>
      <c r="D27" s="317"/>
      <c r="E27" s="319">
        <v>6</v>
      </c>
    </row>
    <row r="28" spans="1:21" ht="22.5" customHeight="1">
      <c r="A28" s="237" t="s">
        <v>749</v>
      </c>
      <c r="B28" s="319">
        <v>49</v>
      </c>
      <c r="C28" s="317"/>
      <c r="D28" s="317"/>
      <c r="E28" s="319">
        <v>7</v>
      </c>
    </row>
    <row r="29" spans="1:21" ht="22.5" customHeight="1">
      <c r="B29" s="318">
        <f>SUM(B6:B28)</f>
        <v>18438</v>
      </c>
      <c r="C29" s="314"/>
      <c r="D29" s="314"/>
      <c r="E29" s="318">
        <f>SUM(E6:E28)</f>
        <v>393</v>
      </c>
    </row>
    <row r="30" spans="1:21" ht="22.5" customHeight="1"/>
    <row r="31" spans="1:21" ht="22.5" customHeight="1"/>
    <row r="32" spans="1:21" ht="22.5" customHeight="1"/>
    <row r="33" spans="2:5" ht="22.5" customHeight="1"/>
    <row r="34" spans="2:5" ht="22.5" customHeight="1"/>
    <row r="35" spans="2:5" ht="22.5" customHeight="1"/>
    <row r="37" spans="2:5">
      <c r="B37" s="155"/>
      <c r="E37" s="155"/>
    </row>
  </sheetData>
  <customSheetViews>
    <customSheetView guid="{7638DF67-4320-4B2E-8CED-F30400A22A6F}" showGridLines="0" printArea="1">
      <selection activeCell="G3" sqref="G3"/>
      <colBreaks count="1" manualBreakCount="1">
        <brk id="6" max="30" man="1"/>
      </colBreaks>
      <pageMargins left="0.7" right="0.7" top="0.75" bottom="0.75" header="0.3" footer="0.3"/>
      <pageSetup paperSize="9" scale="70" orientation="portrait" horizontalDpi="300" verticalDpi="300" r:id="rId1"/>
    </customSheetView>
    <customSheetView guid="{033C36F7-E1E4-46BF-954B-BBA7310CE75C}" showGridLines="0">
      <colBreaks count="1" manualBreakCount="1">
        <brk id="6" max="30" man="1"/>
      </colBreaks>
      <pageMargins left="0.7" right="0.7" top="0.75" bottom="0.75" header="0.3" footer="0.3"/>
      <pageSetup paperSize="9" scale="70" orientation="portrait" horizontalDpi="300" verticalDpi="300" r:id="rId2"/>
    </customSheetView>
    <customSheetView guid="{36472B0F-2A8F-4437-8A5B-DB8B4B6E968E}" showGridLines="0" printArea="1">
      <colBreaks count="1" manualBreakCount="1">
        <brk id="6" max="30" man="1"/>
      </colBreaks>
      <pageMargins left="0.7" right="0.7" top="0.75" bottom="0.75" header="0.3" footer="0.3"/>
      <pageSetup paperSize="9" scale="70" orientation="portrait" horizontalDpi="300" verticalDpi="300" r:id="rId3"/>
    </customSheetView>
    <customSheetView guid="{2D0A6E8D-0408-4801-8FAA-C5FD88FF0EC2}" showGridLines="0">
      <colBreaks count="1" manualBreakCount="1">
        <brk id="6" max="30" man="1"/>
      </colBreaks>
      <pageMargins left="0.7" right="0.7" top="0.75" bottom="0.75" header="0.3" footer="0.3"/>
      <pageSetup paperSize="9" scale="70" orientation="portrait" horizontalDpi="300" verticalDpi="300" r:id="rId4"/>
    </customSheetView>
    <customSheetView guid="{CCAE2F8D-A096-471A-A5DB-761473E75C80}" showGridLines="0" printArea="1">
      <colBreaks count="1" manualBreakCount="1">
        <brk id="6" max="30" man="1"/>
      </colBreaks>
      <pageMargins left="0.7" right="0.7" top="0.75" bottom="0.75" header="0.3" footer="0.3"/>
      <pageSetup paperSize="9" scale="70" orientation="portrait" horizontalDpi="300" verticalDpi="300" r:id="rId5"/>
    </customSheetView>
    <customSheetView guid="{A70FDA42-82B2-4F14-8984-2E2044C05861}" showGridLines="0">
      <colBreaks count="1" manualBreakCount="1">
        <brk id="6" max="30" man="1"/>
      </colBreaks>
      <pageMargins left="0.7" right="0.7" top="0.75" bottom="0.75" header="0.3" footer="0.3"/>
      <pageSetup paperSize="9" scale="70" orientation="portrait" horizontalDpi="300" verticalDpi="300" r:id="rId6"/>
    </customSheetView>
    <customSheetView guid="{F8F8F397-D6A3-4BD0-9E53-3D39483D1CBF}" showGridLines="0">
      <colBreaks count="1" manualBreakCount="1">
        <brk id="6" max="30" man="1"/>
      </colBreaks>
      <pageMargins left="0.7" right="0.7" top="0.75" bottom="0.75" header="0.3" footer="0.3"/>
      <pageSetup paperSize="9" scale="70" orientation="portrait" horizontalDpi="300" verticalDpi="300" r:id="rId7"/>
    </customSheetView>
    <customSheetView guid="{D673FFEC-E07D-49B9-A0FC-BCF5FDFD2C67}" showGridLines="0">
      <colBreaks count="1" manualBreakCount="1">
        <brk id="6" max="30" man="1"/>
      </colBreaks>
      <pageMargins left="0.7" right="0.7" top="0.75" bottom="0.75" header="0.3" footer="0.3"/>
      <pageSetup paperSize="9" scale="70" orientation="portrait" horizontalDpi="300" verticalDpi="300" r:id="rId8"/>
    </customSheetView>
    <customSheetView guid="{EE98275F-E3BA-4A7E-BE2A-0F7F35847352}" showGridLines="0" printArea="1">
      <colBreaks count="1" manualBreakCount="1">
        <brk id="6" max="30" man="1"/>
      </colBreaks>
      <pageMargins left="0.7" right="0.7" top="0.75" bottom="0.75" header="0.3" footer="0.3"/>
      <pageSetup paperSize="9" scale="70" orientation="portrait" horizontalDpi="300" verticalDpi="300" r:id="rId9"/>
    </customSheetView>
    <customSheetView guid="{97E03D02-D480-4666-A6E1-59D4144B3FD9}" showGridLines="0" printArea="1">
      <colBreaks count="1" manualBreakCount="1">
        <brk id="6" max="30" man="1"/>
      </colBreaks>
      <pageMargins left="0.7" right="0.7" top="0.75" bottom="0.75" header="0.3" footer="0.3"/>
      <pageSetup paperSize="9" scale="70" orientation="portrait" horizontalDpi="300" verticalDpi="300" r:id="rId10"/>
    </customSheetView>
    <customSheetView guid="{9A3FFD83-48B2-47DA-8A5E-53892F5AF928}" showGridLines="0" printArea="1">
      <colBreaks count="1" manualBreakCount="1">
        <brk id="6" max="30" man="1"/>
      </colBreaks>
      <pageMargins left="0.7" right="0.7" top="0.75" bottom="0.75" header="0.3" footer="0.3"/>
      <pageSetup paperSize="9" scale="70" orientation="portrait" horizontalDpi="300" verticalDpi="300" r:id="rId11"/>
    </customSheetView>
    <customSheetView guid="{717D5D0E-03BD-42FE-B02F-A9FF9CADF1A5}" showGridLines="0">
      <colBreaks count="1" manualBreakCount="1">
        <brk id="6" max="30" man="1"/>
      </colBreaks>
      <pageMargins left="0.7" right="0.7" top="0.75" bottom="0.75" header="0.3" footer="0.3"/>
      <pageSetup paperSize="9" scale="70" orientation="portrait" horizontalDpi="300" verticalDpi="300" r:id="rId12"/>
    </customSheetView>
    <customSheetView guid="{30A2590E-B68F-488E-B4E2-55E3D8A53AAC}" showGridLines="0">
      <colBreaks count="1" manualBreakCount="1">
        <brk id="6" max="30" man="1"/>
      </colBreaks>
      <pageMargins left="0.7" right="0.7" top="0.75" bottom="0.75" header="0.3" footer="0.3"/>
      <pageSetup paperSize="9" scale="70" orientation="portrait" horizontalDpi="300" verticalDpi="300" r:id="rId13"/>
    </customSheetView>
    <customSheetView guid="{031DD57E-C293-423A-8DF7-B2FDC9241663}" showGridLines="0">
      <colBreaks count="1" manualBreakCount="1">
        <brk id="6" max="30" man="1"/>
      </colBreaks>
      <pageMargins left="0.7" right="0.7" top="0.75" bottom="0.75" header="0.3" footer="0.3"/>
      <pageSetup paperSize="9" scale="70" orientation="portrait" horizontalDpi="300" verticalDpi="300" r:id="rId14"/>
    </customSheetView>
    <customSheetView guid="{F9B3178F-FE3C-420E-BE2A-18A94A5552B8}" showGridLines="0">
      <colBreaks count="1" manualBreakCount="1">
        <brk id="6" max="30" man="1"/>
      </colBreaks>
      <pageMargins left="0.7" right="0.7" top="0.75" bottom="0.75" header="0.3" footer="0.3"/>
      <pageSetup paperSize="9" scale="70" orientation="portrait" horizontalDpi="300" verticalDpi="300" r:id="rId15"/>
    </customSheetView>
    <customSheetView guid="{F314B098-4B95-4B92-8423-CB04A69922DF}" showGridLines="0" printArea="1">
      <colBreaks count="1" manualBreakCount="1">
        <brk id="6" max="30" man="1"/>
      </colBreaks>
      <pageMargins left="0.7" right="0.7" top="0.75" bottom="0.75" header="0.3" footer="0.3"/>
      <pageSetup paperSize="9" scale="70" orientation="portrait" horizontalDpi="300" verticalDpi="300" r:id="rId16"/>
    </customSheetView>
    <customSheetView guid="{BBA60712-7519-46EB-A3CF-B043CF2D8D90}" showGridLines="0" printArea="1">
      <colBreaks count="1" manualBreakCount="1">
        <brk id="6" max="30" man="1"/>
      </colBreaks>
      <pageMargins left="0.7" right="0.7" top="0.75" bottom="0.75" header="0.3" footer="0.3"/>
      <pageSetup paperSize="9" scale="70" orientation="portrait" horizontalDpi="300" verticalDpi="300" r:id="rId17"/>
    </customSheetView>
    <customSheetView guid="{FAEA9D20-506D-4159-8291-B8ED06C29A08}" showGridLines="0">
      <colBreaks count="1" manualBreakCount="1">
        <brk id="6" max="30" man="1"/>
      </colBreaks>
      <pageMargins left="0.7" right="0.7" top="0.75" bottom="0.75" header="0.3" footer="0.3"/>
      <pageSetup paperSize="9" scale="70" orientation="portrait" horizontalDpi="300" verticalDpi="300" r:id="rId18"/>
    </customSheetView>
    <customSheetView guid="{499C3B7B-ECFB-4FFB-BA0B-0B7B9DCC326F}" showGridLines="0" printArea="1">
      <colBreaks count="1" manualBreakCount="1">
        <brk id="6" max="30" man="1"/>
      </colBreaks>
      <pageMargins left="0.7" right="0.7" top="0.75" bottom="0.75" header="0.3" footer="0.3"/>
      <pageSetup paperSize="9" scale="70" orientation="portrait" horizontalDpi="300" verticalDpi="300" r:id="rId19"/>
    </customSheetView>
    <customSheetView guid="{582EB886-5348-41F7-B6C3-7D5782D3ACD9}" showGridLines="0">
      <colBreaks count="1" manualBreakCount="1">
        <brk id="6" max="30" man="1"/>
      </colBreaks>
      <pageMargins left="0.7" right="0.7" top="0.75" bottom="0.75" header="0.3" footer="0.3"/>
      <pageSetup paperSize="9" scale="70" orientation="portrait" horizontalDpi="300" verticalDpi="300" r:id="rId20"/>
    </customSheetView>
    <customSheetView guid="{67A28A89-E198-4A6E-809F-7C1EE1D592B0}" showGridLines="0" printArea="1">
      <colBreaks count="1" manualBreakCount="1">
        <brk id="6" max="30" man="1"/>
      </colBreaks>
      <pageMargins left="0.7" right="0.7" top="0.75" bottom="0.75" header="0.3" footer="0.3"/>
      <pageSetup paperSize="9" scale="70" orientation="portrait" horizontalDpi="300" verticalDpi="300" r:id="rId21"/>
    </customSheetView>
    <customSheetView guid="{CED0B8D9-B004-48AD-A858-70C151F3F6A0}" showGridLines="0">
      <colBreaks count="1" manualBreakCount="1">
        <brk id="6" max="30" man="1"/>
      </colBreaks>
      <pageMargins left="0.7" right="0.7" top="0.75" bottom="0.75" header="0.3" footer="0.3"/>
      <pageSetup paperSize="9" scale="70" orientation="portrait" horizontalDpi="300" verticalDpi="300" r:id="rId22"/>
    </customSheetView>
    <customSheetView guid="{76A99285-706C-47CC-88FC-63EDE717FCB7}" showGridLines="0">
      <colBreaks count="1" manualBreakCount="1">
        <brk id="6" max="30" man="1"/>
      </colBreaks>
      <pageMargins left="0.7" right="0.7" top="0.75" bottom="0.75" header="0.3" footer="0.3"/>
      <pageSetup paperSize="9" scale="70" orientation="portrait" horizontalDpi="300" verticalDpi="300" r:id="rId23"/>
    </customSheetView>
    <customSheetView guid="{00865AC3-5823-4499-87D6-A32864153DFC}" showGridLines="0">
      <colBreaks count="1" manualBreakCount="1">
        <brk id="6" max="30" man="1"/>
      </colBreaks>
      <pageMargins left="0.7" right="0.7" top="0.75" bottom="0.75" header="0.3" footer="0.3"/>
      <pageSetup paperSize="9" scale="70" orientation="portrait" horizontalDpi="300" verticalDpi="300" r:id="rId24"/>
    </customSheetView>
    <customSheetView guid="{4C996794-21C9-40EE-B88C-250D84FCBF6D}" scale="70" showGridLines="0" printArea="1">
      <colBreaks count="1" manualBreakCount="1">
        <brk id="6" max="30" man="1"/>
      </colBreaks>
      <pageMargins left="0.7" right="0.7" top="0.75" bottom="0.75" header="0.3" footer="0.3"/>
      <pageSetup paperSize="9" scale="70" orientation="portrait" horizontalDpi="300" verticalDpi="300" r:id="rId25"/>
    </customSheetView>
    <customSheetView guid="{730C8BCB-35C7-41C2-8A28-9035E6835433}" scale="70" showGridLines="0">
      <colBreaks count="1" manualBreakCount="1">
        <brk id="6" max="30" man="1"/>
      </colBreaks>
      <pageMargins left="0.7" right="0.7" top="0.75" bottom="0.75" header="0.3" footer="0.3"/>
      <pageSetup paperSize="9" scale="70" orientation="portrait" horizontalDpi="300" verticalDpi="300" r:id="rId26"/>
    </customSheetView>
    <customSheetView guid="{53F629EA-943E-4BA6-8572-8C25DF74046C}" scale="70" showGridLines="0">
      <colBreaks count="1" manualBreakCount="1">
        <brk id="6" max="30" man="1"/>
      </colBreaks>
      <pageMargins left="0.7" right="0.7" top="0.75" bottom="0.75" header="0.3" footer="0.3"/>
      <pageSetup paperSize="9" scale="70" orientation="portrait" horizontalDpi="300" verticalDpi="300" r:id="rId27"/>
    </customSheetView>
    <customSheetView guid="{607BA1E7-39D6-42C5-94A0-79958193A92D}" scale="70" showGridLines="0">
      <colBreaks count="1" manualBreakCount="1">
        <brk id="6" max="30" man="1"/>
      </colBreaks>
      <pageMargins left="0.7" right="0.7" top="0.75" bottom="0.75" header="0.3" footer="0.3"/>
      <pageSetup paperSize="9" scale="70" orientation="portrait" horizontalDpi="300" verticalDpi="300" r:id="rId28"/>
    </customSheetView>
    <customSheetView guid="{8EB6928C-5D8E-417C-8B5C-C28F488EA60F}" scale="70" showGridLines="0">
      <colBreaks count="1" manualBreakCount="1">
        <brk id="6" max="30" man="1"/>
      </colBreaks>
      <pageMargins left="0.7" right="0.7" top="0.75" bottom="0.75" header="0.3" footer="0.3"/>
      <pageSetup paperSize="9" scale="70" orientation="portrait" horizontalDpi="300" verticalDpi="300" r:id="rId29"/>
    </customSheetView>
    <customSheetView guid="{7633100C-5BBA-4367-90F6-351983AFCCA3}" scale="70" showGridLines="0">
      <colBreaks count="1" manualBreakCount="1">
        <brk id="6" max="30" man="1"/>
      </colBreaks>
      <pageMargins left="0.7" right="0.7" top="0.75" bottom="0.75" header="0.3" footer="0.3"/>
      <pageSetup paperSize="9" scale="70" orientation="portrait" horizontalDpi="300" verticalDpi="300" r:id="rId30"/>
    </customSheetView>
    <customSheetView guid="{A7A8BE2C-D7F6-43E2-B07A-EC84F7EA809C}" scale="80" showGridLines="0" printArea="1">
      <selection activeCell="I26" sqref="I26"/>
      <colBreaks count="1" manualBreakCount="1">
        <brk id="6" max="30" man="1"/>
      </colBreaks>
      <pageMargins left="0.7" right="0.7" top="0.75" bottom="0.75" header="0.3" footer="0.3"/>
      <pageSetup paperSize="9" scale="70" orientation="portrait" horizontalDpi="300" verticalDpi="300" r:id="rId31"/>
    </customSheetView>
    <customSheetView guid="{B08340CC-2F8B-4F4E-9370-E7DB80052212}" scale="85" showGridLines="0">
      <colBreaks count="1" manualBreakCount="1">
        <brk id="6" max="30" man="1"/>
      </colBreaks>
      <pageMargins left="0.7" right="0.7" top="0.75" bottom="0.75" header="0.3" footer="0.3"/>
      <pageSetup paperSize="9" scale="70" orientation="portrait" horizontalDpi="300" verticalDpi="300" r:id="rId32"/>
    </customSheetView>
    <customSheetView guid="{441DB8A6-A33C-419D-875A-3F2FFBE6E0E8}" showGridLines="0">
      <colBreaks count="1" manualBreakCount="1">
        <brk id="6" max="30" man="1"/>
      </colBreaks>
      <pageMargins left="0.7" right="0.7" top="0.75" bottom="0.75" header="0.3" footer="0.3"/>
      <pageSetup paperSize="9" scale="70" orientation="portrait" horizontalDpi="300" verticalDpi="300" r:id="rId33"/>
    </customSheetView>
    <customSheetView guid="{2BC28E4B-9C81-4843-8B55-63150A8DD92B}" showGridLines="0">
      <colBreaks count="1" manualBreakCount="1">
        <brk id="6" max="30" man="1"/>
      </colBreaks>
      <pageMargins left="0.7" right="0.7" top="0.75" bottom="0.75" header="0.3" footer="0.3"/>
      <pageSetup paperSize="9" scale="70" orientation="portrait" horizontalDpi="300" verticalDpi="300" r:id="rId34"/>
    </customSheetView>
    <customSheetView guid="{CEC8D9A4-667A-441A-B348-38BA69B851DA}" showGridLines="0">
      <colBreaks count="1" manualBreakCount="1">
        <brk id="6" max="30" man="1"/>
      </colBreaks>
      <pageMargins left="0.7" right="0.7" top="0.75" bottom="0.75" header="0.3" footer="0.3"/>
      <pageSetup paperSize="9" scale="70" orientation="portrait" horizontalDpi="300" verticalDpi="300" r:id="rId35"/>
    </customSheetView>
    <customSheetView guid="{84F041DC-148A-40FE-A6D1-68C2D054DF55}" showGridLines="0">
      <colBreaks count="1" manualBreakCount="1">
        <brk id="6" max="30" man="1"/>
      </colBreaks>
      <pageMargins left="0.7" right="0.7" top="0.75" bottom="0.75" header="0.3" footer="0.3"/>
      <pageSetup paperSize="9" scale="70" orientation="portrait" horizontalDpi="300" verticalDpi="300" r:id="rId36"/>
    </customSheetView>
    <customSheetView guid="{EA8DD5C4-37CD-4D83-93C6-8AAE3FA22626}" showGridLines="0">
      <colBreaks count="1" manualBreakCount="1">
        <brk id="6" max="30" man="1"/>
      </colBreaks>
      <pageMargins left="0.7" right="0.7" top="0.75" bottom="0.75" header="0.3" footer="0.3"/>
      <pageSetup paperSize="9" scale="70" orientation="portrait" horizontalDpi="300" verticalDpi="300" r:id="rId37"/>
    </customSheetView>
    <customSheetView guid="{EB719729-E4E7-4A6B-A0F2-B45634A8A39C}" showGridLines="0">
      <colBreaks count="1" manualBreakCount="1">
        <brk id="6" max="30" man="1"/>
      </colBreaks>
      <pageMargins left="0.7" right="0.7" top="0.75" bottom="0.75" header="0.3" footer="0.3"/>
      <pageSetup paperSize="9" scale="70" orientation="portrait" horizontalDpi="300" verticalDpi="300" r:id="rId38"/>
    </customSheetView>
    <customSheetView guid="{3BCE3315-BEC0-4AD9-A818-0BC0D795FE7B}" showGridLines="0" printArea="1">
      <colBreaks count="1" manualBreakCount="1">
        <brk id="6" max="30" man="1"/>
      </colBreaks>
      <pageMargins left="0.7" right="0.7" top="0.75" bottom="0.75" header="0.3" footer="0.3"/>
      <pageSetup paperSize="9" scale="70" orientation="portrait" horizontalDpi="300" verticalDpi="300" r:id="rId39"/>
    </customSheetView>
    <customSheetView guid="{D5E8139D-26D3-42E5-96BB-6121322C48CB}" showGridLines="0">
      <colBreaks count="1" manualBreakCount="1">
        <brk id="6" max="30" man="1"/>
      </colBreaks>
      <pageMargins left="0.7" right="0.7" top="0.75" bottom="0.75" header="0.3" footer="0.3"/>
      <pageSetup paperSize="9" scale="70" orientation="portrait" horizontalDpi="300" verticalDpi="300" r:id="rId40"/>
    </customSheetView>
    <customSheetView guid="{A7A537DD-3639-4028-8374-24EF93F7F50D}" showGridLines="0" printArea="1">
      <colBreaks count="1" manualBreakCount="1">
        <brk id="6" max="30" man="1"/>
      </colBreaks>
      <pageMargins left="0.7" right="0.7" top="0.75" bottom="0.75" header="0.3" footer="0.3"/>
      <pageSetup paperSize="9" scale="70" orientation="portrait" horizontalDpi="300" verticalDpi="300" r:id="rId41"/>
    </customSheetView>
    <customSheetView guid="{0B51740E-E870-447D-82CF-F9426A0FDB8A}" showGridLines="0">
      <colBreaks count="1" manualBreakCount="1">
        <brk id="6" max="30" man="1"/>
      </colBreaks>
      <pageMargins left="0.7" right="0.7" top="0.75" bottom="0.75" header="0.3" footer="0.3"/>
      <pageSetup paperSize="9" scale="70" orientation="portrait" horizontalDpi="300" verticalDpi="300" r:id="rId42"/>
    </customSheetView>
    <customSheetView guid="{B25978DA-B72A-4DF3-B7F6-0B7323E18582}" showGridLines="0">
      <colBreaks count="1" manualBreakCount="1">
        <brk id="6" max="30" man="1"/>
      </colBreaks>
      <pageMargins left="0.7" right="0.7" top="0.75" bottom="0.75" header="0.3" footer="0.3"/>
      <pageSetup paperSize="9" scale="70" orientation="portrait" horizontalDpi="300" verticalDpi="300" r:id="rId43"/>
    </customSheetView>
    <customSheetView guid="{1FD8CC80-ABBD-4004-965D-7C3A94C6060A}" showGridLines="0" printArea="1">
      <colBreaks count="1" manualBreakCount="1">
        <brk id="6" max="30" man="1"/>
      </colBreaks>
      <pageMargins left="0.7" right="0.7" top="0.75" bottom="0.75" header="0.3" footer="0.3"/>
      <pageSetup paperSize="9" scale="70" orientation="portrait" horizontalDpi="300" verticalDpi="300" r:id="rId44"/>
    </customSheetView>
    <customSheetView guid="{4B3B3520-A8B7-4246-A658-5E3046C11156}" showGridLines="0" printArea="1">
      <colBreaks count="1" manualBreakCount="1">
        <brk id="6" max="30" man="1"/>
      </colBreaks>
      <pageMargins left="0.7" right="0.7" top="0.75" bottom="0.75" header="0.3" footer="0.3"/>
      <pageSetup paperSize="9" scale="70" orientation="portrait" horizontalDpi="300" verticalDpi="300" r:id="rId45"/>
    </customSheetView>
    <customSheetView guid="{8AC86257-3275-45B0-9EB5-FCC978284538}" showGridLines="0">
      <colBreaks count="1" manualBreakCount="1">
        <brk id="6" max="30" man="1"/>
      </colBreaks>
      <pageMargins left="0.7" right="0.7" top="0.75" bottom="0.75" header="0.3" footer="0.3"/>
      <pageSetup paperSize="9" scale="70" orientation="portrait" horizontalDpi="300" verticalDpi="300" r:id="rId46"/>
    </customSheetView>
    <customSheetView guid="{E45D6C9F-29CA-4814-BB11-FCF7794E8FD9}" showGridLines="0" printArea="1">
      <colBreaks count="1" manualBreakCount="1">
        <brk id="6" max="30" man="1"/>
      </colBreaks>
      <pageMargins left="0.7" right="0.7" top="0.75" bottom="0.75" header="0.3" footer="0.3"/>
      <pageSetup paperSize="9" scale="70" orientation="portrait" horizontalDpi="300" verticalDpi="300" r:id="rId47"/>
    </customSheetView>
    <customSheetView guid="{8B4E2514-D1F2-4DC0-817C-9C588D7DCCCB}" showGridLines="0" printArea="1">
      <colBreaks count="1" manualBreakCount="1">
        <brk id="6" max="30" man="1"/>
      </colBreaks>
      <pageMargins left="0.7" right="0.7" top="0.75" bottom="0.75" header="0.3" footer="0.3"/>
      <pageSetup paperSize="9" scale="70" orientation="portrait" horizontalDpi="300" verticalDpi="300" r:id="rId48"/>
    </customSheetView>
    <customSheetView guid="{C0326AA0-4A84-4874-8CF5-FBF582EDE8E4}" showGridLines="0" printArea="1">
      <colBreaks count="1" manualBreakCount="1">
        <brk id="6" max="30" man="1"/>
      </colBreaks>
      <pageMargins left="0.7" right="0.7" top="0.75" bottom="0.75" header="0.3" footer="0.3"/>
      <pageSetup paperSize="9" scale="70" orientation="portrait" horizontalDpi="300" verticalDpi="300" r:id="rId49"/>
    </customSheetView>
    <customSheetView guid="{59B93C71-A242-4D48-B468-4BF3F954629F}" showGridLines="0" printArea="1">
      <colBreaks count="1" manualBreakCount="1">
        <brk id="6" max="30" man="1"/>
      </colBreaks>
      <pageMargins left="0.7" right="0.7" top="0.75" bottom="0.75" header="0.3" footer="0.3"/>
      <pageSetup paperSize="9" scale="70" orientation="portrait" horizontalDpi="300" verticalDpi="300" r:id="rId50"/>
    </customSheetView>
    <customSheetView guid="{1E58E4D1-4C75-4B8C-BEB1-17A46DD86746}" showGridLines="0">
      <colBreaks count="1" manualBreakCount="1">
        <brk id="6" max="30" man="1"/>
      </colBreaks>
      <pageMargins left="0.7" right="0.7" top="0.75" bottom="0.75" header="0.3" footer="0.3"/>
      <pageSetup paperSize="9" scale="70" orientation="portrait" horizontalDpi="300" verticalDpi="300" r:id="rId51"/>
    </customSheetView>
    <customSheetView guid="{D71B0015-E1E5-4683-BC96-4B8372B0A92C}" showGridLines="0" printArea="1">
      <colBreaks count="1" manualBreakCount="1">
        <brk id="6" max="30" man="1"/>
      </colBreaks>
      <pageMargins left="0.7" right="0.7" top="0.75" bottom="0.75" header="0.3" footer="0.3"/>
      <pageSetup paperSize="9" scale="70" orientation="portrait" horizontalDpi="300" verticalDpi="300" r:id="rId52"/>
    </customSheetView>
    <customSheetView guid="{7A9295A9-5D4A-4252-8AE5-EAA229FB3161}" showGridLines="0" printArea="1">
      <colBreaks count="1" manualBreakCount="1">
        <brk id="6" max="30" man="1"/>
      </colBreaks>
      <pageMargins left="0.7" right="0.7" top="0.75" bottom="0.75" header="0.3" footer="0.3"/>
      <pageSetup paperSize="9" scale="70" orientation="portrait" horizontalDpi="300" verticalDpi="300" r:id="rId53"/>
    </customSheetView>
    <customSheetView guid="{034C4040-D496-4677-9760-C8AFC8A3816C}" showGridLines="0">
      <colBreaks count="1" manualBreakCount="1">
        <brk id="6" max="30" man="1"/>
      </colBreaks>
      <pageMargins left="0.7" right="0.7" top="0.75" bottom="0.75" header="0.3" footer="0.3"/>
      <pageSetup paperSize="9" scale="70" orientation="portrait" horizontalDpi="300" verticalDpi="300" r:id="rId54"/>
    </customSheetView>
    <customSheetView guid="{430D13A4-4EC3-4F3B-94F5-67B604D20D98}" showGridLines="0" printArea="1">
      <colBreaks count="1" manualBreakCount="1">
        <brk id="6" max="30" man="1"/>
      </colBreaks>
      <pageMargins left="0.7" right="0.7" top="0.75" bottom="0.75" header="0.3" footer="0.3"/>
      <pageSetup paperSize="9" scale="70" orientation="portrait" horizontalDpi="300" verticalDpi="300" r:id="rId55"/>
    </customSheetView>
    <customSheetView guid="{337CCED3-5E6B-4E3D-BC98-489707EF974E}" showGridLines="0" printArea="1">
      <colBreaks count="1" manualBreakCount="1">
        <brk id="6" max="30" man="1"/>
      </colBreaks>
      <pageMargins left="0.7" right="0.7" top="0.75" bottom="0.75" header="0.3" footer="0.3"/>
      <pageSetup paperSize="9" scale="70" orientation="portrait" horizontalDpi="300" verticalDpi="300" r:id="rId56"/>
    </customSheetView>
    <customSheetView guid="{0EDD8A79-DA95-4C03-AB90-8EF8BEF7366A}" showGridLines="0">
      <colBreaks count="1" manualBreakCount="1">
        <brk id="6" max="30" man="1"/>
      </colBreaks>
      <pageMargins left="0.7" right="0.7" top="0.75" bottom="0.75" header="0.3" footer="0.3"/>
      <pageSetup paperSize="9" scale="70" orientation="portrait" horizontalDpi="300" verticalDpi="300" r:id="rId57"/>
    </customSheetView>
    <customSheetView guid="{214495F1-9B71-47E5-887D-A07A1A95C8B8}" showGridLines="0">
      <colBreaks count="1" manualBreakCount="1">
        <brk id="6" max="30" man="1"/>
      </colBreaks>
      <pageMargins left="0.7" right="0.7" top="0.75" bottom="0.75" header="0.3" footer="0.3"/>
      <pageSetup paperSize="9" scale="70" orientation="portrait" horizontalDpi="300" verticalDpi="300" r:id="rId58"/>
    </customSheetView>
    <customSheetView guid="{CD8CBEF9-02F2-47BF-8155-972E366007BB}" showGridLines="0" printArea="1">
      <colBreaks count="1" manualBreakCount="1">
        <brk id="6" max="30" man="1"/>
      </colBreaks>
      <pageMargins left="0.7" right="0.7" top="0.75" bottom="0.75" header="0.3" footer="0.3"/>
      <pageSetup paperSize="9" scale="70" orientation="portrait" horizontalDpi="300" verticalDpi="300" r:id="rId59"/>
    </customSheetView>
    <customSheetView guid="{BD61EDB6-A93F-4890-AEDE-32E26E64EB3F}" showGridLines="0" printArea="1">
      <colBreaks count="1" manualBreakCount="1">
        <brk id="6" max="30" man="1"/>
      </colBreaks>
      <pageMargins left="0.7" right="0.7" top="0.75" bottom="0.75" header="0.3" footer="0.3"/>
      <pageSetup paperSize="9" scale="70" orientation="portrait" horizontalDpi="300" verticalDpi="300" r:id="rId60"/>
    </customSheetView>
    <customSheetView guid="{2551149C-B400-4FF7-9C66-7D38AF192CD3}" showGridLines="0">
      <colBreaks count="1" manualBreakCount="1">
        <brk id="6" max="30" man="1"/>
      </colBreaks>
      <pageMargins left="0.7" right="0.7" top="0.75" bottom="0.75" header="0.3" footer="0.3"/>
      <pageSetup paperSize="9" scale="70" orientation="portrait" horizontalDpi="300" verticalDpi="300" r:id="rId61"/>
    </customSheetView>
    <customSheetView guid="{F0A88F7F-B050-44D2-9557-2B68B424EAF3}" showGridLines="0">
      <colBreaks count="1" manualBreakCount="1">
        <brk id="6" max="30" man="1"/>
      </colBreaks>
      <pageMargins left="0.7" right="0.7" top="0.75" bottom="0.75" header="0.3" footer="0.3"/>
      <pageSetup paperSize="9" scale="70" orientation="portrait" horizontalDpi="300" verticalDpi="300" r:id="rId62"/>
    </customSheetView>
    <customSheetView guid="{2868789A-41EF-4245-B3C9-D4B5F666F8F4}" showGridLines="0" printArea="1">
      <colBreaks count="1" manualBreakCount="1">
        <brk id="6" max="30" man="1"/>
      </colBreaks>
      <pageMargins left="0.7" right="0.7" top="0.75" bottom="0.75" header="0.3" footer="0.3"/>
      <pageSetup paperSize="9" scale="70" orientation="portrait" horizontalDpi="300" verticalDpi="300" r:id="rId63"/>
    </customSheetView>
    <customSheetView guid="{D4061CCF-D275-4D76-9A0F-61EA73C6A533}" showGridLines="0" printArea="1">
      <colBreaks count="1" manualBreakCount="1">
        <brk id="6" max="30" man="1"/>
      </colBreaks>
      <pageMargins left="0.7" right="0.7" top="0.75" bottom="0.75" header="0.3" footer="0.3"/>
      <pageSetup paperSize="9" scale="70" orientation="portrait" horizontalDpi="300" verticalDpi="300" r:id="rId64"/>
    </customSheetView>
    <customSheetView guid="{EDD10121-F027-40CB-A383-1ABBBA7824D4}" showGridLines="0" printArea="1">
      <colBreaks count="1" manualBreakCount="1">
        <brk id="6" max="30" man="1"/>
      </colBreaks>
      <pageMargins left="0.7" right="0.7" top="0.75" bottom="0.75" header="0.3" footer="0.3"/>
      <pageSetup paperSize="9" scale="70" orientation="portrait" horizontalDpi="300" verticalDpi="300" r:id="rId65"/>
    </customSheetView>
    <customSheetView guid="{D6BD57F8-F6EE-4534-8181-C57064A1B98C}" scale="130" showGridLines="0">
      <selection activeCell="G3" sqref="G3"/>
      <colBreaks count="1" manualBreakCount="1">
        <brk id="6" max="30" man="1"/>
      </colBreaks>
      <pageMargins left="0.7" right="0.7" top="0.75" bottom="0.75" header="0.3" footer="0.3"/>
      <pageSetup paperSize="9" scale="70" orientation="portrait" horizontalDpi="300" verticalDpi="300" r:id="rId66"/>
    </customSheetView>
    <customSheetView guid="{277459B4-A39D-41CB-B2BE-AB6578293E76}" scale="130" showGridLines="0" printArea="1">
      <selection activeCell="G3" sqref="G3"/>
      <colBreaks count="1" manualBreakCount="1">
        <brk id="6" max="30" man="1"/>
      </colBreaks>
      <pageMargins left="0.7" right="0.7" top="0.75" bottom="0.75" header="0.3" footer="0.3"/>
      <pageSetup paperSize="9" scale="70" orientation="portrait" horizontalDpi="300" verticalDpi="300" r:id="rId67"/>
    </customSheetView>
  </customSheetViews>
  <phoneticPr fontId="7"/>
  <hyperlinks>
    <hyperlink ref="F1" location="目次!A1" display="目次へ戻る"/>
  </hyperlinks>
  <pageMargins left="0.7" right="0.7" top="0.75" bottom="0.75" header="0.3" footer="0.3"/>
  <pageSetup paperSize="9" scale="70" orientation="portrait" horizontalDpi="300" verticalDpi="300" r:id="rId68"/>
  <colBreaks count="1" manualBreakCount="1">
    <brk id="6" max="30" man="1"/>
  </colBreaks>
  <drawing r:id="rId6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55"/>
  <sheetViews>
    <sheetView showGridLines="0" zoomScaleNormal="115" zoomScaleSheetLayoutView="100" workbookViewId="0">
      <selection activeCell="G48" sqref="G48"/>
    </sheetView>
  </sheetViews>
  <sheetFormatPr defaultRowHeight="13.5"/>
  <cols>
    <col min="1" max="1" width="33.25" bestFit="1" customWidth="1"/>
    <col min="2" max="2" width="14.625" customWidth="1"/>
    <col min="3" max="3" width="10.625" bestFit="1" customWidth="1"/>
  </cols>
  <sheetData>
    <row r="1" spans="1:16">
      <c r="A1" s="19"/>
      <c r="B1" s="19"/>
      <c r="C1" s="125" t="s">
        <v>399</v>
      </c>
    </row>
    <row r="2" spans="1:16">
      <c r="A2" t="s">
        <v>2470</v>
      </c>
      <c r="B2" s="209"/>
      <c r="D2" t="s">
        <v>2470</v>
      </c>
    </row>
    <row r="3" spans="1:16">
      <c r="A3" s="209"/>
      <c r="B3" s="292" t="s">
        <v>752</v>
      </c>
    </row>
    <row r="4" spans="1:16" ht="22.5" customHeight="1">
      <c r="A4" s="237" t="s">
        <v>434</v>
      </c>
      <c r="B4" s="321" t="s">
        <v>753</v>
      </c>
      <c r="P4" s="257"/>
    </row>
    <row r="5" spans="1:16" ht="36.75" customHeight="1">
      <c r="A5" s="237"/>
      <c r="B5" s="322" t="s">
        <v>511</v>
      </c>
    </row>
    <row r="6" spans="1:16" ht="22.5" customHeight="1">
      <c r="A6" s="237" t="s">
        <v>494</v>
      </c>
      <c r="B6" s="319">
        <v>2151.1</v>
      </c>
    </row>
    <row r="7" spans="1:16" ht="22.5" customHeight="1">
      <c r="A7" s="237" t="s">
        <v>493</v>
      </c>
      <c r="B7" s="319">
        <v>652.6</v>
      </c>
    </row>
    <row r="8" spans="1:16" ht="22.5" customHeight="1">
      <c r="A8" s="237" t="s">
        <v>510</v>
      </c>
      <c r="B8" s="319">
        <v>620.70000000000005</v>
      </c>
    </row>
    <row r="9" spans="1:16" ht="22.5" customHeight="1">
      <c r="A9" s="237" t="s">
        <v>509</v>
      </c>
      <c r="B9" s="319">
        <v>455.9</v>
      </c>
    </row>
    <row r="10" spans="1:16" ht="22.5" customHeight="1">
      <c r="A10" s="237" t="s">
        <v>506</v>
      </c>
      <c r="B10" s="319">
        <v>420.1</v>
      </c>
    </row>
    <row r="11" spans="1:16" ht="22.5" customHeight="1">
      <c r="A11" s="237" t="s">
        <v>508</v>
      </c>
      <c r="B11" s="319">
        <v>400.7</v>
      </c>
    </row>
    <row r="12" spans="1:16" ht="22.5" customHeight="1">
      <c r="A12" s="237" t="s">
        <v>507</v>
      </c>
      <c r="B12" s="319">
        <v>332.1</v>
      </c>
    </row>
    <row r="13" spans="1:16" ht="22.5" customHeight="1">
      <c r="A13" s="237" t="s">
        <v>503</v>
      </c>
      <c r="B13" s="319">
        <v>273.39999999999998</v>
      </c>
    </row>
    <row r="14" spans="1:16" ht="22.5" customHeight="1">
      <c r="A14" s="237" t="s">
        <v>499</v>
      </c>
      <c r="B14" s="319">
        <v>189.9</v>
      </c>
    </row>
    <row r="15" spans="1:16" ht="22.5" customHeight="1">
      <c r="A15" s="237" t="s">
        <v>504</v>
      </c>
      <c r="B15" s="319">
        <v>182.7</v>
      </c>
    </row>
    <row r="16" spans="1:16" ht="22.5" customHeight="1">
      <c r="A16" s="237" t="s">
        <v>490</v>
      </c>
      <c r="B16" s="319">
        <v>117</v>
      </c>
    </row>
    <row r="17" spans="1:15" ht="22.5" customHeight="1">
      <c r="A17" s="237" t="s">
        <v>502</v>
      </c>
      <c r="B17" s="319">
        <v>107.6</v>
      </c>
    </row>
    <row r="18" spans="1:15" ht="22.5" customHeight="1">
      <c r="A18" s="237" t="s">
        <v>501</v>
      </c>
      <c r="B18" s="319">
        <v>89.7</v>
      </c>
      <c r="O18" s="257"/>
    </row>
    <row r="19" spans="1:15" ht="22.5" customHeight="1">
      <c r="A19" s="237" t="s">
        <v>505</v>
      </c>
      <c r="B19" s="319">
        <v>77.599999999999994</v>
      </c>
    </row>
    <row r="20" spans="1:15" ht="22.5" customHeight="1">
      <c r="A20" s="237" t="s">
        <v>492</v>
      </c>
      <c r="B20" s="319">
        <v>65.900000000000006</v>
      </c>
    </row>
    <row r="21" spans="1:15" ht="22.5" customHeight="1">
      <c r="A21" s="237" t="s">
        <v>500</v>
      </c>
      <c r="B21" s="319">
        <v>60.3</v>
      </c>
    </row>
    <row r="22" spans="1:15" ht="22.5" customHeight="1">
      <c r="A22" s="237" t="s">
        <v>489</v>
      </c>
      <c r="B22" s="319">
        <v>51.3</v>
      </c>
    </row>
    <row r="23" spans="1:15" ht="22.5" customHeight="1">
      <c r="A23" s="237" t="s">
        <v>498</v>
      </c>
      <c r="B23" s="319">
        <v>50.4</v>
      </c>
    </row>
    <row r="24" spans="1:15" ht="22.5" customHeight="1">
      <c r="A24" s="237" t="s">
        <v>747</v>
      </c>
      <c r="B24" s="319">
        <v>49.1</v>
      </c>
    </row>
    <row r="25" spans="1:15" ht="22.5" customHeight="1">
      <c r="A25" s="237" t="s">
        <v>742</v>
      </c>
      <c r="B25" s="319">
        <v>48.7</v>
      </c>
    </row>
    <row r="26" spans="1:15" ht="22.5" customHeight="1">
      <c r="A26" s="237" t="s">
        <v>495</v>
      </c>
      <c r="B26" s="319">
        <v>38.299999999999997</v>
      </c>
    </row>
    <row r="27" spans="1:15" ht="22.5" customHeight="1">
      <c r="A27" s="237" t="s">
        <v>497</v>
      </c>
      <c r="B27" s="319">
        <v>28.1</v>
      </c>
    </row>
    <row r="28" spans="1:15" ht="22.5" customHeight="1">
      <c r="A28" s="237" t="s">
        <v>496</v>
      </c>
      <c r="B28" s="319">
        <v>4.2</v>
      </c>
    </row>
    <row r="29" spans="1:15" ht="22.5" customHeight="1">
      <c r="A29" s="19"/>
      <c r="B29" s="320">
        <f>SUM(B6:B28)</f>
        <v>6467.4</v>
      </c>
    </row>
    <row r="30" spans="1:15" ht="22.5" customHeight="1"/>
    <row r="31" spans="1:15" ht="22.5" customHeight="1"/>
    <row r="32" spans="1:15" ht="22.5" customHeight="1">
      <c r="A32" s="48" t="s">
        <v>718</v>
      </c>
      <c r="B32" s="299">
        <v>64668659</v>
      </c>
      <c r="C32" s="299">
        <f>ROUNDUP(B32,-3)/10000</f>
        <v>6466.9</v>
      </c>
    </row>
    <row r="33" spans="1:3" ht="22.5" customHeight="1">
      <c r="A33" s="48" t="s">
        <v>494</v>
      </c>
      <c r="B33" s="299">
        <v>21510349</v>
      </c>
      <c r="C33" s="299">
        <f t="shared" ref="C33:C55" si="0">ROUNDUP(B33,-3)/10000</f>
        <v>2151.1</v>
      </c>
    </row>
    <row r="34" spans="1:3" ht="22.5" customHeight="1">
      <c r="A34" s="48" t="s">
        <v>723</v>
      </c>
      <c r="B34" s="299">
        <v>6525513</v>
      </c>
      <c r="C34" s="299">
        <f t="shared" si="0"/>
        <v>652.6</v>
      </c>
    </row>
    <row r="35" spans="1:3" ht="22.5" customHeight="1">
      <c r="A35" s="48" t="s">
        <v>719</v>
      </c>
      <c r="B35" s="299">
        <v>6206895</v>
      </c>
      <c r="C35" s="299">
        <f t="shared" si="0"/>
        <v>620.70000000000005</v>
      </c>
    </row>
    <row r="36" spans="1:3" ht="22.5" customHeight="1">
      <c r="A36" s="48" t="s">
        <v>720</v>
      </c>
      <c r="B36" s="299">
        <v>4558379</v>
      </c>
      <c r="C36" s="299">
        <f t="shared" si="0"/>
        <v>455.9</v>
      </c>
    </row>
    <row r="37" spans="1:3" ht="22.5" customHeight="1">
      <c r="A37" s="48" t="s">
        <v>721</v>
      </c>
      <c r="B37" s="299">
        <v>4200107</v>
      </c>
      <c r="C37" s="299">
        <f t="shared" si="0"/>
        <v>420.1</v>
      </c>
    </row>
    <row r="38" spans="1:3" ht="22.5" customHeight="1">
      <c r="A38" s="48" t="s">
        <v>724</v>
      </c>
      <c r="B38" s="299">
        <v>4006635</v>
      </c>
      <c r="C38" s="299">
        <f t="shared" si="0"/>
        <v>400.7</v>
      </c>
    </row>
    <row r="39" spans="1:3" ht="22.5" customHeight="1">
      <c r="A39" s="48" t="s">
        <v>722</v>
      </c>
      <c r="B39" s="299">
        <v>3320979</v>
      </c>
      <c r="C39" s="299">
        <f t="shared" si="0"/>
        <v>332.1</v>
      </c>
    </row>
    <row r="40" spans="1:3" ht="22.5" customHeight="1">
      <c r="A40" s="48" t="s">
        <v>727</v>
      </c>
      <c r="B40" s="299">
        <v>2733150</v>
      </c>
      <c r="C40" s="299">
        <f t="shared" si="0"/>
        <v>273.39999999999998</v>
      </c>
    </row>
    <row r="41" spans="1:3" ht="22.5" customHeight="1">
      <c r="A41" s="48" t="s">
        <v>728</v>
      </c>
      <c r="B41" s="299">
        <v>1898622</v>
      </c>
      <c r="C41" s="299">
        <f t="shared" si="0"/>
        <v>189.9</v>
      </c>
    </row>
    <row r="42" spans="1:3" ht="22.5" customHeight="1">
      <c r="A42" s="48" t="s">
        <v>725</v>
      </c>
      <c r="B42" s="299">
        <v>1826791</v>
      </c>
      <c r="C42" s="299">
        <f t="shared" si="0"/>
        <v>182.7</v>
      </c>
    </row>
    <row r="43" spans="1:3" ht="22.5" customHeight="1">
      <c r="A43" s="48" t="s">
        <v>490</v>
      </c>
      <c r="B43" s="299">
        <v>1174694</v>
      </c>
      <c r="C43" s="299">
        <f t="shared" si="0"/>
        <v>117.5</v>
      </c>
    </row>
    <row r="44" spans="1:3" ht="22.5" customHeight="1">
      <c r="A44" s="48" t="s">
        <v>726</v>
      </c>
      <c r="B44" s="299">
        <v>1075541</v>
      </c>
      <c r="C44" s="299">
        <f t="shared" si="0"/>
        <v>107.6</v>
      </c>
    </row>
    <row r="45" spans="1:3" ht="22.5" customHeight="1">
      <c r="A45" s="48" t="s">
        <v>732</v>
      </c>
      <c r="B45" s="299">
        <v>896185</v>
      </c>
      <c r="C45" s="299">
        <f t="shared" si="0"/>
        <v>89.7</v>
      </c>
    </row>
    <row r="46" spans="1:3" ht="22.5" customHeight="1">
      <c r="A46" s="48" t="s">
        <v>730</v>
      </c>
      <c r="B46" s="299">
        <v>775272</v>
      </c>
      <c r="C46" s="299">
        <f t="shared" si="0"/>
        <v>77.599999999999994</v>
      </c>
    </row>
    <row r="47" spans="1:3" ht="22.5" customHeight="1">
      <c r="A47" s="48" t="s">
        <v>492</v>
      </c>
      <c r="B47" s="299">
        <v>658303</v>
      </c>
      <c r="C47" s="299">
        <f t="shared" si="0"/>
        <v>65.900000000000006</v>
      </c>
    </row>
    <row r="48" spans="1:3" ht="22.5" customHeight="1">
      <c r="A48" s="48" t="s">
        <v>729</v>
      </c>
      <c r="B48" s="299">
        <v>602912</v>
      </c>
      <c r="C48" s="299">
        <f t="shared" si="0"/>
        <v>60.3</v>
      </c>
    </row>
    <row r="49" spans="1:3" ht="22.5" customHeight="1">
      <c r="A49" s="48" t="s">
        <v>489</v>
      </c>
      <c r="B49" s="299">
        <v>512948</v>
      </c>
      <c r="C49" s="299">
        <f t="shared" si="0"/>
        <v>51.3</v>
      </c>
    </row>
    <row r="50" spans="1:3" ht="22.5" customHeight="1">
      <c r="A50" s="48" t="s">
        <v>731</v>
      </c>
      <c r="B50" s="299">
        <v>503223</v>
      </c>
      <c r="C50" s="299">
        <f t="shared" si="0"/>
        <v>50.4</v>
      </c>
    </row>
    <row r="51" spans="1:3" ht="22.5" customHeight="1">
      <c r="A51" s="48" t="s">
        <v>733</v>
      </c>
      <c r="B51" s="299">
        <v>490095</v>
      </c>
      <c r="C51" s="299">
        <f t="shared" si="0"/>
        <v>49.1</v>
      </c>
    </row>
    <row r="52" spans="1:3" ht="22.5" customHeight="1">
      <c r="A52" s="48" t="s">
        <v>491</v>
      </c>
      <c r="B52" s="299">
        <v>486532</v>
      </c>
      <c r="C52" s="299">
        <f t="shared" si="0"/>
        <v>48.7</v>
      </c>
    </row>
    <row r="53" spans="1:3" ht="22.5" customHeight="1">
      <c r="A53" s="48" t="s">
        <v>735</v>
      </c>
      <c r="B53" s="299">
        <v>382898</v>
      </c>
      <c r="C53" s="299">
        <f t="shared" si="0"/>
        <v>38.299999999999997</v>
      </c>
    </row>
    <row r="54" spans="1:3" ht="22.5" customHeight="1">
      <c r="A54" s="48" t="s">
        <v>734</v>
      </c>
      <c r="B54" s="299">
        <v>280707</v>
      </c>
      <c r="C54" s="299">
        <f t="shared" si="0"/>
        <v>28.1</v>
      </c>
    </row>
    <row r="55" spans="1:3" ht="22.5" customHeight="1">
      <c r="A55" s="48" t="s">
        <v>736</v>
      </c>
      <c r="B55" s="299">
        <v>41929</v>
      </c>
      <c r="C55" s="299">
        <f t="shared" si="0"/>
        <v>4.2</v>
      </c>
    </row>
  </sheetData>
  <sortState ref="A7:B29">
    <sortCondition descending="1" ref="B7"/>
  </sortState>
  <customSheetViews>
    <customSheetView guid="{7638DF67-4320-4B2E-8CED-F30400A22A6F}" showGridLines="0" printArea="1">
      <selection activeCell="G48" sqref="G48"/>
      <colBreaks count="1" manualBreakCount="1">
        <brk id="3" max="31" man="1"/>
      </colBreaks>
      <pageMargins left="0.7" right="0.7" top="0.75" bottom="0.75" header="0.3" footer="0.3"/>
      <pageSetup paperSize="9" scale="70" orientation="portrait" horizontalDpi="300" verticalDpi="300" r:id="rId1"/>
    </customSheetView>
    <customSheetView guid="{033C36F7-E1E4-46BF-954B-BBA7310CE75C}" showGridLines="0">
      <selection activeCell="G48" sqref="G48"/>
      <colBreaks count="1" manualBreakCount="1">
        <brk id="3" max="31" man="1"/>
      </colBreaks>
      <pageMargins left="0.7" right="0.7" top="0.75" bottom="0.75" header="0.3" footer="0.3"/>
      <pageSetup paperSize="9" scale="70" orientation="portrait" horizontalDpi="300" verticalDpi="300" r:id="rId2"/>
    </customSheetView>
    <customSheetView guid="{36472B0F-2A8F-4437-8A5B-DB8B4B6E968E}" showGridLines="0" printArea="1">
      <selection activeCell="G48" sqref="G48"/>
      <colBreaks count="1" manualBreakCount="1">
        <brk id="3" max="31" man="1"/>
      </colBreaks>
      <pageMargins left="0.7" right="0.7" top="0.75" bottom="0.75" header="0.3" footer="0.3"/>
      <pageSetup paperSize="9" scale="70" orientation="portrait" horizontalDpi="300" verticalDpi="300" r:id="rId3"/>
    </customSheetView>
    <customSheetView guid="{2D0A6E8D-0408-4801-8FAA-C5FD88FF0EC2}" showGridLines="0">
      <selection activeCell="G48" sqref="G48"/>
      <colBreaks count="1" manualBreakCount="1">
        <brk id="3" max="31" man="1"/>
      </colBreaks>
      <pageMargins left="0.7" right="0.7" top="0.75" bottom="0.75" header="0.3" footer="0.3"/>
      <pageSetup paperSize="9" scale="70" orientation="portrait" horizontalDpi="300" verticalDpi="300" r:id="rId4"/>
    </customSheetView>
    <customSheetView guid="{CCAE2F8D-A096-471A-A5DB-761473E75C80}" showGridLines="0" printArea="1">
      <selection activeCell="G48" sqref="G48"/>
      <colBreaks count="1" manualBreakCount="1">
        <brk id="3" max="31" man="1"/>
      </colBreaks>
      <pageMargins left="0.7" right="0.7" top="0.75" bottom="0.75" header="0.3" footer="0.3"/>
      <pageSetup paperSize="9" scale="70" orientation="portrait" horizontalDpi="300" verticalDpi="300" r:id="rId5"/>
    </customSheetView>
    <customSheetView guid="{A70FDA42-82B2-4F14-8984-2E2044C05861}" showGridLines="0">
      <selection activeCell="G48" sqref="G48"/>
      <colBreaks count="1" manualBreakCount="1">
        <brk id="3" max="31" man="1"/>
      </colBreaks>
      <pageMargins left="0.7" right="0.7" top="0.75" bottom="0.75" header="0.3" footer="0.3"/>
      <pageSetup paperSize="9" scale="70" orientation="portrait" horizontalDpi="300" verticalDpi="300" r:id="rId6"/>
    </customSheetView>
    <customSheetView guid="{F8F8F397-D6A3-4BD0-9E53-3D39483D1CBF}" showGridLines="0">
      <selection activeCell="G48" sqref="G48"/>
      <colBreaks count="1" manualBreakCount="1">
        <brk id="3" max="31" man="1"/>
      </colBreaks>
      <pageMargins left="0.7" right="0.7" top="0.75" bottom="0.75" header="0.3" footer="0.3"/>
      <pageSetup paperSize="9" scale="70" orientation="portrait" horizontalDpi="300" verticalDpi="300" r:id="rId7"/>
    </customSheetView>
    <customSheetView guid="{D673FFEC-E07D-49B9-A0FC-BCF5FDFD2C67}" showGridLines="0">
      <selection activeCell="G48" sqref="G48"/>
      <colBreaks count="1" manualBreakCount="1">
        <brk id="3" max="31" man="1"/>
      </colBreaks>
      <pageMargins left="0.7" right="0.7" top="0.75" bottom="0.75" header="0.3" footer="0.3"/>
      <pageSetup paperSize="9" scale="70" orientation="portrait" horizontalDpi="300" verticalDpi="300" r:id="rId8"/>
    </customSheetView>
    <customSheetView guid="{EE98275F-E3BA-4A7E-BE2A-0F7F35847352}" showGridLines="0" printArea="1">
      <selection activeCell="G48" sqref="G48"/>
      <colBreaks count="1" manualBreakCount="1">
        <brk id="3" max="31" man="1"/>
      </colBreaks>
      <pageMargins left="0.7" right="0.7" top="0.75" bottom="0.75" header="0.3" footer="0.3"/>
      <pageSetup paperSize="9" scale="70" orientation="portrait" horizontalDpi="300" verticalDpi="300" r:id="rId9"/>
    </customSheetView>
    <customSheetView guid="{97E03D02-D480-4666-A6E1-59D4144B3FD9}" showGridLines="0" printArea="1">
      <selection activeCell="G48" sqref="G48"/>
      <colBreaks count="1" manualBreakCount="1">
        <brk id="3" max="31" man="1"/>
      </colBreaks>
      <pageMargins left="0.7" right="0.7" top="0.75" bottom="0.75" header="0.3" footer="0.3"/>
      <pageSetup paperSize="9" scale="70" orientation="portrait" horizontalDpi="300" verticalDpi="300" r:id="rId10"/>
    </customSheetView>
    <customSheetView guid="{9A3FFD83-48B2-47DA-8A5E-53892F5AF928}" showGridLines="0" printArea="1">
      <selection activeCell="G48" sqref="G48"/>
      <colBreaks count="1" manualBreakCount="1">
        <brk id="3" max="31" man="1"/>
      </colBreaks>
      <pageMargins left="0.7" right="0.7" top="0.75" bottom="0.75" header="0.3" footer="0.3"/>
      <pageSetup paperSize="9" scale="70" orientation="portrait" horizontalDpi="300" verticalDpi="300" r:id="rId11"/>
    </customSheetView>
    <customSheetView guid="{717D5D0E-03BD-42FE-B02F-A9FF9CADF1A5}" showGridLines="0">
      <selection activeCell="G48" sqref="G48"/>
      <colBreaks count="1" manualBreakCount="1">
        <brk id="3" max="31" man="1"/>
      </colBreaks>
      <pageMargins left="0.7" right="0.7" top="0.75" bottom="0.75" header="0.3" footer="0.3"/>
      <pageSetup paperSize="9" scale="70" orientation="portrait" horizontalDpi="300" verticalDpi="300" r:id="rId12"/>
    </customSheetView>
    <customSheetView guid="{30A2590E-B68F-488E-B4E2-55E3D8A53AAC}" showGridLines="0">
      <selection activeCell="G48" sqref="G48"/>
      <colBreaks count="1" manualBreakCount="1">
        <brk id="3" max="31" man="1"/>
      </colBreaks>
      <pageMargins left="0.7" right="0.7" top="0.75" bottom="0.75" header="0.3" footer="0.3"/>
      <pageSetup paperSize="9" scale="70" orientation="portrait" horizontalDpi="300" verticalDpi="300" r:id="rId13"/>
    </customSheetView>
    <customSheetView guid="{031DD57E-C293-423A-8DF7-B2FDC9241663}" showGridLines="0">
      <selection activeCell="G48" sqref="G48"/>
      <colBreaks count="1" manualBreakCount="1">
        <brk id="3" max="31" man="1"/>
      </colBreaks>
      <pageMargins left="0.7" right="0.7" top="0.75" bottom="0.75" header="0.3" footer="0.3"/>
      <pageSetup paperSize="9" scale="70" orientation="portrait" horizontalDpi="300" verticalDpi="300" r:id="rId14"/>
    </customSheetView>
    <customSheetView guid="{F9B3178F-FE3C-420E-BE2A-18A94A5552B8}" showGridLines="0">
      <selection activeCell="G48" sqref="G48"/>
      <colBreaks count="1" manualBreakCount="1">
        <brk id="3" max="31" man="1"/>
      </colBreaks>
      <pageMargins left="0.7" right="0.7" top="0.75" bottom="0.75" header="0.3" footer="0.3"/>
      <pageSetup paperSize="9" scale="70" orientation="portrait" horizontalDpi="300" verticalDpi="300" r:id="rId15"/>
    </customSheetView>
    <customSheetView guid="{F314B098-4B95-4B92-8423-CB04A69922DF}" showGridLines="0" printArea="1">
      <selection activeCell="G48" sqref="G48"/>
      <colBreaks count="1" manualBreakCount="1">
        <brk id="3" max="31" man="1"/>
      </colBreaks>
      <pageMargins left="0.7" right="0.7" top="0.75" bottom="0.75" header="0.3" footer="0.3"/>
      <pageSetup paperSize="9" scale="70" orientation="portrait" horizontalDpi="300" verticalDpi="300" r:id="rId16"/>
    </customSheetView>
    <customSheetView guid="{BBA60712-7519-46EB-A3CF-B043CF2D8D90}" showGridLines="0" printArea="1">
      <selection activeCell="G48" sqref="G48"/>
      <colBreaks count="1" manualBreakCount="1">
        <brk id="3" max="31" man="1"/>
      </colBreaks>
      <pageMargins left="0.7" right="0.7" top="0.75" bottom="0.75" header="0.3" footer="0.3"/>
      <pageSetup paperSize="9" scale="70" orientation="portrait" horizontalDpi="300" verticalDpi="300" r:id="rId17"/>
    </customSheetView>
    <customSheetView guid="{FAEA9D20-506D-4159-8291-B8ED06C29A08}" showGridLines="0">
      <selection activeCell="G48" sqref="G48"/>
      <colBreaks count="1" manualBreakCount="1">
        <brk id="3" max="31" man="1"/>
      </colBreaks>
      <pageMargins left="0.7" right="0.7" top="0.75" bottom="0.75" header="0.3" footer="0.3"/>
      <pageSetup paperSize="9" scale="70" orientation="portrait" horizontalDpi="300" verticalDpi="300" r:id="rId18"/>
    </customSheetView>
    <customSheetView guid="{499C3B7B-ECFB-4FFB-BA0B-0B7B9DCC326F}" showGridLines="0" printArea="1">
      <selection activeCell="G48" sqref="G48"/>
      <colBreaks count="1" manualBreakCount="1">
        <brk id="3" max="31" man="1"/>
      </colBreaks>
      <pageMargins left="0.7" right="0.7" top="0.75" bottom="0.75" header="0.3" footer="0.3"/>
      <pageSetup paperSize="9" scale="70" orientation="portrait" horizontalDpi="300" verticalDpi="300" r:id="rId19"/>
    </customSheetView>
    <customSheetView guid="{582EB886-5348-41F7-B6C3-7D5782D3ACD9}" showGridLines="0">
      <selection activeCell="G48" sqref="G48"/>
      <colBreaks count="1" manualBreakCount="1">
        <brk id="3" max="31" man="1"/>
      </colBreaks>
      <pageMargins left="0.7" right="0.7" top="0.75" bottom="0.75" header="0.3" footer="0.3"/>
      <pageSetup paperSize="9" scale="70" orientation="portrait" horizontalDpi="300" verticalDpi="300" r:id="rId20"/>
    </customSheetView>
    <customSheetView guid="{67A28A89-E198-4A6E-809F-7C1EE1D592B0}" showGridLines="0" printArea="1">
      <colBreaks count="1" manualBreakCount="1">
        <brk id="3" max="31" man="1"/>
      </colBreaks>
      <pageMargins left="0.7" right="0.7" top="0.75" bottom="0.75" header="0.3" footer="0.3"/>
      <pageSetup paperSize="9" scale="70" orientation="portrait" horizontalDpi="300" verticalDpi="300" r:id="rId21"/>
    </customSheetView>
    <customSheetView guid="{CED0B8D9-B004-48AD-A858-70C151F3F6A0}" showGridLines="0">
      <colBreaks count="1" manualBreakCount="1">
        <brk id="3" max="31" man="1"/>
      </colBreaks>
      <pageMargins left="0.7" right="0.7" top="0.75" bottom="0.75" header="0.3" footer="0.3"/>
      <pageSetup paperSize="9" scale="70" orientation="portrait" horizontalDpi="300" verticalDpi="300" r:id="rId22"/>
    </customSheetView>
    <customSheetView guid="{76A99285-706C-47CC-88FC-63EDE717FCB7}" showGridLines="0">
      <colBreaks count="1" manualBreakCount="1">
        <brk id="3" max="31" man="1"/>
      </colBreaks>
      <pageMargins left="0.7" right="0.7" top="0.75" bottom="0.75" header="0.3" footer="0.3"/>
      <pageSetup paperSize="9" scale="70" orientation="portrait" horizontalDpi="300" verticalDpi="300" r:id="rId23"/>
    </customSheetView>
    <customSheetView guid="{00865AC3-5823-4499-87D6-A32864153DFC}" showGridLines="0">
      <colBreaks count="1" manualBreakCount="1">
        <brk id="3" max="31" man="1"/>
      </colBreaks>
      <pageMargins left="0.7" right="0.7" top="0.75" bottom="0.75" header="0.3" footer="0.3"/>
      <pageSetup paperSize="9" scale="70" orientation="portrait" horizontalDpi="300" verticalDpi="300" r:id="rId24"/>
    </customSheetView>
    <customSheetView guid="{4C996794-21C9-40EE-B88C-250D84FCBF6D}" showGridLines="0" printArea="1">
      <colBreaks count="1" manualBreakCount="1">
        <brk id="3" max="31" man="1"/>
      </colBreaks>
      <pageMargins left="0.7" right="0.7" top="0.75" bottom="0.75" header="0.3" footer="0.3"/>
      <pageSetup paperSize="9" scale="70" orientation="portrait" horizontalDpi="300" verticalDpi="300" r:id="rId25"/>
    </customSheetView>
    <customSheetView guid="{730C8BCB-35C7-41C2-8A28-9035E6835433}" showGridLines="0">
      <colBreaks count="1" manualBreakCount="1">
        <brk id="3" max="31" man="1"/>
      </colBreaks>
      <pageMargins left="0.7" right="0.7" top="0.75" bottom="0.75" header="0.3" footer="0.3"/>
      <pageSetup paperSize="9" scale="70" orientation="portrait" horizontalDpi="300" verticalDpi="300" r:id="rId26"/>
    </customSheetView>
    <customSheetView guid="{53F629EA-943E-4BA6-8572-8C25DF74046C}" showGridLines="0">
      <colBreaks count="1" manualBreakCount="1">
        <brk id="3" max="31" man="1"/>
      </colBreaks>
      <pageMargins left="0.7" right="0.7" top="0.75" bottom="0.75" header="0.3" footer="0.3"/>
      <pageSetup paperSize="9" scale="70" orientation="portrait" horizontalDpi="300" verticalDpi="300" r:id="rId27"/>
    </customSheetView>
    <customSheetView guid="{607BA1E7-39D6-42C5-94A0-79958193A92D}" showGridLines="0">
      <colBreaks count="1" manualBreakCount="1">
        <brk id="3" max="31" man="1"/>
      </colBreaks>
      <pageMargins left="0.7" right="0.7" top="0.75" bottom="0.75" header="0.3" footer="0.3"/>
      <pageSetup paperSize="9" scale="70" orientation="portrait" horizontalDpi="300" verticalDpi="300" r:id="rId28"/>
    </customSheetView>
    <customSheetView guid="{8EB6928C-5D8E-417C-8B5C-C28F488EA60F}" showGridLines="0">
      <colBreaks count="1" manualBreakCount="1">
        <brk id="3" max="31" man="1"/>
      </colBreaks>
      <pageMargins left="0.7" right="0.7" top="0.75" bottom="0.75" header="0.3" footer="0.3"/>
      <pageSetup paperSize="9" scale="70" orientation="portrait" horizontalDpi="300" verticalDpi="300" r:id="rId29"/>
    </customSheetView>
    <customSheetView guid="{7633100C-5BBA-4367-90F6-351983AFCCA3}" showGridLines="0">
      <colBreaks count="1" manualBreakCount="1">
        <brk id="3" max="31" man="1"/>
      </colBreaks>
      <pageMargins left="0.7" right="0.7" top="0.75" bottom="0.75" header="0.3" footer="0.3"/>
      <pageSetup paperSize="9" scale="70" orientation="portrait" horizontalDpi="300" verticalDpi="300" r:id="rId30"/>
    </customSheetView>
    <customSheetView guid="{A7A8BE2C-D7F6-43E2-B07A-EC84F7EA809C}" scale="85" showGridLines="0" printArea="1">
      <selection activeCell="C1" sqref="C1"/>
      <colBreaks count="1" manualBreakCount="1">
        <brk id="3" max="31" man="1"/>
      </colBreaks>
      <pageMargins left="0.7" right="0.7" top="0.75" bottom="0.75" header="0.3" footer="0.3"/>
      <pageSetup paperSize="9" scale="70" orientation="portrait" horizontalDpi="300" verticalDpi="300" r:id="rId31"/>
    </customSheetView>
    <customSheetView guid="{B08340CC-2F8B-4F4E-9370-E7DB80052212}" scale="85" showGridLines="0">
      <colBreaks count="1" manualBreakCount="1">
        <brk id="3" max="31" man="1"/>
      </colBreaks>
      <pageMargins left="0.7" right="0.7" top="0.75" bottom="0.75" header="0.3" footer="0.3"/>
      <pageSetup paperSize="9" scale="70" orientation="portrait" horizontalDpi="300" verticalDpi="300" r:id="rId32"/>
    </customSheetView>
    <customSheetView guid="{441DB8A6-A33C-419D-875A-3F2FFBE6E0E8}" showGridLines="0">
      <colBreaks count="1" manualBreakCount="1">
        <brk id="3" max="31" man="1"/>
      </colBreaks>
      <pageMargins left="0.7" right="0.7" top="0.75" bottom="0.75" header="0.3" footer="0.3"/>
      <pageSetup paperSize="9" scale="70" orientation="portrait" horizontalDpi="300" verticalDpi="300" r:id="rId33"/>
    </customSheetView>
    <customSheetView guid="{2BC28E4B-9C81-4843-8B55-63150A8DD92B}" showGridLines="0">
      <colBreaks count="1" manualBreakCount="1">
        <brk id="3" max="31" man="1"/>
      </colBreaks>
      <pageMargins left="0.7" right="0.7" top="0.75" bottom="0.75" header="0.3" footer="0.3"/>
      <pageSetup paperSize="9" scale="70" orientation="portrait" horizontalDpi="300" verticalDpi="300" r:id="rId34"/>
    </customSheetView>
    <customSheetView guid="{CEC8D9A4-667A-441A-B348-38BA69B851DA}" showGridLines="0">
      <colBreaks count="1" manualBreakCount="1">
        <brk id="3" max="31" man="1"/>
      </colBreaks>
      <pageMargins left="0.7" right="0.7" top="0.75" bottom="0.75" header="0.3" footer="0.3"/>
      <pageSetup paperSize="9" scale="70" orientation="portrait" horizontalDpi="300" verticalDpi="300" r:id="rId35"/>
    </customSheetView>
    <customSheetView guid="{84F041DC-148A-40FE-A6D1-68C2D054DF55}" showGridLines="0">
      <colBreaks count="1" manualBreakCount="1">
        <brk id="3" max="31" man="1"/>
      </colBreaks>
      <pageMargins left="0.7" right="0.7" top="0.75" bottom="0.75" header="0.3" footer="0.3"/>
      <pageSetup paperSize="9" scale="70" orientation="portrait" horizontalDpi="300" verticalDpi="300" r:id="rId36"/>
    </customSheetView>
    <customSheetView guid="{EA8DD5C4-37CD-4D83-93C6-8AAE3FA22626}" showGridLines="0">
      <colBreaks count="1" manualBreakCount="1">
        <brk id="3" max="31" man="1"/>
      </colBreaks>
      <pageMargins left="0.7" right="0.7" top="0.75" bottom="0.75" header="0.3" footer="0.3"/>
      <pageSetup paperSize="9" scale="70" orientation="portrait" horizontalDpi="300" verticalDpi="300" r:id="rId37"/>
    </customSheetView>
    <customSheetView guid="{EB719729-E4E7-4A6B-A0F2-B45634A8A39C}" showGridLines="0">
      <colBreaks count="1" manualBreakCount="1">
        <brk id="3" max="31" man="1"/>
      </colBreaks>
      <pageMargins left="0.7" right="0.7" top="0.75" bottom="0.75" header="0.3" footer="0.3"/>
      <pageSetup paperSize="9" scale="70" orientation="portrait" horizontalDpi="300" verticalDpi="300" r:id="rId38"/>
    </customSheetView>
    <customSheetView guid="{3BCE3315-BEC0-4AD9-A818-0BC0D795FE7B}" showGridLines="0" printArea="1">
      <colBreaks count="1" manualBreakCount="1">
        <brk id="3" max="31" man="1"/>
      </colBreaks>
      <pageMargins left="0.7" right="0.7" top="0.75" bottom="0.75" header="0.3" footer="0.3"/>
      <pageSetup paperSize="9" scale="70" orientation="portrait" horizontalDpi="300" verticalDpi="300" r:id="rId39"/>
    </customSheetView>
    <customSheetView guid="{D5E8139D-26D3-42E5-96BB-6121322C48CB}" showGridLines="0" topLeftCell="A16">
      <colBreaks count="1" manualBreakCount="1">
        <brk id="3" max="31" man="1"/>
      </colBreaks>
      <pageMargins left="0.7" right="0.7" top="0.75" bottom="0.75" header="0.3" footer="0.3"/>
      <pageSetup paperSize="9" scale="70" orientation="portrait" horizontalDpi="300" verticalDpi="300" r:id="rId40"/>
    </customSheetView>
    <customSheetView guid="{A7A537DD-3639-4028-8374-24EF93F7F50D}" showGridLines="0" printArea="1" topLeftCell="A10">
      <selection activeCell="G48" sqref="G48"/>
      <colBreaks count="1" manualBreakCount="1">
        <brk id="3" max="31" man="1"/>
      </colBreaks>
      <pageMargins left="0.7" right="0.7" top="0.75" bottom="0.75" header="0.3" footer="0.3"/>
      <pageSetup paperSize="9" scale="70" orientation="portrait" horizontalDpi="300" verticalDpi="300" r:id="rId41"/>
    </customSheetView>
    <customSheetView guid="{0B51740E-E870-447D-82CF-F9426A0FDB8A}" showGridLines="0">
      <selection activeCell="G48" sqref="G48"/>
      <colBreaks count="1" manualBreakCount="1">
        <brk id="3" max="31" man="1"/>
      </colBreaks>
      <pageMargins left="0.7" right="0.7" top="0.75" bottom="0.75" header="0.3" footer="0.3"/>
      <pageSetup paperSize="9" scale="70" orientation="portrait" horizontalDpi="300" verticalDpi="300" r:id="rId42"/>
    </customSheetView>
    <customSheetView guid="{B25978DA-B72A-4DF3-B7F6-0B7323E18582}" showGridLines="0">
      <selection activeCell="G48" sqref="G48"/>
      <colBreaks count="1" manualBreakCount="1">
        <brk id="3" max="31" man="1"/>
      </colBreaks>
      <pageMargins left="0.7" right="0.7" top="0.75" bottom="0.75" header="0.3" footer="0.3"/>
      <pageSetup paperSize="9" scale="70" orientation="portrait" horizontalDpi="300" verticalDpi="300" r:id="rId43"/>
    </customSheetView>
    <customSheetView guid="{1FD8CC80-ABBD-4004-965D-7C3A94C6060A}" showGridLines="0" printArea="1">
      <selection activeCell="G48" sqref="G48"/>
      <colBreaks count="1" manualBreakCount="1">
        <brk id="3" max="31" man="1"/>
      </colBreaks>
      <pageMargins left="0.7" right="0.7" top="0.75" bottom="0.75" header="0.3" footer="0.3"/>
      <pageSetup paperSize="9" scale="70" orientation="portrait" horizontalDpi="300" verticalDpi="300" r:id="rId44"/>
    </customSheetView>
    <customSheetView guid="{4B3B3520-A8B7-4246-A658-5E3046C11156}" showGridLines="0" printArea="1">
      <selection activeCell="G48" sqref="G48"/>
      <colBreaks count="1" manualBreakCount="1">
        <brk id="3" max="31" man="1"/>
      </colBreaks>
      <pageMargins left="0.7" right="0.7" top="0.75" bottom="0.75" header="0.3" footer="0.3"/>
      <pageSetup paperSize="9" scale="70" orientation="portrait" horizontalDpi="300" verticalDpi="300" r:id="rId45"/>
    </customSheetView>
    <customSheetView guid="{8AC86257-3275-45B0-9EB5-FCC978284538}" showGridLines="0">
      <selection activeCell="G48" sqref="G48"/>
      <colBreaks count="1" manualBreakCount="1">
        <brk id="3" max="31" man="1"/>
      </colBreaks>
      <pageMargins left="0.7" right="0.7" top="0.75" bottom="0.75" header="0.3" footer="0.3"/>
      <pageSetup paperSize="9" scale="70" orientation="portrait" horizontalDpi="300" verticalDpi="300" r:id="rId46"/>
    </customSheetView>
    <customSheetView guid="{E45D6C9F-29CA-4814-BB11-FCF7794E8FD9}" showGridLines="0" printArea="1">
      <selection activeCell="G48" sqref="G48"/>
      <colBreaks count="1" manualBreakCount="1">
        <brk id="3" max="31" man="1"/>
      </colBreaks>
      <pageMargins left="0.7" right="0.7" top="0.75" bottom="0.75" header="0.3" footer="0.3"/>
      <pageSetup paperSize="9" scale="70" orientation="portrait" horizontalDpi="300" verticalDpi="300" r:id="rId47"/>
    </customSheetView>
    <customSheetView guid="{8B4E2514-D1F2-4DC0-817C-9C588D7DCCCB}" showGridLines="0" printArea="1">
      <selection activeCell="G48" sqref="G48"/>
      <colBreaks count="1" manualBreakCount="1">
        <brk id="3" max="31" man="1"/>
      </colBreaks>
      <pageMargins left="0.7" right="0.7" top="0.75" bottom="0.75" header="0.3" footer="0.3"/>
      <pageSetup paperSize="9" scale="70" orientation="portrait" horizontalDpi="300" verticalDpi="300" r:id="rId48"/>
    </customSheetView>
    <customSheetView guid="{C0326AA0-4A84-4874-8CF5-FBF582EDE8E4}" showGridLines="0" printArea="1">
      <selection activeCell="G48" sqref="G48"/>
      <colBreaks count="1" manualBreakCount="1">
        <brk id="3" max="31" man="1"/>
      </colBreaks>
      <pageMargins left="0.7" right="0.7" top="0.75" bottom="0.75" header="0.3" footer="0.3"/>
      <pageSetup paperSize="9" scale="70" orientation="portrait" horizontalDpi="300" verticalDpi="300" r:id="rId49"/>
    </customSheetView>
    <customSheetView guid="{59B93C71-A242-4D48-B468-4BF3F954629F}" showGridLines="0" printArea="1">
      <selection activeCell="G48" sqref="G48"/>
      <colBreaks count="1" manualBreakCount="1">
        <brk id="3" max="31" man="1"/>
      </colBreaks>
      <pageMargins left="0.7" right="0.7" top="0.75" bottom="0.75" header="0.3" footer="0.3"/>
      <pageSetup paperSize="9" scale="70" orientation="portrait" horizontalDpi="300" verticalDpi="300" r:id="rId50"/>
    </customSheetView>
    <customSheetView guid="{1E58E4D1-4C75-4B8C-BEB1-17A46DD86746}" showGridLines="0">
      <selection activeCell="G48" sqref="G48"/>
      <colBreaks count="1" manualBreakCount="1">
        <brk id="3" max="31" man="1"/>
      </colBreaks>
      <pageMargins left="0.7" right="0.7" top="0.75" bottom="0.75" header="0.3" footer="0.3"/>
      <pageSetup paperSize="9" scale="70" orientation="portrait" horizontalDpi="300" verticalDpi="300" r:id="rId51"/>
    </customSheetView>
    <customSheetView guid="{D71B0015-E1E5-4683-BC96-4B8372B0A92C}" showGridLines="0" printArea="1">
      <selection activeCell="G48" sqref="G48"/>
      <colBreaks count="1" manualBreakCount="1">
        <brk id="3" max="31" man="1"/>
      </colBreaks>
      <pageMargins left="0.7" right="0.7" top="0.75" bottom="0.75" header="0.3" footer="0.3"/>
      <pageSetup paperSize="9" scale="70" orientation="portrait" horizontalDpi="300" verticalDpi="300" r:id="rId52"/>
    </customSheetView>
    <customSheetView guid="{7A9295A9-5D4A-4252-8AE5-EAA229FB3161}" showGridLines="0" printArea="1">
      <selection activeCell="G48" sqref="G48"/>
      <colBreaks count="1" manualBreakCount="1">
        <brk id="3" max="31" man="1"/>
      </colBreaks>
      <pageMargins left="0.7" right="0.7" top="0.75" bottom="0.75" header="0.3" footer="0.3"/>
      <pageSetup paperSize="9" scale="70" orientation="portrait" horizontalDpi="300" verticalDpi="300" r:id="rId53"/>
    </customSheetView>
    <customSheetView guid="{034C4040-D496-4677-9760-C8AFC8A3816C}" showGridLines="0">
      <selection activeCell="G48" sqref="G48"/>
      <colBreaks count="1" manualBreakCount="1">
        <brk id="3" max="31" man="1"/>
      </colBreaks>
      <pageMargins left="0.7" right="0.7" top="0.75" bottom="0.75" header="0.3" footer="0.3"/>
      <pageSetup paperSize="9" scale="70" orientation="portrait" horizontalDpi="300" verticalDpi="300" r:id="rId54"/>
    </customSheetView>
    <customSheetView guid="{430D13A4-4EC3-4F3B-94F5-67B604D20D98}" showGridLines="0" printArea="1">
      <selection activeCell="G48" sqref="G48"/>
      <colBreaks count="1" manualBreakCount="1">
        <brk id="3" max="31" man="1"/>
      </colBreaks>
      <pageMargins left="0.7" right="0.7" top="0.75" bottom="0.75" header="0.3" footer="0.3"/>
      <pageSetup paperSize="9" scale="70" orientation="portrait" horizontalDpi="300" verticalDpi="300" r:id="rId55"/>
    </customSheetView>
    <customSheetView guid="{337CCED3-5E6B-4E3D-BC98-489707EF974E}" showGridLines="0" printArea="1">
      <selection activeCell="G48" sqref="G48"/>
      <colBreaks count="1" manualBreakCount="1">
        <brk id="3" max="31" man="1"/>
      </colBreaks>
      <pageMargins left="0.7" right="0.7" top="0.75" bottom="0.75" header="0.3" footer="0.3"/>
      <pageSetup paperSize="9" scale="70" orientation="portrait" horizontalDpi="300" verticalDpi="300" r:id="rId56"/>
    </customSheetView>
    <customSheetView guid="{0EDD8A79-DA95-4C03-AB90-8EF8BEF7366A}" showGridLines="0">
      <selection activeCell="G48" sqref="G48"/>
      <colBreaks count="1" manualBreakCount="1">
        <brk id="3" max="31" man="1"/>
      </colBreaks>
      <pageMargins left="0.7" right="0.7" top="0.75" bottom="0.75" header="0.3" footer="0.3"/>
      <pageSetup paperSize="9" scale="70" orientation="portrait" horizontalDpi="300" verticalDpi="300" r:id="rId57"/>
    </customSheetView>
    <customSheetView guid="{214495F1-9B71-47E5-887D-A07A1A95C8B8}" showGridLines="0">
      <selection activeCell="G48" sqref="G48"/>
      <colBreaks count="1" manualBreakCount="1">
        <brk id="3" max="31" man="1"/>
      </colBreaks>
      <pageMargins left="0.7" right="0.7" top="0.75" bottom="0.75" header="0.3" footer="0.3"/>
      <pageSetup paperSize="9" scale="70" orientation="portrait" horizontalDpi="300" verticalDpi="300" r:id="rId58"/>
    </customSheetView>
    <customSheetView guid="{CD8CBEF9-02F2-47BF-8155-972E366007BB}" showGridLines="0" printArea="1">
      <selection activeCell="G48" sqref="G48"/>
      <colBreaks count="1" manualBreakCount="1">
        <brk id="3" max="31" man="1"/>
      </colBreaks>
      <pageMargins left="0.7" right="0.7" top="0.75" bottom="0.75" header="0.3" footer="0.3"/>
      <pageSetup paperSize="9" scale="70" orientation="portrait" horizontalDpi="300" verticalDpi="300" r:id="rId59"/>
    </customSheetView>
    <customSheetView guid="{BD61EDB6-A93F-4890-AEDE-32E26E64EB3F}" showGridLines="0" printArea="1">
      <selection activeCell="G48" sqref="G48"/>
      <colBreaks count="1" manualBreakCount="1">
        <brk id="3" max="31" man="1"/>
      </colBreaks>
      <pageMargins left="0.7" right="0.7" top="0.75" bottom="0.75" header="0.3" footer="0.3"/>
      <pageSetup paperSize="9" scale="70" orientation="portrait" horizontalDpi="300" verticalDpi="300" r:id="rId60"/>
    </customSheetView>
    <customSheetView guid="{2551149C-B400-4FF7-9C66-7D38AF192CD3}" showGridLines="0">
      <selection activeCell="G48" sqref="G48"/>
      <colBreaks count="1" manualBreakCount="1">
        <brk id="3" max="31" man="1"/>
      </colBreaks>
      <pageMargins left="0.7" right="0.7" top="0.75" bottom="0.75" header="0.3" footer="0.3"/>
      <pageSetup paperSize="9" scale="70" orientation="portrait" horizontalDpi="300" verticalDpi="300" r:id="rId61"/>
    </customSheetView>
    <customSheetView guid="{F0A88F7F-B050-44D2-9557-2B68B424EAF3}" showGridLines="0">
      <selection activeCell="G48" sqref="G48"/>
      <colBreaks count="1" manualBreakCount="1">
        <brk id="3" max="31" man="1"/>
      </colBreaks>
      <pageMargins left="0.7" right="0.7" top="0.75" bottom="0.75" header="0.3" footer="0.3"/>
      <pageSetup paperSize="9" scale="70" orientation="portrait" horizontalDpi="300" verticalDpi="300" r:id="rId62"/>
    </customSheetView>
    <customSheetView guid="{2868789A-41EF-4245-B3C9-D4B5F666F8F4}" showGridLines="0" printArea="1">
      <selection activeCell="G48" sqref="G48"/>
      <colBreaks count="1" manualBreakCount="1">
        <brk id="3" max="31" man="1"/>
      </colBreaks>
      <pageMargins left="0.7" right="0.7" top="0.75" bottom="0.75" header="0.3" footer="0.3"/>
      <pageSetup paperSize="9" scale="70" orientation="portrait" horizontalDpi="300" verticalDpi="300" r:id="rId63"/>
    </customSheetView>
    <customSheetView guid="{D4061CCF-D275-4D76-9A0F-61EA73C6A533}" showGridLines="0" printArea="1">
      <selection activeCell="G48" sqref="G48"/>
      <colBreaks count="1" manualBreakCount="1">
        <brk id="3" max="31" man="1"/>
      </colBreaks>
      <pageMargins left="0.7" right="0.7" top="0.75" bottom="0.75" header="0.3" footer="0.3"/>
      <pageSetup paperSize="9" scale="70" orientation="portrait" horizontalDpi="300" verticalDpi="300" r:id="rId64"/>
    </customSheetView>
    <customSheetView guid="{EDD10121-F027-40CB-A383-1ABBBA7824D4}" showGridLines="0" printArea="1">
      <selection activeCell="G48" sqref="G48"/>
      <colBreaks count="1" manualBreakCount="1">
        <brk id="3" max="31" man="1"/>
      </colBreaks>
      <pageMargins left="0.7" right="0.7" top="0.75" bottom="0.75" header="0.3" footer="0.3"/>
      <pageSetup paperSize="9" scale="70" orientation="portrait" horizontalDpi="300" verticalDpi="300" r:id="rId65"/>
    </customSheetView>
    <customSheetView guid="{D6BD57F8-F6EE-4534-8181-C57064A1B98C}" scale="115" showGridLines="0">
      <selection activeCell="D3" sqref="D3"/>
      <colBreaks count="1" manualBreakCount="1">
        <brk id="3" max="31" man="1"/>
      </colBreaks>
      <pageMargins left="0.7" right="0.7" top="0.75" bottom="0.75" header="0.3" footer="0.3"/>
      <pageSetup paperSize="9" scale="70" orientation="portrait" horizontalDpi="300" verticalDpi="300" r:id="rId66"/>
    </customSheetView>
    <customSheetView guid="{277459B4-A39D-41CB-B2BE-AB6578293E76}" scale="115" showGridLines="0" printArea="1">
      <selection activeCell="D3" sqref="D3"/>
      <colBreaks count="1" manualBreakCount="1">
        <brk id="3" max="31" man="1"/>
      </colBreaks>
      <pageMargins left="0.7" right="0.7" top="0.75" bottom="0.75" header="0.3" footer="0.3"/>
      <pageSetup paperSize="9" scale="70" orientation="portrait" horizontalDpi="300" verticalDpi="300" r:id="rId67"/>
    </customSheetView>
  </customSheetViews>
  <phoneticPr fontId="7"/>
  <hyperlinks>
    <hyperlink ref="C1" location="目次!A1" display="目次へ戻る"/>
  </hyperlinks>
  <pageMargins left="0.7" right="0.7" top="0.75" bottom="0.75" header="0.3" footer="0.3"/>
  <pageSetup paperSize="9" scale="70" orientation="portrait" horizontalDpi="300" verticalDpi="300" r:id="rId68"/>
  <colBreaks count="1" manualBreakCount="1">
    <brk id="3" max="31" man="1"/>
  </colBreaks>
  <drawing r:id="rId6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0"/>
  <sheetViews>
    <sheetView showGridLines="0" zoomScaleNormal="115" zoomScaleSheetLayoutView="100" workbookViewId="0">
      <selection activeCell="M20" sqref="M20"/>
    </sheetView>
  </sheetViews>
  <sheetFormatPr defaultColWidth="9" defaultRowHeight="13.5"/>
  <cols>
    <col min="1" max="2" width="11.875" style="209" customWidth="1"/>
    <col min="3" max="3" width="14.625" style="209" customWidth="1"/>
    <col min="4" max="4" width="14.375" style="209" customWidth="1"/>
    <col min="5" max="5" width="4.62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125" t="s">
        <v>399</v>
      </c>
    </row>
    <row r="2" spans="1:6" ht="25.5" customHeight="1">
      <c r="A2" s="209" t="s">
        <v>802</v>
      </c>
      <c r="F2" s="209" t="s">
        <v>796</v>
      </c>
    </row>
    <row r="4" spans="1:6" ht="37.5" customHeight="1">
      <c r="A4" s="50" t="s">
        <v>83</v>
      </c>
      <c r="B4" s="50" t="s">
        <v>332</v>
      </c>
      <c r="C4" s="168" t="s">
        <v>512</v>
      </c>
      <c r="D4" s="167"/>
    </row>
    <row r="5" spans="1:6" ht="22.5" customHeight="1">
      <c r="A5" s="50">
        <v>2007</v>
      </c>
      <c r="B5" s="50" t="s">
        <v>455</v>
      </c>
      <c r="C5" s="138">
        <v>95560</v>
      </c>
      <c r="D5" s="137"/>
    </row>
    <row r="6" spans="1:6" ht="22.5" customHeight="1">
      <c r="A6" s="50">
        <v>2008</v>
      </c>
      <c r="B6" s="50" t="s">
        <v>483</v>
      </c>
      <c r="C6" s="138">
        <v>101498</v>
      </c>
      <c r="D6" s="137"/>
    </row>
    <row r="7" spans="1:6" ht="22.5" customHeight="1">
      <c r="A7" s="50">
        <v>2009</v>
      </c>
      <c r="B7" s="50" t="s">
        <v>401</v>
      </c>
      <c r="C7" s="138">
        <v>93290</v>
      </c>
      <c r="D7" s="137"/>
    </row>
    <row r="8" spans="1:6" ht="22.5" customHeight="1">
      <c r="A8" s="50" t="s">
        <v>18</v>
      </c>
      <c r="B8" s="50" t="s">
        <v>106</v>
      </c>
      <c r="C8" s="138">
        <v>81639</v>
      </c>
      <c r="D8" s="137"/>
    </row>
    <row r="9" spans="1:6" ht="22.5" customHeight="1">
      <c r="A9" s="50" t="s">
        <v>805</v>
      </c>
      <c r="B9" s="50" t="s">
        <v>108</v>
      </c>
      <c r="C9" s="138">
        <v>70591</v>
      </c>
      <c r="D9" s="137"/>
    </row>
    <row r="10" spans="1:6" ht="22.5" customHeight="1">
      <c r="A10" s="50">
        <v>2013</v>
      </c>
      <c r="B10" s="50" t="s">
        <v>109</v>
      </c>
      <c r="C10" s="138">
        <v>88559</v>
      </c>
      <c r="D10" s="137"/>
    </row>
    <row r="11" spans="1:6" ht="22.5" customHeight="1">
      <c r="A11" s="50">
        <v>2014</v>
      </c>
      <c r="B11" s="50" t="s">
        <v>110</v>
      </c>
      <c r="C11" s="138">
        <v>36636</v>
      </c>
      <c r="D11" s="137"/>
    </row>
    <row r="12" spans="1:6" ht="22.5" customHeight="1">
      <c r="A12" s="50">
        <v>2016</v>
      </c>
      <c r="B12" s="50" t="s">
        <v>112</v>
      </c>
      <c r="C12" s="165">
        <v>87554</v>
      </c>
      <c r="D12" s="166"/>
    </row>
    <row r="13" spans="1:6" ht="22.5" customHeight="1">
      <c r="A13" s="51">
        <v>2017</v>
      </c>
      <c r="B13" s="50" t="s">
        <v>113</v>
      </c>
      <c r="C13" s="165">
        <v>30846</v>
      </c>
      <c r="D13" s="166"/>
    </row>
    <row r="14" spans="1:6" ht="22.5" customHeight="1">
      <c r="A14" s="51">
        <v>2018</v>
      </c>
      <c r="B14" s="50" t="s">
        <v>114</v>
      </c>
      <c r="C14" s="165">
        <v>33210</v>
      </c>
      <c r="D14" s="166"/>
    </row>
    <row r="15" spans="1:6" ht="22.5" customHeight="1">
      <c r="A15" s="51">
        <v>2019</v>
      </c>
      <c r="B15" s="50" t="s">
        <v>341</v>
      </c>
      <c r="C15" s="165">
        <v>33266</v>
      </c>
      <c r="D15" s="166"/>
    </row>
    <row r="16" spans="1:6" ht="22.5" customHeight="1">
      <c r="A16" s="51">
        <v>2020</v>
      </c>
      <c r="B16" s="51" t="s">
        <v>116</v>
      </c>
      <c r="C16" s="165">
        <v>33403</v>
      </c>
      <c r="D16" s="164"/>
    </row>
    <row r="17" spans="1:4" ht="22.5" customHeight="1">
      <c r="A17" s="51">
        <v>2021</v>
      </c>
      <c r="B17" s="51" t="s">
        <v>366</v>
      </c>
      <c r="C17" s="165">
        <v>66423</v>
      </c>
      <c r="D17" s="164"/>
    </row>
    <row r="18" spans="1:4" ht="22.5" customHeight="1"/>
    <row r="19" spans="1:4" ht="22.5" customHeight="1"/>
    <row r="20" spans="1:4" ht="22.5" customHeight="1"/>
  </sheetData>
  <customSheetViews>
    <customSheetView guid="{7638DF67-4320-4B2E-8CED-F30400A22A6F}" showGridLines="0" printArea="1">
      <selection activeCell="M20" sqref="M20"/>
      <colBreaks count="1" manualBreakCount="1">
        <brk id="4" max="20" man="1"/>
      </colBreaks>
      <pageMargins left="0.25" right="0.25" top="0.75" bottom="0.75" header="0.3" footer="0.3"/>
      <pageSetup paperSize="9" scale="88" orientation="portrait" horizontalDpi="300" verticalDpi="300" r:id="rId1"/>
      <headerFooter>
        <oddFooter>&amp;C- &amp;P -</oddFooter>
      </headerFooter>
    </customSheetView>
    <customSheetView guid="{033C36F7-E1E4-46BF-954B-BBA7310CE75C}" showGridLines="0">
      <selection activeCell="M20" sqref="M20"/>
      <colBreaks count="1" manualBreakCount="1">
        <brk id="4" max="20" man="1"/>
      </colBreaks>
      <pageMargins left="0.25" right="0.25" top="0.75" bottom="0.75" header="0.3" footer="0.3"/>
      <pageSetup paperSize="9" scale="88" orientation="portrait" horizontalDpi="300" verticalDpi="300" r:id="rId2"/>
      <headerFooter>
        <oddFooter>&amp;C- &amp;P -</oddFooter>
      </headerFooter>
    </customSheetView>
    <customSheetView guid="{36472B0F-2A8F-4437-8A5B-DB8B4B6E968E}" showGridLines="0" printArea="1">
      <selection activeCell="M20" sqref="M20"/>
      <colBreaks count="1" manualBreakCount="1">
        <brk id="4" max="20" man="1"/>
      </colBreaks>
      <pageMargins left="0.25" right="0.25" top="0.75" bottom="0.75" header="0.3" footer="0.3"/>
      <pageSetup paperSize="9" scale="88" orientation="portrait" horizontalDpi="300" verticalDpi="300" r:id="rId3"/>
      <headerFooter>
        <oddFooter>&amp;C- &amp;P -</oddFooter>
      </headerFooter>
    </customSheetView>
    <customSheetView guid="{2D0A6E8D-0408-4801-8FAA-C5FD88FF0EC2}" showGridLines="0">
      <selection activeCell="M20" sqref="M20"/>
      <colBreaks count="1" manualBreakCount="1">
        <brk id="4" max="20" man="1"/>
      </colBreaks>
      <pageMargins left="0.25" right="0.25" top="0.75" bottom="0.75" header="0.3" footer="0.3"/>
      <pageSetup paperSize="9" scale="88" orientation="portrait" horizontalDpi="300" verticalDpi="300" r:id="rId4"/>
      <headerFooter>
        <oddFooter>&amp;C- &amp;P -</oddFooter>
      </headerFooter>
    </customSheetView>
    <customSheetView guid="{CCAE2F8D-A096-471A-A5DB-761473E75C80}" showGridLines="0" printArea="1">
      <colBreaks count="1" manualBreakCount="1">
        <brk id="4" max="20" man="1"/>
      </colBreaks>
      <pageMargins left="0.25" right="0.25" top="0.75" bottom="0.75" header="0.3" footer="0.3"/>
      <pageSetup paperSize="9" scale="88" orientation="portrait" horizontalDpi="300" verticalDpi="300" r:id="rId5"/>
      <headerFooter>
        <oddFooter>&amp;C- &amp;P -</oddFooter>
      </headerFooter>
    </customSheetView>
    <customSheetView guid="{A70FDA42-82B2-4F14-8984-2E2044C05861}" showGridLines="0">
      <colBreaks count="1" manualBreakCount="1">
        <brk id="4" max="20" man="1"/>
      </colBreaks>
      <pageMargins left="0.25" right="0.25" top="0.75" bottom="0.75" header="0.3" footer="0.3"/>
      <pageSetup paperSize="9" scale="88" orientation="portrait" horizontalDpi="300" verticalDpi="300" r:id="rId6"/>
      <headerFooter>
        <oddFooter>&amp;C- &amp;P -</oddFooter>
      </headerFooter>
    </customSheetView>
    <customSheetView guid="{F8F8F397-D6A3-4BD0-9E53-3D39483D1CBF}" showGridLines="0">
      <colBreaks count="1" manualBreakCount="1">
        <brk id="4" max="20" man="1"/>
      </colBreaks>
      <pageMargins left="0.25" right="0.25" top="0.75" bottom="0.75" header="0.3" footer="0.3"/>
      <pageSetup paperSize="9" scale="88" orientation="portrait" horizontalDpi="300" verticalDpi="300" r:id="rId7"/>
      <headerFooter>
        <oddFooter>&amp;C- &amp;P -</oddFooter>
      </headerFooter>
    </customSheetView>
    <customSheetView guid="{D673FFEC-E07D-49B9-A0FC-BCF5FDFD2C67}" showGridLines="0">
      <colBreaks count="1" manualBreakCount="1">
        <brk id="4" max="20" man="1"/>
      </colBreaks>
      <pageMargins left="0.25" right="0.25" top="0.75" bottom="0.75" header="0.3" footer="0.3"/>
      <pageSetup paperSize="9" scale="88" orientation="portrait" horizontalDpi="300" verticalDpi="300" r:id="rId8"/>
      <headerFooter>
        <oddFooter>&amp;C- &amp;P -</oddFooter>
      </headerFooter>
    </customSheetView>
    <customSheetView guid="{EE98275F-E3BA-4A7E-BE2A-0F7F35847352}" showGridLines="0" printArea="1">
      <colBreaks count="1" manualBreakCount="1">
        <brk id="4" max="20" man="1"/>
      </colBreaks>
      <pageMargins left="0.25" right="0.25" top="0.75" bottom="0.75" header="0.3" footer="0.3"/>
      <pageSetup paperSize="9" scale="88" orientation="portrait" horizontalDpi="300" verticalDpi="300" r:id="rId9"/>
      <headerFooter>
        <oddFooter>&amp;C- &amp;P -</oddFooter>
      </headerFooter>
    </customSheetView>
    <customSheetView guid="{97E03D02-D480-4666-A6E1-59D4144B3FD9}" showGridLines="0" printArea="1">
      <colBreaks count="1" manualBreakCount="1">
        <brk id="4" max="20" man="1"/>
      </colBreaks>
      <pageMargins left="0.25" right="0.25" top="0.75" bottom="0.75" header="0.3" footer="0.3"/>
      <pageSetup paperSize="9" scale="88" orientation="portrait" horizontalDpi="300" verticalDpi="300" r:id="rId10"/>
      <headerFooter>
        <oddFooter>&amp;C- &amp;P -</oddFooter>
      </headerFooter>
    </customSheetView>
    <customSheetView guid="{9A3FFD83-48B2-47DA-8A5E-53892F5AF928}" showGridLines="0" printArea="1">
      <colBreaks count="1" manualBreakCount="1">
        <brk id="4" max="20" man="1"/>
      </colBreaks>
      <pageMargins left="0.25" right="0.25" top="0.75" bottom="0.75" header="0.3" footer="0.3"/>
      <pageSetup paperSize="9" scale="88" orientation="portrait" horizontalDpi="300" verticalDpi="300" r:id="rId11"/>
      <headerFooter>
        <oddFooter>&amp;C- &amp;P -</oddFooter>
      </headerFooter>
    </customSheetView>
    <customSheetView guid="{717D5D0E-03BD-42FE-B02F-A9FF9CADF1A5}" showGridLines="0">
      <colBreaks count="1" manualBreakCount="1">
        <brk id="4" max="20" man="1"/>
      </colBreaks>
      <pageMargins left="0.25" right="0.25" top="0.75" bottom="0.75" header="0.3" footer="0.3"/>
      <pageSetup paperSize="9" scale="88" orientation="portrait" horizontalDpi="300" verticalDpi="300" r:id="rId12"/>
      <headerFooter>
        <oddFooter>&amp;C- &amp;P -</oddFooter>
      </headerFooter>
    </customSheetView>
    <customSheetView guid="{30A2590E-B68F-488E-B4E2-55E3D8A53AAC}" showGridLines="0">
      <colBreaks count="1" manualBreakCount="1">
        <brk id="4" max="20" man="1"/>
      </colBreaks>
      <pageMargins left="0.25" right="0.25" top="0.75" bottom="0.75" header="0.3" footer="0.3"/>
      <pageSetup paperSize="9" scale="88" orientation="portrait" horizontalDpi="300" verticalDpi="300" r:id="rId13"/>
      <headerFooter>
        <oddFooter>&amp;C- &amp;P -</oddFooter>
      </headerFooter>
    </customSheetView>
    <customSheetView guid="{031DD57E-C293-423A-8DF7-B2FDC9241663}" showGridLines="0">
      <colBreaks count="1" manualBreakCount="1">
        <brk id="4" max="20" man="1"/>
      </colBreaks>
      <pageMargins left="0.25" right="0.25" top="0.75" bottom="0.75" header="0.3" footer="0.3"/>
      <pageSetup paperSize="9" scale="88" orientation="portrait" horizontalDpi="300" verticalDpi="300" r:id="rId14"/>
      <headerFooter>
        <oddFooter>&amp;C- &amp;P -</oddFooter>
      </headerFooter>
    </customSheetView>
    <customSheetView guid="{F9B3178F-FE3C-420E-BE2A-18A94A5552B8}" showGridLines="0">
      <colBreaks count="1" manualBreakCount="1">
        <brk id="4" max="20" man="1"/>
      </colBreaks>
      <pageMargins left="0.25" right="0.25" top="0.75" bottom="0.75" header="0.3" footer="0.3"/>
      <pageSetup paperSize="9" scale="88" orientation="portrait" horizontalDpi="300" verticalDpi="300" r:id="rId15"/>
      <headerFooter>
        <oddFooter>&amp;C- &amp;P -</oddFooter>
      </headerFooter>
    </customSheetView>
    <customSheetView guid="{F314B098-4B95-4B92-8423-CB04A69922DF}" showGridLines="0" printArea="1">
      <colBreaks count="1" manualBreakCount="1">
        <brk id="4" max="20" man="1"/>
      </colBreaks>
      <pageMargins left="0.25" right="0.25" top="0.75" bottom="0.75" header="0.3" footer="0.3"/>
      <pageSetup paperSize="9" scale="88" orientation="portrait" horizontalDpi="300" verticalDpi="300" r:id="rId16"/>
      <headerFooter>
        <oddFooter>&amp;C- &amp;P -</oddFooter>
      </headerFooter>
    </customSheetView>
    <customSheetView guid="{BBA60712-7519-46EB-A3CF-B043CF2D8D90}" showGridLines="0" printArea="1">
      <colBreaks count="1" manualBreakCount="1">
        <brk id="4" max="20" man="1"/>
      </colBreaks>
      <pageMargins left="0.25" right="0.25" top="0.75" bottom="0.75" header="0.3" footer="0.3"/>
      <pageSetup paperSize="9" scale="88" orientation="portrait" horizontalDpi="300" verticalDpi="300" r:id="rId17"/>
      <headerFooter>
        <oddFooter>&amp;C- &amp;P -</oddFooter>
      </headerFooter>
    </customSheetView>
    <customSheetView guid="{FAEA9D20-506D-4159-8291-B8ED06C29A08}" showGridLines="0">
      <colBreaks count="1" manualBreakCount="1">
        <brk id="4" max="20" man="1"/>
      </colBreaks>
      <pageMargins left="0.25" right="0.25" top="0.75" bottom="0.75" header="0.3" footer="0.3"/>
      <pageSetup paperSize="9" scale="88" orientation="portrait" horizontalDpi="300" verticalDpi="300" r:id="rId18"/>
      <headerFooter>
        <oddFooter>&amp;C- &amp;P -</oddFooter>
      </headerFooter>
    </customSheetView>
    <customSheetView guid="{499C3B7B-ECFB-4FFB-BA0B-0B7B9DCC326F}" showGridLines="0" printArea="1">
      <colBreaks count="1" manualBreakCount="1">
        <brk id="4" max="20" man="1"/>
      </colBreaks>
      <pageMargins left="0.25" right="0.25" top="0.75" bottom="0.75" header="0.3" footer="0.3"/>
      <pageSetup paperSize="9" scale="88" orientation="portrait" horizontalDpi="300" verticalDpi="300" r:id="rId19"/>
      <headerFooter>
        <oddFooter>&amp;C- &amp;P -</oddFooter>
      </headerFooter>
    </customSheetView>
    <customSheetView guid="{582EB886-5348-41F7-B6C3-7D5782D3ACD9}" showGridLines="0">
      <colBreaks count="1" manualBreakCount="1">
        <brk id="4" max="20" man="1"/>
      </colBreaks>
      <pageMargins left="0.25" right="0.25" top="0.75" bottom="0.75" header="0.3" footer="0.3"/>
      <pageSetup paperSize="9" scale="88" orientation="portrait" horizontalDpi="300" verticalDpi="300" r:id="rId20"/>
      <headerFooter>
        <oddFooter>&amp;C- &amp;P -</oddFooter>
      </headerFooter>
    </customSheetView>
    <customSheetView guid="{67A28A89-E198-4A6E-809F-7C1EE1D592B0}" showGridLines="0" printArea="1">
      <colBreaks count="1" manualBreakCount="1">
        <brk id="4" max="20" man="1"/>
      </colBreaks>
      <pageMargins left="0.25" right="0.25" top="0.75" bottom="0.75" header="0.3" footer="0.3"/>
      <pageSetup paperSize="9" scale="88" orientation="portrait" horizontalDpi="300" verticalDpi="300" r:id="rId21"/>
      <headerFooter>
        <oddFooter>&amp;C- &amp;P -</oddFooter>
      </headerFooter>
    </customSheetView>
    <customSheetView guid="{CED0B8D9-B004-48AD-A858-70C151F3F6A0}" showGridLines="0">
      <colBreaks count="1" manualBreakCount="1">
        <brk id="4" max="20" man="1"/>
      </colBreaks>
      <pageMargins left="0.25" right="0.25" top="0.75" bottom="0.75" header="0.3" footer="0.3"/>
      <pageSetup paperSize="9" scale="88" orientation="portrait" horizontalDpi="300" verticalDpi="300" r:id="rId22"/>
      <headerFooter>
        <oddFooter>&amp;C- &amp;P -</oddFooter>
      </headerFooter>
    </customSheetView>
    <customSheetView guid="{76A99285-706C-47CC-88FC-63EDE717FCB7}" showGridLines="0">
      <colBreaks count="1" manualBreakCount="1">
        <brk id="4" max="20" man="1"/>
      </colBreaks>
      <pageMargins left="0.25" right="0.25" top="0.75" bottom="0.75" header="0.3" footer="0.3"/>
      <pageSetup paperSize="9" scale="88" orientation="portrait" horizontalDpi="300" verticalDpi="300" r:id="rId23"/>
      <headerFooter>
        <oddFooter>&amp;C- &amp;P -</oddFooter>
      </headerFooter>
    </customSheetView>
    <customSheetView guid="{00865AC3-5823-4499-87D6-A32864153DFC}" showGridLines="0">
      <colBreaks count="1" manualBreakCount="1">
        <brk id="4" max="20" man="1"/>
      </colBreaks>
      <pageMargins left="0.25" right="0.25" top="0.75" bottom="0.75" header="0.3" footer="0.3"/>
      <pageSetup paperSize="9" scale="88" orientation="portrait" horizontalDpi="300" verticalDpi="300" r:id="rId24"/>
      <headerFooter>
        <oddFooter>&amp;C- &amp;P -</oddFooter>
      </headerFooter>
    </customSheetView>
    <customSheetView guid="{4C996794-21C9-40EE-B88C-250D84FCBF6D}" scale="85" showGridLines="0" printArea="1">
      <colBreaks count="1" manualBreakCount="1">
        <brk id="4" max="20" man="1"/>
      </colBreaks>
      <pageMargins left="0.25" right="0.25" top="0.75" bottom="0.75" header="0.3" footer="0.3"/>
      <pageSetup paperSize="9" scale="88" orientation="portrait" horizontalDpi="300" verticalDpi="300" r:id="rId25"/>
      <headerFooter>
        <oddFooter>&amp;C- &amp;P -</oddFooter>
      </headerFooter>
    </customSheetView>
    <customSheetView guid="{730C8BCB-35C7-41C2-8A28-9035E6835433}" scale="85" showGridLines="0">
      <colBreaks count="1" manualBreakCount="1">
        <brk id="4" max="20" man="1"/>
      </colBreaks>
      <pageMargins left="0.25" right="0.25" top="0.75" bottom="0.75" header="0.3" footer="0.3"/>
      <pageSetup paperSize="9" scale="88" orientation="portrait" horizontalDpi="300" verticalDpi="300" r:id="rId26"/>
      <headerFooter>
        <oddFooter>&amp;C- &amp;P -</oddFooter>
      </headerFooter>
    </customSheetView>
    <customSheetView guid="{53F629EA-943E-4BA6-8572-8C25DF74046C}" scale="85" showGridLines="0">
      <colBreaks count="1" manualBreakCount="1">
        <brk id="4" max="20" man="1"/>
      </colBreaks>
      <pageMargins left="0.25" right="0.25" top="0.75" bottom="0.75" header="0.3" footer="0.3"/>
      <pageSetup paperSize="9" scale="88" orientation="portrait" horizontalDpi="300" verticalDpi="300" r:id="rId27"/>
      <headerFooter>
        <oddFooter>&amp;C- &amp;P -</oddFooter>
      </headerFooter>
    </customSheetView>
    <customSheetView guid="{607BA1E7-39D6-42C5-94A0-79958193A92D}" scale="85" showGridLines="0">
      <colBreaks count="1" manualBreakCount="1">
        <brk id="4" max="20" man="1"/>
      </colBreaks>
      <pageMargins left="0.25" right="0.25" top="0.75" bottom="0.75" header="0.3" footer="0.3"/>
      <pageSetup paperSize="9" scale="88" orientation="portrait" horizontalDpi="300" verticalDpi="300" r:id="rId28"/>
      <headerFooter>
        <oddFooter>&amp;C- &amp;P -</oddFooter>
      </headerFooter>
    </customSheetView>
    <customSheetView guid="{8EB6928C-5D8E-417C-8B5C-C28F488EA60F}" scale="85" showGridLines="0">
      <colBreaks count="1" manualBreakCount="1">
        <brk id="4" max="20" man="1"/>
      </colBreaks>
      <pageMargins left="0.25" right="0.25" top="0.75" bottom="0.75" header="0.3" footer="0.3"/>
      <pageSetup paperSize="9" scale="88" orientation="portrait" horizontalDpi="300" verticalDpi="300" r:id="rId29"/>
      <headerFooter>
        <oddFooter>&amp;C- &amp;P -</oddFooter>
      </headerFooter>
    </customSheetView>
    <customSheetView guid="{7633100C-5BBA-4367-90F6-351983AFCCA3}" scale="85" showGridLines="0">
      <colBreaks count="1" manualBreakCount="1">
        <brk id="4" max="20" man="1"/>
      </colBreaks>
      <pageMargins left="0.25" right="0.25" top="0.75" bottom="0.75" header="0.3" footer="0.3"/>
      <pageSetup paperSize="9" scale="88" orientation="portrait" horizontalDpi="300" verticalDpi="300" r:id="rId30"/>
      <headerFooter>
        <oddFooter>&amp;C- &amp;P -</oddFooter>
      </headerFooter>
    </customSheetView>
    <customSheetView guid="{A7A8BE2C-D7F6-43E2-B07A-EC84F7EA809C}" scale="85" showGridLines="0" printArea="1">
      <selection activeCell="I26" sqref="I26"/>
      <colBreaks count="1" manualBreakCount="1">
        <brk id="4" max="20" man="1"/>
      </colBreaks>
      <pageMargins left="0.25" right="0.25" top="0.75" bottom="0.75" header="0.3" footer="0.3"/>
      <pageSetup paperSize="9" scale="88" orientation="portrait" horizontalDpi="300" verticalDpi="300" r:id="rId31"/>
      <headerFooter>
        <oddFooter>&amp;C- &amp;P -</oddFooter>
      </headerFooter>
    </customSheetView>
    <customSheetView guid="{B08340CC-2F8B-4F4E-9370-E7DB80052212}" scale="115" showGridLines="0">
      <colBreaks count="1" manualBreakCount="1">
        <brk id="4" max="20" man="1"/>
      </colBreaks>
      <pageMargins left="0.25" right="0.25" top="0.75" bottom="0.75" header="0.3" footer="0.3"/>
      <pageSetup paperSize="9" scale="88" orientation="portrait" horizontalDpi="300" verticalDpi="300" r:id="rId32"/>
      <headerFooter>
        <oddFooter>&amp;C- &amp;P -</oddFooter>
      </headerFooter>
    </customSheetView>
    <customSheetView guid="{441DB8A6-A33C-419D-875A-3F2FFBE6E0E8}" showGridLines="0">
      <colBreaks count="1" manualBreakCount="1">
        <brk id="4" max="20" man="1"/>
      </colBreaks>
      <pageMargins left="0.25" right="0.25" top="0.75" bottom="0.75" header="0.3" footer="0.3"/>
      <pageSetup paperSize="9" scale="88" orientation="portrait" horizontalDpi="300" verticalDpi="300" r:id="rId33"/>
      <headerFooter>
        <oddFooter>&amp;C- &amp;P -</oddFooter>
      </headerFooter>
    </customSheetView>
    <customSheetView guid="{2BC28E4B-9C81-4843-8B55-63150A8DD92B}" showGridLines="0">
      <colBreaks count="1" manualBreakCount="1">
        <brk id="4" max="20" man="1"/>
      </colBreaks>
      <pageMargins left="0.25" right="0.25" top="0.75" bottom="0.75" header="0.3" footer="0.3"/>
      <pageSetup paperSize="9" scale="88" orientation="portrait" horizontalDpi="300" verticalDpi="300" r:id="rId34"/>
      <headerFooter>
        <oddFooter>&amp;C- &amp;P -</oddFooter>
      </headerFooter>
    </customSheetView>
    <customSheetView guid="{CEC8D9A4-667A-441A-B348-38BA69B851DA}" showGridLines="0">
      <colBreaks count="1" manualBreakCount="1">
        <brk id="4" max="20" man="1"/>
      </colBreaks>
      <pageMargins left="0.25" right="0.25" top="0.75" bottom="0.75" header="0.3" footer="0.3"/>
      <pageSetup paperSize="9" scale="88" orientation="portrait" horizontalDpi="300" verticalDpi="300" r:id="rId35"/>
      <headerFooter>
        <oddFooter>&amp;C- &amp;P -</oddFooter>
      </headerFooter>
    </customSheetView>
    <customSheetView guid="{84F041DC-148A-40FE-A6D1-68C2D054DF55}" showGridLines="0">
      <colBreaks count="1" manualBreakCount="1">
        <brk id="4" max="20" man="1"/>
      </colBreaks>
      <pageMargins left="0.25" right="0.25" top="0.75" bottom="0.75" header="0.3" footer="0.3"/>
      <pageSetup paperSize="9" scale="88" orientation="portrait" horizontalDpi="300" verticalDpi="300" r:id="rId36"/>
      <headerFooter>
        <oddFooter>&amp;C- &amp;P -</oddFooter>
      </headerFooter>
    </customSheetView>
    <customSheetView guid="{EA8DD5C4-37CD-4D83-93C6-8AAE3FA22626}" showGridLines="0">
      <colBreaks count="1" manualBreakCount="1">
        <brk id="4" max="20" man="1"/>
      </colBreaks>
      <pageMargins left="0.25" right="0.25" top="0.75" bottom="0.75" header="0.3" footer="0.3"/>
      <pageSetup paperSize="9" scale="88" orientation="portrait" horizontalDpi="300" verticalDpi="300" r:id="rId37"/>
      <headerFooter>
        <oddFooter>&amp;C- &amp;P -</oddFooter>
      </headerFooter>
    </customSheetView>
    <customSheetView guid="{EB719729-E4E7-4A6B-A0F2-B45634A8A39C}" showGridLines="0">
      <colBreaks count="1" manualBreakCount="1">
        <brk id="4" max="20" man="1"/>
      </colBreaks>
      <pageMargins left="0.25" right="0.25" top="0.75" bottom="0.75" header="0.3" footer="0.3"/>
      <pageSetup paperSize="9" scale="88" orientation="portrait" horizontalDpi="300" verticalDpi="300" r:id="rId38"/>
      <headerFooter>
        <oddFooter>&amp;C- &amp;P -</oddFooter>
      </headerFooter>
    </customSheetView>
    <customSheetView guid="{3BCE3315-BEC0-4AD9-A818-0BC0D795FE7B}" showGridLines="0" printArea="1">
      <colBreaks count="1" manualBreakCount="1">
        <brk id="4" max="20" man="1"/>
      </colBreaks>
      <pageMargins left="0.25" right="0.25" top="0.75" bottom="0.75" header="0.3" footer="0.3"/>
      <pageSetup paperSize="9" scale="88" orientation="portrait" horizontalDpi="300" verticalDpi="300" r:id="rId39"/>
      <headerFooter>
        <oddFooter>&amp;C- &amp;P -</oddFooter>
      </headerFooter>
    </customSheetView>
    <customSheetView guid="{D5E8139D-26D3-42E5-96BB-6121322C48CB}" showGridLines="0">
      <colBreaks count="1" manualBreakCount="1">
        <brk id="4" max="20" man="1"/>
      </colBreaks>
      <pageMargins left="0.25" right="0.25" top="0.75" bottom="0.75" header="0.3" footer="0.3"/>
      <pageSetup paperSize="9" scale="88" orientation="portrait" horizontalDpi="300" verticalDpi="300" r:id="rId40"/>
      <headerFooter>
        <oddFooter>&amp;C- &amp;P -</oddFooter>
      </headerFooter>
    </customSheetView>
    <customSheetView guid="{A7A537DD-3639-4028-8374-24EF93F7F50D}" showGridLines="0" printArea="1">
      <colBreaks count="1" manualBreakCount="1">
        <brk id="4" max="20" man="1"/>
      </colBreaks>
      <pageMargins left="0.25" right="0.25" top="0.75" bottom="0.75" header="0.3" footer="0.3"/>
      <pageSetup paperSize="9" scale="88" orientation="portrait" horizontalDpi="300" verticalDpi="300" r:id="rId41"/>
      <headerFooter>
        <oddFooter>&amp;C- &amp;P -</oddFooter>
      </headerFooter>
    </customSheetView>
    <customSheetView guid="{0B51740E-E870-447D-82CF-F9426A0FDB8A}" showGridLines="0">
      <colBreaks count="1" manualBreakCount="1">
        <brk id="4" max="20" man="1"/>
      </colBreaks>
      <pageMargins left="0.25" right="0.25" top="0.75" bottom="0.75" header="0.3" footer="0.3"/>
      <pageSetup paperSize="9" scale="88" orientation="portrait" horizontalDpi="300" verticalDpi="300" r:id="rId42"/>
      <headerFooter>
        <oddFooter>&amp;C- &amp;P -</oddFooter>
      </headerFooter>
    </customSheetView>
    <customSheetView guid="{B25978DA-B72A-4DF3-B7F6-0B7323E18582}" showGridLines="0">
      <colBreaks count="1" manualBreakCount="1">
        <brk id="4" max="20" man="1"/>
      </colBreaks>
      <pageMargins left="0.25" right="0.25" top="0.75" bottom="0.75" header="0.3" footer="0.3"/>
      <pageSetup paperSize="9" scale="88" orientation="portrait" horizontalDpi="300" verticalDpi="300" r:id="rId43"/>
      <headerFooter>
        <oddFooter>&amp;C- &amp;P -</oddFooter>
      </headerFooter>
    </customSheetView>
    <customSheetView guid="{1FD8CC80-ABBD-4004-965D-7C3A94C6060A}" showGridLines="0" printArea="1">
      <colBreaks count="1" manualBreakCount="1">
        <brk id="4" max="20" man="1"/>
      </colBreaks>
      <pageMargins left="0.25" right="0.25" top="0.75" bottom="0.75" header="0.3" footer="0.3"/>
      <pageSetup paperSize="9" scale="88" orientation="portrait" horizontalDpi="300" verticalDpi="300" r:id="rId44"/>
      <headerFooter>
        <oddFooter>&amp;C- &amp;P -</oddFooter>
      </headerFooter>
    </customSheetView>
    <customSheetView guid="{4B3B3520-A8B7-4246-A658-5E3046C11156}" showGridLines="0" printArea="1">
      <colBreaks count="1" manualBreakCount="1">
        <brk id="4" max="20" man="1"/>
      </colBreaks>
      <pageMargins left="0.25" right="0.25" top="0.75" bottom="0.75" header="0.3" footer="0.3"/>
      <pageSetup paperSize="9" scale="88" orientation="portrait" horizontalDpi="300" verticalDpi="300" r:id="rId45"/>
      <headerFooter>
        <oddFooter>&amp;C- &amp;P -</oddFooter>
      </headerFooter>
    </customSheetView>
    <customSheetView guid="{8AC86257-3275-45B0-9EB5-FCC978284538}" showGridLines="0">
      <colBreaks count="1" manualBreakCount="1">
        <brk id="4" max="20" man="1"/>
      </colBreaks>
      <pageMargins left="0.25" right="0.25" top="0.75" bottom="0.75" header="0.3" footer="0.3"/>
      <pageSetup paperSize="9" scale="88" orientation="portrait" horizontalDpi="300" verticalDpi="300" r:id="rId46"/>
      <headerFooter>
        <oddFooter>&amp;C- &amp;P -</oddFooter>
      </headerFooter>
    </customSheetView>
    <customSheetView guid="{E45D6C9F-29CA-4814-BB11-FCF7794E8FD9}" showGridLines="0" printArea="1">
      <colBreaks count="1" manualBreakCount="1">
        <brk id="4" max="20" man="1"/>
      </colBreaks>
      <pageMargins left="0.25" right="0.25" top="0.75" bottom="0.75" header="0.3" footer="0.3"/>
      <pageSetup paperSize="9" scale="88" orientation="portrait" horizontalDpi="300" verticalDpi="300" r:id="rId47"/>
      <headerFooter>
        <oddFooter>&amp;C- &amp;P -</oddFooter>
      </headerFooter>
    </customSheetView>
    <customSheetView guid="{8B4E2514-D1F2-4DC0-817C-9C588D7DCCCB}" showGridLines="0" printArea="1">
      <colBreaks count="1" manualBreakCount="1">
        <brk id="4" max="20" man="1"/>
      </colBreaks>
      <pageMargins left="0.25" right="0.25" top="0.75" bottom="0.75" header="0.3" footer="0.3"/>
      <pageSetup paperSize="9" scale="88" orientation="portrait" horizontalDpi="300" verticalDpi="300" r:id="rId48"/>
      <headerFooter>
        <oddFooter>&amp;C- &amp;P -</oddFooter>
      </headerFooter>
    </customSheetView>
    <customSheetView guid="{C0326AA0-4A84-4874-8CF5-FBF582EDE8E4}" showGridLines="0" printArea="1">
      <colBreaks count="1" manualBreakCount="1">
        <brk id="4" max="20" man="1"/>
      </colBreaks>
      <pageMargins left="0.25" right="0.25" top="0.75" bottom="0.75" header="0.3" footer="0.3"/>
      <pageSetup paperSize="9" scale="88" orientation="portrait" horizontalDpi="300" verticalDpi="300" r:id="rId49"/>
      <headerFooter>
        <oddFooter>&amp;C- &amp;P -</oddFooter>
      </headerFooter>
    </customSheetView>
    <customSheetView guid="{59B93C71-A242-4D48-B468-4BF3F954629F}" showGridLines="0" printArea="1">
      <colBreaks count="1" manualBreakCount="1">
        <brk id="4" max="20" man="1"/>
      </colBreaks>
      <pageMargins left="0.25" right="0.25" top="0.75" bottom="0.75" header="0.3" footer="0.3"/>
      <pageSetup paperSize="9" scale="88" orientation="portrait" horizontalDpi="300" verticalDpi="300" r:id="rId50"/>
      <headerFooter>
        <oddFooter>&amp;C- &amp;P -</oddFooter>
      </headerFooter>
    </customSheetView>
    <customSheetView guid="{1E58E4D1-4C75-4B8C-BEB1-17A46DD86746}" showGridLines="0">
      <colBreaks count="1" manualBreakCount="1">
        <brk id="4" max="20" man="1"/>
      </colBreaks>
      <pageMargins left="0.25" right="0.25" top="0.75" bottom="0.75" header="0.3" footer="0.3"/>
      <pageSetup paperSize="9" scale="88" orientation="portrait" horizontalDpi="300" verticalDpi="300" r:id="rId51"/>
      <headerFooter>
        <oddFooter>&amp;C- &amp;P -</oddFooter>
      </headerFooter>
    </customSheetView>
    <customSheetView guid="{D71B0015-E1E5-4683-BC96-4B8372B0A92C}" showGridLines="0" printArea="1">
      <colBreaks count="1" manualBreakCount="1">
        <brk id="4" max="20" man="1"/>
      </colBreaks>
      <pageMargins left="0.25" right="0.25" top="0.75" bottom="0.75" header="0.3" footer="0.3"/>
      <pageSetup paperSize="9" scale="88" orientation="portrait" horizontalDpi="300" verticalDpi="300" r:id="rId52"/>
      <headerFooter>
        <oddFooter>&amp;C- &amp;P -</oddFooter>
      </headerFooter>
    </customSheetView>
    <customSheetView guid="{7A9295A9-5D4A-4252-8AE5-EAA229FB3161}" showGridLines="0" printArea="1">
      <colBreaks count="1" manualBreakCount="1">
        <brk id="4" max="20" man="1"/>
      </colBreaks>
      <pageMargins left="0.25" right="0.25" top="0.75" bottom="0.75" header="0.3" footer="0.3"/>
      <pageSetup paperSize="9" scale="88" orientation="portrait" horizontalDpi="300" verticalDpi="300" r:id="rId53"/>
      <headerFooter>
        <oddFooter>&amp;C- &amp;P -</oddFooter>
      </headerFooter>
    </customSheetView>
    <customSheetView guid="{034C4040-D496-4677-9760-C8AFC8A3816C}" showGridLines="0">
      <colBreaks count="1" manualBreakCount="1">
        <brk id="4" max="20" man="1"/>
      </colBreaks>
      <pageMargins left="0.25" right="0.25" top="0.75" bottom="0.75" header="0.3" footer="0.3"/>
      <pageSetup paperSize="9" scale="88" orientation="portrait" horizontalDpi="300" verticalDpi="300" r:id="rId54"/>
      <headerFooter>
        <oddFooter>&amp;C- &amp;P -</oddFooter>
      </headerFooter>
    </customSheetView>
    <customSheetView guid="{430D13A4-4EC3-4F3B-94F5-67B604D20D98}" showGridLines="0" printArea="1">
      <colBreaks count="1" manualBreakCount="1">
        <brk id="4" max="20" man="1"/>
      </colBreaks>
      <pageMargins left="0.25" right="0.25" top="0.75" bottom="0.75" header="0.3" footer="0.3"/>
      <pageSetup paperSize="9" scale="88" orientation="portrait" horizontalDpi="300" verticalDpi="300" r:id="rId55"/>
      <headerFooter>
        <oddFooter>&amp;C- &amp;P -</oddFooter>
      </headerFooter>
    </customSheetView>
    <customSheetView guid="{337CCED3-5E6B-4E3D-BC98-489707EF974E}" showGridLines="0" printArea="1">
      <selection activeCell="M20" sqref="M20"/>
      <colBreaks count="1" manualBreakCount="1">
        <brk id="4" max="20" man="1"/>
      </colBreaks>
      <pageMargins left="0.25" right="0.25" top="0.75" bottom="0.75" header="0.3" footer="0.3"/>
      <pageSetup paperSize="9" scale="88" orientation="portrait" horizontalDpi="300" verticalDpi="300" r:id="rId56"/>
      <headerFooter>
        <oddFooter>&amp;C- &amp;P -</oddFooter>
      </headerFooter>
    </customSheetView>
    <customSheetView guid="{0EDD8A79-DA95-4C03-AB90-8EF8BEF7366A}" showGridLines="0">
      <selection activeCell="M20" sqref="M20"/>
      <colBreaks count="1" manualBreakCount="1">
        <brk id="4" max="20" man="1"/>
      </colBreaks>
      <pageMargins left="0.25" right="0.25" top="0.75" bottom="0.75" header="0.3" footer="0.3"/>
      <pageSetup paperSize="9" scale="88" orientation="portrait" horizontalDpi="300" verticalDpi="300" r:id="rId57"/>
      <headerFooter>
        <oddFooter>&amp;C- &amp;P -</oddFooter>
      </headerFooter>
    </customSheetView>
    <customSheetView guid="{214495F1-9B71-47E5-887D-A07A1A95C8B8}" showGridLines="0">
      <selection activeCell="M20" sqref="M20"/>
      <colBreaks count="1" manualBreakCount="1">
        <brk id="4" max="20" man="1"/>
      </colBreaks>
      <pageMargins left="0.25" right="0.25" top="0.75" bottom="0.75" header="0.3" footer="0.3"/>
      <pageSetup paperSize="9" scale="88" orientation="portrait" horizontalDpi="300" verticalDpi="300" r:id="rId58"/>
      <headerFooter>
        <oddFooter>&amp;C- &amp;P -</oddFooter>
      </headerFooter>
    </customSheetView>
    <customSheetView guid="{CD8CBEF9-02F2-47BF-8155-972E366007BB}" showGridLines="0" printArea="1">
      <selection activeCell="M20" sqref="M20"/>
      <colBreaks count="1" manualBreakCount="1">
        <brk id="4" max="20" man="1"/>
      </colBreaks>
      <pageMargins left="0.25" right="0.25" top="0.75" bottom="0.75" header="0.3" footer="0.3"/>
      <pageSetup paperSize="9" scale="88" orientation="portrait" horizontalDpi="300" verticalDpi="300" r:id="rId59"/>
      <headerFooter>
        <oddFooter>&amp;C- &amp;P -</oddFooter>
      </headerFooter>
    </customSheetView>
    <customSheetView guid="{BD61EDB6-A93F-4890-AEDE-32E26E64EB3F}" showGridLines="0" printArea="1">
      <selection activeCell="M20" sqref="M20"/>
      <colBreaks count="1" manualBreakCount="1">
        <brk id="4" max="20" man="1"/>
      </colBreaks>
      <pageMargins left="0.25" right="0.25" top="0.75" bottom="0.75" header="0.3" footer="0.3"/>
      <pageSetup paperSize="9" scale="88" orientation="portrait" horizontalDpi="300" verticalDpi="300" r:id="rId60"/>
      <headerFooter>
        <oddFooter>&amp;C- &amp;P -</oddFooter>
      </headerFooter>
    </customSheetView>
    <customSheetView guid="{2551149C-B400-4FF7-9C66-7D38AF192CD3}" showGridLines="0">
      <selection activeCell="M20" sqref="M20"/>
      <colBreaks count="1" manualBreakCount="1">
        <brk id="4" max="20" man="1"/>
      </colBreaks>
      <pageMargins left="0.25" right="0.25" top="0.75" bottom="0.75" header="0.3" footer="0.3"/>
      <pageSetup paperSize="9" scale="88" orientation="portrait" horizontalDpi="300" verticalDpi="300" r:id="rId61"/>
      <headerFooter>
        <oddFooter>&amp;C- &amp;P -</oddFooter>
      </headerFooter>
    </customSheetView>
    <customSheetView guid="{F0A88F7F-B050-44D2-9557-2B68B424EAF3}" showGridLines="0">
      <selection activeCell="M20" sqref="M20"/>
      <colBreaks count="1" manualBreakCount="1">
        <brk id="4" max="20" man="1"/>
      </colBreaks>
      <pageMargins left="0.25" right="0.25" top="0.75" bottom="0.75" header="0.3" footer="0.3"/>
      <pageSetup paperSize="9" scale="88" orientation="portrait" horizontalDpi="300" verticalDpi="300" r:id="rId62"/>
      <headerFooter>
        <oddFooter>&amp;C- &amp;P -</oddFooter>
      </headerFooter>
    </customSheetView>
    <customSheetView guid="{2868789A-41EF-4245-B3C9-D4B5F666F8F4}" showGridLines="0" printArea="1">
      <selection activeCell="M20" sqref="M20"/>
      <colBreaks count="1" manualBreakCount="1">
        <brk id="4" max="20" man="1"/>
      </colBreaks>
      <pageMargins left="0.25" right="0.25" top="0.75" bottom="0.75" header="0.3" footer="0.3"/>
      <pageSetup paperSize="9" scale="88" orientation="portrait" horizontalDpi="300" verticalDpi="300" r:id="rId63"/>
      <headerFooter>
        <oddFooter>&amp;C- &amp;P -</oddFooter>
      </headerFooter>
    </customSheetView>
    <customSheetView guid="{D4061CCF-D275-4D76-9A0F-61EA73C6A533}" showGridLines="0" printArea="1">
      <selection activeCell="M20" sqref="M20"/>
      <colBreaks count="1" manualBreakCount="1">
        <brk id="4" max="20" man="1"/>
      </colBreaks>
      <pageMargins left="0.25" right="0.25" top="0.75" bottom="0.75" header="0.3" footer="0.3"/>
      <pageSetup paperSize="9" scale="88" orientation="portrait" horizontalDpi="300" verticalDpi="300" r:id="rId64"/>
      <headerFooter>
        <oddFooter>&amp;C- &amp;P -</oddFooter>
      </headerFooter>
    </customSheetView>
    <customSheetView guid="{EDD10121-F027-40CB-A383-1ABBBA7824D4}" showGridLines="0" printArea="1">
      <selection activeCell="M20" sqref="M20"/>
      <colBreaks count="1" manualBreakCount="1">
        <brk id="4" max="20" man="1"/>
      </colBreaks>
      <pageMargins left="0.25" right="0.25" top="0.75" bottom="0.75" header="0.3" footer="0.3"/>
      <pageSetup paperSize="9" scale="88" orientation="portrait" horizontalDpi="300" verticalDpi="300" r:id="rId65"/>
      <headerFooter>
        <oddFooter>&amp;C- &amp;P -</oddFooter>
      </headerFooter>
    </customSheetView>
    <customSheetView guid="{D6BD57F8-F6EE-4534-8181-C57064A1B98C}" scale="115" showGridLines="0">
      <selection activeCell="M20" sqref="M20"/>
      <colBreaks count="1" manualBreakCount="1">
        <brk id="4" max="20" man="1"/>
      </colBreaks>
      <pageMargins left="0.25" right="0.25" top="0.75" bottom="0.75" header="0.3" footer="0.3"/>
      <pageSetup paperSize="9" scale="88" orientation="portrait" horizontalDpi="300" verticalDpi="300" r:id="rId66"/>
      <headerFooter>
        <oddFooter>&amp;C- &amp;P -</oddFooter>
      </headerFooter>
    </customSheetView>
    <customSheetView guid="{277459B4-A39D-41CB-B2BE-AB6578293E76}" scale="115" showGridLines="0" printArea="1">
      <selection activeCell="M20" sqref="M20"/>
      <colBreaks count="1" manualBreakCount="1">
        <brk id="4" max="20" man="1"/>
      </colBreaks>
      <pageMargins left="0.25" right="0.25" top="0.75" bottom="0.75" header="0.3" footer="0.3"/>
      <pageSetup paperSize="9" scale="88" orientation="portrait" horizontalDpi="300" verticalDpi="300" r:id="rId67"/>
      <headerFooter>
        <oddFooter>&amp;C- &amp;P -</oddFooter>
      </headerFooter>
    </customSheetView>
  </customSheetViews>
  <phoneticPr fontId="7"/>
  <hyperlinks>
    <hyperlink ref="D1" location="目次!A1" display="目次へ戻る"/>
  </hyperlinks>
  <pageMargins left="0.25" right="0.25" top="0.75" bottom="0.75" header="0.3" footer="0.3"/>
  <pageSetup paperSize="9" scale="88" orientation="portrait" horizontalDpi="300" verticalDpi="300" r:id="rId68"/>
  <headerFooter>
    <oddFooter>&amp;C- &amp;P -</oddFooter>
  </headerFooter>
  <colBreaks count="1" manualBreakCount="1">
    <brk id="4" max="20" man="1"/>
  </colBreaks>
  <drawing r:id="rId69"/>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4"/>
  <sheetViews>
    <sheetView showGridLines="0" zoomScaleNormal="130" zoomScaleSheetLayoutView="100" workbookViewId="0">
      <selection activeCell="H2" sqref="H2"/>
    </sheetView>
  </sheetViews>
  <sheetFormatPr defaultRowHeight="13.5"/>
  <cols>
    <col min="1" max="1" width="11.875" style="85" customWidth="1"/>
    <col min="2" max="2" width="11.875" customWidth="1"/>
    <col min="3" max="6" width="14.625" customWidth="1"/>
    <col min="7" max="7" width="13.125" customWidth="1"/>
  </cols>
  <sheetData>
    <row r="1" spans="1:8">
      <c r="G1" s="125" t="s">
        <v>399</v>
      </c>
    </row>
    <row r="2" spans="1:8">
      <c r="A2" s="96" t="s">
        <v>2471</v>
      </c>
      <c r="H2" s="96" t="s">
        <v>2471</v>
      </c>
    </row>
    <row r="3" spans="1:8">
      <c r="F3" s="211" t="s">
        <v>624</v>
      </c>
    </row>
    <row r="4" spans="1:8" ht="37.5" customHeight="1">
      <c r="A4" s="50" t="s">
        <v>83</v>
      </c>
      <c r="B4" s="48" t="s">
        <v>332</v>
      </c>
      <c r="C4" s="48" t="s">
        <v>530</v>
      </c>
      <c r="D4" s="48" t="s">
        <v>529</v>
      </c>
      <c r="E4" s="207" t="s">
        <v>623</v>
      </c>
      <c r="F4" s="207" t="s">
        <v>610</v>
      </c>
    </row>
    <row r="5" spans="1:8" ht="22.5" customHeight="1">
      <c r="A5" s="50" t="s">
        <v>609</v>
      </c>
      <c r="B5" s="50" t="s">
        <v>96</v>
      </c>
      <c r="C5" s="84">
        <v>12466</v>
      </c>
      <c r="D5" s="84">
        <v>65980</v>
      </c>
      <c r="E5" s="169">
        <v>15.5</v>
      </c>
      <c r="F5" s="169">
        <v>23.2</v>
      </c>
    </row>
    <row r="6" spans="1:8" ht="22.5" customHeight="1">
      <c r="A6" s="50">
        <v>1985</v>
      </c>
      <c r="B6" s="50" t="s">
        <v>97</v>
      </c>
      <c r="C6" s="84">
        <v>11877</v>
      </c>
      <c r="D6" s="84">
        <v>62470</v>
      </c>
      <c r="E6" s="169">
        <v>13</v>
      </c>
      <c r="F6" s="169">
        <v>20.8</v>
      </c>
    </row>
    <row r="7" spans="1:8" ht="22.5" customHeight="1">
      <c r="A7" s="50">
        <v>1990</v>
      </c>
      <c r="B7" s="50" t="s">
        <v>118</v>
      </c>
      <c r="C7" s="84">
        <v>11126</v>
      </c>
      <c r="D7" s="84">
        <v>57256</v>
      </c>
      <c r="E7" s="169">
        <v>11.4</v>
      </c>
      <c r="F7" s="169">
        <v>18.3</v>
      </c>
    </row>
    <row r="8" spans="1:8" ht="22.5" customHeight="1">
      <c r="A8" s="50">
        <v>1995</v>
      </c>
      <c r="B8" s="50" t="s">
        <v>119</v>
      </c>
      <c r="C8" s="84">
        <v>9893</v>
      </c>
      <c r="D8" s="84">
        <v>49836</v>
      </c>
      <c r="E8" s="169">
        <v>9.1</v>
      </c>
      <c r="F8" s="169">
        <v>15.3</v>
      </c>
    </row>
    <row r="9" spans="1:8" ht="22.5" customHeight="1">
      <c r="A9" s="50">
        <v>2000</v>
      </c>
      <c r="B9" s="50" t="s">
        <v>120</v>
      </c>
      <c r="C9" s="84">
        <v>7638</v>
      </c>
      <c r="D9" s="205">
        <v>39871</v>
      </c>
      <c r="E9" s="169">
        <v>6.5</v>
      </c>
      <c r="F9" s="206">
        <v>11.9</v>
      </c>
    </row>
    <row r="10" spans="1:8" ht="22.5" customHeight="1">
      <c r="A10" s="50">
        <v>2005</v>
      </c>
      <c r="B10" s="50" t="s">
        <v>121</v>
      </c>
      <c r="C10" s="84">
        <v>6631</v>
      </c>
      <c r="D10" s="205">
        <v>31982</v>
      </c>
      <c r="E10" s="169">
        <v>5.2</v>
      </c>
      <c r="F10" s="169">
        <v>9.4</v>
      </c>
    </row>
    <row r="11" spans="1:8" ht="22.5" customHeight="1">
      <c r="A11" s="50">
        <v>2010</v>
      </c>
      <c r="B11" s="50" t="s">
        <v>106</v>
      </c>
      <c r="C11" s="84">
        <v>5746</v>
      </c>
      <c r="D11" s="205">
        <v>25834</v>
      </c>
      <c r="E11" s="169">
        <v>4.4000000000000004</v>
      </c>
      <c r="F11" s="169">
        <v>7.6</v>
      </c>
    </row>
    <row r="12" spans="1:8" ht="22.5" customHeight="1">
      <c r="A12" s="50">
        <v>2015</v>
      </c>
      <c r="B12" s="50" t="s">
        <v>111</v>
      </c>
      <c r="C12" s="84">
        <v>4372</v>
      </c>
      <c r="D12" s="205">
        <v>17873</v>
      </c>
      <c r="E12" s="169">
        <v>3.2</v>
      </c>
      <c r="F12" s="169">
        <v>5.4</v>
      </c>
    </row>
    <row r="13" spans="1:8" ht="22.5" customHeight="1">
      <c r="A13" s="50">
        <v>2020</v>
      </c>
      <c r="B13" s="51" t="s">
        <v>116</v>
      </c>
      <c r="C13" s="84">
        <v>3611</v>
      </c>
      <c r="D13" s="205">
        <v>13408</v>
      </c>
      <c r="E13" s="48">
        <v>2.5</v>
      </c>
      <c r="F13" s="169">
        <v>4</v>
      </c>
    </row>
    <row r="14" spans="1:8" ht="22.5" customHeight="1"/>
  </sheetData>
  <customSheetViews>
    <customSheetView guid="{7638DF67-4320-4B2E-8CED-F30400A22A6F}" showGridLines="0" printArea="1">
      <selection activeCell="H2" sqref="H2"/>
      <colBreaks count="1" manualBreakCount="1">
        <brk id="7" max="19" man="1"/>
      </colBreaks>
      <pageMargins left="0.7" right="0.7" top="0.75" bottom="0.75" header="0.3" footer="0.3"/>
      <pageSetup paperSize="9" scale="66" orientation="portrait" horizontalDpi="300" verticalDpi="300" r:id="rId1"/>
    </customSheetView>
    <customSheetView guid="{033C36F7-E1E4-46BF-954B-BBA7310CE75C}" showGridLines="0">
      <colBreaks count="1" manualBreakCount="1">
        <brk id="7" max="19" man="1"/>
      </colBreaks>
      <pageMargins left="0.7" right="0.7" top="0.75" bottom="0.75" header="0.3" footer="0.3"/>
      <pageSetup paperSize="9" scale="66" orientation="portrait" horizontalDpi="300" verticalDpi="300" r:id="rId2"/>
    </customSheetView>
    <customSheetView guid="{36472B0F-2A8F-4437-8A5B-DB8B4B6E968E}" showGridLines="0" printArea="1">
      <colBreaks count="1" manualBreakCount="1">
        <brk id="7" max="19" man="1"/>
      </colBreaks>
      <pageMargins left="0.7" right="0.7" top="0.75" bottom="0.75" header="0.3" footer="0.3"/>
      <pageSetup paperSize="9" scale="66" orientation="portrait" horizontalDpi="300" verticalDpi="300" r:id="rId3"/>
    </customSheetView>
    <customSheetView guid="{2D0A6E8D-0408-4801-8FAA-C5FD88FF0EC2}" showGridLines="0">
      <colBreaks count="1" manualBreakCount="1">
        <brk id="7" max="19" man="1"/>
      </colBreaks>
      <pageMargins left="0.7" right="0.7" top="0.75" bottom="0.75" header="0.3" footer="0.3"/>
      <pageSetup paperSize="9" scale="66" orientation="portrait" horizontalDpi="300" verticalDpi="300" r:id="rId4"/>
    </customSheetView>
    <customSheetView guid="{CCAE2F8D-A096-471A-A5DB-761473E75C80}" showGridLines="0" printArea="1">
      <colBreaks count="1" manualBreakCount="1">
        <brk id="7" max="19" man="1"/>
      </colBreaks>
      <pageMargins left="0.7" right="0.7" top="0.75" bottom="0.75" header="0.3" footer="0.3"/>
      <pageSetup paperSize="9" scale="66" orientation="portrait" horizontalDpi="300" verticalDpi="300" r:id="rId5"/>
    </customSheetView>
    <customSheetView guid="{A70FDA42-82B2-4F14-8984-2E2044C05861}" showGridLines="0">
      <colBreaks count="1" manualBreakCount="1">
        <brk id="7" max="19" man="1"/>
      </colBreaks>
      <pageMargins left="0.7" right="0.7" top="0.75" bottom="0.75" header="0.3" footer="0.3"/>
      <pageSetup paperSize="9" scale="66" orientation="portrait" horizontalDpi="300" verticalDpi="300" r:id="rId6"/>
    </customSheetView>
    <customSheetView guid="{F8F8F397-D6A3-4BD0-9E53-3D39483D1CBF}" showGridLines="0">
      <colBreaks count="1" manualBreakCount="1">
        <brk id="7" max="19" man="1"/>
      </colBreaks>
      <pageMargins left="0.7" right="0.7" top="0.75" bottom="0.75" header="0.3" footer="0.3"/>
      <pageSetup paperSize="9" scale="66" orientation="portrait" horizontalDpi="300" verticalDpi="300" r:id="rId7"/>
    </customSheetView>
    <customSheetView guid="{D673FFEC-E07D-49B9-A0FC-BCF5FDFD2C67}" showGridLines="0">
      <colBreaks count="1" manualBreakCount="1">
        <brk id="7" max="19" man="1"/>
      </colBreaks>
      <pageMargins left="0.7" right="0.7" top="0.75" bottom="0.75" header="0.3" footer="0.3"/>
      <pageSetup paperSize="9" scale="66" orientation="portrait" horizontalDpi="300" verticalDpi="300" r:id="rId8"/>
    </customSheetView>
    <customSheetView guid="{EE98275F-E3BA-4A7E-BE2A-0F7F35847352}" showGridLines="0" printArea="1">
      <colBreaks count="1" manualBreakCount="1">
        <brk id="7" max="19" man="1"/>
      </colBreaks>
      <pageMargins left="0.7" right="0.7" top="0.75" bottom="0.75" header="0.3" footer="0.3"/>
      <pageSetup paperSize="9" scale="66" orientation="portrait" horizontalDpi="300" verticalDpi="300" r:id="rId9"/>
    </customSheetView>
    <customSheetView guid="{97E03D02-D480-4666-A6E1-59D4144B3FD9}" showGridLines="0" printArea="1">
      <colBreaks count="1" manualBreakCount="1">
        <brk id="7" max="19" man="1"/>
      </colBreaks>
      <pageMargins left="0.7" right="0.7" top="0.75" bottom="0.75" header="0.3" footer="0.3"/>
      <pageSetup paperSize="9" scale="66" orientation="portrait" horizontalDpi="300" verticalDpi="300" r:id="rId10"/>
    </customSheetView>
    <customSheetView guid="{9A3FFD83-48B2-47DA-8A5E-53892F5AF928}" showGridLines="0" printArea="1">
      <colBreaks count="1" manualBreakCount="1">
        <brk id="7" max="19" man="1"/>
      </colBreaks>
      <pageMargins left="0.7" right="0.7" top="0.75" bottom="0.75" header="0.3" footer="0.3"/>
      <pageSetup paperSize="9" scale="66" orientation="portrait" horizontalDpi="300" verticalDpi="300" r:id="rId11"/>
    </customSheetView>
    <customSheetView guid="{717D5D0E-03BD-42FE-B02F-A9FF9CADF1A5}" showGridLines="0">
      <colBreaks count="1" manualBreakCount="1">
        <brk id="7" max="19" man="1"/>
      </colBreaks>
      <pageMargins left="0.7" right="0.7" top="0.75" bottom="0.75" header="0.3" footer="0.3"/>
      <pageSetup paperSize="9" scale="66" orientation="portrait" horizontalDpi="300" verticalDpi="300" r:id="rId12"/>
    </customSheetView>
    <customSheetView guid="{30A2590E-B68F-488E-B4E2-55E3D8A53AAC}" showGridLines="0">
      <colBreaks count="1" manualBreakCount="1">
        <brk id="7" max="19" man="1"/>
      </colBreaks>
      <pageMargins left="0.7" right="0.7" top="0.75" bottom="0.75" header="0.3" footer="0.3"/>
      <pageSetup paperSize="9" scale="66" orientation="portrait" horizontalDpi="300" verticalDpi="300" r:id="rId13"/>
    </customSheetView>
    <customSheetView guid="{031DD57E-C293-423A-8DF7-B2FDC9241663}" showGridLines="0">
      <colBreaks count="1" manualBreakCount="1">
        <brk id="7" max="19" man="1"/>
      </colBreaks>
      <pageMargins left="0.7" right="0.7" top="0.75" bottom="0.75" header="0.3" footer="0.3"/>
      <pageSetup paperSize="9" scale="66" orientation="portrait" horizontalDpi="300" verticalDpi="300" r:id="rId14"/>
    </customSheetView>
    <customSheetView guid="{F9B3178F-FE3C-420E-BE2A-18A94A5552B8}" showGridLines="0">
      <colBreaks count="1" manualBreakCount="1">
        <brk id="7" max="19" man="1"/>
      </colBreaks>
      <pageMargins left="0.7" right="0.7" top="0.75" bottom="0.75" header="0.3" footer="0.3"/>
      <pageSetup paperSize="9" scale="66" orientation="portrait" horizontalDpi="300" verticalDpi="300" r:id="rId15"/>
    </customSheetView>
    <customSheetView guid="{F314B098-4B95-4B92-8423-CB04A69922DF}" showGridLines="0" printArea="1">
      <colBreaks count="1" manualBreakCount="1">
        <brk id="7" max="19" man="1"/>
      </colBreaks>
      <pageMargins left="0.7" right="0.7" top="0.75" bottom="0.75" header="0.3" footer="0.3"/>
      <pageSetup paperSize="9" scale="66" orientation="portrait" horizontalDpi="300" verticalDpi="300" r:id="rId16"/>
    </customSheetView>
    <customSheetView guid="{BBA60712-7519-46EB-A3CF-B043CF2D8D90}" showGridLines="0" printArea="1">
      <colBreaks count="1" manualBreakCount="1">
        <brk id="7" max="19" man="1"/>
      </colBreaks>
      <pageMargins left="0.7" right="0.7" top="0.75" bottom="0.75" header="0.3" footer="0.3"/>
      <pageSetup paperSize="9" scale="66" orientation="portrait" horizontalDpi="300" verticalDpi="300" r:id="rId17"/>
    </customSheetView>
    <customSheetView guid="{FAEA9D20-506D-4159-8291-B8ED06C29A08}" showGridLines="0">
      <colBreaks count="1" manualBreakCount="1">
        <brk id="7" max="19" man="1"/>
      </colBreaks>
      <pageMargins left="0.7" right="0.7" top="0.75" bottom="0.75" header="0.3" footer="0.3"/>
      <pageSetup paperSize="9" scale="66" orientation="portrait" horizontalDpi="300" verticalDpi="300" r:id="rId18"/>
    </customSheetView>
    <customSheetView guid="{499C3B7B-ECFB-4FFB-BA0B-0B7B9DCC326F}" showGridLines="0" printArea="1">
      <colBreaks count="1" manualBreakCount="1">
        <brk id="7" max="19" man="1"/>
      </colBreaks>
      <pageMargins left="0.7" right="0.7" top="0.75" bottom="0.75" header="0.3" footer="0.3"/>
      <pageSetup paperSize="9" scale="66" orientation="portrait" horizontalDpi="300" verticalDpi="300" r:id="rId19"/>
    </customSheetView>
    <customSheetView guid="{582EB886-5348-41F7-B6C3-7D5782D3ACD9}" showGridLines="0">
      <colBreaks count="1" manualBreakCount="1">
        <brk id="7" max="19" man="1"/>
      </colBreaks>
      <pageMargins left="0.7" right="0.7" top="0.75" bottom="0.75" header="0.3" footer="0.3"/>
      <pageSetup paperSize="9" scale="66" orientation="portrait" horizontalDpi="300" verticalDpi="300" r:id="rId20"/>
    </customSheetView>
    <customSheetView guid="{67A28A89-E198-4A6E-809F-7C1EE1D592B0}" showGridLines="0" printArea="1">
      <colBreaks count="1" manualBreakCount="1">
        <brk id="7" max="19" man="1"/>
      </colBreaks>
      <pageMargins left="0.7" right="0.7" top="0.75" bottom="0.75" header="0.3" footer="0.3"/>
      <pageSetup paperSize="9" scale="66" orientation="portrait" horizontalDpi="300" verticalDpi="300" r:id="rId21"/>
    </customSheetView>
    <customSheetView guid="{CED0B8D9-B004-48AD-A858-70C151F3F6A0}" showGridLines="0">
      <colBreaks count="1" manualBreakCount="1">
        <brk id="7" max="19" man="1"/>
      </colBreaks>
      <pageMargins left="0.7" right="0.7" top="0.75" bottom="0.75" header="0.3" footer="0.3"/>
      <pageSetup paperSize="9" scale="66" orientation="portrait" horizontalDpi="300" verticalDpi="300" r:id="rId22"/>
    </customSheetView>
    <customSheetView guid="{76A99285-706C-47CC-88FC-63EDE717FCB7}" showGridLines="0">
      <colBreaks count="1" manualBreakCount="1">
        <brk id="7" max="19" man="1"/>
      </colBreaks>
      <pageMargins left="0.7" right="0.7" top="0.75" bottom="0.75" header="0.3" footer="0.3"/>
      <pageSetup paperSize="9" scale="66" orientation="portrait" horizontalDpi="300" verticalDpi="300" r:id="rId23"/>
    </customSheetView>
    <customSheetView guid="{00865AC3-5823-4499-87D6-A32864153DFC}" showGridLines="0">
      <colBreaks count="1" manualBreakCount="1">
        <brk id="7" max="19" man="1"/>
      </colBreaks>
      <pageMargins left="0.7" right="0.7" top="0.75" bottom="0.75" header="0.3" footer="0.3"/>
      <pageSetup paperSize="9" scale="66" orientation="portrait" horizontalDpi="300" verticalDpi="300" r:id="rId24"/>
    </customSheetView>
    <customSheetView guid="{4C996794-21C9-40EE-B88C-250D84FCBF6D}" showGridLines="0" printArea="1">
      <colBreaks count="1" manualBreakCount="1">
        <brk id="7" max="19" man="1"/>
      </colBreaks>
      <pageMargins left="0.7" right="0.7" top="0.75" bottom="0.75" header="0.3" footer="0.3"/>
      <pageSetup paperSize="9" scale="66" orientation="portrait" horizontalDpi="300" verticalDpi="300" r:id="rId25"/>
    </customSheetView>
    <customSheetView guid="{730C8BCB-35C7-41C2-8A28-9035E6835433}" showGridLines="0">
      <colBreaks count="1" manualBreakCount="1">
        <brk id="7" max="19" man="1"/>
      </colBreaks>
      <pageMargins left="0.7" right="0.7" top="0.75" bottom="0.75" header="0.3" footer="0.3"/>
      <pageSetup paperSize="9" scale="66" orientation="portrait" horizontalDpi="300" verticalDpi="300" r:id="rId26"/>
    </customSheetView>
    <customSheetView guid="{53F629EA-943E-4BA6-8572-8C25DF74046C}" showGridLines="0">
      <colBreaks count="1" manualBreakCount="1">
        <brk id="7" max="19" man="1"/>
      </colBreaks>
      <pageMargins left="0.7" right="0.7" top="0.75" bottom="0.75" header="0.3" footer="0.3"/>
      <pageSetup paperSize="9" scale="66" orientation="portrait" horizontalDpi="300" verticalDpi="300" r:id="rId27"/>
    </customSheetView>
    <customSheetView guid="{607BA1E7-39D6-42C5-94A0-79958193A92D}" showGridLines="0">
      <colBreaks count="1" manualBreakCount="1">
        <brk id="7" max="19" man="1"/>
      </colBreaks>
      <pageMargins left="0.7" right="0.7" top="0.75" bottom="0.75" header="0.3" footer="0.3"/>
      <pageSetup paperSize="9" scale="66" orientation="portrait" horizontalDpi="300" verticalDpi="300" r:id="rId28"/>
    </customSheetView>
    <customSheetView guid="{8EB6928C-5D8E-417C-8B5C-C28F488EA60F}" showGridLines="0">
      <colBreaks count="1" manualBreakCount="1">
        <brk id="7" max="19" man="1"/>
      </colBreaks>
      <pageMargins left="0.7" right="0.7" top="0.75" bottom="0.75" header="0.3" footer="0.3"/>
      <pageSetup paperSize="9" scale="66" orientation="portrait" horizontalDpi="300" verticalDpi="300" r:id="rId29"/>
    </customSheetView>
    <customSheetView guid="{7633100C-5BBA-4367-90F6-351983AFCCA3}" showGridLines="0">
      <colBreaks count="1" manualBreakCount="1">
        <brk id="7" max="19" man="1"/>
      </colBreaks>
      <pageMargins left="0.7" right="0.7" top="0.75" bottom="0.75" header="0.3" footer="0.3"/>
      <pageSetup paperSize="9" scale="66" orientation="portrait" horizontalDpi="300" verticalDpi="300" r:id="rId30"/>
    </customSheetView>
    <customSheetView guid="{A7A8BE2C-D7F6-43E2-B07A-EC84F7EA809C}" showGridLines="0" printArea="1">
      <colBreaks count="1" manualBreakCount="1">
        <brk id="7" max="19" man="1"/>
      </colBreaks>
      <pageMargins left="0.7" right="0.7" top="0.75" bottom="0.75" header="0.3" footer="0.3"/>
      <pageSetup paperSize="9" scale="66" orientation="portrait" horizontalDpi="300" verticalDpi="300" r:id="rId31"/>
    </customSheetView>
    <customSheetView guid="{B08340CC-2F8B-4F4E-9370-E7DB80052212}" showGridLines="0">
      <colBreaks count="1" manualBreakCount="1">
        <brk id="7" max="19" man="1"/>
      </colBreaks>
      <pageMargins left="0.7" right="0.7" top="0.75" bottom="0.75" header="0.3" footer="0.3"/>
      <pageSetup paperSize="9" scale="66" orientation="portrait" horizontalDpi="300" verticalDpi="300" r:id="rId32"/>
    </customSheetView>
    <customSheetView guid="{441DB8A6-A33C-419D-875A-3F2FFBE6E0E8}" showGridLines="0">
      <colBreaks count="1" manualBreakCount="1">
        <brk id="7" max="19" man="1"/>
      </colBreaks>
      <pageMargins left="0.7" right="0.7" top="0.75" bottom="0.75" header="0.3" footer="0.3"/>
      <pageSetup paperSize="9" scale="66" orientation="portrait" horizontalDpi="300" verticalDpi="300" r:id="rId33"/>
    </customSheetView>
    <customSheetView guid="{2BC28E4B-9C81-4843-8B55-63150A8DD92B}" showGridLines="0">
      <colBreaks count="1" manualBreakCount="1">
        <brk id="7" max="19" man="1"/>
      </colBreaks>
      <pageMargins left="0.7" right="0.7" top="0.75" bottom="0.75" header="0.3" footer="0.3"/>
      <pageSetup paperSize="9" scale="66" orientation="portrait" horizontalDpi="300" verticalDpi="300" r:id="rId34"/>
    </customSheetView>
    <customSheetView guid="{CEC8D9A4-667A-441A-B348-38BA69B851DA}" showGridLines="0">
      <colBreaks count="1" manualBreakCount="1">
        <brk id="7" max="19" man="1"/>
      </colBreaks>
      <pageMargins left="0.7" right="0.7" top="0.75" bottom="0.75" header="0.3" footer="0.3"/>
      <pageSetup paperSize="9" scale="66" orientation="portrait" horizontalDpi="300" verticalDpi="300" r:id="rId35"/>
    </customSheetView>
    <customSheetView guid="{84F041DC-148A-40FE-A6D1-68C2D054DF55}" showGridLines="0">
      <colBreaks count="1" manualBreakCount="1">
        <brk id="7" max="19" man="1"/>
      </colBreaks>
      <pageMargins left="0.7" right="0.7" top="0.75" bottom="0.75" header="0.3" footer="0.3"/>
      <pageSetup paperSize="9" scale="66" orientation="portrait" horizontalDpi="300" verticalDpi="300" r:id="rId36"/>
    </customSheetView>
    <customSheetView guid="{EA8DD5C4-37CD-4D83-93C6-8AAE3FA22626}" showGridLines="0">
      <colBreaks count="1" manualBreakCount="1">
        <brk id="7" max="19" man="1"/>
      </colBreaks>
      <pageMargins left="0.7" right="0.7" top="0.75" bottom="0.75" header="0.3" footer="0.3"/>
      <pageSetup paperSize="9" scale="66" orientation="portrait" horizontalDpi="300" verticalDpi="300" r:id="rId37"/>
    </customSheetView>
    <customSheetView guid="{EB719729-E4E7-4A6B-A0F2-B45634A8A39C}" showGridLines="0">
      <colBreaks count="1" manualBreakCount="1">
        <brk id="7" max="19" man="1"/>
      </colBreaks>
      <pageMargins left="0.7" right="0.7" top="0.75" bottom="0.75" header="0.3" footer="0.3"/>
      <pageSetup paperSize="9" scale="66" orientation="portrait" horizontalDpi="300" verticalDpi="300" r:id="rId38"/>
    </customSheetView>
    <customSheetView guid="{3BCE3315-BEC0-4AD9-A818-0BC0D795FE7B}" showGridLines="0" printArea="1">
      <colBreaks count="1" manualBreakCount="1">
        <brk id="7" max="19" man="1"/>
      </colBreaks>
      <pageMargins left="0.7" right="0.7" top="0.75" bottom="0.75" header="0.3" footer="0.3"/>
      <pageSetup paperSize="9" scale="66" orientation="portrait" horizontalDpi="300" verticalDpi="300" r:id="rId39"/>
    </customSheetView>
    <customSheetView guid="{D5E8139D-26D3-42E5-96BB-6121322C48CB}" showGridLines="0">
      <colBreaks count="1" manualBreakCount="1">
        <brk id="7" max="19" man="1"/>
      </colBreaks>
      <pageMargins left="0.7" right="0.7" top="0.75" bottom="0.75" header="0.3" footer="0.3"/>
      <pageSetup paperSize="9" scale="66" orientation="portrait" horizontalDpi="300" verticalDpi="300" r:id="rId40"/>
    </customSheetView>
    <customSheetView guid="{A7A537DD-3639-4028-8374-24EF93F7F50D}" showGridLines="0" printArea="1">
      <colBreaks count="1" manualBreakCount="1">
        <brk id="7" max="19" man="1"/>
      </colBreaks>
      <pageMargins left="0.7" right="0.7" top="0.75" bottom="0.75" header="0.3" footer="0.3"/>
      <pageSetup paperSize="9" scale="66" orientation="portrait" horizontalDpi="300" verticalDpi="300" r:id="rId41"/>
    </customSheetView>
    <customSheetView guid="{0B51740E-E870-447D-82CF-F9426A0FDB8A}" showGridLines="0">
      <colBreaks count="1" manualBreakCount="1">
        <brk id="7" max="19" man="1"/>
      </colBreaks>
      <pageMargins left="0.7" right="0.7" top="0.75" bottom="0.75" header="0.3" footer="0.3"/>
      <pageSetup paperSize="9" scale="66" orientation="portrait" horizontalDpi="300" verticalDpi="300" r:id="rId42"/>
    </customSheetView>
    <customSheetView guid="{B25978DA-B72A-4DF3-B7F6-0B7323E18582}" showGridLines="0">
      <colBreaks count="1" manualBreakCount="1">
        <brk id="7" max="19" man="1"/>
      </colBreaks>
      <pageMargins left="0.7" right="0.7" top="0.75" bottom="0.75" header="0.3" footer="0.3"/>
      <pageSetup paperSize="9" scale="66" orientation="portrait" horizontalDpi="300" verticalDpi="300" r:id="rId43"/>
    </customSheetView>
    <customSheetView guid="{1FD8CC80-ABBD-4004-965D-7C3A94C6060A}" showGridLines="0" printArea="1">
      <colBreaks count="1" manualBreakCount="1">
        <brk id="7" max="19" man="1"/>
      </colBreaks>
      <pageMargins left="0.7" right="0.7" top="0.75" bottom="0.75" header="0.3" footer="0.3"/>
      <pageSetup paperSize="9" scale="66" orientation="portrait" horizontalDpi="300" verticalDpi="300" r:id="rId44"/>
    </customSheetView>
    <customSheetView guid="{4B3B3520-A8B7-4246-A658-5E3046C11156}" showGridLines="0" printArea="1">
      <colBreaks count="1" manualBreakCount="1">
        <brk id="7" max="19" man="1"/>
      </colBreaks>
      <pageMargins left="0.7" right="0.7" top="0.75" bottom="0.75" header="0.3" footer="0.3"/>
      <pageSetup paperSize="9" scale="66" orientation="portrait" horizontalDpi="300" verticalDpi="300" r:id="rId45"/>
    </customSheetView>
    <customSheetView guid="{8AC86257-3275-45B0-9EB5-FCC978284538}" showGridLines="0">
      <colBreaks count="1" manualBreakCount="1">
        <brk id="7" max="19" man="1"/>
      </colBreaks>
      <pageMargins left="0.7" right="0.7" top="0.75" bottom="0.75" header="0.3" footer="0.3"/>
      <pageSetup paperSize="9" scale="66" orientation="portrait" horizontalDpi="300" verticalDpi="300" r:id="rId46"/>
    </customSheetView>
    <customSheetView guid="{E45D6C9F-29CA-4814-BB11-FCF7794E8FD9}" showGridLines="0" printArea="1">
      <colBreaks count="1" manualBreakCount="1">
        <brk id="7" max="19" man="1"/>
      </colBreaks>
      <pageMargins left="0.7" right="0.7" top="0.75" bottom="0.75" header="0.3" footer="0.3"/>
      <pageSetup paperSize="9" scale="66" orientation="portrait" horizontalDpi="300" verticalDpi="300" r:id="rId47"/>
    </customSheetView>
    <customSheetView guid="{8B4E2514-D1F2-4DC0-817C-9C588D7DCCCB}" showGridLines="0" printArea="1">
      <colBreaks count="1" manualBreakCount="1">
        <brk id="7" max="19" man="1"/>
      </colBreaks>
      <pageMargins left="0.7" right="0.7" top="0.75" bottom="0.75" header="0.3" footer="0.3"/>
      <pageSetup paperSize="9" scale="66" orientation="portrait" horizontalDpi="300" verticalDpi="300" r:id="rId48"/>
    </customSheetView>
    <customSheetView guid="{C0326AA0-4A84-4874-8CF5-FBF582EDE8E4}" showGridLines="0" printArea="1">
      <colBreaks count="1" manualBreakCount="1">
        <brk id="7" max="19" man="1"/>
      </colBreaks>
      <pageMargins left="0.7" right="0.7" top="0.75" bottom="0.75" header="0.3" footer="0.3"/>
      <pageSetup paperSize="9" scale="66" orientation="portrait" horizontalDpi="300" verticalDpi="300" r:id="rId49"/>
    </customSheetView>
    <customSheetView guid="{59B93C71-A242-4D48-B468-4BF3F954629F}" showGridLines="0" printArea="1">
      <colBreaks count="1" manualBreakCount="1">
        <brk id="7" max="19" man="1"/>
      </colBreaks>
      <pageMargins left="0.7" right="0.7" top="0.75" bottom="0.75" header="0.3" footer="0.3"/>
      <pageSetup paperSize="9" scale="66" orientation="portrait" horizontalDpi="300" verticalDpi="300" r:id="rId50"/>
    </customSheetView>
    <customSheetView guid="{1E58E4D1-4C75-4B8C-BEB1-17A46DD86746}" showGridLines="0">
      <colBreaks count="1" manualBreakCount="1">
        <brk id="7" max="19" man="1"/>
      </colBreaks>
      <pageMargins left="0.7" right="0.7" top="0.75" bottom="0.75" header="0.3" footer="0.3"/>
      <pageSetup paperSize="9" scale="66" orientation="portrait" horizontalDpi="300" verticalDpi="300" r:id="rId51"/>
    </customSheetView>
    <customSheetView guid="{D71B0015-E1E5-4683-BC96-4B8372B0A92C}" showGridLines="0" printArea="1">
      <colBreaks count="1" manualBreakCount="1">
        <brk id="7" max="19" man="1"/>
      </colBreaks>
      <pageMargins left="0.7" right="0.7" top="0.75" bottom="0.75" header="0.3" footer="0.3"/>
      <pageSetup paperSize="9" scale="66" orientation="portrait" horizontalDpi="300" verticalDpi="300" r:id="rId52"/>
    </customSheetView>
    <customSheetView guid="{7A9295A9-5D4A-4252-8AE5-EAA229FB3161}" showGridLines="0" printArea="1">
      <colBreaks count="1" manualBreakCount="1">
        <brk id="7" max="19" man="1"/>
      </colBreaks>
      <pageMargins left="0.7" right="0.7" top="0.75" bottom="0.75" header="0.3" footer="0.3"/>
      <pageSetup paperSize="9" scale="66" orientation="portrait" horizontalDpi="300" verticalDpi="300" r:id="rId53"/>
    </customSheetView>
    <customSheetView guid="{034C4040-D496-4677-9760-C8AFC8A3816C}" showGridLines="0">
      <colBreaks count="1" manualBreakCount="1">
        <brk id="7" max="19" man="1"/>
      </colBreaks>
      <pageMargins left="0.7" right="0.7" top="0.75" bottom="0.75" header="0.3" footer="0.3"/>
      <pageSetup paperSize="9" scale="66" orientation="portrait" horizontalDpi="300" verticalDpi="300" r:id="rId54"/>
    </customSheetView>
    <customSheetView guid="{430D13A4-4EC3-4F3B-94F5-67B604D20D98}" showGridLines="0" printArea="1">
      <colBreaks count="1" manualBreakCount="1">
        <brk id="7" max="19" man="1"/>
      </colBreaks>
      <pageMargins left="0.7" right="0.7" top="0.75" bottom="0.75" header="0.3" footer="0.3"/>
      <pageSetup paperSize="9" scale="66" orientation="portrait" horizontalDpi="300" verticalDpi="300" r:id="rId55"/>
    </customSheetView>
    <customSheetView guid="{337CCED3-5E6B-4E3D-BC98-489707EF974E}" showGridLines="0" printArea="1">
      <colBreaks count="1" manualBreakCount="1">
        <brk id="7" max="19" man="1"/>
      </colBreaks>
      <pageMargins left="0.7" right="0.7" top="0.75" bottom="0.75" header="0.3" footer="0.3"/>
      <pageSetup paperSize="9" scale="66" orientation="portrait" horizontalDpi="300" verticalDpi="300" r:id="rId56"/>
    </customSheetView>
    <customSheetView guid="{0EDD8A79-DA95-4C03-AB90-8EF8BEF7366A}" showGridLines="0">
      <colBreaks count="1" manualBreakCount="1">
        <brk id="7" max="19" man="1"/>
      </colBreaks>
      <pageMargins left="0.7" right="0.7" top="0.75" bottom="0.75" header="0.3" footer="0.3"/>
      <pageSetup paperSize="9" scale="66" orientation="portrait" horizontalDpi="300" verticalDpi="300" r:id="rId57"/>
    </customSheetView>
    <customSheetView guid="{214495F1-9B71-47E5-887D-A07A1A95C8B8}" showGridLines="0">
      <colBreaks count="1" manualBreakCount="1">
        <brk id="7" max="19" man="1"/>
      </colBreaks>
      <pageMargins left="0.7" right="0.7" top="0.75" bottom="0.75" header="0.3" footer="0.3"/>
      <pageSetup paperSize="9" scale="66" orientation="portrait" horizontalDpi="300" verticalDpi="300" r:id="rId58"/>
    </customSheetView>
    <customSheetView guid="{CD8CBEF9-02F2-47BF-8155-972E366007BB}" showGridLines="0" printArea="1">
      <colBreaks count="1" manualBreakCount="1">
        <brk id="7" max="19" man="1"/>
      </colBreaks>
      <pageMargins left="0.7" right="0.7" top="0.75" bottom="0.75" header="0.3" footer="0.3"/>
      <pageSetup paperSize="9" scale="66" orientation="portrait" horizontalDpi="300" verticalDpi="300" r:id="rId59"/>
    </customSheetView>
    <customSheetView guid="{BD61EDB6-A93F-4890-AEDE-32E26E64EB3F}" showGridLines="0" printArea="1">
      <colBreaks count="1" manualBreakCount="1">
        <brk id="7" max="19" man="1"/>
      </colBreaks>
      <pageMargins left="0.7" right="0.7" top="0.75" bottom="0.75" header="0.3" footer="0.3"/>
      <pageSetup paperSize="9" scale="66" orientation="portrait" horizontalDpi="300" verticalDpi="300" r:id="rId60"/>
    </customSheetView>
    <customSheetView guid="{2551149C-B400-4FF7-9C66-7D38AF192CD3}" showGridLines="0">
      <colBreaks count="1" manualBreakCount="1">
        <brk id="7" max="19" man="1"/>
      </colBreaks>
      <pageMargins left="0.7" right="0.7" top="0.75" bottom="0.75" header="0.3" footer="0.3"/>
      <pageSetup paperSize="9" scale="66" orientation="portrait" horizontalDpi="300" verticalDpi="300" r:id="rId61"/>
    </customSheetView>
    <customSheetView guid="{F0A88F7F-B050-44D2-9557-2B68B424EAF3}" showGridLines="0">
      <colBreaks count="1" manualBreakCount="1">
        <brk id="7" max="19" man="1"/>
      </colBreaks>
      <pageMargins left="0.7" right="0.7" top="0.75" bottom="0.75" header="0.3" footer="0.3"/>
      <pageSetup paperSize="9" scale="66" orientation="portrait" horizontalDpi="300" verticalDpi="300" r:id="rId62"/>
    </customSheetView>
    <customSheetView guid="{2868789A-41EF-4245-B3C9-D4B5F666F8F4}" showGridLines="0" printArea="1">
      <colBreaks count="1" manualBreakCount="1">
        <brk id="7" max="19" man="1"/>
      </colBreaks>
      <pageMargins left="0.7" right="0.7" top="0.75" bottom="0.75" header="0.3" footer="0.3"/>
      <pageSetup paperSize="9" scale="66" orientation="portrait" horizontalDpi="300" verticalDpi="300" r:id="rId63"/>
    </customSheetView>
    <customSheetView guid="{D4061CCF-D275-4D76-9A0F-61EA73C6A533}" showGridLines="0" printArea="1">
      <colBreaks count="1" manualBreakCount="1">
        <brk id="7" max="19" man="1"/>
      </colBreaks>
      <pageMargins left="0.7" right="0.7" top="0.75" bottom="0.75" header="0.3" footer="0.3"/>
      <pageSetup paperSize="9" scale="66" orientation="portrait" horizontalDpi="300" verticalDpi="300" r:id="rId64"/>
    </customSheetView>
    <customSheetView guid="{EDD10121-F027-40CB-A383-1ABBBA7824D4}" showGridLines="0" printArea="1">
      <colBreaks count="1" manualBreakCount="1">
        <brk id="7" max="19" man="1"/>
      </colBreaks>
      <pageMargins left="0.7" right="0.7" top="0.75" bottom="0.75" header="0.3" footer="0.3"/>
      <pageSetup paperSize="9" scale="66" orientation="portrait" horizontalDpi="300" verticalDpi="300" r:id="rId65"/>
    </customSheetView>
    <customSheetView guid="{D6BD57F8-F6EE-4534-8181-C57064A1B98C}" scale="130" showGridLines="0">
      <selection activeCell="H2" sqref="H2"/>
      <colBreaks count="1" manualBreakCount="1">
        <brk id="7" max="19" man="1"/>
      </colBreaks>
      <pageMargins left="0.7" right="0.7" top="0.75" bottom="0.75" header="0.3" footer="0.3"/>
      <pageSetup paperSize="9" scale="66" orientation="portrait" horizontalDpi="300" verticalDpi="300" r:id="rId66"/>
    </customSheetView>
    <customSheetView guid="{277459B4-A39D-41CB-B2BE-AB6578293E76}" scale="130" showGridLines="0" printArea="1">
      <selection activeCell="H2" sqref="H2"/>
      <colBreaks count="1" manualBreakCount="1">
        <brk id="7" max="19" man="1"/>
      </colBreaks>
      <pageMargins left="0.7" right="0.7" top="0.75" bottom="0.75" header="0.3" footer="0.3"/>
      <pageSetup paperSize="9" scale="66" orientation="portrait" horizontalDpi="300" verticalDpi="300" r:id="rId67"/>
    </customSheetView>
  </customSheetViews>
  <phoneticPr fontId="7"/>
  <hyperlinks>
    <hyperlink ref="G1" location="目次!A1" display="目次へ戻る"/>
  </hyperlinks>
  <pageMargins left="0.7" right="0.7" top="0.75" bottom="0.75" header="0.3" footer="0.3"/>
  <pageSetup paperSize="9" scale="66" orientation="portrait" horizontalDpi="300" verticalDpi="300" r:id="rId68"/>
  <colBreaks count="1" manualBreakCount="1">
    <brk id="7" max="19" man="1"/>
  </colBreaks>
  <drawing r:id="rId6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7"/>
  <sheetViews>
    <sheetView showGridLines="0" zoomScale="85" zoomScaleNormal="85" zoomScaleSheetLayoutView="100" workbookViewId="0">
      <selection activeCell="L3" sqref="L3"/>
    </sheetView>
  </sheetViews>
  <sheetFormatPr defaultRowHeight="13.5"/>
  <cols>
    <col min="1" max="2" width="11.875" customWidth="1"/>
    <col min="3" max="9" width="14.625" customWidth="1"/>
    <col min="10" max="10" width="14.625" style="209" customWidth="1"/>
    <col min="11" max="11" width="10.625" customWidth="1"/>
  </cols>
  <sheetData>
    <row r="1" spans="1:12">
      <c r="J1" s="170" t="s">
        <v>399</v>
      </c>
    </row>
    <row r="2" spans="1:12">
      <c r="A2" t="s">
        <v>2472</v>
      </c>
      <c r="L2" t="s">
        <v>2472</v>
      </c>
    </row>
    <row r="3" spans="1:12">
      <c r="I3" s="211" t="s">
        <v>624</v>
      </c>
      <c r="J3" s="211"/>
    </row>
    <row r="4" spans="1:12" s="85" customFormat="1" ht="37.5" customHeight="1">
      <c r="A4" s="50" t="s">
        <v>83</v>
      </c>
      <c r="B4" s="50" t="s">
        <v>332</v>
      </c>
      <c r="C4" s="50" t="s">
        <v>534</v>
      </c>
      <c r="D4" s="50" t="s">
        <v>533</v>
      </c>
      <c r="E4" s="50"/>
      <c r="F4" s="50" t="s">
        <v>532</v>
      </c>
      <c r="G4" s="50"/>
      <c r="H4" s="50" t="s">
        <v>531</v>
      </c>
      <c r="I4" s="50"/>
      <c r="J4" s="131"/>
    </row>
    <row r="5" spans="1:12" ht="22.5" customHeight="1">
      <c r="A5" s="50" t="s">
        <v>609</v>
      </c>
      <c r="B5" s="50" t="s">
        <v>96</v>
      </c>
      <c r="C5" s="84">
        <v>14868</v>
      </c>
      <c r="D5" s="84">
        <v>10855</v>
      </c>
      <c r="E5" s="171">
        <v>0.73009147161689536</v>
      </c>
      <c r="F5" s="84">
        <v>2815</v>
      </c>
      <c r="G5" s="171">
        <v>0.18926553672316401</v>
      </c>
      <c r="H5" s="84">
        <v>1198</v>
      </c>
      <c r="I5" s="171">
        <v>8.0575733118105994E-2</v>
      </c>
      <c r="J5" s="959"/>
    </row>
    <row r="6" spans="1:12" ht="22.5" customHeight="1">
      <c r="A6" s="50">
        <v>1985</v>
      </c>
      <c r="B6" s="50" t="s">
        <v>97</v>
      </c>
      <c r="C6" s="84">
        <v>14393.57</v>
      </c>
      <c r="D6" s="84">
        <v>10755.5</v>
      </c>
      <c r="E6" s="171">
        <v>0.74724338715134608</v>
      </c>
      <c r="F6" s="84">
        <v>2570.41</v>
      </c>
      <c r="G6" s="171">
        <v>0.17858043556949388</v>
      </c>
      <c r="H6" s="84">
        <v>1067.6600000000001</v>
      </c>
      <c r="I6" s="171">
        <v>7.417617727916008E-2</v>
      </c>
      <c r="J6" s="959"/>
    </row>
    <row r="7" spans="1:12" ht="22.5" customHeight="1">
      <c r="A7" s="50">
        <v>1990</v>
      </c>
      <c r="B7" s="50" t="s">
        <v>118</v>
      </c>
      <c r="C7" s="84">
        <v>13717.78</v>
      </c>
      <c r="D7" s="84">
        <v>10499.53</v>
      </c>
      <c r="E7" s="171">
        <v>0.76539571271736395</v>
      </c>
      <c r="F7" s="84">
        <v>2417.2600000000002</v>
      </c>
      <c r="G7" s="171">
        <v>0.17621364389864833</v>
      </c>
      <c r="H7" s="84">
        <v>800.99</v>
      </c>
      <c r="I7" s="171">
        <v>5.8390643383987785E-2</v>
      </c>
      <c r="J7" s="959"/>
    </row>
    <row r="8" spans="1:12" ht="22.5" customHeight="1">
      <c r="A8" s="50">
        <v>1995</v>
      </c>
      <c r="B8" s="50" t="s">
        <v>119</v>
      </c>
      <c r="C8" s="84">
        <v>12450.66</v>
      </c>
      <c r="D8" s="84">
        <v>9940.39</v>
      </c>
      <c r="E8" s="171">
        <v>0.79838257570281412</v>
      </c>
      <c r="F8" s="84">
        <v>2127.17</v>
      </c>
      <c r="G8" s="171">
        <v>0.1708479711115716</v>
      </c>
      <c r="H8" s="84">
        <v>383.1</v>
      </c>
      <c r="I8" s="171">
        <v>3.0769453185614259E-2</v>
      </c>
      <c r="J8" s="959"/>
    </row>
    <row r="9" spans="1:12" ht="22.5" customHeight="1">
      <c r="A9" s="50">
        <v>2000</v>
      </c>
      <c r="B9" s="50" t="s">
        <v>120</v>
      </c>
      <c r="C9" s="84">
        <v>11155.41</v>
      </c>
      <c r="D9" s="84">
        <v>9217.66</v>
      </c>
      <c r="E9" s="171">
        <v>0.82629504428792844</v>
      </c>
      <c r="F9" s="84">
        <v>1745.78</v>
      </c>
      <c r="G9" s="171">
        <v>0.15649626504090841</v>
      </c>
      <c r="H9" s="84">
        <v>191.97</v>
      </c>
      <c r="I9" s="171">
        <v>1.7208690671163141E-2</v>
      </c>
      <c r="J9" s="959"/>
    </row>
    <row r="10" spans="1:12" ht="22.5" customHeight="1">
      <c r="A10" s="50">
        <v>2005</v>
      </c>
      <c r="B10" s="50" t="s">
        <v>121</v>
      </c>
      <c r="C10" s="84">
        <v>10332.4</v>
      </c>
      <c r="D10" s="84">
        <v>8767.0300000000007</v>
      </c>
      <c r="E10" s="171">
        <v>0.84849889667453848</v>
      </c>
      <c r="F10" s="84">
        <v>1415.38</v>
      </c>
      <c r="G10" s="171">
        <v>0.13698463086988505</v>
      </c>
      <c r="H10" s="84">
        <v>149.99</v>
      </c>
      <c r="I10" s="171">
        <v>1.4516472455576634E-2</v>
      </c>
      <c r="J10" s="959"/>
    </row>
    <row r="11" spans="1:12" ht="22.5" customHeight="1">
      <c r="A11" s="50">
        <v>2010</v>
      </c>
      <c r="B11" s="50" t="s">
        <v>106</v>
      </c>
      <c r="C11" s="84">
        <v>10059</v>
      </c>
      <c r="D11" s="84">
        <v>8477</v>
      </c>
      <c r="E11" s="171">
        <v>0.84272790535838549</v>
      </c>
      <c r="F11" s="84">
        <v>1443</v>
      </c>
      <c r="G11" s="171">
        <v>0.14345362362063824</v>
      </c>
      <c r="H11" s="84">
        <v>140</v>
      </c>
      <c r="I11" s="171">
        <v>1.3917884481558803E-2</v>
      </c>
      <c r="J11" s="959"/>
    </row>
    <row r="12" spans="1:12" ht="22.5" customHeight="1">
      <c r="A12" s="50">
        <v>2015</v>
      </c>
      <c r="B12" s="50" t="s">
        <v>111</v>
      </c>
      <c r="C12" s="84">
        <v>8763</v>
      </c>
      <c r="D12" s="84">
        <v>7623</v>
      </c>
      <c r="E12" s="171">
        <v>0.86990756590208829</v>
      </c>
      <c r="F12" s="84">
        <v>1041</v>
      </c>
      <c r="G12" s="171">
        <v>0.11879493324204039</v>
      </c>
      <c r="H12" s="84">
        <v>98</v>
      </c>
      <c r="I12" s="171">
        <v>1.118338468560995E-2</v>
      </c>
      <c r="J12" s="959"/>
    </row>
    <row r="13" spans="1:12" ht="22.5" customHeight="1">
      <c r="A13" s="50">
        <v>2020</v>
      </c>
      <c r="B13" s="51" t="s">
        <v>116</v>
      </c>
      <c r="C13" s="84">
        <v>8282</v>
      </c>
      <c r="D13" s="84">
        <v>7370</v>
      </c>
      <c r="E13" s="171">
        <v>0.88988167109393868</v>
      </c>
      <c r="F13" s="84">
        <v>838</v>
      </c>
      <c r="G13" s="171">
        <v>0.10118328906061339</v>
      </c>
      <c r="H13" s="84">
        <v>73</v>
      </c>
      <c r="I13" s="171">
        <v>8.8142960637527159E-3</v>
      </c>
      <c r="J13" s="959"/>
    </row>
    <row r="14" spans="1:12" ht="22.5" customHeight="1"/>
    <row r="15" spans="1:12" ht="22.5" customHeight="1"/>
    <row r="16" spans="1:12" ht="22.5" customHeight="1"/>
    <row r="17" ht="22.5" customHeight="1"/>
  </sheetData>
  <customSheetViews>
    <customSheetView guid="{7638DF67-4320-4B2E-8CED-F30400A22A6F}" showGridLines="0" printArea="1">
      <selection activeCell="L3" sqref="L3"/>
      <colBreaks count="1" manualBreakCount="1">
        <brk id="10" max="1048575" man="1"/>
      </colBreaks>
      <pageMargins left="0.7" right="0.7" top="0.75" bottom="0.75" header="0.3" footer="0.3"/>
      <pageSetup paperSize="9" scale="66" orientation="portrait" horizontalDpi="300" verticalDpi="300" r:id="rId1"/>
    </customSheetView>
    <customSheetView guid="{033C36F7-E1E4-46BF-954B-BBA7310CE75C}" showGridLines="0">
      <colBreaks count="1" manualBreakCount="1">
        <brk id="10" max="1048575" man="1"/>
      </colBreaks>
      <pageMargins left="0.7" right="0.7" top="0.75" bottom="0.75" header="0.3" footer="0.3"/>
      <pageSetup paperSize="9" scale="66" orientation="portrait" horizontalDpi="300" verticalDpi="300" r:id="rId2"/>
    </customSheetView>
    <customSheetView guid="{36472B0F-2A8F-4437-8A5B-DB8B4B6E968E}" showGridLines="0" printArea="1">
      <colBreaks count="1" manualBreakCount="1">
        <brk id="10" max="1048575" man="1"/>
      </colBreaks>
      <pageMargins left="0.7" right="0.7" top="0.75" bottom="0.75" header="0.3" footer="0.3"/>
      <pageSetup paperSize="9" scale="66" orientation="portrait" horizontalDpi="300" verticalDpi="300" r:id="rId3"/>
    </customSheetView>
    <customSheetView guid="{2D0A6E8D-0408-4801-8FAA-C5FD88FF0EC2}" showGridLines="0">
      <colBreaks count="1" manualBreakCount="1">
        <brk id="10" max="1048575" man="1"/>
      </colBreaks>
      <pageMargins left="0.7" right="0.7" top="0.75" bottom="0.75" header="0.3" footer="0.3"/>
      <pageSetup paperSize="9" scale="66" orientation="portrait" horizontalDpi="300" verticalDpi="300" r:id="rId4"/>
    </customSheetView>
    <customSheetView guid="{CCAE2F8D-A096-471A-A5DB-761473E75C80}" showGridLines="0" printArea="1">
      <colBreaks count="1" manualBreakCount="1">
        <brk id="10" max="1048575" man="1"/>
      </colBreaks>
      <pageMargins left="0.7" right="0.7" top="0.75" bottom="0.75" header="0.3" footer="0.3"/>
      <pageSetup paperSize="9" scale="66" orientation="portrait" horizontalDpi="300" verticalDpi="300" r:id="rId5"/>
    </customSheetView>
    <customSheetView guid="{A70FDA42-82B2-4F14-8984-2E2044C05861}" showGridLines="0">
      <colBreaks count="1" manualBreakCount="1">
        <brk id="10" max="1048575" man="1"/>
      </colBreaks>
      <pageMargins left="0.7" right="0.7" top="0.75" bottom="0.75" header="0.3" footer="0.3"/>
      <pageSetup paperSize="9" scale="66" orientation="portrait" horizontalDpi="300" verticalDpi="300" r:id="rId6"/>
    </customSheetView>
    <customSheetView guid="{F8F8F397-D6A3-4BD0-9E53-3D39483D1CBF}" showGridLines="0">
      <colBreaks count="1" manualBreakCount="1">
        <brk id="10" max="1048575" man="1"/>
      </colBreaks>
      <pageMargins left="0.7" right="0.7" top="0.75" bottom="0.75" header="0.3" footer="0.3"/>
      <pageSetup paperSize="9" scale="66" orientation="portrait" horizontalDpi="300" verticalDpi="300" r:id="rId7"/>
    </customSheetView>
    <customSheetView guid="{D673FFEC-E07D-49B9-A0FC-BCF5FDFD2C67}" showGridLines="0">
      <colBreaks count="1" manualBreakCount="1">
        <brk id="10" max="1048575" man="1"/>
      </colBreaks>
      <pageMargins left="0.7" right="0.7" top="0.75" bottom="0.75" header="0.3" footer="0.3"/>
      <pageSetup paperSize="9" scale="66" orientation="portrait" horizontalDpi="300" verticalDpi="300" r:id="rId8"/>
    </customSheetView>
    <customSheetView guid="{EE98275F-E3BA-4A7E-BE2A-0F7F35847352}" showGridLines="0" printArea="1">
      <colBreaks count="1" manualBreakCount="1">
        <brk id="10" max="1048575" man="1"/>
      </colBreaks>
      <pageMargins left="0.7" right="0.7" top="0.75" bottom="0.75" header="0.3" footer="0.3"/>
      <pageSetup paperSize="9" scale="66" orientation="portrait" horizontalDpi="300" verticalDpi="300" r:id="rId9"/>
    </customSheetView>
    <customSheetView guid="{97E03D02-D480-4666-A6E1-59D4144B3FD9}" showGridLines="0" printArea="1">
      <colBreaks count="1" manualBreakCount="1">
        <brk id="10" max="1048575" man="1"/>
      </colBreaks>
      <pageMargins left="0.7" right="0.7" top="0.75" bottom="0.75" header="0.3" footer="0.3"/>
      <pageSetup paperSize="9" scale="66" orientation="portrait" horizontalDpi="300" verticalDpi="300" r:id="rId10"/>
    </customSheetView>
    <customSheetView guid="{9A3FFD83-48B2-47DA-8A5E-53892F5AF928}" showGridLines="0" printArea="1">
      <colBreaks count="1" manualBreakCount="1">
        <brk id="10" max="1048575" man="1"/>
      </colBreaks>
      <pageMargins left="0.7" right="0.7" top="0.75" bottom="0.75" header="0.3" footer="0.3"/>
      <pageSetup paperSize="9" scale="66" orientation="portrait" horizontalDpi="300" verticalDpi="300" r:id="rId11"/>
    </customSheetView>
    <customSheetView guid="{717D5D0E-03BD-42FE-B02F-A9FF9CADF1A5}" showGridLines="0">
      <colBreaks count="1" manualBreakCount="1">
        <brk id="10" max="1048575" man="1"/>
      </colBreaks>
      <pageMargins left="0.7" right="0.7" top="0.75" bottom="0.75" header="0.3" footer="0.3"/>
      <pageSetup paperSize="9" scale="66" orientation="portrait" horizontalDpi="300" verticalDpi="300" r:id="rId12"/>
    </customSheetView>
    <customSheetView guid="{30A2590E-B68F-488E-B4E2-55E3D8A53AAC}" showGridLines="0">
      <colBreaks count="1" manualBreakCount="1">
        <brk id="10" max="1048575" man="1"/>
      </colBreaks>
      <pageMargins left="0.7" right="0.7" top="0.75" bottom="0.75" header="0.3" footer="0.3"/>
      <pageSetup paperSize="9" scale="66" orientation="portrait" horizontalDpi="300" verticalDpi="300" r:id="rId13"/>
    </customSheetView>
    <customSheetView guid="{031DD57E-C293-423A-8DF7-B2FDC9241663}" showGridLines="0">
      <colBreaks count="1" manualBreakCount="1">
        <brk id="10" max="1048575" man="1"/>
      </colBreaks>
      <pageMargins left="0.7" right="0.7" top="0.75" bottom="0.75" header="0.3" footer="0.3"/>
      <pageSetup paperSize="9" scale="66" orientation="portrait" horizontalDpi="300" verticalDpi="300" r:id="rId14"/>
    </customSheetView>
    <customSheetView guid="{F9B3178F-FE3C-420E-BE2A-18A94A5552B8}" showGridLines="0">
      <colBreaks count="1" manualBreakCount="1">
        <brk id="10" max="1048575" man="1"/>
      </colBreaks>
      <pageMargins left="0.7" right="0.7" top="0.75" bottom="0.75" header="0.3" footer="0.3"/>
      <pageSetup paperSize="9" scale="66" orientation="portrait" horizontalDpi="300" verticalDpi="300" r:id="rId15"/>
    </customSheetView>
    <customSheetView guid="{F314B098-4B95-4B92-8423-CB04A69922DF}" showGridLines="0" printArea="1">
      <colBreaks count="1" manualBreakCount="1">
        <brk id="10" max="1048575" man="1"/>
      </colBreaks>
      <pageMargins left="0.7" right="0.7" top="0.75" bottom="0.75" header="0.3" footer="0.3"/>
      <pageSetup paperSize="9" scale="66" orientation="portrait" horizontalDpi="300" verticalDpi="300" r:id="rId16"/>
    </customSheetView>
    <customSheetView guid="{BBA60712-7519-46EB-A3CF-B043CF2D8D90}" showGridLines="0" printArea="1">
      <colBreaks count="1" manualBreakCount="1">
        <brk id="10" max="1048575" man="1"/>
      </colBreaks>
      <pageMargins left="0.7" right="0.7" top="0.75" bottom="0.75" header="0.3" footer="0.3"/>
      <pageSetup paperSize="9" scale="66" orientation="portrait" horizontalDpi="300" verticalDpi="300" r:id="rId17"/>
    </customSheetView>
    <customSheetView guid="{FAEA9D20-506D-4159-8291-B8ED06C29A08}" showGridLines="0">
      <colBreaks count="1" manualBreakCount="1">
        <brk id="10" max="1048575" man="1"/>
      </colBreaks>
      <pageMargins left="0.7" right="0.7" top="0.75" bottom="0.75" header="0.3" footer="0.3"/>
      <pageSetup paperSize="9" scale="66" orientation="portrait" horizontalDpi="300" verticalDpi="300" r:id="rId18"/>
    </customSheetView>
    <customSheetView guid="{499C3B7B-ECFB-4FFB-BA0B-0B7B9DCC326F}" showGridLines="0" printArea="1">
      <colBreaks count="1" manualBreakCount="1">
        <brk id="10" max="1048575" man="1"/>
      </colBreaks>
      <pageMargins left="0.7" right="0.7" top="0.75" bottom="0.75" header="0.3" footer="0.3"/>
      <pageSetup paperSize="9" scale="66" orientation="portrait" horizontalDpi="300" verticalDpi="300" r:id="rId19"/>
    </customSheetView>
    <customSheetView guid="{582EB886-5348-41F7-B6C3-7D5782D3ACD9}" showGridLines="0">
      <colBreaks count="1" manualBreakCount="1">
        <brk id="10" max="1048575" man="1"/>
      </colBreaks>
      <pageMargins left="0.7" right="0.7" top="0.75" bottom="0.75" header="0.3" footer="0.3"/>
      <pageSetup paperSize="9" scale="66" orientation="portrait" horizontalDpi="300" verticalDpi="300" r:id="rId20"/>
    </customSheetView>
    <customSheetView guid="{67A28A89-E198-4A6E-809F-7C1EE1D592B0}" showGridLines="0" printArea="1">
      <colBreaks count="1" manualBreakCount="1">
        <brk id="10" max="1048575" man="1"/>
      </colBreaks>
      <pageMargins left="0.7" right="0.7" top="0.75" bottom="0.75" header="0.3" footer="0.3"/>
      <pageSetup paperSize="9" scale="66" orientation="portrait" horizontalDpi="300" verticalDpi="300" r:id="rId21"/>
    </customSheetView>
    <customSheetView guid="{CED0B8D9-B004-48AD-A858-70C151F3F6A0}" showGridLines="0">
      <colBreaks count="1" manualBreakCount="1">
        <brk id="10" max="1048575" man="1"/>
      </colBreaks>
      <pageMargins left="0.7" right="0.7" top="0.75" bottom="0.75" header="0.3" footer="0.3"/>
      <pageSetup paperSize="9" scale="66" orientation="portrait" horizontalDpi="300" verticalDpi="300" r:id="rId22"/>
    </customSheetView>
    <customSheetView guid="{76A99285-706C-47CC-88FC-63EDE717FCB7}" showGridLines="0">
      <colBreaks count="1" manualBreakCount="1">
        <brk id="10" max="1048575" man="1"/>
      </colBreaks>
      <pageMargins left="0.7" right="0.7" top="0.75" bottom="0.75" header="0.3" footer="0.3"/>
      <pageSetup paperSize="9" scale="66" orientation="portrait" horizontalDpi="300" verticalDpi="300" r:id="rId23"/>
    </customSheetView>
    <customSheetView guid="{00865AC3-5823-4499-87D6-A32864153DFC}" showGridLines="0">
      <colBreaks count="1" manualBreakCount="1">
        <brk id="10" max="1048575" man="1"/>
      </colBreaks>
      <pageMargins left="0.7" right="0.7" top="0.75" bottom="0.75" header="0.3" footer="0.3"/>
      <pageSetup paperSize="9" scale="66" orientation="portrait" horizontalDpi="300" verticalDpi="300" r:id="rId24"/>
    </customSheetView>
    <customSheetView guid="{4C996794-21C9-40EE-B88C-250D84FCBF6D}" scale="85" showGridLines="0" printArea="1">
      <colBreaks count="1" manualBreakCount="1">
        <brk id="10" max="1048575" man="1"/>
      </colBreaks>
      <pageMargins left="0.7" right="0.7" top="0.75" bottom="0.75" header="0.3" footer="0.3"/>
      <pageSetup paperSize="9" scale="66" orientation="portrait" horizontalDpi="300" verticalDpi="300" r:id="rId25"/>
    </customSheetView>
    <customSheetView guid="{730C8BCB-35C7-41C2-8A28-9035E6835433}" scale="85" showGridLines="0">
      <colBreaks count="1" manualBreakCount="1">
        <brk id="10" max="1048575" man="1"/>
      </colBreaks>
      <pageMargins left="0.7" right="0.7" top="0.75" bottom="0.75" header="0.3" footer="0.3"/>
      <pageSetup paperSize="9" scale="66" orientation="portrait" horizontalDpi="300" verticalDpi="300" r:id="rId26"/>
    </customSheetView>
    <customSheetView guid="{53F629EA-943E-4BA6-8572-8C25DF74046C}" scale="85" showGridLines="0">
      <colBreaks count="1" manualBreakCount="1">
        <brk id="10" max="1048575" man="1"/>
      </colBreaks>
      <pageMargins left="0.7" right="0.7" top="0.75" bottom="0.75" header="0.3" footer="0.3"/>
      <pageSetup paperSize="9" scale="66" orientation="portrait" horizontalDpi="300" verticalDpi="300" r:id="rId27"/>
    </customSheetView>
    <customSheetView guid="{607BA1E7-39D6-42C5-94A0-79958193A92D}" scale="85" showGridLines="0">
      <colBreaks count="1" manualBreakCount="1">
        <brk id="10" max="1048575" man="1"/>
      </colBreaks>
      <pageMargins left="0.7" right="0.7" top="0.75" bottom="0.75" header="0.3" footer="0.3"/>
      <pageSetup paperSize="9" scale="66" orientation="portrait" horizontalDpi="300" verticalDpi="300" r:id="rId28"/>
    </customSheetView>
    <customSheetView guid="{8EB6928C-5D8E-417C-8B5C-C28F488EA60F}" scale="85" showGridLines="0">
      <colBreaks count="1" manualBreakCount="1">
        <brk id="10" max="1048575" man="1"/>
      </colBreaks>
      <pageMargins left="0.7" right="0.7" top="0.75" bottom="0.75" header="0.3" footer="0.3"/>
      <pageSetup paperSize="9" scale="66" orientation="portrait" horizontalDpi="300" verticalDpi="300" r:id="rId29"/>
    </customSheetView>
    <customSheetView guid="{7633100C-5BBA-4367-90F6-351983AFCCA3}" scale="85" showGridLines="0">
      <colBreaks count="1" manualBreakCount="1">
        <brk id="10" max="1048575" man="1"/>
      </colBreaks>
      <pageMargins left="0.7" right="0.7" top="0.75" bottom="0.75" header="0.3" footer="0.3"/>
      <pageSetup paperSize="9" scale="66" orientation="portrait" horizontalDpi="300" verticalDpi="300" r:id="rId30"/>
    </customSheetView>
    <customSheetView guid="{A7A8BE2C-D7F6-43E2-B07A-EC84F7EA809C}" scale="85" showGridLines="0" printArea="1">
      <colBreaks count="1" manualBreakCount="1">
        <brk id="10" max="1048575" man="1"/>
      </colBreaks>
      <pageMargins left="0.7" right="0.7" top="0.75" bottom="0.75" header="0.3" footer="0.3"/>
      <pageSetup paperSize="9" scale="66" orientation="portrait" horizontalDpi="300" verticalDpi="300" r:id="rId31"/>
    </customSheetView>
    <customSheetView guid="{B08340CC-2F8B-4F4E-9370-E7DB80052212}" scale="85" showGridLines="0">
      <colBreaks count="1" manualBreakCount="1">
        <brk id="10" max="1048575" man="1"/>
      </colBreaks>
      <pageMargins left="0.7" right="0.7" top="0.75" bottom="0.75" header="0.3" footer="0.3"/>
      <pageSetup paperSize="9" scale="66" orientation="portrait" horizontalDpi="300" verticalDpi="300" r:id="rId32"/>
    </customSheetView>
    <customSheetView guid="{441DB8A6-A33C-419D-875A-3F2FFBE6E0E8}" showGridLines="0">
      <colBreaks count="1" manualBreakCount="1">
        <brk id="10" max="1048575" man="1"/>
      </colBreaks>
      <pageMargins left="0.7" right="0.7" top="0.75" bottom="0.75" header="0.3" footer="0.3"/>
      <pageSetup paperSize="9" scale="66" orientation="portrait" horizontalDpi="300" verticalDpi="300" r:id="rId33"/>
    </customSheetView>
    <customSheetView guid="{2BC28E4B-9C81-4843-8B55-63150A8DD92B}" showGridLines="0">
      <colBreaks count="1" manualBreakCount="1">
        <brk id="10" max="1048575" man="1"/>
      </colBreaks>
      <pageMargins left="0.7" right="0.7" top="0.75" bottom="0.75" header="0.3" footer="0.3"/>
      <pageSetup paperSize="9" scale="66" orientation="portrait" horizontalDpi="300" verticalDpi="300" r:id="rId34"/>
    </customSheetView>
    <customSheetView guid="{CEC8D9A4-667A-441A-B348-38BA69B851DA}" showGridLines="0">
      <colBreaks count="1" manualBreakCount="1">
        <brk id="10" max="1048575" man="1"/>
      </colBreaks>
      <pageMargins left="0.7" right="0.7" top="0.75" bottom="0.75" header="0.3" footer="0.3"/>
      <pageSetup paperSize="9" scale="66" orientation="portrait" horizontalDpi="300" verticalDpi="300" r:id="rId35"/>
    </customSheetView>
    <customSheetView guid="{84F041DC-148A-40FE-A6D1-68C2D054DF55}" showGridLines="0">
      <colBreaks count="1" manualBreakCount="1">
        <brk id="10" max="1048575" man="1"/>
      </colBreaks>
      <pageMargins left="0.7" right="0.7" top="0.75" bottom="0.75" header="0.3" footer="0.3"/>
      <pageSetup paperSize="9" scale="66" orientation="portrait" horizontalDpi="300" verticalDpi="300" r:id="rId36"/>
    </customSheetView>
    <customSheetView guid="{EA8DD5C4-37CD-4D83-93C6-8AAE3FA22626}" showGridLines="0">
      <colBreaks count="1" manualBreakCount="1">
        <brk id="10" max="1048575" man="1"/>
      </colBreaks>
      <pageMargins left="0.7" right="0.7" top="0.75" bottom="0.75" header="0.3" footer="0.3"/>
      <pageSetup paperSize="9" scale="66" orientation="portrait" horizontalDpi="300" verticalDpi="300" r:id="rId37"/>
    </customSheetView>
    <customSheetView guid="{EB719729-E4E7-4A6B-A0F2-B45634A8A39C}" showGridLines="0">
      <colBreaks count="1" manualBreakCount="1">
        <brk id="10" max="1048575" man="1"/>
      </colBreaks>
      <pageMargins left="0.7" right="0.7" top="0.75" bottom="0.75" header="0.3" footer="0.3"/>
      <pageSetup paperSize="9" scale="66" orientation="portrait" horizontalDpi="300" verticalDpi="300" r:id="rId38"/>
    </customSheetView>
    <customSheetView guid="{3BCE3315-BEC0-4AD9-A818-0BC0D795FE7B}" showGridLines="0" printArea="1">
      <colBreaks count="1" manualBreakCount="1">
        <brk id="10" max="1048575" man="1"/>
      </colBreaks>
      <pageMargins left="0.7" right="0.7" top="0.75" bottom="0.75" header="0.3" footer="0.3"/>
      <pageSetup paperSize="9" scale="66" orientation="portrait" horizontalDpi="300" verticalDpi="300" r:id="rId39"/>
    </customSheetView>
    <customSheetView guid="{D5E8139D-26D3-42E5-96BB-6121322C48CB}" showGridLines="0">
      <colBreaks count="1" manualBreakCount="1">
        <brk id="10" max="1048575" man="1"/>
      </colBreaks>
      <pageMargins left="0.7" right="0.7" top="0.75" bottom="0.75" header="0.3" footer="0.3"/>
      <pageSetup paperSize="9" scale="66" orientation="portrait" horizontalDpi="300" verticalDpi="300" r:id="rId40"/>
    </customSheetView>
    <customSheetView guid="{A7A537DD-3639-4028-8374-24EF93F7F50D}" showGridLines="0" printArea="1">
      <colBreaks count="1" manualBreakCount="1">
        <brk id="10" max="1048575" man="1"/>
      </colBreaks>
      <pageMargins left="0.7" right="0.7" top="0.75" bottom="0.75" header="0.3" footer="0.3"/>
      <pageSetup paperSize="9" scale="66" orientation="portrait" horizontalDpi="300" verticalDpi="300" r:id="rId41"/>
    </customSheetView>
    <customSheetView guid="{0B51740E-E870-447D-82CF-F9426A0FDB8A}" showGridLines="0">
      <colBreaks count="1" manualBreakCount="1">
        <brk id="10" max="1048575" man="1"/>
      </colBreaks>
      <pageMargins left="0.7" right="0.7" top="0.75" bottom="0.75" header="0.3" footer="0.3"/>
      <pageSetup paperSize="9" scale="66" orientation="portrait" horizontalDpi="300" verticalDpi="300" r:id="rId42"/>
    </customSheetView>
    <customSheetView guid="{B25978DA-B72A-4DF3-B7F6-0B7323E18582}" showGridLines="0">
      <colBreaks count="1" manualBreakCount="1">
        <brk id="10" max="1048575" man="1"/>
      </colBreaks>
      <pageMargins left="0.7" right="0.7" top="0.75" bottom="0.75" header="0.3" footer="0.3"/>
      <pageSetup paperSize="9" scale="66" orientation="portrait" horizontalDpi="300" verticalDpi="300" r:id="rId43"/>
    </customSheetView>
    <customSheetView guid="{1FD8CC80-ABBD-4004-965D-7C3A94C6060A}" showGridLines="0" printArea="1">
      <colBreaks count="1" manualBreakCount="1">
        <brk id="10" max="1048575" man="1"/>
      </colBreaks>
      <pageMargins left="0.7" right="0.7" top="0.75" bottom="0.75" header="0.3" footer="0.3"/>
      <pageSetup paperSize="9" scale="66" orientation="portrait" horizontalDpi="300" verticalDpi="300" r:id="rId44"/>
    </customSheetView>
    <customSheetView guid="{4B3B3520-A8B7-4246-A658-5E3046C11156}" showGridLines="0" printArea="1">
      <colBreaks count="1" manualBreakCount="1">
        <brk id="10" max="1048575" man="1"/>
      </colBreaks>
      <pageMargins left="0.7" right="0.7" top="0.75" bottom="0.75" header="0.3" footer="0.3"/>
      <pageSetup paperSize="9" scale="66" orientation="portrait" horizontalDpi="300" verticalDpi="300" r:id="rId45"/>
    </customSheetView>
    <customSheetView guid="{8AC86257-3275-45B0-9EB5-FCC978284538}" showGridLines="0">
      <colBreaks count="1" manualBreakCount="1">
        <brk id="10" max="1048575" man="1"/>
      </colBreaks>
      <pageMargins left="0.7" right="0.7" top="0.75" bottom="0.75" header="0.3" footer="0.3"/>
      <pageSetup paperSize="9" scale="66" orientation="portrait" horizontalDpi="300" verticalDpi="300" r:id="rId46"/>
    </customSheetView>
    <customSheetView guid="{E45D6C9F-29CA-4814-BB11-FCF7794E8FD9}" showGridLines="0" printArea="1">
      <colBreaks count="1" manualBreakCount="1">
        <brk id="10" max="1048575" man="1"/>
      </colBreaks>
      <pageMargins left="0.7" right="0.7" top="0.75" bottom="0.75" header="0.3" footer="0.3"/>
      <pageSetup paperSize="9" scale="66" orientation="portrait" horizontalDpi="300" verticalDpi="300" r:id="rId47"/>
    </customSheetView>
    <customSheetView guid="{8B4E2514-D1F2-4DC0-817C-9C588D7DCCCB}" showGridLines="0" printArea="1">
      <colBreaks count="1" manualBreakCount="1">
        <brk id="10" max="1048575" man="1"/>
      </colBreaks>
      <pageMargins left="0.7" right="0.7" top="0.75" bottom="0.75" header="0.3" footer="0.3"/>
      <pageSetup paperSize="9" scale="66" orientation="portrait" horizontalDpi="300" verticalDpi="300" r:id="rId48"/>
    </customSheetView>
    <customSheetView guid="{C0326AA0-4A84-4874-8CF5-FBF582EDE8E4}" showGridLines="0" printArea="1">
      <colBreaks count="1" manualBreakCount="1">
        <brk id="10" max="1048575" man="1"/>
      </colBreaks>
      <pageMargins left="0.7" right="0.7" top="0.75" bottom="0.75" header="0.3" footer="0.3"/>
      <pageSetup paperSize="9" scale="66" orientation="portrait" horizontalDpi="300" verticalDpi="300" r:id="rId49"/>
    </customSheetView>
    <customSheetView guid="{59B93C71-A242-4D48-B468-4BF3F954629F}" showGridLines="0" printArea="1">
      <colBreaks count="1" manualBreakCount="1">
        <brk id="10" max="1048575" man="1"/>
      </colBreaks>
      <pageMargins left="0.7" right="0.7" top="0.75" bottom="0.75" header="0.3" footer="0.3"/>
      <pageSetup paperSize="9" scale="66" orientation="portrait" horizontalDpi="300" verticalDpi="300" r:id="rId50"/>
    </customSheetView>
    <customSheetView guid="{1E58E4D1-4C75-4B8C-BEB1-17A46DD86746}" showGridLines="0">
      <colBreaks count="1" manualBreakCount="1">
        <brk id="10" max="1048575" man="1"/>
      </colBreaks>
      <pageMargins left="0.7" right="0.7" top="0.75" bottom="0.75" header="0.3" footer="0.3"/>
      <pageSetup paperSize="9" scale="66" orientation="portrait" horizontalDpi="300" verticalDpi="300" r:id="rId51"/>
    </customSheetView>
    <customSheetView guid="{D71B0015-E1E5-4683-BC96-4B8372B0A92C}" showGridLines="0" printArea="1">
      <colBreaks count="1" manualBreakCount="1">
        <brk id="10" max="1048575" man="1"/>
      </colBreaks>
      <pageMargins left="0.7" right="0.7" top="0.75" bottom="0.75" header="0.3" footer="0.3"/>
      <pageSetup paperSize="9" scale="66" orientation="portrait" horizontalDpi="300" verticalDpi="300" r:id="rId52"/>
    </customSheetView>
    <customSheetView guid="{7A9295A9-5D4A-4252-8AE5-EAA229FB3161}" showGridLines="0" printArea="1">
      <colBreaks count="1" manualBreakCount="1">
        <brk id="10" max="1048575" man="1"/>
      </colBreaks>
      <pageMargins left="0.7" right="0.7" top="0.75" bottom="0.75" header="0.3" footer="0.3"/>
      <pageSetup paperSize="9" scale="66" orientation="portrait" horizontalDpi="300" verticalDpi="300" r:id="rId53"/>
    </customSheetView>
    <customSheetView guid="{034C4040-D496-4677-9760-C8AFC8A3816C}" showGridLines="0">
      <colBreaks count="1" manualBreakCount="1">
        <brk id="10" max="1048575" man="1"/>
      </colBreaks>
      <pageMargins left="0.7" right="0.7" top="0.75" bottom="0.75" header="0.3" footer="0.3"/>
      <pageSetup paperSize="9" scale="66" orientation="portrait" horizontalDpi="300" verticalDpi="300" r:id="rId54"/>
    </customSheetView>
    <customSheetView guid="{430D13A4-4EC3-4F3B-94F5-67B604D20D98}" showGridLines="0" printArea="1">
      <colBreaks count="1" manualBreakCount="1">
        <brk id="10" max="1048575" man="1"/>
      </colBreaks>
      <pageMargins left="0.7" right="0.7" top="0.75" bottom="0.75" header="0.3" footer="0.3"/>
      <pageSetup paperSize="9" scale="66" orientation="portrait" horizontalDpi="300" verticalDpi="300" r:id="rId55"/>
    </customSheetView>
    <customSheetView guid="{337CCED3-5E6B-4E3D-BC98-489707EF974E}" showGridLines="0" printArea="1">
      <colBreaks count="1" manualBreakCount="1">
        <brk id="10" max="1048575" man="1"/>
      </colBreaks>
      <pageMargins left="0.7" right="0.7" top="0.75" bottom="0.75" header="0.3" footer="0.3"/>
      <pageSetup paperSize="9" scale="66" orientation="portrait" horizontalDpi="300" verticalDpi="300" r:id="rId56"/>
    </customSheetView>
    <customSheetView guid="{0EDD8A79-DA95-4C03-AB90-8EF8BEF7366A}" showGridLines="0">
      <colBreaks count="1" manualBreakCount="1">
        <brk id="10" max="1048575" man="1"/>
      </colBreaks>
      <pageMargins left="0.7" right="0.7" top="0.75" bottom="0.75" header="0.3" footer="0.3"/>
      <pageSetup paperSize="9" scale="66" orientation="portrait" horizontalDpi="300" verticalDpi="300" r:id="rId57"/>
    </customSheetView>
    <customSheetView guid="{214495F1-9B71-47E5-887D-A07A1A95C8B8}" showGridLines="0">
      <colBreaks count="1" manualBreakCount="1">
        <brk id="10" max="1048575" man="1"/>
      </colBreaks>
      <pageMargins left="0.7" right="0.7" top="0.75" bottom="0.75" header="0.3" footer="0.3"/>
      <pageSetup paperSize="9" scale="66" orientation="portrait" horizontalDpi="300" verticalDpi="300" r:id="rId58"/>
    </customSheetView>
    <customSheetView guid="{CD8CBEF9-02F2-47BF-8155-972E366007BB}" showGridLines="0" printArea="1">
      <colBreaks count="1" manualBreakCount="1">
        <brk id="10" max="1048575" man="1"/>
      </colBreaks>
      <pageMargins left="0.7" right="0.7" top="0.75" bottom="0.75" header="0.3" footer="0.3"/>
      <pageSetup paperSize="9" scale="66" orientation="portrait" horizontalDpi="300" verticalDpi="300" r:id="rId59"/>
    </customSheetView>
    <customSheetView guid="{BD61EDB6-A93F-4890-AEDE-32E26E64EB3F}" showGridLines="0" printArea="1">
      <colBreaks count="1" manualBreakCount="1">
        <brk id="10" max="1048575" man="1"/>
      </colBreaks>
      <pageMargins left="0.7" right="0.7" top="0.75" bottom="0.75" header="0.3" footer="0.3"/>
      <pageSetup paperSize="9" scale="66" orientation="portrait" horizontalDpi="300" verticalDpi="300" r:id="rId60"/>
    </customSheetView>
    <customSheetView guid="{2551149C-B400-4FF7-9C66-7D38AF192CD3}" showGridLines="0">
      <colBreaks count="1" manualBreakCount="1">
        <brk id="10" max="1048575" man="1"/>
      </colBreaks>
      <pageMargins left="0.7" right="0.7" top="0.75" bottom="0.75" header="0.3" footer="0.3"/>
      <pageSetup paperSize="9" scale="66" orientation="portrait" horizontalDpi="300" verticalDpi="300" r:id="rId61"/>
    </customSheetView>
    <customSheetView guid="{F0A88F7F-B050-44D2-9557-2B68B424EAF3}" showGridLines="0">
      <colBreaks count="1" manualBreakCount="1">
        <brk id="10" max="1048575" man="1"/>
      </colBreaks>
      <pageMargins left="0.7" right="0.7" top="0.75" bottom="0.75" header="0.3" footer="0.3"/>
      <pageSetup paperSize="9" scale="66" orientation="portrait" horizontalDpi="300" verticalDpi="300" r:id="rId62"/>
    </customSheetView>
    <customSheetView guid="{2868789A-41EF-4245-B3C9-D4B5F666F8F4}" showGridLines="0" printArea="1">
      <colBreaks count="1" manualBreakCount="1">
        <brk id="10" max="1048575" man="1"/>
      </colBreaks>
      <pageMargins left="0.7" right="0.7" top="0.75" bottom="0.75" header="0.3" footer="0.3"/>
      <pageSetup paperSize="9" scale="66" orientation="portrait" horizontalDpi="300" verticalDpi="300" r:id="rId63"/>
    </customSheetView>
    <customSheetView guid="{D4061CCF-D275-4D76-9A0F-61EA73C6A533}" showGridLines="0" printArea="1">
      <colBreaks count="1" manualBreakCount="1">
        <brk id="10" max="1048575" man="1"/>
      </colBreaks>
      <pageMargins left="0.7" right="0.7" top="0.75" bottom="0.75" header="0.3" footer="0.3"/>
      <pageSetup paperSize="9" scale="66" orientation="portrait" horizontalDpi="300" verticalDpi="300" r:id="rId64"/>
    </customSheetView>
    <customSheetView guid="{EDD10121-F027-40CB-A383-1ABBBA7824D4}" showGridLines="0" printArea="1">
      <colBreaks count="1" manualBreakCount="1">
        <brk id="10" max="1048575" man="1"/>
      </colBreaks>
      <pageMargins left="0.7" right="0.7" top="0.75" bottom="0.75" header="0.3" footer="0.3"/>
      <pageSetup paperSize="9" scale="66" orientation="portrait" horizontalDpi="300" verticalDpi="300" r:id="rId65"/>
    </customSheetView>
    <customSheetView guid="{D6BD57F8-F6EE-4534-8181-C57064A1B98C}" scale="115" showGridLines="0" topLeftCell="G1">
      <selection activeCell="L3" sqref="L3"/>
      <colBreaks count="1" manualBreakCount="1">
        <brk id="10" max="1048575" man="1"/>
      </colBreaks>
      <pageMargins left="0.7" right="0.7" top="0.75" bottom="0.75" header="0.3" footer="0.3"/>
      <pageSetup paperSize="9" scale="66" orientation="portrait" horizontalDpi="300" verticalDpi="300" r:id="rId66"/>
    </customSheetView>
    <customSheetView guid="{277459B4-A39D-41CB-B2BE-AB6578293E76}" scale="115" showGridLines="0" printArea="1" topLeftCell="G1">
      <selection activeCell="L3" sqref="L3"/>
      <colBreaks count="1" manualBreakCount="1">
        <brk id="10" max="1048575" man="1"/>
      </colBreaks>
      <pageMargins left="0.7" right="0.7" top="0.75" bottom="0.75" header="0.3" footer="0.3"/>
      <pageSetup paperSize="9" scale="66" orientation="portrait" horizontalDpi="300" verticalDpi="300" r:id="rId67"/>
    </customSheetView>
  </customSheetViews>
  <phoneticPr fontId="7"/>
  <hyperlinks>
    <hyperlink ref="J1" location="目次!A1" display="目次へ戻る"/>
  </hyperlinks>
  <pageMargins left="0.7" right="0.7" top="0.75" bottom="0.75" header="0.3" footer="0.3"/>
  <pageSetup paperSize="9" scale="66" orientation="portrait" horizontalDpi="300" verticalDpi="300" r:id="rId68"/>
  <colBreaks count="1" manualBreakCount="1">
    <brk id="10" max="1048575" man="1"/>
  </colBreaks>
  <drawing r:id="rId6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3"/>
  <sheetViews>
    <sheetView showGridLines="0" zoomScale="85" zoomScaleNormal="85" zoomScaleSheetLayoutView="100" workbookViewId="0">
      <selection activeCell="H21" sqref="H21"/>
    </sheetView>
  </sheetViews>
  <sheetFormatPr defaultRowHeight="13.5"/>
  <cols>
    <col min="1" max="1" width="11.875" customWidth="1"/>
    <col min="2" max="4" width="14.625" style="114" customWidth="1"/>
    <col min="5" max="5" width="10.625" bestFit="1" customWidth="1"/>
  </cols>
  <sheetData>
    <row r="1" spans="1:6">
      <c r="E1" s="125" t="s">
        <v>399</v>
      </c>
    </row>
    <row r="2" spans="1:6">
      <c r="A2" t="s">
        <v>800</v>
      </c>
      <c r="F2" t="s">
        <v>800</v>
      </c>
    </row>
    <row r="3" spans="1:6">
      <c r="A3" s="905"/>
      <c r="B3" s="906"/>
      <c r="C3" s="906"/>
      <c r="D3" s="1112" t="s">
        <v>2073</v>
      </c>
    </row>
    <row r="4" spans="1:6" ht="37.5" customHeight="1">
      <c r="A4" s="1150" t="s">
        <v>396</v>
      </c>
      <c r="B4" s="907" t="s">
        <v>394</v>
      </c>
      <c r="C4" s="907" t="s">
        <v>9</v>
      </c>
      <c r="D4" s="907" t="s">
        <v>393</v>
      </c>
    </row>
    <row r="5" spans="1:6" ht="22.5" customHeight="1">
      <c r="A5" s="905">
        <v>0</v>
      </c>
      <c r="B5" s="906">
        <v>843</v>
      </c>
      <c r="C5" s="906">
        <v>803</v>
      </c>
      <c r="D5" s="906">
        <f>B5+C5</f>
        <v>1646</v>
      </c>
    </row>
    <row r="6" spans="1:6" ht="22.5" customHeight="1">
      <c r="A6" s="905">
        <v>1</v>
      </c>
      <c r="B6" s="906">
        <v>971</v>
      </c>
      <c r="C6" s="906">
        <v>898</v>
      </c>
      <c r="D6" s="906">
        <f t="shared" ref="D6:D21" si="0">B6+C6</f>
        <v>1869</v>
      </c>
    </row>
    <row r="7" spans="1:6" ht="22.5" customHeight="1">
      <c r="A7" s="905">
        <v>2</v>
      </c>
      <c r="B7" s="906">
        <v>985</v>
      </c>
      <c r="C7" s="906">
        <v>934</v>
      </c>
      <c r="D7" s="906">
        <f t="shared" si="0"/>
        <v>1919</v>
      </c>
    </row>
    <row r="8" spans="1:6" ht="22.5" customHeight="1">
      <c r="A8" s="905">
        <v>3</v>
      </c>
      <c r="B8" s="906">
        <v>1137</v>
      </c>
      <c r="C8" s="906">
        <v>1030</v>
      </c>
      <c r="D8" s="906">
        <f t="shared" si="0"/>
        <v>2167</v>
      </c>
    </row>
    <row r="9" spans="1:6" ht="22.5" customHeight="1">
      <c r="A9" s="905">
        <v>4</v>
      </c>
      <c r="B9" s="906">
        <v>1126</v>
      </c>
      <c r="C9" s="906">
        <v>1125</v>
      </c>
      <c r="D9" s="906">
        <f t="shared" si="0"/>
        <v>2251</v>
      </c>
    </row>
    <row r="10" spans="1:6" ht="22.5" customHeight="1">
      <c r="A10" s="905">
        <v>5</v>
      </c>
      <c r="B10" s="906">
        <v>1110</v>
      </c>
      <c r="C10" s="906">
        <v>1183</v>
      </c>
      <c r="D10" s="906">
        <f>B10+C10</f>
        <v>2293</v>
      </c>
    </row>
    <row r="11" spans="1:6" ht="22.5" customHeight="1">
      <c r="A11" s="905">
        <v>6</v>
      </c>
      <c r="B11" s="906">
        <v>1290</v>
      </c>
      <c r="C11" s="906">
        <v>1207</v>
      </c>
      <c r="D11" s="906">
        <f t="shared" si="0"/>
        <v>2497</v>
      </c>
    </row>
    <row r="12" spans="1:6" ht="22.5" customHeight="1">
      <c r="A12" s="905">
        <v>7</v>
      </c>
      <c r="B12" s="906">
        <v>1326</v>
      </c>
      <c r="C12" s="906">
        <v>1263</v>
      </c>
      <c r="D12" s="906">
        <f t="shared" si="0"/>
        <v>2589</v>
      </c>
    </row>
    <row r="13" spans="1:6" ht="22.5" customHeight="1">
      <c r="A13" s="905">
        <v>8</v>
      </c>
      <c r="B13" s="906">
        <v>1341</v>
      </c>
      <c r="C13" s="906">
        <v>1310</v>
      </c>
      <c r="D13" s="906">
        <f t="shared" si="0"/>
        <v>2651</v>
      </c>
    </row>
    <row r="14" spans="1:6" ht="22.5" customHeight="1">
      <c r="A14" s="905">
        <v>9</v>
      </c>
      <c r="B14" s="906">
        <v>1365</v>
      </c>
      <c r="C14" s="906">
        <v>1343</v>
      </c>
      <c r="D14" s="906">
        <f t="shared" si="0"/>
        <v>2708</v>
      </c>
    </row>
    <row r="15" spans="1:6" ht="22.5" customHeight="1">
      <c r="A15" s="905">
        <v>10</v>
      </c>
      <c r="B15" s="906">
        <v>1399</v>
      </c>
      <c r="C15" s="906">
        <v>1320</v>
      </c>
      <c r="D15" s="906">
        <f t="shared" si="0"/>
        <v>2719</v>
      </c>
    </row>
    <row r="16" spans="1:6" ht="22.5" customHeight="1">
      <c r="A16" s="905">
        <v>11</v>
      </c>
      <c r="B16" s="906">
        <v>1421</v>
      </c>
      <c r="C16" s="906">
        <v>1323</v>
      </c>
      <c r="D16" s="906">
        <f t="shared" si="0"/>
        <v>2744</v>
      </c>
    </row>
    <row r="17" spans="1:4" ht="22.5" customHeight="1">
      <c r="A17" s="905">
        <v>12</v>
      </c>
      <c r="B17" s="906">
        <v>1338</v>
      </c>
      <c r="C17" s="906">
        <v>1249</v>
      </c>
      <c r="D17" s="906">
        <f t="shared" si="0"/>
        <v>2587</v>
      </c>
    </row>
    <row r="18" spans="1:4" ht="22.5" customHeight="1">
      <c r="A18" s="905">
        <v>13</v>
      </c>
      <c r="B18" s="906">
        <v>1401</v>
      </c>
      <c r="C18" s="906">
        <v>1310</v>
      </c>
      <c r="D18" s="906">
        <f t="shared" si="0"/>
        <v>2711</v>
      </c>
    </row>
    <row r="19" spans="1:4" ht="22.5" customHeight="1">
      <c r="A19" s="905">
        <v>14</v>
      </c>
      <c r="B19" s="906">
        <v>1462</v>
      </c>
      <c r="C19" s="906">
        <v>1297</v>
      </c>
      <c r="D19" s="906">
        <f t="shared" si="0"/>
        <v>2759</v>
      </c>
    </row>
    <row r="20" spans="1:4" ht="22.5" customHeight="1">
      <c r="A20" s="905">
        <v>15</v>
      </c>
      <c r="B20" s="906">
        <v>1389</v>
      </c>
      <c r="C20" s="906">
        <v>1408</v>
      </c>
      <c r="D20" s="906">
        <f t="shared" si="0"/>
        <v>2797</v>
      </c>
    </row>
    <row r="21" spans="1:4" ht="22.5" customHeight="1">
      <c r="A21" s="905">
        <v>16</v>
      </c>
      <c r="B21" s="906">
        <v>1446</v>
      </c>
      <c r="C21" s="906">
        <v>1389</v>
      </c>
      <c r="D21" s="906">
        <f t="shared" si="0"/>
        <v>2835</v>
      </c>
    </row>
    <row r="22" spans="1:4" ht="22.5" customHeight="1">
      <c r="A22" s="905">
        <v>17</v>
      </c>
      <c r="B22" s="906">
        <v>1514</v>
      </c>
      <c r="C22" s="906">
        <v>1420</v>
      </c>
      <c r="D22" s="906">
        <f>B22+C22</f>
        <v>2934</v>
      </c>
    </row>
    <row r="23" spans="1:4" ht="22.5" customHeight="1">
      <c r="A23" s="905">
        <v>18</v>
      </c>
      <c r="B23" s="906">
        <v>1470</v>
      </c>
      <c r="C23" s="906">
        <v>1445</v>
      </c>
      <c r="D23" s="906">
        <f>B23+C23</f>
        <v>2915</v>
      </c>
    </row>
  </sheetData>
  <customSheetViews>
    <customSheetView guid="{7638DF67-4320-4B2E-8CED-F30400A22A6F}" showGridLines="0" printArea="1">
      <selection activeCell="G20" sqref="G20"/>
      <colBreaks count="1" manualBreakCount="1">
        <brk id="5" max="1048575" man="1"/>
      </colBreaks>
      <pageMargins left="0.7" right="0.7" top="0.75" bottom="0.75" header="0.3" footer="0.3"/>
      <pageSetup paperSize="9" scale="99" orientation="portrait" horizontalDpi="300" verticalDpi="300" r:id="rId1"/>
    </customSheetView>
    <customSheetView guid="{033C36F7-E1E4-46BF-954B-BBA7310CE75C}" showGridLines="0">
      <selection activeCell="G20" sqref="G20"/>
      <colBreaks count="1" manualBreakCount="1">
        <brk id="5" max="1048575" man="1"/>
      </colBreaks>
      <pageMargins left="0.7" right="0.7" top="0.75" bottom="0.75" header="0.3" footer="0.3"/>
      <pageSetup paperSize="9" scale="99" orientation="portrait" horizontalDpi="300" verticalDpi="300" r:id="rId2"/>
    </customSheetView>
    <customSheetView guid="{36472B0F-2A8F-4437-8A5B-DB8B4B6E968E}" showGridLines="0" printArea="1">
      <selection activeCell="T13" sqref="T13"/>
      <colBreaks count="1" manualBreakCount="1">
        <brk id="5" max="1048575" man="1"/>
      </colBreaks>
      <pageMargins left="0.7" right="0.7" top="0.75" bottom="0.75" header="0.3" footer="0.3"/>
      <pageSetup paperSize="9" scale="99" orientation="portrait" horizontalDpi="300" verticalDpi="300" r:id="rId3"/>
    </customSheetView>
    <customSheetView guid="{2D0A6E8D-0408-4801-8FAA-C5FD88FF0EC2}" showGridLines="0">
      <selection activeCell="G20" sqref="G20"/>
      <colBreaks count="1" manualBreakCount="1">
        <brk id="5" max="1048575" man="1"/>
      </colBreaks>
      <pageMargins left="0.7" right="0.7" top="0.75" bottom="0.75" header="0.3" footer="0.3"/>
      <pageSetup paperSize="9" scale="99" orientation="portrait" horizontalDpi="300" verticalDpi="300" r:id="rId4"/>
    </customSheetView>
    <customSheetView guid="{CCAE2F8D-A096-471A-A5DB-761473E75C80}" showGridLines="0" printArea="1">
      <selection activeCell="G20" sqref="G20"/>
      <colBreaks count="1" manualBreakCount="1">
        <brk id="5" max="1048575" man="1"/>
      </colBreaks>
      <pageMargins left="0.7" right="0.7" top="0.75" bottom="0.75" header="0.3" footer="0.3"/>
      <pageSetup paperSize="9" scale="99" orientation="portrait" horizontalDpi="300" verticalDpi="300" r:id="rId5"/>
    </customSheetView>
    <customSheetView guid="{A70FDA42-82B2-4F14-8984-2E2044C05861}" showGridLines="0">
      <selection activeCell="G20" sqref="G20"/>
      <colBreaks count="1" manualBreakCount="1">
        <brk id="5" max="1048575" man="1"/>
      </colBreaks>
      <pageMargins left="0.7" right="0.7" top="0.75" bottom="0.75" header="0.3" footer="0.3"/>
      <pageSetup paperSize="9" scale="99" orientation="portrait" horizontalDpi="300" verticalDpi="300" r:id="rId6"/>
    </customSheetView>
    <customSheetView guid="{F8F8F397-D6A3-4BD0-9E53-3D39483D1CBF}" showGridLines="0">
      <selection activeCell="G20" sqref="G20"/>
      <colBreaks count="1" manualBreakCount="1">
        <brk id="5" max="1048575" man="1"/>
      </colBreaks>
      <pageMargins left="0.7" right="0.7" top="0.75" bottom="0.75" header="0.3" footer="0.3"/>
      <pageSetup paperSize="9" scale="99" orientation="portrait" horizontalDpi="300" verticalDpi="300" r:id="rId7"/>
    </customSheetView>
    <customSheetView guid="{D673FFEC-E07D-49B9-A0FC-BCF5FDFD2C67}" showGridLines="0">
      <selection activeCell="T13" sqref="T13"/>
      <colBreaks count="1" manualBreakCount="1">
        <brk id="5" max="1048575" man="1"/>
      </colBreaks>
      <pageMargins left="0.7" right="0.7" top="0.75" bottom="0.75" header="0.3" footer="0.3"/>
      <pageSetup paperSize="9" scale="99" orientation="portrait" horizontalDpi="300" verticalDpi="300" r:id="rId8"/>
    </customSheetView>
    <customSheetView guid="{EE98275F-E3BA-4A7E-BE2A-0F7F35847352}" showGridLines="0" printArea="1">
      <selection activeCell="T13" sqref="T13"/>
      <colBreaks count="1" manualBreakCount="1">
        <brk id="5" max="1048575" man="1"/>
      </colBreaks>
      <pageMargins left="0.7" right="0.7" top="0.75" bottom="0.75" header="0.3" footer="0.3"/>
      <pageSetup paperSize="9" scale="99" orientation="portrait" horizontalDpi="300" verticalDpi="300" r:id="rId9"/>
    </customSheetView>
    <customSheetView guid="{97E03D02-D480-4666-A6E1-59D4144B3FD9}" showGridLines="0" printArea="1">
      <selection activeCell="T13" sqref="T13"/>
      <colBreaks count="1" manualBreakCount="1">
        <brk id="5" max="1048575" man="1"/>
      </colBreaks>
      <pageMargins left="0.7" right="0.7" top="0.75" bottom="0.75" header="0.3" footer="0.3"/>
      <pageSetup paperSize="9" scale="99" orientation="portrait" horizontalDpi="300" verticalDpi="300" r:id="rId10"/>
    </customSheetView>
    <customSheetView guid="{9A3FFD83-48B2-47DA-8A5E-53892F5AF928}" showGridLines="0" printArea="1">
      <selection activeCell="G20" sqref="G20"/>
      <colBreaks count="1" manualBreakCount="1">
        <brk id="5" max="1048575" man="1"/>
      </colBreaks>
      <pageMargins left="0.7" right="0.7" top="0.75" bottom="0.75" header="0.3" footer="0.3"/>
      <pageSetup paperSize="9" scale="99" orientation="portrait" horizontalDpi="300" verticalDpi="300" r:id="rId11"/>
    </customSheetView>
    <customSheetView guid="{717D5D0E-03BD-42FE-B02F-A9FF9CADF1A5}" showGridLines="0">
      <selection activeCell="G20" sqref="G20"/>
      <colBreaks count="1" manualBreakCount="1">
        <brk id="5" max="1048575" man="1"/>
      </colBreaks>
      <pageMargins left="0.7" right="0.7" top="0.75" bottom="0.75" header="0.3" footer="0.3"/>
      <pageSetup paperSize="9" scale="99" orientation="portrait" horizontalDpi="300" verticalDpi="300" r:id="rId12"/>
    </customSheetView>
    <customSheetView guid="{30A2590E-B68F-488E-B4E2-55E3D8A53AAC}" showGridLines="0">
      <selection activeCell="G20" sqref="G20"/>
      <colBreaks count="1" manualBreakCount="1">
        <brk id="5" max="1048575" man="1"/>
      </colBreaks>
      <pageMargins left="0.7" right="0.7" top="0.75" bottom="0.75" header="0.3" footer="0.3"/>
      <pageSetup paperSize="9" scale="99" orientation="portrait" horizontalDpi="300" verticalDpi="300" r:id="rId13"/>
    </customSheetView>
    <customSheetView guid="{031DD57E-C293-423A-8DF7-B2FDC9241663}" showGridLines="0">
      <selection activeCell="E4" sqref="E4"/>
      <colBreaks count="1" manualBreakCount="1">
        <brk id="5" max="1048575" man="1"/>
      </colBreaks>
      <pageMargins left="0.7" right="0.7" top="0.75" bottom="0.75" header="0.3" footer="0.3"/>
      <pageSetup paperSize="9" scale="99" orientation="portrait" horizontalDpi="300" verticalDpi="300" r:id="rId14"/>
    </customSheetView>
    <customSheetView guid="{F9B3178F-FE3C-420E-BE2A-18A94A5552B8}" showGridLines="0">
      <colBreaks count="1" manualBreakCount="1">
        <brk id="5" max="1048575" man="1"/>
      </colBreaks>
      <pageMargins left="0.7" right="0.7" top="0.75" bottom="0.75" header="0.3" footer="0.3"/>
      <pageSetup paperSize="9" scale="99" orientation="portrait" horizontalDpi="300" verticalDpi="300" r:id="rId15"/>
    </customSheetView>
    <customSheetView guid="{F314B098-4B95-4B92-8423-CB04A69922DF}" showGridLines="0" printArea="1">
      <colBreaks count="1" manualBreakCount="1">
        <brk id="5" max="1048575" man="1"/>
      </colBreaks>
      <pageMargins left="0.7" right="0.7" top="0.75" bottom="0.75" header="0.3" footer="0.3"/>
      <pageSetup paperSize="9" scale="99" orientation="portrait" horizontalDpi="300" verticalDpi="300" r:id="rId16"/>
    </customSheetView>
    <customSheetView guid="{BBA60712-7519-46EB-A3CF-B043CF2D8D90}" showGridLines="0" printArea="1">
      <colBreaks count="1" manualBreakCount="1">
        <brk id="5" max="1048575" man="1"/>
      </colBreaks>
      <pageMargins left="0.7" right="0.7" top="0.75" bottom="0.75" header="0.3" footer="0.3"/>
      <pageSetup paperSize="9" scale="99" orientation="portrait" horizontalDpi="300" verticalDpi="300" r:id="rId17"/>
    </customSheetView>
    <customSheetView guid="{FAEA9D20-506D-4159-8291-B8ED06C29A08}" showGridLines="0">
      <colBreaks count="1" manualBreakCount="1">
        <brk id="5" max="1048575" man="1"/>
      </colBreaks>
      <pageMargins left="0.7" right="0.7" top="0.75" bottom="0.75" header="0.3" footer="0.3"/>
      <pageSetup paperSize="9" scale="99" orientation="portrait" horizontalDpi="300" verticalDpi="300" r:id="rId18"/>
    </customSheetView>
    <customSheetView guid="{499C3B7B-ECFB-4FFB-BA0B-0B7B9DCC326F}" showGridLines="0" printArea="1">
      <colBreaks count="1" manualBreakCount="1">
        <brk id="5" max="1048575" man="1"/>
      </colBreaks>
      <pageMargins left="0.7" right="0.7" top="0.75" bottom="0.75" header="0.3" footer="0.3"/>
      <pageSetup paperSize="9" scale="99" orientation="portrait" horizontalDpi="300" verticalDpi="300" r:id="rId19"/>
    </customSheetView>
    <customSheetView guid="{582EB886-5348-41F7-B6C3-7D5782D3ACD9}" showGridLines="0">
      <colBreaks count="1" manualBreakCount="1">
        <brk id="5" max="1048575" man="1"/>
      </colBreaks>
      <pageMargins left="0.7" right="0.7" top="0.75" bottom="0.75" header="0.3" footer="0.3"/>
      <pageSetup paperSize="9" scale="99" orientation="portrait" horizontalDpi="300" verticalDpi="300" r:id="rId20"/>
    </customSheetView>
    <customSheetView guid="{67A28A89-E198-4A6E-809F-7C1EE1D592B0}" showGridLines="0" printArea="1">
      <colBreaks count="1" manualBreakCount="1">
        <brk id="5" max="1048575" man="1"/>
      </colBreaks>
      <pageMargins left="0.7" right="0.7" top="0.75" bottom="0.75" header="0.3" footer="0.3"/>
      <pageSetup paperSize="9" scale="99" orientation="portrait" horizontalDpi="300" verticalDpi="300" r:id="rId21"/>
    </customSheetView>
    <customSheetView guid="{CED0B8D9-B004-48AD-A858-70C151F3F6A0}" showGridLines="0">
      <colBreaks count="1" manualBreakCount="1">
        <brk id="5" max="1048575" man="1"/>
      </colBreaks>
      <pageMargins left="0.7" right="0.7" top="0.75" bottom="0.75" header="0.3" footer="0.3"/>
      <pageSetup paperSize="9" scale="99" orientation="portrait" horizontalDpi="300" verticalDpi="300" r:id="rId22"/>
    </customSheetView>
    <customSheetView guid="{76A99285-706C-47CC-88FC-63EDE717FCB7}" showGridLines="0">
      <colBreaks count="1" manualBreakCount="1">
        <brk id="5" max="1048575" man="1"/>
      </colBreaks>
      <pageMargins left="0.7" right="0.7" top="0.75" bottom="0.75" header="0.3" footer="0.3"/>
      <pageSetup paperSize="9" scale="99" orientation="portrait" horizontalDpi="300" verticalDpi="300" r:id="rId23"/>
    </customSheetView>
    <customSheetView guid="{00865AC3-5823-4499-87D6-A32864153DFC}" showGridLines="0">
      <colBreaks count="1" manualBreakCount="1">
        <brk id="5" max="1048575" man="1"/>
      </colBreaks>
      <pageMargins left="0.7" right="0.7" top="0.75" bottom="0.75" header="0.3" footer="0.3"/>
      <pageSetup paperSize="9" scale="99" orientation="portrait" horizontalDpi="300" verticalDpi="300" r:id="rId24"/>
    </customSheetView>
    <customSheetView guid="{4C996794-21C9-40EE-B88C-250D84FCBF6D}" scale="85" showGridLines="0" printArea="1">
      <colBreaks count="1" manualBreakCount="1">
        <brk id="5" max="1048575" man="1"/>
      </colBreaks>
      <pageMargins left="0.7" right="0.7" top="0.75" bottom="0.75" header="0.3" footer="0.3"/>
      <pageSetup paperSize="9" scale="99" orientation="portrait" horizontalDpi="300" verticalDpi="300" r:id="rId25"/>
    </customSheetView>
    <customSheetView guid="{730C8BCB-35C7-41C2-8A28-9035E6835433}" scale="85" showGridLines="0">
      <colBreaks count="1" manualBreakCount="1">
        <brk id="5" max="1048575" man="1"/>
      </colBreaks>
      <pageMargins left="0.7" right="0.7" top="0.75" bottom="0.75" header="0.3" footer="0.3"/>
      <pageSetup paperSize="9" scale="99" orientation="portrait" horizontalDpi="300" verticalDpi="300" r:id="rId26"/>
    </customSheetView>
    <customSheetView guid="{53F629EA-943E-4BA6-8572-8C25DF74046C}" scale="85" showGridLines="0">
      <colBreaks count="1" manualBreakCount="1">
        <brk id="5" max="1048575" man="1"/>
      </colBreaks>
      <pageMargins left="0.7" right="0.7" top="0.75" bottom="0.75" header="0.3" footer="0.3"/>
      <pageSetup paperSize="9" scale="99" orientation="portrait" horizontalDpi="300" verticalDpi="300" r:id="rId27"/>
    </customSheetView>
    <customSheetView guid="{607BA1E7-39D6-42C5-94A0-79958193A92D}" scale="85" showGridLines="0">
      <colBreaks count="1" manualBreakCount="1">
        <brk id="5" max="1048575" man="1"/>
      </colBreaks>
      <pageMargins left="0.7" right="0.7" top="0.75" bottom="0.75" header="0.3" footer="0.3"/>
      <pageSetup paperSize="9" scale="99" orientation="portrait" horizontalDpi="300" verticalDpi="300" r:id="rId28"/>
    </customSheetView>
    <customSheetView guid="{8EB6928C-5D8E-417C-8B5C-C28F488EA60F}" scale="85" showGridLines="0">
      <colBreaks count="1" manualBreakCount="1">
        <brk id="5" max="1048575" man="1"/>
      </colBreaks>
      <pageMargins left="0.7" right="0.7" top="0.75" bottom="0.75" header="0.3" footer="0.3"/>
      <pageSetup paperSize="9" scale="99" orientation="portrait" horizontalDpi="300" verticalDpi="300" r:id="rId29"/>
    </customSheetView>
    <customSheetView guid="{7633100C-5BBA-4367-90F6-351983AFCCA3}" scale="85" showGridLines="0">
      <colBreaks count="1" manualBreakCount="1">
        <brk id="5" max="1048575" man="1"/>
      </colBreaks>
      <pageMargins left="0.7" right="0.7" top="0.75" bottom="0.75" header="0.3" footer="0.3"/>
      <pageSetup paperSize="9" scale="99" orientation="portrait" horizontalDpi="300" verticalDpi="300" r:id="rId30"/>
    </customSheetView>
    <customSheetView guid="{A7A8BE2C-D7F6-43E2-B07A-EC84F7EA809C}" scale="85" showGridLines="0" printArea="1">
      <colBreaks count="1" manualBreakCount="1">
        <brk id="5" max="1048575" man="1"/>
      </colBreaks>
      <pageMargins left="0.7" right="0.7" top="0.75" bottom="0.75" header="0.3" footer="0.3"/>
      <pageSetup paperSize="9" scale="99" orientation="portrait" horizontalDpi="300" verticalDpi="300" r:id="rId31"/>
    </customSheetView>
    <customSheetView guid="{B08340CC-2F8B-4F4E-9370-E7DB80052212}" scale="115" showGridLines="0">
      <colBreaks count="1" manualBreakCount="1">
        <brk id="5" max="1048575" man="1"/>
      </colBreaks>
      <pageMargins left="0.7" right="0.7" top="0.75" bottom="0.75" header="0.3" footer="0.3"/>
      <pageSetup paperSize="9" scale="99" orientation="portrait" horizontalDpi="300" verticalDpi="300" r:id="rId32"/>
    </customSheetView>
    <customSheetView guid="{441DB8A6-A33C-419D-875A-3F2FFBE6E0E8}" showGridLines="0">
      <colBreaks count="1" manualBreakCount="1">
        <brk id="5" max="1048575" man="1"/>
      </colBreaks>
      <pageMargins left="0.7" right="0.7" top="0.75" bottom="0.75" header="0.3" footer="0.3"/>
      <pageSetup paperSize="9" scale="99" orientation="portrait" horizontalDpi="300" verticalDpi="300" r:id="rId33"/>
    </customSheetView>
    <customSheetView guid="{2BC28E4B-9C81-4843-8B55-63150A8DD92B}" showGridLines="0">
      <colBreaks count="1" manualBreakCount="1">
        <brk id="5" max="1048575" man="1"/>
      </colBreaks>
      <pageMargins left="0.7" right="0.7" top="0.75" bottom="0.75" header="0.3" footer="0.3"/>
      <pageSetup paperSize="9" scale="99" orientation="portrait" horizontalDpi="300" verticalDpi="300" r:id="rId34"/>
    </customSheetView>
    <customSheetView guid="{CEC8D9A4-667A-441A-B348-38BA69B851DA}" showGridLines="0">
      <colBreaks count="1" manualBreakCount="1">
        <brk id="5" max="1048575" man="1"/>
      </colBreaks>
      <pageMargins left="0.7" right="0.7" top="0.75" bottom="0.75" header="0.3" footer="0.3"/>
      <pageSetup paperSize="9" scale="99" orientation="portrait" horizontalDpi="300" verticalDpi="300" r:id="rId35"/>
    </customSheetView>
    <customSheetView guid="{84F041DC-148A-40FE-A6D1-68C2D054DF55}" showGridLines="0">
      <colBreaks count="1" manualBreakCount="1">
        <brk id="5" max="1048575" man="1"/>
      </colBreaks>
      <pageMargins left="0.7" right="0.7" top="0.75" bottom="0.75" header="0.3" footer="0.3"/>
      <pageSetup paperSize="9" scale="99" orientation="portrait" horizontalDpi="300" verticalDpi="300" r:id="rId36"/>
    </customSheetView>
    <customSheetView guid="{EA8DD5C4-37CD-4D83-93C6-8AAE3FA22626}" showGridLines="0">
      <colBreaks count="1" manualBreakCount="1">
        <brk id="5" max="1048575" man="1"/>
      </colBreaks>
      <pageMargins left="0.7" right="0.7" top="0.75" bottom="0.75" header="0.3" footer="0.3"/>
      <pageSetup paperSize="9" scale="99" orientation="portrait" horizontalDpi="300" verticalDpi="300" r:id="rId37"/>
    </customSheetView>
    <customSheetView guid="{EB719729-E4E7-4A6B-A0F2-B45634A8A39C}" showGridLines="0">
      <colBreaks count="1" manualBreakCount="1">
        <brk id="5" max="1048575" man="1"/>
      </colBreaks>
      <pageMargins left="0.7" right="0.7" top="0.75" bottom="0.75" header="0.3" footer="0.3"/>
      <pageSetup paperSize="9" scale="99" orientation="portrait" horizontalDpi="300" verticalDpi="300" r:id="rId38"/>
    </customSheetView>
    <customSheetView guid="{3BCE3315-BEC0-4AD9-A818-0BC0D795FE7B}" showGridLines="0" printArea="1">
      <colBreaks count="1" manualBreakCount="1">
        <brk id="5" max="1048575" man="1"/>
      </colBreaks>
      <pageMargins left="0.7" right="0.7" top="0.75" bottom="0.75" header="0.3" footer="0.3"/>
      <pageSetup paperSize="9" scale="99" orientation="portrait" horizontalDpi="300" verticalDpi="300" r:id="rId39"/>
    </customSheetView>
    <customSheetView guid="{D5E8139D-26D3-42E5-96BB-6121322C48CB}" showGridLines="0">
      <colBreaks count="1" manualBreakCount="1">
        <brk id="5" max="1048575" man="1"/>
      </colBreaks>
      <pageMargins left="0.7" right="0.7" top="0.75" bottom="0.75" header="0.3" footer="0.3"/>
      <pageSetup paperSize="9" scale="99" orientation="portrait" horizontalDpi="300" verticalDpi="300" r:id="rId40"/>
    </customSheetView>
    <customSheetView guid="{A7A537DD-3639-4028-8374-24EF93F7F50D}" showGridLines="0" printArea="1">
      <colBreaks count="1" manualBreakCount="1">
        <brk id="5" max="1048575" man="1"/>
      </colBreaks>
      <pageMargins left="0.7" right="0.7" top="0.75" bottom="0.75" header="0.3" footer="0.3"/>
      <pageSetup paperSize="9" scale="99" orientation="portrait" horizontalDpi="300" verticalDpi="300" r:id="rId41"/>
    </customSheetView>
    <customSheetView guid="{0B51740E-E870-447D-82CF-F9426A0FDB8A}" showGridLines="0">
      <colBreaks count="1" manualBreakCount="1">
        <brk id="5" max="1048575" man="1"/>
      </colBreaks>
      <pageMargins left="0.7" right="0.7" top="0.75" bottom="0.75" header="0.3" footer="0.3"/>
      <pageSetup paperSize="9" scale="99" orientation="portrait" horizontalDpi="300" verticalDpi="300" r:id="rId42"/>
    </customSheetView>
    <customSheetView guid="{B25978DA-B72A-4DF3-B7F6-0B7323E18582}" showGridLines="0">
      <colBreaks count="1" manualBreakCount="1">
        <brk id="5" max="1048575" man="1"/>
      </colBreaks>
      <pageMargins left="0.7" right="0.7" top="0.75" bottom="0.75" header="0.3" footer="0.3"/>
      <pageSetup paperSize="9" scale="99" orientation="portrait" horizontalDpi="300" verticalDpi="300" r:id="rId43"/>
    </customSheetView>
    <customSheetView guid="{1FD8CC80-ABBD-4004-965D-7C3A94C6060A}" showGridLines="0" printArea="1">
      <colBreaks count="1" manualBreakCount="1">
        <brk id="5" max="1048575" man="1"/>
      </colBreaks>
      <pageMargins left="0.7" right="0.7" top="0.75" bottom="0.75" header="0.3" footer="0.3"/>
      <pageSetup paperSize="9" scale="99" orientation="portrait" horizontalDpi="300" verticalDpi="300" r:id="rId44"/>
    </customSheetView>
    <customSheetView guid="{4B3B3520-A8B7-4246-A658-5E3046C11156}" showGridLines="0" printArea="1">
      <selection activeCell="G20" sqref="G20"/>
      <colBreaks count="1" manualBreakCount="1">
        <brk id="5" max="1048575" man="1"/>
      </colBreaks>
      <pageMargins left="0.7" right="0.7" top="0.75" bottom="0.75" header="0.3" footer="0.3"/>
      <pageSetup paperSize="9" scale="99" orientation="portrait" horizontalDpi="300" verticalDpi="300" r:id="rId45"/>
    </customSheetView>
    <customSheetView guid="{8AC86257-3275-45B0-9EB5-FCC978284538}" showGridLines="0">
      <selection activeCell="G20" sqref="G20"/>
      <colBreaks count="1" manualBreakCount="1">
        <brk id="5" max="1048575" man="1"/>
      </colBreaks>
      <pageMargins left="0.7" right="0.7" top="0.75" bottom="0.75" header="0.3" footer="0.3"/>
      <pageSetup paperSize="9" scale="99" orientation="portrait" horizontalDpi="300" verticalDpi="300" r:id="rId46"/>
    </customSheetView>
    <customSheetView guid="{E45D6C9F-29CA-4814-BB11-FCF7794E8FD9}" showGridLines="0" printArea="1">
      <selection activeCell="G20" sqref="G20"/>
      <colBreaks count="1" manualBreakCount="1">
        <brk id="5" max="1048575" man="1"/>
      </colBreaks>
      <pageMargins left="0.7" right="0.7" top="0.75" bottom="0.75" header="0.3" footer="0.3"/>
      <pageSetup paperSize="9" scale="99" orientation="portrait" horizontalDpi="300" verticalDpi="300" r:id="rId47"/>
    </customSheetView>
    <customSheetView guid="{8B4E2514-D1F2-4DC0-817C-9C588D7DCCCB}" showGridLines="0" printArea="1">
      <selection activeCell="T13" sqref="T13"/>
      <colBreaks count="1" manualBreakCount="1">
        <brk id="5" max="1048575" man="1"/>
      </colBreaks>
      <pageMargins left="0.7" right="0.7" top="0.75" bottom="0.75" header="0.3" footer="0.3"/>
      <pageSetup paperSize="9" scale="99" orientation="portrait" horizontalDpi="300" verticalDpi="300" r:id="rId48"/>
    </customSheetView>
    <customSheetView guid="{C0326AA0-4A84-4874-8CF5-FBF582EDE8E4}" showGridLines="0" printArea="1">
      <selection activeCell="T13" sqref="T13"/>
      <colBreaks count="1" manualBreakCount="1">
        <brk id="5" max="1048575" man="1"/>
      </colBreaks>
      <pageMargins left="0.7" right="0.7" top="0.75" bottom="0.75" header="0.3" footer="0.3"/>
      <pageSetup paperSize="9" scale="99" orientation="portrait" horizontalDpi="300" verticalDpi="300" r:id="rId49"/>
    </customSheetView>
    <customSheetView guid="{59B93C71-A242-4D48-B468-4BF3F954629F}" showGridLines="0" printArea="1">
      <selection activeCell="G20" sqref="G20"/>
      <colBreaks count="1" manualBreakCount="1">
        <brk id="5" max="1048575" man="1"/>
      </colBreaks>
      <pageMargins left="0.7" right="0.7" top="0.75" bottom="0.75" header="0.3" footer="0.3"/>
      <pageSetup paperSize="9" scale="99" orientation="portrait" horizontalDpi="300" verticalDpi="300" r:id="rId50"/>
    </customSheetView>
    <customSheetView guid="{1E58E4D1-4C75-4B8C-BEB1-17A46DD86746}" showGridLines="0">
      <selection activeCell="G20" sqref="G20"/>
      <colBreaks count="1" manualBreakCount="1">
        <brk id="5" max="1048575" man="1"/>
      </colBreaks>
      <pageMargins left="0.7" right="0.7" top="0.75" bottom="0.75" header="0.3" footer="0.3"/>
      <pageSetup paperSize="9" scale="99" orientation="portrait" horizontalDpi="300" verticalDpi="300" r:id="rId51"/>
    </customSheetView>
    <customSheetView guid="{D71B0015-E1E5-4683-BC96-4B8372B0A92C}" showGridLines="0" printArea="1">
      <selection activeCell="G20" sqref="G20"/>
      <colBreaks count="1" manualBreakCount="1">
        <brk id="5" max="1048575" man="1"/>
      </colBreaks>
      <pageMargins left="0.7" right="0.7" top="0.75" bottom="0.75" header="0.3" footer="0.3"/>
      <pageSetup paperSize="9" scale="99" orientation="portrait" horizontalDpi="300" verticalDpi="300" r:id="rId52"/>
    </customSheetView>
    <customSheetView guid="{7A9295A9-5D4A-4252-8AE5-EAA229FB3161}" showGridLines="0" printArea="1">
      <selection activeCell="G20" sqref="G20"/>
      <colBreaks count="1" manualBreakCount="1">
        <brk id="5" max="1048575" man="1"/>
      </colBreaks>
      <pageMargins left="0.7" right="0.7" top="0.75" bottom="0.75" header="0.3" footer="0.3"/>
      <pageSetup paperSize="9" scale="99" orientation="portrait" horizontalDpi="300" verticalDpi="300" r:id="rId53"/>
    </customSheetView>
    <customSheetView guid="{034C4040-D496-4677-9760-C8AFC8A3816C}" showGridLines="0">
      <selection activeCell="G20" sqref="G20"/>
      <colBreaks count="1" manualBreakCount="1">
        <brk id="5" max="1048575" man="1"/>
      </colBreaks>
      <pageMargins left="0.7" right="0.7" top="0.75" bottom="0.75" header="0.3" footer="0.3"/>
      <pageSetup paperSize="9" scale="99" orientation="portrait" horizontalDpi="300" verticalDpi="300" r:id="rId54"/>
    </customSheetView>
    <customSheetView guid="{430D13A4-4EC3-4F3B-94F5-67B604D20D98}" showGridLines="0" printArea="1">
      <selection activeCell="G20" sqref="G20"/>
      <colBreaks count="1" manualBreakCount="1">
        <brk id="5" max="1048575" man="1"/>
      </colBreaks>
      <pageMargins left="0.7" right="0.7" top="0.75" bottom="0.75" header="0.3" footer="0.3"/>
      <pageSetup paperSize="9" scale="99" orientation="portrait" horizontalDpi="300" verticalDpi="300" r:id="rId55"/>
    </customSheetView>
    <customSheetView guid="{337CCED3-5E6B-4E3D-BC98-489707EF974E}" showGridLines="0" printArea="1">
      <selection activeCell="G20" sqref="G20"/>
      <colBreaks count="1" manualBreakCount="1">
        <brk id="5" max="1048575" man="1"/>
      </colBreaks>
      <pageMargins left="0.7" right="0.7" top="0.75" bottom="0.75" header="0.3" footer="0.3"/>
      <pageSetup paperSize="9" scale="99" orientation="portrait" horizontalDpi="300" verticalDpi="300" r:id="rId56"/>
    </customSheetView>
    <customSheetView guid="{0EDD8A79-DA95-4C03-AB90-8EF8BEF7366A}" showGridLines="0">
      <selection activeCell="G20" sqref="G20"/>
      <colBreaks count="1" manualBreakCount="1">
        <brk id="5" max="1048575" man="1"/>
      </colBreaks>
      <pageMargins left="0.7" right="0.7" top="0.75" bottom="0.75" header="0.3" footer="0.3"/>
      <pageSetup paperSize="9" scale="99" orientation="portrait" horizontalDpi="300" verticalDpi="300" r:id="rId57"/>
    </customSheetView>
    <customSheetView guid="{214495F1-9B71-47E5-887D-A07A1A95C8B8}" showGridLines="0">
      <selection activeCell="G20" sqref="G20"/>
      <colBreaks count="1" manualBreakCount="1">
        <brk id="5" max="1048575" man="1"/>
      </colBreaks>
      <pageMargins left="0.7" right="0.7" top="0.75" bottom="0.75" header="0.3" footer="0.3"/>
      <pageSetup paperSize="9" scale="99" orientation="portrait" horizontalDpi="300" verticalDpi="300" r:id="rId58"/>
    </customSheetView>
    <customSheetView guid="{CD8CBEF9-02F2-47BF-8155-972E366007BB}" showGridLines="0" printArea="1">
      <selection activeCell="G20" sqref="G20"/>
      <colBreaks count="1" manualBreakCount="1">
        <brk id="5" max="1048575" man="1"/>
      </colBreaks>
      <pageMargins left="0.7" right="0.7" top="0.75" bottom="0.75" header="0.3" footer="0.3"/>
      <pageSetup paperSize="9" scale="99" orientation="portrait" horizontalDpi="300" verticalDpi="300" r:id="rId59"/>
    </customSheetView>
    <customSheetView guid="{BD61EDB6-A93F-4890-AEDE-32E26E64EB3F}" showGridLines="0" printArea="1">
      <selection activeCell="G20" sqref="G20"/>
      <colBreaks count="1" manualBreakCount="1">
        <brk id="5" max="1048575" man="1"/>
      </colBreaks>
      <pageMargins left="0.7" right="0.7" top="0.75" bottom="0.75" header="0.3" footer="0.3"/>
      <pageSetup paperSize="9" scale="99" orientation="portrait" horizontalDpi="300" verticalDpi="300" r:id="rId60"/>
    </customSheetView>
    <customSheetView guid="{2551149C-B400-4FF7-9C66-7D38AF192CD3}" showGridLines="0">
      <selection activeCell="G20" sqref="G20"/>
      <colBreaks count="1" manualBreakCount="1">
        <brk id="5" max="1048575" man="1"/>
      </colBreaks>
      <pageMargins left="0.7" right="0.7" top="0.75" bottom="0.75" header="0.3" footer="0.3"/>
      <pageSetup paperSize="9" scale="99" orientation="portrait" horizontalDpi="300" verticalDpi="300" r:id="rId61"/>
    </customSheetView>
    <customSheetView guid="{F0A88F7F-B050-44D2-9557-2B68B424EAF3}" showGridLines="0">
      <selection activeCell="G20" sqref="G20"/>
      <colBreaks count="1" manualBreakCount="1">
        <brk id="5" max="1048575" man="1"/>
      </colBreaks>
      <pageMargins left="0.7" right="0.7" top="0.75" bottom="0.75" header="0.3" footer="0.3"/>
      <pageSetup paperSize="9" scale="99" orientation="portrait" horizontalDpi="300" verticalDpi="300" r:id="rId62"/>
    </customSheetView>
    <customSheetView guid="{2868789A-41EF-4245-B3C9-D4B5F666F8F4}" showGridLines="0" printArea="1">
      <selection activeCell="G20" sqref="G20"/>
      <colBreaks count="1" manualBreakCount="1">
        <brk id="5" max="1048575" man="1"/>
      </colBreaks>
      <pageMargins left="0.7" right="0.7" top="0.75" bottom="0.75" header="0.3" footer="0.3"/>
      <pageSetup paperSize="9" scale="99" orientation="portrait" horizontalDpi="300" verticalDpi="300" r:id="rId63"/>
    </customSheetView>
    <customSheetView guid="{D4061CCF-D275-4D76-9A0F-61EA73C6A533}" showGridLines="0" printArea="1">
      <selection activeCell="G20" sqref="G20"/>
      <colBreaks count="1" manualBreakCount="1">
        <brk id="5" max="1048575" man="1"/>
      </colBreaks>
      <pageMargins left="0.7" right="0.7" top="0.75" bottom="0.75" header="0.3" footer="0.3"/>
      <pageSetup paperSize="9" scale="99" orientation="portrait" horizontalDpi="300" verticalDpi="300" r:id="rId64"/>
    </customSheetView>
    <customSheetView guid="{EDD10121-F027-40CB-A383-1ABBBA7824D4}" showGridLines="0" printArea="1">
      <selection activeCell="G20" sqref="G20"/>
      <colBreaks count="1" manualBreakCount="1">
        <brk id="5" max="1048575" man="1"/>
      </colBreaks>
      <pageMargins left="0.7" right="0.7" top="0.75" bottom="0.75" header="0.3" footer="0.3"/>
      <pageSetup paperSize="9" scale="99" orientation="portrait" horizontalDpi="300" verticalDpi="300" r:id="rId65"/>
    </customSheetView>
    <customSheetView guid="{D6BD57F8-F6EE-4534-8181-C57064A1B98C}" scale="145" showGridLines="0">
      <selection activeCell="F19" sqref="F19"/>
      <colBreaks count="1" manualBreakCount="1">
        <brk id="5" max="1048575" man="1"/>
      </colBreaks>
      <pageMargins left="0.7" right="0.7" top="0.75" bottom="0.75" header="0.3" footer="0.3"/>
      <pageSetup paperSize="9" scale="99" orientation="portrait" horizontalDpi="300" verticalDpi="300" r:id="rId66"/>
    </customSheetView>
    <customSheetView guid="{277459B4-A39D-41CB-B2BE-AB6578293E76}" scale="145" showGridLines="0" printArea="1">
      <selection activeCell="F19" sqref="F19"/>
      <colBreaks count="1" manualBreakCount="1">
        <brk id="5" max="1048575" man="1"/>
      </colBreaks>
      <pageMargins left="0.7" right="0.7" top="0.75" bottom="0.75" header="0.3" footer="0.3"/>
      <pageSetup paperSize="9" scale="99" orientation="portrait" horizontalDpi="300" verticalDpi="300" r:id="rId67"/>
    </customSheetView>
  </customSheetViews>
  <phoneticPr fontId="7"/>
  <hyperlinks>
    <hyperlink ref="E1" location="目次!A1" display="目次へ戻る"/>
  </hyperlinks>
  <pageMargins left="0.7" right="0.7" top="0.75" bottom="0.75" header="0.3" footer="0.3"/>
  <pageSetup paperSize="9" scale="99" orientation="portrait" horizontalDpi="300" verticalDpi="300" r:id="rId68"/>
  <colBreaks count="1" manualBreakCount="1">
    <brk id="5" max="1048575" man="1"/>
  </colBreaks>
  <drawing r:id="rId6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8"/>
  <sheetViews>
    <sheetView showGridLines="0" zoomScale="115" zoomScaleNormal="115" zoomScaleSheetLayoutView="100" workbookViewId="0">
      <selection activeCell="E20" sqref="E20"/>
    </sheetView>
  </sheetViews>
  <sheetFormatPr defaultRowHeight="13.5"/>
  <cols>
    <col min="1" max="2" width="11.875" customWidth="1"/>
    <col min="3" max="4" width="14.625" customWidth="1"/>
    <col min="5" max="5" width="10.625" bestFit="1" customWidth="1"/>
    <col min="6" max="6" width="9.875" customWidth="1"/>
    <col min="15" max="15" width="9.25" bestFit="1" customWidth="1"/>
    <col min="18" max="18" width="13.125" customWidth="1"/>
    <col min="19" max="19" width="13.875" customWidth="1"/>
    <col min="20" max="20" width="6.875" customWidth="1"/>
  </cols>
  <sheetData>
    <row r="1" spans="1:7">
      <c r="E1" s="271" t="s">
        <v>399</v>
      </c>
    </row>
    <row r="2" spans="1:7">
      <c r="A2" t="s">
        <v>538</v>
      </c>
      <c r="G2" t="s">
        <v>538</v>
      </c>
    </row>
    <row r="4" spans="1:7" ht="37.5" customHeight="1">
      <c r="A4" s="50" t="s">
        <v>83</v>
      </c>
      <c r="B4" s="50" t="s">
        <v>332</v>
      </c>
      <c r="C4" s="50" t="s">
        <v>537</v>
      </c>
      <c r="D4" s="50" t="s">
        <v>536</v>
      </c>
    </row>
    <row r="5" spans="1:7" ht="22.5" customHeight="1">
      <c r="A5" s="50" t="s">
        <v>535</v>
      </c>
      <c r="B5" s="50" t="s">
        <v>118</v>
      </c>
      <c r="C5" s="135">
        <v>9330</v>
      </c>
      <c r="D5" s="84">
        <v>51900</v>
      </c>
    </row>
    <row r="6" spans="1:7" ht="22.5" customHeight="1">
      <c r="A6" s="50">
        <v>1995</v>
      </c>
      <c r="B6" s="50" t="s">
        <v>119</v>
      </c>
      <c r="C6" s="135">
        <v>9690</v>
      </c>
      <c r="D6" s="135">
        <v>50600</v>
      </c>
    </row>
    <row r="7" spans="1:7" ht="22.5" customHeight="1">
      <c r="A7" s="50">
        <v>2000</v>
      </c>
      <c r="B7" s="50" t="s">
        <v>120</v>
      </c>
      <c r="C7" s="135">
        <v>8820</v>
      </c>
      <c r="D7" s="135">
        <v>48300</v>
      </c>
    </row>
    <row r="8" spans="1:7" ht="22.5" customHeight="1">
      <c r="A8" s="50">
        <v>2005</v>
      </c>
      <c r="B8" s="50" t="s">
        <v>121</v>
      </c>
      <c r="C8" s="135">
        <v>8720</v>
      </c>
      <c r="D8" s="135">
        <v>47700</v>
      </c>
    </row>
    <row r="9" spans="1:7" ht="22.5" customHeight="1">
      <c r="A9" s="50">
        <v>2010</v>
      </c>
      <c r="B9" s="50" t="s">
        <v>106</v>
      </c>
      <c r="C9" s="135">
        <v>8510</v>
      </c>
      <c r="D9" s="135">
        <v>47300</v>
      </c>
    </row>
    <row r="10" spans="1:7" ht="22.5" customHeight="1">
      <c r="A10" s="50">
        <v>2015</v>
      </c>
      <c r="B10" s="50" t="s">
        <v>111</v>
      </c>
      <c r="C10" s="135">
        <v>8170</v>
      </c>
      <c r="D10" s="135">
        <v>45000</v>
      </c>
    </row>
    <row r="11" spans="1:7" ht="22.5" customHeight="1">
      <c r="A11" s="51">
        <v>2020</v>
      </c>
      <c r="B11" s="51" t="s">
        <v>116</v>
      </c>
      <c r="C11" s="84">
        <v>7960</v>
      </c>
      <c r="D11" s="84">
        <v>44300</v>
      </c>
    </row>
    <row r="12" spans="1:7" ht="22.5" customHeight="1"/>
    <row r="13" spans="1:7" ht="22.5" customHeight="1"/>
    <row r="14" spans="1:7" ht="22.5" customHeight="1"/>
    <row r="15" spans="1:7" ht="22.5" customHeight="1"/>
    <row r="16" spans="1:7" ht="22.5" customHeight="1"/>
    <row r="17" ht="22.5" customHeight="1"/>
    <row r="18" ht="22.5" customHeight="1"/>
  </sheetData>
  <customSheetViews>
    <customSheetView guid="{7638DF67-4320-4B2E-8CED-F30400A22A6F}" scale="115" showGridLines="0" printArea="1">
      <selection activeCell="E20" sqref="E20"/>
      <colBreaks count="1" manualBreakCount="1">
        <brk id="5" max="17" man="1"/>
      </colBreaks>
      <pageMargins left="0.25" right="0.25" top="0.75" bottom="0.75" header="0.3" footer="0.3"/>
      <pageSetup paperSize="9" orientation="portrait" horizontalDpi="300" verticalDpi="300" r:id="rId1"/>
      <headerFooter>
        <oddFooter>&amp;C- &amp;P -</oddFooter>
      </headerFooter>
    </customSheetView>
    <customSheetView guid="{033C36F7-E1E4-46BF-954B-BBA7310CE75C}" scale="115" showGridLines="0">
      <selection activeCell="E20" sqref="E20"/>
      <colBreaks count="1" manualBreakCount="1">
        <brk id="5" max="17" man="1"/>
      </colBreaks>
      <pageMargins left="0.25" right="0.25" top="0.75" bottom="0.75" header="0.3" footer="0.3"/>
      <pageSetup paperSize="9" orientation="portrait" horizontalDpi="300" verticalDpi="300" r:id="rId2"/>
      <headerFooter>
        <oddFooter>&amp;C- &amp;P -</oddFooter>
      </headerFooter>
    </customSheetView>
    <customSheetView guid="{36472B0F-2A8F-4437-8A5B-DB8B4B6E968E}" scale="115" showGridLines="0" printArea="1">
      <selection activeCell="E20" sqref="E20"/>
      <colBreaks count="1" manualBreakCount="1">
        <brk id="5" max="17" man="1"/>
      </colBreaks>
      <pageMargins left="0.25" right="0.25" top="0.75" bottom="0.75" header="0.3" footer="0.3"/>
      <pageSetup paperSize="9" orientation="portrait" horizontalDpi="300" verticalDpi="300" r:id="rId3"/>
      <headerFooter>
        <oddFooter>&amp;C- &amp;P -</oddFooter>
      </headerFooter>
    </customSheetView>
    <customSheetView guid="{2D0A6E8D-0408-4801-8FAA-C5FD88FF0EC2}" scale="115" showGridLines="0">
      <selection activeCell="E20" sqref="E20"/>
      <colBreaks count="1" manualBreakCount="1">
        <brk id="5" max="17" man="1"/>
      </colBreaks>
      <pageMargins left="0.25" right="0.25" top="0.75" bottom="0.75" header="0.3" footer="0.3"/>
      <pageSetup paperSize="9" orientation="portrait" horizontalDpi="300" verticalDpi="300" r:id="rId4"/>
      <headerFooter>
        <oddFooter>&amp;C- &amp;P -</oddFooter>
      </headerFooter>
    </customSheetView>
    <customSheetView guid="{CCAE2F8D-A096-471A-A5DB-761473E75C80}" scale="115" showGridLines="0" printArea="1">
      <selection activeCell="E20" sqref="E20"/>
      <colBreaks count="1" manualBreakCount="1">
        <brk id="5" max="17" man="1"/>
      </colBreaks>
      <pageMargins left="0.25" right="0.25" top="0.75" bottom="0.75" header="0.3" footer="0.3"/>
      <pageSetup paperSize="9" orientation="portrait" horizontalDpi="300" verticalDpi="300" r:id="rId5"/>
      <headerFooter>
        <oddFooter>&amp;C- &amp;P -</oddFooter>
      </headerFooter>
    </customSheetView>
    <customSheetView guid="{A70FDA42-82B2-4F14-8984-2E2044C05861}" scale="115" showGridLines="0">
      <selection activeCell="E20" sqref="E20"/>
      <colBreaks count="1" manualBreakCount="1">
        <brk id="5" max="17" man="1"/>
      </colBreaks>
      <pageMargins left="0.25" right="0.25" top="0.75" bottom="0.75" header="0.3" footer="0.3"/>
      <pageSetup paperSize="9" orientation="portrait" horizontalDpi="300" verticalDpi="300" r:id="rId6"/>
      <headerFooter>
        <oddFooter>&amp;C- &amp;P -</oddFooter>
      </headerFooter>
    </customSheetView>
    <customSheetView guid="{F8F8F397-D6A3-4BD0-9E53-3D39483D1CBF}" scale="115" showGridLines="0">
      <selection activeCell="E20" sqref="E20"/>
      <colBreaks count="1" manualBreakCount="1">
        <brk id="5" max="17" man="1"/>
      </colBreaks>
      <pageMargins left="0.25" right="0.25" top="0.75" bottom="0.75" header="0.3" footer="0.3"/>
      <pageSetup paperSize="9" orientation="portrait" horizontalDpi="300" verticalDpi="300" r:id="rId7"/>
      <headerFooter>
        <oddFooter>&amp;C- &amp;P -</oddFooter>
      </headerFooter>
    </customSheetView>
    <customSheetView guid="{D673FFEC-E07D-49B9-A0FC-BCF5FDFD2C67}" scale="115" showGridLines="0">
      <colBreaks count="1" manualBreakCount="1">
        <brk id="5" max="17" man="1"/>
      </colBreaks>
      <pageMargins left="0.25" right="0.25" top="0.75" bottom="0.75" header="0.3" footer="0.3"/>
      <pageSetup paperSize="9" orientation="portrait" horizontalDpi="300" verticalDpi="300" r:id="rId8"/>
      <headerFooter>
        <oddFooter>&amp;C- &amp;P -</oddFooter>
      </headerFooter>
    </customSheetView>
    <customSheetView guid="{EE98275F-E3BA-4A7E-BE2A-0F7F35847352}" scale="115" showGridLines="0" printArea="1">
      <colBreaks count="1" manualBreakCount="1">
        <brk id="5" max="17" man="1"/>
      </colBreaks>
      <pageMargins left="0.25" right="0.25" top="0.75" bottom="0.75" header="0.3" footer="0.3"/>
      <pageSetup paperSize="9" orientation="portrait" horizontalDpi="300" verticalDpi="300" r:id="rId9"/>
      <headerFooter>
        <oddFooter>&amp;C- &amp;P -</oddFooter>
      </headerFooter>
    </customSheetView>
    <customSheetView guid="{97E03D02-D480-4666-A6E1-59D4144B3FD9}" scale="115" showGridLines="0" printArea="1">
      <colBreaks count="1" manualBreakCount="1">
        <brk id="5" max="17" man="1"/>
      </colBreaks>
      <pageMargins left="0.25" right="0.25" top="0.75" bottom="0.75" header="0.3" footer="0.3"/>
      <pageSetup paperSize="9" orientation="portrait" horizontalDpi="300" verticalDpi="300" r:id="rId10"/>
      <headerFooter>
        <oddFooter>&amp;C- &amp;P -</oddFooter>
      </headerFooter>
    </customSheetView>
    <customSheetView guid="{9A3FFD83-48B2-47DA-8A5E-53892F5AF928}" scale="115" showGridLines="0" printArea="1" topLeftCell="C1">
      <selection activeCell="E20" sqref="E20"/>
      <colBreaks count="1" manualBreakCount="1">
        <brk id="5" max="17" man="1"/>
      </colBreaks>
      <pageMargins left="0.25" right="0.25" top="0.75" bottom="0.75" header="0.3" footer="0.3"/>
      <pageSetup paperSize="9" orientation="portrait" horizontalDpi="300" verticalDpi="300" r:id="rId11"/>
      <headerFooter>
        <oddFooter>&amp;C- &amp;P -</oddFooter>
      </headerFooter>
    </customSheetView>
    <customSheetView guid="{717D5D0E-03BD-42FE-B02F-A9FF9CADF1A5}" scale="115" showGridLines="0">
      <colBreaks count="1" manualBreakCount="1">
        <brk id="5" max="17" man="1"/>
      </colBreaks>
      <pageMargins left="0.25" right="0.25" top="0.75" bottom="0.75" header="0.3" footer="0.3"/>
      <pageSetup paperSize="9" orientation="portrait" horizontalDpi="300" verticalDpi="300" r:id="rId12"/>
      <headerFooter>
        <oddFooter>&amp;C- &amp;P -</oddFooter>
      </headerFooter>
    </customSheetView>
    <customSheetView guid="{30A2590E-B68F-488E-B4E2-55E3D8A53AAC}" scale="115" showGridLines="0">
      <colBreaks count="1" manualBreakCount="1">
        <brk id="5" max="17" man="1"/>
      </colBreaks>
      <pageMargins left="0.25" right="0.25" top="0.75" bottom="0.75" header="0.3" footer="0.3"/>
      <pageSetup paperSize="9" orientation="portrait" horizontalDpi="300" verticalDpi="300" r:id="rId13"/>
      <headerFooter>
        <oddFooter>&amp;C- &amp;P -</oddFooter>
      </headerFooter>
    </customSheetView>
    <customSheetView guid="{031DD57E-C293-423A-8DF7-B2FDC9241663}" scale="115" showGridLines="0">
      <colBreaks count="1" manualBreakCount="1">
        <brk id="5" max="17" man="1"/>
      </colBreaks>
      <pageMargins left="0.25" right="0.25" top="0.75" bottom="0.75" header="0.3" footer="0.3"/>
      <pageSetup paperSize="9" orientation="portrait" horizontalDpi="300" verticalDpi="300" r:id="rId14"/>
      <headerFooter>
        <oddFooter>&amp;C- &amp;P -</oddFooter>
      </headerFooter>
    </customSheetView>
    <customSheetView guid="{F9B3178F-FE3C-420E-BE2A-18A94A5552B8}" scale="115" showGridLines="0">
      <colBreaks count="1" manualBreakCount="1">
        <brk id="5" max="17" man="1"/>
      </colBreaks>
      <pageMargins left="0.25" right="0.25" top="0.75" bottom="0.75" header="0.3" footer="0.3"/>
      <pageSetup paperSize="9" orientation="portrait" horizontalDpi="300" verticalDpi="300" r:id="rId15"/>
      <headerFooter>
        <oddFooter>&amp;C- &amp;P -</oddFooter>
      </headerFooter>
    </customSheetView>
    <customSheetView guid="{F314B098-4B95-4B92-8423-CB04A69922DF}" scale="115" showGridLines="0" printArea="1">
      <colBreaks count="1" manualBreakCount="1">
        <brk id="5" max="17" man="1"/>
      </colBreaks>
      <pageMargins left="0.25" right="0.25" top="0.75" bottom="0.75" header="0.3" footer="0.3"/>
      <pageSetup paperSize="9" orientation="portrait" horizontalDpi="300" verticalDpi="300" r:id="rId16"/>
      <headerFooter>
        <oddFooter>&amp;C- &amp;P -</oddFooter>
      </headerFooter>
    </customSheetView>
    <customSheetView guid="{BBA60712-7519-46EB-A3CF-B043CF2D8D90}" scale="115" showGridLines="0" printArea="1">
      <colBreaks count="1" manualBreakCount="1">
        <brk id="5" max="17" man="1"/>
      </colBreaks>
      <pageMargins left="0.25" right="0.25" top="0.75" bottom="0.75" header="0.3" footer="0.3"/>
      <pageSetup paperSize="9" orientation="portrait" horizontalDpi="300" verticalDpi="300" r:id="rId17"/>
      <headerFooter>
        <oddFooter>&amp;C- &amp;P -</oddFooter>
      </headerFooter>
    </customSheetView>
    <customSheetView guid="{FAEA9D20-506D-4159-8291-B8ED06C29A08}" scale="115" showGridLines="0">
      <colBreaks count="1" manualBreakCount="1">
        <brk id="5" max="17" man="1"/>
      </colBreaks>
      <pageMargins left="0.25" right="0.25" top="0.75" bottom="0.75" header="0.3" footer="0.3"/>
      <pageSetup paperSize="9" orientation="portrait" horizontalDpi="300" verticalDpi="300" r:id="rId18"/>
      <headerFooter>
        <oddFooter>&amp;C- &amp;P -</oddFooter>
      </headerFooter>
    </customSheetView>
    <customSheetView guid="{499C3B7B-ECFB-4FFB-BA0B-0B7B9DCC326F}" scale="115" showGridLines="0" printArea="1">
      <colBreaks count="1" manualBreakCount="1">
        <brk id="5" max="17" man="1"/>
      </colBreaks>
      <pageMargins left="0.25" right="0.25" top="0.75" bottom="0.75" header="0.3" footer="0.3"/>
      <pageSetup paperSize="9" orientation="portrait" horizontalDpi="300" verticalDpi="300" r:id="rId19"/>
      <headerFooter>
        <oddFooter>&amp;C- &amp;P -</oddFooter>
      </headerFooter>
    </customSheetView>
    <customSheetView guid="{582EB886-5348-41F7-B6C3-7D5782D3ACD9}" scale="115" showGridLines="0">
      <colBreaks count="1" manualBreakCount="1">
        <brk id="5" max="17" man="1"/>
      </colBreaks>
      <pageMargins left="0.25" right="0.25" top="0.75" bottom="0.75" header="0.3" footer="0.3"/>
      <pageSetup paperSize="9" orientation="portrait" horizontalDpi="300" verticalDpi="300" r:id="rId20"/>
      <headerFooter>
        <oddFooter>&amp;C- &amp;P -</oddFooter>
      </headerFooter>
    </customSheetView>
    <customSheetView guid="{67A28A89-E198-4A6E-809F-7C1EE1D592B0}" scale="115" showGridLines="0" printArea="1">
      <colBreaks count="1" manualBreakCount="1">
        <brk id="5" max="17" man="1"/>
      </colBreaks>
      <pageMargins left="0.25" right="0.25" top="0.75" bottom="0.75" header="0.3" footer="0.3"/>
      <pageSetup paperSize="9" orientation="portrait" horizontalDpi="300" verticalDpi="300" r:id="rId21"/>
      <headerFooter>
        <oddFooter>&amp;C- &amp;P -</oddFooter>
      </headerFooter>
    </customSheetView>
    <customSheetView guid="{CED0B8D9-B004-48AD-A858-70C151F3F6A0}" scale="115" showGridLines="0">
      <colBreaks count="1" manualBreakCount="1">
        <brk id="5" max="17" man="1"/>
      </colBreaks>
      <pageMargins left="0.25" right="0.25" top="0.75" bottom="0.75" header="0.3" footer="0.3"/>
      <pageSetup paperSize="9" orientation="portrait" horizontalDpi="300" verticalDpi="300" r:id="rId22"/>
      <headerFooter>
        <oddFooter>&amp;C- &amp;P -</oddFooter>
      </headerFooter>
    </customSheetView>
    <customSheetView guid="{76A99285-706C-47CC-88FC-63EDE717FCB7}" scale="115" showGridLines="0">
      <colBreaks count="1" manualBreakCount="1">
        <brk id="5" max="17" man="1"/>
      </colBreaks>
      <pageMargins left="0.25" right="0.25" top="0.75" bottom="0.75" header="0.3" footer="0.3"/>
      <pageSetup paperSize="9" orientation="portrait" horizontalDpi="300" verticalDpi="300" r:id="rId23"/>
      <headerFooter>
        <oddFooter>&amp;C- &amp;P -</oddFooter>
      </headerFooter>
    </customSheetView>
    <customSheetView guid="{00865AC3-5823-4499-87D6-A32864153DFC}" scale="115" showGridLines="0">
      <colBreaks count="1" manualBreakCount="1">
        <brk id="5" max="17" man="1"/>
      </colBreaks>
      <pageMargins left="0.25" right="0.25" top="0.75" bottom="0.75" header="0.3" footer="0.3"/>
      <pageSetup paperSize="9" orientation="portrait" horizontalDpi="300" verticalDpi="300" r:id="rId24"/>
      <headerFooter>
        <oddFooter>&amp;C- &amp;P -</oddFooter>
      </headerFooter>
    </customSheetView>
    <customSheetView guid="{4C996794-21C9-40EE-B88C-250D84FCBF6D}" scale="115" showGridLines="0" printArea="1">
      <colBreaks count="1" manualBreakCount="1">
        <brk id="5" max="17" man="1"/>
      </colBreaks>
      <pageMargins left="0.25" right="0.25" top="0.75" bottom="0.75" header="0.3" footer="0.3"/>
      <pageSetup paperSize="9" orientation="portrait" horizontalDpi="300" verticalDpi="300" r:id="rId25"/>
      <headerFooter>
        <oddFooter>&amp;C- &amp;P -</oddFooter>
      </headerFooter>
    </customSheetView>
    <customSheetView guid="{730C8BCB-35C7-41C2-8A28-9035E6835433}" scale="115" showGridLines="0">
      <colBreaks count="1" manualBreakCount="1">
        <brk id="5" max="17" man="1"/>
      </colBreaks>
      <pageMargins left="0.25" right="0.25" top="0.75" bottom="0.75" header="0.3" footer="0.3"/>
      <pageSetup paperSize="9" orientation="portrait" horizontalDpi="300" verticalDpi="300" r:id="rId26"/>
      <headerFooter>
        <oddFooter>&amp;C- &amp;P -</oddFooter>
      </headerFooter>
    </customSheetView>
    <customSheetView guid="{53F629EA-943E-4BA6-8572-8C25DF74046C}" scale="115" showGridLines="0">
      <colBreaks count="1" manualBreakCount="1">
        <brk id="5" max="17" man="1"/>
      </colBreaks>
      <pageMargins left="0.25" right="0.25" top="0.75" bottom="0.75" header="0.3" footer="0.3"/>
      <pageSetup paperSize="9" orientation="portrait" horizontalDpi="300" verticalDpi="300" r:id="rId27"/>
      <headerFooter>
        <oddFooter>&amp;C- &amp;P -</oddFooter>
      </headerFooter>
    </customSheetView>
    <customSheetView guid="{607BA1E7-39D6-42C5-94A0-79958193A92D}" scale="115" showGridLines="0">
      <colBreaks count="1" manualBreakCount="1">
        <brk id="5" max="17" man="1"/>
      </colBreaks>
      <pageMargins left="0.25" right="0.25" top="0.75" bottom="0.75" header="0.3" footer="0.3"/>
      <pageSetup paperSize="9" orientation="portrait" horizontalDpi="300" verticalDpi="300" r:id="rId28"/>
      <headerFooter>
        <oddFooter>&amp;C- &amp;P -</oddFooter>
      </headerFooter>
    </customSheetView>
    <customSheetView guid="{8EB6928C-5D8E-417C-8B5C-C28F488EA60F}" scale="115" showGridLines="0">
      <colBreaks count="1" manualBreakCount="1">
        <brk id="5" max="17" man="1"/>
      </colBreaks>
      <pageMargins left="0.25" right="0.25" top="0.75" bottom="0.75" header="0.3" footer="0.3"/>
      <pageSetup paperSize="9" orientation="portrait" horizontalDpi="300" verticalDpi="300" r:id="rId29"/>
      <headerFooter>
        <oddFooter>&amp;C- &amp;P -</oddFooter>
      </headerFooter>
    </customSheetView>
    <customSheetView guid="{7633100C-5BBA-4367-90F6-351983AFCCA3}" scale="115" showGridLines="0">
      <colBreaks count="1" manualBreakCount="1">
        <brk id="5" max="17" man="1"/>
      </colBreaks>
      <pageMargins left="0.25" right="0.25" top="0.75" bottom="0.75" header="0.3" footer="0.3"/>
      <pageSetup paperSize="9" orientation="portrait" horizontalDpi="300" verticalDpi="300" r:id="rId30"/>
      <headerFooter>
        <oddFooter>&amp;C- &amp;P -</oddFooter>
      </headerFooter>
    </customSheetView>
    <customSheetView guid="{A7A8BE2C-D7F6-43E2-B07A-EC84F7EA809C}" scale="80" showGridLines="0" printArea="1">
      <colBreaks count="1" manualBreakCount="1">
        <brk id="5" max="17" man="1"/>
      </colBreaks>
      <pageMargins left="0.25" right="0.25" top="0.75" bottom="0.75" header="0.3" footer="0.3"/>
      <pageSetup paperSize="9" orientation="portrait" horizontalDpi="300" verticalDpi="300" r:id="rId31"/>
      <headerFooter>
        <oddFooter>&amp;C- &amp;P -</oddFooter>
      </headerFooter>
    </customSheetView>
    <customSheetView guid="{B08340CC-2F8B-4F4E-9370-E7DB80052212}" scale="115" showGridLines="0">
      <colBreaks count="1" manualBreakCount="1">
        <brk id="5" max="17" man="1"/>
      </colBreaks>
      <pageMargins left="0.25" right="0.25" top="0.75" bottom="0.75" header="0.3" footer="0.3"/>
      <pageSetup paperSize="9" orientation="portrait" horizontalDpi="300" verticalDpi="300" r:id="rId32"/>
      <headerFooter>
        <oddFooter>&amp;C- &amp;P -</oddFooter>
      </headerFooter>
    </customSheetView>
    <customSheetView guid="{441DB8A6-A33C-419D-875A-3F2FFBE6E0E8}" scale="115" showGridLines="0">
      <colBreaks count="1" manualBreakCount="1">
        <brk id="5" max="17" man="1"/>
      </colBreaks>
      <pageMargins left="0.25" right="0.25" top="0.75" bottom="0.75" header="0.3" footer="0.3"/>
      <pageSetup paperSize="9" orientation="portrait" horizontalDpi="300" verticalDpi="300" r:id="rId33"/>
      <headerFooter>
        <oddFooter>&amp;C- &amp;P -</oddFooter>
      </headerFooter>
    </customSheetView>
    <customSheetView guid="{2BC28E4B-9C81-4843-8B55-63150A8DD92B}" scale="115" showGridLines="0">
      <colBreaks count="1" manualBreakCount="1">
        <brk id="5" max="17" man="1"/>
      </colBreaks>
      <pageMargins left="0.25" right="0.25" top="0.75" bottom="0.75" header="0.3" footer="0.3"/>
      <pageSetup paperSize="9" orientation="portrait" horizontalDpi="300" verticalDpi="300" r:id="rId34"/>
      <headerFooter>
        <oddFooter>&amp;C- &amp;P -</oddFooter>
      </headerFooter>
    </customSheetView>
    <customSheetView guid="{CEC8D9A4-667A-441A-B348-38BA69B851DA}" scale="115" showGridLines="0">
      <colBreaks count="1" manualBreakCount="1">
        <brk id="5" max="17" man="1"/>
      </colBreaks>
      <pageMargins left="0.25" right="0.25" top="0.75" bottom="0.75" header="0.3" footer="0.3"/>
      <pageSetup paperSize="9" orientation="portrait" horizontalDpi="300" verticalDpi="300" r:id="rId35"/>
      <headerFooter>
        <oddFooter>&amp;C- &amp;P -</oddFooter>
      </headerFooter>
    </customSheetView>
    <customSheetView guid="{84F041DC-148A-40FE-A6D1-68C2D054DF55}" scale="115" showGridLines="0">
      <colBreaks count="1" manualBreakCount="1">
        <brk id="5" max="17" man="1"/>
      </colBreaks>
      <pageMargins left="0.25" right="0.25" top="0.75" bottom="0.75" header="0.3" footer="0.3"/>
      <pageSetup paperSize="9" orientation="portrait" horizontalDpi="300" verticalDpi="300" r:id="rId36"/>
      <headerFooter>
        <oddFooter>&amp;C- &amp;P -</oddFooter>
      </headerFooter>
    </customSheetView>
    <customSheetView guid="{EA8DD5C4-37CD-4D83-93C6-8AAE3FA22626}" scale="115" showGridLines="0">
      <colBreaks count="1" manualBreakCount="1">
        <brk id="5" max="17" man="1"/>
      </colBreaks>
      <pageMargins left="0.25" right="0.25" top="0.75" bottom="0.75" header="0.3" footer="0.3"/>
      <pageSetup paperSize="9" orientation="portrait" horizontalDpi="300" verticalDpi="300" r:id="rId37"/>
      <headerFooter>
        <oddFooter>&amp;C- &amp;P -</oddFooter>
      </headerFooter>
    </customSheetView>
    <customSheetView guid="{EB719729-E4E7-4A6B-A0F2-B45634A8A39C}" scale="115" showGridLines="0">
      <colBreaks count="1" manualBreakCount="1">
        <brk id="5" max="17" man="1"/>
      </colBreaks>
      <pageMargins left="0.25" right="0.25" top="0.75" bottom="0.75" header="0.3" footer="0.3"/>
      <pageSetup paperSize="9" orientation="portrait" horizontalDpi="300" verticalDpi="300" r:id="rId38"/>
      <headerFooter>
        <oddFooter>&amp;C- &amp;P -</oddFooter>
      </headerFooter>
    </customSheetView>
    <customSheetView guid="{3BCE3315-BEC0-4AD9-A818-0BC0D795FE7B}" scale="115" showGridLines="0" printArea="1">
      <colBreaks count="1" manualBreakCount="1">
        <brk id="5" max="17" man="1"/>
      </colBreaks>
      <pageMargins left="0.25" right="0.25" top="0.75" bottom="0.75" header="0.3" footer="0.3"/>
      <pageSetup paperSize="9" orientation="portrait" horizontalDpi="300" verticalDpi="300" r:id="rId39"/>
      <headerFooter>
        <oddFooter>&amp;C- &amp;P -</oddFooter>
      </headerFooter>
    </customSheetView>
    <customSheetView guid="{D5E8139D-26D3-42E5-96BB-6121322C48CB}" scale="115" showGridLines="0">
      <colBreaks count="1" manualBreakCount="1">
        <brk id="5" max="17" man="1"/>
      </colBreaks>
      <pageMargins left="0.25" right="0.25" top="0.75" bottom="0.75" header="0.3" footer="0.3"/>
      <pageSetup paperSize="9" orientation="portrait" horizontalDpi="300" verticalDpi="300" r:id="rId40"/>
      <headerFooter>
        <oddFooter>&amp;C- &amp;P -</oddFooter>
      </headerFooter>
    </customSheetView>
    <customSheetView guid="{A7A537DD-3639-4028-8374-24EF93F7F50D}" scale="115" showGridLines="0" printArea="1">
      <colBreaks count="1" manualBreakCount="1">
        <brk id="5" max="17" man="1"/>
      </colBreaks>
      <pageMargins left="0.25" right="0.25" top="0.75" bottom="0.75" header="0.3" footer="0.3"/>
      <pageSetup paperSize="9" orientation="portrait" horizontalDpi="300" verticalDpi="300" r:id="rId41"/>
      <headerFooter>
        <oddFooter>&amp;C- &amp;P -</oddFooter>
      </headerFooter>
    </customSheetView>
    <customSheetView guid="{0B51740E-E870-447D-82CF-F9426A0FDB8A}" scale="115" showGridLines="0">
      <colBreaks count="1" manualBreakCount="1">
        <brk id="5" max="17" man="1"/>
      </colBreaks>
      <pageMargins left="0.25" right="0.25" top="0.75" bottom="0.75" header="0.3" footer="0.3"/>
      <pageSetup paperSize="9" orientation="portrait" horizontalDpi="300" verticalDpi="300" r:id="rId42"/>
      <headerFooter>
        <oddFooter>&amp;C- &amp;P -</oddFooter>
      </headerFooter>
    </customSheetView>
    <customSheetView guid="{B25978DA-B72A-4DF3-B7F6-0B7323E18582}" scale="115" showGridLines="0">
      <colBreaks count="1" manualBreakCount="1">
        <brk id="5" max="17" man="1"/>
      </colBreaks>
      <pageMargins left="0.25" right="0.25" top="0.75" bottom="0.75" header="0.3" footer="0.3"/>
      <pageSetup paperSize="9" orientation="portrait" horizontalDpi="300" verticalDpi="300" r:id="rId43"/>
      <headerFooter>
        <oddFooter>&amp;C- &amp;P -</oddFooter>
      </headerFooter>
    </customSheetView>
    <customSheetView guid="{1FD8CC80-ABBD-4004-965D-7C3A94C6060A}" scale="115" showGridLines="0" printArea="1">
      <colBreaks count="1" manualBreakCount="1">
        <brk id="5" max="17" man="1"/>
      </colBreaks>
      <pageMargins left="0.25" right="0.25" top="0.75" bottom="0.75" header="0.3" footer="0.3"/>
      <pageSetup paperSize="9" orientation="portrait" horizontalDpi="300" verticalDpi="300" r:id="rId44"/>
      <headerFooter>
        <oddFooter>&amp;C- &amp;P -</oddFooter>
      </headerFooter>
    </customSheetView>
    <customSheetView guid="{4B3B3520-A8B7-4246-A658-5E3046C11156}" scale="115" showGridLines="0" printArea="1">
      <colBreaks count="1" manualBreakCount="1">
        <brk id="5" max="17" man="1"/>
      </colBreaks>
      <pageMargins left="0.25" right="0.25" top="0.75" bottom="0.75" header="0.3" footer="0.3"/>
      <pageSetup paperSize="9" orientation="portrait" horizontalDpi="300" verticalDpi="300" r:id="rId45"/>
      <headerFooter>
        <oddFooter>&amp;C- &amp;P -</oddFooter>
      </headerFooter>
    </customSheetView>
    <customSheetView guid="{8AC86257-3275-45B0-9EB5-FCC978284538}" scale="115" showGridLines="0">
      <colBreaks count="1" manualBreakCount="1">
        <brk id="5" max="17" man="1"/>
      </colBreaks>
      <pageMargins left="0.25" right="0.25" top="0.75" bottom="0.75" header="0.3" footer="0.3"/>
      <pageSetup paperSize="9" orientation="portrait" horizontalDpi="300" verticalDpi="300" r:id="rId46"/>
      <headerFooter>
        <oddFooter>&amp;C- &amp;P -</oddFooter>
      </headerFooter>
    </customSheetView>
    <customSheetView guid="{E45D6C9F-29CA-4814-BB11-FCF7794E8FD9}" scale="115" showGridLines="0" printArea="1">
      <selection activeCell="E20" sqref="E20"/>
      <colBreaks count="1" manualBreakCount="1">
        <brk id="5" max="17" man="1"/>
      </colBreaks>
      <pageMargins left="0.25" right="0.25" top="0.75" bottom="0.75" header="0.3" footer="0.3"/>
      <pageSetup paperSize="9" orientation="portrait" horizontalDpi="300" verticalDpi="300" r:id="rId47"/>
      <headerFooter>
        <oddFooter>&amp;C- &amp;P -</oddFooter>
      </headerFooter>
    </customSheetView>
    <customSheetView guid="{8B4E2514-D1F2-4DC0-817C-9C588D7DCCCB}" scale="115" showGridLines="0" printArea="1">
      <colBreaks count="1" manualBreakCount="1">
        <brk id="5" max="17" man="1"/>
      </colBreaks>
      <pageMargins left="0.25" right="0.25" top="0.75" bottom="0.75" header="0.3" footer="0.3"/>
      <pageSetup paperSize="9" orientation="portrait" horizontalDpi="300" verticalDpi="300" r:id="rId48"/>
      <headerFooter>
        <oddFooter>&amp;C- &amp;P -</oddFooter>
      </headerFooter>
    </customSheetView>
    <customSheetView guid="{C0326AA0-4A84-4874-8CF5-FBF582EDE8E4}" scale="115" showGridLines="0" printArea="1">
      <colBreaks count="1" manualBreakCount="1">
        <brk id="5" max="17" man="1"/>
      </colBreaks>
      <pageMargins left="0.25" right="0.25" top="0.75" bottom="0.75" header="0.3" footer="0.3"/>
      <pageSetup paperSize="9" orientation="portrait" horizontalDpi="300" verticalDpi="300" r:id="rId49"/>
      <headerFooter>
        <oddFooter>&amp;C- &amp;P -</oddFooter>
      </headerFooter>
    </customSheetView>
    <customSheetView guid="{59B93C71-A242-4D48-B468-4BF3F954629F}" scale="115" showGridLines="0" printArea="1">
      <selection activeCell="E20" sqref="E20"/>
      <colBreaks count="1" manualBreakCount="1">
        <brk id="5" max="17" man="1"/>
      </colBreaks>
      <pageMargins left="0.25" right="0.25" top="0.75" bottom="0.75" header="0.3" footer="0.3"/>
      <pageSetup paperSize="9" orientation="portrait" horizontalDpi="300" verticalDpi="300" r:id="rId50"/>
      <headerFooter>
        <oddFooter>&amp;C- &amp;P -</oddFooter>
      </headerFooter>
    </customSheetView>
    <customSheetView guid="{1E58E4D1-4C75-4B8C-BEB1-17A46DD86746}" scale="115" showGridLines="0">
      <selection activeCell="E20" sqref="E20"/>
      <colBreaks count="1" manualBreakCount="1">
        <brk id="5" max="17" man="1"/>
      </colBreaks>
      <pageMargins left="0.25" right="0.25" top="0.75" bottom="0.75" header="0.3" footer="0.3"/>
      <pageSetup paperSize="9" orientation="portrait" horizontalDpi="300" verticalDpi="300" r:id="rId51"/>
      <headerFooter>
        <oddFooter>&amp;C- &amp;P -</oddFooter>
      </headerFooter>
    </customSheetView>
    <customSheetView guid="{D71B0015-E1E5-4683-BC96-4B8372B0A92C}" scale="115" showGridLines="0" printArea="1">
      <selection activeCell="E20" sqref="E20"/>
      <colBreaks count="1" manualBreakCount="1">
        <brk id="5" max="17" man="1"/>
      </colBreaks>
      <pageMargins left="0.25" right="0.25" top="0.75" bottom="0.75" header="0.3" footer="0.3"/>
      <pageSetup paperSize="9" orientation="portrait" horizontalDpi="300" verticalDpi="300" r:id="rId52"/>
      <headerFooter>
        <oddFooter>&amp;C- &amp;P -</oddFooter>
      </headerFooter>
    </customSheetView>
    <customSheetView guid="{7A9295A9-5D4A-4252-8AE5-EAA229FB3161}" scale="115" showGridLines="0" printArea="1">
      <selection activeCell="E20" sqref="E20"/>
      <colBreaks count="1" manualBreakCount="1">
        <brk id="5" max="17" man="1"/>
      </colBreaks>
      <pageMargins left="0.25" right="0.25" top="0.75" bottom="0.75" header="0.3" footer="0.3"/>
      <pageSetup paperSize="9" orientation="portrait" horizontalDpi="300" verticalDpi="300" r:id="rId53"/>
      <headerFooter>
        <oddFooter>&amp;C- &amp;P -</oddFooter>
      </headerFooter>
    </customSheetView>
    <customSheetView guid="{034C4040-D496-4677-9760-C8AFC8A3816C}" scale="115" showGridLines="0">
      <selection activeCell="E20" sqref="E20"/>
      <colBreaks count="1" manualBreakCount="1">
        <brk id="5" max="17" man="1"/>
      </colBreaks>
      <pageMargins left="0.25" right="0.25" top="0.75" bottom="0.75" header="0.3" footer="0.3"/>
      <pageSetup paperSize="9" orientation="portrait" horizontalDpi="300" verticalDpi="300" r:id="rId54"/>
      <headerFooter>
        <oddFooter>&amp;C- &amp;P -</oddFooter>
      </headerFooter>
    </customSheetView>
    <customSheetView guid="{430D13A4-4EC3-4F3B-94F5-67B604D20D98}" scale="115" showGridLines="0" printArea="1">
      <selection activeCell="E20" sqref="E20"/>
      <colBreaks count="1" manualBreakCount="1">
        <brk id="5" max="17" man="1"/>
      </colBreaks>
      <pageMargins left="0.25" right="0.25" top="0.75" bottom="0.75" header="0.3" footer="0.3"/>
      <pageSetup paperSize="9" orientation="portrait" horizontalDpi="300" verticalDpi="300" r:id="rId55"/>
      <headerFooter>
        <oddFooter>&amp;C- &amp;P -</oddFooter>
      </headerFooter>
    </customSheetView>
    <customSheetView guid="{337CCED3-5E6B-4E3D-BC98-489707EF974E}" scale="115" showGridLines="0" printArea="1">
      <selection activeCell="E20" sqref="E20"/>
      <colBreaks count="1" manualBreakCount="1">
        <brk id="5" max="17" man="1"/>
      </colBreaks>
      <pageMargins left="0.25" right="0.25" top="0.75" bottom="0.75" header="0.3" footer="0.3"/>
      <pageSetup paperSize="9" orientation="portrait" horizontalDpi="300" verticalDpi="300" r:id="rId56"/>
      <headerFooter>
        <oddFooter>&amp;C- &amp;P -</oddFooter>
      </headerFooter>
    </customSheetView>
    <customSheetView guid="{0EDD8A79-DA95-4C03-AB90-8EF8BEF7366A}" scale="115" showGridLines="0">
      <selection activeCell="E20" sqref="E20"/>
      <colBreaks count="1" manualBreakCount="1">
        <brk id="5" max="17" man="1"/>
      </colBreaks>
      <pageMargins left="0.25" right="0.25" top="0.75" bottom="0.75" header="0.3" footer="0.3"/>
      <pageSetup paperSize="9" orientation="portrait" horizontalDpi="300" verticalDpi="300" r:id="rId57"/>
      <headerFooter>
        <oddFooter>&amp;C- &amp;P -</oddFooter>
      </headerFooter>
    </customSheetView>
    <customSheetView guid="{214495F1-9B71-47E5-887D-A07A1A95C8B8}" scale="115" showGridLines="0">
      <selection activeCell="E20" sqref="E20"/>
      <colBreaks count="1" manualBreakCount="1">
        <brk id="5" max="17" man="1"/>
      </colBreaks>
      <pageMargins left="0.25" right="0.25" top="0.75" bottom="0.75" header="0.3" footer="0.3"/>
      <pageSetup paperSize="9" orientation="portrait" horizontalDpi="300" verticalDpi="300" r:id="rId58"/>
      <headerFooter>
        <oddFooter>&amp;C- &amp;P -</oddFooter>
      </headerFooter>
    </customSheetView>
    <customSheetView guid="{CD8CBEF9-02F2-47BF-8155-972E366007BB}" scale="115" showGridLines="0" printArea="1">
      <selection activeCell="E20" sqref="E20"/>
      <colBreaks count="1" manualBreakCount="1">
        <brk id="5" max="17" man="1"/>
      </colBreaks>
      <pageMargins left="0.25" right="0.25" top="0.75" bottom="0.75" header="0.3" footer="0.3"/>
      <pageSetup paperSize="9" orientation="portrait" horizontalDpi="300" verticalDpi="300" r:id="rId59"/>
      <headerFooter>
        <oddFooter>&amp;C- &amp;P -</oddFooter>
      </headerFooter>
    </customSheetView>
    <customSheetView guid="{BD61EDB6-A93F-4890-AEDE-32E26E64EB3F}" scale="115" showGridLines="0" printArea="1">
      <selection activeCell="E20" sqref="E20"/>
      <colBreaks count="1" manualBreakCount="1">
        <brk id="5" max="17" man="1"/>
      </colBreaks>
      <pageMargins left="0.25" right="0.25" top="0.75" bottom="0.75" header="0.3" footer="0.3"/>
      <pageSetup paperSize="9" orientation="portrait" horizontalDpi="300" verticalDpi="300" r:id="rId60"/>
      <headerFooter>
        <oddFooter>&amp;C- &amp;P -</oddFooter>
      </headerFooter>
    </customSheetView>
    <customSheetView guid="{2551149C-B400-4FF7-9C66-7D38AF192CD3}" scale="115" showGridLines="0">
      <selection activeCell="E20" sqref="E20"/>
      <colBreaks count="1" manualBreakCount="1">
        <brk id="5" max="17" man="1"/>
      </colBreaks>
      <pageMargins left="0.25" right="0.25" top="0.75" bottom="0.75" header="0.3" footer="0.3"/>
      <pageSetup paperSize="9" orientation="portrait" horizontalDpi="300" verticalDpi="300" r:id="rId61"/>
      <headerFooter>
        <oddFooter>&amp;C- &amp;P -</oddFooter>
      </headerFooter>
    </customSheetView>
    <customSheetView guid="{F0A88F7F-B050-44D2-9557-2B68B424EAF3}" scale="115" showGridLines="0">
      <selection activeCell="E20" sqref="E20"/>
      <colBreaks count="1" manualBreakCount="1">
        <brk id="5" max="17" man="1"/>
      </colBreaks>
      <pageMargins left="0.25" right="0.25" top="0.75" bottom="0.75" header="0.3" footer="0.3"/>
      <pageSetup paperSize="9" orientation="portrait" horizontalDpi="300" verticalDpi="300" r:id="rId62"/>
      <headerFooter>
        <oddFooter>&amp;C- &amp;P -</oddFooter>
      </headerFooter>
    </customSheetView>
    <customSheetView guid="{2868789A-41EF-4245-B3C9-D4B5F666F8F4}" scale="115" showGridLines="0" printArea="1">
      <selection activeCell="E20" sqref="E20"/>
      <colBreaks count="1" manualBreakCount="1">
        <brk id="5" max="17" man="1"/>
      </colBreaks>
      <pageMargins left="0.25" right="0.25" top="0.75" bottom="0.75" header="0.3" footer="0.3"/>
      <pageSetup paperSize="9" orientation="portrait" horizontalDpi="300" verticalDpi="300" r:id="rId63"/>
      <headerFooter>
        <oddFooter>&amp;C- &amp;P -</oddFooter>
      </headerFooter>
    </customSheetView>
    <customSheetView guid="{D4061CCF-D275-4D76-9A0F-61EA73C6A533}" scale="115" showGridLines="0" printArea="1">
      <selection activeCell="E20" sqref="E20"/>
      <colBreaks count="1" manualBreakCount="1">
        <brk id="5" max="17" man="1"/>
      </colBreaks>
      <pageMargins left="0.25" right="0.25" top="0.75" bottom="0.75" header="0.3" footer="0.3"/>
      <pageSetup paperSize="9" orientation="portrait" horizontalDpi="300" verticalDpi="300" r:id="rId64"/>
      <headerFooter>
        <oddFooter>&amp;C- &amp;P -</oddFooter>
      </headerFooter>
    </customSheetView>
    <customSheetView guid="{EDD10121-F027-40CB-A383-1ABBBA7824D4}" scale="115" showGridLines="0" printArea="1">
      <selection activeCell="E20" sqref="E20"/>
      <colBreaks count="1" manualBreakCount="1">
        <brk id="5" max="17" man="1"/>
      </colBreaks>
      <pageMargins left="0.25" right="0.25" top="0.75" bottom="0.75" header="0.3" footer="0.3"/>
      <pageSetup paperSize="9" orientation="portrait" horizontalDpi="300" verticalDpi="300" r:id="rId65"/>
      <headerFooter>
        <oddFooter>&amp;C- &amp;P -</oddFooter>
      </headerFooter>
    </customSheetView>
    <customSheetView guid="{D6BD57F8-F6EE-4534-8181-C57064A1B98C}" scale="115" showGridLines="0">
      <selection activeCell="E20" sqref="E20"/>
      <colBreaks count="1" manualBreakCount="1">
        <brk id="5" max="17" man="1"/>
      </colBreaks>
      <pageMargins left="0.25" right="0.25" top="0.75" bottom="0.75" header="0.3" footer="0.3"/>
      <pageSetup paperSize="9" orientation="portrait" horizontalDpi="300" verticalDpi="300" r:id="rId66"/>
      <headerFooter>
        <oddFooter>&amp;C- &amp;P -</oddFooter>
      </headerFooter>
    </customSheetView>
    <customSheetView guid="{277459B4-A39D-41CB-B2BE-AB6578293E76}" scale="115" showGridLines="0" printArea="1">
      <selection activeCell="E20" sqref="E20"/>
      <colBreaks count="1" manualBreakCount="1">
        <brk id="5" max="17" man="1"/>
      </colBreaks>
      <pageMargins left="0.25" right="0.25" top="0.75" bottom="0.75" header="0.3" footer="0.3"/>
      <pageSetup paperSize="9" orientation="portrait" horizontalDpi="300" verticalDpi="300" r:id="rId67"/>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horizontalDpi="300" verticalDpi="300" r:id="rId68"/>
  <headerFooter>
    <oddFooter>&amp;C- &amp;P -</oddFooter>
  </headerFooter>
  <colBreaks count="1" manualBreakCount="1">
    <brk id="5" max="17" man="1"/>
  </colBreaks>
  <drawing r:id="rId69"/>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zoomScale="115" zoomScaleNormal="100" zoomScaleSheetLayoutView="100" workbookViewId="0">
      <selection activeCell="S6" sqref="S6"/>
    </sheetView>
  </sheetViews>
  <sheetFormatPr defaultRowHeight="13.5"/>
  <cols>
    <col min="1" max="1" width="19.25" bestFit="1" customWidth="1"/>
    <col min="2" max="2" width="14.625" customWidth="1"/>
    <col min="3" max="4" width="5.625" customWidth="1"/>
    <col min="5" max="5" width="14.625" customWidth="1"/>
    <col min="6" max="6" width="12.75" customWidth="1"/>
  </cols>
  <sheetData>
    <row r="1" spans="1:7">
      <c r="F1" s="271" t="s">
        <v>399</v>
      </c>
    </row>
    <row r="2" spans="1:7">
      <c r="A2" t="s">
        <v>2473</v>
      </c>
      <c r="G2" t="s">
        <v>2473</v>
      </c>
    </row>
    <row r="4" spans="1:7" ht="22.5" customHeight="1">
      <c r="A4" s="237" t="s">
        <v>434</v>
      </c>
      <c r="B4" s="143" t="s">
        <v>713</v>
      </c>
      <c r="C4" s="48"/>
      <c r="D4" s="48"/>
      <c r="E4" s="48"/>
    </row>
    <row r="5" spans="1:7" ht="22.5" customHeight="1">
      <c r="A5" s="237"/>
      <c r="B5" s="143" t="s">
        <v>555</v>
      </c>
      <c r="C5" s="142" t="s">
        <v>554</v>
      </c>
      <c r="D5" s="142" t="s">
        <v>554</v>
      </c>
      <c r="E5" s="297" t="s">
        <v>553</v>
      </c>
    </row>
    <row r="6" spans="1:7" ht="22.5" customHeight="1">
      <c r="A6" s="237" t="s">
        <v>552</v>
      </c>
      <c r="B6" s="143">
        <v>694</v>
      </c>
      <c r="C6" s="143"/>
      <c r="D6" s="143"/>
      <c r="E6" s="297">
        <v>2.9692236824195</v>
      </c>
    </row>
    <row r="7" spans="1:7" ht="22.5" customHeight="1">
      <c r="A7" s="237" t="s">
        <v>551</v>
      </c>
      <c r="B7" s="143">
        <v>459</v>
      </c>
      <c r="C7" s="143"/>
      <c r="D7" s="143"/>
      <c r="E7" s="297">
        <v>1.2531805340847999</v>
      </c>
    </row>
    <row r="8" spans="1:7" ht="22.5" customHeight="1">
      <c r="A8" s="237" t="s">
        <v>550</v>
      </c>
      <c r="B8" s="143">
        <v>149</v>
      </c>
      <c r="C8" s="143"/>
      <c r="D8" s="143"/>
      <c r="E8" s="297">
        <v>1.0608481361472</v>
      </c>
    </row>
    <row r="9" spans="1:7" ht="22.5" customHeight="1">
      <c r="A9" s="237" t="s">
        <v>549</v>
      </c>
      <c r="B9" s="143">
        <v>84</v>
      </c>
      <c r="C9" s="143"/>
      <c r="D9" s="143"/>
      <c r="E9" s="297">
        <v>0.53753102787969997</v>
      </c>
    </row>
    <row r="10" spans="1:7" ht="22.5" customHeight="1">
      <c r="A10" s="237" t="s">
        <v>548</v>
      </c>
      <c r="B10" s="143">
        <v>62</v>
      </c>
      <c r="C10" s="143"/>
      <c r="D10" s="143"/>
      <c r="E10" s="297">
        <v>0.46225988216347003</v>
      </c>
    </row>
    <row r="11" spans="1:7" ht="22.5" customHeight="1">
      <c r="A11" s="237" t="s">
        <v>547</v>
      </c>
      <c r="B11" s="143">
        <v>19</v>
      </c>
      <c r="C11" s="143"/>
      <c r="D11" s="143"/>
      <c r="E11" s="297">
        <v>0.47226103135552999</v>
      </c>
    </row>
    <row r="12" spans="1:7" ht="22.5" customHeight="1">
      <c r="A12" s="237" t="s">
        <v>546</v>
      </c>
      <c r="B12" s="143">
        <v>6</v>
      </c>
      <c r="C12" s="143"/>
      <c r="D12" s="143"/>
      <c r="E12" s="297">
        <v>0.20362505932460001</v>
      </c>
    </row>
    <row r="13" spans="1:7" ht="22.5" customHeight="1">
      <c r="A13" s="237" t="s">
        <v>545</v>
      </c>
      <c r="B13" s="143">
        <v>6</v>
      </c>
      <c r="C13" s="143"/>
      <c r="D13" s="143"/>
      <c r="E13" s="297">
        <v>0.25838389232445003</v>
      </c>
    </row>
    <row r="14" spans="1:7" ht="22.5" customHeight="1">
      <c r="A14" s="237" t="s">
        <v>2035</v>
      </c>
      <c r="B14" s="143">
        <v>5</v>
      </c>
      <c r="C14" s="142"/>
      <c r="D14" s="142"/>
      <c r="E14" s="297">
        <v>0.42044533411474999</v>
      </c>
    </row>
    <row r="15" spans="1:7" ht="22.5" customHeight="1">
      <c r="A15" s="237" t="s">
        <v>544</v>
      </c>
      <c r="B15" s="143">
        <v>3</v>
      </c>
      <c r="C15" s="142"/>
      <c r="D15" s="142"/>
      <c r="E15" s="297">
        <v>0.17187706620410001</v>
      </c>
    </row>
    <row r="16" spans="1:7" ht="22.5" customHeight="1">
      <c r="A16" s="237" t="s">
        <v>2036</v>
      </c>
      <c r="B16" s="143">
        <v>1</v>
      </c>
      <c r="C16" s="142"/>
      <c r="D16" s="142"/>
      <c r="E16" s="297">
        <v>0.75141127661022</v>
      </c>
    </row>
    <row r="17" spans="1:5" ht="22.5" customHeight="1">
      <c r="A17" s="237" t="s">
        <v>543</v>
      </c>
      <c r="B17" s="143">
        <v>1</v>
      </c>
      <c r="C17" s="142"/>
      <c r="D17" s="142"/>
      <c r="E17" s="297">
        <v>1.0714822591516999E-2</v>
      </c>
    </row>
    <row r="18" spans="1:5" ht="22.5" customHeight="1">
      <c r="A18" s="237" t="s">
        <v>2037</v>
      </c>
      <c r="B18" s="143">
        <v>0</v>
      </c>
      <c r="C18" s="142"/>
      <c r="D18" s="142"/>
      <c r="E18" s="297">
        <v>0</v>
      </c>
    </row>
    <row r="19" spans="1:5" ht="22.5" customHeight="1">
      <c r="A19" s="237" t="s">
        <v>541</v>
      </c>
      <c r="B19" s="143"/>
      <c r="C19" s="142"/>
      <c r="D19" s="142"/>
      <c r="E19" s="297">
        <v>0</v>
      </c>
    </row>
    <row r="20" spans="1:5" ht="22.5" customHeight="1">
      <c r="A20" s="237" t="s">
        <v>540</v>
      </c>
      <c r="B20" s="143"/>
      <c r="C20" s="142"/>
      <c r="D20" s="142"/>
      <c r="E20" s="297">
        <v>0</v>
      </c>
    </row>
    <row r="21" spans="1:5" ht="22.5" customHeight="1">
      <c r="A21" s="237" t="s">
        <v>542</v>
      </c>
      <c r="B21" s="143"/>
      <c r="C21" s="142"/>
      <c r="D21" s="142"/>
      <c r="E21" s="297">
        <v>0</v>
      </c>
    </row>
    <row r="22" spans="1:5" ht="22.5" customHeight="1">
      <c r="A22" s="237" t="s">
        <v>2038</v>
      </c>
      <c r="B22" s="143">
        <v>0</v>
      </c>
      <c r="C22" s="142"/>
      <c r="D22" s="142"/>
      <c r="E22" s="297">
        <v>0</v>
      </c>
    </row>
    <row r="23" spans="1:5" ht="22.5" customHeight="1">
      <c r="A23" s="237" t="s">
        <v>539</v>
      </c>
      <c r="B23" s="143"/>
      <c r="C23" s="142"/>
      <c r="D23" s="142"/>
      <c r="E23" s="297">
        <v>0</v>
      </c>
    </row>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row r="32" spans="1:5" ht="22.5" customHeight="1"/>
  </sheetData>
  <customSheetViews>
    <customSheetView guid="{7638DF67-4320-4B2E-8CED-F30400A22A6F}"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1"/>
    </customSheetView>
    <customSheetView guid="{033C36F7-E1E4-46BF-954B-BBA7310CE75C}" scale="115" showGridLines="0">
      <selection activeCell="S6" sqref="S6"/>
      <colBreaks count="1" manualBreakCount="1">
        <brk id="6" max="25" man="1"/>
      </colBreaks>
      <pageMargins left="0.7" right="0.7" top="0.75" bottom="0.75" header="0.3" footer="0.3"/>
      <pageSetup paperSize="9" scale="82" orientation="portrait" horizontalDpi="300" verticalDpi="300" r:id="rId2"/>
    </customSheetView>
    <customSheetView guid="{36472B0F-2A8F-4437-8A5B-DB8B4B6E968E}"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3"/>
    </customSheetView>
    <customSheetView guid="{2D0A6E8D-0408-4801-8FAA-C5FD88FF0EC2}" scale="115" showGridLines="0">
      <selection activeCell="S6" sqref="S6"/>
      <colBreaks count="1" manualBreakCount="1">
        <brk id="6" max="25" man="1"/>
      </colBreaks>
      <pageMargins left="0.7" right="0.7" top="0.75" bottom="0.75" header="0.3" footer="0.3"/>
      <pageSetup paperSize="9" scale="82" orientation="portrait" horizontalDpi="300" verticalDpi="300" r:id="rId4"/>
    </customSheetView>
    <customSheetView guid="{CCAE2F8D-A096-471A-A5DB-761473E75C80}"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5"/>
    </customSheetView>
    <customSheetView guid="{A70FDA42-82B2-4F14-8984-2E2044C05861}" scale="115" showGridLines="0">
      <selection activeCell="S6" sqref="S6"/>
      <colBreaks count="1" manualBreakCount="1">
        <brk id="6" max="25" man="1"/>
      </colBreaks>
      <pageMargins left="0.7" right="0.7" top="0.75" bottom="0.75" header="0.3" footer="0.3"/>
      <pageSetup paperSize="9" scale="82" orientation="portrait" horizontalDpi="300" verticalDpi="300" r:id="rId6"/>
    </customSheetView>
    <customSheetView guid="{F8F8F397-D6A3-4BD0-9E53-3D39483D1CBF}" scale="115" showGridLines="0">
      <selection activeCell="S6" sqref="S6"/>
      <colBreaks count="1" manualBreakCount="1">
        <brk id="6" max="25" man="1"/>
      </colBreaks>
      <pageMargins left="0.7" right="0.7" top="0.75" bottom="0.75" header="0.3" footer="0.3"/>
      <pageSetup paperSize="9" scale="82" orientation="portrait" horizontalDpi="300" verticalDpi="300" r:id="rId7"/>
    </customSheetView>
    <customSheetView guid="{D673FFEC-E07D-49B9-A0FC-BCF5FDFD2C67}" scale="115" showGridLines="0">
      <selection activeCell="S6" sqref="S6"/>
      <colBreaks count="1" manualBreakCount="1">
        <brk id="6" max="25" man="1"/>
      </colBreaks>
      <pageMargins left="0.7" right="0.7" top="0.75" bottom="0.75" header="0.3" footer="0.3"/>
      <pageSetup paperSize="9" scale="82" orientation="portrait" horizontalDpi="300" verticalDpi="300" r:id="rId8"/>
    </customSheetView>
    <customSheetView guid="{EE98275F-E3BA-4A7E-BE2A-0F7F35847352}"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9"/>
    </customSheetView>
    <customSheetView guid="{97E03D02-D480-4666-A6E1-59D4144B3FD9}" scale="115" showGridLines="0" printArea="1">
      <colBreaks count="1" manualBreakCount="1">
        <brk id="6" max="25" man="1"/>
      </colBreaks>
      <pageMargins left="0.7" right="0.7" top="0.75" bottom="0.75" header="0.3" footer="0.3"/>
      <pageSetup paperSize="9" scale="82" orientation="portrait" horizontalDpi="300" verticalDpi="300" r:id="rId10"/>
    </customSheetView>
    <customSheetView guid="{9A3FFD83-48B2-47DA-8A5E-53892F5AF928}" scale="115" showGridLines="0" printArea="1" topLeftCell="G1">
      <selection activeCell="S6" sqref="S6"/>
      <colBreaks count="1" manualBreakCount="1">
        <brk id="6" max="25" man="1"/>
      </colBreaks>
      <pageMargins left="0.7" right="0.7" top="0.75" bottom="0.75" header="0.3" footer="0.3"/>
      <pageSetup paperSize="9" scale="82" orientation="portrait" horizontalDpi="300" verticalDpi="300" r:id="rId11"/>
    </customSheetView>
    <customSheetView guid="{717D5D0E-03BD-42FE-B02F-A9FF9CADF1A5}" scale="115" showGridLines="0">
      <selection activeCell="S6" sqref="S6"/>
      <colBreaks count="1" manualBreakCount="1">
        <brk id="6" max="25" man="1"/>
      </colBreaks>
      <pageMargins left="0.7" right="0.7" top="0.75" bottom="0.75" header="0.3" footer="0.3"/>
      <pageSetup paperSize="9" scale="82" orientation="portrait" horizontalDpi="300" verticalDpi="300" r:id="rId12"/>
    </customSheetView>
    <customSheetView guid="{30A2590E-B68F-488E-B4E2-55E3D8A53AAC}" scale="115" showGridLines="0">
      <selection activeCell="S6" sqref="S6"/>
      <colBreaks count="1" manualBreakCount="1">
        <brk id="6" max="25" man="1"/>
      </colBreaks>
      <pageMargins left="0.7" right="0.7" top="0.75" bottom="0.75" header="0.3" footer="0.3"/>
      <pageSetup paperSize="9" scale="82" orientation="portrait" horizontalDpi="300" verticalDpi="300" r:id="rId13"/>
    </customSheetView>
    <customSheetView guid="{031DD57E-C293-423A-8DF7-B2FDC9241663}" scale="115" showGridLines="0">
      <selection activeCell="S6" sqref="S6"/>
      <colBreaks count="1" manualBreakCount="1">
        <brk id="6" max="25" man="1"/>
      </colBreaks>
      <pageMargins left="0.7" right="0.7" top="0.75" bottom="0.75" header="0.3" footer="0.3"/>
      <pageSetup paperSize="9" scale="82" orientation="portrait" horizontalDpi="300" verticalDpi="300" r:id="rId14"/>
    </customSheetView>
    <customSheetView guid="{F9B3178F-FE3C-420E-BE2A-18A94A5552B8}" scale="115" showGridLines="0">
      <selection activeCell="S6" sqref="S6"/>
      <colBreaks count="1" manualBreakCount="1">
        <brk id="6" max="25" man="1"/>
      </colBreaks>
      <pageMargins left="0.7" right="0.7" top="0.75" bottom="0.75" header="0.3" footer="0.3"/>
      <pageSetup paperSize="9" scale="82" orientation="portrait" horizontalDpi="300" verticalDpi="300" r:id="rId15"/>
    </customSheetView>
    <customSheetView guid="{F314B098-4B95-4B92-8423-CB04A69922DF}" scale="115" showGridLines="0" printArea="1">
      <colBreaks count="1" manualBreakCount="1">
        <brk id="6" max="25" man="1"/>
      </colBreaks>
      <pageMargins left="0.7" right="0.7" top="0.75" bottom="0.75" header="0.3" footer="0.3"/>
      <pageSetup paperSize="9" scale="82" orientation="portrait" horizontalDpi="300" verticalDpi="300" r:id="rId16"/>
    </customSheetView>
    <customSheetView guid="{BBA60712-7519-46EB-A3CF-B043CF2D8D90}" scale="115" showGridLines="0" printArea="1">
      <colBreaks count="1" manualBreakCount="1">
        <brk id="6" max="25" man="1"/>
      </colBreaks>
      <pageMargins left="0.7" right="0.7" top="0.75" bottom="0.75" header="0.3" footer="0.3"/>
      <pageSetup paperSize="9" scale="82" orientation="portrait" horizontalDpi="300" verticalDpi="300" r:id="rId17"/>
    </customSheetView>
    <customSheetView guid="{FAEA9D20-506D-4159-8291-B8ED06C29A08}" scale="115" showGridLines="0">
      <colBreaks count="1" manualBreakCount="1">
        <brk id="6" max="25" man="1"/>
      </colBreaks>
      <pageMargins left="0.7" right="0.7" top="0.75" bottom="0.75" header="0.3" footer="0.3"/>
      <pageSetup paperSize="9" scale="82" orientation="portrait" horizontalDpi="300" verticalDpi="300" r:id="rId18"/>
    </customSheetView>
    <customSheetView guid="{499C3B7B-ECFB-4FFB-BA0B-0B7B9DCC326F}" scale="115" showGridLines="0" printArea="1">
      <colBreaks count="1" manualBreakCount="1">
        <brk id="6" max="25" man="1"/>
      </colBreaks>
      <pageMargins left="0.7" right="0.7" top="0.75" bottom="0.75" header="0.3" footer="0.3"/>
      <pageSetup paperSize="9" scale="82" orientation="portrait" horizontalDpi="300" verticalDpi="300" r:id="rId19"/>
    </customSheetView>
    <customSheetView guid="{582EB886-5348-41F7-B6C3-7D5782D3ACD9}" scale="115" showGridLines="0">
      <colBreaks count="1" manualBreakCount="1">
        <brk id="6" max="25" man="1"/>
      </colBreaks>
      <pageMargins left="0.7" right="0.7" top="0.75" bottom="0.75" header="0.3" footer="0.3"/>
      <pageSetup paperSize="9" scale="82" orientation="portrait" horizontalDpi="300" verticalDpi="300" r:id="rId20"/>
    </customSheetView>
    <customSheetView guid="{67A28A89-E198-4A6E-809F-7C1EE1D592B0}" scale="115" showGridLines="0" printArea="1">
      <colBreaks count="1" manualBreakCount="1">
        <brk id="6" max="25" man="1"/>
      </colBreaks>
      <pageMargins left="0.7" right="0.7" top="0.75" bottom="0.75" header="0.3" footer="0.3"/>
      <pageSetup paperSize="9" scale="82" orientation="portrait" horizontalDpi="300" verticalDpi="300" r:id="rId21"/>
    </customSheetView>
    <customSheetView guid="{CED0B8D9-B004-48AD-A858-70C151F3F6A0}" scale="115" showGridLines="0">
      <colBreaks count="1" manualBreakCount="1">
        <brk id="6" max="25" man="1"/>
      </colBreaks>
      <pageMargins left="0.7" right="0.7" top="0.75" bottom="0.75" header="0.3" footer="0.3"/>
      <pageSetup paperSize="9" scale="82" orientation="portrait" horizontalDpi="300" verticalDpi="300" r:id="rId22"/>
    </customSheetView>
    <customSheetView guid="{76A99285-706C-47CC-88FC-63EDE717FCB7}" scale="115" showGridLines="0">
      <colBreaks count="1" manualBreakCount="1">
        <brk id="6" max="25" man="1"/>
      </colBreaks>
      <pageMargins left="0.7" right="0.7" top="0.75" bottom="0.75" header="0.3" footer="0.3"/>
      <pageSetup paperSize="9" scale="82" orientation="portrait" horizontalDpi="300" verticalDpi="300" r:id="rId23"/>
    </customSheetView>
    <customSheetView guid="{00865AC3-5823-4499-87D6-A32864153DFC}" scale="115" showGridLines="0">
      <colBreaks count="1" manualBreakCount="1">
        <brk id="6" max="25" man="1"/>
      </colBreaks>
      <pageMargins left="0.7" right="0.7" top="0.75" bottom="0.75" header="0.3" footer="0.3"/>
      <pageSetup paperSize="9" scale="82" orientation="portrait" horizontalDpi="300" verticalDpi="300" r:id="rId24"/>
    </customSheetView>
    <customSheetView guid="{4C996794-21C9-40EE-B88C-250D84FCBF6D}" scale="85" showGridLines="0" printArea="1">
      <colBreaks count="1" manualBreakCount="1">
        <brk id="6" max="25" man="1"/>
      </colBreaks>
      <pageMargins left="0.7" right="0.7" top="0.75" bottom="0.75" header="0.3" footer="0.3"/>
      <pageSetup paperSize="9" scale="82" orientation="portrait" horizontalDpi="300" verticalDpi="300" r:id="rId25"/>
    </customSheetView>
    <customSheetView guid="{730C8BCB-35C7-41C2-8A28-9035E6835433}" scale="85" showGridLines="0">
      <colBreaks count="1" manualBreakCount="1">
        <brk id="6" max="25" man="1"/>
      </colBreaks>
      <pageMargins left="0.7" right="0.7" top="0.75" bottom="0.75" header="0.3" footer="0.3"/>
      <pageSetup paperSize="9" scale="82" orientation="portrait" horizontalDpi="300" verticalDpi="300" r:id="rId26"/>
    </customSheetView>
    <customSheetView guid="{53F629EA-943E-4BA6-8572-8C25DF74046C}" scale="85" showGridLines="0">
      <colBreaks count="1" manualBreakCount="1">
        <brk id="6" max="25" man="1"/>
      </colBreaks>
      <pageMargins left="0.7" right="0.7" top="0.75" bottom="0.75" header="0.3" footer="0.3"/>
      <pageSetup paperSize="9" scale="82" orientation="portrait" horizontalDpi="300" verticalDpi="300" r:id="rId27"/>
    </customSheetView>
    <customSheetView guid="{607BA1E7-39D6-42C5-94A0-79958193A92D}" scale="85" showGridLines="0">
      <colBreaks count="1" manualBreakCount="1">
        <brk id="6" max="25" man="1"/>
      </colBreaks>
      <pageMargins left="0.7" right="0.7" top="0.75" bottom="0.75" header="0.3" footer="0.3"/>
      <pageSetup paperSize="9" scale="82" orientation="portrait" horizontalDpi="300" verticalDpi="300" r:id="rId28"/>
    </customSheetView>
    <customSheetView guid="{8EB6928C-5D8E-417C-8B5C-C28F488EA60F}" scale="85" showGridLines="0">
      <colBreaks count="1" manualBreakCount="1">
        <brk id="6" max="25" man="1"/>
      </colBreaks>
      <pageMargins left="0.7" right="0.7" top="0.75" bottom="0.75" header="0.3" footer="0.3"/>
      <pageSetup paperSize="9" scale="82" orientation="portrait" horizontalDpi="300" verticalDpi="300" r:id="rId29"/>
    </customSheetView>
    <customSheetView guid="{7633100C-5BBA-4367-90F6-351983AFCCA3}" scale="85" showGridLines="0">
      <colBreaks count="1" manualBreakCount="1">
        <brk id="6" max="25" man="1"/>
      </colBreaks>
      <pageMargins left="0.7" right="0.7" top="0.75" bottom="0.75" header="0.3" footer="0.3"/>
      <pageSetup paperSize="9" scale="82" orientation="portrait" horizontalDpi="300" verticalDpi="300" r:id="rId30"/>
    </customSheetView>
    <customSheetView guid="{A7A8BE2C-D7F6-43E2-B07A-EC84F7EA809C}" scale="85" showGridLines="0" printArea="1">
      <colBreaks count="1" manualBreakCount="1">
        <brk id="6" max="25" man="1"/>
      </colBreaks>
      <pageMargins left="0.7" right="0.7" top="0.75" bottom="0.75" header="0.3" footer="0.3"/>
      <pageSetup paperSize="9" scale="82" orientation="portrait" horizontalDpi="300" verticalDpi="300" r:id="rId31"/>
    </customSheetView>
    <customSheetView guid="{B08340CC-2F8B-4F4E-9370-E7DB80052212}" showGridLines="0">
      <colBreaks count="1" manualBreakCount="1">
        <brk id="6" max="25" man="1"/>
      </colBreaks>
      <pageMargins left="0.7" right="0.7" top="0.75" bottom="0.75" header="0.3" footer="0.3"/>
      <pageSetup paperSize="9" scale="82" orientation="portrait" horizontalDpi="300" verticalDpi="300" r:id="rId32"/>
    </customSheetView>
    <customSheetView guid="{441DB8A6-A33C-419D-875A-3F2FFBE6E0E8}" scale="115" showGridLines="0">
      <colBreaks count="1" manualBreakCount="1">
        <brk id="6" max="25" man="1"/>
      </colBreaks>
      <pageMargins left="0.7" right="0.7" top="0.75" bottom="0.75" header="0.3" footer="0.3"/>
      <pageSetup paperSize="9" scale="82" orientation="portrait" horizontalDpi="300" verticalDpi="300" r:id="rId33"/>
    </customSheetView>
    <customSheetView guid="{2BC28E4B-9C81-4843-8B55-63150A8DD92B}" scale="115" showGridLines="0">
      <colBreaks count="1" manualBreakCount="1">
        <brk id="6" max="25" man="1"/>
      </colBreaks>
      <pageMargins left="0.7" right="0.7" top="0.75" bottom="0.75" header="0.3" footer="0.3"/>
      <pageSetup paperSize="9" scale="82" orientation="portrait" horizontalDpi="300" verticalDpi="300" r:id="rId34"/>
    </customSheetView>
    <customSheetView guid="{CEC8D9A4-667A-441A-B348-38BA69B851DA}" scale="115" showGridLines="0">
      <colBreaks count="1" manualBreakCount="1">
        <brk id="6" max="25" man="1"/>
      </colBreaks>
      <pageMargins left="0.7" right="0.7" top="0.75" bottom="0.75" header="0.3" footer="0.3"/>
      <pageSetup paperSize="9" scale="82" orientation="portrait" horizontalDpi="300" verticalDpi="300" r:id="rId35"/>
    </customSheetView>
    <customSheetView guid="{84F041DC-148A-40FE-A6D1-68C2D054DF55}" scale="115" showGridLines="0">
      <colBreaks count="1" manualBreakCount="1">
        <brk id="6" max="25" man="1"/>
      </colBreaks>
      <pageMargins left="0.7" right="0.7" top="0.75" bottom="0.75" header="0.3" footer="0.3"/>
      <pageSetup paperSize="9" scale="82" orientation="portrait" horizontalDpi="300" verticalDpi="300" r:id="rId36"/>
    </customSheetView>
    <customSheetView guid="{EA8DD5C4-37CD-4D83-93C6-8AAE3FA22626}" scale="115" showGridLines="0">
      <colBreaks count="1" manualBreakCount="1">
        <brk id="6" max="25" man="1"/>
      </colBreaks>
      <pageMargins left="0.7" right="0.7" top="0.75" bottom="0.75" header="0.3" footer="0.3"/>
      <pageSetup paperSize="9" scale="82" orientation="portrait" horizontalDpi="300" verticalDpi="300" r:id="rId37"/>
    </customSheetView>
    <customSheetView guid="{EB719729-E4E7-4A6B-A0F2-B45634A8A39C}" scale="115" showGridLines="0">
      <colBreaks count="1" manualBreakCount="1">
        <brk id="6" max="25" man="1"/>
      </colBreaks>
      <pageMargins left="0.7" right="0.7" top="0.75" bottom="0.75" header="0.3" footer="0.3"/>
      <pageSetup paperSize="9" scale="82" orientation="portrait" horizontalDpi="300" verticalDpi="300" r:id="rId38"/>
    </customSheetView>
    <customSheetView guid="{3BCE3315-BEC0-4AD9-A818-0BC0D795FE7B}" scale="115" showGridLines="0" printArea="1">
      <colBreaks count="1" manualBreakCount="1">
        <brk id="6" max="25" man="1"/>
      </colBreaks>
      <pageMargins left="0.7" right="0.7" top="0.75" bottom="0.75" header="0.3" footer="0.3"/>
      <pageSetup paperSize="9" scale="82" orientation="portrait" horizontalDpi="300" verticalDpi="300" r:id="rId39"/>
    </customSheetView>
    <customSheetView guid="{D5E8139D-26D3-42E5-96BB-6121322C48CB}" scale="115" showGridLines="0" topLeftCell="A10">
      <colBreaks count="1" manualBreakCount="1">
        <brk id="6" max="25" man="1"/>
      </colBreaks>
      <pageMargins left="0.7" right="0.7" top="0.75" bottom="0.75" header="0.3" footer="0.3"/>
      <pageSetup paperSize="9" scale="82" orientation="portrait" horizontalDpi="300" verticalDpi="300" r:id="rId40"/>
    </customSheetView>
    <customSheetView guid="{A7A537DD-3639-4028-8374-24EF93F7F50D}" scale="115" showGridLines="0" printArea="1" topLeftCell="A10">
      <colBreaks count="1" manualBreakCount="1">
        <brk id="6" max="25" man="1"/>
      </colBreaks>
      <pageMargins left="0.7" right="0.7" top="0.75" bottom="0.75" header="0.3" footer="0.3"/>
      <pageSetup paperSize="9" scale="82" orientation="portrait" horizontalDpi="300" verticalDpi="300" r:id="rId41"/>
    </customSheetView>
    <customSheetView guid="{0B51740E-E870-447D-82CF-F9426A0FDB8A}" scale="115" showGridLines="0">
      <colBreaks count="1" manualBreakCount="1">
        <brk id="6" max="25" man="1"/>
      </colBreaks>
      <pageMargins left="0.7" right="0.7" top="0.75" bottom="0.75" header="0.3" footer="0.3"/>
      <pageSetup paperSize="9" scale="82" orientation="portrait" horizontalDpi="300" verticalDpi="300" r:id="rId42"/>
    </customSheetView>
    <customSheetView guid="{B25978DA-B72A-4DF3-B7F6-0B7323E18582}" scale="115" showGridLines="0">
      <colBreaks count="1" manualBreakCount="1">
        <brk id="6" max="25" man="1"/>
      </colBreaks>
      <pageMargins left="0.7" right="0.7" top="0.75" bottom="0.75" header="0.3" footer="0.3"/>
      <pageSetup paperSize="9" scale="82" orientation="portrait" horizontalDpi="300" verticalDpi="300" r:id="rId43"/>
    </customSheetView>
    <customSheetView guid="{1FD8CC80-ABBD-4004-965D-7C3A94C6060A}"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4"/>
    </customSheetView>
    <customSheetView guid="{4B3B3520-A8B7-4246-A658-5E3046C11156}"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5"/>
    </customSheetView>
    <customSheetView guid="{8AC86257-3275-45B0-9EB5-FCC978284538}" scale="115" showGridLines="0">
      <selection activeCell="S6" sqref="S6"/>
      <colBreaks count="1" manualBreakCount="1">
        <brk id="6" max="25" man="1"/>
      </colBreaks>
      <pageMargins left="0.7" right="0.7" top="0.75" bottom="0.75" header="0.3" footer="0.3"/>
      <pageSetup paperSize="9" scale="82" orientation="portrait" horizontalDpi="300" verticalDpi="300" r:id="rId46"/>
    </customSheetView>
    <customSheetView guid="{E45D6C9F-29CA-4814-BB11-FCF7794E8FD9}"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7"/>
    </customSheetView>
    <customSheetView guid="{8B4E2514-D1F2-4DC0-817C-9C588D7DCCCB}"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8"/>
    </customSheetView>
    <customSheetView guid="{C0326AA0-4A84-4874-8CF5-FBF582EDE8E4}"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9"/>
    </customSheetView>
    <customSheetView guid="{59B93C71-A242-4D48-B468-4BF3F954629F}"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50"/>
    </customSheetView>
    <customSheetView guid="{1E58E4D1-4C75-4B8C-BEB1-17A46DD86746}" scale="115" showGridLines="0">
      <selection activeCell="S6" sqref="S6"/>
      <colBreaks count="1" manualBreakCount="1">
        <brk id="6" max="25" man="1"/>
      </colBreaks>
      <pageMargins left="0.7" right="0.7" top="0.75" bottom="0.75" header="0.3" footer="0.3"/>
      <pageSetup paperSize="9" scale="82" orientation="portrait" horizontalDpi="300" verticalDpi="300" r:id="rId51"/>
    </customSheetView>
    <customSheetView guid="{D71B0015-E1E5-4683-BC96-4B8372B0A92C}"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52"/>
    </customSheetView>
    <customSheetView guid="{7A9295A9-5D4A-4252-8AE5-EAA229FB3161}"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53"/>
    </customSheetView>
    <customSheetView guid="{034C4040-D496-4677-9760-C8AFC8A3816C}" scale="115" showGridLines="0">
      <selection activeCell="S6" sqref="S6"/>
      <colBreaks count="1" manualBreakCount="1">
        <brk id="6" max="25" man="1"/>
      </colBreaks>
      <pageMargins left="0.7" right="0.7" top="0.75" bottom="0.75" header="0.3" footer="0.3"/>
      <pageSetup paperSize="9" scale="82" orientation="portrait" horizontalDpi="300" verticalDpi="300" r:id="rId54"/>
    </customSheetView>
    <customSheetView guid="{430D13A4-4EC3-4F3B-94F5-67B604D20D98}"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55"/>
    </customSheetView>
    <customSheetView guid="{337CCED3-5E6B-4E3D-BC98-489707EF974E}"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56"/>
    </customSheetView>
    <customSheetView guid="{0EDD8A79-DA95-4C03-AB90-8EF8BEF7366A}" scale="115" showGridLines="0">
      <selection activeCell="S6" sqref="S6"/>
      <colBreaks count="1" manualBreakCount="1">
        <brk id="6" max="25" man="1"/>
      </colBreaks>
      <pageMargins left="0.7" right="0.7" top="0.75" bottom="0.75" header="0.3" footer="0.3"/>
      <pageSetup paperSize="9" scale="82" orientation="portrait" horizontalDpi="300" verticalDpi="300" r:id="rId57"/>
    </customSheetView>
    <customSheetView guid="{214495F1-9B71-47E5-887D-A07A1A95C8B8}" scale="115" showGridLines="0">
      <selection activeCell="S6" sqref="S6"/>
      <colBreaks count="1" manualBreakCount="1">
        <brk id="6" max="25" man="1"/>
      </colBreaks>
      <pageMargins left="0.7" right="0.7" top="0.75" bottom="0.75" header="0.3" footer="0.3"/>
      <pageSetup paperSize="9" scale="82" orientation="portrait" horizontalDpi="300" verticalDpi="300" r:id="rId58"/>
    </customSheetView>
    <customSheetView guid="{CD8CBEF9-02F2-47BF-8155-972E366007BB}"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59"/>
    </customSheetView>
    <customSheetView guid="{BD61EDB6-A93F-4890-AEDE-32E26E64EB3F}"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60"/>
    </customSheetView>
    <customSheetView guid="{2551149C-B400-4FF7-9C66-7D38AF192CD3}" scale="115" showGridLines="0">
      <selection activeCell="S6" sqref="S6"/>
      <colBreaks count="1" manualBreakCount="1">
        <brk id="6" max="25" man="1"/>
      </colBreaks>
      <pageMargins left="0.7" right="0.7" top="0.75" bottom="0.75" header="0.3" footer="0.3"/>
      <pageSetup paperSize="9" scale="82" orientation="portrait" horizontalDpi="300" verticalDpi="300" r:id="rId61"/>
    </customSheetView>
    <customSheetView guid="{F0A88F7F-B050-44D2-9557-2B68B424EAF3}" scale="115" showGridLines="0">
      <selection activeCell="S6" sqref="S6"/>
      <colBreaks count="1" manualBreakCount="1">
        <brk id="6" max="25" man="1"/>
      </colBreaks>
      <pageMargins left="0.7" right="0.7" top="0.75" bottom="0.75" header="0.3" footer="0.3"/>
      <pageSetup paperSize="9" scale="82" orientation="portrait" horizontalDpi="300" verticalDpi="300" r:id="rId62"/>
    </customSheetView>
    <customSheetView guid="{2868789A-41EF-4245-B3C9-D4B5F666F8F4}"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63"/>
    </customSheetView>
    <customSheetView guid="{D4061CCF-D275-4D76-9A0F-61EA73C6A533}"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64"/>
    </customSheetView>
    <customSheetView guid="{EDD10121-F027-40CB-A383-1ABBBA7824D4}"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65"/>
    </customSheetView>
    <customSheetView guid="{D6BD57F8-F6EE-4534-8181-C57064A1B98C}" showGridLines="0">
      <selection activeCell="G3" sqref="G3"/>
      <colBreaks count="1" manualBreakCount="1">
        <brk id="6" max="25" man="1"/>
      </colBreaks>
      <pageMargins left="0.7" right="0.7" top="0.75" bottom="0.75" header="0.3" footer="0.3"/>
      <pageSetup paperSize="9" scale="82" orientation="portrait" horizontalDpi="300" verticalDpi="300" r:id="rId66"/>
    </customSheetView>
    <customSheetView guid="{277459B4-A39D-41CB-B2BE-AB6578293E76}" showGridLines="0" printArea="1">
      <selection activeCell="G3" sqref="G3"/>
      <colBreaks count="1" manualBreakCount="1">
        <brk id="6" max="25" man="1"/>
      </colBreaks>
      <pageMargins left="0.7" right="0.7" top="0.75" bottom="0.75" header="0.3" footer="0.3"/>
      <pageSetup paperSize="9" scale="82" orientation="portrait" horizontalDpi="300" verticalDpi="300" r:id="rId67"/>
    </customSheetView>
  </customSheetViews>
  <phoneticPr fontId="7"/>
  <hyperlinks>
    <hyperlink ref="F1" location="目次!A1" display="目次へ戻る"/>
  </hyperlinks>
  <pageMargins left="0.7" right="0.7" top="0.75" bottom="0.75" header="0.3" footer="0.3"/>
  <pageSetup paperSize="9" scale="82" orientation="portrait" horizontalDpi="300" verticalDpi="300" r:id="rId68"/>
  <colBreaks count="1" manualBreakCount="1">
    <brk id="6" max="25" man="1"/>
  </colBreaks>
  <drawing r:id="rId69"/>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16"/>
  <sheetViews>
    <sheetView showGridLines="0" zoomScaleNormal="115" zoomScaleSheetLayoutView="100" workbookViewId="0">
      <selection activeCell="G23" sqref="G23"/>
    </sheetView>
  </sheetViews>
  <sheetFormatPr defaultColWidth="9" defaultRowHeight="13.5"/>
  <cols>
    <col min="1" max="2" width="11.875" style="172" customWidth="1"/>
    <col min="3" max="5" width="14.625" style="107" customWidth="1"/>
    <col min="6" max="6" width="12.375" style="107" customWidth="1"/>
    <col min="7" max="9" width="9.875" style="107" bestFit="1" customWidth="1"/>
    <col min="10" max="10" width="13.625" style="107" bestFit="1" customWidth="1"/>
    <col min="11" max="13" width="10.125" style="107" bestFit="1" customWidth="1"/>
    <col min="14" max="16384" width="9" style="107"/>
  </cols>
  <sheetData>
    <row r="1" spans="1:17">
      <c r="F1" s="271" t="s">
        <v>399</v>
      </c>
    </row>
    <row r="2" spans="1:17">
      <c r="A2" s="175" t="s">
        <v>588</v>
      </c>
      <c r="G2" s="175" t="s">
        <v>588</v>
      </c>
    </row>
    <row r="4" spans="1:17" ht="37.5" customHeight="1">
      <c r="A4" s="174" t="s">
        <v>343</v>
      </c>
      <c r="B4" s="174" t="s">
        <v>344</v>
      </c>
      <c r="C4" s="174" t="s">
        <v>568</v>
      </c>
      <c r="D4" s="174" t="s">
        <v>567</v>
      </c>
      <c r="E4" s="174" t="s">
        <v>393</v>
      </c>
      <c r="Q4" s="257"/>
    </row>
    <row r="5" spans="1:17" ht="22.5" customHeight="1">
      <c r="A5" s="174" t="s">
        <v>566</v>
      </c>
      <c r="B5" s="174" t="s">
        <v>565</v>
      </c>
      <c r="C5" s="173">
        <v>441272</v>
      </c>
      <c r="D5" s="173">
        <v>1119682</v>
      </c>
      <c r="E5" s="173">
        <v>1560954</v>
      </c>
    </row>
    <row r="6" spans="1:17" ht="22.5" customHeight="1">
      <c r="A6" s="174">
        <v>1975</v>
      </c>
      <c r="B6" s="174" t="s">
        <v>564</v>
      </c>
      <c r="C6" s="173">
        <v>648794</v>
      </c>
      <c r="D6" s="173">
        <v>1210375</v>
      </c>
      <c r="E6" s="173">
        <v>1859169</v>
      </c>
    </row>
    <row r="7" spans="1:17" ht="22.5" customHeight="1">
      <c r="A7" s="174">
        <v>1980</v>
      </c>
      <c r="B7" s="174" t="s">
        <v>563</v>
      </c>
      <c r="C7" s="173">
        <v>1071967</v>
      </c>
      <c r="D7" s="173">
        <v>1448758</v>
      </c>
      <c r="E7" s="173">
        <v>2520725</v>
      </c>
    </row>
    <row r="8" spans="1:17" ht="22.5" customHeight="1">
      <c r="A8" s="174">
        <v>1985</v>
      </c>
      <c r="B8" s="174" t="s">
        <v>562</v>
      </c>
      <c r="C8" s="173">
        <v>1515347</v>
      </c>
      <c r="D8" s="173">
        <v>1609931</v>
      </c>
      <c r="E8" s="173">
        <v>3125278</v>
      </c>
    </row>
    <row r="9" spans="1:17" ht="22.5" customHeight="1">
      <c r="A9" s="174">
        <v>1990</v>
      </c>
      <c r="B9" s="174" t="s">
        <v>561</v>
      </c>
      <c r="C9" s="173">
        <v>2036145</v>
      </c>
      <c r="D9" s="173">
        <v>1720633</v>
      </c>
      <c r="E9" s="173">
        <v>3756778</v>
      </c>
    </row>
    <row r="10" spans="1:17" ht="22.5" customHeight="1">
      <c r="A10" s="174">
        <v>1995</v>
      </c>
      <c r="B10" s="174" t="s">
        <v>560</v>
      </c>
      <c r="C10" s="173">
        <v>2679739</v>
      </c>
      <c r="D10" s="173">
        <v>1849607</v>
      </c>
      <c r="E10" s="173">
        <v>4529346</v>
      </c>
    </row>
    <row r="11" spans="1:17" ht="22.5" customHeight="1">
      <c r="A11" s="174">
        <v>2000</v>
      </c>
      <c r="B11" s="174" t="s">
        <v>559</v>
      </c>
      <c r="C11" s="173">
        <v>3229273</v>
      </c>
      <c r="D11" s="173">
        <v>1956791</v>
      </c>
      <c r="E11" s="173">
        <v>5186064</v>
      </c>
    </row>
    <row r="12" spans="1:17" ht="22.5" customHeight="1">
      <c r="A12" s="174">
        <v>2005</v>
      </c>
      <c r="B12" s="174" t="s">
        <v>558</v>
      </c>
      <c r="C12" s="173">
        <v>3771359</v>
      </c>
      <c r="D12" s="173">
        <v>2062099</v>
      </c>
      <c r="E12" s="173">
        <v>5833458</v>
      </c>
    </row>
    <row r="13" spans="1:17" ht="22.5" customHeight="1">
      <c r="A13" s="174">
        <v>2010</v>
      </c>
      <c r="B13" s="174" t="s">
        <v>557</v>
      </c>
      <c r="C13" s="173">
        <v>5762623</v>
      </c>
      <c r="D13" s="173">
        <v>2182062</v>
      </c>
      <c r="E13" s="173">
        <v>7944685</v>
      </c>
    </row>
    <row r="14" spans="1:17" ht="22.5" customHeight="1">
      <c r="A14" s="174">
        <v>2015</v>
      </c>
      <c r="B14" s="174" t="s">
        <v>348</v>
      </c>
      <c r="C14" s="173">
        <v>6215190</v>
      </c>
      <c r="D14" s="173">
        <v>2279514</v>
      </c>
      <c r="E14" s="173">
        <v>8494704</v>
      </c>
    </row>
    <row r="15" spans="1:17" ht="22.5" customHeight="1">
      <c r="A15" s="174">
        <v>2020</v>
      </c>
      <c r="B15" s="174" t="s">
        <v>556</v>
      </c>
      <c r="C15" s="173">
        <v>5955220</v>
      </c>
      <c r="D15" s="173">
        <v>2455942</v>
      </c>
      <c r="E15" s="173">
        <v>8411162</v>
      </c>
    </row>
    <row r="16" spans="1:17" ht="22.5" customHeight="1"/>
  </sheetData>
  <customSheetViews>
    <customSheetView guid="{7638DF67-4320-4B2E-8CED-F30400A22A6F}" showGridLines="0" printArea="1">
      <selection activeCell="G23" sqref="G23"/>
      <colBreaks count="1" manualBreakCount="1">
        <brk id="6" max="17" man="1"/>
      </colBreaks>
      <pageMargins left="0.7" right="0.7" top="0.75" bottom="0.75" header="0.3" footer="0.3"/>
      <pageSetup paperSize="9" scale="88" orientation="portrait" horizontalDpi="300" verticalDpi="300" r:id="rId1"/>
    </customSheetView>
    <customSheetView guid="{033C36F7-E1E4-46BF-954B-BBA7310CE75C}" showGridLines="0">
      <selection activeCell="G23" sqref="G23"/>
      <colBreaks count="1" manualBreakCount="1">
        <brk id="6" max="17" man="1"/>
      </colBreaks>
      <pageMargins left="0.7" right="0.7" top="0.75" bottom="0.75" header="0.3" footer="0.3"/>
      <pageSetup paperSize="9" scale="88" orientation="portrait" horizontalDpi="300" verticalDpi="300" r:id="rId2"/>
    </customSheetView>
    <customSheetView guid="{36472B0F-2A8F-4437-8A5B-DB8B4B6E968E}" showGridLines="0" printArea="1">
      <selection activeCell="G23" sqref="G23"/>
      <colBreaks count="1" manualBreakCount="1">
        <brk id="6" max="17" man="1"/>
      </colBreaks>
      <pageMargins left="0.7" right="0.7" top="0.75" bottom="0.75" header="0.3" footer="0.3"/>
      <pageSetup paperSize="9" scale="88" orientation="portrait" horizontalDpi="300" verticalDpi="300" r:id="rId3"/>
    </customSheetView>
    <customSheetView guid="{2D0A6E8D-0408-4801-8FAA-C5FD88FF0EC2}" showGridLines="0">
      <selection activeCell="G23" sqref="G23"/>
      <colBreaks count="1" manualBreakCount="1">
        <brk id="6" max="17" man="1"/>
      </colBreaks>
      <pageMargins left="0.7" right="0.7" top="0.75" bottom="0.75" header="0.3" footer="0.3"/>
      <pageSetup paperSize="9" scale="88" orientation="portrait" horizontalDpi="300" verticalDpi="300" r:id="rId4"/>
    </customSheetView>
    <customSheetView guid="{CCAE2F8D-A096-471A-A5DB-761473E75C80}" showGridLines="0" printArea="1">
      <selection activeCell="G23" sqref="G23"/>
      <colBreaks count="1" manualBreakCount="1">
        <brk id="6" max="17" man="1"/>
      </colBreaks>
      <pageMargins left="0.7" right="0.7" top="0.75" bottom="0.75" header="0.3" footer="0.3"/>
      <pageSetup paperSize="9" scale="88" orientation="portrait" horizontalDpi="300" verticalDpi="300" r:id="rId5"/>
    </customSheetView>
    <customSheetView guid="{A70FDA42-82B2-4F14-8984-2E2044C05861}" showGridLines="0">
      <selection activeCell="G23" sqref="G23"/>
      <colBreaks count="1" manualBreakCount="1">
        <brk id="6" max="17" man="1"/>
      </colBreaks>
      <pageMargins left="0.7" right="0.7" top="0.75" bottom="0.75" header="0.3" footer="0.3"/>
      <pageSetup paperSize="9" scale="88" orientation="portrait" horizontalDpi="300" verticalDpi="300" r:id="rId6"/>
    </customSheetView>
    <customSheetView guid="{F8F8F397-D6A3-4BD0-9E53-3D39483D1CBF}" showGridLines="0">
      <selection activeCell="G23" sqref="G23"/>
      <colBreaks count="1" manualBreakCount="1">
        <brk id="6" max="17" man="1"/>
      </colBreaks>
      <pageMargins left="0.7" right="0.7" top="0.75" bottom="0.75" header="0.3" footer="0.3"/>
      <pageSetup paperSize="9" scale="88" orientation="portrait" horizontalDpi="300" verticalDpi="300" r:id="rId7"/>
    </customSheetView>
    <customSheetView guid="{D673FFEC-E07D-49B9-A0FC-BCF5FDFD2C67}" showGridLines="0">
      <selection activeCell="G23" sqref="G23"/>
      <colBreaks count="1" manualBreakCount="1">
        <brk id="6" max="17" man="1"/>
      </colBreaks>
      <pageMargins left="0.7" right="0.7" top="0.75" bottom="0.75" header="0.3" footer="0.3"/>
      <pageSetup paperSize="9" scale="88" orientation="portrait" horizontalDpi="300" verticalDpi="300" r:id="rId8"/>
    </customSheetView>
    <customSheetView guid="{EE98275F-E3BA-4A7E-BE2A-0F7F35847352}" showGridLines="0" printArea="1">
      <selection activeCell="G23" sqref="G23"/>
      <colBreaks count="1" manualBreakCount="1">
        <brk id="6" max="17" man="1"/>
      </colBreaks>
      <pageMargins left="0.7" right="0.7" top="0.75" bottom="0.75" header="0.3" footer="0.3"/>
      <pageSetup paperSize="9" scale="88" orientation="portrait" horizontalDpi="300" verticalDpi="300" r:id="rId9"/>
    </customSheetView>
    <customSheetView guid="{97E03D02-D480-4666-A6E1-59D4144B3FD9}" showGridLines="0" printArea="1">
      <selection activeCell="G23" sqref="G23"/>
      <colBreaks count="1" manualBreakCount="1">
        <brk id="6" max="17" man="1"/>
      </colBreaks>
      <pageMargins left="0.7" right="0.7" top="0.75" bottom="0.75" header="0.3" footer="0.3"/>
      <pageSetup paperSize="9" scale="88" orientation="portrait" horizontalDpi="300" verticalDpi="300" r:id="rId10"/>
    </customSheetView>
    <customSheetView guid="{9A3FFD83-48B2-47DA-8A5E-53892F5AF928}" showGridLines="0" printArea="1">
      <selection activeCell="D20" sqref="D20"/>
      <colBreaks count="1" manualBreakCount="1">
        <brk id="6" max="17" man="1"/>
      </colBreaks>
      <pageMargins left="0.7" right="0.7" top="0.75" bottom="0.75" header="0.3" footer="0.3"/>
      <pageSetup paperSize="9" scale="88" orientation="portrait" horizontalDpi="300" verticalDpi="300" r:id="rId11"/>
    </customSheetView>
    <customSheetView guid="{717D5D0E-03BD-42FE-B02F-A9FF9CADF1A5}" showGridLines="0">
      <selection activeCell="G23" sqref="G23"/>
      <colBreaks count="1" manualBreakCount="1">
        <brk id="6" max="17" man="1"/>
      </colBreaks>
      <pageMargins left="0.7" right="0.7" top="0.75" bottom="0.75" header="0.3" footer="0.3"/>
      <pageSetup paperSize="9" scale="88" orientation="portrait" horizontalDpi="300" verticalDpi="300" r:id="rId12"/>
    </customSheetView>
    <customSheetView guid="{30A2590E-B68F-488E-B4E2-55E3D8A53AAC}" showGridLines="0">
      <selection activeCell="G23" sqref="G23"/>
      <colBreaks count="1" manualBreakCount="1">
        <brk id="6" max="17" man="1"/>
      </colBreaks>
      <pageMargins left="0.7" right="0.7" top="0.75" bottom="0.75" header="0.3" footer="0.3"/>
      <pageSetup paperSize="9" scale="88" orientation="portrait" horizontalDpi="300" verticalDpi="300" r:id="rId13"/>
    </customSheetView>
    <customSheetView guid="{031DD57E-C293-423A-8DF7-B2FDC9241663}" showGridLines="0">
      <selection activeCell="G23" sqref="G23"/>
      <colBreaks count="1" manualBreakCount="1">
        <brk id="6" max="17" man="1"/>
      </colBreaks>
      <pageMargins left="0.7" right="0.7" top="0.75" bottom="0.75" header="0.3" footer="0.3"/>
      <pageSetup paperSize="9" scale="88" orientation="portrait" horizontalDpi="300" verticalDpi="300" r:id="rId14"/>
    </customSheetView>
    <customSheetView guid="{F9B3178F-FE3C-420E-BE2A-18A94A5552B8}" showGridLines="0">
      <selection activeCell="G23" sqref="G23"/>
      <colBreaks count="1" manualBreakCount="1">
        <brk id="6" max="17" man="1"/>
      </colBreaks>
      <pageMargins left="0.7" right="0.7" top="0.75" bottom="0.75" header="0.3" footer="0.3"/>
      <pageSetup paperSize="9" scale="88" orientation="portrait" horizontalDpi="300" verticalDpi="300" r:id="rId15"/>
    </customSheetView>
    <customSheetView guid="{F314B098-4B95-4B92-8423-CB04A69922DF}" showGridLines="0" printArea="1">
      <selection activeCell="G23" sqref="G23"/>
      <colBreaks count="1" manualBreakCount="1">
        <brk id="6" max="17" man="1"/>
      </colBreaks>
      <pageMargins left="0.7" right="0.7" top="0.75" bottom="0.75" header="0.3" footer="0.3"/>
      <pageSetup paperSize="9" scale="88" orientation="portrait" horizontalDpi="300" verticalDpi="300" r:id="rId16"/>
    </customSheetView>
    <customSheetView guid="{BBA60712-7519-46EB-A3CF-B043CF2D8D90}" showGridLines="0" printArea="1">
      <selection activeCell="G23" sqref="G23"/>
      <colBreaks count="1" manualBreakCount="1">
        <brk id="6" max="17" man="1"/>
      </colBreaks>
      <pageMargins left="0.7" right="0.7" top="0.75" bottom="0.75" header="0.3" footer="0.3"/>
      <pageSetup paperSize="9" scale="88" orientation="portrait" horizontalDpi="300" verticalDpi="300" r:id="rId17"/>
    </customSheetView>
    <customSheetView guid="{FAEA9D20-506D-4159-8291-B8ED06C29A08}" showGridLines="0">
      <selection activeCell="G23" sqref="G23"/>
      <colBreaks count="1" manualBreakCount="1">
        <brk id="6" max="17" man="1"/>
      </colBreaks>
      <pageMargins left="0.7" right="0.7" top="0.75" bottom="0.75" header="0.3" footer="0.3"/>
      <pageSetup paperSize="9" scale="88" orientation="portrait" horizontalDpi="300" verticalDpi="300" r:id="rId18"/>
    </customSheetView>
    <customSheetView guid="{499C3B7B-ECFB-4FFB-BA0B-0B7B9DCC326F}" showGridLines="0" printArea="1">
      <selection activeCell="G23" sqref="G23"/>
      <colBreaks count="1" manualBreakCount="1">
        <brk id="6" max="17" man="1"/>
      </colBreaks>
      <pageMargins left="0.7" right="0.7" top="0.75" bottom="0.75" header="0.3" footer="0.3"/>
      <pageSetup paperSize="9" scale="88" orientation="portrait" horizontalDpi="300" verticalDpi="300" r:id="rId19"/>
    </customSheetView>
    <customSheetView guid="{582EB886-5348-41F7-B6C3-7D5782D3ACD9}" showGridLines="0">
      <selection activeCell="G23" sqref="G23"/>
      <colBreaks count="1" manualBreakCount="1">
        <brk id="6" max="17" man="1"/>
      </colBreaks>
      <pageMargins left="0.7" right="0.7" top="0.75" bottom="0.75" header="0.3" footer="0.3"/>
      <pageSetup paperSize="9" scale="88" orientation="portrait" horizontalDpi="300" verticalDpi="300" r:id="rId20"/>
    </customSheetView>
    <customSheetView guid="{67A28A89-E198-4A6E-809F-7C1EE1D592B0}" showGridLines="0" printArea="1">
      <selection activeCell="G23" sqref="G23"/>
      <colBreaks count="1" manualBreakCount="1">
        <brk id="6" max="17" man="1"/>
      </colBreaks>
      <pageMargins left="0.7" right="0.7" top="0.75" bottom="0.75" header="0.3" footer="0.3"/>
      <pageSetup paperSize="9" scale="88" orientation="portrait" horizontalDpi="300" verticalDpi="300" r:id="rId21"/>
    </customSheetView>
    <customSheetView guid="{CED0B8D9-B004-48AD-A858-70C151F3F6A0}" showGridLines="0">
      <selection activeCell="G23" sqref="G23"/>
      <colBreaks count="1" manualBreakCount="1">
        <brk id="6" max="17" man="1"/>
      </colBreaks>
      <pageMargins left="0.7" right="0.7" top="0.75" bottom="0.75" header="0.3" footer="0.3"/>
      <pageSetup paperSize="9" scale="88" orientation="portrait" horizontalDpi="300" verticalDpi="300" r:id="rId22"/>
    </customSheetView>
    <customSheetView guid="{76A99285-706C-47CC-88FC-63EDE717FCB7}" showGridLines="0">
      <selection activeCell="G23" sqref="G23"/>
      <colBreaks count="1" manualBreakCount="1">
        <brk id="6" max="17" man="1"/>
      </colBreaks>
      <pageMargins left="0.7" right="0.7" top="0.75" bottom="0.75" header="0.3" footer="0.3"/>
      <pageSetup paperSize="9" scale="88" orientation="portrait" horizontalDpi="300" verticalDpi="300" r:id="rId23"/>
    </customSheetView>
    <customSheetView guid="{00865AC3-5823-4499-87D6-A32864153DFC}" showGridLines="0">
      <selection activeCell="G23" sqref="G23"/>
      <colBreaks count="1" manualBreakCount="1">
        <brk id="6" max="17" man="1"/>
      </colBreaks>
      <pageMargins left="0.7" right="0.7" top="0.75" bottom="0.75" header="0.3" footer="0.3"/>
      <pageSetup paperSize="9" scale="88" orientation="portrait" horizontalDpi="300" verticalDpi="300" r:id="rId24"/>
    </customSheetView>
    <customSheetView guid="{4C996794-21C9-40EE-B88C-250D84FCBF6D}" showGridLines="0" printArea="1">
      <colBreaks count="1" manualBreakCount="1">
        <brk id="6" max="17" man="1"/>
      </colBreaks>
      <pageMargins left="0.7" right="0.7" top="0.75" bottom="0.75" header="0.3" footer="0.3"/>
      <pageSetup paperSize="9" scale="88" orientation="portrait" horizontalDpi="300" verticalDpi="300" r:id="rId25"/>
    </customSheetView>
    <customSheetView guid="{730C8BCB-35C7-41C2-8A28-9035E6835433}" showGridLines="0">
      <colBreaks count="1" manualBreakCount="1">
        <brk id="6" max="17" man="1"/>
      </colBreaks>
      <pageMargins left="0.7" right="0.7" top="0.75" bottom="0.75" header="0.3" footer="0.3"/>
      <pageSetup paperSize="9" scale="88" orientation="portrait" horizontalDpi="300" verticalDpi="300" r:id="rId26"/>
    </customSheetView>
    <customSheetView guid="{53F629EA-943E-4BA6-8572-8C25DF74046C}" showGridLines="0">
      <colBreaks count="1" manualBreakCount="1">
        <brk id="6" max="17" man="1"/>
      </colBreaks>
      <pageMargins left="0.7" right="0.7" top="0.75" bottom="0.75" header="0.3" footer="0.3"/>
      <pageSetup paperSize="9" scale="88" orientation="portrait" horizontalDpi="300" verticalDpi="300" r:id="rId27"/>
    </customSheetView>
    <customSheetView guid="{607BA1E7-39D6-42C5-94A0-79958193A92D}" showGridLines="0">
      <colBreaks count="1" manualBreakCount="1">
        <brk id="6" max="17" man="1"/>
      </colBreaks>
      <pageMargins left="0.7" right="0.7" top="0.75" bottom="0.75" header="0.3" footer="0.3"/>
      <pageSetup paperSize="9" scale="88" orientation="portrait" horizontalDpi="300" verticalDpi="300" r:id="rId28"/>
    </customSheetView>
    <customSheetView guid="{8EB6928C-5D8E-417C-8B5C-C28F488EA60F}" showGridLines="0">
      <colBreaks count="1" manualBreakCount="1">
        <brk id="6" max="17" man="1"/>
      </colBreaks>
      <pageMargins left="0.7" right="0.7" top="0.75" bottom="0.75" header="0.3" footer="0.3"/>
      <pageSetup paperSize="9" scale="88" orientation="portrait" horizontalDpi="300" verticalDpi="300" r:id="rId29"/>
    </customSheetView>
    <customSheetView guid="{7633100C-5BBA-4367-90F6-351983AFCCA3}" showGridLines="0">
      <colBreaks count="1" manualBreakCount="1">
        <brk id="6" max="17" man="1"/>
      </colBreaks>
      <pageMargins left="0.7" right="0.7" top="0.75" bottom="0.75" header="0.3" footer="0.3"/>
      <pageSetup paperSize="9" scale="88" orientation="portrait" horizontalDpi="300" verticalDpi="300" r:id="rId30"/>
    </customSheetView>
    <customSheetView guid="{A7A8BE2C-D7F6-43E2-B07A-EC84F7EA809C}" showGridLines="0" printArea="1">
      <selection activeCell="Q12" sqref="Q12"/>
      <colBreaks count="1" manualBreakCount="1">
        <brk id="6" max="17" man="1"/>
      </colBreaks>
      <pageMargins left="0.7" right="0.7" top="0.75" bottom="0.75" header="0.3" footer="0.3"/>
      <pageSetup paperSize="9" scale="88" orientation="portrait" horizontalDpi="300" verticalDpi="300" r:id="rId31"/>
    </customSheetView>
    <customSheetView guid="{B08340CC-2F8B-4F4E-9370-E7DB80052212}" showGridLines="0">
      <colBreaks count="1" manualBreakCount="1">
        <brk id="6" max="17" man="1"/>
      </colBreaks>
      <pageMargins left="0.7" right="0.7" top="0.75" bottom="0.75" header="0.3" footer="0.3"/>
      <pageSetup paperSize="9" scale="88" orientation="portrait" horizontalDpi="300" verticalDpi="300" r:id="rId32"/>
    </customSheetView>
    <customSheetView guid="{441DB8A6-A33C-419D-875A-3F2FFBE6E0E8}" showGridLines="0">
      <selection activeCell="G23" sqref="G23"/>
      <colBreaks count="1" manualBreakCount="1">
        <brk id="6" max="17" man="1"/>
      </colBreaks>
      <pageMargins left="0.7" right="0.7" top="0.75" bottom="0.75" header="0.3" footer="0.3"/>
      <pageSetup paperSize="9" scale="88" orientation="portrait" horizontalDpi="300" verticalDpi="300" r:id="rId33"/>
    </customSheetView>
    <customSheetView guid="{2BC28E4B-9C81-4843-8B55-63150A8DD92B}" showGridLines="0">
      <selection activeCell="G23" sqref="G23"/>
      <colBreaks count="1" manualBreakCount="1">
        <brk id="6" max="17" man="1"/>
      </colBreaks>
      <pageMargins left="0.7" right="0.7" top="0.75" bottom="0.75" header="0.3" footer="0.3"/>
      <pageSetup paperSize="9" scale="88" orientation="portrait" horizontalDpi="300" verticalDpi="300" r:id="rId34"/>
    </customSheetView>
    <customSheetView guid="{CEC8D9A4-667A-441A-B348-38BA69B851DA}" showGridLines="0">
      <selection activeCell="G23" sqref="G23"/>
      <colBreaks count="1" manualBreakCount="1">
        <brk id="6" max="17" man="1"/>
      </colBreaks>
      <pageMargins left="0.7" right="0.7" top="0.75" bottom="0.75" header="0.3" footer="0.3"/>
      <pageSetup paperSize="9" scale="88" orientation="portrait" horizontalDpi="300" verticalDpi="300" r:id="rId35"/>
    </customSheetView>
    <customSheetView guid="{84F041DC-148A-40FE-A6D1-68C2D054DF55}" showGridLines="0">
      <selection activeCell="G23" sqref="G23"/>
      <colBreaks count="1" manualBreakCount="1">
        <brk id="6" max="17" man="1"/>
      </colBreaks>
      <pageMargins left="0.7" right="0.7" top="0.75" bottom="0.75" header="0.3" footer="0.3"/>
      <pageSetup paperSize="9" scale="88" orientation="portrait" horizontalDpi="300" verticalDpi="300" r:id="rId36"/>
    </customSheetView>
    <customSheetView guid="{EA8DD5C4-37CD-4D83-93C6-8AAE3FA22626}" showGridLines="0">
      <selection activeCell="G23" sqref="G23"/>
      <colBreaks count="1" manualBreakCount="1">
        <brk id="6" max="17" man="1"/>
      </colBreaks>
      <pageMargins left="0.7" right="0.7" top="0.75" bottom="0.75" header="0.3" footer="0.3"/>
      <pageSetup paperSize="9" scale="88" orientation="portrait" horizontalDpi="300" verticalDpi="300" r:id="rId37"/>
    </customSheetView>
    <customSheetView guid="{EB719729-E4E7-4A6B-A0F2-B45634A8A39C}" showGridLines="0">
      <selection activeCell="G23" sqref="G23"/>
      <colBreaks count="1" manualBreakCount="1">
        <brk id="6" max="17" man="1"/>
      </colBreaks>
      <pageMargins left="0.7" right="0.7" top="0.75" bottom="0.75" header="0.3" footer="0.3"/>
      <pageSetup paperSize="9" scale="88" orientation="portrait" horizontalDpi="300" verticalDpi="300" r:id="rId38"/>
    </customSheetView>
    <customSheetView guid="{3BCE3315-BEC0-4AD9-A818-0BC0D795FE7B}" showGridLines="0" printArea="1">
      <selection activeCell="G23" sqref="G23"/>
      <colBreaks count="1" manualBreakCount="1">
        <brk id="6" max="17" man="1"/>
      </colBreaks>
      <pageMargins left="0.7" right="0.7" top="0.75" bottom="0.75" header="0.3" footer="0.3"/>
      <pageSetup paperSize="9" scale="88" orientation="portrait" horizontalDpi="300" verticalDpi="300" r:id="rId39"/>
    </customSheetView>
    <customSheetView guid="{D5E8139D-26D3-42E5-96BB-6121322C48CB}" showGridLines="0">
      <selection activeCell="G23" sqref="G23"/>
      <colBreaks count="1" manualBreakCount="1">
        <brk id="6" max="17" man="1"/>
      </colBreaks>
      <pageMargins left="0.7" right="0.7" top="0.75" bottom="0.75" header="0.3" footer="0.3"/>
      <pageSetup paperSize="9" scale="88" orientation="portrait" horizontalDpi="300" verticalDpi="300" r:id="rId40"/>
    </customSheetView>
    <customSheetView guid="{A7A537DD-3639-4028-8374-24EF93F7F50D}" showGridLines="0" printArea="1">
      <selection activeCell="G23" sqref="G23"/>
      <colBreaks count="1" manualBreakCount="1">
        <brk id="6" max="17" man="1"/>
      </colBreaks>
      <pageMargins left="0.7" right="0.7" top="0.75" bottom="0.75" header="0.3" footer="0.3"/>
      <pageSetup paperSize="9" scale="88" orientation="portrait" horizontalDpi="300" verticalDpi="300" r:id="rId41"/>
    </customSheetView>
    <customSheetView guid="{0B51740E-E870-447D-82CF-F9426A0FDB8A}" showGridLines="0">
      <selection activeCell="G23" sqref="G23"/>
      <colBreaks count="1" manualBreakCount="1">
        <brk id="6" max="17" man="1"/>
      </colBreaks>
      <pageMargins left="0.7" right="0.7" top="0.75" bottom="0.75" header="0.3" footer="0.3"/>
      <pageSetup paperSize="9" scale="88" orientation="portrait" horizontalDpi="300" verticalDpi="300" r:id="rId42"/>
    </customSheetView>
    <customSheetView guid="{B25978DA-B72A-4DF3-B7F6-0B7323E18582}" showGridLines="0">
      <selection activeCell="G23" sqref="G23"/>
      <colBreaks count="1" manualBreakCount="1">
        <brk id="6" max="17" man="1"/>
      </colBreaks>
      <pageMargins left="0.7" right="0.7" top="0.75" bottom="0.75" header="0.3" footer="0.3"/>
      <pageSetup paperSize="9" scale="88" orientation="portrait" horizontalDpi="300" verticalDpi="300" r:id="rId43"/>
    </customSheetView>
    <customSheetView guid="{1FD8CC80-ABBD-4004-965D-7C3A94C6060A}" showGridLines="0" printArea="1">
      <selection activeCell="G23" sqref="G23"/>
      <colBreaks count="1" manualBreakCount="1">
        <brk id="6" max="17" man="1"/>
      </colBreaks>
      <pageMargins left="0.7" right="0.7" top="0.75" bottom="0.75" header="0.3" footer="0.3"/>
      <pageSetup paperSize="9" scale="88" orientation="portrait" horizontalDpi="300" verticalDpi="300" r:id="rId44"/>
    </customSheetView>
    <customSheetView guid="{4B3B3520-A8B7-4246-A658-5E3046C11156}" showGridLines="0" printArea="1">
      <selection activeCell="G23" sqref="G23"/>
      <colBreaks count="1" manualBreakCount="1">
        <brk id="6" max="17" man="1"/>
      </colBreaks>
      <pageMargins left="0.7" right="0.7" top="0.75" bottom="0.75" header="0.3" footer="0.3"/>
      <pageSetup paperSize="9" scale="88" orientation="portrait" horizontalDpi="300" verticalDpi="300" r:id="rId45"/>
    </customSheetView>
    <customSheetView guid="{8AC86257-3275-45B0-9EB5-FCC978284538}" showGridLines="0">
      <selection activeCell="G23" sqref="G23"/>
      <colBreaks count="1" manualBreakCount="1">
        <brk id="6" max="17" man="1"/>
      </colBreaks>
      <pageMargins left="0.7" right="0.7" top="0.75" bottom="0.75" header="0.3" footer="0.3"/>
      <pageSetup paperSize="9" scale="88" orientation="portrait" horizontalDpi="300" verticalDpi="300" r:id="rId46"/>
    </customSheetView>
    <customSheetView guid="{E45D6C9F-29CA-4814-BB11-FCF7794E8FD9}" showGridLines="0" printArea="1">
      <selection activeCell="G23" sqref="G23"/>
      <colBreaks count="1" manualBreakCount="1">
        <brk id="6" max="17" man="1"/>
      </colBreaks>
      <pageMargins left="0.7" right="0.7" top="0.75" bottom="0.75" header="0.3" footer="0.3"/>
      <pageSetup paperSize="9" scale="88" orientation="portrait" horizontalDpi="300" verticalDpi="300" r:id="rId47"/>
    </customSheetView>
    <customSheetView guid="{8B4E2514-D1F2-4DC0-817C-9C588D7DCCCB}" showGridLines="0" printArea="1">
      <selection activeCell="G23" sqref="G23"/>
      <colBreaks count="1" manualBreakCount="1">
        <brk id="6" max="17" man="1"/>
      </colBreaks>
      <pageMargins left="0.7" right="0.7" top="0.75" bottom="0.75" header="0.3" footer="0.3"/>
      <pageSetup paperSize="9" scale="88" orientation="portrait" horizontalDpi="300" verticalDpi="300" r:id="rId48"/>
    </customSheetView>
    <customSheetView guid="{C0326AA0-4A84-4874-8CF5-FBF582EDE8E4}" showGridLines="0" printArea="1">
      <selection activeCell="G23" sqref="G23"/>
      <colBreaks count="1" manualBreakCount="1">
        <brk id="6" max="17" man="1"/>
      </colBreaks>
      <pageMargins left="0.7" right="0.7" top="0.75" bottom="0.75" header="0.3" footer="0.3"/>
      <pageSetup paperSize="9" scale="88" orientation="portrait" horizontalDpi="300" verticalDpi="300" r:id="rId49"/>
    </customSheetView>
    <customSheetView guid="{59B93C71-A242-4D48-B468-4BF3F954629F}" showGridLines="0" printArea="1">
      <selection activeCell="G23" sqref="G23"/>
      <colBreaks count="1" manualBreakCount="1">
        <brk id="6" max="17" man="1"/>
      </colBreaks>
      <pageMargins left="0.7" right="0.7" top="0.75" bottom="0.75" header="0.3" footer="0.3"/>
      <pageSetup paperSize="9" scale="88" orientation="portrait" horizontalDpi="300" verticalDpi="300" r:id="rId50"/>
    </customSheetView>
    <customSheetView guid="{1E58E4D1-4C75-4B8C-BEB1-17A46DD86746}" showGridLines="0">
      <selection activeCell="G23" sqref="G23"/>
      <colBreaks count="1" manualBreakCount="1">
        <brk id="6" max="17" man="1"/>
      </colBreaks>
      <pageMargins left="0.7" right="0.7" top="0.75" bottom="0.75" header="0.3" footer="0.3"/>
      <pageSetup paperSize="9" scale="88" orientation="portrait" horizontalDpi="300" verticalDpi="300" r:id="rId51"/>
    </customSheetView>
    <customSheetView guid="{D71B0015-E1E5-4683-BC96-4B8372B0A92C}" showGridLines="0" printArea="1">
      <selection activeCell="G23" sqref="G23"/>
      <colBreaks count="1" manualBreakCount="1">
        <brk id="6" max="17" man="1"/>
      </colBreaks>
      <pageMargins left="0.7" right="0.7" top="0.75" bottom="0.75" header="0.3" footer="0.3"/>
      <pageSetup paperSize="9" scale="88" orientation="portrait" horizontalDpi="300" verticalDpi="300" r:id="rId52"/>
    </customSheetView>
    <customSheetView guid="{7A9295A9-5D4A-4252-8AE5-EAA229FB3161}" showGridLines="0" printArea="1">
      <selection activeCell="G23" sqref="G23"/>
      <colBreaks count="1" manualBreakCount="1">
        <brk id="6" max="17" man="1"/>
      </colBreaks>
      <pageMargins left="0.7" right="0.7" top="0.75" bottom="0.75" header="0.3" footer="0.3"/>
      <pageSetup paperSize="9" scale="88" orientation="portrait" horizontalDpi="300" verticalDpi="300" r:id="rId53"/>
    </customSheetView>
    <customSheetView guid="{034C4040-D496-4677-9760-C8AFC8A3816C}" showGridLines="0">
      <selection activeCell="G23" sqref="G23"/>
      <colBreaks count="1" manualBreakCount="1">
        <brk id="6" max="17" man="1"/>
      </colBreaks>
      <pageMargins left="0.7" right="0.7" top="0.75" bottom="0.75" header="0.3" footer="0.3"/>
      <pageSetup paperSize="9" scale="88" orientation="portrait" horizontalDpi="300" verticalDpi="300" r:id="rId54"/>
    </customSheetView>
    <customSheetView guid="{430D13A4-4EC3-4F3B-94F5-67B604D20D98}" showGridLines="0" printArea="1">
      <selection activeCell="G23" sqref="G23"/>
      <colBreaks count="1" manualBreakCount="1">
        <brk id="6" max="17" man="1"/>
      </colBreaks>
      <pageMargins left="0.7" right="0.7" top="0.75" bottom="0.75" header="0.3" footer="0.3"/>
      <pageSetup paperSize="9" scale="88" orientation="portrait" horizontalDpi="300" verticalDpi="300" r:id="rId55"/>
    </customSheetView>
    <customSheetView guid="{337CCED3-5E6B-4E3D-BC98-489707EF974E}" showGridLines="0" printArea="1">
      <selection activeCell="G23" sqref="G23"/>
      <colBreaks count="1" manualBreakCount="1">
        <brk id="6" max="17" man="1"/>
      </colBreaks>
      <pageMargins left="0.7" right="0.7" top="0.75" bottom="0.75" header="0.3" footer="0.3"/>
      <pageSetup paperSize="9" scale="88" orientation="portrait" horizontalDpi="300" verticalDpi="300" r:id="rId56"/>
    </customSheetView>
    <customSheetView guid="{0EDD8A79-DA95-4C03-AB90-8EF8BEF7366A}" showGridLines="0">
      <selection activeCell="G23" sqref="G23"/>
      <colBreaks count="1" manualBreakCount="1">
        <brk id="6" max="17" man="1"/>
      </colBreaks>
      <pageMargins left="0.7" right="0.7" top="0.75" bottom="0.75" header="0.3" footer="0.3"/>
      <pageSetup paperSize="9" scale="88" orientation="portrait" horizontalDpi="300" verticalDpi="300" r:id="rId57"/>
    </customSheetView>
    <customSheetView guid="{214495F1-9B71-47E5-887D-A07A1A95C8B8}" showGridLines="0">
      <selection activeCell="G23" sqref="G23"/>
      <colBreaks count="1" manualBreakCount="1">
        <brk id="6" max="17" man="1"/>
      </colBreaks>
      <pageMargins left="0.7" right="0.7" top="0.75" bottom="0.75" header="0.3" footer="0.3"/>
      <pageSetup paperSize="9" scale="88" orientation="portrait" horizontalDpi="300" verticalDpi="300" r:id="rId58"/>
    </customSheetView>
    <customSheetView guid="{CD8CBEF9-02F2-47BF-8155-972E366007BB}" showGridLines="0" printArea="1">
      <selection activeCell="G23" sqref="G23"/>
      <colBreaks count="1" manualBreakCount="1">
        <brk id="6" max="17" man="1"/>
      </colBreaks>
      <pageMargins left="0.7" right="0.7" top="0.75" bottom="0.75" header="0.3" footer="0.3"/>
      <pageSetup paperSize="9" scale="88" orientation="portrait" horizontalDpi="300" verticalDpi="300" r:id="rId59"/>
    </customSheetView>
    <customSheetView guid="{BD61EDB6-A93F-4890-AEDE-32E26E64EB3F}" showGridLines="0" printArea="1">
      <selection activeCell="G23" sqref="G23"/>
      <colBreaks count="1" manualBreakCount="1">
        <brk id="6" max="17" man="1"/>
      </colBreaks>
      <pageMargins left="0.7" right="0.7" top="0.75" bottom="0.75" header="0.3" footer="0.3"/>
      <pageSetup paperSize="9" scale="88" orientation="portrait" horizontalDpi="300" verticalDpi="300" r:id="rId60"/>
    </customSheetView>
    <customSheetView guid="{2551149C-B400-4FF7-9C66-7D38AF192CD3}" showGridLines="0">
      <selection activeCell="G23" sqref="G23"/>
      <colBreaks count="1" manualBreakCount="1">
        <brk id="6" max="17" man="1"/>
      </colBreaks>
      <pageMargins left="0.7" right="0.7" top="0.75" bottom="0.75" header="0.3" footer="0.3"/>
      <pageSetup paperSize="9" scale="88" orientation="portrait" horizontalDpi="300" verticalDpi="300" r:id="rId61"/>
    </customSheetView>
    <customSheetView guid="{F0A88F7F-B050-44D2-9557-2B68B424EAF3}" showGridLines="0">
      <selection activeCell="G23" sqref="G23"/>
      <colBreaks count="1" manualBreakCount="1">
        <brk id="6" max="17" man="1"/>
      </colBreaks>
      <pageMargins left="0.7" right="0.7" top="0.75" bottom="0.75" header="0.3" footer="0.3"/>
      <pageSetup paperSize="9" scale="88" orientation="portrait" horizontalDpi="300" verticalDpi="300" r:id="rId62"/>
    </customSheetView>
    <customSheetView guid="{2868789A-41EF-4245-B3C9-D4B5F666F8F4}" showGridLines="0" printArea="1">
      <selection activeCell="G23" sqref="G23"/>
      <colBreaks count="1" manualBreakCount="1">
        <brk id="6" max="17" man="1"/>
      </colBreaks>
      <pageMargins left="0.7" right="0.7" top="0.75" bottom="0.75" header="0.3" footer="0.3"/>
      <pageSetup paperSize="9" scale="88" orientation="portrait" horizontalDpi="300" verticalDpi="300" r:id="rId63"/>
    </customSheetView>
    <customSheetView guid="{D4061CCF-D275-4D76-9A0F-61EA73C6A533}" showGridLines="0" printArea="1">
      <selection activeCell="G23" sqref="G23"/>
      <colBreaks count="1" manualBreakCount="1">
        <brk id="6" max="17" man="1"/>
      </colBreaks>
      <pageMargins left="0.7" right="0.7" top="0.75" bottom="0.75" header="0.3" footer="0.3"/>
      <pageSetup paperSize="9" scale="88" orientation="portrait" horizontalDpi="300" verticalDpi="300" r:id="rId64"/>
    </customSheetView>
    <customSheetView guid="{EDD10121-F027-40CB-A383-1ABBBA7824D4}" showGridLines="0" printArea="1">
      <selection activeCell="G23" sqref="G23"/>
      <colBreaks count="1" manualBreakCount="1">
        <brk id="6" max="17" man="1"/>
      </colBreaks>
      <pageMargins left="0.7" right="0.7" top="0.75" bottom="0.75" header="0.3" footer="0.3"/>
      <pageSetup paperSize="9" scale="88" orientation="portrait" horizontalDpi="300" verticalDpi="300" r:id="rId65"/>
    </customSheetView>
    <customSheetView guid="{D6BD57F8-F6EE-4534-8181-C57064A1B98C}" scale="115" showGridLines="0">
      <selection activeCell="G23" sqref="G23"/>
      <colBreaks count="1" manualBreakCount="1">
        <brk id="6" max="17" man="1"/>
      </colBreaks>
      <pageMargins left="0.7" right="0.7" top="0.75" bottom="0.75" header="0.3" footer="0.3"/>
      <pageSetup paperSize="9" scale="88" orientation="portrait" horizontalDpi="300" verticalDpi="300" r:id="rId66"/>
    </customSheetView>
    <customSheetView guid="{277459B4-A39D-41CB-B2BE-AB6578293E76}" scale="115" showGridLines="0" printArea="1">
      <selection activeCell="G23" sqref="G23"/>
      <colBreaks count="1" manualBreakCount="1">
        <brk id="6" max="17" man="1"/>
      </colBreaks>
      <pageMargins left="0.7" right="0.7" top="0.75" bottom="0.75" header="0.3" footer="0.3"/>
      <pageSetup paperSize="9" scale="88" orientation="portrait" horizontalDpi="300" verticalDpi="300" r:id="rId67"/>
    </customSheetView>
  </customSheetViews>
  <phoneticPr fontId="7"/>
  <hyperlinks>
    <hyperlink ref="F1" location="目次!A1" display="目次へ戻る"/>
  </hyperlinks>
  <pageMargins left="0.7" right="0.7" top="0.75" bottom="0.75" header="0.3" footer="0.3"/>
  <pageSetup paperSize="9" scale="88" orientation="portrait" horizontalDpi="300" verticalDpi="300" r:id="rId68"/>
  <colBreaks count="1" manualBreakCount="1">
    <brk id="6" max="17" man="1"/>
  </colBreaks>
  <drawing r:id="rId6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99"/>
  <sheetViews>
    <sheetView showGridLines="0" zoomScaleNormal="100" zoomScaleSheetLayoutView="100" workbookViewId="0">
      <selection activeCell="C13" sqref="C13"/>
    </sheetView>
  </sheetViews>
  <sheetFormatPr defaultColWidth="10.625" defaultRowHeight="18" customHeight="1"/>
  <cols>
    <col min="1" max="2" width="11.875" style="176" customWidth="1"/>
    <col min="3" max="5" width="14.625" style="176" customWidth="1"/>
    <col min="6" max="16384" width="10.625" style="176"/>
  </cols>
  <sheetData>
    <row r="1" spans="1:7" ht="18" customHeight="1">
      <c r="F1" s="272" t="s">
        <v>399</v>
      </c>
    </row>
    <row r="2" spans="1:7" ht="18" customHeight="1">
      <c r="A2" s="180" t="s">
        <v>579</v>
      </c>
      <c r="B2" s="181"/>
      <c r="C2" s="181"/>
      <c r="D2" s="181"/>
      <c r="E2" s="181"/>
      <c r="F2" s="181"/>
      <c r="G2" s="180" t="s">
        <v>579</v>
      </c>
    </row>
    <row r="4" spans="1:7" ht="37.5" customHeight="1">
      <c r="A4" s="178" t="s">
        <v>343</v>
      </c>
      <c r="B4" s="178" t="s">
        <v>344</v>
      </c>
      <c r="C4" s="179" t="s">
        <v>578</v>
      </c>
      <c r="D4" s="178" t="s">
        <v>569</v>
      </c>
      <c r="E4" s="198"/>
    </row>
    <row r="5" spans="1:7" ht="22.5" customHeight="1">
      <c r="A5" s="178" t="s">
        <v>577</v>
      </c>
      <c r="B5" s="178" t="s">
        <v>348</v>
      </c>
      <c r="C5" s="202">
        <v>100.8</v>
      </c>
      <c r="D5" s="199">
        <v>145</v>
      </c>
      <c r="E5" s="200"/>
    </row>
    <row r="6" spans="1:7" ht="22.5" customHeight="1">
      <c r="A6" s="178">
        <v>2016</v>
      </c>
      <c r="B6" s="178" t="s">
        <v>349</v>
      </c>
      <c r="C6" s="202">
        <v>140.9</v>
      </c>
      <c r="D6" s="199">
        <v>211</v>
      </c>
      <c r="E6" s="200"/>
    </row>
    <row r="7" spans="1:7" ht="22.5" customHeight="1">
      <c r="A7" s="178">
        <v>2017</v>
      </c>
      <c r="B7" s="178" t="s">
        <v>350</v>
      </c>
      <c r="C7" s="202">
        <v>311</v>
      </c>
      <c r="D7" s="199">
        <v>238</v>
      </c>
      <c r="E7" s="200"/>
    </row>
    <row r="8" spans="1:7" ht="22.5" customHeight="1">
      <c r="A8" s="178">
        <v>2018</v>
      </c>
      <c r="B8" s="178" t="s">
        <v>351</v>
      </c>
      <c r="C8" s="202">
        <v>158.19999999999999</v>
      </c>
      <c r="D8" s="199">
        <v>230</v>
      </c>
      <c r="E8" s="200"/>
    </row>
    <row r="9" spans="1:7" ht="22.5" customHeight="1">
      <c r="A9" s="178">
        <v>2019</v>
      </c>
      <c r="B9" s="178" t="s">
        <v>352</v>
      </c>
      <c r="C9" s="202">
        <v>90.1</v>
      </c>
      <c r="D9" s="199">
        <v>130</v>
      </c>
      <c r="E9" s="200"/>
    </row>
    <row r="10" spans="1:7" ht="22.5" customHeight="1">
      <c r="A10" s="250">
        <v>2020</v>
      </c>
      <c r="B10" s="250" t="s">
        <v>556</v>
      </c>
      <c r="C10" s="251">
        <v>136.1</v>
      </c>
      <c r="D10" s="252">
        <v>152</v>
      </c>
      <c r="E10" s="200"/>
    </row>
    <row r="11" spans="1:7" ht="22.5" customHeight="1">
      <c r="A11" s="768">
        <v>2021</v>
      </c>
      <c r="B11" s="768" t="s">
        <v>585</v>
      </c>
      <c r="C11" s="251">
        <v>101.8</v>
      </c>
      <c r="D11" s="769">
        <v>205</v>
      </c>
      <c r="E11" s="201"/>
    </row>
    <row r="12" spans="1:7" ht="22.5" customHeight="1">
      <c r="A12" s="768">
        <v>2022</v>
      </c>
      <c r="B12" s="768" t="s">
        <v>632</v>
      </c>
      <c r="C12" s="251">
        <v>62.096499999999999</v>
      </c>
      <c r="D12" s="769">
        <v>129</v>
      </c>
      <c r="E12" s="201"/>
    </row>
    <row r="13" spans="1:7" ht="18" customHeight="1">
      <c r="A13" s="1066">
        <v>2023</v>
      </c>
      <c r="B13" s="1066" t="s">
        <v>1593</v>
      </c>
      <c r="C13" s="1067">
        <v>123.7</v>
      </c>
      <c r="D13" s="1068">
        <v>168</v>
      </c>
    </row>
    <row r="16" spans="1:7" ht="21" customHeight="1"/>
    <row r="17" spans="15:15" ht="18" customHeight="1">
      <c r="O17" s="177"/>
    </row>
    <row r="96" spans="2:2" ht="18" customHeight="1">
      <c r="B96" s="176" t="s">
        <v>576</v>
      </c>
    </row>
    <row r="97" spans="1:7" ht="18" customHeight="1">
      <c r="B97" s="176">
        <v>3884</v>
      </c>
      <c r="C97" s="176" t="s">
        <v>575</v>
      </c>
      <c r="D97" s="176" t="s">
        <v>574</v>
      </c>
      <c r="E97" s="176" t="s">
        <v>573</v>
      </c>
      <c r="F97" s="176" t="s">
        <v>572</v>
      </c>
      <c r="G97" s="176" t="s">
        <v>571</v>
      </c>
    </row>
    <row r="98" spans="1:7" ht="18" customHeight="1">
      <c r="A98" s="176" t="s">
        <v>570</v>
      </c>
      <c r="B98" s="176">
        <v>644</v>
      </c>
      <c r="C98" s="176">
        <v>5164</v>
      </c>
      <c r="D98" s="176">
        <v>3457</v>
      </c>
      <c r="E98" s="176">
        <v>3208</v>
      </c>
      <c r="F98" s="176">
        <v>2551</v>
      </c>
      <c r="G98" s="176">
        <f>1595+355</f>
        <v>1950</v>
      </c>
    </row>
    <row r="99" spans="1:7" ht="18" customHeight="1">
      <c r="A99" s="176" t="s">
        <v>569</v>
      </c>
      <c r="C99" s="176">
        <v>691</v>
      </c>
      <c r="D99" s="176">
        <v>515</v>
      </c>
      <c r="E99" s="176">
        <v>497</v>
      </c>
      <c r="F99" s="176">
        <v>378</v>
      </c>
      <c r="G99" s="176">
        <f>177+32</f>
        <v>209</v>
      </c>
    </row>
  </sheetData>
  <customSheetViews>
    <customSheetView guid="{7638DF67-4320-4B2E-8CED-F30400A22A6F}"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1"/>
    </customSheetView>
    <customSheetView guid="{033C36F7-E1E4-46BF-954B-BBA7310CE75C}"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2"/>
    </customSheetView>
    <customSheetView guid="{36472B0F-2A8F-4437-8A5B-DB8B4B6E968E}" showGridLines="0" printArea="1">
      <selection activeCell="E14" sqref="E14"/>
      <colBreaks count="1" manualBreakCount="1">
        <brk id="6" max="18" man="1"/>
      </colBreaks>
      <pageMargins left="0.70866141732283472" right="0.70866141732283472" top="0.74803149606299213" bottom="0.74803149606299213" header="0.31496062992125984" footer="0.31496062992125984"/>
      <pageSetup paperSize="9" scale="69" orientation="portrait" r:id="rId3"/>
    </customSheetView>
    <customSheetView guid="{2D0A6E8D-0408-4801-8FAA-C5FD88FF0EC2}"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4"/>
    </customSheetView>
    <customSheetView guid="{CCAE2F8D-A096-471A-A5DB-761473E75C80}"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
    </customSheetView>
    <customSheetView guid="{A70FDA42-82B2-4F14-8984-2E2044C05861}"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6"/>
    </customSheetView>
    <customSheetView guid="{F8F8F397-D6A3-4BD0-9E53-3D39483D1CBF}"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7"/>
    </customSheetView>
    <customSheetView guid="{D673FFEC-E07D-49B9-A0FC-BCF5FDFD2C67}" showGridLines="0">
      <selection activeCell="E14" sqref="E14"/>
      <colBreaks count="1" manualBreakCount="1">
        <brk id="6" max="18" man="1"/>
      </colBreaks>
      <pageMargins left="0.70866141732283472" right="0.70866141732283472" top="0.74803149606299213" bottom="0.74803149606299213" header="0.31496062992125984" footer="0.31496062992125984"/>
      <pageSetup paperSize="9" scale="69" orientation="portrait" r:id="rId8"/>
    </customSheetView>
    <customSheetView guid="{EE98275F-E3BA-4A7E-BE2A-0F7F35847352}" showGridLines="0" printArea="1">
      <selection activeCell="E14" sqref="E14"/>
      <colBreaks count="1" manualBreakCount="1">
        <brk id="6" max="18" man="1"/>
      </colBreaks>
      <pageMargins left="0.70866141732283472" right="0.70866141732283472" top="0.74803149606299213" bottom="0.74803149606299213" header="0.31496062992125984" footer="0.31496062992125984"/>
      <pageSetup paperSize="9" scale="69" orientation="portrait" r:id="rId9"/>
    </customSheetView>
    <customSheetView guid="{97E03D02-D480-4666-A6E1-59D4144B3FD9}" showGridLines="0" printArea="1">
      <selection activeCell="E14" sqref="E14"/>
      <colBreaks count="1" manualBreakCount="1">
        <brk id="6" max="18" man="1"/>
      </colBreaks>
      <pageMargins left="0.70866141732283472" right="0.70866141732283472" top="0.74803149606299213" bottom="0.74803149606299213" header="0.31496062992125984" footer="0.31496062992125984"/>
      <pageSetup paperSize="9" scale="69" orientation="portrait" r:id="rId10"/>
    </customSheetView>
    <customSheetView guid="{9A3FFD83-48B2-47DA-8A5E-53892F5AF928}" showGridLines="0" printArea="1">
      <selection activeCell="C12" sqref="C12"/>
      <colBreaks count="1" manualBreakCount="1">
        <brk id="6" max="18" man="1"/>
      </colBreaks>
      <pageMargins left="0.70866141732283472" right="0.70866141732283472" top="0.74803149606299213" bottom="0.74803149606299213" header="0.31496062992125984" footer="0.31496062992125984"/>
      <pageSetup paperSize="9" scale="69" orientation="portrait" r:id="rId11"/>
    </customSheetView>
    <customSheetView guid="{717D5D0E-03BD-42FE-B02F-A9FF9CADF1A5}"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2"/>
    </customSheetView>
    <customSheetView guid="{30A2590E-B68F-488E-B4E2-55E3D8A53AA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3"/>
    </customSheetView>
    <customSheetView guid="{031DD57E-C293-423A-8DF7-B2FDC9241663}"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4"/>
    </customSheetView>
    <customSheetView guid="{F9B3178F-FE3C-420E-BE2A-18A94A5552B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5"/>
    </customSheetView>
    <customSheetView guid="{F314B098-4B95-4B92-8423-CB04A69922DF}"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16"/>
    </customSheetView>
    <customSheetView guid="{BBA60712-7519-46EB-A3CF-B043CF2D8D90}"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17"/>
    </customSheetView>
    <customSheetView guid="{FAEA9D20-506D-4159-8291-B8ED06C29A0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8"/>
    </customSheetView>
    <customSheetView guid="{499C3B7B-ECFB-4FFB-BA0B-0B7B9DCC326F}"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19"/>
    </customSheetView>
    <customSheetView guid="{582EB886-5348-41F7-B6C3-7D5782D3ACD9}"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0"/>
    </customSheetView>
    <customSheetView guid="{67A28A89-E198-4A6E-809F-7C1EE1D592B0}"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21"/>
    </customSheetView>
    <customSheetView guid="{CED0B8D9-B004-48AD-A858-70C151F3F6A0}"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2"/>
    </customSheetView>
    <customSheetView guid="{76A99285-706C-47CC-88FC-63EDE717FCB7}"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3"/>
    </customSheetView>
    <customSheetView guid="{00865AC3-5823-4499-87D6-A32864153DF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4"/>
    </customSheetView>
    <customSheetView guid="{4C996794-21C9-40EE-B88C-250D84FCBF6D}" showGridLines="0" printArea="1">
      <selection activeCell="C12" sqref="C12"/>
      <colBreaks count="1" manualBreakCount="1">
        <brk id="6" max="18" man="1"/>
      </colBreaks>
      <pageMargins left="0.70866141732283472" right="0.70866141732283472" top="0.74803149606299213" bottom="0.74803149606299213" header="0.31496062992125984" footer="0.31496062992125984"/>
      <pageSetup paperSize="9" scale="69" orientation="portrait" r:id="rId25"/>
    </customSheetView>
    <customSheetView guid="{730C8BCB-35C7-41C2-8A28-9035E6835433}" showGridLines="0">
      <selection activeCell="C11" sqref="C11:D11"/>
      <colBreaks count="1" manualBreakCount="1">
        <brk id="6" max="18" man="1"/>
      </colBreaks>
      <pageMargins left="0.70866141732283472" right="0.70866141732283472" top="0.74803149606299213" bottom="0.74803149606299213" header="0.31496062992125984" footer="0.31496062992125984"/>
      <pageSetup paperSize="9" scale="69" orientation="portrait" r:id="rId26"/>
    </customSheetView>
    <customSheetView guid="{53F629EA-943E-4BA6-8572-8C25DF74046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7"/>
    </customSheetView>
    <customSheetView guid="{607BA1E7-39D6-42C5-94A0-79958193A92D}" showGridLines="0">
      <selection activeCell="C12" sqref="C12"/>
      <colBreaks count="1" manualBreakCount="1">
        <brk id="6" max="18" man="1"/>
      </colBreaks>
      <pageMargins left="0.70866141732283472" right="0.70866141732283472" top="0.74803149606299213" bottom="0.74803149606299213" header="0.31496062992125984" footer="0.31496062992125984"/>
      <pageSetup paperSize="9" scale="69" orientation="portrait" r:id="rId28"/>
    </customSheetView>
    <customSheetView guid="{8EB6928C-5D8E-417C-8B5C-C28F488EA60F}" showGridLines="0">
      <selection activeCell="C11" sqref="C11:D11"/>
      <colBreaks count="1" manualBreakCount="1">
        <brk id="6" max="18" man="1"/>
      </colBreaks>
      <pageMargins left="0.70866141732283472" right="0.70866141732283472" top="0.74803149606299213" bottom="0.74803149606299213" header="0.31496062992125984" footer="0.31496062992125984"/>
      <pageSetup paperSize="9" scale="69" orientation="portrait" r:id="rId29"/>
    </customSheetView>
    <customSheetView guid="{7633100C-5BBA-4367-90F6-351983AFCCA3}" showGridLines="0">
      <selection activeCell="C11" sqref="C11:D11"/>
      <colBreaks count="1" manualBreakCount="1">
        <brk id="6" max="18" man="1"/>
      </colBreaks>
      <pageMargins left="0.70866141732283472" right="0.70866141732283472" top="0.74803149606299213" bottom="0.74803149606299213" header="0.31496062992125984" footer="0.31496062992125984"/>
      <pageSetup paperSize="9" scale="69" orientation="portrait" r:id="rId30"/>
    </customSheetView>
    <customSheetView guid="{A7A8BE2C-D7F6-43E2-B07A-EC84F7EA809C}" scale="80"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31"/>
    </customSheetView>
    <customSheetView guid="{B08340CC-2F8B-4F4E-9370-E7DB80052212}" showGridLines="0">
      <selection activeCell="E1" sqref="E1"/>
      <colBreaks count="1" manualBreakCount="1">
        <brk id="6" max="18" man="1"/>
      </colBreaks>
      <pageMargins left="0.70866141732283472" right="0.70866141732283472" top="0.74803149606299213" bottom="0.74803149606299213" header="0.31496062992125984" footer="0.31496062992125984"/>
      <pageSetup paperSize="9" scale="69" orientation="portrait" r:id="rId32"/>
    </customSheetView>
    <customSheetView guid="{441DB8A6-A33C-419D-875A-3F2FFBE6E0E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3"/>
    </customSheetView>
    <customSheetView guid="{2BC28E4B-9C81-4843-8B55-63150A8DD92B}"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4"/>
    </customSheetView>
    <customSheetView guid="{CEC8D9A4-667A-441A-B348-38BA69B851DA}"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5"/>
    </customSheetView>
    <customSheetView guid="{84F041DC-148A-40FE-A6D1-68C2D054DF55}"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6"/>
    </customSheetView>
    <customSheetView guid="{EA8DD5C4-37CD-4D83-93C6-8AAE3FA22626}"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7"/>
    </customSheetView>
    <customSheetView guid="{EB719729-E4E7-4A6B-A0F2-B45634A8A39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8"/>
    </customSheetView>
    <customSheetView guid="{3BCE3315-BEC0-4AD9-A818-0BC0D795FE7B}"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39"/>
    </customSheetView>
    <customSheetView guid="{D5E8139D-26D3-42E5-96BB-6121322C48CB}"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40"/>
    </customSheetView>
    <customSheetView guid="{A7A537DD-3639-4028-8374-24EF93F7F50D}"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41"/>
    </customSheetView>
    <customSheetView guid="{0B51740E-E870-447D-82CF-F9426A0FDB8A}"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42"/>
    </customSheetView>
    <customSheetView guid="{B25978DA-B72A-4DF3-B7F6-0B7323E18582}"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43"/>
    </customSheetView>
    <customSheetView guid="{1FD8CC80-ABBD-4004-965D-7C3A94C6060A}"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44"/>
    </customSheetView>
    <customSheetView guid="{4B3B3520-A8B7-4246-A658-5E3046C11156}"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45"/>
    </customSheetView>
    <customSheetView guid="{8AC86257-3275-45B0-9EB5-FCC97828453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46"/>
    </customSheetView>
    <customSheetView guid="{E45D6C9F-29CA-4814-BB11-FCF7794E8FD9}" showGridLines="0" fitToPage="1"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72" orientation="landscape" r:id="rId47"/>
    </customSheetView>
    <customSheetView guid="{8B4E2514-D1F2-4DC0-817C-9C588D7DCCCB}" showGridLines="0" printArea="1">
      <selection activeCell="E14" sqref="E14"/>
      <colBreaks count="1" manualBreakCount="1">
        <brk id="6" max="18" man="1"/>
      </colBreaks>
      <pageMargins left="0.70866141732283472" right="0.70866141732283472" top="0.74803149606299213" bottom="0.74803149606299213" header="0.31496062992125984" footer="0.31496062992125984"/>
      <pageSetup paperSize="9" scale="69" orientation="portrait" r:id="rId48"/>
    </customSheetView>
    <customSheetView guid="{C0326AA0-4A84-4874-8CF5-FBF582EDE8E4}" showGridLines="0" printArea="1">
      <selection activeCell="E14" sqref="E14"/>
      <colBreaks count="1" manualBreakCount="1">
        <brk id="6" max="18" man="1"/>
      </colBreaks>
      <pageMargins left="0.70866141732283472" right="0.70866141732283472" top="0.74803149606299213" bottom="0.74803149606299213" header="0.31496062992125984" footer="0.31496062992125984"/>
      <pageSetup paperSize="9" scale="69" orientation="portrait" r:id="rId49"/>
    </customSheetView>
    <customSheetView guid="{59B93C71-A242-4D48-B468-4BF3F954629F}"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0"/>
    </customSheetView>
    <customSheetView guid="{1E58E4D1-4C75-4B8C-BEB1-17A46DD86746}"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1"/>
    </customSheetView>
    <customSheetView guid="{D71B0015-E1E5-4683-BC96-4B8372B0A92C}"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2"/>
    </customSheetView>
    <customSheetView guid="{7A9295A9-5D4A-4252-8AE5-EAA229FB3161}"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3"/>
    </customSheetView>
    <customSheetView guid="{034C4040-D496-4677-9760-C8AFC8A3816C}"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4"/>
    </customSheetView>
    <customSheetView guid="{430D13A4-4EC3-4F3B-94F5-67B604D20D98}"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5"/>
    </customSheetView>
    <customSheetView guid="{337CCED3-5E6B-4E3D-BC98-489707EF974E}"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6"/>
    </customSheetView>
    <customSheetView guid="{0EDD8A79-DA95-4C03-AB90-8EF8BEF7366A}"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7"/>
    </customSheetView>
    <customSheetView guid="{214495F1-9B71-47E5-887D-A07A1A95C8B8}"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8"/>
    </customSheetView>
    <customSheetView guid="{CD8CBEF9-02F2-47BF-8155-972E366007BB}"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59"/>
    </customSheetView>
    <customSheetView guid="{BD61EDB6-A93F-4890-AEDE-32E26E64EB3F}"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60"/>
    </customSheetView>
    <customSheetView guid="{2551149C-B400-4FF7-9C66-7D38AF192CD3}"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61"/>
    </customSheetView>
    <customSheetView guid="{F0A88F7F-B050-44D2-9557-2B68B424EAF3}" showGridLines="0">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62"/>
    </customSheetView>
    <customSheetView guid="{2868789A-41EF-4245-B3C9-D4B5F666F8F4}"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63"/>
    </customSheetView>
    <customSheetView guid="{D4061CCF-D275-4D76-9A0F-61EA73C6A533}"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64"/>
    </customSheetView>
    <customSheetView guid="{EDD10121-F027-40CB-A383-1ABBBA7824D4}"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65"/>
    </customSheetView>
    <customSheetView guid="{D6BD57F8-F6EE-4534-8181-C57064A1B98C}" showGridLines="0">
      <selection activeCell="H17" sqref="H17"/>
      <colBreaks count="1" manualBreakCount="1">
        <brk id="6" max="18" man="1"/>
      </colBreaks>
      <pageMargins left="0.70866141732283472" right="0.70866141732283472" top="0.74803149606299213" bottom="0.74803149606299213" header="0.31496062992125984" footer="0.31496062992125984"/>
      <pageSetup paperSize="9" scale="69" orientation="portrait" r:id="rId66"/>
    </customSheetView>
    <customSheetView guid="{277459B4-A39D-41CB-B2BE-AB6578293E76}" showGridLines="0" printArea="1">
      <selection activeCell="H17" sqref="H17"/>
      <colBreaks count="1" manualBreakCount="1">
        <brk id="6" max="18" man="1"/>
      </colBreaks>
      <pageMargins left="0.70866141732283472" right="0.70866141732283472" top="0.74803149606299213" bottom="0.74803149606299213" header="0.31496062992125984" footer="0.31496062992125984"/>
      <pageSetup paperSize="9" scale="69" orientation="portrait" r:id="rId67"/>
    </customSheetView>
  </customSheetViews>
  <phoneticPr fontId="7"/>
  <hyperlinks>
    <hyperlink ref="F1" location="目次!A1" display="目次へ戻る"/>
  </hyperlinks>
  <pageMargins left="0.70866141732283472" right="0.70866141732283472" top="0.74803149606299213" bottom="0.74803149606299213" header="0.31496062992125984" footer="0.31496062992125984"/>
  <pageSetup paperSize="9" scale="69" orientation="portrait" r:id="rId68"/>
  <colBreaks count="1" manualBreakCount="1">
    <brk id="6" max="18" man="1"/>
  </colBreaks>
  <drawing r:id="rId6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1"/>
  <sheetViews>
    <sheetView showGridLines="0" zoomScaleNormal="130" zoomScaleSheetLayoutView="100" workbookViewId="0">
      <selection activeCell="D16" sqref="D16"/>
    </sheetView>
  </sheetViews>
  <sheetFormatPr defaultRowHeight="13.5"/>
  <cols>
    <col min="1" max="2" width="11.875" customWidth="1"/>
    <col min="3" max="4" width="14.625" customWidth="1"/>
    <col min="5" max="5" width="11.125" customWidth="1"/>
    <col min="6" max="6" width="10.625" bestFit="1" customWidth="1"/>
    <col min="7" max="7" width="5.125" customWidth="1"/>
    <col min="16" max="16" width="9.25" bestFit="1" customWidth="1"/>
    <col min="19" max="19" width="13.125" customWidth="1"/>
    <col min="20" max="20" width="13.875" customWidth="1"/>
    <col min="21" max="21" width="6.875" customWidth="1"/>
  </cols>
  <sheetData>
    <row r="1" spans="1:8">
      <c r="F1" s="271" t="s">
        <v>399</v>
      </c>
    </row>
    <row r="2" spans="1:8">
      <c r="A2" s="188" t="s">
        <v>583</v>
      </c>
      <c r="H2" s="188" t="s">
        <v>583</v>
      </c>
    </row>
    <row r="4" spans="1:8" ht="37.5" customHeight="1">
      <c r="A4" s="50" t="s">
        <v>343</v>
      </c>
      <c r="B4" s="50" t="s">
        <v>332</v>
      </c>
      <c r="C4" s="187" t="s">
        <v>582</v>
      </c>
      <c r="D4" s="186" t="s">
        <v>625</v>
      </c>
      <c r="E4" s="185"/>
    </row>
    <row r="5" spans="1:8" ht="22.5" customHeight="1">
      <c r="A5" s="50">
        <v>2010</v>
      </c>
      <c r="B5" s="50" t="s">
        <v>557</v>
      </c>
      <c r="C5" s="182">
        <v>237</v>
      </c>
      <c r="D5" s="84">
        <v>7236</v>
      </c>
      <c r="E5" s="131"/>
    </row>
    <row r="6" spans="1:8" ht="22.5" customHeight="1">
      <c r="A6" s="50">
        <v>2011</v>
      </c>
      <c r="B6" s="50" t="s">
        <v>580</v>
      </c>
      <c r="C6" s="182">
        <v>174</v>
      </c>
      <c r="D6" s="84">
        <v>6532</v>
      </c>
      <c r="E6" s="184"/>
    </row>
    <row r="7" spans="1:8" ht="22.5" customHeight="1">
      <c r="A7" s="50">
        <v>2012</v>
      </c>
      <c r="B7" s="50" t="s">
        <v>345</v>
      </c>
      <c r="C7" s="182">
        <v>174</v>
      </c>
      <c r="D7" s="84">
        <v>7178</v>
      </c>
      <c r="E7" s="183"/>
    </row>
    <row r="8" spans="1:8" ht="22.5" customHeight="1">
      <c r="A8" s="50">
        <v>2013</v>
      </c>
      <c r="B8" s="50" t="s">
        <v>346</v>
      </c>
      <c r="C8" s="182">
        <v>158</v>
      </c>
      <c r="D8" s="84">
        <v>5008</v>
      </c>
    </row>
    <row r="9" spans="1:8" ht="22.5" customHeight="1">
      <c r="A9" s="50">
        <v>2014</v>
      </c>
      <c r="B9" s="50" t="s">
        <v>347</v>
      </c>
      <c r="C9" s="182">
        <v>199</v>
      </c>
      <c r="D9" s="84">
        <v>6431</v>
      </c>
    </row>
    <row r="10" spans="1:8" ht="22.5" customHeight="1">
      <c r="A10" s="50">
        <v>2015</v>
      </c>
      <c r="B10" s="50" t="s">
        <v>348</v>
      </c>
      <c r="C10" s="182">
        <v>169</v>
      </c>
      <c r="D10" s="84">
        <v>8006</v>
      </c>
    </row>
    <row r="11" spans="1:8" ht="22.5" customHeight="1">
      <c r="A11" s="50">
        <v>2016</v>
      </c>
      <c r="B11" s="50" t="s">
        <v>349</v>
      </c>
      <c r="C11" s="182">
        <v>175</v>
      </c>
      <c r="D11" s="84">
        <v>6342</v>
      </c>
    </row>
    <row r="12" spans="1:8" ht="22.5" customHeight="1">
      <c r="A12" s="50">
        <v>2017</v>
      </c>
      <c r="B12" s="50" t="s">
        <v>350</v>
      </c>
      <c r="C12" s="182">
        <v>168</v>
      </c>
      <c r="D12" s="84">
        <v>6408</v>
      </c>
    </row>
    <row r="13" spans="1:8" ht="22.5" customHeight="1">
      <c r="A13" s="50">
        <v>2018</v>
      </c>
      <c r="B13" s="50" t="s">
        <v>351</v>
      </c>
      <c r="C13" s="182">
        <v>166</v>
      </c>
      <c r="D13" s="84">
        <v>5740</v>
      </c>
    </row>
    <row r="14" spans="1:8" ht="22.5" customHeight="1">
      <c r="A14" s="50">
        <v>2019</v>
      </c>
      <c r="B14" s="50" t="s">
        <v>352</v>
      </c>
      <c r="C14" s="182">
        <v>181</v>
      </c>
      <c r="D14" s="84">
        <v>7435</v>
      </c>
    </row>
    <row r="15" spans="1:8" ht="22.5" customHeight="1">
      <c r="A15" s="229">
        <v>2020</v>
      </c>
      <c r="B15" s="229" t="s">
        <v>556</v>
      </c>
      <c r="C15" s="253">
        <v>180</v>
      </c>
      <c r="D15" s="219">
        <v>7010</v>
      </c>
    </row>
    <row r="16" spans="1:8" ht="22.5" customHeight="1">
      <c r="A16" s="756">
        <v>2021</v>
      </c>
      <c r="B16" s="756" t="s">
        <v>585</v>
      </c>
      <c r="C16" s="770">
        <v>171</v>
      </c>
      <c r="D16" s="594">
        <v>5251</v>
      </c>
    </row>
    <row r="17" spans="1:4" ht="22.5" customHeight="1">
      <c r="A17" s="756">
        <v>2022</v>
      </c>
      <c r="B17" s="756" t="s">
        <v>632</v>
      </c>
      <c r="C17" s="770">
        <v>129</v>
      </c>
      <c r="D17" s="594">
        <v>4194</v>
      </c>
    </row>
    <row r="18" spans="1:4" ht="22.5" customHeight="1">
      <c r="A18" s="1064">
        <v>2023</v>
      </c>
      <c r="B18" s="1064" t="s">
        <v>1593</v>
      </c>
      <c r="C18" s="1069">
        <v>219</v>
      </c>
      <c r="D18" s="1070">
        <v>6619</v>
      </c>
    </row>
    <row r="19" spans="1:4" ht="22.5" customHeight="1"/>
    <row r="20" spans="1:4" ht="22.5" customHeight="1"/>
    <row r="21" spans="1:4" ht="22.5" customHeight="1"/>
  </sheetData>
  <customSheetViews>
    <customSheetView guid="{7638DF67-4320-4B2E-8CED-F30400A22A6F}" showGridLines="0" printArea="1">
      <selection activeCell="D16" sqref="D16"/>
      <colBreaks count="1" manualBreakCount="1">
        <brk id="6" max="20" man="1"/>
      </colBreaks>
      <pageMargins left="0.25" right="0.25" top="0.75" bottom="0.75" header="0.3" footer="0.3"/>
      <pageSetup paperSize="9" scale="69" orientation="portrait" horizontalDpi="300" verticalDpi="300" r:id="rId1"/>
      <headerFooter>
        <oddFooter>&amp;C- &amp;P -</oddFooter>
      </headerFooter>
    </customSheetView>
    <customSheetView guid="{033C36F7-E1E4-46BF-954B-BBA7310CE75C}" showGridLines="0">
      <selection activeCell="D16" sqref="D16"/>
      <colBreaks count="1" manualBreakCount="1">
        <brk id="6" max="20" man="1"/>
      </colBreaks>
      <pageMargins left="0.25" right="0.25" top="0.75" bottom="0.75" header="0.3" footer="0.3"/>
      <pageSetup paperSize="9" scale="69" orientation="portrait" horizontalDpi="300" verticalDpi="300" r:id="rId2"/>
      <headerFooter>
        <oddFooter>&amp;C- &amp;P -</oddFooter>
      </headerFooter>
    </customSheetView>
    <customSheetView guid="{36472B0F-2A8F-4437-8A5B-DB8B4B6E968E}" showGridLines="0" printArea="1">
      <selection activeCell="I19" sqref="I19"/>
      <colBreaks count="1" manualBreakCount="1">
        <brk id="6" max="20" man="1"/>
      </colBreaks>
      <pageMargins left="0.25" right="0.25" top="0.75" bottom="0.75" header="0.3" footer="0.3"/>
      <pageSetup paperSize="9" scale="69" orientation="portrait" horizontalDpi="300" verticalDpi="300" r:id="rId3"/>
      <headerFooter>
        <oddFooter>&amp;C- &amp;P -</oddFooter>
      </headerFooter>
    </customSheetView>
    <customSheetView guid="{2D0A6E8D-0408-4801-8FAA-C5FD88FF0EC2}" showGridLines="0">
      <selection activeCell="D16" sqref="D16"/>
      <colBreaks count="1" manualBreakCount="1">
        <brk id="6" max="20" man="1"/>
      </colBreaks>
      <pageMargins left="0.25" right="0.25" top="0.75" bottom="0.75" header="0.3" footer="0.3"/>
      <pageSetup paperSize="9" scale="69" orientation="portrait" horizontalDpi="300" verticalDpi="300" r:id="rId4"/>
      <headerFooter>
        <oddFooter>&amp;C- &amp;P -</oddFooter>
      </headerFooter>
    </customSheetView>
    <customSheetView guid="{CCAE2F8D-A096-471A-A5DB-761473E75C80}" showGridLines="0" printArea="1">
      <selection activeCell="D16" sqref="D16"/>
      <colBreaks count="1" manualBreakCount="1">
        <brk id="6" max="20" man="1"/>
      </colBreaks>
      <pageMargins left="0.25" right="0.25" top="0.75" bottom="0.75" header="0.3" footer="0.3"/>
      <pageSetup paperSize="9" scale="69" orientation="portrait" horizontalDpi="300" verticalDpi="300" r:id="rId5"/>
      <headerFooter>
        <oddFooter>&amp;C- &amp;P -</oddFooter>
      </headerFooter>
    </customSheetView>
    <customSheetView guid="{A70FDA42-82B2-4F14-8984-2E2044C05861}" showGridLines="0">
      <selection activeCell="E18" sqref="E18"/>
      <colBreaks count="1" manualBreakCount="1">
        <brk id="6" max="20" man="1"/>
      </colBreaks>
      <pageMargins left="0.25" right="0.25" top="0.75" bottom="0.75" header="0.3" footer="0.3"/>
      <pageSetup paperSize="9" scale="69" orientation="portrait" horizontalDpi="300" verticalDpi="300" r:id="rId6"/>
      <headerFooter>
        <oddFooter>&amp;C- &amp;P -</oddFooter>
      </headerFooter>
    </customSheetView>
    <customSheetView guid="{F8F8F397-D6A3-4BD0-9E53-3D39483D1CBF}" showGridLines="0">
      <selection activeCell="D16" sqref="D16"/>
      <colBreaks count="1" manualBreakCount="1">
        <brk id="6" max="20" man="1"/>
      </colBreaks>
      <pageMargins left="0.25" right="0.25" top="0.75" bottom="0.75" header="0.3" footer="0.3"/>
      <pageSetup paperSize="9" scale="69" orientation="portrait" horizontalDpi="300" verticalDpi="300" r:id="rId7"/>
      <headerFooter>
        <oddFooter>&amp;C- &amp;P -</oddFooter>
      </headerFooter>
    </customSheetView>
    <customSheetView guid="{D673FFEC-E07D-49B9-A0FC-BCF5FDFD2C67}" showGridLines="0">
      <selection activeCell="I19" sqref="I19"/>
      <colBreaks count="1" manualBreakCount="1">
        <brk id="6" max="20" man="1"/>
      </colBreaks>
      <pageMargins left="0.25" right="0.25" top="0.75" bottom="0.75" header="0.3" footer="0.3"/>
      <pageSetup paperSize="9" scale="69" orientation="portrait" horizontalDpi="300" verticalDpi="300" r:id="rId8"/>
      <headerFooter>
        <oddFooter>&amp;C- &amp;P -</oddFooter>
      </headerFooter>
    </customSheetView>
    <customSheetView guid="{EE98275F-E3BA-4A7E-BE2A-0F7F35847352}" showGridLines="0" printArea="1">
      <selection activeCell="I19" sqref="I19"/>
      <colBreaks count="1" manualBreakCount="1">
        <brk id="6" max="20" man="1"/>
      </colBreaks>
      <pageMargins left="0.25" right="0.25" top="0.75" bottom="0.75" header="0.3" footer="0.3"/>
      <pageSetup paperSize="9" scale="69" orientation="portrait" horizontalDpi="300" verticalDpi="300" r:id="rId9"/>
      <headerFooter>
        <oddFooter>&amp;C- &amp;P -</oddFooter>
      </headerFooter>
    </customSheetView>
    <customSheetView guid="{97E03D02-D480-4666-A6E1-59D4144B3FD9}" showGridLines="0" printArea="1">
      <selection activeCell="D16" sqref="D16"/>
      <colBreaks count="1" manualBreakCount="1">
        <brk id="6" max="20" man="1"/>
      </colBreaks>
      <pageMargins left="0.25" right="0.25" top="0.75" bottom="0.75" header="0.3" footer="0.3"/>
      <pageSetup paperSize="9" scale="69" orientation="portrait" horizontalDpi="300" verticalDpi="300" r:id="rId10"/>
      <headerFooter>
        <oddFooter>&amp;C- &amp;P -</oddFooter>
      </headerFooter>
    </customSheetView>
    <customSheetView guid="{9A3FFD83-48B2-47DA-8A5E-53892F5AF928}" showGridLines="0" printArea="1">
      <selection activeCell="D16" sqref="D16"/>
      <colBreaks count="1" manualBreakCount="1">
        <brk id="6" max="20" man="1"/>
      </colBreaks>
      <pageMargins left="0.25" right="0.25" top="0.75" bottom="0.75" header="0.3" footer="0.3"/>
      <pageSetup paperSize="9" scale="69" orientation="portrait" horizontalDpi="300" verticalDpi="300" r:id="rId11"/>
      <headerFooter>
        <oddFooter>&amp;C- &amp;P -</oddFooter>
      </headerFooter>
    </customSheetView>
    <customSheetView guid="{717D5D0E-03BD-42FE-B02F-A9FF9CADF1A5}" showGridLines="0">
      <selection activeCell="D16" sqref="D16"/>
      <colBreaks count="1" manualBreakCount="1">
        <brk id="6" max="20" man="1"/>
      </colBreaks>
      <pageMargins left="0.25" right="0.25" top="0.75" bottom="0.75" header="0.3" footer="0.3"/>
      <pageSetup paperSize="9" scale="69" orientation="portrait" horizontalDpi="300" verticalDpi="300" r:id="rId12"/>
      <headerFooter>
        <oddFooter>&amp;C- &amp;P -</oddFooter>
      </headerFooter>
    </customSheetView>
    <customSheetView guid="{30A2590E-B68F-488E-B4E2-55E3D8A53AAC}" showGridLines="0">
      <colBreaks count="1" manualBreakCount="1">
        <brk id="6" max="20" man="1"/>
      </colBreaks>
      <pageMargins left="0.25" right="0.25" top="0.75" bottom="0.75" header="0.3" footer="0.3"/>
      <pageSetup paperSize="9" scale="69" orientation="portrait" horizontalDpi="300" verticalDpi="300" r:id="rId13"/>
      <headerFooter>
        <oddFooter>&amp;C- &amp;P -</oddFooter>
      </headerFooter>
    </customSheetView>
    <customSheetView guid="{031DD57E-C293-423A-8DF7-B2FDC9241663}" showGridLines="0">
      <colBreaks count="1" manualBreakCount="1">
        <brk id="6" max="20" man="1"/>
      </colBreaks>
      <pageMargins left="0.25" right="0.25" top="0.75" bottom="0.75" header="0.3" footer="0.3"/>
      <pageSetup paperSize="9" scale="69" orientation="portrait" horizontalDpi="300" verticalDpi="300" r:id="rId14"/>
      <headerFooter>
        <oddFooter>&amp;C- &amp;P -</oddFooter>
      </headerFooter>
    </customSheetView>
    <customSheetView guid="{F9B3178F-FE3C-420E-BE2A-18A94A5552B8}" showGridLines="0">
      <colBreaks count="1" manualBreakCount="1">
        <brk id="6" max="20" man="1"/>
      </colBreaks>
      <pageMargins left="0.25" right="0.25" top="0.75" bottom="0.75" header="0.3" footer="0.3"/>
      <pageSetup paperSize="9" scale="69" orientation="portrait" horizontalDpi="300" verticalDpi="300" r:id="rId15"/>
      <headerFooter>
        <oddFooter>&amp;C- &amp;P -</oddFooter>
      </headerFooter>
    </customSheetView>
    <customSheetView guid="{F314B098-4B95-4B92-8423-CB04A69922DF}" showGridLines="0" printArea="1">
      <selection activeCell="D16" sqref="D16"/>
      <colBreaks count="1" manualBreakCount="1">
        <brk id="6" max="20" man="1"/>
      </colBreaks>
      <pageMargins left="0.25" right="0.25" top="0.75" bottom="0.75" header="0.3" footer="0.3"/>
      <pageSetup paperSize="9" scale="69" orientation="portrait" horizontalDpi="300" verticalDpi="300" r:id="rId16"/>
      <headerFooter>
        <oddFooter>&amp;C- &amp;P -</oddFooter>
      </headerFooter>
    </customSheetView>
    <customSheetView guid="{BBA60712-7519-46EB-A3CF-B043CF2D8D90}" showGridLines="0" printArea="1">
      <selection activeCell="D16" sqref="D16"/>
      <colBreaks count="1" manualBreakCount="1">
        <brk id="6" max="20" man="1"/>
      </colBreaks>
      <pageMargins left="0.25" right="0.25" top="0.75" bottom="0.75" header="0.3" footer="0.3"/>
      <pageSetup paperSize="9" scale="69" orientation="portrait" horizontalDpi="300" verticalDpi="300" r:id="rId17"/>
      <headerFooter>
        <oddFooter>&amp;C- &amp;P -</oddFooter>
      </headerFooter>
    </customSheetView>
    <customSheetView guid="{FAEA9D20-506D-4159-8291-B8ED06C29A08}" showGridLines="0">
      <selection activeCell="D16" sqref="D16"/>
      <colBreaks count="1" manualBreakCount="1">
        <brk id="6" max="20" man="1"/>
      </colBreaks>
      <pageMargins left="0.25" right="0.25" top="0.75" bottom="0.75" header="0.3" footer="0.3"/>
      <pageSetup paperSize="9" scale="69" orientation="portrait" horizontalDpi="300" verticalDpi="300" r:id="rId18"/>
      <headerFooter>
        <oddFooter>&amp;C- &amp;P -</oddFooter>
      </headerFooter>
    </customSheetView>
    <customSheetView guid="{499C3B7B-ECFB-4FFB-BA0B-0B7B9DCC326F}" showGridLines="0" printArea="1">
      <selection activeCell="D16" sqref="D16"/>
      <colBreaks count="1" manualBreakCount="1">
        <brk id="6" max="20" man="1"/>
      </colBreaks>
      <pageMargins left="0.25" right="0.25" top="0.75" bottom="0.75" header="0.3" footer="0.3"/>
      <pageSetup paperSize="9" scale="69" orientation="portrait" horizontalDpi="300" verticalDpi="300" r:id="rId19"/>
      <headerFooter>
        <oddFooter>&amp;C- &amp;P -</oddFooter>
      </headerFooter>
    </customSheetView>
    <customSheetView guid="{582EB886-5348-41F7-B6C3-7D5782D3ACD9}" showGridLines="0">
      <selection activeCell="D16" sqref="D16"/>
      <colBreaks count="1" manualBreakCount="1">
        <brk id="6" max="20" man="1"/>
      </colBreaks>
      <pageMargins left="0.25" right="0.25" top="0.75" bottom="0.75" header="0.3" footer="0.3"/>
      <pageSetup paperSize="9" scale="69" orientation="portrait" horizontalDpi="300" verticalDpi="300" r:id="rId20"/>
      <headerFooter>
        <oddFooter>&amp;C- &amp;P -</oddFooter>
      </headerFooter>
    </customSheetView>
    <customSheetView guid="{67A28A89-E198-4A6E-809F-7C1EE1D592B0}" showGridLines="0" printArea="1">
      <selection activeCell="D16" sqref="D16"/>
      <colBreaks count="1" manualBreakCount="1">
        <brk id="6" max="20" man="1"/>
      </colBreaks>
      <pageMargins left="0.25" right="0.25" top="0.75" bottom="0.75" header="0.3" footer="0.3"/>
      <pageSetup paperSize="9" scale="69" orientation="portrait" horizontalDpi="300" verticalDpi="300" r:id="rId21"/>
      <headerFooter>
        <oddFooter>&amp;C- &amp;P -</oddFooter>
      </headerFooter>
    </customSheetView>
    <customSheetView guid="{CED0B8D9-B004-48AD-A858-70C151F3F6A0}" showGridLines="0">
      <colBreaks count="1" manualBreakCount="1">
        <brk id="6" max="20" man="1"/>
      </colBreaks>
      <pageMargins left="0.25" right="0.25" top="0.75" bottom="0.75" header="0.3" footer="0.3"/>
      <pageSetup paperSize="9" scale="69" orientation="portrait" horizontalDpi="300" verticalDpi="300" r:id="rId22"/>
      <headerFooter>
        <oddFooter>&amp;C- &amp;P -</oddFooter>
      </headerFooter>
    </customSheetView>
    <customSheetView guid="{76A99285-706C-47CC-88FC-63EDE717FCB7}" showGridLines="0">
      <colBreaks count="1" manualBreakCount="1">
        <brk id="6" max="20" man="1"/>
      </colBreaks>
      <pageMargins left="0.25" right="0.25" top="0.75" bottom="0.75" header="0.3" footer="0.3"/>
      <pageSetup paperSize="9" scale="69" orientation="portrait" horizontalDpi="300" verticalDpi="300" r:id="rId23"/>
      <headerFooter>
        <oddFooter>&amp;C- &amp;P -</oddFooter>
      </headerFooter>
    </customSheetView>
    <customSheetView guid="{00865AC3-5823-4499-87D6-A32864153DFC}" showGridLines="0">
      <colBreaks count="1" manualBreakCount="1">
        <brk id="6" max="20" man="1"/>
      </colBreaks>
      <pageMargins left="0.25" right="0.25" top="0.75" bottom="0.75" header="0.3" footer="0.3"/>
      <pageSetup paperSize="9" scale="69" orientation="portrait" horizontalDpi="300" verticalDpi="300" r:id="rId24"/>
      <headerFooter>
        <oddFooter>&amp;C- &amp;P -</oddFooter>
      </headerFooter>
    </customSheetView>
    <customSheetView guid="{4C996794-21C9-40EE-B88C-250D84FCBF6D}" showGridLines="0" printArea="1">
      <selection activeCell="C16" sqref="C16"/>
      <colBreaks count="1" manualBreakCount="1">
        <brk id="6" max="20" man="1"/>
      </colBreaks>
      <pageMargins left="0.25" right="0.25" top="0.75" bottom="0.75" header="0.3" footer="0.3"/>
      <pageSetup paperSize="9" scale="69" orientation="portrait" horizontalDpi="300" verticalDpi="300" r:id="rId25"/>
      <headerFooter>
        <oddFooter>&amp;C- &amp;P -</oddFooter>
      </headerFooter>
    </customSheetView>
    <customSheetView guid="{730C8BCB-35C7-41C2-8A28-9035E6835433}" showGridLines="0">
      <selection activeCell="C16" sqref="C16"/>
      <colBreaks count="1" manualBreakCount="1">
        <brk id="6" max="20" man="1"/>
      </colBreaks>
      <pageMargins left="0.25" right="0.25" top="0.75" bottom="0.75" header="0.3" footer="0.3"/>
      <pageSetup paperSize="9" scale="69" orientation="portrait" horizontalDpi="300" verticalDpi="300" r:id="rId26"/>
      <headerFooter>
        <oddFooter>&amp;C- &amp;P -</oddFooter>
      </headerFooter>
    </customSheetView>
    <customSheetView guid="{53F629EA-943E-4BA6-8572-8C25DF74046C}" showGridLines="0">
      <selection activeCell="C16" sqref="C16"/>
      <colBreaks count="1" manualBreakCount="1">
        <brk id="6" max="20" man="1"/>
      </colBreaks>
      <pageMargins left="0.25" right="0.25" top="0.75" bottom="0.75" header="0.3" footer="0.3"/>
      <pageSetup paperSize="9" scale="69" orientation="portrait" horizontalDpi="300" verticalDpi="300" r:id="rId27"/>
      <headerFooter>
        <oddFooter>&amp;C- &amp;P -</oddFooter>
      </headerFooter>
    </customSheetView>
    <customSheetView guid="{607BA1E7-39D6-42C5-94A0-79958193A92D}" showGridLines="0">
      <selection activeCell="C16" sqref="C16"/>
      <colBreaks count="1" manualBreakCount="1">
        <brk id="6" max="20" man="1"/>
      </colBreaks>
      <pageMargins left="0.25" right="0.25" top="0.75" bottom="0.75" header="0.3" footer="0.3"/>
      <pageSetup paperSize="9" scale="69" orientation="portrait" horizontalDpi="300" verticalDpi="300" r:id="rId28"/>
      <headerFooter>
        <oddFooter>&amp;C- &amp;P -</oddFooter>
      </headerFooter>
    </customSheetView>
    <customSheetView guid="{8EB6928C-5D8E-417C-8B5C-C28F488EA60F}" showGridLines="0" printArea="1">
      <selection activeCell="E16" sqref="E16"/>
      <colBreaks count="1" manualBreakCount="1">
        <brk id="6" max="20" man="1"/>
      </colBreaks>
      <pageMargins left="0.25" right="0.25" top="0.75" bottom="0.75" header="0.3" footer="0.3"/>
      <pageSetup paperSize="9" scale="69" orientation="portrait" horizontalDpi="300" verticalDpi="300" r:id="rId29"/>
      <headerFooter>
        <oddFooter>&amp;C- &amp;P -</oddFooter>
      </headerFooter>
    </customSheetView>
    <customSheetView guid="{7633100C-5BBA-4367-90F6-351983AFCCA3}" showGridLines="0">
      <selection activeCell="E16" sqref="E16"/>
      <colBreaks count="1" manualBreakCount="1">
        <brk id="6" max="20" man="1"/>
      </colBreaks>
      <pageMargins left="0.25" right="0.25" top="0.75" bottom="0.75" header="0.3" footer="0.3"/>
      <pageSetup paperSize="9" scale="69" orientation="portrait" horizontalDpi="300" verticalDpi="300" r:id="rId30"/>
      <headerFooter>
        <oddFooter>&amp;C- &amp;P -</oddFooter>
      </headerFooter>
    </customSheetView>
    <customSheetView guid="{A7A8BE2C-D7F6-43E2-B07A-EC84F7EA809C}" showGridLines="0" printArea="1">
      <colBreaks count="1" manualBreakCount="1">
        <brk id="6" max="20" man="1"/>
      </colBreaks>
      <pageMargins left="0.25" right="0.25" top="0.75" bottom="0.75" header="0.3" footer="0.3"/>
      <pageSetup paperSize="9" scale="69" orientation="portrait" horizontalDpi="300" verticalDpi="300" r:id="rId31"/>
      <headerFooter>
        <oddFooter>&amp;C- &amp;P -</oddFooter>
      </headerFooter>
    </customSheetView>
    <customSheetView guid="{B08340CC-2F8B-4F4E-9370-E7DB80052212}" showGridLines="0">
      <colBreaks count="1" manualBreakCount="1">
        <brk id="6" max="20" man="1"/>
      </colBreaks>
      <pageMargins left="0.25" right="0.25" top="0.75" bottom="0.75" header="0.3" footer="0.3"/>
      <pageSetup paperSize="9" scale="69" orientation="portrait" horizontalDpi="300" verticalDpi="300" r:id="rId32"/>
      <headerFooter>
        <oddFooter>&amp;C- &amp;P -</oddFooter>
      </headerFooter>
    </customSheetView>
    <customSheetView guid="{441DB8A6-A33C-419D-875A-3F2FFBE6E0E8}" showGridLines="0">
      <colBreaks count="1" manualBreakCount="1">
        <brk id="6" max="20" man="1"/>
      </colBreaks>
      <pageMargins left="0.25" right="0.25" top="0.75" bottom="0.75" header="0.3" footer="0.3"/>
      <pageSetup paperSize="9" scale="69" orientation="portrait" horizontalDpi="300" verticalDpi="300" r:id="rId33"/>
      <headerFooter>
        <oddFooter>&amp;C- &amp;P -</oddFooter>
      </headerFooter>
    </customSheetView>
    <customSheetView guid="{2BC28E4B-9C81-4843-8B55-63150A8DD92B}" showGridLines="0">
      <colBreaks count="1" manualBreakCount="1">
        <brk id="6" max="20" man="1"/>
      </colBreaks>
      <pageMargins left="0.25" right="0.25" top="0.75" bottom="0.75" header="0.3" footer="0.3"/>
      <pageSetup paperSize="9" scale="69" orientation="portrait" horizontalDpi="300" verticalDpi="300" r:id="rId34"/>
      <headerFooter>
        <oddFooter>&amp;C- &amp;P -</oddFooter>
      </headerFooter>
    </customSheetView>
    <customSheetView guid="{CEC8D9A4-667A-441A-B348-38BA69B851DA}" showGridLines="0">
      <colBreaks count="1" manualBreakCount="1">
        <brk id="6" max="20" man="1"/>
      </colBreaks>
      <pageMargins left="0.25" right="0.25" top="0.75" bottom="0.75" header="0.3" footer="0.3"/>
      <pageSetup paperSize="9" scale="69" orientation="portrait" horizontalDpi="300" verticalDpi="300" r:id="rId35"/>
      <headerFooter>
        <oddFooter>&amp;C- &amp;P -</oddFooter>
      </headerFooter>
    </customSheetView>
    <customSheetView guid="{84F041DC-148A-40FE-A6D1-68C2D054DF55}" showGridLines="0">
      <colBreaks count="1" manualBreakCount="1">
        <brk id="6" max="20" man="1"/>
      </colBreaks>
      <pageMargins left="0.25" right="0.25" top="0.75" bottom="0.75" header="0.3" footer="0.3"/>
      <pageSetup paperSize="9" scale="69" orientation="portrait" horizontalDpi="300" verticalDpi="300" r:id="rId36"/>
      <headerFooter>
        <oddFooter>&amp;C- &amp;P -</oddFooter>
      </headerFooter>
    </customSheetView>
    <customSheetView guid="{EA8DD5C4-37CD-4D83-93C6-8AAE3FA22626}" showGridLines="0">
      <colBreaks count="1" manualBreakCount="1">
        <brk id="6" max="20" man="1"/>
      </colBreaks>
      <pageMargins left="0.25" right="0.25" top="0.75" bottom="0.75" header="0.3" footer="0.3"/>
      <pageSetup paperSize="9" scale="69" orientation="portrait" horizontalDpi="300" verticalDpi="300" r:id="rId37"/>
      <headerFooter>
        <oddFooter>&amp;C- &amp;P -</oddFooter>
      </headerFooter>
    </customSheetView>
    <customSheetView guid="{EB719729-E4E7-4A6B-A0F2-B45634A8A39C}" showGridLines="0">
      <colBreaks count="1" manualBreakCount="1">
        <brk id="6" max="20" man="1"/>
      </colBreaks>
      <pageMargins left="0.25" right="0.25" top="0.75" bottom="0.75" header="0.3" footer="0.3"/>
      <pageSetup paperSize="9" scale="69" orientation="portrait" horizontalDpi="300" verticalDpi="300" r:id="rId38"/>
      <headerFooter>
        <oddFooter>&amp;C- &amp;P -</oddFooter>
      </headerFooter>
    </customSheetView>
    <customSheetView guid="{3BCE3315-BEC0-4AD9-A818-0BC0D795FE7B}" showGridLines="0" printArea="1">
      <colBreaks count="1" manualBreakCount="1">
        <brk id="6" max="20" man="1"/>
      </colBreaks>
      <pageMargins left="0.25" right="0.25" top="0.75" bottom="0.75" header="0.3" footer="0.3"/>
      <pageSetup paperSize="9" scale="69" orientation="portrait" horizontalDpi="300" verticalDpi="300" r:id="rId39"/>
      <headerFooter>
        <oddFooter>&amp;C- &amp;P -</oddFooter>
      </headerFooter>
    </customSheetView>
    <customSheetView guid="{D5E8139D-26D3-42E5-96BB-6121322C48CB}" showGridLines="0" topLeftCell="A10">
      <selection activeCell="F21" sqref="F21"/>
      <colBreaks count="1" manualBreakCount="1">
        <brk id="6" max="20" man="1"/>
      </colBreaks>
      <pageMargins left="0.25" right="0.25" top="0.75" bottom="0.75" header="0.3" footer="0.3"/>
      <pageSetup paperSize="9" scale="69" orientation="portrait" horizontalDpi="300" verticalDpi="300" r:id="rId40"/>
      <headerFooter>
        <oddFooter>&amp;C- &amp;P -</oddFooter>
      </headerFooter>
    </customSheetView>
    <customSheetView guid="{A7A537DD-3639-4028-8374-24EF93F7F50D}" showGridLines="0" printArea="1">
      <selection activeCell="J19" sqref="J19"/>
      <colBreaks count="1" manualBreakCount="1">
        <brk id="6" max="20" man="1"/>
      </colBreaks>
      <pageMargins left="0.25" right="0.25" top="0.75" bottom="0.75" header="0.3" footer="0.3"/>
      <pageSetup paperSize="9" scale="69" orientation="portrait" horizontalDpi="300" verticalDpi="300" r:id="rId41"/>
      <headerFooter>
        <oddFooter>&amp;C- &amp;P -</oddFooter>
      </headerFooter>
    </customSheetView>
    <customSheetView guid="{0B51740E-E870-447D-82CF-F9426A0FDB8A}" showGridLines="0">
      <selection activeCell="D16" sqref="D16"/>
      <colBreaks count="1" manualBreakCount="1">
        <brk id="6" max="20" man="1"/>
      </colBreaks>
      <pageMargins left="0.25" right="0.25" top="0.75" bottom="0.75" header="0.3" footer="0.3"/>
      <pageSetup paperSize="9" scale="69" orientation="portrait" horizontalDpi="300" verticalDpi="300" r:id="rId42"/>
      <headerFooter>
        <oddFooter>&amp;C- &amp;P -</oddFooter>
      </headerFooter>
    </customSheetView>
    <customSheetView guid="{B25978DA-B72A-4DF3-B7F6-0B7323E18582}" showGridLines="0">
      <selection activeCell="D16" sqref="D16"/>
      <colBreaks count="1" manualBreakCount="1">
        <brk id="6" max="20" man="1"/>
      </colBreaks>
      <pageMargins left="0.25" right="0.25" top="0.75" bottom="0.75" header="0.3" footer="0.3"/>
      <pageSetup paperSize="9" scale="69" orientation="portrait" horizontalDpi="300" verticalDpi="300" r:id="rId43"/>
      <headerFooter>
        <oddFooter>&amp;C- &amp;P -</oddFooter>
      </headerFooter>
    </customSheetView>
    <customSheetView guid="{1FD8CC80-ABBD-4004-965D-7C3A94C6060A}" showGridLines="0" printArea="1">
      <colBreaks count="1" manualBreakCount="1">
        <brk id="6" max="20" man="1"/>
      </colBreaks>
      <pageMargins left="0.25" right="0.25" top="0.75" bottom="0.75" header="0.3" footer="0.3"/>
      <pageSetup paperSize="9" scale="69" orientation="portrait" horizontalDpi="300" verticalDpi="300" r:id="rId44"/>
      <headerFooter>
        <oddFooter>&amp;C- &amp;P -</oddFooter>
      </headerFooter>
    </customSheetView>
    <customSheetView guid="{4B3B3520-A8B7-4246-A658-5E3046C11156}" showGridLines="0" printArea="1">
      <colBreaks count="1" manualBreakCount="1">
        <brk id="6" max="20" man="1"/>
      </colBreaks>
      <pageMargins left="0.25" right="0.25" top="0.75" bottom="0.75" header="0.3" footer="0.3"/>
      <pageSetup paperSize="9" scale="69" orientation="portrait" horizontalDpi="300" verticalDpi="300" r:id="rId45"/>
      <headerFooter>
        <oddFooter>&amp;C- &amp;P -</oddFooter>
      </headerFooter>
    </customSheetView>
    <customSheetView guid="{8AC86257-3275-45B0-9EB5-FCC978284538}" showGridLines="0">
      <selection activeCell="D16" sqref="D16"/>
      <colBreaks count="1" manualBreakCount="1">
        <brk id="6" max="20" man="1"/>
      </colBreaks>
      <pageMargins left="0.25" right="0.25" top="0.75" bottom="0.75" header="0.3" footer="0.3"/>
      <pageSetup paperSize="9" scale="69" orientation="portrait" horizontalDpi="300" verticalDpi="300" r:id="rId46"/>
      <headerFooter>
        <oddFooter>&amp;C- &amp;P -</oddFooter>
      </headerFooter>
    </customSheetView>
    <customSheetView guid="{E45D6C9F-29CA-4814-BB11-FCF7794E8FD9}" showGridLines="0" printArea="1">
      <selection activeCell="D16" sqref="D16"/>
      <colBreaks count="1" manualBreakCount="1">
        <brk id="6" max="20" man="1"/>
      </colBreaks>
      <pageMargins left="0.25" right="0.25" top="0.75" bottom="0.75" header="0.3" footer="0.3"/>
      <pageSetup paperSize="9" scale="69" orientation="portrait" horizontalDpi="300" verticalDpi="300" r:id="rId47"/>
      <headerFooter>
        <oddFooter>&amp;C- &amp;P -</oddFooter>
      </headerFooter>
    </customSheetView>
    <customSheetView guid="{8B4E2514-D1F2-4DC0-817C-9C588D7DCCCB}" showGridLines="0" printArea="1">
      <selection activeCell="I19" sqref="I19"/>
      <colBreaks count="1" manualBreakCount="1">
        <brk id="6" max="20" man="1"/>
      </colBreaks>
      <pageMargins left="0.25" right="0.25" top="0.75" bottom="0.75" header="0.3" footer="0.3"/>
      <pageSetup paperSize="9" scale="69" orientation="portrait" horizontalDpi="300" verticalDpi="300" r:id="rId48"/>
      <headerFooter>
        <oddFooter>&amp;C- &amp;P -</oddFooter>
      </headerFooter>
    </customSheetView>
    <customSheetView guid="{C0326AA0-4A84-4874-8CF5-FBF582EDE8E4}" showGridLines="0" printArea="1">
      <selection activeCell="I19" sqref="I19"/>
      <colBreaks count="1" manualBreakCount="1">
        <brk id="6" max="20" man="1"/>
      </colBreaks>
      <pageMargins left="0.25" right="0.25" top="0.75" bottom="0.75" header="0.3" footer="0.3"/>
      <pageSetup paperSize="9" scale="69" orientation="portrait" horizontalDpi="300" verticalDpi="300" r:id="rId49"/>
      <headerFooter>
        <oddFooter>&amp;C- &amp;P -</oddFooter>
      </headerFooter>
    </customSheetView>
    <customSheetView guid="{59B93C71-A242-4D48-B468-4BF3F954629F}" showGridLines="0" printArea="1">
      <selection activeCell="D16" sqref="D16"/>
      <colBreaks count="1" manualBreakCount="1">
        <brk id="6" max="20" man="1"/>
      </colBreaks>
      <pageMargins left="0.25" right="0.25" top="0.75" bottom="0.75" header="0.3" footer="0.3"/>
      <pageSetup paperSize="9" scale="69" orientation="portrait" horizontalDpi="300" verticalDpi="300" r:id="rId50"/>
      <headerFooter>
        <oddFooter>&amp;C- &amp;P -</oddFooter>
      </headerFooter>
    </customSheetView>
    <customSheetView guid="{1E58E4D1-4C75-4B8C-BEB1-17A46DD86746}" showGridLines="0">
      <selection activeCell="D16" sqref="D16"/>
      <colBreaks count="1" manualBreakCount="1">
        <brk id="6" max="20" man="1"/>
      </colBreaks>
      <pageMargins left="0.25" right="0.25" top="0.75" bottom="0.75" header="0.3" footer="0.3"/>
      <pageSetup paperSize="9" scale="69" orientation="portrait" horizontalDpi="300" verticalDpi="300" r:id="rId51"/>
      <headerFooter>
        <oddFooter>&amp;C- &amp;P -</oddFooter>
      </headerFooter>
    </customSheetView>
    <customSheetView guid="{D71B0015-E1E5-4683-BC96-4B8372B0A92C}" showGridLines="0" printArea="1">
      <selection activeCell="D16" sqref="D16"/>
      <colBreaks count="1" manualBreakCount="1">
        <brk id="6" max="20" man="1"/>
      </colBreaks>
      <pageMargins left="0.25" right="0.25" top="0.75" bottom="0.75" header="0.3" footer="0.3"/>
      <pageSetup paperSize="9" scale="69" orientation="portrait" horizontalDpi="300" verticalDpi="300" r:id="rId52"/>
      <headerFooter>
        <oddFooter>&amp;C- &amp;P -</oddFooter>
      </headerFooter>
    </customSheetView>
    <customSheetView guid="{7A9295A9-5D4A-4252-8AE5-EAA229FB3161}" showGridLines="0" printArea="1" topLeftCell="A10">
      <selection activeCell="D20" sqref="D20"/>
      <colBreaks count="1" manualBreakCount="1">
        <brk id="6" max="20" man="1"/>
      </colBreaks>
      <pageMargins left="0.25" right="0.25" top="0.75" bottom="0.75" header="0.3" footer="0.3"/>
      <pageSetup paperSize="9" scale="69" orientation="portrait" horizontalDpi="300" verticalDpi="300" r:id="rId53"/>
      <headerFooter>
        <oddFooter>&amp;C- &amp;P -</oddFooter>
      </headerFooter>
    </customSheetView>
    <customSheetView guid="{034C4040-D496-4677-9760-C8AFC8A3816C}" showGridLines="0">
      <selection activeCell="E18" sqref="E18"/>
      <colBreaks count="1" manualBreakCount="1">
        <brk id="6" max="20" man="1"/>
      </colBreaks>
      <pageMargins left="0.25" right="0.25" top="0.75" bottom="0.75" header="0.3" footer="0.3"/>
      <pageSetup paperSize="9" scale="69" orientation="portrait" horizontalDpi="300" verticalDpi="300" r:id="rId54"/>
      <headerFooter>
        <oddFooter>&amp;C- &amp;P -</oddFooter>
      </headerFooter>
    </customSheetView>
    <customSheetView guid="{430D13A4-4EC3-4F3B-94F5-67B604D20D98}" showGridLines="0" printArea="1">
      <selection activeCell="D16" sqref="D16"/>
      <colBreaks count="1" manualBreakCount="1">
        <brk id="6" max="20" man="1"/>
      </colBreaks>
      <pageMargins left="0.25" right="0.25" top="0.75" bottom="0.75" header="0.3" footer="0.3"/>
      <pageSetup paperSize="9" scale="69" orientation="portrait" horizontalDpi="300" verticalDpi="300" r:id="rId55"/>
      <headerFooter>
        <oddFooter>&amp;C- &amp;P -</oddFooter>
      </headerFooter>
    </customSheetView>
    <customSheetView guid="{337CCED3-5E6B-4E3D-BC98-489707EF974E}" showGridLines="0" printArea="1">
      <selection activeCell="D16" sqref="D16"/>
      <colBreaks count="1" manualBreakCount="1">
        <brk id="6" max="20" man="1"/>
      </colBreaks>
      <pageMargins left="0.25" right="0.25" top="0.75" bottom="0.75" header="0.3" footer="0.3"/>
      <pageSetup paperSize="9" scale="69" orientation="portrait" horizontalDpi="300" verticalDpi="300" r:id="rId56"/>
      <headerFooter>
        <oddFooter>&amp;C- &amp;P -</oddFooter>
      </headerFooter>
    </customSheetView>
    <customSheetView guid="{0EDD8A79-DA95-4C03-AB90-8EF8BEF7366A}" showGridLines="0">
      <selection activeCell="D16" sqref="D16"/>
      <colBreaks count="1" manualBreakCount="1">
        <brk id="6" max="20" man="1"/>
      </colBreaks>
      <pageMargins left="0.25" right="0.25" top="0.75" bottom="0.75" header="0.3" footer="0.3"/>
      <pageSetup paperSize="9" scale="69" orientation="portrait" horizontalDpi="300" verticalDpi="300" r:id="rId57"/>
      <headerFooter>
        <oddFooter>&amp;C- &amp;P -</oddFooter>
      </headerFooter>
    </customSheetView>
    <customSheetView guid="{214495F1-9B71-47E5-887D-A07A1A95C8B8}" showGridLines="0">
      <selection activeCell="D16" sqref="D16"/>
      <colBreaks count="1" manualBreakCount="1">
        <brk id="6" max="20" man="1"/>
      </colBreaks>
      <pageMargins left="0.25" right="0.25" top="0.75" bottom="0.75" header="0.3" footer="0.3"/>
      <pageSetup paperSize="9" scale="69" orientation="portrait" horizontalDpi="300" verticalDpi="300" r:id="rId58"/>
      <headerFooter>
        <oddFooter>&amp;C- &amp;P -</oddFooter>
      </headerFooter>
    </customSheetView>
    <customSheetView guid="{CD8CBEF9-02F2-47BF-8155-972E366007BB}" showGridLines="0" printArea="1">
      <selection activeCell="D16" sqref="D16"/>
      <colBreaks count="1" manualBreakCount="1">
        <brk id="6" max="20" man="1"/>
      </colBreaks>
      <pageMargins left="0.25" right="0.25" top="0.75" bottom="0.75" header="0.3" footer="0.3"/>
      <pageSetup paperSize="9" scale="69" orientation="portrait" horizontalDpi="300" verticalDpi="300" r:id="rId59"/>
      <headerFooter>
        <oddFooter>&amp;C- &amp;P -</oddFooter>
      </headerFooter>
    </customSheetView>
    <customSheetView guid="{BD61EDB6-A93F-4890-AEDE-32E26E64EB3F}" showGridLines="0" printArea="1">
      <selection activeCell="D16" sqref="D16"/>
      <colBreaks count="1" manualBreakCount="1">
        <brk id="6" max="20" man="1"/>
      </colBreaks>
      <pageMargins left="0.25" right="0.25" top="0.75" bottom="0.75" header="0.3" footer="0.3"/>
      <pageSetup paperSize="9" scale="69" orientation="portrait" horizontalDpi="300" verticalDpi="300" r:id="rId60"/>
      <headerFooter>
        <oddFooter>&amp;C- &amp;P -</oddFooter>
      </headerFooter>
    </customSheetView>
    <customSheetView guid="{2551149C-B400-4FF7-9C66-7D38AF192CD3}" showGridLines="0">
      <selection activeCell="D16" sqref="D16"/>
      <colBreaks count="1" manualBreakCount="1">
        <brk id="6" max="20" man="1"/>
      </colBreaks>
      <pageMargins left="0.25" right="0.25" top="0.75" bottom="0.75" header="0.3" footer="0.3"/>
      <pageSetup paperSize="9" scale="69" orientation="portrait" horizontalDpi="300" verticalDpi="300" r:id="rId61"/>
      <headerFooter>
        <oddFooter>&amp;C- &amp;P -</oddFooter>
      </headerFooter>
    </customSheetView>
    <customSheetView guid="{F0A88F7F-B050-44D2-9557-2B68B424EAF3}" showGridLines="0">
      <selection activeCell="D16" sqref="D16"/>
      <colBreaks count="1" manualBreakCount="1">
        <brk id="6" max="20" man="1"/>
      </colBreaks>
      <pageMargins left="0.25" right="0.25" top="0.75" bottom="0.75" header="0.3" footer="0.3"/>
      <pageSetup paperSize="9" scale="69" orientation="portrait" horizontalDpi="300" verticalDpi="300" r:id="rId62"/>
      <headerFooter>
        <oddFooter>&amp;C- &amp;P -</oddFooter>
      </headerFooter>
    </customSheetView>
    <customSheetView guid="{2868789A-41EF-4245-B3C9-D4B5F666F8F4}" showGridLines="0" printArea="1">
      <selection activeCell="D16" sqref="D16"/>
      <colBreaks count="1" manualBreakCount="1">
        <brk id="6" max="20" man="1"/>
      </colBreaks>
      <pageMargins left="0.25" right="0.25" top="0.75" bottom="0.75" header="0.3" footer="0.3"/>
      <pageSetup paperSize="9" scale="69" orientation="portrait" horizontalDpi="300" verticalDpi="300" r:id="rId63"/>
      <headerFooter>
        <oddFooter>&amp;C- &amp;P -</oddFooter>
      </headerFooter>
    </customSheetView>
    <customSheetView guid="{D4061CCF-D275-4D76-9A0F-61EA73C6A533}" showGridLines="0" printArea="1">
      <selection activeCell="D16" sqref="D16"/>
      <colBreaks count="1" manualBreakCount="1">
        <brk id="6" max="20" man="1"/>
      </colBreaks>
      <pageMargins left="0.25" right="0.25" top="0.75" bottom="0.75" header="0.3" footer="0.3"/>
      <pageSetup paperSize="9" scale="69" orientation="portrait" horizontalDpi="300" verticalDpi="300" r:id="rId64"/>
      <headerFooter>
        <oddFooter>&amp;C- &amp;P -</oddFooter>
      </headerFooter>
    </customSheetView>
    <customSheetView guid="{EDD10121-F027-40CB-A383-1ABBBA7824D4}" showGridLines="0" printArea="1">
      <selection activeCell="D16" sqref="D16"/>
      <colBreaks count="1" manualBreakCount="1">
        <brk id="6" max="20" man="1"/>
      </colBreaks>
      <pageMargins left="0.25" right="0.25" top="0.75" bottom="0.75" header="0.3" footer="0.3"/>
      <pageSetup paperSize="9" scale="69" orientation="portrait" horizontalDpi="300" verticalDpi="300" r:id="rId65"/>
      <headerFooter>
        <oddFooter>&amp;C- &amp;P -</oddFooter>
      </headerFooter>
    </customSheetView>
    <customSheetView guid="{D6BD57F8-F6EE-4534-8181-C57064A1B98C}" scale="130" showGridLines="0">
      <selection activeCell="J18" sqref="J18"/>
      <colBreaks count="1" manualBreakCount="1">
        <brk id="6" max="20" man="1"/>
      </colBreaks>
      <pageMargins left="0.25" right="0.25" top="0.75" bottom="0.75" header="0.3" footer="0.3"/>
      <pageSetup paperSize="9" scale="69" orientation="portrait" horizontalDpi="300" verticalDpi="300" r:id="rId66"/>
      <headerFooter>
        <oddFooter>&amp;C- &amp;P -</oddFooter>
      </headerFooter>
    </customSheetView>
    <customSheetView guid="{277459B4-A39D-41CB-B2BE-AB6578293E76}" scale="130" showGridLines="0" printArea="1">
      <selection activeCell="J18" sqref="J18"/>
      <colBreaks count="1" manualBreakCount="1">
        <brk id="6" max="20" man="1"/>
      </colBreaks>
      <pageMargins left="0.25" right="0.25" top="0.75" bottom="0.75" header="0.3" footer="0.3"/>
      <pageSetup paperSize="9" scale="69" orientation="portrait" horizontalDpi="300" verticalDpi="300" r:id="rId67"/>
      <headerFooter>
        <oddFooter>&amp;C- &amp;P -</oddFooter>
      </headerFooter>
    </customSheetView>
  </customSheetViews>
  <phoneticPr fontId="7"/>
  <hyperlinks>
    <hyperlink ref="F1" location="目次!A1" display="目次へ戻る"/>
  </hyperlinks>
  <pageMargins left="0.25" right="0.25" top="0.75" bottom="0.75" header="0.3" footer="0.3"/>
  <pageSetup paperSize="9" scale="69" orientation="portrait" horizontalDpi="300" verticalDpi="300" r:id="rId68"/>
  <headerFooter>
    <oddFooter>&amp;C- &amp;P -</oddFooter>
  </headerFooter>
  <colBreaks count="1" manualBreakCount="1">
    <brk id="6" max="20" man="1"/>
  </colBreaks>
  <drawing r:id="rId69"/>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0"/>
  <sheetViews>
    <sheetView showGridLines="0" zoomScaleNormal="100" zoomScaleSheetLayoutView="100" workbookViewId="0">
      <selection activeCell="I24" sqref="I24"/>
    </sheetView>
  </sheetViews>
  <sheetFormatPr defaultRowHeight="13.5"/>
  <cols>
    <col min="1" max="2" width="11.875" customWidth="1"/>
    <col min="3" max="6" width="14.625" customWidth="1"/>
    <col min="7" max="7" width="11.125" customWidth="1"/>
    <col min="8" max="8" width="5.125" customWidth="1"/>
    <col min="17" max="17" width="9.25" bestFit="1" customWidth="1"/>
    <col min="20" max="20" width="13.125" customWidth="1"/>
    <col min="21" max="21" width="13.875" customWidth="1"/>
    <col min="22" max="22" width="6.875" customWidth="1"/>
  </cols>
  <sheetData>
    <row r="1" spans="1:9">
      <c r="G1" s="271" t="s">
        <v>399</v>
      </c>
    </row>
    <row r="2" spans="1:9">
      <c r="A2" s="188" t="s">
        <v>594</v>
      </c>
      <c r="I2" s="188" t="s">
        <v>594</v>
      </c>
    </row>
    <row r="4" spans="1:9" ht="37.5" customHeight="1">
      <c r="A4" s="50" t="s">
        <v>343</v>
      </c>
      <c r="B4" s="50" t="s">
        <v>332</v>
      </c>
      <c r="C4" s="189" t="s">
        <v>595</v>
      </c>
      <c r="D4" s="189" t="s">
        <v>611</v>
      </c>
      <c r="E4" s="189" t="s">
        <v>596</v>
      </c>
      <c r="F4" s="189" t="s">
        <v>612</v>
      </c>
      <c r="G4" s="158"/>
    </row>
    <row r="5" spans="1:9" ht="22.5" customHeight="1">
      <c r="A5" s="50">
        <v>2010</v>
      </c>
      <c r="B5" s="50" t="s">
        <v>557</v>
      </c>
      <c r="C5" s="84">
        <v>48</v>
      </c>
      <c r="D5" s="84">
        <v>321</v>
      </c>
      <c r="E5" s="84">
        <v>448</v>
      </c>
      <c r="F5" s="84">
        <v>2616</v>
      </c>
      <c r="G5" s="131"/>
    </row>
    <row r="6" spans="1:9" ht="22.5" customHeight="1">
      <c r="A6" s="50">
        <v>2011</v>
      </c>
      <c r="B6" s="50" t="s">
        <v>580</v>
      </c>
      <c r="C6" s="84">
        <v>35</v>
      </c>
      <c r="D6" s="84">
        <v>360</v>
      </c>
      <c r="E6" s="84">
        <v>334</v>
      </c>
      <c r="F6" s="84">
        <v>1741</v>
      </c>
      <c r="G6" s="19"/>
    </row>
    <row r="7" spans="1:9" ht="22.5" customHeight="1">
      <c r="A7" s="50">
        <v>2012</v>
      </c>
      <c r="B7" s="50" t="s">
        <v>345</v>
      </c>
      <c r="C7" s="84">
        <v>66</v>
      </c>
      <c r="D7" s="84">
        <v>576</v>
      </c>
      <c r="E7" s="84">
        <v>470</v>
      </c>
      <c r="F7" s="84">
        <v>3056</v>
      </c>
      <c r="G7" s="19"/>
    </row>
    <row r="8" spans="1:9" ht="22.5" customHeight="1">
      <c r="A8" s="50">
        <v>2013</v>
      </c>
      <c r="B8" s="50" t="s">
        <v>346</v>
      </c>
      <c r="C8" s="84">
        <v>59</v>
      </c>
      <c r="D8" s="84">
        <v>809</v>
      </c>
      <c r="E8" s="84">
        <v>656</v>
      </c>
      <c r="F8" s="84">
        <v>4212</v>
      </c>
      <c r="G8" s="19"/>
    </row>
    <row r="9" spans="1:9" ht="22.5" customHeight="1">
      <c r="A9" s="50">
        <v>2014</v>
      </c>
      <c r="B9" s="50" t="s">
        <v>347</v>
      </c>
      <c r="C9" s="84">
        <v>78</v>
      </c>
      <c r="D9" s="84">
        <v>1067</v>
      </c>
      <c r="E9" s="84">
        <v>617</v>
      </c>
      <c r="F9" s="84">
        <v>4556</v>
      </c>
      <c r="G9" s="19"/>
    </row>
    <row r="10" spans="1:9" ht="22.5" customHeight="1">
      <c r="A10" s="50">
        <v>2015</v>
      </c>
      <c r="B10" s="50" t="s">
        <v>348</v>
      </c>
      <c r="C10" s="84">
        <v>68</v>
      </c>
      <c r="D10" s="84">
        <v>606</v>
      </c>
      <c r="E10" s="84">
        <v>666</v>
      </c>
      <c r="F10" s="84">
        <v>3894</v>
      </c>
    </row>
    <row r="11" spans="1:9" ht="22.5" customHeight="1">
      <c r="A11" s="50">
        <v>2016</v>
      </c>
      <c r="B11" s="50" t="s">
        <v>349</v>
      </c>
      <c r="C11" s="84">
        <v>74</v>
      </c>
      <c r="D11" s="84">
        <v>1203</v>
      </c>
      <c r="E11" s="84">
        <v>722</v>
      </c>
      <c r="F11" s="84">
        <v>4638</v>
      </c>
    </row>
    <row r="12" spans="1:9" ht="22.5" customHeight="1">
      <c r="A12" s="50">
        <v>2017</v>
      </c>
      <c r="B12" s="50" t="s">
        <v>350</v>
      </c>
      <c r="C12" s="84">
        <v>60</v>
      </c>
      <c r="D12" s="84">
        <v>618</v>
      </c>
      <c r="E12" s="84">
        <v>550</v>
      </c>
      <c r="F12" s="84">
        <v>3497</v>
      </c>
    </row>
    <row r="13" spans="1:9" ht="22.5" customHeight="1">
      <c r="A13" s="50">
        <v>2018</v>
      </c>
      <c r="B13" s="50" t="s">
        <v>351</v>
      </c>
      <c r="C13" s="84">
        <v>66</v>
      </c>
      <c r="D13" s="84">
        <v>850</v>
      </c>
      <c r="E13" s="84">
        <v>507</v>
      </c>
      <c r="F13" s="84">
        <v>2810</v>
      </c>
    </row>
    <row r="14" spans="1:9" ht="22.5" customHeight="1">
      <c r="A14" s="50">
        <v>2019</v>
      </c>
      <c r="B14" s="50" t="s">
        <v>352</v>
      </c>
      <c r="C14" s="84">
        <v>59</v>
      </c>
      <c r="D14" s="84">
        <v>761</v>
      </c>
      <c r="E14" s="84">
        <v>374</v>
      </c>
      <c r="F14" s="84">
        <v>2061</v>
      </c>
    </row>
    <row r="15" spans="1:9" ht="22.5" customHeight="1">
      <c r="A15" s="229">
        <v>2020</v>
      </c>
      <c r="B15" s="229" t="s">
        <v>556</v>
      </c>
      <c r="C15" s="219">
        <v>76</v>
      </c>
      <c r="D15" s="219">
        <v>964</v>
      </c>
      <c r="E15" s="219">
        <v>369</v>
      </c>
      <c r="F15" s="219">
        <v>2583</v>
      </c>
    </row>
    <row r="16" spans="1:9" ht="22.5" customHeight="1">
      <c r="A16" s="756">
        <v>2021</v>
      </c>
      <c r="B16" s="756" t="s">
        <v>585</v>
      </c>
      <c r="C16" s="594">
        <v>87</v>
      </c>
      <c r="D16" s="594">
        <v>1424</v>
      </c>
      <c r="E16" s="594">
        <v>325</v>
      </c>
      <c r="F16" s="594">
        <v>2157</v>
      </c>
    </row>
    <row r="17" spans="1:6" ht="22.5" customHeight="1">
      <c r="A17" s="756">
        <v>2022</v>
      </c>
      <c r="B17" s="756" t="s">
        <v>632</v>
      </c>
      <c r="C17" s="594">
        <v>78</v>
      </c>
      <c r="D17" s="594">
        <v>713</v>
      </c>
      <c r="E17" s="594">
        <v>280</v>
      </c>
      <c r="F17" s="594">
        <v>1708</v>
      </c>
    </row>
    <row r="18" spans="1:6" ht="22.5" customHeight="1">
      <c r="A18" s="1064">
        <v>2023</v>
      </c>
      <c r="B18" s="1071" t="s">
        <v>1593</v>
      </c>
      <c r="C18" s="1070">
        <v>76</v>
      </c>
      <c r="D18" s="1070">
        <v>2526</v>
      </c>
      <c r="E18" s="1070">
        <v>239</v>
      </c>
      <c r="F18" s="1070">
        <v>1359</v>
      </c>
    </row>
    <row r="19" spans="1:6" ht="22.5" customHeight="1"/>
    <row r="20" spans="1:6" ht="22.5" customHeight="1"/>
  </sheetData>
  <customSheetViews>
    <customSheetView guid="{7638DF67-4320-4B2E-8CED-F30400A22A6F}"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
      <headerFooter>
        <oddFooter>&amp;C- &amp;P -</oddFooter>
      </headerFooter>
    </customSheetView>
    <customSheetView guid="{033C36F7-E1E4-46BF-954B-BBA7310CE75C}" showGridLines="0" fitToPage="1">
      <selection activeCell="I24" sqref="I24"/>
      <colBreaks count="1" manualBreakCount="1">
        <brk id="7" max="19" man="1"/>
      </colBreaks>
      <pageMargins left="0.25" right="0.25" top="0.75" bottom="0.75" header="0.3" footer="0.3"/>
      <pageSetup paperSize="9" scale="77" orientation="landscape" horizontalDpi="300" verticalDpi="300" r:id="rId2"/>
      <headerFooter>
        <oddFooter>&amp;C- &amp;P -</oddFooter>
      </headerFooter>
    </customSheetView>
    <customSheetView guid="{36472B0F-2A8F-4437-8A5B-DB8B4B6E968E}" showGridLines="0" fitToPage="1" printArea="1">
      <selection activeCell="J24" sqref="J24"/>
      <colBreaks count="1" manualBreakCount="1">
        <brk id="7" max="19" man="1"/>
      </colBreaks>
      <pageMargins left="0.25" right="0.25" top="0.75" bottom="0.75" header="0.3" footer="0.3"/>
      <pageSetup paperSize="9" scale="77" orientation="landscape" horizontalDpi="300" verticalDpi="300" r:id="rId3"/>
      <headerFooter>
        <oddFooter>&amp;C- &amp;P -</oddFooter>
      </headerFooter>
    </customSheetView>
    <customSheetView guid="{2D0A6E8D-0408-4801-8FAA-C5FD88FF0EC2}" showGridLines="0" fitToPage="1">
      <selection activeCell="I24" sqref="I24"/>
      <colBreaks count="1" manualBreakCount="1">
        <brk id="7" max="19" man="1"/>
      </colBreaks>
      <pageMargins left="0.25" right="0.25" top="0.75" bottom="0.75" header="0.3" footer="0.3"/>
      <pageSetup paperSize="9" scale="77" orientation="landscape" horizontalDpi="300" verticalDpi="300" r:id="rId4"/>
      <headerFooter>
        <oddFooter>&amp;C- &amp;P -</oddFooter>
      </headerFooter>
    </customSheetView>
    <customSheetView guid="{CCAE2F8D-A096-471A-A5DB-761473E75C80}"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5"/>
      <headerFooter>
        <oddFooter>&amp;C- &amp;P -</oddFooter>
      </headerFooter>
    </customSheetView>
    <customSheetView guid="{A70FDA42-82B2-4F14-8984-2E2044C05861}" showGridLines="0" fitToPage="1">
      <selection activeCell="H17" sqref="H17"/>
      <colBreaks count="1" manualBreakCount="1">
        <brk id="7" max="19" man="1"/>
      </colBreaks>
      <pageMargins left="0.25" right="0.25" top="0.75" bottom="0.75" header="0.3" footer="0.3"/>
      <pageSetup paperSize="9" scale="77" orientation="landscape" horizontalDpi="300" verticalDpi="300" r:id="rId6"/>
      <headerFooter>
        <oddFooter>&amp;C- &amp;P -</oddFooter>
      </headerFooter>
    </customSheetView>
    <customSheetView guid="{F8F8F397-D6A3-4BD0-9E53-3D39483D1CBF}" showGridLines="0" fitToPage="1">
      <selection activeCell="I24" sqref="I24"/>
      <colBreaks count="1" manualBreakCount="1">
        <brk id="7" max="19" man="1"/>
      </colBreaks>
      <pageMargins left="0.25" right="0.25" top="0.75" bottom="0.75" header="0.3" footer="0.3"/>
      <pageSetup paperSize="9" scale="77" orientation="landscape" horizontalDpi="300" verticalDpi="300" r:id="rId7"/>
      <headerFooter>
        <oddFooter>&amp;C- &amp;P -</oddFooter>
      </headerFooter>
    </customSheetView>
    <customSheetView guid="{D673FFEC-E07D-49B9-A0FC-BCF5FDFD2C67}" showGridLines="0" fitToPage="1">
      <selection activeCell="J24" sqref="J24"/>
      <colBreaks count="1" manualBreakCount="1">
        <brk id="7" max="19" man="1"/>
      </colBreaks>
      <pageMargins left="0.25" right="0.25" top="0.75" bottom="0.75" header="0.3" footer="0.3"/>
      <pageSetup paperSize="9" scale="77" orientation="landscape" horizontalDpi="300" verticalDpi="300" r:id="rId8"/>
      <headerFooter>
        <oddFooter>&amp;C- &amp;P -</oddFooter>
      </headerFooter>
    </customSheetView>
    <customSheetView guid="{EE98275F-E3BA-4A7E-BE2A-0F7F35847352}" showGridLines="0" fitToPage="1" printArea="1">
      <selection activeCell="J24" sqref="J24"/>
      <colBreaks count="1" manualBreakCount="1">
        <brk id="7" max="19" man="1"/>
      </colBreaks>
      <pageMargins left="0.25" right="0.25" top="0.75" bottom="0.75" header="0.3" footer="0.3"/>
      <pageSetup paperSize="9" scale="77" orientation="landscape" horizontalDpi="300" verticalDpi="300" r:id="rId9"/>
      <headerFooter>
        <oddFooter>&amp;C- &amp;P -</oddFooter>
      </headerFooter>
    </customSheetView>
    <customSheetView guid="{97E03D02-D480-4666-A6E1-59D4144B3FD9}"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0"/>
      <headerFooter>
        <oddFooter>&amp;C- &amp;P -</oddFooter>
      </headerFooter>
    </customSheetView>
    <customSheetView guid="{9A3FFD83-48B2-47DA-8A5E-53892F5AF928}"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1"/>
      <headerFooter>
        <oddFooter>&amp;C- &amp;P -</oddFooter>
      </headerFooter>
    </customSheetView>
    <customSheetView guid="{717D5D0E-03BD-42FE-B02F-A9FF9CADF1A5}" showGridLines="0" fitToPage="1">
      <selection activeCell="I24" sqref="I24"/>
      <colBreaks count="1" manualBreakCount="1">
        <brk id="7" max="19" man="1"/>
      </colBreaks>
      <pageMargins left="0.25" right="0.25" top="0.75" bottom="0.75" header="0.3" footer="0.3"/>
      <pageSetup paperSize="9" scale="77" orientation="landscape" horizontalDpi="300" verticalDpi="300" r:id="rId12"/>
      <headerFooter>
        <oddFooter>&amp;C- &amp;P -</oddFooter>
      </headerFooter>
    </customSheetView>
    <customSheetView guid="{30A2590E-B68F-488E-B4E2-55E3D8A53AAC}" showGridLines="0" fitToPage="1">
      <colBreaks count="1" manualBreakCount="1">
        <brk id="7" max="19" man="1"/>
      </colBreaks>
      <pageMargins left="0.25" right="0.25" top="0.75" bottom="0.75" header="0.3" footer="0.3"/>
      <pageSetup paperSize="9" scale="77" orientation="landscape" horizontalDpi="300" verticalDpi="300" r:id="rId13"/>
      <headerFooter>
        <oddFooter>&amp;C- &amp;P -</oddFooter>
      </headerFooter>
    </customSheetView>
    <customSheetView guid="{031DD57E-C293-423A-8DF7-B2FDC9241663}" showGridLines="0" fitToPage="1">
      <colBreaks count="1" manualBreakCount="1">
        <brk id="7" max="19" man="1"/>
      </colBreaks>
      <pageMargins left="0.25" right="0.25" top="0.75" bottom="0.75" header="0.3" footer="0.3"/>
      <pageSetup paperSize="9" scale="77" orientation="landscape" horizontalDpi="300" verticalDpi="300" r:id="rId14"/>
      <headerFooter>
        <oddFooter>&amp;C- &amp;P -</oddFooter>
      </headerFooter>
    </customSheetView>
    <customSheetView guid="{F9B3178F-FE3C-420E-BE2A-18A94A5552B8}" showGridLines="0" fitToPage="1">
      <colBreaks count="1" manualBreakCount="1">
        <brk id="7" max="19" man="1"/>
      </colBreaks>
      <pageMargins left="0.25" right="0.25" top="0.75" bottom="0.75" header="0.3" footer="0.3"/>
      <pageSetup paperSize="9" scale="77" orientation="landscape" horizontalDpi="300" verticalDpi="300" r:id="rId15"/>
      <headerFooter>
        <oddFooter>&amp;C- &amp;P -</oddFooter>
      </headerFooter>
    </customSheetView>
    <customSheetView guid="{F314B098-4B95-4B92-8423-CB04A69922DF}"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6"/>
      <headerFooter>
        <oddFooter>&amp;C- &amp;P -</oddFooter>
      </headerFooter>
    </customSheetView>
    <customSheetView guid="{BBA60712-7519-46EB-A3CF-B043CF2D8D90}"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7"/>
      <headerFooter>
        <oddFooter>&amp;C- &amp;P -</oddFooter>
      </headerFooter>
    </customSheetView>
    <customSheetView guid="{FAEA9D20-506D-4159-8291-B8ED06C29A08}" showGridLines="0" fitToPage="1">
      <selection activeCell="I24" sqref="I24"/>
      <colBreaks count="1" manualBreakCount="1">
        <brk id="7" max="19" man="1"/>
      </colBreaks>
      <pageMargins left="0.25" right="0.25" top="0.75" bottom="0.75" header="0.3" footer="0.3"/>
      <pageSetup paperSize="9" scale="77" orientation="landscape" horizontalDpi="300" verticalDpi="300" r:id="rId18"/>
      <headerFooter>
        <oddFooter>&amp;C- &amp;P -</oddFooter>
      </headerFooter>
    </customSheetView>
    <customSheetView guid="{499C3B7B-ECFB-4FFB-BA0B-0B7B9DCC326F}"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9"/>
      <headerFooter>
        <oddFooter>&amp;C- &amp;P -</oddFooter>
      </headerFooter>
    </customSheetView>
    <customSheetView guid="{582EB886-5348-41F7-B6C3-7D5782D3ACD9}" showGridLines="0" fitToPage="1">
      <selection activeCell="I24" sqref="I24"/>
      <colBreaks count="1" manualBreakCount="1">
        <brk id="7" max="19" man="1"/>
      </colBreaks>
      <pageMargins left="0.25" right="0.25" top="0.75" bottom="0.75" header="0.3" footer="0.3"/>
      <pageSetup paperSize="9" scale="77" orientation="landscape" horizontalDpi="300" verticalDpi="300" r:id="rId20"/>
      <headerFooter>
        <oddFooter>&amp;C- &amp;P -</oddFooter>
      </headerFooter>
    </customSheetView>
    <customSheetView guid="{67A28A89-E198-4A6E-809F-7C1EE1D592B0}"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21"/>
      <headerFooter>
        <oddFooter>&amp;C- &amp;P -</oddFooter>
      </headerFooter>
    </customSheetView>
    <customSheetView guid="{CED0B8D9-B004-48AD-A858-70C151F3F6A0}" showGridLines="0" fitToPage="1">
      <colBreaks count="1" manualBreakCount="1">
        <brk id="7" max="19" man="1"/>
      </colBreaks>
      <pageMargins left="0.25" right="0.25" top="0.75" bottom="0.75" header="0.3" footer="0.3"/>
      <pageSetup paperSize="9" scale="77" orientation="landscape" horizontalDpi="300" verticalDpi="300" r:id="rId22"/>
      <headerFooter>
        <oddFooter>&amp;C- &amp;P -</oddFooter>
      </headerFooter>
    </customSheetView>
    <customSheetView guid="{76A99285-706C-47CC-88FC-63EDE717FCB7}" showGridLines="0" fitToPage="1">
      <colBreaks count="1" manualBreakCount="1">
        <brk id="7" max="19" man="1"/>
      </colBreaks>
      <pageMargins left="0.25" right="0.25" top="0.75" bottom="0.75" header="0.3" footer="0.3"/>
      <pageSetup paperSize="9" scale="77" orientation="landscape" horizontalDpi="300" verticalDpi="300" r:id="rId23"/>
      <headerFooter>
        <oddFooter>&amp;C- &amp;P -</oddFooter>
      </headerFooter>
    </customSheetView>
    <customSheetView guid="{00865AC3-5823-4499-87D6-A32864153DFC}" showGridLines="0" fitToPage="1">
      <colBreaks count="1" manualBreakCount="1">
        <brk id="7" max="19" man="1"/>
      </colBreaks>
      <pageMargins left="0.25" right="0.25" top="0.75" bottom="0.75" header="0.3" footer="0.3"/>
      <pageSetup paperSize="9" scale="77" orientation="landscape" horizontalDpi="300" verticalDpi="300" r:id="rId24"/>
      <headerFooter>
        <oddFooter>&amp;C- &amp;P -</oddFooter>
      </headerFooter>
    </customSheetView>
    <customSheetView guid="{4C996794-21C9-40EE-B88C-250D84FCBF6D}" scale="70" showGridLines="0" fitToPage="1" printArea="1">
      <selection activeCell="F17" sqref="F17"/>
      <colBreaks count="1" manualBreakCount="1">
        <brk id="7" max="19" man="1"/>
      </colBreaks>
      <pageMargins left="0.25" right="0.25" top="0.75" bottom="0.75" header="0.3" footer="0.3"/>
      <pageSetup paperSize="9" scale="77" orientation="landscape" horizontalDpi="300" verticalDpi="300" r:id="rId25"/>
      <headerFooter>
        <oddFooter>&amp;C- &amp;P -</oddFooter>
      </headerFooter>
    </customSheetView>
    <customSheetView guid="{730C8BCB-35C7-41C2-8A28-9035E6835433}" scale="70" showGridLines="0" fitToPage="1">
      <selection activeCell="C16" sqref="C16:F16"/>
      <colBreaks count="1" manualBreakCount="1">
        <brk id="7" max="19" man="1"/>
      </colBreaks>
      <pageMargins left="0.25" right="0.25" top="0.75" bottom="0.75" header="0.3" footer="0.3"/>
      <pageSetup paperSize="9" scale="77" orientation="landscape" horizontalDpi="300" verticalDpi="300" r:id="rId26"/>
      <headerFooter>
        <oddFooter>&amp;C- &amp;P -</oddFooter>
      </headerFooter>
    </customSheetView>
    <customSheetView guid="{53F629EA-943E-4BA6-8572-8C25DF74046C}" scale="70" showGridLines="0" fitToPage="1">
      <selection activeCell="F17" sqref="F17"/>
      <colBreaks count="1" manualBreakCount="1">
        <brk id="7" max="19" man="1"/>
      </colBreaks>
      <pageMargins left="0.25" right="0.25" top="0.75" bottom="0.75" header="0.3" footer="0.3"/>
      <pageSetup paperSize="9" scale="77" orientation="landscape" horizontalDpi="300" verticalDpi="300" r:id="rId27"/>
      <headerFooter>
        <oddFooter>&amp;C- &amp;P -</oddFooter>
      </headerFooter>
    </customSheetView>
    <customSheetView guid="{607BA1E7-39D6-42C5-94A0-79958193A92D}" scale="70" showGridLines="0" fitToPage="1">
      <selection activeCell="F17" sqref="F17"/>
      <colBreaks count="1" manualBreakCount="1">
        <brk id="7" max="19" man="1"/>
      </colBreaks>
      <pageMargins left="0.25" right="0.25" top="0.75" bottom="0.75" header="0.3" footer="0.3"/>
      <pageSetup paperSize="9" scale="77" orientation="landscape" horizontalDpi="300" verticalDpi="300" r:id="rId28"/>
      <headerFooter>
        <oddFooter>&amp;C- &amp;P -</oddFooter>
      </headerFooter>
    </customSheetView>
    <customSheetView guid="{8EB6928C-5D8E-417C-8B5C-C28F488EA60F}" scale="70" showGridLines="0" fitToPage="1">
      <selection activeCell="G16" sqref="G16"/>
      <colBreaks count="1" manualBreakCount="1">
        <brk id="7" max="19" man="1"/>
      </colBreaks>
      <pageMargins left="0.25" right="0.25" top="0.75" bottom="0.75" header="0.3" footer="0.3"/>
      <pageSetup paperSize="9" scale="77" orientation="landscape" horizontalDpi="300" verticalDpi="300" r:id="rId29"/>
      <headerFooter>
        <oddFooter>&amp;C- &amp;P -</oddFooter>
      </headerFooter>
    </customSheetView>
    <customSheetView guid="{7633100C-5BBA-4367-90F6-351983AFCCA3}" scale="70" showGridLines="0" fitToPage="1">
      <selection activeCell="G16" sqref="G16"/>
      <colBreaks count="1" manualBreakCount="1">
        <brk id="7" max="19" man="1"/>
      </colBreaks>
      <pageMargins left="0.25" right="0.25" top="0.75" bottom="0.75" header="0.3" footer="0.3"/>
      <pageSetup paperSize="9" scale="77" orientation="landscape" horizontalDpi="300" verticalDpi="300" r:id="rId30"/>
      <headerFooter>
        <oddFooter>&amp;C- &amp;P -</oddFooter>
      </headerFooter>
    </customSheetView>
    <customSheetView guid="{A7A8BE2C-D7F6-43E2-B07A-EC84F7EA809C}" scale="85" showGridLines="0" fitToPage="1" printArea="1">
      <colBreaks count="1" manualBreakCount="1">
        <brk id="7" max="19" man="1"/>
      </colBreaks>
      <pageMargins left="0.25" right="0.25" top="0.75" bottom="0.75" header="0.3" footer="0.3"/>
      <pageSetup paperSize="9" scale="77" orientation="landscape" horizontalDpi="300" verticalDpi="300" r:id="rId31"/>
      <headerFooter>
        <oddFooter>&amp;C- &amp;P -</oddFooter>
      </headerFooter>
    </customSheetView>
    <customSheetView guid="{B08340CC-2F8B-4F4E-9370-E7DB80052212}" showGridLines="0" fitToPage="1">
      <colBreaks count="1" manualBreakCount="1">
        <brk id="7" max="19" man="1"/>
      </colBreaks>
      <pageMargins left="0.25" right="0.25" top="0.75" bottom="0.75" header="0.3" footer="0.3"/>
      <pageSetup paperSize="9" scale="77" orientation="landscape" horizontalDpi="300" verticalDpi="300" r:id="rId32"/>
      <headerFooter>
        <oddFooter>&amp;C- &amp;P -</oddFooter>
      </headerFooter>
    </customSheetView>
    <customSheetView guid="{441DB8A6-A33C-419D-875A-3F2FFBE6E0E8}" showGridLines="0" fitToPage="1">
      <colBreaks count="1" manualBreakCount="1">
        <brk id="7" max="19" man="1"/>
      </colBreaks>
      <pageMargins left="0.25" right="0.25" top="0.75" bottom="0.75" header="0.3" footer="0.3"/>
      <pageSetup paperSize="9" scale="77" orientation="landscape" horizontalDpi="300" verticalDpi="300" r:id="rId33"/>
      <headerFooter>
        <oddFooter>&amp;C- &amp;P -</oddFooter>
      </headerFooter>
    </customSheetView>
    <customSheetView guid="{2BC28E4B-9C81-4843-8B55-63150A8DD92B}" showGridLines="0" fitToPage="1">
      <colBreaks count="1" manualBreakCount="1">
        <brk id="7" max="19" man="1"/>
      </colBreaks>
      <pageMargins left="0.25" right="0.25" top="0.75" bottom="0.75" header="0.3" footer="0.3"/>
      <pageSetup paperSize="9" scale="77" orientation="landscape" horizontalDpi="300" verticalDpi="300" r:id="rId34"/>
      <headerFooter>
        <oddFooter>&amp;C- &amp;P -</oddFooter>
      </headerFooter>
    </customSheetView>
    <customSheetView guid="{CEC8D9A4-667A-441A-B348-38BA69B851DA}" showGridLines="0" fitToPage="1">
      <colBreaks count="1" manualBreakCount="1">
        <brk id="7" max="19" man="1"/>
      </colBreaks>
      <pageMargins left="0.25" right="0.25" top="0.75" bottom="0.75" header="0.3" footer="0.3"/>
      <pageSetup paperSize="9" scale="77" orientation="landscape" horizontalDpi="300" verticalDpi="300" r:id="rId35"/>
      <headerFooter>
        <oddFooter>&amp;C- &amp;P -</oddFooter>
      </headerFooter>
    </customSheetView>
    <customSheetView guid="{84F041DC-148A-40FE-A6D1-68C2D054DF55}" showGridLines="0" fitToPage="1">
      <colBreaks count="1" manualBreakCount="1">
        <brk id="7" max="19" man="1"/>
      </colBreaks>
      <pageMargins left="0.25" right="0.25" top="0.75" bottom="0.75" header="0.3" footer="0.3"/>
      <pageSetup paperSize="9" scale="77" orientation="landscape" horizontalDpi="300" verticalDpi="300" r:id="rId36"/>
      <headerFooter>
        <oddFooter>&amp;C- &amp;P -</oddFooter>
      </headerFooter>
    </customSheetView>
    <customSheetView guid="{EA8DD5C4-37CD-4D83-93C6-8AAE3FA22626}" showGridLines="0" fitToPage="1">
      <colBreaks count="1" manualBreakCount="1">
        <brk id="7" max="19" man="1"/>
      </colBreaks>
      <pageMargins left="0.25" right="0.25" top="0.75" bottom="0.75" header="0.3" footer="0.3"/>
      <pageSetup paperSize="9" scale="77" orientation="landscape" horizontalDpi="300" verticalDpi="300" r:id="rId37"/>
      <headerFooter>
        <oddFooter>&amp;C- &amp;P -</oddFooter>
      </headerFooter>
    </customSheetView>
    <customSheetView guid="{EB719729-E4E7-4A6B-A0F2-B45634A8A39C}" showGridLines="0" fitToPage="1">
      <colBreaks count="1" manualBreakCount="1">
        <brk id="7" max="19" man="1"/>
      </colBreaks>
      <pageMargins left="0.25" right="0.25" top="0.75" bottom="0.75" header="0.3" footer="0.3"/>
      <pageSetup paperSize="9" scale="77" orientation="landscape" horizontalDpi="300" verticalDpi="300" r:id="rId38"/>
      <headerFooter>
        <oddFooter>&amp;C- &amp;P -</oddFooter>
      </headerFooter>
    </customSheetView>
    <customSheetView guid="{3BCE3315-BEC0-4AD9-A818-0BC0D795FE7B}" showGridLines="0" fitToPage="1" printArea="1">
      <colBreaks count="1" manualBreakCount="1">
        <brk id="7" max="19" man="1"/>
      </colBreaks>
      <pageMargins left="0.25" right="0.25" top="0.75" bottom="0.75" header="0.3" footer="0.3"/>
      <pageSetup paperSize="9" scale="77" orientation="landscape" horizontalDpi="300" verticalDpi="300" r:id="rId39"/>
      <headerFooter>
        <oddFooter>&amp;C- &amp;P -</oddFooter>
      </headerFooter>
    </customSheetView>
    <customSheetView guid="{D5E8139D-26D3-42E5-96BB-6121322C48CB}" showGridLines="0" fitToPage="1">
      <selection activeCell="I24" sqref="I24"/>
      <colBreaks count="1" manualBreakCount="1">
        <brk id="7" max="19" man="1"/>
      </colBreaks>
      <pageMargins left="0.25" right="0.25" top="0.75" bottom="0.75" header="0.3" footer="0.3"/>
      <pageSetup paperSize="9" scale="77" orientation="landscape" horizontalDpi="300" verticalDpi="300" r:id="rId40"/>
      <headerFooter>
        <oddFooter>&amp;C- &amp;P -</oddFooter>
      </headerFooter>
    </customSheetView>
    <customSheetView guid="{A7A537DD-3639-4028-8374-24EF93F7F50D}" showGridLines="0" fitToPage="1" printArea="1">
      <selection activeCell="I20" sqref="I20"/>
      <colBreaks count="1" manualBreakCount="1">
        <brk id="7" max="19" man="1"/>
      </colBreaks>
      <pageMargins left="0.25" right="0.25" top="0.75" bottom="0.75" header="0.3" footer="0.3"/>
      <pageSetup paperSize="9" scale="77" orientation="landscape" horizontalDpi="300" verticalDpi="300" r:id="rId41"/>
      <headerFooter>
        <oddFooter>&amp;C- &amp;P -</oddFooter>
      </headerFooter>
    </customSheetView>
    <customSheetView guid="{0B51740E-E870-447D-82CF-F9426A0FDB8A}" showGridLines="0" fitToPage="1">
      <selection activeCell="I24" sqref="I24"/>
      <colBreaks count="1" manualBreakCount="1">
        <brk id="7" max="19" man="1"/>
      </colBreaks>
      <pageMargins left="0.25" right="0.25" top="0.75" bottom="0.75" header="0.3" footer="0.3"/>
      <pageSetup paperSize="9" scale="77" orientation="landscape" horizontalDpi="300" verticalDpi="300" r:id="rId42"/>
      <headerFooter>
        <oddFooter>&amp;C- &amp;P -</oddFooter>
      </headerFooter>
    </customSheetView>
    <customSheetView guid="{B25978DA-B72A-4DF3-B7F6-0B7323E18582}" showGridLines="0" fitToPage="1">
      <selection activeCell="I24" sqref="I24"/>
      <colBreaks count="1" manualBreakCount="1">
        <brk id="7" max="19" man="1"/>
      </colBreaks>
      <pageMargins left="0.25" right="0.25" top="0.75" bottom="0.75" header="0.3" footer="0.3"/>
      <pageSetup paperSize="9" scale="77" orientation="landscape" horizontalDpi="300" verticalDpi="300" r:id="rId43"/>
      <headerFooter>
        <oddFooter>&amp;C- &amp;P -</oddFooter>
      </headerFooter>
    </customSheetView>
    <customSheetView guid="{1FD8CC80-ABBD-4004-965D-7C3A94C6060A}" showGridLines="0" fitToPage="1" printArea="1">
      <colBreaks count="1" manualBreakCount="1">
        <brk id="7" max="19" man="1"/>
      </colBreaks>
      <pageMargins left="0.25" right="0.25" top="0.75" bottom="0.75" header="0.3" footer="0.3"/>
      <pageSetup paperSize="9" scale="77" orientation="landscape" horizontalDpi="300" verticalDpi="300" r:id="rId44"/>
      <headerFooter>
        <oddFooter>&amp;C- &amp;P -</oddFooter>
      </headerFooter>
    </customSheetView>
    <customSheetView guid="{4B3B3520-A8B7-4246-A658-5E3046C11156}" showGridLines="0" fitToPage="1" printArea="1">
      <colBreaks count="1" manualBreakCount="1">
        <brk id="7" max="19" man="1"/>
      </colBreaks>
      <pageMargins left="0.25" right="0.25" top="0.75" bottom="0.75" header="0.3" footer="0.3"/>
      <pageSetup paperSize="9" scale="77" orientation="landscape" horizontalDpi="300" verticalDpi="300" r:id="rId45"/>
      <headerFooter>
        <oddFooter>&amp;C- &amp;P -</oddFooter>
      </headerFooter>
    </customSheetView>
    <customSheetView guid="{8AC86257-3275-45B0-9EB5-FCC978284538}" showGridLines="0" fitToPage="1">
      <selection activeCell="I24" sqref="I24"/>
      <colBreaks count="1" manualBreakCount="1">
        <brk id="7" max="19" man="1"/>
      </colBreaks>
      <pageMargins left="0.25" right="0.25" top="0.75" bottom="0.75" header="0.3" footer="0.3"/>
      <pageSetup paperSize="9" scale="77" orientation="landscape" horizontalDpi="300" verticalDpi="300" r:id="rId46"/>
      <headerFooter>
        <oddFooter>&amp;C- &amp;P -</oddFooter>
      </headerFooter>
    </customSheetView>
    <customSheetView guid="{E45D6C9F-29CA-4814-BB11-FCF7794E8FD9}"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47"/>
      <headerFooter>
        <oddFooter>&amp;C- &amp;P -</oddFooter>
      </headerFooter>
    </customSheetView>
    <customSheetView guid="{8B4E2514-D1F2-4DC0-817C-9C588D7DCCCB}" showGridLines="0" fitToPage="1" printArea="1">
      <selection activeCell="J24" sqref="J24"/>
      <colBreaks count="1" manualBreakCount="1">
        <brk id="7" max="19" man="1"/>
      </colBreaks>
      <pageMargins left="0.25" right="0.25" top="0.75" bottom="0.75" header="0.3" footer="0.3"/>
      <pageSetup paperSize="9" scale="77" orientation="landscape" horizontalDpi="300" verticalDpi="300" r:id="rId48"/>
      <headerFooter>
        <oddFooter>&amp;C- &amp;P -</oddFooter>
      </headerFooter>
    </customSheetView>
    <customSheetView guid="{C0326AA0-4A84-4874-8CF5-FBF582EDE8E4}" showGridLines="0" fitToPage="1" printArea="1">
      <selection activeCell="J24" sqref="J24"/>
      <colBreaks count="1" manualBreakCount="1">
        <brk id="7" max="19" man="1"/>
      </colBreaks>
      <pageMargins left="0.25" right="0.25" top="0.75" bottom="0.75" header="0.3" footer="0.3"/>
      <pageSetup paperSize="9" scale="77" orientation="landscape" horizontalDpi="300" verticalDpi="300" r:id="rId49"/>
      <headerFooter>
        <oddFooter>&amp;C- &amp;P -</oddFooter>
      </headerFooter>
    </customSheetView>
    <customSheetView guid="{59B93C71-A242-4D48-B468-4BF3F954629F}"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50"/>
      <headerFooter>
        <oddFooter>&amp;C- &amp;P -</oddFooter>
      </headerFooter>
    </customSheetView>
    <customSheetView guid="{1E58E4D1-4C75-4B8C-BEB1-17A46DD86746}" showGridLines="0" fitToPage="1">
      <selection activeCell="I24" sqref="I24"/>
      <colBreaks count="1" manualBreakCount="1">
        <brk id="7" max="19" man="1"/>
      </colBreaks>
      <pageMargins left="0.25" right="0.25" top="0.75" bottom="0.75" header="0.3" footer="0.3"/>
      <pageSetup paperSize="9" scale="77" orientation="landscape" horizontalDpi="300" verticalDpi="300" r:id="rId51"/>
      <headerFooter>
        <oddFooter>&amp;C- &amp;P -</oddFooter>
      </headerFooter>
    </customSheetView>
    <customSheetView guid="{D71B0015-E1E5-4683-BC96-4B8372B0A92C}"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52"/>
      <headerFooter>
        <oddFooter>&amp;C- &amp;P -</oddFooter>
      </headerFooter>
    </customSheetView>
    <customSheetView guid="{7A9295A9-5D4A-4252-8AE5-EAA229FB3161}" showGridLines="0" fitToPage="1" printArea="1">
      <selection activeCell="H17" sqref="H17"/>
      <colBreaks count="1" manualBreakCount="1">
        <brk id="7" max="19" man="1"/>
      </colBreaks>
      <pageMargins left="0.25" right="0.25" top="0.75" bottom="0.75" header="0.3" footer="0.3"/>
      <pageSetup paperSize="9" scale="77" orientation="landscape" horizontalDpi="300" verticalDpi="300" r:id="rId53"/>
      <headerFooter>
        <oddFooter>&amp;C- &amp;P -</oddFooter>
      </headerFooter>
    </customSheetView>
    <customSheetView guid="{034C4040-D496-4677-9760-C8AFC8A3816C}" showGridLines="0" fitToPage="1">
      <selection activeCell="H17" sqref="H17"/>
      <colBreaks count="1" manualBreakCount="1">
        <brk id="7" max="19" man="1"/>
      </colBreaks>
      <pageMargins left="0.25" right="0.25" top="0.75" bottom="0.75" header="0.3" footer="0.3"/>
      <pageSetup paperSize="9" scale="77" orientation="landscape" horizontalDpi="300" verticalDpi="300" r:id="rId54"/>
      <headerFooter>
        <oddFooter>&amp;C- &amp;P -</oddFooter>
      </headerFooter>
    </customSheetView>
    <customSheetView guid="{430D13A4-4EC3-4F3B-94F5-67B604D20D98}"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55"/>
      <headerFooter>
        <oddFooter>&amp;C- &amp;P -</oddFooter>
      </headerFooter>
    </customSheetView>
    <customSheetView guid="{337CCED3-5E6B-4E3D-BC98-489707EF974E}"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56"/>
      <headerFooter>
        <oddFooter>&amp;C- &amp;P -</oddFooter>
      </headerFooter>
    </customSheetView>
    <customSheetView guid="{0EDD8A79-DA95-4C03-AB90-8EF8BEF7366A}" showGridLines="0" fitToPage="1">
      <selection activeCell="I24" sqref="I24"/>
      <colBreaks count="1" manualBreakCount="1">
        <brk id="7" max="19" man="1"/>
      </colBreaks>
      <pageMargins left="0.25" right="0.25" top="0.75" bottom="0.75" header="0.3" footer="0.3"/>
      <pageSetup paperSize="9" scale="77" orientation="landscape" horizontalDpi="300" verticalDpi="300" r:id="rId57"/>
      <headerFooter>
        <oddFooter>&amp;C- &amp;P -</oddFooter>
      </headerFooter>
    </customSheetView>
    <customSheetView guid="{214495F1-9B71-47E5-887D-A07A1A95C8B8}" showGridLines="0" fitToPage="1">
      <selection activeCell="I24" sqref="I24"/>
      <colBreaks count="1" manualBreakCount="1">
        <brk id="7" max="19" man="1"/>
      </colBreaks>
      <pageMargins left="0.25" right="0.25" top="0.75" bottom="0.75" header="0.3" footer="0.3"/>
      <pageSetup paperSize="9" scale="77" orientation="landscape" horizontalDpi="300" verticalDpi="300" r:id="rId58"/>
      <headerFooter>
        <oddFooter>&amp;C- &amp;P -</oddFooter>
      </headerFooter>
    </customSheetView>
    <customSheetView guid="{CD8CBEF9-02F2-47BF-8155-972E366007BB}"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59"/>
      <headerFooter>
        <oddFooter>&amp;C- &amp;P -</oddFooter>
      </headerFooter>
    </customSheetView>
    <customSheetView guid="{BD61EDB6-A93F-4890-AEDE-32E26E64EB3F}"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60"/>
      <headerFooter>
        <oddFooter>&amp;C- &amp;P -</oddFooter>
      </headerFooter>
    </customSheetView>
    <customSheetView guid="{2551149C-B400-4FF7-9C66-7D38AF192CD3}" showGridLines="0" fitToPage="1">
      <selection activeCell="I24" sqref="I24"/>
      <colBreaks count="1" manualBreakCount="1">
        <brk id="7" max="19" man="1"/>
      </colBreaks>
      <pageMargins left="0.25" right="0.25" top="0.75" bottom="0.75" header="0.3" footer="0.3"/>
      <pageSetup paperSize="9" scale="77" orientation="landscape" horizontalDpi="300" verticalDpi="300" r:id="rId61"/>
      <headerFooter>
        <oddFooter>&amp;C- &amp;P -</oddFooter>
      </headerFooter>
    </customSheetView>
    <customSheetView guid="{F0A88F7F-B050-44D2-9557-2B68B424EAF3}" showGridLines="0" fitToPage="1">
      <selection activeCell="I24" sqref="I24"/>
      <colBreaks count="1" manualBreakCount="1">
        <brk id="7" max="19" man="1"/>
      </colBreaks>
      <pageMargins left="0.25" right="0.25" top="0.75" bottom="0.75" header="0.3" footer="0.3"/>
      <pageSetup paperSize="9" scale="77" orientation="landscape" horizontalDpi="300" verticalDpi="300" r:id="rId62"/>
      <headerFooter>
        <oddFooter>&amp;C- &amp;P -</oddFooter>
      </headerFooter>
    </customSheetView>
    <customSheetView guid="{2868789A-41EF-4245-B3C9-D4B5F666F8F4}"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63"/>
      <headerFooter>
        <oddFooter>&amp;C- &amp;P -</oddFooter>
      </headerFooter>
    </customSheetView>
    <customSheetView guid="{D4061CCF-D275-4D76-9A0F-61EA73C6A533}"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64"/>
      <headerFooter>
        <oddFooter>&amp;C- &amp;P -</oddFooter>
      </headerFooter>
    </customSheetView>
    <customSheetView guid="{EDD10121-F027-40CB-A383-1ABBBA7824D4}"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65"/>
      <headerFooter>
        <oddFooter>&amp;C- &amp;P -</oddFooter>
      </headerFooter>
    </customSheetView>
    <customSheetView guid="{D6BD57F8-F6EE-4534-8181-C57064A1B98C}" showGridLines="0" fitToPage="1">
      <selection activeCell="A18" sqref="A18:F18"/>
      <colBreaks count="1" manualBreakCount="1">
        <brk id="7" max="19" man="1"/>
      </colBreaks>
      <pageMargins left="0.25" right="0.25" top="0.75" bottom="0.75" header="0.3" footer="0.3"/>
      <pageSetup paperSize="9" scale="77" orientation="landscape" horizontalDpi="300" verticalDpi="300" r:id="rId66"/>
      <headerFooter>
        <oddFooter>&amp;C- &amp;P -</oddFooter>
      </headerFooter>
    </customSheetView>
    <customSheetView guid="{277459B4-A39D-41CB-B2BE-AB6578293E76}" showGridLines="0" fitToPage="1" printArea="1">
      <selection activeCell="A18" sqref="A18:F18"/>
      <colBreaks count="1" manualBreakCount="1">
        <brk id="7" max="19" man="1"/>
      </colBreaks>
      <pageMargins left="0.25" right="0.25" top="0.75" bottom="0.75" header="0.3" footer="0.3"/>
      <pageSetup paperSize="9" scale="77" orientation="landscape" horizontalDpi="300" verticalDpi="300" r:id="rId67"/>
      <headerFooter>
        <oddFooter>&amp;C- &amp;P -</oddFooter>
      </headerFooter>
    </customSheetView>
  </customSheetViews>
  <phoneticPr fontId="7"/>
  <hyperlinks>
    <hyperlink ref="G1" location="目次!A1" display="目次へ戻る"/>
  </hyperlinks>
  <pageMargins left="0.25" right="0.25" top="0.75" bottom="0.75" header="0.3" footer="0.3"/>
  <pageSetup paperSize="9" scale="77" orientation="landscape" horizontalDpi="300" verticalDpi="300" r:id="rId68"/>
  <headerFooter>
    <oddFooter>&amp;C- &amp;P -</oddFooter>
  </headerFooter>
  <colBreaks count="1" manualBreakCount="1">
    <brk id="7" max="19" man="1"/>
  </colBreaks>
  <drawing r:id="rId69"/>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20"/>
  <sheetViews>
    <sheetView showGridLines="0" zoomScaleNormal="100" zoomScaleSheetLayoutView="100" workbookViewId="0">
      <selection activeCell="E14" sqref="E14"/>
    </sheetView>
  </sheetViews>
  <sheetFormatPr defaultRowHeight="13.5"/>
  <cols>
    <col min="1" max="1" width="14.625" customWidth="1"/>
    <col min="2" max="2" width="13.375" bestFit="1" customWidth="1"/>
    <col min="3" max="4" width="13.375" style="209" customWidth="1"/>
    <col min="5" max="7" width="13.25" customWidth="1"/>
    <col min="8" max="8" width="10.625" bestFit="1" customWidth="1"/>
    <col min="9" max="9" width="5.125" customWidth="1"/>
    <col min="18" max="18" width="9.25" bestFit="1" customWidth="1"/>
    <col min="21" max="21" width="13.125" customWidth="1"/>
    <col min="22" max="22" width="13.875" customWidth="1"/>
    <col min="23" max="23" width="6.875" customWidth="1"/>
  </cols>
  <sheetData>
    <row r="1" spans="1:19">
      <c r="H1" s="271" t="s">
        <v>399</v>
      </c>
    </row>
    <row r="2" spans="1:19">
      <c r="A2" s="188" t="s">
        <v>606</v>
      </c>
      <c r="J2" s="188" t="s">
        <v>606</v>
      </c>
    </row>
    <row r="4" spans="1:19" ht="37.5" customHeight="1">
      <c r="A4" s="933" t="s">
        <v>343</v>
      </c>
      <c r="B4" s="933" t="s">
        <v>332</v>
      </c>
      <c r="C4" s="934" t="s">
        <v>2055</v>
      </c>
      <c r="D4" s="916" t="s">
        <v>2056</v>
      </c>
      <c r="E4" s="570" t="s">
        <v>597</v>
      </c>
      <c r="F4" s="570" t="s">
        <v>598</v>
      </c>
      <c r="G4" s="570" t="s">
        <v>599</v>
      </c>
      <c r="S4" s="257"/>
    </row>
    <row r="5" spans="1:19" ht="22.5" customHeight="1">
      <c r="A5" s="933" t="s">
        <v>600</v>
      </c>
      <c r="B5" s="933" t="s">
        <v>347</v>
      </c>
      <c r="C5" s="950">
        <v>12900</v>
      </c>
      <c r="D5" s="953">
        <f>G5/C5*100</f>
        <v>4.8759689922480618</v>
      </c>
      <c r="E5" s="951">
        <v>94.2</v>
      </c>
      <c r="F5" s="952">
        <v>534.79999999999995</v>
      </c>
      <c r="G5" s="951">
        <v>629</v>
      </c>
    </row>
    <row r="6" spans="1:19" ht="22.5" customHeight="1">
      <c r="A6" s="933">
        <v>2015</v>
      </c>
      <c r="B6" s="933" t="s">
        <v>348</v>
      </c>
      <c r="C6" s="950">
        <v>12800</v>
      </c>
      <c r="D6" s="953">
        <f t="shared" ref="D6:D13" si="0">G6/C6*100</f>
        <v>4.9898437499999995</v>
      </c>
      <c r="E6" s="951">
        <v>101.8</v>
      </c>
      <c r="F6" s="952">
        <v>536.9</v>
      </c>
      <c r="G6" s="951">
        <v>638.69999999999993</v>
      </c>
    </row>
    <row r="7" spans="1:19" ht="22.5" customHeight="1">
      <c r="A7" s="933">
        <v>2016</v>
      </c>
      <c r="B7" s="933" t="s">
        <v>349</v>
      </c>
      <c r="C7" s="950">
        <v>12700</v>
      </c>
      <c r="D7" s="953">
        <f t="shared" si="0"/>
        <v>2.9188976377952756</v>
      </c>
      <c r="E7" s="951">
        <v>50.9</v>
      </c>
      <c r="F7" s="952">
        <v>319.8</v>
      </c>
      <c r="G7" s="951">
        <v>370.7</v>
      </c>
    </row>
    <row r="8" spans="1:19" ht="22.5" customHeight="1">
      <c r="A8" s="933">
        <v>2017</v>
      </c>
      <c r="B8" s="933" t="s">
        <v>350</v>
      </c>
      <c r="C8" s="950">
        <v>12600</v>
      </c>
      <c r="D8" s="953">
        <f t="shared" si="0"/>
        <v>2.9674603174603176</v>
      </c>
      <c r="E8" s="951">
        <v>51.3</v>
      </c>
      <c r="F8" s="952">
        <v>322.60000000000002</v>
      </c>
      <c r="G8" s="951">
        <v>373.90000000000003</v>
      </c>
    </row>
    <row r="9" spans="1:19" ht="22.5" customHeight="1">
      <c r="A9" s="933">
        <v>2018</v>
      </c>
      <c r="B9" s="933" t="s">
        <v>351</v>
      </c>
      <c r="C9" s="950">
        <v>12500</v>
      </c>
      <c r="D9" s="953">
        <f t="shared" si="0"/>
        <v>2.9952000000000001</v>
      </c>
      <c r="E9" s="951">
        <v>52.7</v>
      </c>
      <c r="F9" s="952">
        <v>321.7</v>
      </c>
      <c r="G9" s="951">
        <v>374.4</v>
      </c>
    </row>
    <row r="10" spans="1:19" ht="22.5" customHeight="1">
      <c r="A10" s="933">
        <v>2019</v>
      </c>
      <c r="B10" s="933" t="s">
        <v>352</v>
      </c>
      <c r="C10" s="950">
        <v>12400</v>
      </c>
      <c r="D10" s="953">
        <f t="shared" si="0"/>
        <v>3.1048387096774195</v>
      </c>
      <c r="E10" s="951">
        <v>63</v>
      </c>
      <c r="F10" s="952">
        <v>322</v>
      </c>
      <c r="G10" s="951">
        <v>385</v>
      </c>
    </row>
    <row r="11" spans="1:19" ht="22.5" customHeight="1">
      <c r="A11" s="934">
        <v>2020</v>
      </c>
      <c r="B11" s="934" t="s">
        <v>556</v>
      </c>
      <c r="C11" s="950">
        <v>12300</v>
      </c>
      <c r="D11" s="953">
        <f t="shared" si="0"/>
        <v>3.065853658536585</v>
      </c>
      <c r="E11" s="951">
        <v>60.9</v>
      </c>
      <c r="F11" s="952">
        <v>316.2</v>
      </c>
      <c r="G11" s="951">
        <v>377.09999999999997</v>
      </c>
    </row>
    <row r="12" spans="1:19" ht="22.5" customHeight="1">
      <c r="A12" s="934">
        <v>2021</v>
      </c>
      <c r="B12" s="934" t="s">
        <v>585</v>
      </c>
      <c r="C12" s="950">
        <v>12200</v>
      </c>
      <c r="D12" s="953">
        <f t="shared" si="0"/>
        <v>3.0950819672131149</v>
      </c>
      <c r="E12" s="951">
        <v>63.7</v>
      </c>
      <c r="F12" s="952">
        <v>313.89999999999998</v>
      </c>
      <c r="G12" s="951">
        <v>377.6</v>
      </c>
    </row>
    <row r="13" spans="1:19" ht="22.5" customHeight="1">
      <c r="A13" s="1150">
        <v>2022</v>
      </c>
      <c r="B13" s="1150" t="s">
        <v>632</v>
      </c>
      <c r="C13" s="950">
        <v>12100</v>
      </c>
      <c r="D13" s="953">
        <f t="shared" si="0"/>
        <v>3.071900826446281</v>
      </c>
      <c r="E13" s="951">
        <v>62.8</v>
      </c>
      <c r="F13" s="952">
        <v>308.89999999999998</v>
      </c>
      <c r="G13" s="951">
        <f>SUM(E13:F13)</f>
        <v>371.7</v>
      </c>
    </row>
    <row r="14" spans="1:19" ht="22.5" customHeight="1">
      <c r="A14" s="1150">
        <v>2023</v>
      </c>
      <c r="B14" s="1150" t="s">
        <v>1593</v>
      </c>
      <c r="C14" s="950">
        <v>11900</v>
      </c>
      <c r="D14" s="953">
        <f t="shared" ref="D14" si="1">G14/C14*100</f>
        <v>3.1588235294117646</v>
      </c>
      <c r="E14" s="951">
        <v>63.5</v>
      </c>
      <c r="F14" s="952">
        <v>312.39999999999998</v>
      </c>
      <c r="G14" s="951">
        <f>SUM(E14:F14)</f>
        <v>375.9</v>
      </c>
    </row>
    <row r="15" spans="1:19" ht="22.5" customHeight="1"/>
    <row r="16" spans="1:19" ht="22.5" customHeight="1"/>
    <row r="17" ht="22.5" customHeight="1"/>
    <row r="18" ht="22.5" customHeight="1"/>
    <row r="19" ht="22.5" customHeight="1"/>
    <row r="20" ht="22.5" customHeight="1"/>
  </sheetData>
  <customSheetViews>
    <customSheetView guid="{7638DF67-4320-4B2E-8CED-F30400A22A6F}"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1"/>
      <headerFooter>
        <oddFooter>&amp;C- &amp;P -</oddFooter>
      </headerFooter>
    </customSheetView>
    <customSheetView guid="{033C36F7-E1E4-46BF-954B-BBA7310CE75C}" showGridLines="0" fitToPage="1">
      <selection activeCell="E14" sqref="E14"/>
      <colBreaks count="1" manualBreakCount="1">
        <brk id="6" max="19" man="1"/>
      </colBreaks>
      <pageMargins left="0.25" right="0.25" top="0.75" bottom="0.75" header="0.3" footer="0.3"/>
      <pageSetup paperSize="9" scale="77" orientation="landscape" horizontalDpi="300" verticalDpi="300" r:id="rId2"/>
      <headerFooter>
        <oddFooter>&amp;C- &amp;P -</oddFooter>
      </headerFooter>
    </customSheetView>
    <customSheetView guid="{36472B0F-2A8F-4437-8A5B-DB8B4B6E968E}" showGridLines="0" fitToPage="1" printArea="1">
      <selection activeCell="K17" sqref="K17"/>
      <colBreaks count="1" manualBreakCount="1">
        <brk id="6" max="19" man="1"/>
      </colBreaks>
      <pageMargins left="0.25" right="0.25" top="0.75" bottom="0.75" header="0.3" footer="0.3"/>
      <pageSetup paperSize="9" scale="77" orientation="landscape" horizontalDpi="300" verticalDpi="300" r:id="rId3"/>
      <headerFooter>
        <oddFooter>&amp;C- &amp;P -</oddFooter>
      </headerFooter>
    </customSheetView>
    <customSheetView guid="{2D0A6E8D-0408-4801-8FAA-C5FD88FF0EC2}" showGridLines="0" fitToPage="1">
      <selection activeCell="E14" sqref="E14"/>
      <colBreaks count="1" manualBreakCount="1">
        <brk id="6" max="19" man="1"/>
      </colBreaks>
      <pageMargins left="0.25" right="0.25" top="0.75" bottom="0.75" header="0.3" footer="0.3"/>
      <pageSetup paperSize="9" scale="77" orientation="landscape" horizontalDpi="300" verticalDpi="300" r:id="rId4"/>
      <headerFooter>
        <oddFooter>&amp;C- &amp;P -</oddFooter>
      </headerFooter>
    </customSheetView>
    <customSheetView guid="{CCAE2F8D-A096-471A-A5DB-761473E75C80}"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5"/>
      <headerFooter>
        <oddFooter>&amp;C- &amp;P -</oddFooter>
      </headerFooter>
    </customSheetView>
    <customSheetView guid="{A70FDA42-82B2-4F14-8984-2E2044C05861}" showGridLines="0" fitToPage="1">
      <selection activeCell="E14" sqref="E14"/>
      <colBreaks count="1" manualBreakCount="1">
        <brk id="6" max="19" man="1"/>
      </colBreaks>
      <pageMargins left="0.25" right="0.25" top="0.75" bottom="0.75" header="0.3" footer="0.3"/>
      <pageSetup paperSize="9" scale="77" orientation="landscape" horizontalDpi="300" verticalDpi="300" r:id="rId6"/>
      <headerFooter>
        <oddFooter>&amp;C- &amp;P -</oddFooter>
      </headerFooter>
    </customSheetView>
    <customSheetView guid="{F8F8F397-D6A3-4BD0-9E53-3D39483D1CBF}" showGridLines="0" fitToPage="1">
      <selection activeCell="E14" sqref="E14"/>
      <colBreaks count="1" manualBreakCount="1">
        <brk id="6" max="19" man="1"/>
      </colBreaks>
      <pageMargins left="0.25" right="0.25" top="0.75" bottom="0.75" header="0.3" footer="0.3"/>
      <pageSetup paperSize="9" scale="77" orientation="landscape" horizontalDpi="300" verticalDpi="300" r:id="rId7"/>
      <headerFooter>
        <oddFooter>&amp;C- &amp;P -</oddFooter>
      </headerFooter>
    </customSheetView>
    <customSheetView guid="{D673FFEC-E07D-49B9-A0FC-BCF5FDFD2C67}" showGridLines="0" fitToPage="1">
      <selection activeCell="K17" sqref="K17"/>
      <colBreaks count="1" manualBreakCount="1">
        <brk id="6" max="19" man="1"/>
      </colBreaks>
      <pageMargins left="0.25" right="0.25" top="0.75" bottom="0.75" header="0.3" footer="0.3"/>
      <pageSetup paperSize="9" scale="77" orientation="landscape" horizontalDpi="300" verticalDpi="300" r:id="rId8"/>
      <headerFooter>
        <oddFooter>&amp;C- &amp;P -</oddFooter>
      </headerFooter>
    </customSheetView>
    <customSheetView guid="{EE98275F-E3BA-4A7E-BE2A-0F7F35847352}" showGridLines="0" fitToPage="1" printArea="1">
      <selection activeCell="K17" sqref="K17"/>
      <colBreaks count="1" manualBreakCount="1">
        <brk id="6" max="19" man="1"/>
      </colBreaks>
      <pageMargins left="0.25" right="0.25" top="0.75" bottom="0.75" header="0.3" footer="0.3"/>
      <pageSetup paperSize="9" scale="77" orientation="landscape" horizontalDpi="300" verticalDpi="300" r:id="rId9"/>
      <headerFooter>
        <oddFooter>&amp;C- &amp;P -</oddFooter>
      </headerFooter>
    </customSheetView>
    <customSheetView guid="{97E03D02-D480-4666-A6E1-59D4144B3FD9}" showGridLines="0" fitToPage="1" printArea="1">
      <selection activeCell="K17" sqref="K17"/>
      <colBreaks count="1" manualBreakCount="1">
        <brk id="6" max="19" man="1"/>
      </colBreaks>
      <pageMargins left="0.25" right="0.25" top="0.75" bottom="0.75" header="0.3" footer="0.3"/>
      <pageSetup paperSize="9" scale="77" orientation="landscape" horizontalDpi="300" verticalDpi="300" r:id="rId10"/>
      <headerFooter>
        <oddFooter>&amp;C- &amp;P -</oddFooter>
      </headerFooter>
    </customSheetView>
    <customSheetView guid="{9A3FFD83-48B2-47DA-8A5E-53892F5AF928}"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11"/>
      <headerFooter>
        <oddFooter>&amp;C- &amp;P -</oddFooter>
      </headerFooter>
    </customSheetView>
    <customSheetView guid="{717D5D0E-03BD-42FE-B02F-A9FF9CADF1A5}" showGridLines="0" fitToPage="1">
      <colBreaks count="1" manualBreakCount="1">
        <brk id="6" max="19" man="1"/>
      </colBreaks>
      <pageMargins left="0.25" right="0.25" top="0.75" bottom="0.75" header="0.3" footer="0.3"/>
      <pageSetup paperSize="9" scale="77" orientation="landscape" horizontalDpi="300" verticalDpi="300" r:id="rId12"/>
      <headerFooter>
        <oddFooter>&amp;C- &amp;P -</oddFooter>
      </headerFooter>
    </customSheetView>
    <customSheetView guid="{30A2590E-B68F-488E-B4E2-55E3D8A53AAC}" showGridLines="0" fitToPage="1">
      <colBreaks count="1" manualBreakCount="1">
        <brk id="6" max="19" man="1"/>
      </colBreaks>
      <pageMargins left="0.25" right="0.25" top="0.75" bottom="0.75" header="0.3" footer="0.3"/>
      <pageSetup paperSize="9" scale="77" orientation="landscape" horizontalDpi="300" verticalDpi="300" r:id="rId13"/>
      <headerFooter>
        <oddFooter>&amp;C- &amp;P -</oddFooter>
      </headerFooter>
    </customSheetView>
    <customSheetView guid="{031DD57E-C293-423A-8DF7-B2FDC9241663}" showGridLines="0" fitToPage="1">
      <colBreaks count="1" manualBreakCount="1">
        <brk id="6" max="19" man="1"/>
      </colBreaks>
      <pageMargins left="0.25" right="0.25" top="0.75" bottom="0.75" header="0.3" footer="0.3"/>
      <pageSetup paperSize="9" scale="77" orientation="landscape" horizontalDpi="300" verticalDpi="300" r:id="rId14"/>
      <headerFooter>
        <oddFooter>&amp;C- &amp;P -</oddFooter>
      </headerFooter>
    </customSheetView>
    <customSheetView guid="{F9B3178F-FE3C-420E-BE2A-18A94A5552B8}" showGridLines="0" fitToPage="1">
      <colBreaks count="1" manualBreakCount="1">
        <brk id="6" max="19" man="1"/>
      </colBreaks>
      <pageMargins left="0.25" right="0.25" top="0.75" bottom="0.75" header="0.3" footer="0.3"/>
      <pageSetup paperSize="9" scale="77" orientation="landscape" horizontalDpi="300" verticalDpi="300" r:id="rId15"/>
      <headerFooter>
        <oddFooter>&amp;C- &amp;P -</oddFooter>
      </headerFooter>
    </customSheetView>
    <customSheetView guid="{F314B098-4B95-4B92-8423-CB04A69922DF}" showGridLines="0" fitToPage="1" printArea="1">
      <colBreaks count="1" manualBreakCount="1">
        <brk id="6" max="19" man="1"/>
      </colBreaks>
      <pageMargins left="0.25" right="0.25" top="0.75" bottom="0.75" header="0.3" footer="0.3"/>
      <pageSetup paperSize="9" scale="77" orientation="landscape" horizontalDpi="300" verticalDpi="300" r:id="rId16"/>
      <headerFooter>
        <oddFooter>&amp;C- &amp;P -</oddFooter>
      </headerFooter>
    </customSheetView>
    <customSheetView guid="{BBA60712-7519-46EB-A3CF-B043CF2D8D90}" showGridLines="0" fitToPage="1" printArea="1">
      <colBreaks count="1" manualBreakCount="1">
        <brk id="6" max="19" man="1"/>
      </colBreaks>
      <pageMargins left="0.25" right="0.25" top="0.75" bottom="0.75" header="0.3" footer="0.3"/>
      <pageSetup paperSize="9" scale="77" orientation="landscape" horizontalDpi="300" verticalDpi="300" r:id="rId17"/>
      <headerFooter>
        <oddFooter>&amp;C- &amp;P -</oddFooter>
      </headerFooter>
    </customSheetView>
    <customSheetView guid="{FAEA9D20-506D-4159-8291-B8ED06C29A08}" showGridLines="0" fitToPage="1">
      <colBreaks count="1" manualBreakCount="1">
        <brk id="6" max="19" man="1"/>
      </colBreaks>
      <pageMargins left="0.25" right="0.25" top="0.75" bottom="0.75" header="0.3" footer="0.3"/>
      <pageSetup paperSize="9" scale="77" orientation="landscape" horizontalDpi="300" verticalDpi="300" r:id="rId18"/>
      <headerFooter>
        <oddFooter>&amp;C- &amp;P -</oddFooter>
      </headerFooter>
    </customSheetView>
    <customSheetView guid="{499C3B7B-ECFB-4FFB-BA0B-0B7B9DCC326F}" showGridLines="0" fitToPage="1" printArea="1">
      <colBreaks count="1" manualBreakCount="1">
        <brk id="6" max="19" man="1"/>
      </colBreaks>
      <pageMargins left="0.25" right="0.25" top="0.75" bottom="0.75" header="0.3" footer="0.3"/>
      <pageSetup paperSize="9" scale="77" orientation="landscape" horizontalDpi="300" verticalDpi="300" r:id="rId19"/>
      <headerFooter>
        <oddFooter>&amp;C- &amp;P -</oddFooter>
      </headerFooter>
    </customSheetView>
    <customSheetView guid="{582EB886-5348-41F7-B6C3-7D5782D3ACD9}" showGridLines="0" fitToPage="1">
      <colBreaks count="1" manualBreakCount="1">
        <brk id="6" max="19" man="1"/>
      </colBreaks>
      <pageMargins left="0.25" right="0.25" top="0.75" bottom="0.75" header="0.3" footer="0.3"/>
      <pageSetup paperSize="9" scale="77" orientation="landscape" horizontalDpi="300" verticalDpi="300" r:id="rId20"/>
      <headerFooter>
        <oddFooter>&amp;C- &amp;P -</oddFooter>
      </headerFooter>
    </customSheetView>
    <customSheetView guid="{67A28A89-E198-4A6E-809F-7C1EE1D592B0}" showGridLines="0" fitToPage="1" printArea="1">
      <colBreaks count="1" manualBreakCount="1">
        <brk id="6" max="19" man="1"/>
      </colBreaks>
      <pageMargins left="0.25" right="0.25" top="0.75" bottom="0.75" header="0.3" footer="0.3"/>
      <pageSetup paperSize="9" scale="77" orientation="landscape" horizontalDpi="300" verticalDpi="300" r:id="rId21"/>
      <headerFooter>
        <oddFooter>&amp;C- &amp;P -</oddFooter>
      </headerFooter>
    </customSheetView>
    <customSheetView guid="{CED0B8D9-B004-48AD-A858-70C151F3F6A0}" showGridLines="0" fitToPage="1">
      <colBreaks count="1" manualBreakCount="1">
        <brk id="6" max="19" man="1"/>
      </colBreaks>
      <pageMargins left="0.25" right="0.25" top="0.75" bottom="0.75" header="0.3" footer="0.3"/>
      <pageSetup paperSize="9" scale="77" orientation="landscape" horizontalDpi="300" verticalDpi="300" r:id="rId22"/>
      <headerFooter>
        <oddFooter>&amp;C- &amp;P -</oddFooter>
      </headerFooter>
    </customSheetView>
    <customSheetView guid="{76A99285-706C-47CC-88FC-63EDE717FCB7}" showGridLines="0" fitToPage="1">
      <colBreaks count="1" manualBreakCount="1">
        <brk id="6" max="19" man="1"/>
      </colBreaks>
      <pageMargins left="0.25" right="0.25" top="0.75" bottom="0.75" header="0.3" footer="0.3"/>
      <pageSetup paperSize="9" scale="77" orientation="landscape" horizontalDpi="300" verticalDpi="300" r:id="rId23"/>
      <headerFooter>
        <oddFooter>&amp;C- &amp;P -</oddFooter>
      </headerFooter>
    </customSheetView>
    <customSheetView guid="{00865AC3-5823-4499-87D6-A32864153DFC}" showGridLines="0" fitToPage="1">
      <colBreaks count="1" manualBreakCount="1">
        <brk id="6" max="19" man="1"/>
      </colBreaks>
      <pageMargins left="0.25" right="0.25" top="0.75" bottom="0.75" header="0.3" footer="0.3"/>
      <pageSetup paperSize="9" scale="77" orientation="landscape" horizontalDpi="300" verticalDpi="300" r:id="rId24"/>
      <headerFooter>
        <oddFooter>&amp;C- &amp;P -</oddFooter>
      </headerFooter>
    </customSheetView>
    <customSheetView guid="{4C996794-21C9-40EE-B88C-250D84FCBF6D}" showGridLines="0" fitToPage="1" printArea="1">
      <selection activeCell="F1" sqref="F1"/>
      <colBreaks count="1" manualBreakCount="1">
        <brk id="6" max="19" man="1"/>
      </colBreaks>
      <pageMargins left="0.25" right="0.25" top="0.75" bottom="0.75" header="0.3" footer="0.3"/>
      <pageSetup paperSize="9" scale="77" orientation="landscape" horizontalDpi="300" verticalDpi="300" r:id="rId25"/>
      <headerFooter>
        <oddFooter>&amp;C- &amp;P -</oddFooter>
      </headerFooter>
    </customSheetView>
    <customSheetView guid="{730C8BCB-35C7-41C2-8A28-9035E6835433}" showGridLines="0" fitToPage="1">
      <selection activeCell="L26" sqref="L26"/>
      <colBreaks count="1" manualBreakCount="1">
        <brk id="6" max="19" man="1"/>
      </colBreaks>
      <pageMargins left="0.25" right="0.25" top="0.75" bottom="0.75" header="0.3" footer="0.3"/>
      <pageSetup paperSize="9" scale="77" orientation="landscape" horizontalDpi="300" verticalDpi="300" r:id="rId26"/>
      <headerFooter>
        <oddFooter>&amp;C- &amp;P -</oddFooter>
      </headerFooter>
    </customSheetView>
    <customSheetView guid="{53F629EA-943E-4BA6-8572-8C25DF74046C}" showGridLines="0" fitToPage="1">
      <colBreaks count="1" manualBreakCount="1">
        <brk id="6" max="19" man="1"/>
      </colBreaks>
      <pageMargins left="0.25" right="0.25" top="0.75" bottom="0.75" header="0.3" footer="0.3"/>
      <pageSetup paperSize="9" scale="77" orientation="landscape" horizontalDpi="300" verticalDpi="300" r:id="rId27"/>
      <headerFooter>
        <oddFooter>&amp;C- &amp;P -</oddFooter>
      </headerFooter>
    </customSheetView>
    <customSheetView guid="{607BA1E7-39D6-42C5-94A0-79958193A92D}" showGridLines="0" fitToPage="1">
      <colBreaks count="1" manualBreakCount="1">
        <brk id="6" max="19" man="1"/>
      </colBreaks>
      <pageMargins left="0.25" right="0.25" top="0.75" bottom="0.75" header="0.3" footer="0.3"/>
      <pageSetup paperSize="9" scale="77" orientation="landscape" horizontalDpi="300" verticalDpi="300" r:id="rId28"/>
      <headerFooter>
        <oddFooter>&amp;C- &amp;P -</oddFooter>
      </headerFooter>
    </customSheetView>
    <customSheetView guid="{8EB6928C-5D8E-417C-8B5C-C28F488EA60F}" showGridLines="0" fitToPage="1">
      <selection activeCell="L26" sqref="L26"/>
      <colBreaks count="1" manualBreakCount="1">
        <brk id="6" max="19" man="1"/>
      </colBreaks>
      <pageMargins left="0.25" right="0.25" top="0.75" bottom="0.75" header="0.3" footer="0.3"/>
      <pageSetup paperSize="9" scale="77" orientation="landscape" horizontalDpi="300" verticalDpi="300" r:id="rId29"/>
      <headerFooter>
        <oddFooter>&amp;C- &amp;P -</oddFooter>
      </headerFooter>
    </customSheetView>
    <customSheetView guid="{7633100C-5BBA-4367-90F6-351983AFCCA3}" showGridLines="0" fitToPage="1">
      <selection activeCell="L26" sqref="L26"/>
      <colBreaks count="1" manualBreakCount="1">
        <brk id="6" max="19" man="1"/>
      </colBreaks>
      <pageMargins left="0.25" right="0.25" top="0.75" bottom="0.75" header="0.3" footer="0.3"/>
      <pageSetup paperSize="9" scale="77" orientation="landscape" horizontalDpi="300" verticalDpi="300" r:id="rId30"/>
      <headerFooter>
        <oddFooter>&amp;C- &amp;P -</oddFooter>
      </headerFooter>
    </customSheetView>
    <customSheetView guid="{A7A8BE2C-D7F6-43E2-B07A-EC84F7EA809C}" showGridLines="0" fitToPage="1" printArea="1">
      <selection activeCell="O19" sqref="O19"/>
      <colBreaks count="1" manualBreakCount="1">
        <brk id="6" max="19" man="1"/>
      </colBreaks>
      <pageMargins left="0.25" right="0.25" top="0.75" bottom="0.75" header="0.3" footer="0.3"/>
      <pageSetup paperSize="9" scale="77" orientation="landscape" horizontalDpi="300" verticalDpi="300" r:id="rId31"/>
      <headerFooter>
        <oddFooter>&amp;C- &amp;P -</oddFooter>
      </headerFooter>
    </customSheetView>
    <customSheetView guid="{B08340CC-2F8B-4F4E-9370-E7DB80052212}" showGridLines="0" fitToPage="1">
      <selection activeCell="G12" sqref="G12"/>
      <colBreaks count="1" manualBreakCount="1">
        <brk id="6" max="19" man="1"/>
      </colBreaks>
      <pageMargins left="0.25" right="0.25" top="0.75" bottom="0.75" header="0.3" footer="0.3"/>
      <pageSetup paperSize="9" scale="77" orientation="landscape" horizontalDpi="300" verticalDpi="300" r:id="rId32"/>
      <headerFooter>
        <oddFooter>&amp;C- &amp;P -</oddFooter>
      </headerFooter>
    </customSheetView>
    <customSheetView guid="{441DB8A6-A33C-419D-875A-3F2FFBE6E0E8}" showGridLines="0" fitToPage="1">
      <colBreaks count="1" manualBreakCount="1">
        <brk id="6" max="19" man="1"/>
      </colBreaks>
      <pageMargins left="0.25" right="0.25" top="0.75" bottom="0.75" header="0.3" footer="0.3"/>
      <pageSetup paperSize="9" scale="77" orientation="landscape" horizontalDpi="300" verticalDpi="300" r:id="rId33"/>
      <headerFooter>
        <oddFooter>&amp;C- &amp;P -</oddFooter>
      </headerFooter>
    </customSheetView>
    <customSheetView guid="{2BC28E4B-9C81-4843-8B55-63150A8DD92B}" showGridLines="0" fitToPage="1">
      <colBreaks count="1" manualBreakCount="1">
        <brk id="6" max="19" man="1"/>
      </colBreaks>
      <pageMargins left="0.25" right="0.25" top="0.75" bottom="0.75" header="0.3" footer="0.3"/>
      <pageSetup paperSize="9" scale="77" orientation="landscape" horizontalDpi="300" verticalDpi="300" r:id="rId34"/>
      <headerFooter>
        <oddFooter>&amp;C- &amp;P -</oddFooter>
      </headerFooter>
    </customSheetView>
    <customSheetView guid="{CEC8D9A4-667A-441A-B348-38BA69B851DA}" showGridLines="0" fitToPage="1">
      <colBreaks count="1" manualBreakCount="1">
        <brk id="6" max="19" man="1"/>
      </colBreaks>
      <pageMargins left="0.25" right="0.25" top="0.75" bottom="0.75" header="0.3" footer="0.3"/>
      <pageSetup paperSize="9" scale="77" orientation="landscape" horizontalDpi="300" verticalDpi="300" r:id="rId35"/>
      <headerFooter>
        <oddFooter>&amp;C- &amp;P -</oddFooter>
      </headerFooter>
    </customSheetView>
    <customSheetView guid="{84F041DC-148A-40FE-A6D1-68C2D054DF55}" showGridLines="0" fitToPage="1">
      <colBreaks count="1" manualBreakCount="1">
        <brk id="6" max="19" man="1"/>
      </colBreaks>
      <pageMargins left="0.25" right="0.25" top="0.75" bottom="0.75" header="0.3" footer="0.3"/>
      <pageSetup paperSize="9" scale="77" orientation="landscape" horizontalDpi="300" verticalDpi="300" r:id="rId36"/>
      <headerFooter>
        <oddFooter>&amp;C- &amp;P -</oddFooter>
      </headerFooter>
    </customSheetView>
    <customSheetView guid="{EA8DD5C4-37CD-4D83-93C6-8AAE3FA22626}" showGridLines="0" fitToPage="1">
      <colBreaks count="1" manualBreakCount="1">
        <brk id="6" max="19" man="1"/>
      </colBreaks>
      <pageMargins left="0.25" right="0.25" top="0.75" bottom="0.75" header="0.3" footer="0.3"/>
      <pageSetup paperSize="9" scale="77" orientation="landscape" horizontalDpi="300" verticalDpi="300" r:id="rId37"/>
      <headerFooter>
        <oddFooter>&amp;C- &amp;P -</oddFooter>
      </headerFooter>
    </customSheetView>
    <customSheetView guid="{EB719729-E4E7-4A6B-A0F2-B45634A8A39C}" showGridLines="0" fitToPage="1">
      <colBreaks count="1" manualBreakCount="1">
        <brk id="6" max="19" man="1"/>
      </colBreaks>
      <pageMargins left="0.25" right="0.25" top="0.75" bottom="0.75" header="0.3" footer="0.3"/>
      <pageSetup paperSize="9" scale="77" orientation="landscape" horizontalDpi="300" verticalDpi="300" r:id="rId38"/>
      <headerFooter>
        <oddFooter>&amp;C- &amp;P -</oddFooter>
      </headerFooter>
    </customSheetView>
    <customSheetView guid="{3BCE3315-BEC0-4AD9-A818-0BC0D795FE7B}" showGridLines="0" fitToPage="1" printArea="1">
      <colBreaks count="1" manualBreakCount="1">
        <brk id="6" max="19" man="1"/>
      </colBreaks>
      <pageMargins left="0.25" right="0.25" top="0.75" bottom="0.75" header="0.3" footer="0.3"/>
      <pageSetup paperSize="9" scale="77" orientation="landscape" horizontalDpi="300" verticalDpi="300" r:id="rId39"/>
      <headerFooter>
        <oddFooter>&amp;C- &amp;P -</oddFooter>
      </headerFooter>
    </customSheetView>
    <customSheetView guid="{D5E8139D-26D3-42E5-96BB-6121322C48CB}" showGridLines="0" fitToPage="1">
      <colBreaks count="1" manualBreakCount="1">
        <brk id="6" max="19" man="1"/>
      </colBreaks>
      <pageMargins left="0.25" right="0.25" top="0.75" bottom="0.75" header="0.3" footer="0.3"/>
      <pageSetup paperSize="9" scale="77" orientation="landscape" horizontalDpi="300" verticalDpi="300" r:id="rId40"/>
      <headerFooter>
        <oddFooter>&amp;C- &amp;P -</oddFooter>
      </headerFooter>
    </customSheetView>
    <customSheetView guid="{A7A537DD-3639-4028-8374-24EF93F7F50D}" showGridLines="0" fitToPage="1" printArea="1">
      <colBreaks count="1" manualBreakCount="1">
        <brk id="6" max="19" man="1"/>
      </colBreaks>
      <pageMargins left="0.25" right="0.25" top="0.75" bottom="0.75" header="0.3" footer="0.3"/>
      <pageSetup paperSize="9" scale="77" orientation="landscape" horizontalDpi="300" verticalDpi="300" r:id="rId41"/>
      <headerFooter>
        <oddFooter>&amp;C- &amp;P -</oddFooter>
      </headerFooter>
    </customSheetView>
    <customSheetView guid="{0B51740E-E870-447D-82CF-F9426A0FDB8A}" showGridLines="0" fitToPage="1">
      <colBreaks count="1" manualBreakCount="1">
        <brk id="6" max="19" man="1"/>
      </colBreaks>
      <pageMargins left="0.25" right="0.25" top="0.75" bottom="0.75" header="0.3" footer="0.3"/>
      <pageSetup paperSize="9" scale="77" orientation="landscape" horizontalDpi="300" verticalDpi="300" r:id="rId42"/>
      <headerFooter>
        <oddFooter>&amp;C- &amp;P -</oddFooter>
      </headerFooter>
    </customSheetView>
    <customSheetView guid="{B25978DA-B72A-4DF3-B7F6-0B7323E18582}" showGridLines="0" fitToPage="1">
      <colBreaks count="1" manualBreakCount="1">
        <brk id="6" max="19" man="1"/>
      </colBreaks>
      <pageMargins left="0.25" right="0.25" top="0.75" bottom="0.75" header="0.3" footer="0.3"/>
      <pageSetup paperSize="9" scale="77" orientation="landscape" horizontalDpi="300" verticalDpi="300" r:id="rId43"/>
      <headerFooter>
        <oddFooter>&amp;C- &amp;P -</oddFooter>
      </headerFooter>
    </customSheetView>
    <customSheetView guid="{1FD8CC80-ABBD-4004-965D-7C3A94C6060A}" showGridLines="0" fitToPage="1" printArea="1">
      <colBreaks count="1" manualBreakCount="1">
        <brk id="6" max="19" man="1"/>
      </colBreaks>
      <pageMargins left="0.25" right="0.25" top="0.75" bottom="0.75" header="0.3" footer="0.3"/>
      <pageSetup paperSize="9" scale="77" orientation="landscape" horizontalDpi="300" verticalDpi="300" r:id="rId44"/>
      <headerFooter>
        <oddFooter>&amp;C- &amp;P -</oddFooter>
      </headerFooter>
    </customSheetView>
    <customSheetView guid="{4B3B3520-A8B7-4246-A658-5E3046C11156}" showGridLines="0" fitToPage="1" printArea="1">
      <colBreaks count="1" manualBreakCount="1">
        <brk id="6" max="19" man="1"/>
      </colBreaks>
      <pageMargins left="0.25" right="0.25" top="0.75" bottom="0.75" header="0.3" footer="0.3"/>
      <pageSetup paperSize="9" scale="77" orientation="landscape" horizontalDpi="300" verticalDpi="300" r:id="rId45"/>
      <headerFooter>
        <oddFooter>&amp;C- &amp;P -</oddFooter>
      </headerFooter>
    </customSheetView>
    <customSheetView guid="{8AC86257-3275-45B0-9EB5-FCC978284538}" showGridLines="0" fitToPage="1">
      <colBreaks count="1" manualBreakCount="1">
        <brk id="6" max="19" man="1"/>
      </colBreaks>
      <pageMargins left="0.25" right="0.25" top="0.75" bottom="0.75" header="0.3" footer="0.3"/>
      <pageSetup paperSize="9" scale="77" orientation="landscape" horizontalDpi="300" verticalDpi="300" r:id="rId46"/>
      <headerFooter>
        <oddFooter>&amp;C- &amp;P -</oddFooter>
      </headerFooter>
    </customSheetView>
    <customSheetView guid="{E45D6C9F-29CA-4814-BB11-FCF7794E8FD9}" showGridLines="0" fitToPage="1" printArea="1">
      <selection activeCell="G7" sqref="G7"/>
      <colBreaks count="1" manualBreakCount="1">
        <brk id="8" max="19" man="1"/>
      </colBreaks>
      <pageMargins left="0.25" right="0.25" top="0.75" bottom="0.75" header="0.3" footer="0.3"/>
      <pageSetup paperSize="9" scale="77" orientation="landscape" horizontalDpi="300" verticalDpi="300" r:id="rId47"/>
      <headerFooter>
        <oddFooter>&amp;C- &amp;P -</oddFooter>
      </headerFooter>
    </customSheetView>
    <customSheetView guid="{8B4E2514-D1F2-4DC0-817C-9C588D7DCCCB}" showGridLines="0" fitToPage="1" printArea="1">
      <selection activeCell="K17" sqref="K17"/>
      <colBreaks count="1" manualBreakCount="1">
        <brk id="6" max="19" man="1"/>
      </colBreaks>
      <pageMargins left="0.25" right="0.25" top="0.75" bottom="0.75" header="0.3" footer="0.3"/>
      <pageSetup paperSize="9" scale="77" orientation="landscape" horizontalDpi="300" verticalDpi="300" r:id="rId48"/>
      <headerFooter>
        <oddFooter>&amp;C- &amp;P -</oddFooter>
      </headerFooter>
    </customSheetView>
    <customSheetView guid="{C0326AA0-4A84-4874-8CF5-FBF582EDE8E4}" showGridLines="0" fitToPage="1" printArea="1">
      <selection activeCell="K17" sqref="K17"/>
      <colBreaks count="1" manualBreakCount="1">
        <brk id="6" max="19" man="1"/>
      </colBreaks>
      <pageMargins left="0.25" right="0.25" top="0.75" bottom="0.75" header="0.3" footer="0.3"/>
      <pageSetup paperSize="9" scale="77" orientation="landscape" horizontalDpi="300" verticalDpi="300" r:id="rId49"/>
      <headerFooter>
        <oddFooter>&amp;C- &amp;P -</oddFooter>
      </headerFooter>
    </customSheetView>
    <customSheetView guid="{59B93C71-A242-4D48-B468-4BF3F954629F}"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50"/>
      <headerFooter>
        <oddFooter>&amp;C- &amp;P -</oddFooter>
      </headerFooter>
    </customSheetView>
    <customSheetView guid="{1E58E4D1-4C75-4B8C-BEB1-17A46DD86746}" showGridLines="0" fitToPage="1">
      <selection activeCell="E14" sqref="E14"/>
      <colBreaks count="1" manualBreakCount="1">
        <brk id="6" max="19" man="1"/>
      </colBreaks>
      <pageMargins left="0.25" right="0.25" top="0.75" bottom="0.75" header="0.3" footer="0.3"/>
      <pageSetup paperSize="9" scale="77" orientation="landscape" horizontalDpi="300" verticalDpi="300" r:id="rId51"/>
      <headerFooter>
        <oddFooter>&amp;C- &amp;P -</oddFooter>
      </headerFooter>
    </customSheetView>
    <customSheetView guid="{D71B0015-E1E5-4683-BC96-4B8372B0A92C}"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52"/>
      <headerFooter>
        <oddFooter>&amp;C- &amp;P -</oddFooter>
      </headerFooter>
    </customSheetView>
    <customSheetView guid="{7A9295A9-5D4A-4252-8AE5-EAA229FB3161}"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53"/>
      <headerFooter>
        <oddFooter>&amp;C- &amp;P -</oddFooter>
      </headerFooter>
    </customSheetView>
    <customSheetView guid="{034C4040-D496-4677-9760-C8AFC8A3816C}" showGridLines="0" fitToPage="1">
      <selection activeCell="E14" sqref="E14"/>
      <colBreaks count="1" manualBreakCount="1">
        <brk id="6" max="19" man="1"/>
      </colBreaks>
      <pageMargins left="0.25" right="0.25" top="0.75" bottom="0.75" header="0.3" footer="0.3"/>
      <pageSetup paperSize="9" scale="77" orientation="landscape" horizontalDpi="300" verticalDpi="300" r:id="rId54"/>
      <headerFooter>
        <oddFooter>&amp;C- &amp;P -</oddFooter>
      </headerFooter>
    </customSheetView>
    <customSheetView guid="{430D13A4-4EC3-4F3B-94F5-67B604D20D98}"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55"/>
      <headerFooter>
        <oddFooter>&amp;C- &amp;P -</oddFooter>
      </headerFooter>
    </customSheetView>
    <customSheetView guid="{337CCED3-5E6B-4E3D-BC98-489707EF974E}"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56"/>
      <headerFooter>
        <oddFooter>&amp;C- &amp;P -</oddFooter>
      </headerFooter>
    </customSheetView>
    <customSheetView guid="{0EDD8A79-DA95-4C03-AB90-8EF8BEF7366A}" showGridLines="0" fitToPage="1">
      <selection activeCell="E14" sqref="E14"/>
      <colBreaks count="1" manualBreakCount="1">
        <brk id="6" max="19" man="1"/>
      </colBreaks>
      <pageMargins left="0.25" right="0.25" top="0.75" bottom="0.75" header="0.3" footer="0.3"/>
      <pageSetup paperSize="9" scale="77" orientation="landscape" horizontalDpi="300" verticalDpi="300" r:id="rId57"/>
      <headerFooter>
        <oddFooter>&amp;C- &amp;P -</oddFooter>
      </headerFooter>
    </customSheetView>
    <customSheetView guid="{214495F1-9B71-47E5-887D-A07A1A95C8B8}" showGridLines="0" fitToPage="1">
      <selection activeCell="E14" sqref="E14"/>
      <colBreaks count="1" manualBreakCount="1">
        <brk id="6" max="19" man="1"/>
      </colBreaks>
      <pageMargins left="0.25" right="0.25" top="0.75" bottom="0.75" header="0.3" footer="0.3"/>
      <pageSetup paperSize="9" scale="77" orientation="landscape" horizontalDpi="300" verticalDpi="300" r:id="rId58"/>
      <headerFooter>
        <oddFooter>&amp;C- &amp;P -</oddFooter>
      </headerFooter>
    </customSheetView>
    <customSheetView guid="{CD8CBEF9-02F2-47BF-8155-972E366007BB}"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59"/>
      <headerFooter>
        <oddFooter>&amp;C- &amp;P -</oddFooter>
      </headerFooter>
    </customSheetView>
    <customSheetView guid="{BD61EDB6-A93F-4890-AEDE-32E26E64EB3F}"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60"/>
      <headerFooter>
        <oddFooter>&amp;C- &amp;P -</oddFooter>
      </headerFooter>
    </customSheetView>
    <customSheetView guid="{2551149C-B400-4FF7-9C66-7D38AF192CD3}" showGridLines="0" fitToPage="1">
      <selection activeCell="E14" sqref="E14"/>
      <colBreaks count="1" manualBreakCount="1">
        <brk id="6" max="19" man="1"/>
      </colBreaks>
      <pageMargins left="0.25" right="0.25" top="0.75" bottom="0.75" header="0.3" footer="0.3"/>
      <pageSetup paperSize="9" scale="77" orientation="landscape" horizontalDpi="300" verticalDpi="300" r:id="rId61"/>
      <headerFooter>
        <oddFooter>&amp;C- &amp;P -</oddFooter>
      </headerFooter>
    </customSheetView>
    <customSheetView guid="{F0A88F7F-B050-44D2-9557-2B68B424EAF3}" showGridLines="0" fitToPage="1">
      <selection activeCell="E14" sqref="E14"/>
      <colBreaks count="1" manualBreakCount="1">
        <brk id="6" max="19" man="1"/>
      </colBreaks>
      <pageMargins left="0.25" right="0.25" top="0.75" bottom="0.75" header="0.3" footer="0.3"/>
      <pageSetup paperSize="9" scale="77" orientation="landscape" horizontalDpi="300" verticalDpi="300" r:id="rId62"/>
      <headerFooter>
        <oddFooter>&amp;C- &amp;P -</oddFooter>
      </headerFooter>
    </customSheetView>
    <customSheetView guid="{2868789A-41EF-4245-B3C9-D4B5F666F8F4}"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63"/>
      <headerFooter>
        <oddFooter>&amp;C- &amp;P -</oddFooter>
      </headerFooter>
    </customSheetView>
    <customSheetView guid="{D4061CCF-D275-4D76-9A0F-61EA73C6A533}"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64"/>
      <headerFooter>
        <oddFooter>&amp;C- &amp;P -</oddFooter>
      </headerFooter>
    </customSheetView>
    <customSheetView guid="{EDD10121-F027-40CB-A383-1ABBBA7824D4}"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65"/>
      <headerFooter>
        <oddFooter>&amp;C- &amp;P -</oddFooter>
      </headerFooter>
    </customSheetView>
    <customSheetView guid="{D6BD57F8-F6EE-4534-8181-C57064A1B98C}" showGridLines="0" fitToPage="1">
      <selection activeCell="G18" sqref="G18"/>
      <colBreaks count="1" manualBreakCount="1">
        <brk id="6" max="19" man="1"/>
      </colBreaks>
      <pageMargins left="0.25" right="0.25" top="0.75" bottom="0.75" header="0.3" footer="0.3"/>
      <pageSetup paperSize="9" scale="77" orientation="landscape" horizontalDpi="300" verticalDpi="300" r:id="rId66"/>
      <headerFooter>
        <oddFooter>&amp;C- &amp;P -</oddFooter>
      </headerFooter>
    </customSheetView>
    <customSheetView guid="{277459B4-A39D-41CB-B2BE-AB6578293E76}" showGridLines="0" fitToPage="1" printArea="1">
      <selection activeCell="G18" sqref="G18"/>
      <colBreaks count="1" manualBreakCount="1">
        <brk id="6" max="19" man="1"/>
      </colBreaks>
      <pageMargins left="0.25" right="0.25" top="0.75" bottom="0.75" header="0.3" footer="0.3"/>
      <pageSetup paperSize="9" scale="77" orientation="landscape" horizontalDpi="300" verticalDpi="300" r:id="rId67"/>
      <headerFooter>
        <oddFooter>&amp;C- &amp;P -</oddFooter>
      </headerFooter>
    </customSheetView>
  </customSheetViews>
  <phoneticPr fontId="7"/>
  <hyperlinks>
    <hyperlink ref="H1" location="目次!A1" display="目次へ戻る"/>
  </hyperlinks>
  <pageMargins left="0.25" right="0.25" top="0.75" bottom="0.75" header="0.3" footer="0.3"/>
  <pageSetup paperSize="9" scale="77" orientation="landscape" horizontalDpi="300" verticalDpi="300" r:id="rId68"/>
  <headerFooter>
    <oddFooter>&amp;C- &amp;P -</oddFooter>
  </headerFooter>
  <colBreaks count="1" manualBreakCount="1">
    <brk id="6" max="19" man="1"/>
  </colBreaks>
  <drawing r:id="rId6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27"/>
  <sheetViews>
    <sheetView showGridLines="0" topLeftCell="B3" zoomScale="130" zoomScaleNormal="130" zoomScaleSheetLayoutView="100" workbookViewId="0">
      <selection activeCell="D19" sqref="D19"/>
    </sheetView>
  </sheetViews>
  <sheetFormatPr defaultColWidth="9" defaultRowHeight="13.5"/>
  <cols>
    <col min="1" max="1" width="15.375" style="209" customWidth="1"/>
    <col min="2" max="2" width="11.125" style="209" bestFit="1" customWidth="1"/>
    <col min="3" max="3" width="20.625" style="209" bestFit="1" customWidth="1"/>
    <col min="4" max="4" width="21.75" style="209" bestFit="1" customWidth="1"/>
    <col min="5" max="6" width="11.5" style="209" customWidth="1"/>
    <col min="7" max="7" width="31.125" style="209" customWidth="1"/>
    <col min="8" max="16384" width="9" style="209"/>
  </cols>
  <sheetData>
    <row r="1" spans="1:15">
      <c r="E1" s="271" t="s">
        <v>399</v>
      </c>
    </row>
    <row r="2" spans="1:15">
      <c r="A2" s="107" t="s">
        <v>2057</v>
      </c>
      <c r="G2" s="107" t="s">
        <v>2058</v>
      </c>
      <c r="O2" s="257"/>
    </row>
    <row r="4" spans="1:15" ht="22.5" customHeight="1">
      <c r="A4" s="933" t="s">
        <v>343</v>
      </c>
      <c r="B4" s="933" t="s">
        <v>344</v>
      </c>
      <c r="C4" s="933" t="s">
        <v>633</v>
      </c>
      <c r="D4" s="934" t="s">
        <v>2054</v>
      </c>
    </row>
    <row r="5" spans="1:15" ht="22.5" customHeight="1">
      <c r="A5" s="933" t="s">
        <v>634</v>
      </c>
      <c r="B5" s="933" t="s">
        <v>351</v>
      </c>
      <c r="C5" s="296">
        <v>7394</v>
      </c>
      <c r="D5" s="296">
        <v>6956</v>
      </c>
    </row>
    <row r="6" spans="1:15" ht="22.5" customHeight="1">
      <c r="A6" s="933" t="s">
        <v>1602</v>
      </c>
      <c r="B6" s="933" t="s">
        <v>635</v>
      </c>
      <c r="C6" s="296">
        <v>7239</v>
      </c>
      <c r="D6" s="296">
        <v>7310</v>
      </c>
      <c r="M6" s="932"/>
    </row>
    <row r="7" spans="1:15" ht="22.5" customHeight="1">
      <c r="A7" s="933">
        <v>2020</v>
      </c>
      <c r="B7" s="933" t="s">
        <v>556</v>
      </c>
      <c r="C7" s="296">
        <v>7111</v>
      </c>
      <c r="D7" s="296">
        <v>7024</v>
      </c>
    </row>
    <row r="8" spans="1:15" ht="22.5" customHeight="1">
      <c r="A8" s="933">
        <v>2021</v>
      </c>
      <c r="B8" s="933" t="s">
        <v>585</v>
      </c>
      <c r="C8" s="296">
        <v>6479</v>
      </c>
      <c r="D8" s="296">
        <v>6675</v>
      </c>
    </row>
    <row r="9" spans="1:15" ht="22.5" customHeight="1">
      <c r="A9" s="916">
        <v>2022</v>
      </c>
      <c r="B9" s="916" t="s">
        <v>632</v>
      </c>
      <c r="C9" s="296">
        <v>6188</v>
      </c>
      <c r="D9" s="296">
        <v>6317</v>
      </c>
      <c r="E9" s="107"/>
    </row>
    <row r="10" spans="1:15" ht="22.5" customHeight="1">
      <c r="A10" s="965">
        <v>2023</v>
      </c>
      <c r="B10" s="965" t="s">
        <v>1593</v>
      </c>
      <c r="C10" s="333">
        <v>6457</v>
      </c>
      <c r="D10" s="333">
        <v>6223</v>
      </c>
    </row>
    <row r="11" spans="1:15" ht="22.5" customHeight="1">
      <c r="A11" s="1150">
        <v>2024</v>
      </c>
      <c r="B11" s="1150" t="s">
        <v>2075</v>
      </c>
      <c r="C11" s="497">
        <v>6867</v>
      </c>
      <c r="D11" s="497">
        <v>6223</v>
      </c>
    </row>
    <row r="12" spans="1:15" ht="22.5" customHeight="1"/>
    <row r="13" spans="1:15" ht="22.5" customHeight="1"/>
    <row r="14" spans="1:15" ht="22.5" customHeight="1"/>
    <row r="22" spans="1:9">
      <c r="A22" s="257"/>
      <c r="G22" s="257"/>
      <c r="H22" s="273"/>
    </row>
    <row r="23" spans="1:9">
      <c r="G23" s="273"/>
      <c r="H23" s="273"/>
    </row>
    <row r="24" spans="1:9">
      <c r="G24" s="273"/>
    </row>
    <row r="27" spans="1:9">
      <c r="I27" s="196"/>
    </row>
  </sheetData>
  <customSheetViews>
    <customSheetView guid="{7638DF67-4320-4B2E-8CED-F30400A22A6F}" scale="115" showGridLines="0" printArea="1">
      <selection activeCell="C23" sqref="C23"/>
      <pageMargins left="0.7" right="0.7" top="0.75" bottom="0.75" header="0.3" footer="0.3"/>
      <pageSetup paperSize="9" scale="98" orientation="portrait" horizontalDpi="300" verticalDpi="300" r:id="rId1"/>
    </customSheetView>
    <customSheetView guid="{033C36F7-E1E4-46BF-954B-BBA7310CE75C}" scale="115" showGridLines="0">
      <selection activeCell="C23" sqref="C23"/>
      <pageMargins left="0.7" right="0.7" top="0.75" bottom="0.75" header="0.3" footer="0.3"/>
      <pageSetup paperSize="9" scale="98" orientation="portrait" horizontalDpi="300" verticalDpi="300" r:id="rId2"/>
    </customSheetView>
    <customSheetView guid="{36472B0F-2A8F-4437-8A5B-DB8B4B6E968E}" scale="115" showGridLines="0" printArea="1">
      <selection activeCell="C23" sqref="C23"/>
      <pageMargins left="0.7" right="0.7" top="0.75" bottom="0.75" header="0.3" footer="0.3"/>
      <pageSetup paperSize="9" scale="98" orientation="portrait" horizontalDpi="300" verticalDpi="300" r:id="rId3"/>
    </customSheetView>
    <customSheetView guid="{2D0A6E8D-0408-4801-8FAA-C5FD88FF0EC2}" scale="115" showGridLines="0">
      <selection activeCell="C23" sqref="C23"/>
      <pageMargins left="0.7" right="0.7" top="0.75" bottom="0.75" header="0.3" footer="0.3"/>
      <pageSetup paperSize="9" scale="98" orientation="portrait" horizontalDpi="300" verticalDpi="300" r:id="rId4"/>
    </customSheetView>
    <customSheetView guid="{CCAE2F8D-A096-471A-A5DB-761473E75C80}" scale="115" showGridLines="0" printArea="1">
      <selection activeCell="C23" sqref="C23"/>
      <pageMargins left="0.7" right="0.7" top="0.75" bottom="0.75" header="0.3" footer="0.3"/>
      <pageSetup paperSize="9" scale="98" orientation="portrait" horizontalDpi="300" verticalDpi="300" r:id="rId5"/>
    </customSheetView>
    <customSheetView guid="{A70FDA42-82B2-4F14-8984-2E2044C05861}" scale="115" showGridLines="0">
      <selection activeCell="C23" sqref="C23"/>
      <pageMargins left="0.7" right="0.7" top="0.75" bottom="0.75" header="0.3" footer="0.3"/>
      <pageSetup paperSize="9" scale="98" orientation="portrait" horizontalDpi="300" verticalDpi="300" r:id="rId6"/>
    </customSheetView>
    <customSheetView guid="{F8F8F397-D6A3-4BD0-9E53-3D39483D1CBF}" scale="115" showGridLines="0">
      <selection activeCell="C23" sqref="C23"/>
      <pageMargins left="0.7" right="0.7" top="0.75" bottom="0.75" header="0.3" footer="0.3"/>
      <pageSetup paperSize="9" scale="98" orientation="portrait" horizontalDpi="300" verticalDpi="300" r:id="rId7"/>
    </customSheetView>
    <customSheetView guid="{D673FFEC-E07D-49B9-A0FC-BCF5FDFD2C67}" scale="115" showGridLines="0">
      <selection activeCell="C23" sqref="C23"/>
      <pageMargins left="0.7" right="0.7" top="0.75" bottom="0.75" header="0.3" footer="0.3"/>
      <pageSetup paperSize="9" scale="98" orientation="portrait" horizontalDpi="300" verticalDpi="300" r:id="rId8"/>
    </customSheetView>
    <customSheetView guid="{EE98275F-E3BA-4A7E-BE2A-0F7F35847352}" scale="115" showGridLines="0" printArea="1">
      <selection activeCell="C23" sqref="C23"/>
      <pageMargins left="0.7" right="0.7" top="0.75" bottom="0.75" header="0.3" footer="0.3"/>
      <pageSetup paperSize="9" scale="98" orientation="portrait" horizontalDpi="300" verticalDpi="300" r:id="rId9"/>
    </customSheetView>
    <customSheetView guid="{97E03D02-D480-4666-A6E1-59D4144B3FD9}" scale="115" showGridLines="0" printArea="1">
      <selection activeCell="C23" sqref="C23"/>
      <pageMargins left="0.7" right="0.7" top="0.75" bottom="0.75" header="0.3" footer="0.3"/>
      <pageSetup paperSize="9" scale="98" orientation="portrait" horizontalDpi="300" verticalDpi="300" r:id="rId10"/>
    </customSheetView>
    <customSheetView guid="{9A3FFD83-48B2-47DA-8A5E-53892F5AF928}" scale="85" showGridLines="0" printArea="1">
      <selection activeCell="G33" sqref="G33"/>
      <pageMargins left="0.7" right="0.7" top="0.75" bottom="0.75" header="0.3" footer="0.3"/>
      <pageSetup paperSize="9" scale="98" orientation="portrait" horizontalDpi="300" verticalDpi="300" r:id="rId11"/>
    </customSheetView>
    <customSheetView guid="{717D5D0E-03BD-42FE-B02F-A9FF9CADF1A5}" scale="115" showGridLines="0">
      <selection activeCell="C23" sqref="C23"/>
      <pageMargins left="0.7" right="0.7" top="0.75" bottom="0.75" header="0.3" footer="0.3"/>
      <pageSetup paperSize="9" scale="98" orientation="portrait" horizontalDpi="300" verticalDpi="300" r:id="rId12"/>
    </customSheetView>
    <customSheetView guid="{30A2590E-B68F-488E-B4E2-55E3D8A53AAC}" scale="115" showGridLines="0">
      <selection activeCell="C23" sqref="C23"/>
      <pageMargins left="0.7" right="0.7" top="0.75" bottom="0.75" header="0.3" footer="0.3"/>
      <pageSetup paperSize="9" scale="98" orientation="portrait" horizontalDpi="300" verticalDpi="300" r:id="rId13"/>
    </customSheetView>
    <customSheetView guid="{031DD57E-C293-423A-8DF7-B2FDC9241663}" scale="115" showGridLines="0">
      <selection activeCell="C23" sqref="C23"/>
      <pageMargins left="0.7" right="0.7" top="0.75" bottom="0.75" header="0.3" footer="0.3"/>
      <pageSetup paperSize="9" scale="98" orientation="portrait" horizontalDpi="300" verticalDpi="300" r:id="rId14"/>
    </customSheetView>
    <customSheetView guid="{F9B3178F-FE3C-420E-BE2A-18A94A5552B8}" scale="115" showGridLines="0">
      <selection activeCell="C23" sqref="C23"/>
      <pageMargins left="0.7" right="0.7" top="0.75" bottom="0.75" header="0.3" footer="0.3"/>
      <pageSetup paperSize="9" scale="98" orientation="portrait" horizontalDpi="300" verticalDpi="300" r:id="rId15"/>
    </customSheetView>
    <customSheetView guid="{F314B098-4B95-4B92-8423-CB04A69922DF}" scale="115" showGridLines="0" printArea="1">
      <selection activeCell="C23" sqref="C23"/>
      <pageMargins left="0.7" right="0.7" top="0.75" bottom="0.75" header="0.3" footer="0.3"/>
      <pageSetup paperSize="9" scale="98" orientation="portrait" horizontalDpi="300" verticalDpi="300" r:id="rId16"/>
    </customSheetView>
    <customSheetView guid="{BBA60712-7519-46EB-A3CF-B043CF2D8D90}" scale="115" showGridLines="0" printArea="1">
      <selection activeCell="C23" sqref="C23"/>
      <pageMargins left="0.7" right="0.7" top="0.75" bottom="0.75" header="0.3" footer="0.3"/>
      <pageSetup paperSize="9" scale="98" orientation="portrait" horizontalDpi="300" verticalDpi="300" r:id="rId17"/>
    </customSheetView>
    <customSheetView guid="{FAEA9D20-506D-4159-8291-B8ED06C29A08}" scale="115" showGridLines="0">
      <selection activeCell="C23" sqref="C23"/>
      <pageMargins left="0.7" right="0.7" top="0.75" bottom="0.75" header="0.3" footer="0.3"/>
      <pageSetup paperSize="9" scale="98" orientation="portrait" horizontalDpi="300" verticalDpi="300" r:id="rId18"/>
    </customSheetView>
    <customSheetView guid="{499C3B7B-ECFB-4FFB-BA0B-0B7B9DCC326F}" scale="115" showGridLines="0" printArea="1">
      <selection activeCell="C23" sqref="C23"/>
      <pageMargins left="0.7" right="0.7" top="0.75" bottom="0.75" header="0.3" footer="0.3"/>
      <pageSetup paperSize="9" scale="98" orientation="portrait" horizontalDpi="300" verticalDpi="300" r:id="rId19"/>
    </customSheetView>
    <customSheetView guid="{582EB886-5348-41F7-B6C3-7D5782D3ACD9}" scale="115" showGridLines="0">
      <selection activeCell="C23" sqref="C23"/>
      <pageMargins left="0.7" right="0.7" top="0.75" bottom="0.75" header="0.3" footer="0.3"/>
      <pageSetup paperSize="9" scale="98" orientation="portrait" horizontalDpi="300" verticalDpi="300" r:id="rId20"/>
    </customSheetView>
    <customSheetView guid="{67A28A89-E198-4A6E-809F-7C1EE1D592B0}" scale="115" showGridLines="0" printArea="1">
      <selection activeCell="C23" sqref="C23"/>
      <pageMargins left="0.7" right="0.7" top="0.75" bottom="0.75" header="0.3" footer="0.3"/>
      <pageSetup paperSize="9" scale="98" orientation="portrait" horizontalDpi="300" verticalDpi="300" r:id="rId21"/>
    </customSheetView>
    <customSheetView guid="{CED0B8D9-B004-48AD-A858-70C151F3F6A0}" scale="115" showGridLines="0">
      <selection activeCell="C23" sqref="C23"/>
      <pageMargins left="0.7" right="0.7" top="0.75" bottom="0.75" header="0.3" footer="0.3"/>
      <pageSetup paperSize="9" scale="98" orientation="portrait" horizontalDpi="300" verticalDpi="300" r:id="rId22"/>
    </customSheetView>
    <customSheetView guid="{76A99285-706C-47CC-88FC-63EDE717FCB7}" scale="115" showGridLines="0">
      <selection activeCell="C23" sqref="C23"/>
      <pageMargins left="0.7" right="0.7" top="0.75" bottom="0.75" header="0.3" footer="0.3"/>
      <pageSetup paperSize="9" scale="98" orientation="portrait" horizontalDpi="300" verticalDpi="300" r:id="rId23"/>
    </customSheetView>
    <customSheetView guid="{00865AC3-5823-4499-87D6-A32864153DFC}" scale="115" showGridLines="0">
      <selection activeCell="C23" sqref="C23"/>
      <pageMargins left="0.7" right="0.7" top="0.75" bottom="0.75" header="0.3" footer="0.3"/>
      <pageSetup paperSize="9" scale="98" orientation="portrait" horizontalDpi="300" verticalDpi="300" r:id="rId24"/>
    </customSheetView>
    <customSheetView guid="{4C996794-21C9-40EE-B88C-250D84FCBF6D}" scale="85" showGridLines="0" printArea="1">
      <selection activeCell="E1" sqref="E1"/>
      <pageMargins left="0.7" right="0.7" top="0.75" bottom="0.75" header="0.3" footer="0.3"/>
      <pageSetup paperSize="9" scale="98" orientation="portrait" horizontalDpi="300" verticalDpi="300" r:id="rId25"/>
    </customSheetView>
    <customSheetView guid="{730C8BCB-35C7-41C2-8A28-9035E6835433}" scale="85" showGridLines="0">
      <selection activeCell="E1" sqref="E1"/>
      <pageMargins left="0.7" right="0.7" top="0.75" bottom="0.75" header="0.3" footer="0.3"/>
      <pageSetup paperSize="9" scale="98" orientation="portrait" horizontalDpi="300" verticalDpi="300" r:id="rId26"/>
    </customSheetView>
    <customSheetView guid="{53F629EA-943E-4BA6-8572-8C25DF74046C}" scale="85" showGridLines="0">
      <selection activeCell="E1" sqref="E1"/>
      <pageMargins left="0.7" right="0.7" top="0.75" bottom="0.75" header="0.3" footer="0.3"/>
      <pageSetup paperSize="9" scale="98" orientation="portrait" horizontalDpi="300" verticalDpi="300" r:id="rId27"/>
    </customSheetView>
    <customSheetView guid="{607BA1E7-39D6-42C5-94A0-79958193A92D}" scale="85" showGridLines="0">
      <selection activeCell="F7" sqref="F7"/>
      <pageMargins left="0.7" right="0.7" top="0.75" bottom="0.75" header="0.3" footer="0.3"/>
      <pageSetup paperSize="9" scale="98" orientation="portrait" horizontalDpi="300" verticalDpi="300" r:id="rId28"/>
    </customSheetView>
    <customSheetView guid="{8EB6928C-5D8E-417C-8B5C-C28F488EA60F}" scale="85" showGridLines="0">
      <selection activeCell="E1" sqref="E1"/>
      <pageMargins left="0.7" right="0.7" top="0.75" bottom="0.75" header="0.3" footer="0.3"/>
      <pageSetup paperSize="9" scale="98" orientation="portrait" horizontalDpi="300" verticalDpi="300" r:id="rId29"/>
    </customSheetView>
    <customSheetView guid="{7633100C-5BBA-4367-90F6-351983AFCCA3}" scale="85" showGridLines="0">
      <selection activeCell="E1" sqref="E1"/>
      <pageMargins left="0.7" right="0.7" top="0.75" bottom="0.75" header="0.3" footer="0.3"/>
      <pageSetup paperSize="9" scale="98" orientation="portrait" horizontalDpi="300" verticalDpi="300" r:id="rId30"/>
    </customSheetView>
    <customSheetView guid="{A7A8BE2C-D7F6-43E2-B07A-EC84F7EA809C}" scale="85" showGridLines="0" printArea="1">
      <selection activeCell="E1" sqref="E1"/>
      <pageMargins left="0.7" right="0.7" top="0.75" bottom="0.75" header="0.3" footer="0.3"/>
      <pageSetup paperSize="9" scale="98" orientation="portrait" horizontalDpi="300" verticalDpi="300" r:id="rId31"/>
    </customSheetView>
    <customSheetView guid="{B08340CC-2F8B-4F4E-9370-E7DB80052212}" scale="115" showGridLines="0">
      <selection activeCell="E1" sqref="E1"/>
      <pageMargins left="0.7" right="0.7" top="0.75" bottom="0.75" header="0.3" footer="0.3"/>
      <pageSetup paperSize="9" scale="98" orientation="portrait" horizontalDpi="300" verticalDpi="300" r:id="rId32"/>
    </customSheetView>
    <customSheetView guid="{441DB8A6-A33C-419D-875A-3F2FFBE6E0E8}" scale="115" showGridLines="0">
      <selection activeCell="C23" sqref="C23"/>
      <pageMargins left="0.7" right="0.7" top="0.75" bottom="0.75" header="0.3" footer="0.3"/>
      <pageSetup paperSize="9" scale="98" orientation="portrait" horizontalDpi="300" verticalDpi="300" r:id="rId33"/>
    </customSheetView>
    <customSheetView guid="{2BC28E4B-9C81-4843-8B55-63150A8DD92B}" scale="115" showGridLines="0">
      <selection activeCell="C23" sqref="C23"/>
      <pageMargins left="0.7" right="0.7" top="0.75" bottom="0.75" header="0.3" footer="0.3"/>
      <pageSetup paperSize="9" scale="98" orientation="portrait" horizontalDpi="300" verticalDpi="300" r:id="rId34"/>
    </customSheetView>
    <customSheetView guid="{CEC8D9A4-667A-441A-B348-38BA69B851DA}" scale="115" showGridLines="0">
      <selection activeCell="C23" sqref="C23"/>
      <pageMargins left="0.7" right="0.7" top="0.75" bottom="0.75" header="0.3" footer="0.3"/>
      <pageSetup paperSize="9" scale="98" orientation="portrait" horizontalDpi="300" verticalDpi="300" r:id="rId35"/>
    </customSheetView>
    <customSheetView guid="{84F041DC-148A-40FE-A6D1-68C2D054DF55}" scale="115" showGridLines="0">
      <selection activeCell="C23" sqref="C23"/>
      <pageMargins left="0.7" right="0.7" top="0.75" bottom="0.75" header="0.3" footer="0.3"/>
      <pageSetup paperSize="9" scale="98" orientation="portrait" horizontalDpi="300" verticalDpi="300" r:id="rId36"/>
    </customSheetView>
    <customSheetView guid="{EA8DD5C4-37CD-4D83-93C6-8AAE3FA22626}" scale="115" showGridLines="0">
      <selection activeCell="C23" sqref="C23"/>
      <pageMargins left="0.7" right="0.7" top="0.75" bottom="0.75" header="0.3" footer="0.3"/>
      <pageSetup paperSize="9" scale="98" orientation="portrait" horizontalDpi="300" verticalDpi="300" r:id="rId37"/>
    </customSheetView>
    <customSheetView guid="{EB719729-E4E7-4A6B-A0F2-B45634A8A39C}" scale="115" showGridLines="0">
      <selection activeCell="C23" sqref="C23"/>
      <pageMargins left="0.7" right="0.7" top="0.75" bottom="0.75" header="0.3" footer="0.3"/>
      <pageSetup paperSize="9" scale="98" orientation="portrait" horizontalDpi="300" verticalDpi="300" r:id="rId38"/>
    </customSheetView>
    <customSheetView guid="{3BCE3315-BEC0-4AD9-A818-0BC0D795FE7B}" scale="115" showGridLines="0" printArea="1">
      <selection activeCell="C23" sqref="C23"/>
      <pageMargins left="0.7" right="0.7" top="0.75" bottom="0.75" header="0.3" footer="0.3"/>
      <pageSetup paperSize="9" scale="98" orientation="portrait" horizontalDpi="300" verticalDpi="300" r:id="rId39"/>
    </customSheetView>
    <customSheetView guid="{D5E8139D-26D3-42E5-96BB-6121322C48CB}" scale="115" showGridLines="0">
      <selection activeCell="C23" sqref="C23"/>
      <pageMargins left="0.7" right="0.7" top="0.75" bottom="0.75" header="0.3" footer="0.3"/>
      <pageSetup paperSize="9" scale="98" orientation="portrait" horizontalDpi="300" verticalDpi="300" r:id="rId40"/>
    </customSheetView>
    <customSheetView guid="{A7A537DD-3639-4028-8374-24EF93F7F50D}" scale="115" showGridLines="0" printArea="1">
      <selection activeCell="C23" sqref="C23"/>
      <pageMargins left="0.7" right="0.7" top="0.75" bottom="0.75" header="0.3" footer="0.3"/>
      <pageSetup paperSize="9" scale="98" orientation="portrait" horizontalDpi="300" verticalDpi="300" r:id="rId41"/>
    </customSheetView>
    <customSheetView guid="{0B51740E-E870-447D-82CF-F9426A0FDB8A}" scale="115" showGridLines="0">
      <selection activeCell="C23" sqref="C23"/>
      <pageMargins left="0.7" right="0.7" top="0.75" bottom="0.75" header="0.3" footer="0.3"/>
      <pageSetup paperSize="9" scale="98" orientation="portrait" horizontalDpi="300" verticalDpi="300" r:id="rId42"/>
    </customSheetView>
    <customSheetView guid="{B25978DA-B72A-4DF3-B7F6-0B7323E18582}" scale="115" showGridLines="0">
      <selection activeCell="C23" sqref="C23"/>
      <pageMargins left="0.7" right="0.7" top="0.75" bottom="0.75" header="0.3" footer="0.3"/>
      <pageSetup paperSize="9" scale="98" orientation="portrait" horizontalDpi="300" verticalDpi="300" r:id="rId43"/>
    </customSheetView>
    <customSheetView guid="{1FD8CC80-ABBD-4004-965D-7C3A94C6060A}" scale="115" showGridLines="0" printArea="1">
      <selection activeCell="C23" sqref="C23"/>
      <pageMargins left="0.7" right="0.7" top="0.75" bottom="0.75" header="0.3" footer="0.3"/>
      <pageSetup paperSize="9" scale="98" orientation="portrait" horizontalDpi="300" verticalDpi="300" r:id="rId44"/>
    </customSheetView>
    <customSheetView guid="{4B3B3520-A8B7-4246-A658-5E3046C11156}" scale="115" showGridLines="0" printArea="1">
      <selection activeCell="C23" sqref="C23"/>
      <pageMargins left="0.7" right="0.7" top="0.75" bottom="0.75" header="0.3" footer="0.3"/>
      <pageSetup paperSize="9" scale="98" orientation="portrait" horizontalDpi="300" verticalDpi="300" r:id="rId45"/>
    </customSheetView>
    <customSheetView guid="{8AC86257-3275-45B0-9EB5-FCC978284538}" scale="115" showGridLines="0">
      <selection activeCell="C23" sqref="C23"/>
      <pageMargins left="0.7" right="0.7" top="0.75" bottom="0.75" header="0.3" footer="0.3"/>
      <pageSetup paperSize="9" scale="98" orientation="portrait" horizontalDpi="300" verticalDpi="300" r:id="rId46"/>
    </customSheetView>
    <customSheetView guid="{E45D6C9F-29CA-4814-BB11-FCF7794E8FD9}" scale="115" showGridLines="0" printArea="1">
      <selection activeCell="C23" sqref="C23"/>
      <pageMargins left="0.7" right="0.7" top="0.75" bottom="0.75" header="0.3" footer="0.3"/>
      <pageSetup paperSize="9" scale="98" orientation="portrait" horizontalDpi="300" verticalDpi="300" r:id="rId47"/>
    </customSheetView>
    <customSheetView guid="{8B4E2514-D1F2-4DC0-817C-9C588D7DCCCB}" scale="115" showGridLines="0" printArea="1">
      <selection activeCell="C23" sqref="C23"/>
      <pageMargins left="0.7" right="0.7" top="0.75" bottom="0.75" header="0.3" footer="0.3"/>
      <pageSetup paperSize="9" scale="98" orientation="portrait" horizontalDpi="300" verticalDpi="300" r:id="rId48"/>
    </customSheetView>
    <customSheetView guid="{C0326AA0-4A84-4874-8CF5-FBF582EDE8E4}" scale="115" showGridLines="0" printArea="1">
      <selection activeCell="C23" sqref="C23"/>
      <pageMargins left="0.7" right="0.7" top="0.75" bottom="0.75" header="0.3" footer="0.3"/>
      <pageSetup paperSize="9" scale="98" orientation="portrait" horizontalDpi="300" verticalDpi="300" r:id="rId49"/>
    </customSheetView>
    <customSheetView guid="{59B93C71-A242-4D48-B468-4BF3F954629F}" scale="115" showGridLines="0" printArea="1">
      <selection activeCell="C23" sqref="C23"/>
      <pageMargins left="0.7" right="0.7" top="0.75" bottom="0.75" header="0.3" footer="0.3"/>
      <pageSetup paperSize="9" scale="98" orientation="portrait" horizontalDpi="300" verticalDpi="300" r:id="rId50"/>
    </customSheetView>
    <customSheetView guid="{1E58E4D1-4C75-4B8C-BEB1-17A46DD86746}" scale="115" showGridLines="0">
      <selection activeCell="C23" sqref="C23"/>
      <pageMargins left="0.7" right="0.7" top="0.75" bottom="0.75" header="0.3" footer="0.3"/>
      <pageSetup paperSize="9" scale="98" orientation="portrait" horizontalDpi="300" verticalDpi="300" r:id="rId51"/>
    </customSheetView>
    <customSheetView guid="{D71B0015-E1E5-4683-BC96-4B8372B0A92C}" scale="115" showGridLines="0" printArea="1">
      <selection activeCell="C23" sqref="C23"/>
      <pageMargins left="0.7" right="0.7" top="0.75" bottom="0.75" header="0.3" footer="0.3"/>
      <pageSetup paperSize="9" scale="98" orientation="portrait" horizontalDpi="300" verticalDpi="300" r:id="rId52"/>
    </customSheetView>
    <customSheetView guid="{7A9295A9-5D4A-4252-8AE5-EAA229FB3161}" scale="115" showGridLines="0" printArea="1">
      <selection activeCell="C23" sqref="C23"/>
      <pageMargins left="0.7" right="0.7" top="0.75" bottom="0.75" header="0.3" footer="0.3"/>
      <pageSetup paperSize="9" scale="98" orientation="portrait" horizontalDpi="300" verticalDpi="300" r:id="rId53"/>
    </customSheetView>
    <customSheetView guid="{034C4040-D496-4677-9760-C8AFC8A3816C}" scale="115" showGridLines="0">
      <selection activeCell="C23" sqref="C23"/>
      <pageMargins left="0.7" right="0.7" top="0.75" bottom="0.75" header="0.3" footer="0.3"/>
      <pageSetup paperSize="9" scale="98" orientation="portrait" horizontalDpi="300" verticalDpi="300" r:id="rId54"/>
    </customSheetView>
    <customSheetView guid="{430D13A4-4EC3-4F3B-94F5-67B604D20D98}" scale="115" showGridLines="0" printArea="1">
      <selection activeCell="C23" sqref="C23"/>
      <pageMargins left="0.7" right="0.7" top="0.75" bottom="0.75" header="0.3" footer="0.3"/>
      <pageSetup paperSize="9" scale="98" orientation="portrait" horizontalDpi="300" verticalDpi="300" r:id="rId55"/>
    </customSheetView>
    <customSheetView guid="{337CCED3-5E6B-4E3D-BC98-489707EF974E}" scale="115" showGridLines="0" printArea="1">
      <selection activeCell="C23" sqref="C23"/>
      <pageMargins left="0.7" right="0.7" top="0.75" bottom="0.75" header="0.3" footer="0.3"/>
      <pageSetup paperSize="9" scale="98" orientation="portrait" horizontalDpi="300" verticalDpi="300" r:id="rId56"/>
    </customSheetView>
    <customSheetView guid="{0EDD8A79-DA95-4C03-AB90-8EF8BEF7366A}" scale="115" showGridLines="0">
      <selection activeCell="C23" sqref="C23"/>
      <pageMargins left="0.7" right="0.7" top="0.75" bottom="0.75" header="0.3" footer="0.3"/>
      <pageSetup paperSize="9" scale="98" orientation="portrait" horizontalDpi="300" verticalDpi="300" r:id="rId57"/>
    </customSheetView>
    <customSheetView guid="{214495F1-9B71-47E5-887D-A07A1A95C8B8}" scale="115" showGridLines="0">
      <selection activeCell="C23" sqref="C23"/>
      <pageMargins left="0.7" right="0.7" top="0.75" bottom="0.75" header="0.3" footer="0.3"/>
      <pageSetup paperSize="9" scale="98" orientation="portrait" horizontalDpi="300" verticalDpi="300" r:id="rId58"/>
    </customSheetView>
    <customSheetView guid="{CD8CBEF9-02F2-47BF-8155-972E366007BB}" scale="115" showGridLines="0" printArea="1">
      <selection activeCell="C23" sqref="C23"/>
      <pageMargins left="0.7" right="0.7" top="0.75" bottom="0.75" header="0.3" footer="0.3"/>
      <pageSetup paperSize="9" scale="98" orientation="portrait" horizontalDpi="300" verticalDpi="300" r:id="rId59"/>
    </customSheetView>
    <customSheetView guid="{BD61EDB6-A93F-4890-AEDE-32E26E64EB3F}" scale="115" showGridLines="0" printArea="1">
      <selection activeCell="C23" sqref="C23"/>
      <pageMargins left="0.7" right="0.7" top="0.75" bottom="0.75" header="0.3" footer="0.3"/>
      <pageSetup paperSize="9" scale="98" orientation="portrait" horizontalDpi="300" verticalDpi="300" r:id="rId60"/>
    </customSheetView>
    <customSheetView guid="{2551149C-B400-4FF7-9C66-7D38AF192CD3}" scale="115" showGridLines="0">
      <selection activeCell="C23" sqref="C23"/>
      <pageMargins left="0.7" right="0.7" top="0.75" bottom="0.75" header="0.3" footer="0.3"/>
      <pageSetup paperSize="9" scale="98" orientation="portrait" horizontalDpi="300" verticalDpi="300" r:id="rId61"/>
    </customSheetView>
    <customSheetView guid="{F0A88F7F-B050-44D2-9557-2B68B424EAF3}" scale="115" showGridLines="0">
      <selection activeCell="C23" sqref="C23"/>
      <pageMargins left="0.7" right="0.7" top="0.75" bottom="0.75" header="0.3" footer="0.3"/>
      <pageSetup paperSize="9" scale="98" orientation="portrait" horizontalDpi="300" verticalDpi="300" r:id="rId62"/>
    </customSheetView>
    <customSheetView guid="{2868789A-41EF-4245-B3C9-D4B5F666F8F4}" scale="115" showGridLines="0" printArea="1">
      <selection activeCell="C23" sqref="C23"/>
      <pageMargins left="0.7" right="0.7" top="0.75" bottom="0.75" header="0.3" footer="0.3"/>
      <pageSetup paperSize="9" scale="98" orientation="portrait" horizontalDpi="300" verticalDpi="300" r:id="rId63"/>
    </customSheetView>
    <customSheetView guid="{D4061CCF-D275-4D76-9A0F-61EA73C6A533}" scale="115" showGridLines="0" printArea="1">
      <selection activeCell="C23" sqref="C23"/>
      <pageMargins left="0.7" right="0.7" top="0.75" bottom="0.75" header="0.3" footer="0.3"/>
      <pageSetup paperSize="9" scale="98" orientation="portrait" horizontalDpi="300" verticalDpi="300" r:id="rId64"/>
    </customSheetView>
    <customSheetView guid="{EDD10121-F027-40CB-A383-1ABBBA7824D4}" scale="115" showGridLines="0" printArea="1">
      <selection activeCell="C23" sqref="C23"/>
      <pageMargins left="0.7" right="0.7" top="0.75" bottom="0.75" header="0.3" footer="0.3"/>
      <pageSetup paperSize="9" scale="98" orientation="portrait" horizontalDpi="300" verticalDpi="300" r:id="rId65"/>
    </customSheetView>
    <customSheetView guid="{D6BD57F8-F6EE-4534-8181-C57064A1B98C}" scale="115" showGridLines="0">
      <selection activeCell="D22" sqref="D22"/>
      <pageMargins left="0.7" right="0.7" top="0.75" bottom="0.75" header="0.3" footer="0.3"/>
      <pageSetup paperSize="9" scale="98" orientation="portrait" horizontalDpi="300" verticalDpi="300" r:id="rId66"/>
    </customSheetView>
    <customSheetView guid="{277459B4-A39D-41CB-B2BE-AB6578293E76}" scale="115" showGridLines="0" printArea="1">
      <selection activeCell="D22" sqref="D22"/>
      <pageMargins left="0.7" right="0.7" top="0.75" bottom="0.75" header="0.3" footer="0.3"/>
      <pageSetup paperSize="9" scale="98" orientation="portrait" horizontalDpi="300" verticalDpi="300" r:id="rId67"/>
    </customSheetView>
  </customSheetViews>
  <phoneticPr fontId="7"/>
  <hyperlinks>
    <hyperlink ref="E1" location="目次!A1" display="目次へ戻る"/>
  </hyperlinks>
  <pageMargins left="0.7" right="0.7" top="0.75" bottom="0.75" header="0.3" footer="0.3"/>
  <pageSetup paperSize="9" scale="98" orientation="portrait" horizontalDpi="300" verticalDpi="300" r:id="rId68"/>
  <drawing r:id="rId69"/>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7"/>
  <sheetViews>
    <sheetView showGridLines="0" zoomScale="86" zoomScaleNormal="115" zoomScaleSheetLayoutView="100" workbookViewId="0">
      <selection activeCell="G1" sqref="G1"/>
    </sheetView>
  </sheetViews>
  <sheetFormatPr defaultColWidth="9" defaultRowHeight="14.25"/>
  <cols>
    <col min="1" max="1" width="13.875" style="209" customWidth="1"/>
    <col min="2" max="2" width="11.875" style="209" customWidth="1"/>
    <col min="3" max="7" width="13" style="209" customWidth="1"/>
    <col min="8" max="8" width="9.375" style="209" customWidth="1"/>
    <col min="9" max="31" width="9" style="782"/>
    <col min="32" max="36" width="15.625" style="782" customWidth="1"/>
    <col min="37" max="16384" width="9" style="782"/>
  </cols>
  <sheetData>
    <row r="1" spans="1:36" ht="23.25" customHeight="1">
      <c r="G1" s="125" t="s">
        <v>399</v>
      </c>
      <c r="H1" s="271"/>
    </row>
    <row r="2" spans="1:36" ht="22.5" customHeight="1">
      <c r="A2" s="212" t="s">
        <v>1637</v>
      </c>
      <c r="B2" s="212"/>
      <c r="C2" s="212"/>
      <c r="D2" s="212"/>
      <c r="E2" s="212"/>
      <c r="F2" s="212"/>
      <c r="G2" s="212"/>
      <c r="I2" s="783" t="s">
        <v>1637</v>
      </c>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row>
    <row r="3" spans="1:36" ht="22.5" customHeight="1">
      <c r="A3" s="212"/>
      <c r="B3" s="212"/>
      <c r="C3" s="212"/>
      <c r="D3" s="212"/>
      <c r="E3" s="212"/>
      <c r="F3" s="212"/>
      <c r="G3" s="772"/>
      <c r="H3" s="211"/>
      <c r="I3" s="212" t="s">
        <v>1638</v>
      </c>
      <c r="AA3" s="784"/>
      <c r="AB3" s="784"/>
      <c r="AC3" s="784"/>
      <c r="AD3" s="784"/>
      <c r="AE3" s="784"/>
      <c r="AF3" s="792"/>
      <c r="AG3" s="792"/>
      <c r="AH3" s="792"/>
      <c r="AI3" s="792"/>
      <c r="AJ3" s="792"/>
    </row>
    <row r="4" spans="1:36" ht="22.5" customHeight="1">
      <c r="A4" s="786"/>
      <c r="B4" s="1358" t="s">
        <v>1639</v>
      </c>
      <c r="C4" s="1358"/>
      <c r="D4" s="1358" t="s">
        <v>1640</v>
      </c>
      <c r="E4" s="1358"/>
      <c r="F4" s="1358" t="s">
        <v>1641</v>
      </c>
      <c r="G4" s="1358"/>
      <c r="H4" s="720"/>
      <c r="I4" s="787"/>
      <c r="J4" s="784"/>
      <c r="K4" s="784"/>
      <c r="L4" s="784"/>
      <c r="M4" s="784"/>
      <c r="N4" s="784"/>
      <c r="O4" s="784"/>
      <c r="P4" s="784"/>
      <c r="Q4" s="784"/>
      <c r="R4" s="784"/>
      <c r="S4" s="784"/>
      <c r="T4" s="784"/>
      <c r="U4" s="784"/>
      <c r="V4" s="784"/>
      <c r="W4" s="784"/>
      <c r="X4" s="784"/>
      <c r="Y4" s="784"/>
      <c r="Z4" s="784"/>
      <c r="AA4" s="784"/>
      <c r="AB4" s="784"/>
      <c r="AC4" s="784"/>
      <c r="AD4" s="792"/>
      <c r="AE4" s="792"/>
      <c r="AF4" s="795"/>
      <c r="AG4" s="795"/>
      <c r="AH4" s="795"/>
      <c r="AI4" s="795"/>
      <c r="AJ4" s="795"/>
    </row>
    <row r="5" spans="1:36" ht="22.5" customHeight="1">
      <c r="A5" s="1046" t="s">
        <v>2427</v>
      </c>
      <c r="B5" s="788" t="s">
        <v>1642</v>
      </c>
      <c r="C5" s="788" t="s">
        <v>1643</v>
      </c>
      <c r="D5" s="788" t="s">
        <v>1644</v>
      </c>
      <c r="E5" s="788" t="s">
        <v>1645</v>
      </c>
      <c r="F5" s="788" t="s">
        <v>1644</v>
      </c>
      <c r="G5" s="788" t="s">
        <v>1646</v>
      </c>
      <c r="H5" s="720"/>
      <c r="AA5" s="784"/>
      <c r="AB5" s="784"/>
      <c r="AC5" s="784"/>
      <c r="AD5" s="1357"/>
      <c r="AE5" s="792"/>
      <c r="AF5" s="795"/>
      <c r="AG5" s="795"/>
      <c r="AH5" s="795"/>
      <c r="AI5" s="795"/>
      <c r="AJ5" s="795"/>
    </row>
    <row r="6" spans="1:36" ht="22.5" customHeight="1">
      <c r="A6" s="1046">
        <v>2010</v>
      </c>
      <c r="B6" s="789">
        <v>9088763921</v>
      </c>
      <c r="C6" s="789">
        <v>7076590909</v>
      </c>
      <c r="D6" s="789">
        <v>17529912661</v>
      </c>
      <c r="E6" s="789">
        <v>7739141806</v>
      </c>
      <c r="F6" s="789">
        <v>1040338738</v>
      </c>
      <c r="G6" s="936" t="s">
        <v>2053</v>
      </c>
      <c r="H6" s="720"/>
      <c r="AA6" s="784"/>
      <c r="AB6" s="784"/>
      <c r="AC6" s="784"/>
      <c r="AD6" s="1357"/>
      <c r="AE6" s="1045"/>
      <c r="AF6" s="795"/>
      <c r="AG6" s="795"/>
      <c r="AH6" s="795"/>
      <c r="AI6" s="795"/>
      <c r="AJ6" s="795"/>
    </row>
    <row r="7" spans="1:36" ht="22.5" customHeight="1">
      <c r="A7" s="1046">
        <v>2011</v>
      </c>
      <c r="B7" s="789">
        <v>8424210522</v>
      </c>
      <c r="C7" s="789">
        <v>7230572237</v>
      </c>
      <c r="D7" s="789">
        <v>17572479593</v>
      </c>
      <c r="E7" s="789">
        <v>7515344903</v>
      </c>
      <c r="F7" s="789">
        <v>1095554734</v>
      </c>
      <c r="G7" s="936" t="s">
        <v>2053</v>
      </c>
      <c r="H7" s="720"/>
      <c r="AA7" s="784"/>
      <c r="AB7" s="784"/>
      <c r="AC7" s="784"/>
      <c r="AD7" s="1357"/>
      <c r="AE7" s="1045"/>
      <c r="AF7" s="795"/>
      <c r="AG7" s="795"/>
      <c r="AH7" s="795"/>
      <c r="AI7" s="795"/>
      <c r="AJ7" s="795"/>
    </row>
    <row r="8" spans="1:36" ht="22.5" customHeight="1">
      <c r="A8" s="1046">
        <v>2012</v>
      </c>
      <c r="B8" s="789">
        <v>8164995758</v>
      </c>
      <c r="C8" s="789">
        <v>7265940180</v>
      </c>
      <c r="D8" s="789">
        <v>18146475265</v>
      </c>
      <c r="E8" s="789">
        <v>7506540067</v>
      </c>
      <c r="F8" s="789">
        <v>1097912811</v>
      </c>
      <c r="G8" s="936" t="s">
        <v>2053</v>
      </c>
      <c r="H8" s="720"/>
      <c r="AA8" s="784"/>
      <c r="AB8" s="784"/>
      <c r="AC8" s="784"/>
      <c r="AD8" s="1357"/>
      <c r="AE8" s="1045"/>
      <c r="AF8" s="795"/>
      <c r="AG8" s="795"/>
      <c r="AH8" s="795"/>
      <c r="AI8" s="795"/>
      <c r="AJ8" s="795"/>
    </row>
    <row r="9" spans="1:36" ht="22.5" customHeight="1">
      <c r="A9" s="1046">
        <v>2013</v>
      </c>
      <c r="B9" s="789">
        <v>8589897377</v>
      </c>
      <c r="C9" s="789">
        <v>7510931064</v>
      </c>
      <c r="D9" s="789">
        <v>17847363835</v>
      </c>
      <c r="E9" s="789">
        <v>7507583893</v>
      </c>
      <c r="F9" s="789">
        <v>1120161872</v>
      </c>
      <c r="G9" s="936" t="s">
        <v>2053</v>
      </c>
      <c r="H9" s="720"/>
      <c r="AA9" s="784"/>
      <c r="AB9" s="784"/>
      <c r="AC9" s="784"/>
      <c r="AD9" s="1357"/>
      <c r="AE9" s="1045"/>
      <c r="AF9" s="795"/>
      <c r="AG9" s="795"/>
      <c r="AH9" s="795"/>
      <c r="AI9" s="795"/>
      <c r="AJ9" s="795"/>
    </row>
    <row r="10" spans="1:36" ht="22.5" customHeight="1">
      <c r="A10" s="1046">
        <v>2014</v>
      </c>
      <c r="B10" s="789">
        <v>8604162549</v>
      </c>
      <c r="C10" s="789">
        <v>7725272363</v>
      </c>
      <c r="D10" s="789">
        <v>16896673759</v>
      </c>
      <c r="E10" s="789">
        <v>7290663413</v>
      </c>
      <c r="F10" s="789">
        <v>1111041822</v>
      </c>
      <c r="G10" s="936" t="s">
        <v>2053</v>
      </c>
      <c r="H10" s="720"/>
      <c r="AA10" s="784"/>
      <c r="AB10" s="784"/>
      <c r="AC10" s="784"/>
      <c r="AD10" s="1357"/>
      <c r="AE10" s="1045"/>
      <c r="AF10" s="795"/>
      <c r="AG10" s="795"/>
      <c r="AH10" s="795"/>
      <c r="AI10" s="795"/>
      <c r="AJ10" s="795"/>
    </row>
    <row r="11" spans="1:36" ht="22.5" customHeight="1">
      <c r="A11" s="1046">
        <v>2015</v>
      </c>
      <c r="B11" s="789">
        <v>9051819340</v>
      </c>
      <c r="C11" s="789">
        <v>8148749044</v>
      </c>
      <c r="D11" s="789">
        <v>10816732424</v>
      </c>
      <c r="E11" s="789">
        <v>7190189271</v>
      </c>
      <c r="F11" s="789">
        <v>1177838472</v>
      </c>
      <c r="G11" s="936" t="s">
        <v>2053</v>
      </c>
      <c r="H11" s="720"/>
      <c r="AA11" s="784"/>
      <c r="AB11" s="784"/>
      <c r="AC11" s="784"/>
      <c r="AD11" s="1357"/>
      <c r="AE11" s="1045"/>
      <c r="AF11" s="795"/>
      <c r="AG11" s="795"/>
      <c r="AH11" s="795"/>
      <c r="AI11" s="795"/>
      <c r="AJ11" s="795"/>
    </row>
    <row r="12" spans="1:36" ht="22.5" customHeight="1">
      <c r="A12" s="1046">
        <v>2016</v>
      </c>
      <c r="B12" s="789">
        <v>9545258271</v>
      </c>
      <c r="C12" s="789">
        <v>7590629033</v>
      </c>
      <c r="D12" s="789">
        <v>9518899894</v>
      </c>
      <c r="E12" s="789">
        <v>6735889663</v>
      </c>
      <c r="F12" s="789">
        <v>1126255128</v>
      </c>
      <c r="G12" s="936" t="s">
        <v>2053</v>
      </c>
      <c r="H12" s="720"/>
      <c r="AA12" s="784"/>
      <c r="AB12" s="784"/>
      <c r="AC12" s="784"/>
      <c r="AD12" s="1357"/>
      <c r="AE12" s="1045"/>
      <c r="AF12" s="795"/>
      <c r="AG12" s="795"/>
      <c r="AH12" s="795"/>
      <c r="AI12" s="795"/>
      <c r="AJ12" s="795"/>
    </row>
    <row r="13" spans="1:36" ht="22.5" customHeight="1">
      <c r="A13" s="1046">
        <v>2017</v>
      </c>
      <c r="B13" s="789">
        <v>8994842891</v>
      </c>
      <c r="C13" s="789">
        <v>7559844636</v>
      </c>
      <c r="D13" s="789">
        <v>8968357530</v>
      </c>
      <c r="E13" s="789">
        <v>6448306144</v>
      </c>
      <c r="F13" s="789">
        <v>1081501418</v>
      </c>
      <c r="G13" s="936" t="s">
        <v>2053</v>
      </c>
      <c r="H13" s="720"/>
      <c r="AA13" s="784"/>
      <c r="AB13" s="784"/>
      <c r="AC13" s="784"/>
      <c r="AD13" s="1357"/>
      <c r="AE13" s="1045"/>
      <c r="AF13" s="795"/>
      <c r="AG13" s="795"/>
      <c r="AH13" s="795"/>
      <c r="AI13" s="795"/>
      <c r="AJ13" s="795"/>
    </row>
    <row r="14" spans="1:36" ht="22.5" customHeight="1">
      <c r="A14" s="788">
        <v>2018</v>
      </c>
      <c r="B14" s="789">
        <v>8253851829</v>
      </c>
      <c r="C14" s="789">
        <v>7612879259</v>
      </c>
      <c r="D14" s="789">
        <v>7847109907</v>
      </c>
      <c r="E14" s="789">
        <v>6123398086</v>
      </c>
      <c r="F14" s="789">
        <v>1029927470</v>
      </c>
      <c r="G14" s="936" t="s">
        <v>2053</v>
      </c>
      <c r="H14" s="720"/>
      <c r="AA14" s="784"/>
      <c r="AB14" s="784"/>
      <c r="AC14" s="784"/>
      <c r="AD14" s="1357"/>
      <c r="AE14" s="792"/>
      <c r="AF14" s="795"/>
      <c r="AG14" s="795"/>
      <c r="AH14" s="795"/>
      <c r="AI14" s="795"/>
      <c r="AJ14" s="795"/>
    </row>
    <row r="15" spans="1:36" ht="22.5" customHeight="1">
      <c r="A15" s="788">
        <v>2019</v>
      </c>
      <c r="B15" s="789">
        <v>8112704975</v>
      </c>
      <c r="C15" s="789">
        <v>7679445880</v>
      </c>
      <c r="D15" s="789">
        <v>7569423659</v>
      </c>
      <c r="E15" s="789">
        <v>5132510970</v>
      </c>
      <c r="F15" s="789">
        <v>944078604</v>
      </c>
      <c r="G15" s="937" t="s">
        <v>2053</v>
      </c>
      <c r="H15" s="720"/>
      <c r="AA15" s="784"/>
      <c r="AB15" s="784"/>
      <c r="AC15" s="784"/>
      <c r="AD15" s="784"/>
      <c r="AE15" s="784"/>
      <c r="AF15" s="784"/>
      <c r="AG15" s="784"/>
      <c r="AH15" s="784"/>
      <c r="AI15" s="784"/>
      <c r="AJ15" s="784"/>
    </row>
    <row r="16" spans="1:36" ht="22.5" customHeight="1">
      <c r="A16" s="788">
        <v>2020</v>
      </c>
      <c r="B16" s="789">
        <v>8462938475</v>
      </c>
      <c r="C16" s="789">
        <v>8168924080</v>
      </c>
      <c r="D16" s="789">
        <v>6582431951</v>
      </c>
      <c r="E16" s="789">
        <v>4195358103</v>
      </c>
      <c r="F16" s="789">
        <v>853771170</v>
      </c>
      <c r="G16" s="937" t="s">
        <v>2053</v>
      </c>
      <c r="AA16" s="784"/>
      <c r="AB16" s="784"/>
      <c r="AC16" s="784"/>
      <c r="AD16" s="784"/>
      <c r="AE16" s="784"/>
      <c r="AF16" s="784"/>
      <c r="AG16" s="784"/>
      <c r="AH16" s="784"/>
      <c r="AI16" s="784"/>
      <c r="AJ16" s="784"/>
    </row>
    <row r="17" spans="1:36" ht="22.5" customHeight="1">
      <c r="A17" s="788">
        <v>2021</v>
      </c>
      <c r="B17" s="789">
        <v>8429511106</v>
      </c>
      <c r="C17" s="789">
        <v>7962088169</v>
      </c>
      <c r="D17" s="789">
        <v>6476396408</v>
      </c>
      <c r="E17" s="789">
        <v>4155767157</v>
      </c>
      <c r="F17" s="789">
        <v>963025684</v>
      </c>
      <c r="G17" s="937" t="s">
        <v>2053</v>
      </c>
      <c r="AA17" s="784"/>
      <c r="AB17" s="784"/>
      <c r="AC17" s="784"/>
      <c r="AD17" s="784"/>
      <c r="AE17" s="784"/>
      <c r="AF17" s="784"/>
      <c r="AG17" s="784"/>
      <c r="AH17" s="784"/>
      <c r="AI17" s="784"/>
      <c r="AJ17" s="784"/>
    </row>
    <row r="18" spans="1:36" ht="22.5" customHeight="1">
      <c r="A18" s="966">
        <v>2022</v>
      </c>
      <c r="B18" s="967">
        <v>8606223037</v>
      </c>
      <c r="C18" s="967">
        <v>8132517830</v>
      </c>
      <c r="D18" s="967">
        <v>7072622388</v>
      </c>
      <c r="E18" s="967">
        <v>4308048562</v>
      </c>
      <c r="F18" s="967">
        <v>1086193526</v>
      </c>
      <c r="G18" s="968" t="s">
        <v>2053</v>
      </c>
      <c r="AA18" s="784"/>
      <c r="AB18" s="784"/>
      <c r="AC18" s="784"/>
      <c r="AD18" s="784"/>
      <c r="AE18" s="784"/>
      <c r="AF18" s="792"/>
      <c r="AG18" s="792"/>
      <c r="AH18" s="792"/>
      <c r="AI18" s="792"/>
      <c r="AJ18" s="792"/>
    </row>
    <row r="19" spans="1:36" ht="22.5" customHeight="1">
      <c r="A19" s="1072">
        <v>2023</v>
      </c>
      <c r="B19" s="1073">
        <v>8951798601</v>
      </c>
      <c r="C19" s="1073">
        <v>8565800407</v>
      </c>
      <c r="D19" s="1074">
        <v>6793033972</v>
      </c>
      <c r="E19" s="1073">
        <v>4014218980</v>
      </c>
      <c r="F19" s="1074">
        <v>1066675156</v>
      </c>
      <c r="G19" s="1075" t="s">
        <v>2053</v>
      </c>
      <c r="AA19" s="784"/>
      <c r="AB19" s="784"/>
      <c r="AC19" s="784"/>
      <c r="AD19" s="1357"/>
      <c r="AE19" s="792"/>
      <c r="AF19" s="796"/>
      <c r="AG19" s="796"/>
      <c r="AH19" s="796"/>
      <c r="AI19" s="796"/>
      <c r="AJ19" s="796"/>
    </row>
    <row r="20" spans="1:36" ht="22.5" customHeight="1">
      <c r="AA20" s="784"/>
      <c r="AB20" s="784"/>
      <c r="AC20" s="784"/>
      <c r="AD20" s="1357"/>
      <c r="AE20" s="792"/>
      <c r="AF20" s="796"/>
      <c r="AG20" s="796"/>
      <c r="AH20" s="796"/>
      <c r="AI20" s="796"/>
      <c r="AJ20" s="796"/>
    </row>
    <row r="21" spans="1:36" ht="22.5" customHeight="1">
      <c r="AA21" s="784"/>
      <c r="AB21" s="784"/>
      <c r="AC21" s="784"/>
      <c r="AD21" s="1357"/>
      <c r="AE21" s="792"/>
      <c r="AF21" s="796"/>
      <c r="AG21" s="796"/>
      <c r="AH21" s="796"/>
      <c r="AI21" s="796"/>
      <c r="AJ21" s="796"/>
    </row>
    <row r="22" spans="1:36" ht="22.5" customHeight="1">
      <c r="AA22" s="784"/>
      <c r="AB22" s="784"/>
      <c r="AC22" s="784"/>
      <c r="AD22" s="1357"/>
      <c r="AE22" s="792"/>
      <c r="AF22" s="796"/>
      <c r="AG22" s="796"/>
      <c r="AH22" s="796"/>
      <c r="AI22" s="796"/>
      <c r="AJ22" s="796"/>
    </row>
    <row r="23" spans="1:36" ht="22.5" customHeight="1">
      <c r="AA23" s="784"/>
      <c r="AB23" s="784"/>
      <c r="AC23" s="784"/>
      <c r="AD23" s="1357"/>
      <c r="AE23" s="792"/>
      <c r="AF23" s="796"/>
      <c r="AG23" s="796"/>
      <c r="AH23" s="796"/>
      <c r="AI23" s="796"/>
      <c r="AJ23" s="796"/>
    </row>
    <row r="24" spans="1:36" ht="22.5" customHeight="1">
      <c r="AA24" s="784"/>
      <c r="AB24" s="784"/>
      <c r="AC24" s="784"/>
      <c r="AD24" s="1357"/>
      <c r="AE24" s="792"/>
      <c r="AF24" s="796"/>
      <c r="AG24" s="796"/>
      <c r="AH24" s="796"/>
      <c r="AI24" s="796"/>
      <c r="AJ24" s="796"/>
    </row>
    <row r="25" spans="1:36" ht="22.5" customHeight="1">
      <c r="AA25" s="784"/>
      <c r="AB25" s="784"/>
      <c r="AC25" s="784"/>
      <c r="AD25" s="784"/>
      <c r="AE25" s="784"/>
      <c r="AF25" s="784"/>
      <c r="AG25" s="784"/>
      <c r="AH25" s="784"/>
      <c r="AI25" s="784"/>
      <c r="AJ25" s="784"/>
    </row>
    <row r="26" spans="1:36" ht="22.5" customHeight="1">
      <c r="AA26" s="784"/>
      <c r="AB26" s="784"/>
      <c r="AC26" s="784"/>
      <c r="AD26" s="784"/>
      <c r="AE26" s="784"/>
      <c r="AF26" s="784"/>
      <c r="AG26" s="784"/>
      <c r="AH26" s="784"/>
      <c r="AI26" s="784"/>
      <c r="AJ26" s="784"/>
    </row>
    <row r="27" spans="1:36" ht="22.5" customHeight="1">
      <c r="AA27" s="784"/>
      <c r="AB27" s="784"/>
      <c r="AC27" s="784"/>
      <c r="AD27" s="784"/>
      <c r="AE27" s="784"/>
      <c r="AF27" s="792"/>
      <c r="AG27" s="792"/>
      <c r="AH27" s="792"/>
      <c r="AI27" s="792"/>
      <c r="AJ27" s="792"/>
    </row>
    <row r="28" spans="1:36" ht="22.5" customHeight="1">
      <c r="AA28" s="784"/>
      <c r="AB28" s="784"/>
      <c r="AC28" s="784"/>
      <c r="AD28" s="1357"/>
      <c r="AE28" s="792"/>
      <c r="AF28" s="796"/>
      <c r="AG28" s="796"/>
      <c r="AH28" s="796"/>
      <c r="AI28" s="796"/>
      <c r="AJ28" s="796"/>
    </row>
    <row r="29" spans="1:36" ht="22.5" customHeight="1">
      <c r="I29" s="212" t="s">
        <v>1647</v>
      </c>
      <c r="AA29" s="784"/>
      <c r="AB29" s="784"/>
      <c r="AC29" s="784"/>
      <c r="AD29" s="1357"/>
      <c r="AE29" s="792"/>
      <c r="AF29" s="796"/>
      <c r="AG29" s="796"/>
      <c r="AH29" s="796"/>
      <c r="AI29" s="796"/>
      <c r="AJ29" s="796"/>
    </row>
    <row r="30" spans="1:36" ht="22.5" customHeight="1">
      <c r="AA30" s="784"/>
      <c r="AB30" s="784"/>
      <c r="AC30" s="784"/>
      <c r="AD30" s="1357"/>
      <c r="AE30" s="792"/>
      <c r="AF30" s="796"/>
      <c r="AG30" s="796"/>
      <c r="AH30" s="796"/>
      <c r="AI30" s="796"/>
      <c r="AJ30" s="796"/>
    </row>
    <row r="31" spans="1:36" ht="22.5" customHeight="1">
      <c r="AA31" s="784"/>
      <c r="AB31" s="784"/>
      <c r="AC31" s="784"/>
      <c r="AD31" s="1357"/>
      <c r="AE31" s="792"/>
      <c r="AF31" s="796"/>
      <c r="AG31" s="796"/>
      <c r="AH31" s="796"/>
      <c r="AI31" s="796"/>
      <c r="AJ31" s="796"/>
    </row>
    <row r="32" spans="1:36" ht="22.5" customHeight="1">
      <c r="AA32" s="784"/>
      <c r="AB32" s="784"/>
      <c r="AC32" s="784"/>
      <c r="AD32" s="1357"/>
      <c r="AE32" s="792"/>
      <c r="AF32" s="796"/>
      <c r="AG32" s="796"/>
      <c r="AH32" s="796"/>
      <c r="AI32" s="796"/>
      <c r="AJ32" s="796"/>
    </row>
    <row r="33" spans="1:36" ht="22.5" customHeight="1">
      <c r="AA33" s="784"/>
      <c r="AB33" s="784"/>
      <c r="AC33" s="784"/>
      <c r="AD33" s="1357"/>
      <c r="AE33" s="792"/>
      <c r="AF33" s="796"/>
      <c r="AG33" s="796"/>
      <c r="AH33" s="796"/>
      <c r="AI33" s="796"/>
      <c r="AJ33" s="796"/>
    </row>
    <row r="34" spans="1:36" ht="22.5" customHeight="1"/>
    <row r="35" spans="1:36" ht="22.5" customHeight="1"/>
    <row r="36" spans="1:36" ht="22.5" customHeight="1">
      <c r="I36" s="785"/>
    </row>
    <row r="37" spans="1:36" ht="22.5" customHeight="1">
      <c r="J37" s="790"/>
      <c r="K37" s="444"/>
      <c r="L37" s="444"/>
      <c r="M37" s="444"/>
      <c r="N37" s="444"/>
      <c r="O37" s="444"/>
      <c r="P37" s="444"/>
      <c r="Q37" s="444"/>
      <c r="R37" s="444"/>
      <c r="S37" s="444"/>
      <c r="T37" s="444"/>
      <c r="U37" s="444"/>
      <c r="V37" s="444"/>
      <c r="W37" s="444"/>
      <c r="X37" s="444"/>
      <c r="Y37" s="444"/>
    </row>
    <row r="38" spans="1:36" ht="22.5" customHeight="1">
      <c r="J38" s="444"/>
      <c r="K38" s="444"/>
      <c r="L38" s="444"/>
      <c r="M38" s="444"/>
      <c r="N38" s="444"/>
      <c r="O38" s="444"/>
      <c r="P38" s="444"/>
      <c r="Q38" s="444"/>
      <c r="R38" s="444"/>
      <c r="S38" s="444"/>
      <c r="T38" s="444"/>
      <c r="U38" s="444"/>
      <c r="V38" s="444"/>
      <c r="W38" s="444"/>
      <c r="X38" s="444"/>
      <c r="Y38" s="444"/>
    </row>
    <row r="39" spans="1:36" ht="22.5" customHeight="1">
      <c r="J39" s="444"/>
      <c r="K39" s="444"/>
      <c r="L39" s="444"/>
      <c r="M39" s="444"/>
      <c r="N39" s="444"/>
      <c r="O39" s="444"/>
      <c r="P39" s="444"/>
      <c r="Q39" s="444"/>
      <c r="R39" s="444"/>
      <c r="S39" s="444"/>
      <c r="T39" s="444"/>
      <c r="U39" s="444"/>
      <c r="V39" s="444"/>
      <c r="W39" s="444"/>
      <c r="X39" s="444"/>
      <c r="Y39" s="444"/>
    </row>
    <row r="40" spans="1:36" ht="22.5" customHeight="1">
      <c r="J40" s="444"/>
      <c r="K40" s="444"/>
      <c r="L40" s="444"/>
      <c r="M40" s="444"/>
      <c r="N40" s="444"/>
      <c r="O40" s="444"/>
      <c r="P40" s="444"/>
      <c r="Q40" s="444"/>
      <c r="R40" s="444"/>
      <c r="S40" s="444"/>
      <c r="T40" s="444"/>
      <c r="U40" s="444"/>
      <c r="V40" s="444"/>
      <c r="W40" s="444"/>
      <c r="X40" s="444"/>
      <c r="Y40" s="444"/>
      <c r="Z40" s="794"/>
      <c r="AA40" s="794"/>
      <c r="AB40" s="794"/>
      <c r="AC40" s="794"/>
      <c r="AD40" s="794"/>
      <c r="AE40" s="794"/>
      <c r="AF40" s="794"/>
    </row>
    <row r="41" spans="1:36" ht="22.5" customHeight="1">
      <c r="J41" s="444"/>
      <c r="K41" s="444"/>
      <c r="L41" s="444"/>
      <c r="M41" s="444"/>
      <c r="N41" s="444"/>
      <c r="O41" s="444"/>
      <c r="P41" s="444"/>
      <c r="Q41" s="444"/>
      <c r="R41" s="444"/>
      <c r="S41" s="444"/>
      <c r="T41" s="444"/>
      <c r="U41" s="444"/>
      <c r="V41" s="444"/>
      <c r="W41" s="444"/>
      <c r="X41" s="444"/>
      <c r="Y41" s="444"/>
      <c r="Z41" s="794"/>
      <c r="AA41" s="794"/>
      <c r="AB41" s="794"/>
      <c r="AC41" s="794"/>
      <c r="AD41" s="794"/>
      <c r="AE41" s="794"/>
      <c r="AF41" s="794"/>
    </row>
    <row r="42" spans="1:36" ht="22.5" customHeight="1">
      <c r="H42" s="323"/>
      <c r="I42" s="794"/>
      <c r="J42" s="784"/>
      <c r="K42" s="784"/>
      <c r="L42" s="784"/>
      <c r="M42" s="784"/>
      <c r="N42" s="784"/>
      <c r="O42" s="784"/>
      <c r="P42" s="784"/>
      <c r="Q42" s="784"/>
      <c r="R42" s="784"/>
      <c r="S42" s="784"/>
      <c r="T42" s="784"/>
      <c r="U42" s="444"/>
      <c r="V42" s="444"/>
      <c r="W42" s="444"/>
      <c r="X42" s="444"/>
      <c r="Y42" s="444"/>
      <c r="Z42" s="794"/>
      <c r="AA42" s="794"/>
      <c r="AB42" s="794"/>
      <c r="AC42" s="794"/>
      <c r="AD42" s="794"/>
      <c r="AE42" s="794"/>
      <c r="AF42" s="794"/>
    </row>
    <row r="43" spans="1:36" ht="22.5" customHeight="1">
      <c r="H43" s="323"/>
      <c r="I43" s="794"/>
      <c r="J43" s="784"/>
      <c r="K43" s="784"/>
      <c r="L43" s="784"/>
      <c r="M43" s="784"/>
      <c r="N43" s="784"/>
      <c r="O43" s="784"/>
      <c r="P43" s="784"/>
      <c r="Q43" s="784"/>
      <c r="R43" s="784"/>
      <c r="S43" s="784"/>
      <c r="T43" s="784"/>
      <c r="U43" s="444"/>
      <c r="V43" s="444"/>
      <c r="W43" s="444"/>
      <c r="X43" s="444"/>
      <c r="Y43" s="444"/>
      <c r="Z43" s="794"/>
      <c r="AA43" s="794"/>
      <c r="AB43" s="794"/>
      <c r="AC43" s="794"/>
      <c r="AD43" s="794"/>
      <c r="AE43" s="794"/>
      <c r="AF43" s="794"/>
    </row>
    <row r="44" spans="1:36" ht="22.5" customHeight="1">
      <c r="H44" s="323"/>
      <c r="I44" s="787"/>
      <c r="J44" s="791"/>
      <c r="K44" s="791"/>
      <c r="L44" s="791"/>
      <c r="M44" s="791"/>
      <c r="N44" s="791"/>
      <c r="O44" s="791"/>
      <c r="P44" s="791"/>
      <c r="Q44" s="791"/>
      <c r="R44" s="791"/>
      <c r="S44" s="791"/>
      <c r="T44" s="791"/>
      <c r="U44" s="791"/>
      <c r="V44" s="791"/>
      <c r="W44" s="791"/>
      <c r="X44" s="791"/>
      <c r="Y44" s="791"/>
      <c r="Z44" s="791"/>
      <c r="AA44" s="797"/>
      <c r="AB44" s="797"/>
      <c r="AC44" s="797"/>
      <c r="AD44" s="794"/>
      <c r="AE44" s="794"/>
      <c r="AF44" s="794"/>
    </row>
    <row r="45" spans="1:36" ht="22.5" customHeight="1">
      <c r="A45" s="792"/>
      <c r="H45" s="323"/>
      <c r="I45" s="794"/>
      <c r="J45" s="794"/>
      <c r="K45" s="794"/>
      <c r="L45" s="794"/>
      <c r="M45" s="794"/>
      <c r="N45" s="794"/>
      <c r="O45" s="794"/>
      <c r="P45" s="794"/>
      <c r="Q45" s="794"/>
      <c r="R45" s="794"/>
      <c r="S45" s="794"/>
      <c r="T45" s="794"/>
      <c r="Z45" s="794"/>
      <c r="AA45" s="794"/>
      <c r="AB45" s="794"/>
      <c r="AC45" s="798"/>
      <c r="AD45" s="794"/>
      <c r="AE45" s="794"/>
      <c r="AF45" s="794"/>
    </row>
    <row r="46" spans="1:36" ht="22.5" customHeight="1">
      <c r="H46" s="323"/>
      <c r="I46" s="794"/>
      <c r="J46" s="794"/>
      <c r="K46" s="794"/>
      <c r="L46" s="794"/>
      <c r="M46" s="794"/>
      <c r="N46" s="794"/>
      <c r="O46" s="794"/>
      <c r="P46" s="794"/>
      <c r="Q46" s="794"/>
      <c r="R46" s="794"/>
      <c r="S46" s="794"/>
      <c r="T46" s="794"/>
      <c r="Z46" s="794"/>
      <c r="AA46" s="794"/>
      <c r="AB46" s="794"/>
      <c r="AC46" s="794"/>
      <c r="AD46" s="794"/>
      <c r="AE46" s="794"/>
      <c r="AF46" s="794"/>
    </row>
    <row r="47" spans="1:36" ht="22.5" customHeight="1">
      <c r="H47" s="323"/>
      <c r="I47" s="801" t="s">
        <v>1648</v>
      </c>
      <c r="J47" s="794"/>
      <c r="K47" s="794"/>
      <c r="L47" s="794"/>
      <c r="M47" s="794"/>
      <c r="N47" s="794"/>
      <c r="O47" s="794"/>
      <c r="P47" s="794"/>
      <c r="Q47" s="794"/>
      <c r="R47" s="794"/>
      <c r="S47" s="794"/>
      <c r="T47" s="794"/>
      <c r="Z47" s="794"/>
      <c r="AA47" s="794"/>
      <c r="AB47" s="794"/>
      <c r="AC47" s="794"/>
      <c r="AD47" s="794"/>
      <c r="AE47" s="794"/>
      <c r="AF47" s="794"/>
    </row>
    <row r="48" spans="1:36" ht="22.5" customHeight="1">
      <c r="Z48" s="794"/>
      <c r="AA48" s="794"/>
      <c r="AB48" s="794"/>
      <c r="AC48" s="794"/>
      <c r="AD48" s="794"/>
      <c r="AE48" s="794"/>
      <c r="AF48" s="794"/>
    </row>
    <row r="49" spans="26:32" ht="22.5" customHeight="1">
      <c r="Z49" s="794"/>
      <c r="AA49" s="794"/>
      <c r="AB49" s="794"/>
      <c r="AC49" s="794"/>
      <c r="AD49" s="794"/>
      <c r="AE49" s="794"/>
      <c r="AF49" s="794"/>
    </row>
    <row r="50" spans="26:32" ht="22.5" customHeight="1">
      <c r="Z50" s="794"/>
      <c r="AA50" s="794"/>
      <c r="AB50" s="794"/>
      <c r="AC50" s="794"/>
      <c r="AD50" s="794"/>
      <c r="AE50" s="794"/>
      <c r="AF50" s="794"/>
    </row>
    <row r="51" spans="26:32" ht="22.5" customHeight="1">
      <c r="Z51" s="794"/>
      <c r="AA51" s="794"/>
      <c r="AB51" s="794"/>
      <c r="AC51" s="794"/>
      <c r="AD51" s="794"/>
      <c r="AE51" s="794"/>
      <c r="AF51" s="794"/>
    </row>
    <row r="52" spans="26:32" ht="22.5" customHeight="1">
      <c r="Z52" s="794"/>
      <c r="AA52" s="794"/>
      <c r="AB52" s="794"/>
      <c r="AC52" s="794"/>
      <c r="AD52" s="794"/>
      <c r="AE52" s="794"/>
      <c r="AF52" s="794"/>
    </row>
    <row r="53" spans="26:32" ht="22.5" customHeight="1">
      <c r="Z53" s="794"/>
      <c r="AA53" s="794"/>
      <c r="AB53" s="794"/>
      <c r="AC53" s="794"/>
      <c r="AD53" s="794"/>
      <c r="AE53" s="794"/>
      <c r="AF53" s="794"/>
    </row>
    <row r="54" spans="26:32" ht="22.5" customHeight="1">
      <c r="Z54" s="794"/>
      <c r="AA54" s="794"/>
      <c r="AB54" s="794"/>
      <c r="AC54" s="794"/>
      <c r="AD54" s="794"/>
      <c r="AE54" s="794"/>
      <c r="AF54" s="794"/>
    </row>
    <row r="55" spans="26:32" ht="22.5" customHeight="1">
      <c r="Z55" s="794"/>
      <c r="AA55" s="794"/>
      <c r="AB55" s="794"/>
      <c r="AC55" s="794"/>
      <c r="AD55" s="794"/>
      <c r="AE55" s="794"/>
      <c r="AF55" s="794"/>
    </row>
    <row r="56" spans="26:32" ht="22.5" customHeight="1">
      <c r="Z56" s="794"/>
      <c r="AA56" s="794"/>
      <c r="AB56" s="794"/>
      <c r="AC56" s="794"/>
      <c r="AD56" s="794"/>
      <c r="AE56" s="794"/>
      <c r="AF56" s="794"/>
    </row>
    <row r="57" spans="26:32" ht="22.5" customHeight="1">
      <c r="Z57" s="794"/>
      <c r="AA57" s="794"/>
      <c r="AB57" s="794"/>
      <c r="AC57" s="794"/>
      <c r="AD57" s="794"/>
      <c r="AE57" s="794"/>
      <c r="AF57" s="794"/>
    </row>
    <row r="58" spans="26:32" ht="22.5" customHeight="1">
      <c r="Z58" s="794"/>
      <c r="AA58" s="794"/>
      <c r="AB58" s="794"/>
      <c r="AC58" s="794"/>
      <c r="AD58" s="794"/>
      <c r="AE58" s="794"/>
      <c r="AF58" s="794"/>
    </row>
    <row r="59" spans="26:32" ht="22.5" customHeight="1">
      <c r="Z59" s="794"/>
      <c r="AA59" s="794"/>
      <c r="AB59" s="794"/>
      <c r="AC59" s="794"/>
      <c r="AD59" s="794"/>
      <c r="AE59" s="794"/>
      <c r="AF59" s="794"/>
    </row>
    <row r="60" spans="26:32" ht="22.5" customHeight="1">
      <c r="Z60" s="794"/>
      <c r="AA60" s="794"/>
      <c r="AB60" s="794"/>
      <c r="AC60" s="794"/>
      <c r="AD60" s="794"/>
      <c r="AE60" s="794"/>
      <c r="AF60" s="794"/>
    </row>
    <row r="61" spans="26:32" ht="22.5" customHeight="1">
      <c r="Z61" s="794"/>
      <c r="AA61" s="794"/>
      <c r="AB61" s="794"/>
      <c r="AC61" s="794"/>
      <c r="AD61" s="794"/>
      <c r="AE61" s="794"/>
      <c r="AF61" s="794"/>
    </row>
    <row r="62" spans="26:32" ht="22.5" customHeight="1">
      <c r="Z62" s="794"/>
      <c r="AA62" s="794"/>
      <c r="AB62" s="794"/>
      <c r="AC62" s="794"/>
      <c r="AD62" s="794"/>
      <c r="AE62" s="794"/>
      <c r="AF62" s="794"/>
    </row>
    <row r="63" spans="26:32" ht="22.5" customHeight="1">
      <c r="Z63" s="794"/>
      <c r="AA63" s="794"/>
      <c r="AB63" s="794"/>
      <c r="AC63" s="794"/>
      <c r="AD63" s="794"/>
      <c r="AE63" s="794"/>
      <c r="AF63" s="794"/>
    </row>
    <row r="64" spans="26:32" ht="22.5" customHeight="1">
      <c r="Z64" s="794"/>
      <c r="AA64" s="794"/>
      <c r="AB64" s="794"/>
      <c r="AC64" s="794"/>
      <c r="AD64" s="794"/>
      <c r="AE64" s="794"/>
      <c r="AF64" s="794"/>
    </row>
    <row r="65" spans="9:32" ht="22.5" customHeight="1">
      <c r="Z65" s="794"/>
      <c r="AA65" s="794"/>
      <c r="AB65" s="794"/>
      <c r="AC65" s="794"/>
      <c r="AD65" s="794"/>
      <c r="AE65" s="794"/>
      <c r="AF65" s="794"/>
    </row>
    <row r="66" spans="9:32" ht="22.5" customHeight="1">
      <c r="Z66" s="794"/>
      <c r="AA66" s="794"/>
      <c r="AB66" s="794"/>
      <c r="AC66" s="794"/>
      <c r="AD66" s="794"/>
      <c r="AE66" s="794"/>
      <c r="AF66" s="794"/>
    </row>
    <row r="67" spans="9:32" ht="22.5" customHeight="1">
      <c r="Z67" s="794"/>
      <c r="AA67" s="794"/>
      <c r="AB67" s="794"/>
      <c r="AC67" s="794"/>
      <c r="AD67" s="794"/>
      <c r="AE67" s="794"/>
      <c r="AF67" s="794"/>
    </row>
    <row r="68" spans="9:32" ht="22.5" customHeight="1">
      <c r="Z68" s="794"/>
      <c r="AA68" s="794"/>
      <c r="AB68" s="794"/>
      <c r="AC68" s="794"/>
      <c r="AD68" s="794"/>
      <c r="AE68" s="794"/>
      <c r="AF68" s="794"/>
    </row>
    <row r="69" spans="9:32" ht="22.5" customHeight="1">
      <c r="J69" s="793"/>
      <c r="K69" s="444"/>
      <c r="L69" s="444"/>
      <c r="M69" s="444"/>
      <c r="N69" s="444"/>
      <c r="O69" s="444"/>
      <c r="P69" s="444"/>
      <c r="Q69" s="444"/>
      <c r="R69" s="444"/>
      <c r="S69" s="444"/>
      <c r="T69" s="444"/>
      <c r="U69" s="444"/>
      <c r="V69" s="444"/>
      <c r="W69" s="444"/>
      <c r="X69" s="444"/>
      <c r="Y69" s="444"/>
      <c r="Z69" s="794"/>
      <c r="AA69" s="794"/>
      <c r="AB69" s="794"/>
      <c r="AC69" s="794"/>
      <c r="AD69" s="794"/>
      <c r="AE69" s="794"/>
      <c r="AF69" s="794"/>
    </row>
    <row r="70" spans="9:32" ht="22.5" customHeight="1">
      <c r="J70" s="444"/>
      <c r="K70" s="444"/>
      <c r="L70" s="444"/>
      <c r="M70" s="444"/>
      <c r="N70" s="444"/>
      <c r="O70" s="444"/>
      <c r="P70" s="444"/>
      <c r="Q70" s="444"/>
      <c r="R70" s="444"/>
      <c r="S70" s="444"/>
      <c r="T70" s="444"/>
      <c r="U70" s="444"/>
      <c r="V70" s="444"/>
      <c r="W70" s="444"/>
      <c r="X70" s="444"/>
      <c r="Y70" s="444"/>
      <c r="Z70" s="794"/>
      <c r="AA70" s="794"/>
      <c r="AB70" s="794"/>
      <c r="AC70" s="794"/>
      <c r="AD70" s="794"/>
      <c r="AE70" s="794"/>
      <c r="AF70" s="794"/>
    </row>
    <row r="71" spans="9:32" ht="22.5" customHeight="1">
      <c r="J71" s="444"/>
      <c r="K71" s="444"/>
      <c r="L71" s="444"/>
      <c r="M71" s="444"/>
      <c r="N71" s="444"/>
      <c r="O71" s="444"/>
      <c r="P71" s="444"/>
      <c r="Q71" s="444"/>
      <c r="R71" s="444"/>
      <c r="S71" s="444"/>
      <c r="T71" s="444"/>
      <c r="U71" s="444"/>
      <c r="V71" s="444"/>
      <c r="W71" s="444"/>
      <c r="X71" s="444"/>
      <c r="Y71" s="444"/>
      <c r="Z71" s="794"/>
      <c r="AA71" s="794"/>
      <c r="AB71" s="794"/>
      <c r="AC71" s="794"/>
      <c r="AD71" s="794"/>
      <c r="AE71" s="794"/>
      <c r="AF71" s="794"/>
    </row>
    <row r="72" spans="9:32" ht="22.5" customHeight="1">
      <c r="J72" s="444"/>
      <c r="K72" s="444"/>
      <c r="L72" s="444"/>
      <c r="M72" s="444"/>
      <c r="N72" s="444"/>
      <c r="O72" s="444"/>
      <c r="P72" s="444"/>
      <c r="Q72" s="444"/>
      <c r="R72" s="444"/>
      <c r="S72" s="444"/>
      <c r="T72" s="444"/>
      <c r="U72" s="444"/>
      <c r="V72" s="444"/>
      <c r="W72" s="444"/>
      <c r="X72" s="444"/>
      <c r="Y72" s="444"/>
      <c r="Z72" s="794"/>
      <c r="AA72" s="794"/>
      <c r="AB72" s="794"/>
      <c r="AC72" s="794"/>
      <c r="AD72" s="794"/>
      <c r="AE72" s="794"/>
      <c r="AF72" s="794"/>
    </row>
    <row r="73" spans="9:32" ht="22.5" customHeight="1">
      <c r="J73" s="444"/>
      <c r="K73" s="444"/>
      <c r="L73" s="444"/>
      <c r="M73" s="444"/>
      <c r="N73" s="444"/>
      <c r="O73" s="444"/>
      <c r="P73" s="444"/>
      <c r="Q73" s="444"/>
      <c r="R73" s="444"/>
      <c r="S73" s="444"/>
      <c r="T73" s="444"/>
      <c r="U73" s="444"/>
      <c r="V73" s="444"/>
      <c r="W73" s="444"/>
      <c r="X73" s="444"/>
      <c r="Y73" s="444"/>
      <c r="Z73" s="794"/>
      <c r="AA73" s="794"/>
      <c r="AB73" s="794"/>
      <c r="AC73" s="794"/>
      <c r="AD73" s="794"/>
      <c r="AE73" s="794"/>
      <c r="AF73" s="794"/>
    </row>
    <row r="74" spans="9:32" ht="22.5" customHeight="1">
      <c r="J74" s="444"/>
      <c r="K74" s="444"/>
      <c r="L74" s="444"/>
      <c r="M74" s="444"/>
      <c r="N74" s="444"/>
      <c r="O74" s="444"/>
      <c r="P74" s="444"/>
      <c r="Q74" s="444"/>
      <c r="R74" s="444"/>
      <c r="S74" s="444"/>
      <c r="T74" s="444"/>
      <c r="U74" s="444"/>
      <c r="V74" s="444"/>
      <c r="W74" s="444"/>
      <c r="X74" s="444"/>
      <c r="Y74" s="444"/>
      <c r="Z74" s="794"/>
      <c r="AA74" s="794"/>
      <c r="AB74" s="794"/>
      <c r="AC74" s="794"/>
      <c r="AD74" s="794"/>
      <c r="AE74" s="794"/>
      <c r="AF74" s="794"/>
    </row>
    <row r="75" spans="9:32" ht="22.5" customHeight="1">
      <c r="Z75" s="794"/>
      <c r="AA75" s="794"/>
      <c r="AB75" s="794"/>
      <c r="AC75" s="794"/>
      <c r="AD75" s="794"/>
      <c r="AE75" s="794"/>
      <c r="AF75" s="794"/>
    </row>
    <row r="76" spans="9:32" ht="22.5" customHeight="1">
      <c r="I76" s="787"/>
      <c r="J76" s="784"/>
      <c r="K76" s="784"/>
      <c r="L76" s="784"/>
      <c r="M76" s="784"/>
      <c r="N76" s="784"/>
      <c r="O76" s="784"/>
      <c r="P76" s="784"/>
      <c r="Q76" s="784"/>
      <c r="R76" s="784"/>
      <c r="S76" s="784"/>
      <c r="T76" s="784"/>
      <c r="U76" s="784"/>
      <c r="V76" s="784"/>
      <c r="W76" s="784"/>
      <c r="X76" s="784"/>
      <c r="Y76" s="784"/>
      <c r="Z76" s="784"/>
      <c r="AA76" s="794"/>
      <c r="AB76" s="794"/>
      <c r="AC76" s="794"/>
      <c r="AD76" s="794"/>
      <c r="AE76" s="794"/>
      <c r="AF76" s="794"/>
    </row>
    <row r="77" spans="9:32" ht="22.5" customHeight="1">
      <c r="Z77" s="794"/>
      <c r="AA77" s="794"/>
      <c r="AB77" s="794"/>
      <c r="AC77" s="794"/>
      <c r="AD77" s="794"/>
      <c r="AE77" s="794"/>
      <c r="AF77" s="794"/>
    </row>
    <row r="78" spans="9:32" ht="22.5" customHeight="1">
      <c r="Z78" s="794"/>
      <c r="AA78" s="794"/>
      <c r="AB78" s="794"/>
      <c r="AC78" s="794"/>
      <c r="AD78" s="794"/>
      <c r="AE78" s="794"/>
      <c r="AF78" s="794"/>
    </row>
    <row r="79" spans="9:32" ht="22.5" customHeight="1">
      <c r="Z79" s="794"/>
      <c r="AA79" s="794"/>
      <c r="AB79" s="794"/>
      <c r="AC79" s="794"/>
      <c r="AD79" s="794"/>
      <c r="AE79" s="794"/>
      <c r="AF79" s="794"/>
    </row>
    <row r="80" spans="9:32" ht="22.5" customHeight="1">
      <c r="Z80" s="794"/>
      <c r="AA80" s="794"/>
      <c r="AB80" s="794"/>
      <c r="AC80" s="794"/>
      <c r="AD80" s="794"/>
      <c r="AE80" s="794"/>
      <c r="AF80" s="794"/>
    </row>
    <row r="81" spans="26:32" ht="22.5" customHeight="1">
      <c r="Z81" s="794"/>
      <c r="AA81" s="794"/>
      <c r="AB81" s="794"/>
      <c r="AC81" s="794"/>
      <c r="AD81" s="794"/>
      <c r="AE81" s="794"/>
      <c r="AF81" s="794"/>
    </row>
    <row r="82" spans="26:32" ht="22.5" customHeight="1">
      <c r="Z82" s="794"/>
      <c r="AA82" s="794"/>
      <c r="AB82" s="794"/>
      <c r="AC82" s="794"/>
      <c r="AD82" s="794"/>
      <c r="AE82" s="794"/>
      <c r="AF82" s="794"/>
    </row>
    <row r="83" spans="26:32" ht="22.5" customHeight="1">
      <c r="Z83" s="794"/>
      <c r="AA83" s="794"/>
      <c r="AB83" s="794"/>
      <c r="AC83" s="794"/>
      <c r="AD83" s="794"/>
      <c r="AE83" s="794"/>
      <c r="AF83" s="794"/>
    </row>
    <row r="84" spans="26:32" ht="22.5" customHeight="1">
      <c r="Z84" s="794"/>
      <c r="AA84" s="794"/>
      <c r="AB84" s="794"/>
      <c r="AC84" s="794"/>
      <c r="AD84" s="794"/>
      <c r="AE84" s="794"/>
      <c r="AF84" s="794"/>
    </row>
    <row r="85" spans="26:32" ht="22.5" customHeight="1">
      <c r="Z85" s="794"/>
      <c r="AA85" s="794"/>
      <c r="AB85" s="794"/>
      <c r="AC85" s="794"/>
      <c r="AD85" s="794"/>
      <c r="AE85" s="794"/>
      <c r="AF85" s="794"/>
    </row>
    <row r="86" spans="26:32" ht="22.5" customHeight="1">
      <c r="Z86" s="794"/>
      <c r="AA86" s="794"/>
      <c r="AB86" s="794"/>
      <c r="AC86" s="794"/>
      <c r="AD86" s="794"/>
      <c r="AE86" s="794"/>
      <c r="AF86" s="794"/>
    </row>
    <row r="87" spans="26:32" ht="22.5" customHeight="1">
      <c r="Z87" s="794"/>
      <c r="AA87" s="794"/>
      <c r="AB87" s="794"/>
      <c r="AC87" s="794"/>
      <c r="AD87" s="794"/>
      <c r="AE87" s="794"/>
      <c r="AF87" s="794"/>
    </row>
    <row r="88" spans="26:32" ht="22.5" customHeight="1">
      <c r="Z88" s="794"/>
      <c r="AA88" s="794"/>
      <c r="AB88" s="794"/>
      <c r="AC88" s="794"/>
      <c r="AD88" s="794"/>
      <c r="AE88" s="794"/>
      <c r="AF88" s="794"/>
    </row>
    <row r="89" spans="26:32" ht="22.5" customHeight="1">
      <c r="Z89" s="794"/>
      <c r="AA89" s="794"/>
      <c r="AB89" s="794"/>
      <c r="AC89" s="794"/>
      <c r="AD89" s="794"/>
      <c r="AE89" s="794"/>
      <c r="AF89" s="794"/>
    </row>
    <row r="90" spans="26:32" ht="22.5" customHeight="1">
      <c r="Z90" s="794"/>
      <c r="AA90" s="794"/>
      <c r="AB90" s="794"/>
      <c r="AC90" s="794"/>
      <c r="AD90" s="794"/>
      <c r="AE90" s="794"/>
      <c r="AF90" s="794"/>
    </row>
    <row r="91" spans="26:32" ht="22.5" customHeight="1">
      <c r="Z91" s="794"/>
      <c r="AA91" s="794"/>
      <c r="AB91" s="794"/>
      <c r="AC91" s="794"/>
      <c r="AD91" s="794"/>
      <c r="AE91" s="794"/>
      <c r="AF91" s="794"/>
    </row>
    <row r="92" spans="26:32" ht="22.5" customHeight="1">
      <c r="Z92" s="794"/>
      <c r="AA92" s="794"/>
      <c r="AB92" s="794"/>
      <c r="AC92" s="794"/>
      <c r="AD92" s="794"/>
      <c r="AE92" s="794"/>
      <c r="AF92" s="794"/>
    </row>
    <row r="93" spans="26:32" ht="22.5" customHeight="1">
      <c r="Z93" s="794"/>
      <c r="AA93" s="794"/>
      <c r="AB93" s="794"/>
      <c r="AC93" s="794"/>
      <c r="AD93" s="794"/>
      <c r="AE93" s="794"/>
      <c r="AF93" s="794"/>
    </row>
    <row r="94" spans="26:32" ht="22.5" customHeight="1">
      <c r="Z94" s="794"/>
      <c r="AA94" s="794"/>
      <c r="AB94" s="794"/>
      <c r="AC94" s="794"/>
      <c r="AD94" s="794"/>
      <c r="AE94" s="794"/>
      <c r="AF94" s="794"/>
    </row>
    <row r="95" spans="26:32" ht="22.5" customHeight="1">
      <c r="Z95" s="794"/>
      <c r="AA95" s="794"/>
      <c r="AB95" s="1359"/>
      <c r="AC95" s="1359"/>
      <c r="AD95" s="1359"/>
      <c r="AE95" s="1359"/>
      <c r="AF95" s="794"/>
    </row>
    <row r="96" spans="26:32" ht="22.5" customHeight="1">
      <c r="Z96" s="794"/>
      <c r="AA96" s="794"/>
      <c r="AB96" s="1359"/>
      <c r="AC96" s="1359"/>
      <c r="AD96" s="1359"/>
      <c r="AE96" s="1359"/>
      <c r="AF96" s="794"/>
    </row>
    <row r="97" spans="10:32" ht="22.5" customHeight="1">
      <c r="Z97" s="794"/>
      <c r="AA97" s="794"/>
      <c r="AB97" s="1359"/>
      <c r="AC97" s="1359"/>
      <c r="AD97" s="1359"/>
      <c r="AE97" s="1359"/>
      <c r="AF97" s="794"/>
    </row>
    <row r="98" spans="10:32" ht="22.5" customHeight="1">
      <c r="Z98" s="794"/>
      <c r="AA98" s="794"/>
      <c r="AB98" s="1359"/>
      <c r="AC98" s="1359"/>
      <c r="AD98" s="1359"/>
      <c r="AE98" s="1359"/>
      <c r="AF98" s="794"/>
    </row>
    <row r="99" spans="10:32" ht="22.5" customHeight="1">
      <c r="Z99" s="794"/>
      <c r="AA99" s="794"/>
      <c r="AB99" s="1359"/>
      <c r="AC99" s="1359"/>
      <c r="AD99" s="1359"/>
      <c r="AE99" s="1359"/>
      <c r="AF99" s="794"/>
    </row>
    <row r="100" spans="10:32" ht="22.5" customHeight="1">
      <c r="Z100" s="794"/>
      <c r="AA100" s="794"/>
      <c r="AB100" s="1359"/>
      <c r="AC100" s="1359"/>
      <c r="AD100" s="1359"/>
      <c r="AE100" s="1359"/>
      <c r="AF100" s="794"/>
    </row>
    <row r="101" spans="10:32" ht="22.5" customHeight="1">
      <c r="J101" s="793"/>
      <c r="K101" s="444"/>
      <c r="L101" s="444"/>
      <c r="M101" s="444"/>
      <c r="N101" s="444"/>
      <c r="O101" s="444"/>
      <c r="P101" s="444"/>
      <c r="Q101" s="444"/>
      <c r="R101" s="444"/>
      <c r="S101" s="444"/>
      <c r="T101" s="444"/>
      <c r="U101" s="444"/>
      <c r="V101" s="444"/>
      <c r="W101" s="444"/>
      <c r="X101" s="444"/>
      <c r="Y101" s="444"/>
      <c r="Z101" s="794"/>
      <c r="AA101" s="794"/>
      <c r="AB101" s="1359"/>
      <c r="AC101" s="1359"/>
      <c r="AD101" s="1359"/>
      <c r="AE101" s="1359"/>
      <c r="AF101" s="794"/>
    </row>
    <row r="102" spans="10:32" ht="22.5" customHeight="1">
      <c r="J102" s="444"/>
      <c r="K102" s="444"/>
      <c r="L102" s="444"/>
      <c r="M102" s="444"/>
      <c r="N102" s="444"/>
      <c r="O102" s="444"/>
      <c r="P102" s="444"/>
      <c r="Q102" s="444"/>
      <c r="R102" s="444"/>
      <c r="S102" s="444"/>
      <c r="T102" s="444"/>
      <c r="U102" s="444"/>
      <c r="V102" s="444"/>
      <c r="W102" s="444"/>
      <c r="X102" s="444"/>
      <c r="Y102" s="444"/>
      <c r="Z102" s="794"/>
      <c r="AA102" s="794"/>
      <c r="AB102" s="1359"/>
      <c r="AC102" s="1359"/>
      <c r="AD102" s="1359"/>
      <c r="AE102" s="1359"/>
      <c r="AF102" s="794"/>
    </row>
    <row r="103" spans="10:32" ht="22.5" customHeight="1">
      <c r="J103" s="444"/>
      <c r="K103" s="444"/>
      <c r="L103" s="444"/>
      <c r="M103" s="444"/>
      <c r="N103" s="444"/>
      <c r="O103" s="444"/>
      <c r="P103" s="444"/>
      <c r="Q103" s="444"/>
      <c r="R103" s="444"/>
      <c r="S103" s="444"/>
      <c r="T103" s="444"/>
      <c r="U103" s="444"/>
      <c r="V103" s="444"/>
      <c r="W103" s="444"/>
      <c r="X103" s="444"/>
      <c r="Y103" s="444"/>
      <c r="Z103" s="794"/>
      <c r="AA103" s="794"/>
      <c r="AB103" s="794"/>
      <c r="AC103" s="794"/>
      <c r="AD103" s="794"/>
      <c r="AE103" s="794"/>
      <c r="AF103" s="794"/>
    </row>
    <row r="104" spans="10:32" ht="22.5" customHeight="1">
      <c r="J104" s="444"/>
      <c r="K104" s="444"/>
      <c r="L104" s="444"/>
      <c r="M104" s="444"/>
      <c r="N104" s="444"/>
      <c r="O104" s="444"/>
      <c r="P104" s="444"/>
      <c r="Q104" s="444"/>
      <c r="R104" s="444"/>
      <c r="S104" s="444"/>
      <c r="T104" s="444"/>
      <c r="U104" s="444"/>
      <c r="V104" s="444"/>
      <c r="W104" s="444"/>
      <c r="X104" s="444"/>
      <c r="Y104" s="444"/>
      <c r="Z104" s="794"/>
      <c r="AA104" s="794"/>
      <c r="AB104" s="794"/>
      <c r="AC104" s="794"/>
      <c r="AD104" s="794"/>
      <c r="AE104" s="794"/>
      <c r="AF104" s="794"/>
    </row>
    <row r="105" spans="10:32" ht="22.5" customHeight="1">
      <c r="J105" s="444"/>
      <c r="K105" s="444"/>
      <c r="L105" s="444"/>
      <c r="M105" s="444"/>
      <c r="N105" s="444"/>
      <c r="O105" s="444"/>
      <c r="P105" s="444"/>
      <c r="Q105" s="444"/>
      <c r="R105" s="444"/>
      <c r="S105" s="444"/>
      <c r="T105" s="444"/>
      <c r="U105" s="444"/>
      <c r="V105" s="444"/>
      <c r="W105" s="444"/>
      <c r="X105" s="444"/>
      <c r="Y105" s="444"/>
      <c r="Z105" s="794"/>
      <c r="AA105" s="794"/>
      <c r="AB105" s="794"/>
      <c r="AC105" s="794"/>
      <c r="AD105" s="794"/>
      <c r="AE105" s="794"/>
      <c r="AF105" s="794"/>
    </row>
    <row r="106" spans="10:32" ht="22.5" customHeight="1">
      <c r="J106" s="444"/>
      <c r="K106" s="444"/>
      <c r="L106" s="444"/>
      <c r="M106" s="444"/>
      <c r="N106" s="444"/>
      <c r="O106" s="444"/>
      <c r="P106" s="444"/>
      <c r="Q106" s="444"/>
      <c r="R106" s="444"/>
      <c r="S106" s="444"/>
      <c r="T106" s="444"/>
      <c r="U106" s="444"/>
      <c r="V106" s="444"/>
      <c r="W106" s="444"/>
      <c r="X106" s="444"/>
      <c r="Y106" s="444"/>
      <c r="Z106" s="794"/>
      <c r="AA106" s="794"/>
      <c r="AB106" s="794"/>
      <c r="AC106" s="794"/>
      <c r="AD106" s="794"/>
      <c r="AE106" s="794"/>
      <c r="AF106" s="794"/>
    </row>
    <row r="107" spans="10:32" ht="22.5" customHeight="1">
      <c r="J107" s="444"/>
      <c r="K107" s="444"/>
      <c r="L107" s="444"/>
      <c r="M107" s="444"/>
      <c r="N107" s="444"/>
      <c r="O107" s="444"/>
      <c r="P107" s="444"/>
      <c r="Q107" s="444"/>
      <c r="R107" s="444"/>
      <c r="S107" s="444"/>
      <c r="T107" s="444"/>
      <c r="U107" s="444"/>
      <c r="V107" s="444"/>
      <c r="W107" s="444"/>
      <c r="X107" s="444"/>
      <c r="Y107" s="444"/>
      <c r="Z107" s="794"/>
      <c r="AA107" s="794"/>
      <c r="AB107" s="794"/>
      <c r="AC107" s="794"/>
      <c r="AD107" s="794"/>
      <c r="AE107" s="794"/>
      <c r="AF107" s="794"/>
    </row>
    <row r="108" spans="10:32" ht="22.5" customHeight="1">
      <c r="Z108" s="794"/>
      <c r="AA108" s="794"/>
      <c r="AB108" s="794"/>
      <c r="AC108" s="794"/>
      <c r="AD108" s="794"/>
      <c r="AE108" s="794"/>
      <c r="AF108" s="794"/>
    </row>
    <row r="109" spans="10:32" ht="22.5" customHeight="1">
      <c r="Z109" s="794"/>
      <c r="AA109" s="794"/>
      <c r="AB109" s="794"/>
      <c r="AC109" s="794"/>
      <c r="AD109" s="794"/>
      <c r="AE109" s="794"/>
      <c r="AF109" s="794"/>
    </row>
    <row r="110" spans="10:32" ht="22.5" customHeight="1">
      <c r="Z110" s="794"/>
      <c r="AA110" s="794"/>
      <c r="AB110" s="794"/>
      <c r="AC110" s="794"/>
      <c r="AD110" s="794"/>
      <c r="AE110" s="794"/>
      <c r="AF110" s="794"/>
    </row>
    <row r="111" spans="10:32" ht="22.5" customHeight="1">
      <c r="Z111" s="794"/>
      <c r="AA111" s="794"/>
      <c r="AB111" s="794"/>
      <c r="AC111" s="794"/>
      <c r="AD111" s="794"/>
      <c r="AE111" s="794"/>
      <c r="AF111" s="794"/>
    </row>
    <row r="112" spans="10:32" ht="22.5" customHeight="1">
      <c r="Z112" s="794"/>
      <c r="AA112" s="794"/>
      <c r="AB112" s="794"/>
      <c r="AC112" s="794"/>
      <c r="AD112" s="794"/>
      <c r="AE112" s="794"/>
      <c r="AF112" s="794"/>
    </row>
    <row r="113" spans="26:32" ht="22.5" customHeight="1">
      <c r="Z113" s="794"/>
      <c r="AA113" s="794"/>
      <c r="AB113" s="794"/>
      <c r="AC113" s="794"/>
      <c r="AD113" s="794"/>
      <c r="AE113" s="794"/>
      <c r="AF113" s="794"/>
    </row>
    <row r="114" spans="26:32" ht="22.5" customHeight="1"/>
    <row r="115" spans="26:32" ht="22.5" customHeight="1"/>
    <row r="116" spans="26:32" ht="22.5" customHeight="1"/>
    <row r="117" spans="26:32" ht="22.5" customHeight="1"/>
  </sheetData>
  <customSheetViews>
    <customSheetView guid="{7638DF67-4320-4B2E-8CED-F30400A22A6F}"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
    </customSheetView>
    <customSheetView guid="{033C36F7-E1E4-46BF-954B-BBA7310CE75C}"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2"/>
    </customSheetView>
    <customSheetView guid="{36472B0F-2A8F-4437-8A5B-DB8B4B6E968E}"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
    </customSheetView>
    <customSheetView guid="{2D0A6E8D-0408-4801-8FAA-C5FD88FF0EC2}"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
    </customSheetView>
    <customSheetView guid="{CCAE2F8D-A096-471A-A5DB-761473E75C80}"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5"/>
    </customSheetView>
    <customSheetView guid="{A70FDA42-82B2-4F14-8984-2E2044C05861}"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6"/>
    </customSheetView>
    <customSheetView guid="{F8F8F397-D6A3-4BD0-9E53-3D39483D1CBF}"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7"/>
    </customSheetView>
    <customSheetView guid="{D673FFEC-E07D-49B9-A0FC-BCF5FDFD2C67}"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8"/>
    </customSheetView>
    <customSheetView guid="{EE98275F-E3BA-4A7E-BE2A-0F7F35847352}"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9"/>
    </customSheetView>
    <customSheetView guid="{97E03D02-D480-4666-A6E1-59D4144B3FD9}" scale="86"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10"/>
    </customSheetView>
    <customSheetView guid="{9A3FFD83-48B2-47DA-8A5E-53892F5AF928}" scale="86" showPageBreaks="1" showGridLines="0" printArea="1">
      <selection activeCell="H33" sqref="H33"/>
      <pageMargins left="0.62992125984251968" right="0.39370078740157483" top="0.43307086614173229" bottom="0.28999999999999998" header="0.31496062992125984" footer="0.19685039370078741"/>
      <printOptions horizontalCentered="1"/>
      <pageSetup paperSize="9" scale="50" orientation="portrait" horizontalDpi="300" verticalDpi="300" r:id="rId11"/>
    </customSheetView>
    <customSheetView guid="{717D5D0E-03BD-42FE-B02F-A9FF9CADF1A5}"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2"/>
    </customSheetView>
    <customSheetView guid="{30A2590E-B68F-488E-B4E2-55E3D8A53AAC}"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3"/>
    </customSheetView>
    <customSheetView guid="{031DD57E-C293-423A-8DF7-B2FDC9241663}"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4"/>
    </customSheetView>
    <customSheetView guid="{F9B3178F-FE3C-420E-BE2A-18A94A5552B8}"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5"/>
    </customSheetView>
    <customSheetView guid="{F314B098-4B95-4B92-8423-CB04A69922DF}"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6"/>
    </customSheetView>
    <customSheetView guid="{BBA60712-7519-46EB-A3CF-B043CF2D8D90}" scale="86" showPageBreaks="1"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17"/>
    </customSheetView>
    <customSheetView guid="{FAEA9D20-506D-4159-8291-B8ED06C29A08}"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18"/>
    </customSheetView>
    <customSheetView guid="{499C3B7B-ECFB-4FFB-BA0B-0B7B9DCC326F}"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9"/>
    </customSheetView>
    <customSheetView guid="{582EB886-5348-41F7-B6C3-7D5782D3ACD9}" scale="86" showGridLines="0" topLeftCell="A25">
      <selection activeCell="F34" sqref="F34"/>
      <pageMargins left="0.62992125984251968" right="0.39370078740157483" top="0.43307086614173229" bottom="0.28999999999999998" header="0.31496062992125984" footer="0.19685039370078741"/>
      <printOptions horizontalCentered="1"/>
      <pageSetup paperSize="9" scale="50" orientation="portrait" horizontalDpi="300" verticalDpi="300" r:id="rId20"/>
    </customSheetView>
    <customSheetView guid="{67A28A89-E198-4A6E-809F-7C1EE1D592B0}"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1"/>
    </customSheetView>
    <customSheetView guid="{CED0B8D9-B004-48AD-A858-70C151F3F6A0}" scale="86" showPageBreaks="1"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2"/>
    </customSheetView>
    <customSheetView guid="{76A99285-706C-47CC-88FC-63EDE717FCB7}"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3"/>
    </customSheetView>
    <customSheetView guid="{00865AC3-5823-4499-87D6-A32864153DFC}"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4"/>
    </customSheetView>
    <customSheetView guid="{441DB8A6-A33C-419D-875A-3F2FFBE6E0E8}"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5"/>
    </customSheetView>
    <customSheetView guid="{2BC28E4B-9C81-4843-8B55-63150A8DD92B}"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6"/>
    </customSheetView>
    <customSheetView guid="{CEC8D9A4-667A-441A-B348-38BA69B851DA}"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7"/>
    </customSheetView>
    <customSheetView guid="{84F041DC-148A-40FE-A6D1-68C2D054DF55}"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8"/>
    </customSheetView>
    <customSheetView guid="{EA8DD5C4-37CD-4D83-93C6-8AAE3FA22626}"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9"/>
    </customSheetView>
    <customSheetView guid="{EB719729-E4E7-4A6B-A0F2-B45634A8A39C}"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0"/>
    </customSheetView>
    <customSheetView guid="{3BCE3315-BEC0-4AD9-A818-0BC0D795FE7B}"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1"/>
    </customSheetView>
    <customSheetView guid="{D5E8139D-26D3-42E5-96BB-6121322C48CB}"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2"/>
    </customSheetView>
    <customSheetView guid="{A7A537DD-3639-4028-8374-24EF93F7F50D}"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3"/>
    </customSheetView>
    <customSheetView guid="{0B51740E-E870-447D-82CF-F9426A0FDB8A}" scale="86" showGridLines="0" topLeftCell="A25">
      <selection activeCell="F34" sqref="F34"/>
      <pageMargins left="0.62992125984251968" right="0.39370078740157483" top="0.43307086614173229" bottom="0.28999999999999998" header="0.31496062992125984" footer="0.19685039370078741"/>
      <printOptions horizontalCentered="1"/>
      <pageSetup paperSize="9" scale="50" orientation="portrait" horizontalDpi="300" verticalDpi="300" r:id="rId34"/>
    </customSheetView>
    <customSheetView guid="{B25978DA-B72A-4DF3-B7F6-0B7323E18582}"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35"/>
    </customSheetView>
    <customSheetView guid="{1FD8CC80-ABBD-4004-965D-7C3A94C6060A}"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6"/>
    </customSheetView>
    <customSheetView guid="{4B3B3520-A8B7-4246-A658-5E3046C11156}"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7"/>
    </customSheetView>
    <customSheetView guid="{8AC86257-3275-45B0-9EB5-FCC978284538}"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8"/>
    </customSheetView>
    <customSheetView guid="{E45D6C9F-29CA-4814-BB11-FCF7794E8FD9}"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9"/>
    </customSheetView>
    <customSheetView guid="{8B4E2514-D1F2-4DC0-817C-9C588D7DCCCB}"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0"/>
    </customSheetView>
    <customSheetView guid="{C0326AA0-4A84-4874-8CF5-FBF582EDE8E4}"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1"/>
    </customSheetView>
    <customSheetView guid="{59B93C71-A242-4D48-B468-4BF3F954629F}" scale="86" showPageBreaks="1"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42"/>
    </customSheetView>
    <customSheetView guid="{1E58E4D1-4C75-4B8C-BEB1-17A46DD86746}"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3"/>
    </customSheetView>
    <customSheetView guid="{D71B0015-E1E5-4683-BC96-4B8372B0A92C}"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4"/>
    </customSheetView>
    <customSheetView guid="{7A9295A9-5D4A-4252-8AE5-EAA229FB3161}"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5"/>
    </customSheetView>
    <customSheetView guid="{034C4040-D496-4677-9760-C8AFC8A3816C}"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6"/>
    </customSheetView>
    <customSheetView guid="{430D13A4-4EC3-4F3B-94F5-67B604D20D98}" scale="86" showPageBreaks="1"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47"/>
    </customSheetView>
    <customSheetView guid="{337CCED3-5E6B-4E3D-BC98-489707EF974E}"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8"/>
    </customSheetView>
    <customSheetView guid="{0EDD8A79-DA95-4C03-AB90-8EF8BEF7366A}"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9"/>
    </customSheetView>
    <customSheetView guid="{214495F1-9B71-47E5-887D-A07A1A95C8B8}"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50"/>
    </customSheetView>
    <customSheetView guid="{CD8CBEF9-02F2-47BF-8155-972E366007BB}"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51"/>
    </customSheetView>
    <customSheetView guid="{BD61EDB6-A93F-4890-AEDE-32E26E64EB3F}"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52"/>
    </customSheetView>
    <customSheetView guid="{2551149C-B400-4FF7-9C66-7D38AF192CD3}" scale="86" showGridLines="0" printArea="1">
      <selection activeCell="D6" sqref="D6"/>
      <pageMargins left="0.62992125984251968" right="0.39370078740157483" top="0.43307086614173229" bottom="0.28999999999999998" header="0.31496062992125984" footer="0.19685039370078741"/>
      <printOptions horizontalCentered="1"/>
      <pageSetup paperSize="9" scale="50" orientation="portrait" horizontalDpi="300" verticalDpi="300" r:id="rId53"/>
    </customSheetView>
    <customSheetView guid="{F0A88F7F-B050-44D2-9557-2B68B424EAF3}"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54"/>
    </customSheetView>
    <customSheetView guid="{2868789A-41EF-4245-B3C9-D4B5F666F8F4}" scale="86" showPageBreaks="1"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55"/>
    </customSheetView>
    <customSheetView guid="{D4061CCF-D275-4D76-9A0F-61EA73C6A533}"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56"/>
    </customSheetView>
    <customSheetView guid="{EDD10121-F027-40CB-A383-1ABBBA7824D4}" scale="86" showPageBreaks="1"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57"/>
    </customSheetView>
    <customSheetView guid="{D6BD57F8-F6EE-4534-8181-C57064A1B98C}" scale="115" showGridLines="0">
      <selection activeCell="T15" sqref="T15"/>
      <pageMargins left="0.62992125984251968" right="0.39370078740157483" top="0.43307086614173229" bottom="0.28999999999999998" header="0.31496062992125984" footer="0.19685039370078741"/>
      <printOptions horizontalCentered="1"/>
      <pageSetup paperSize="9" scale="50" orientation="portrait" horizontalDpi="300" verticalDpi="300" r:id="rId58"/>
    </customSheetView>
    <customSheetView guid="{277459B4-A39D-41CB-B2BE-AB6578293E76}" scale="115" showPageBreaks="1" showGridLines="0" printArea="1">
      <selection activeCell="T15" sqref="T15"/>
      <pageMargins left="0.62992125984251968" right="0.39370078740157483" top="0.43307086614173229" bottom="0.28999999999999998" header="0.31496062992125984" footer="0.19685039370078741"/>
      <printOptions horizontalCentered="1"/>
      <pageSetup paperSize="9" scale="50" orientation="portrait" horizontalDpi="300" verticalDpi="300" r:id="rId59"/>
    </customSheetView>
  </customSheetViews>
  <mergeCells count="11">
    <mergeCell ref="AD23:AD24"/>
    <mergeCell ref="AD28:AD29"/>
    <mergeCell ref="AD30:AD31"/>
    <mergeCell ref="AD32:AD33"/>
    <mergeCell ref="AB95:AE102"/>
    <mergeCell ref="AD21:AD22"/>
    <mergeCell ref="B4:C4"/>
    <mergeCell ref="D4:E4"/>
    <mergeCell ref="F4:G4"/>
    <mergeCell ref="AD5:AD14"/>
    <mergeCell ref="AD19:AD20"/>
  </mergeCells>
  <phoneticPr fontId="7"/>
  <hyperlinks>
    <hyperlink ref="G1" location="目次!A1" display="目次へ戻る"/>
  </hyperlinks>
  <printOptions horizontalCentered="1"/>
  <pageMargins left="0.62992125984251968" right="0.39370078740157483" top="0.43307086614173229" bottom="0.28999999999999998" header="0.31496062992125984" footer="0.19685039370078741"/>
  <pageSetup paperSize="9" scale="50" orientation="portrait" horizontalDpi="300" verticalDpi="300" r:id="rId60"/>
  <drawing r:id="rId6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1"/>
  <sheetViews>
    <sheetView showGridLines="0" zoomScaleNormal="130" zoomScaleSheetLayoutView="100" workbookViewId="0"/>
  </sheetViews>
  <sheetFormatPr defaultColWidth="9" defaultRowHeight="13.5"/>
  <cols>
    <col min="1" max="2" width="11.875" style="209" customWidth="1"/>
    <col min="3" max="4" width="14.625" style="209" customWidth="1"/>
    <col min="5" max="5" width="10.5" style="209" customWidth="1"/>
    <col min="6" max="6" width="5.37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25" t="s">
        <v>399</v>
      </c>
    </row>
    <row r="2" spans="1:7">
      <c r="A2" s="209" t="s">
        <v>908</v>
      </c>
      <c r="G2" s="209" t="s">
        <v>908</v>
      </c>
    </row>
    <row r="3" spans="1:7">
      <c r="D3" s="211" t="s">
        <v>361</v>
      </c>
      <c r="E3" s="211"/>
    </row>
    <row r="4" spans="1:7" ht="37.5" customHeight="1">
      <c r="A4" s="50" t="s">
        <v>83</v>
      </c>
      <c r="B4" s="50" t="s">
        <v>332</v>
      </c>
      <c r="C4" s="50" t="s">
        <v>907</v>
      </c>
      <c r="D4" s="50" t="s">
        <v>906</v>
      </c>
      <c r="E4" s="19"/>
    </row>
    <row r="5" spans="1:7" ht="22.5" customHeight="1">
      <c r="A5" s="50" t="s">
        <v>25</v>
      </c>
      <c r="B5" s="50" t="s">
        <v>118</v>
      </c>
      <c r="C5" s="361">
        <v>155759</v>
      </c>
      <c r="D5" s="361">
        <v>4158</v>
      </c>
      <c r="E5" s="131"/>
    </row>
    <row r="6" spans="1:7" ht="22.5" customHeight="1">
      <c r="A6" s="50">
        <v>1995</v>
      </c>
      <c r="B6" s="50" t="s">
        <v>119</v>
      </c>
      <c r="C6" s="361">
        <v>164019</v>
      </c>
      <c r="D6" s="361">
        <v>6682</v>
      </c>
      <c r="E6" s="133"/>
    </row>
    <row r="7" spans="1:7" ht="22.5" customHeight="1">
      <c r="A7" s="50">
        <v>2000</v>
      </c>
      <c r="B7" s="50" t="s">
        <v>120</v>
      </c>
      <c r="C7" s="361">
        <v>165517</v>
      </c>
      <c r="D7" s="361">
        <v>7489</v>
      </c>
      <c r="E7" s="133"/>
    </row>
    <row r="8" spans="1:7" ht="22.5" customHeight="1">
      <c r="A8" s="50">
        <v>2005</v>
      </c>
      <c r="B8" s="50" t="s">
        <v>121</v>
      </c>
      <c r="C8" s="361">
        <v>159643</v>
      </c>
      <c r="D8" s="361">
        <v>10411</v>
      </c>
    </row>
    <row r="9" spans="1:7" ht="22.5" customHeight="1">
      <c r="A9" s="50">
        <v>2010</v>
      </c>
      <c r="B9" s="50" t="s">
        <v>106</v>
      </c>
      <c r="C9" s="361">
        <v>144621</v>
      </c>
      <c r="D9" s="361">
        <v>12662</v>
      </c>
    </row>
    <row r="10" spans="1:7" ht="22.5" customHeight="1">
      <c r="A10" s="229">
        <v>2015</v>
      </c>
      <c r="B10" s="229" t="s">
        <v>111</v>
      </c>
      <c r="C10" s="360">
        <v>156056</v>
      </c>
      <c r="D10" s="360">
        <v>7830</v>
      </c>
    </row>
    <row r="11" spans="1:7" ht="22.5" customHeight="1">
      <c r="A11" s="352">
        <v>2020</v>
      </c>
      <c r="B11" s="352" t="s">
        <v>116</v>
      </c>
      <c r="C11" s="359">
        <v>152474</v>
      </c>
      <c r="D11" s="359">
        <v>6578</v>
      </c>
    </row>
    <row r="12" spans="1:7" ht="22.5" customHeight="1"/>
    <row r="13" spans="1:7" ht="22.5" customHeight="1"/>
    <row r="14" spans="1:7" ht="22.5" customHeight="1"/>
    <row r="15" spans="1:7" ht="22.5" customHeight="1"/>
    <row r="16" spans="1:7" ht="22.5" customHeight="1"/>
    <row r="17" ht="22.5" customHeight="1"/>
    <row r="18" ht="22.5" customHeight="1"/>
    <row r="19" ht="22.5" customHeight="1"/>
    <row r="20" ht="22.5" customHeight="1"/>
    <row r="21" ht="22.5" customHeight="1"/>
  </sheetData>
  <customSheetViews>
    <customSheetView guid="{7638DF67-4320-4B2E-8CED-F30400A22A6F}" showGridLines="0" printArea="1">
      <colBreaks count="1" manualBreakCount="1">
        <brk id="5" max="13" man="1"/>
      </colBreaks>
      <pageMargins left="0.25" right="0.25" top="0.75" bottom="0.75" header="0.3" footer="0.3"/>
      <pageSetup paperSize="9" scale="96" orientation="portrait" horizontalDpi="300" verticalDpi="300" r:id="rId1"/>
      <headerFooter>
        <oddFooter>&amp;C- &amp;P -</oddFooter>
      </headerFooter>
    </customSheetView>
    <customSheetView guid="{033C36F7-E1E4-46BF-954B-BBA7310CE75C}" showGridLines="0">
      <colBreaks count="1" manualBreakCount="1">
        <brk id="5" max="13" man="1"/>
      </colBreaks>
      <pageMargins left="0.25" right="0.25" top="0.75" bottom="0.75" header="0.3" footer="0.3"/>
      <pageSetup paperSize="9" scale="96" orientation="portrait" horizontalDpi="300" verticalDpi="300" r:id="rId2"/>
      <headerFooter>
        <oddFooter>&amp;C- &amp;P -</oddFooter>
      </headerFooter>
    </customSheetView>
    <customSheetView guid="{36472B0F-2A8F-4437-8A5B-DB8B4B6E968E}" showGridLines="0" printArea="1">
      <colBreaks count="1" manualBreakCount="1">
        <brk id="5" max="13" man="1"/>
      </colBreaks>
      <pageMargins left="0.25" right="0.25" top="0.75" bottom="0.75" header="0.3" footer="0.3"/>
      <pageSetup paperSize="9" scale="96" orientation="portrait" horizontalDpi="300" verticalDpi="300" r:id="rId3"/>
      <headerFooter>
        <oddFooter>&amp;C- &amp;P -</oddFooter>
      </headerFooter>
    </customSheetView>
    <customSheetView guid="{2D0A6E8D-0408-4801-8FAA-C5FD88FF0EC2}" showGridLines="0">
      <colBreaks count="1" manualBreakCount="1">
        <brk id="5" max="13" man="1"/>
      </colBreaks>
      <pageMargins left="0.25" right="0.25" top="0.75" bottom="0.75" header="0.3" footer="0.3"/>
      <pageSetup paperSize="9" scale="96" orientation="portrait" horizontalDpi="300" verticalDpi="300" r:id="rId4"/>
      <headerFooter>
        <oddFooter>&amp;C- &amp;P -</oddFooter>
      </headerFooter>
    </customSheetView>
    <customSheetView guid="{CCAE2F8D-A096-471A-A5DB-761473E75C80}" showGridLines="0" printArea="1">
      <colBreaks count="1" manualBreakCount="1">
        <brk id="5" max="13" man="1"/>
      </colBreaks>
      <pageMargins left="0.25" right="0.25" top="0.75" bottom="0.75" header="0.3" footer="0.3"/>
      <pageSetup paperSize="9" scale="96" orientation="portrait" horizontalDpi="300" verticalDpi="300" r:id="rId5"/>
      <headerFooter>
        <oddFooter>&amp;C- &amp;P -</oddFooter>
      </headerFooter>
    </customSheetView>
    <customSheetView guid="{A70FDA42-82B2-4F14-8984-2E2044C05861}" showGridLines="0">
      <colBreaks count="1" manualBreakCount="1">
        <brk id="5" max="13" man="1"/>
      </colBreaks>
      <pageMargins left="0.25" right="0.25" top="0.75" bottom="0.75" header="0.3" footer="0.3"/>
      <pageSetup paperSize="9" scale="96" orientation="portrait" horizontalDpi="300" verticalDpi="300" r:id="rId6"/>
      <headerFooter>
        <oddFooter>&amp;C- &amp;P -</oddFooter>
      </headerFooter>
    </customSheetView>
    <customSheetView guid="{F8F8F397-D6A3-4BD0-9E53-3D39483D1CBF}" showGridLines="0">
      <colBreaks count="1" manualBreakCount="1">
        <brk id="5" max="13" man="1"/>
      </colBreaks>
      <pageMargins left="0.25" right="0.25" top="0.75" bottom="0.75" header="0.3" footer="0.3"/>
      <pageSetup paperSize="9" scale="96" orientation="portrait" horizontalDpi="300" verticalDpi="300" r:id="rId7"/>
      <headerFooter>
        <oddFooter>&amp;C- &amp;P -</oddFooter>
      </headerFooter>
    </customSheetView>
    <customSheetView guid="{D673FFEC-E07D-49B9-A0FC-BCF5FDFD2C67}" showGridLines="0">
      <colBreaks count="1" manualBreakCount="1">
        <brk id="5" max="13" man="1"/>
      </colBreaks>
      <pageMargins left="0.25" right="0.25" top="0.75" bottom="0.75" header="0.3" footer="0.3"/>
      <pageSetup paperSize="9" scale="96" orientation="portrait" horizontalDpi="300" verticalDpi="300" r:id="rId8"/>
      <headerFooter>
        <oddFooter>&amp;C- &amp;P -</oddFooter>
      </headerFooter>
    </customSheetView>
    <customSheetView guid="{EE98275F-E3BA-4A7E-BE2A-0F7F35847352}" showGridLines="0" printArea="1">
      <colBreaks count="1" manualBreakCount="1">
        <brk id="5" max="13" man="1"/>
      </colBreaks>
      <pageMargins left="0.25" right="0.25" top="0.75" bottom="0.75" header="0.3" footer="0.3"/>
      <pageSetup paperSize="9" scale="96" orientation="portrait" horizontalDpi="300" verticalDpi="300" r:id="rId9"/>
      <headerFooter>
        <oddFooter>&amp;C- &amp;P -</oddFooter>
      </headerFooter>
    </customSheetView>
    <customSheetView guid="{97E03D02-D480-4666-A6E1-59D4144B3FD9}" showGridLines="0" printArea="1">
      <colBreaks count="1" manualBreakCount="1">
        <brk id="5" max="13" man="1"/>
      </colBreaks>
      <pageMargins left="0.25" right="0.25" top="0.75" bottom="0.75" header="0.3" footer="0.3"/>
      <pageSetup paperSize="9" scale="96" orientation="portrait" horizontalDpi="300" verticalDpi="300" r:id="rId10"/>
      <headerFooter>
        <oddFooter>&amp;C- &amp;P -</oddFooter>
      </headerFooter>
    </customSheetView>
    <customSheetView guid="{9A3FFD83-48B2-47DA-8A5E-53892F5AF928}" showGridLines="0" printArea="1">
      <colBreaks count="1" manualBreakCount="1">
        <brk id="5" max="13" man="1"/>
      </colBreaks>
      <pageMargins left="0.25" right="0.25" top="0.75" bottom="0.75" header="0.3" footer="0.3"/>
      <pageSetup paperSize="9" scale="96" orientation="portrait" horizontalDpi="300" verticalDpi="300" r:id="rId11"/>
      <headerFooter>
        <oddFooter>&amp;C- &amp;P -</oddFooter>
      </headerFooter>
    </customSheetView>
    <customSheetView guid="{717D5D0E-03BD-42FE-B02F-A9FF9CADF1A5}" showGridLines="0">
      <colBreaks count="1" manualBreakCount="1">
        <brk id="5" max="13" man="1"/>
      </colBreaks>
      <pageMargins left="0.25" right="0.25" top="0.75" bottom="0.75" header="0.3" footer="0.3"/>
      <pageSetup paperSize="9" scale="96" orientation="portrait" horizontalDpi="300" verticalDpi="300" r:id="rId12"/>
      <headerFooter>
        <oddFooter>&amp;C- &amp;P -</oddFooter>
      </headerFooter>
    </customSheetView>
    <customSheetView guid="{30A2590E-B68F-488E-B4E2-55E3D8A53AAC}" showGridLines="0">
      <colBreaks count="1" manualBreakCount="1">
        <brk id="5" max="13" man="1"/>
      </colBreaks>
      <pageMargins left="0.25" right="0.25" top="0.75" bottom="0.75" header="0.3" footer="0.3"/>
      <pageSetup paperSize="9" scale="96" orientation="portrait" horizontalDpi="300" verticalDpi="300" r:id="rId13"/>
      <headerFooter>
        <oddFooter>&amp;C- &amp;P -</oddFooter>
      </headerFooter>
    </customSheetView>
    <customSheetView guid="{031DD57E-C293-423A-8DF7-B2FDC9241663}" showGridLines="0">
      <colBreaks count="1" manualBreakCount="1">
        <brk id="5" max="13" man="1"/>
      </colBreaks>
      <pageMargins left="0.25" right="0.25" top="0.75" bottom="0.75" header="0.3" footer="0.3"/>
      <pageSetup paperSize="9" scale="96" orientation="portrait" horizontalDpi="300" verticalDpi="300" r:id="rId14"/>
      <headerFooter>
        <oddFooter>&amp;C- &amp;P -</oddFooter>
      </headerFooter>
    </customSheetView>
    <customSheetView guid="{F9B3178F-FE3C-420E-BE2A-18A94A5552B8}" showGridLines="0">
      <colBreaks count="1" manualBreakCount="1">
        <brk id="5" max="13" man="1"/>
      </colBreaks>
      <pageMargins left="0.25" right="0.25" top="0.75" bottom="0.75" header="0.3" footer="0.3"/>
      <pageSetup paperSize="9" scale="96" orientation="portrait" horizontalDpi="300" verticalDpi="300" r:id="rId15"/>
      <headerFooter>
        <oddFooter>&amp;C- &amp;P -</oddFooter>
      </headerFooter>
    </customSheetView>
    <customSheetView guid="{F314B098-4B95-4B92-8423-CB04A69922DF}" showGridLines="0" printArea="1">
      <colBreaks count="1" manualBreakCount="1">
        <brk id="5" max="13" man="1"/>
      </colBreaks>
      <pageMargins left="0.25" right="0.25" top="0.75" bottom="0.75" header="0.3" footer="0.3"/>
      <pageSetup paperSize="9" scale="96" orientation="portrait" horizontalDpi="300" verticalDpi="300" r:id="rId16"/>
      <headerFooter>
        <oddFooter>&amp;C- &amp;P -</oddFooter>
      </headerFooter>
    </customSheetView>
    <customSheetView guid="{BBA60712-7519-46EB-A3CF-B043CF2D8D90}" showGridLines="0" printArea="1">
      <colBreaks count="1" manualBreakCount="1">
        <brk id="5" max="13" man="1"/>
      </colBreaks>
      <pageMargins left="0.25" right="0.25" top="0.75" bottom="0.75" header="0.3" footer="0.3"/>
      <pageSetup paperSize="9" scale="96" orientation="portrait" horizontalDpi="300" verticalDpi="300" r:id="rId17"/>
      <headerFooter>
        <oddFooter>&amp;C- &amp;P -</oddFooter>
      </headerFooter>
    </customSheetView>
    <customSheetView guid="{FAEA9D20-506D-4159-8291-B8ED06C29A08}" showGridLines="0">
      <colBreaks count="1" manualBreakCount="1">
        <brk id="5" max="13" man="1"/>
      </colBreaks>
      <pageMargins left="0.25" right="0.25" top="0.75" bottom="0.75" header="0.3" footer="0.3"/>
      <pageSetup paperSize="9" scale="96" orientation="portrait" horizontalDpi="300" verticalDpi="300" r:id="rId18"/>
      <headerFooter>
        <oddFooter>&amp;C- &amp;P -</oddFooter>
      </headerFooter>
    </customSheetView>
    <customSheetView guid="{499C3B7B-ECFB-4FFB-BA0B-0B7B9DCC326F}" showGridLines="0" printArea="1">
      <colBreaks count="1" manualBreakCount="1">
        <brk id="5" max="13" man="1"/>
      </colBreaks>
      <pageMargins left="0.25" right="0.25" top="0.75" bottom="0.75" header="0.3" footer="0.3"/>
      <pageSetup paperSize="9" scale="96" orientation="portrait" horizontalDpi="300" verticalDpi="300" r:id="rId19"/>
      <headerFooter>
        <oddFooter>&amp;C- &amp;P -</oddFooter>
      </headerFooter>
    </customSheetView>
    <customSheetView guid="{582EB886-5348-41F7-B6C3-7D5782D3ACD9}" showGridLines="0">
      <colBreaks count="1" manualBreakCount="1">
        <brk id="5" max="13" man="1"/>
      </colBreaks>
      <pageMargins left="0.25" right="0.25" top="0.75" bottom="0.75" header="0.3" footer="0.3"/>
      <pageSetup paperSize="9" scale="96" orientation="portrait" horizontalDpi="300" verticalDpi="300" r:id="rId20"/>
      <headerFooter>
        <oddFooter>&amp;C- &amp;P -</oddFooter>
      </headerFooter>
    </customSheetView>
    <customSheetView guid="{67A28A89-E198-4A6E-809F-7C1EE1D592B0}" showGridLines="0" printArea="1">
      <colBreaks count="1" manualBreakCount="1">
        <brk id="5" max="13" man="1"/>
      </colBreaks>
      <pageMargins left="0.25" right="0.25" top="0.75" bottom="0.75" header="0.3" footer="0.3"/>
      <pageSetup paperSize="9" scale="96" orientation="portrait" horizontalDpi="300" verticalDpi="300" r:id="rId21"/>
      <headerFooter>
        <oddFooter>&amp;C- &amp;P -</oddFooter>
      </headerFooter>
    </customSheetView>
    <customSheetView guid="{CED0B8D9-B004-48AD-A858-70C151F3F6A0}" showGridLines="0">
      <colBreaks count="1" manualBreakCount="1">
        <brk id="5" max="13" man="1"/>
      </colBreaks>
      <pageMargins left="0.25" right="0.25" top="0.75" bottom="0.75" header="0.3" footer="0.3"/>
      <pageSetup paperSize="9" scale="96" orientation="portrait" horizontalDpi="300" verticalDpi="300" r:id="rId22"/>
      <headerFooter>
        <oddFooter>&amp;C- &amp;P -</oddFooter>
      </headerFooter>
    </customSheetView>
    <customSheetView guid="{76A99285-706C-47CC-88FC-63EDE717FCB7}" showGridLines="0">
      <colBreaks count="1" manualBreakCount="1">
        <brk id="5" max="13" man="1"/>
      </colBreaks>
      <pageMargins left="0.25" right="0.25" top="0.75" bottom="0.75" header="0.3" footer="0.3"/>
      <pageSetup paperSize="9" scale="96" orientation="portrait" horizontalDpi="300" verticalDpi="300" r:id="rId23"/>
      <headerFooter>
        <oddFooter>&amp;C- &amp;P -</oddFooter>
      </headerFooter>
    </customSheetView>
    <customSheetView guid="{00865AC3-5823-4499-87D6-A32864153DFC}" showGridLines="0">
      <colBreaks count="1" manualBreakCount="1">
        <brk id="5" max="13" man="1"/>
      </colBreaks>
      <pageMargins left="0.25" right="0.25" top="0.75" bottom="0.75" header="0.3" footer="0.3"/>
      <pageSetup paperSize="9" scale="96" orientation="portrait" horizontalDpi="300" verticalDpi="300" r:id="rId24"/>
      <headerFooter>
        <oddFooter>&amp;C- &amp;P -</oddFooter>
      </headerFooter>
    </customSheetView>
    <customSheetView guid="{441DB8A6-A33C-419D-875A-3F2FFBE6E0E8}" showGridLines="0">
      <colBreaks count="1" manualBreakCount="1">
        <brk id="5" max="13" man="1"/>
      </colBreaks>
      <pageMargins left="0.25" right="0.25" top="0.75" bottom="0.75" header="0.3" footer="0.3"/>
      <pageSetup paperSize="9" scale="96" orientation="portrait" horizontalDpi="300" verticalDpi="300" r:id="rId25"/>
      <headerFooter>
        <oddFooter>&amp;C- &amp;P -</oddFooter>
      </headerFooter>
    </customSheetView>
    <customSheetView guid="{2BC28E4B-9C81-4843-8B55-63150A8DD92B}" showGridLines="0">
      <colBreaks count="1" manualBreakCount="1">
        <brk id="5" max="13" man="1"/>
      </colBreaks>
      <pageMargins left="0.25" right="0.25" top="0.75" bottom="0.75" header="0.3" footer="0.3"/>
      <pageSetup paperSize="9" scale="96" orientation="portrait" horizontalDpi="300" verticalDpi="300" r:id="rId26"/>
      <headerFooter>
        <oddFooter>&amp;C- &amp;P -</oddFooter>
      </headerFooter>
    </customSheetView>
    <customSheetView guid="{CEC8D9A4-667A-441A-B348-38BA69B851DA}" showGridLines="0">
      <colBreaks count="1" manualBreakCount="1">
        <brk id="5" max="13" man="1"/>
      </colBreaks>
      <pageMargins left="0.25" right="0.25" top="0.75" bottom="0.75" header="0.3" footer="0.3"/>
      <pageSetup paperSize="9" scale="96" orientation="portrait" horizontalDpi="300" verticalDpi="300" r:id="rId27"/>
      <headerFooter>
        <oddFooter>&amp;C- &amp;P -</oddFooter>
      </headerFooter>
    </customSheetView>
    <customSheetView guid="{84F041DC-148A-40FE-A6D1-68C2D054DF55}" showGridLines="0">
      <colBreaks count="1" manualBreakCount="1">
        <brk id="5" max="13" man="1"/>
      </colBreaks>
      <pageMargins left="0.25" right="0.25" top="0.75" bottom="0.75" header="0.3" footer="0.3"/>
      <pageSetup paperSize="9" scale="96" orientation="portrait" horizontalDpi="300" verticalDpi="300" r:id="rId28"/>
      <headerFooter>
        <oddFooter>&amp;C- &amp;P -</oddFooter>
      </headerFooter>
    </customSheetView>
    <customSheetView guid="{EA8DD5C4-37CD-4D83-93C6-8AAE3FA22626}" showGridLines="0">
      <colBreaks count="1" manualBreakCount="1">
        <brk id="5" max="13" man="1"/>
      </colBreaks>
      <pageMargins left="0.25" right="0.25" top="0.75" bottom="0.75" header="0.3" footer="0.3"/>
      <pageSetup paperSize="9" scale="96" orientation="portrait" horizontalDpi="300" verticalDpi="300" r:id="rId29"/>
      <headerFooter>
        <oddFooter>&amp;C- &amp;P -</oddFooter>
      </headerFooter>
    </customSheetView>
    <customSheetView guid="{EB719729-E4E7-4A6B-A0F2-B45634A8A39C}" showGridLines="0">
      <colBreaks count="1" manualBreakCount="1">
        <brk id="5" max="13" man="1"/>
      </colBreaks>
      <pageMargins left="0.25" right="0.25" top="0.75" bottom="0.75" header="0.3" footer="0.3"/>
      <pageSetup paperSize="9" scale="96" orientation="portrait" horizontalDpi="300" verticalDpi="300" r:id="rId30"/>
      <headerFooter>
        <oddFooter>&amp;C- &amp;P -</oddFooter>
      </headerFooter>
    </customSheetView>
    <customSheetView guid="{3BCE3315-BEC0-4AD9-A818-0BC0D795FE7B}" showGridLines="0" printArea="1">
      <colBreaks count="1" manualBreakCount="1">
        <brk id="5" max="13" man="1"/>
      </colBreaks>
      <pageMargins left="0.25" right="0.25" top="0.75" bottom="0.75" header="0.3" footer="0.3"/>
      <pageSetup paperSize="9" scale="96" orientation="portrait" horizontalDpi="300" verticalDpi="300" r:id="rId31"/>
      <headerFooter>
        <oddFooter>&amp;C- &amp;P -</oddFooter>
      </headerFooter>
    </customSheetView>
    <customSheetView guid="{D5E8139D-26D3-42E5-96BB-6121322C48CB}" showGridLines="0">
      <colBreaks count="1" manualBreakCount="1">
        <brk id="5" max="13" man="1"/>
      </colBreaks>
      <pageMargins left="0.25" right="0.25" top="0.75" bottom="0.75" header="0.3" footer="0.3"/>
      <pageSetup paperSize="9" scale="96" orientation="portrait" horizontalDpi="300" verticalDpi="300" r:id="rId32"/>
      <headerFooter>
        <oddFooter>&amp;C- &amp;P -</oddFooter>
      </headerFooter>
    </customSheetView>
    <customSheetView guid="{A7A537DD-3639-4028-8374-24EF93F7F50D}" showGridLines="0" printArea="1">
      <colBreaks count="1" manualBreakCount="1">
        <brk id="5" max="13" man="1"/>
      </colBreaks>
      <pageMargins left="0.25" right="0.25" top="0.75" bottom="0.75" header="0.3" footer="0.3"/>
      <pageSetup paperSize="9" scale="96" orientation="portrait" horizontalDpi="300" verticalDpi="300" r:id="rId33"/>
      <headerFooter>
        <oddFooter>&amp;C- &amp;P -</oddFooter>
      </headerFooter>
    </customSheetView>
    <customSheetView guid="{0B51740E-E870-447D-82CF-F9426A0FDB8A}" showGridLines="0">
      <colBreaks count="1" manualBreakCount="1">
        <brk id="5" max="13" man="1"/>
      </colBreaks>
      <pageMargins left="0.25" right="0.25" top="0.75" bottom="0.75" header="0.3" footer="0.3"/>
      <pageSetup paperSize="9" scale="96" orientation="portrait" horizontalDpi="300" verticalDpi="300" r:id="rId34"/>
      <headerFooter>
        <oddFooter>&amp;C- &amp;P -</oddFooter>
      </headerFooter>
    </customSheetView>
    <customSheetView guid="{B25978DA-B72A-4DF3-B7F6-0B7323E18582}" showGridLines="0">
      <colBreaks count="1" manualBreakCount="1">
        <brk id="5" max="13" man="1"/>
      </colBreaks>
      <pageMargins left="0.25" right="0.25" top="0.75" bottom="0.75" header="0.3" footer="0.3"/>
      <pageSetup paperSize="9" scale="96" orientation="portrait" horizontalDpi="300" verticalDpi="300" r:id="rId35"/>
      <headerFooter>
        <oddFooter>&amp;C- &amp;P -</oddFooter>
      </headerFooter>
    </customSheetView>
    <customSheetView guid="{1FD8CC80-ABBD-4004-965D-7C3A94C6060A}" showGridLines="0" printArea="1">
      <colBreaks count="1" manualBreakCount="1">
        <brk id="5" max="13" man="1"/>
      </colBreaks>
      <pageMargins left="0.25" right="0.25" top="0.75" bottom="0.75" header="0.3" footer="0.3"/>
      <pageSetup paperSize="9" scale="96" orientation="portrait" horizontalDpi="300" verticalDpi="300" r:id="rId36"/>
      <headerFooter>
        <oddFooter>&amp;C- &amp;P -</oddFooter>
      </headerFooter>
    </customSheetView>
    <customSheetView guid="{4B3B3520-A8B7-4246-A658-5E3046C11156}" showGridLines="0" printArea="1">
      <colBreaks count="1" manualBreakCount="1">
        <brk id="5" max="13" man="1"/>
      </colBreaks>
      <pageMargins left="0.25" right="0.25" top="0.75" bottom="0.75" header="0.3" footer="0.3"/>
      <pageSetup paperSize="9" scale="96" orientation="portrait" horizontalDpi="300" verticalDpi="300" r:id="rId37"/>
      <headerFooter>
        <oddFooter>&amp;C- &amp;P -</oddFooter>
      </headerFooter>
    </customSheetView>
    <customSheetView guid="{8AC86257-3275-45B0-9EB5-FCC978284538}" showGridLines="0">
      <colBreaks count="1" manualBreakCount="1">
        <brk id="5" max="13" man="1"/>
      </colBreaks>
      <pageMargins left="0.25" right="0.25" top="0.75" bottom="0.75" header="0.3" footer="0.3"/>
      <pageSetup paperSize="9" scale="96" orientation="portrait" horizontalDpi="300" verticalDpi="300" r:id="rId38"/>
      <headerFooter>
        <oddFooter>&amp;C- &amp;P -</oddFooter>
      </headerFooter>
    </customSheetView>
    <customSheetView guid="{E45D6C9F-29CA-4814-BB11-FCF7794E8FD9}" showGridLines="0" printArea="1">
      <colBreaks count="1" manualBreakCount="1">
        <brk id="5" max="13" man="1"/>
      </colBreaks>
      <pageMargins left="0.25" right="0.25" top="0.75" bottom="0.75" header="0.3" footer="0.3"/>
      <pageSetup paperSize="9" scale="96" orientation="portrait" horizontalDpi="300" verticalDpi="300" r:id="rId39"/>
      <headerFooter>
        <oddFooter>&amp;C- &amp;P -</oddFooter>
      </headerFooter>
    </customSheetView>
    <customSheetView guid="{8B4E2514-D1F2-4DC0-817C-9C588D7DCCCB}" showGridLines="0" printArea="1">
      <colBreaks count="1" manualBreakCount="1">
        <brk id="5" max="13" man="1"/>
      </colBreaks>
      <pageMargins left="0.25" right="0.25" top="0.75" bottom="0.75" header="0.3" footer="0.3"/>
      <pageSetup paperSize="9" scale="96" orientation="portrait" horizontalDpi="300" verticalDpi="300" r:id="rId40"/>
      <headerFooter>
        <oddFooter>&amp;C- &amp;P -</oddFooter>
      </headerFooter>
    </customSheetView>
    <customSheetView guid="{C0326AA0-4A84-4874-8CF5-FBF582EDE8E4}" showGridLines="0" printArea="1">
      <colBreaks count="1" manualBreakCount="1">
        <brk id="5" max="13" man="1"/>
      </colBreaks>
      <pageMargins left="0.25" right="0.25" top="0.75" bottom="0.75" header="0.3" footer="0.3"/>
      <pageSetup paperSize="9" scale="96" orientation="portrait" horizontalDpi="300" verticalDpi="300" r:id="rId41"/>
      <headerFooter>
        <oddFooter>&amp;C- &amp;P -</oddFooter>
      </headerFooter>
    </customSheetView>
    <customSheetView guid="{59B93C71-A242-4D48-B468-4BF3F954629F}" showGridLines="0" printArea="1">
      <colBreaks count="1" manualBreakCount="1">
        <brk id="5" max="13" man="1"/>
      </colBreaks>
      <pageMargins left="0.25" right="0.25" top="0.75" bottom="0.75" header="0.3" footer="0.3"/>
      <pageSetup paperSize="9" scale="96" orientation="portrait" horizontalDpi="300" verticalDpi="300" r:id="rId42"/>
      <headerFooter>
        <oddFooter>&amp;C- &amp;P -</oddFooter>
      </headerFooter>
    </customSheetView>
    <customSheetView guid="{1E58E4D1-4C75-4B8C-BEB1-17A46DD86746}" showGridLines="0">
      <colBreaks count="1" manualBreakCount="1">
        <brk id="5" max="13" man="1"/>
      </colBreaks>
      <pageMargins left="0.25" right="0.25" top="0.75" bottom="0.75" header="0.3" footer="0.3"/>
      <pageSetup paperSize="9" scale="96" orientation="portrait" horizontalDpi="300" verticalDpi="300" r:id="rId43"/>
      <headerFooter>
        <oddFooter>&amp;C- &amp;P -</oddFooter>
      </headerFooter>
    </customSheetView>
    <customSheetView guid="{D71B0015-E1E5-4683-BC96-4B8372B0A92C}" showGridLines="0" printArea="1">
      <colBreaks count="1" manualBreakCount="1">
        <brk id="5" max="13" man="1"/>
      </colBreaks>
      <pageMargins left="0.25" right="0.25" top="0.75" bottom="0.75" header="0.3" footer="0.3"/>
      <pageSetup paperSize="9" scale="96" orientation="portrait" horizontalDpi="300" verticalDpi="300" r:id="rId44"/>
      <headerFooter>
        <oddFooter>&amp;C- &amp;P -</oddFooter>
      </headerFooter>
    </customSheetView>
    <customSheetView guid="{7A9295A9-5D4A-4252-8AE5-EAA229FB3161}" showGridLines="0" printArea="1">
      <colBreaks count="1" manualBreakCount="1">
        <brk id="5" max="13" man="1"/>
      </colBreaks>
      <pageMargins left="0.25" right="0.25" top="0.75" bottom="0.75" header="0.3" footer="0.3"/>
      <pageSetup paperSize="9" scale="96" orientation="portrait" horizontalDpi="300" verticalDpi="300" r:id="rId45"/>
      <headerFooter>
        <oddFooter>&amp;C- &amp;P -</oddFooter>
      </headerFooter>
    </customSheetView>
    <customSheetView guid="{034C4040-D496-4677-9760-C8AFC8A3816C}" showGridLines="0">
      <colBreaks count="1" manualBreakCount="1">
        <brk id="5" max="13" man="1"/>
      </colBreaks>
      <pageMargins left="0.25" right="0.25" top="0.75" bottom="0.75" header="0.3" footer="0.3"/>
      <pageSetup paperSize="9" scale="96" orientation="portrait" horizontalDpi="300" verticalDpi="300" r:id="rId46"/>
      <headerFooter>
        <oddFooter>&amp;C- &amp;P -</oddFooter>
      </headerFooter>
    </customSheetView>
    <customSheetView guid="{430D13A4-4EC3-4F3B-94F5-67B604D20D98}" showGridLines="0" printArea="1">
      <colBreaks count="1" manualBreakCount="1">
        <brk id="5" max="13" man="1"/>
      </colBreaks>
      <pageMargins left="0.25" right="0.25" top="0.75" bottom="0.75" header="0.3" footer="0.3"/>
      <pageSetup paperSize="9" scale="96" orientation="portrait" horizontalDpi="300" verticalDpi="300" r:id="rId47"/>
      <headerFooter>
        <oddFooter>&amp;C- &amp;P -</oddFooter>
      </headerFooter>
    </customSheetView>
    <customSheetView guid="{337CCED3-5E6B-4E3D-BC98-489707EF974E}" showGridLines="0" printArea="1">
      <colBreaks count="1" manualBreakCount="1">
        <brk id="5" max="13" man="1"/>
      </colBreaks>
      <pageMargins left="0.25" right="0.25" top="0.75" bottom="0.75" header="0.3" footer="0.3"/>
      <pageSetup paperSize="9" scale="96" orientation="portrait" horizontalDpi="300" verticalDpi="300" r:id="rId48"/>
      <headerFooter>
        <oddFooter>&amp;C- &amp;P -</oddFooter>
      </headerFooter>
    </customSheetView>
    <customSheetView guid="{0EDD8A79-DA95-4C03-AB90-8EF8BEF7366A}" showGridLines="0">
      <colBreaks count="1" manualBreakCount="1">
        <brk id="5" max="13" man="1"/>
      </colBreaks>
      <pageMargins left="0.25" right="0.25" top="0.75" bottom="0.75" header="0.3" footer="0.3"/>
      <pageSetup paperSize="9" scale="96" orientation="portrait" horizontalDpi="300" verticalDpi="300" r:id="rId49"/>
      <headerFooter>
        <oddFooter>&amp;C- &amp;P -</oddFooter>
      </headerFooter>
    </customSheetView>
    <customSheetView guid="{214495F1-9B71-47E5-887D-A07A1A95C8B8}" showGridLines="0">
      <colBreaks count="1" manualBreakCount="1">
        <brk id="5" max="13" man="1"/>
      </colBreaks>
      <pageMargins left="0.25" right="0.25" top="0.75" bottom="0.75" header="0.3" footer="0.3"/>
      <pageSetup paperSize="9" scale="96" orientation="portrait" horizontalDpi="300" verticalDpi="300" r:id="rId50"/>
      <headerFooter>
        <oddFooter>&amp;C- &amp;P -</oddFooter>
      </headerFooter>
    </customSheetView>
    <customSheetView guid="{CD8CBEF9-02F2-47BF-8155-972E366007BB}" showGridLines="0" printArea="1">
      <colBreaks count="1" manualBreakCount="1">
        <brk id="5" max="13" man="1"/>
      </colBreaks>
      <pageMargins left="0.25" right="0.25" top="0.75" bottom="0.75" header="0.3" footer="0.3"/>
      <pageSetup paperSize="9" scale="96" orientation="portrait" horizontalDpi="300" verticalDpi="300" r:id="rId51"/>
      <headerFooter>
        <oddFooter>&amp;C- &amp;P -</oddFooter>
      </headerFooter>
    </customSheetView>
    <customSheetView guid="{BD61EDB6-A93F-4890-AEDE-32E26E64EB3F}" showGridLines="0" printArea="1">
      <colBreaks count="1" manualBreakCount="1">
        <brk id="5" max="13" man="1"/>
      </colBreaks>
      <pageMargins left="0.25" right="0.25" top="0.75" bottom="0.75" header="0.3" footer="0.3"/>
      <pageSetup paperSize="9" scale="96" orientation="portrait" horizontalDpi="300" verticalDpi="300" r:id="rId52"/>
      <headerFooter>
        <oddFooter>&amp;C- &amp;P -</oddFooter>
      </headerFooter>
    </customSheetView>
    <customSheetView guid="{2551149C-B400-4FF7-9C66-7D38AF192CD3}" showGridLines="0">
      <colBreaks count="1" manualBreakCount="1">
        <brk id="5" max="13" man="1"/>
      </colBreaks>
      <pageMargins left="0.25" right="0.25" top="0.75" bottom="0.75" header="0.3" footer="0.3"/>
      <pageSetup paperSize="9" scale="96" orientation="portrait" horizontalDpi="300" verticalDpi="300" r:id="rId53"/>
      <headerFooter>
        <oddFooter>&amp;C- &amp;P -</oddFooter>
      </headerFooter>
    </customSheetView>
    <customSheetView guid="{F0A88F7F-B050-44D2-9557-2B68B424EAF3}" showGridLines="0">
      <colBreaks count="1" manualBreakCount="1">
        <brk id="5" max="13" man="1"/>
      </colBreaks>
      <pageMargins left="0.25" right="0.25" top="0.75" bottom="0.75" header="0.3" footer="0.3"/>
      <pageSetup paperSize="9" scale="96" orientation="portrait" horizontalDpi="300" verticalDpi="300" r:id="rId54"/>
      <headerFooter>
        <oddFooter>&amp;C- &amp;P -</oddFooter>
      </headerFooter>
    </customSheetView>
    <customSheetView guid="{2868789A-41EF-4245-B3C9-D4B5F666F8F4}" showGridLines="0" printArea="1">
      <colBreaks count="1" manualBreakCount="1">
        <brk id="5" max="13" man="1"/>
      </colBreaks>
      <pageMargins left="0.25" right="0.25" top="0.75" bottom="0.75" header="0.3" footer="0.3"/>
      <pageSetup paperSize="9" scale="96" orientation="portrait" horizontalDpi="300" verticalDpi="300" r:id="rId55"/>
      <headerFooter>
        <oddFooter>&amp;C- &amp;P -</oddFooter>
      </headerFooter>
    </customSheetView>
    <customSheetView guid="{D4061CCF-D275-4D76-9A0F-61EA73C6A533}" showGridLines="0" printArea="1">
      <colBreaks count="1" manualBreakCount="1">
        <brk id="5" max="13" man="1"/>
      </colBreaks>
      <pageMargins left="0.25" right="0.25" top="0.75" bottom="0.75" header="0.3" footer="0.3"/>
      <pageSetup paperSize="9" scale="96" orientation="portrait" horizontalDpi="300" verticalDpi="300" r:id="rId56"/>
      <headerFooter>
        <oddFooter>&amp;C- &amp;P -</oddFooter>
      </headerFooter>
    </customSheetView>
    <customSheetView guid="{EDD10121-F027-40CB-A383-1ABBBA7824D4}" showGridLines="0" printArea="1">
      <colBreaks count="1" manualBreakCount="1">
        <brk id="5" max="13" man="1"/>
      </colBreaks>
      <pageMargins left="0.25" right="0.25" top="0.75" bottom="0.75" header="0.3" footer="0.3"/>
      <pageSetup paperSize="9" scale="96" orientation="portrait" horizontalDpi="300" verticalDpi="300" r:id="rId57"/>
      <headerFooter>
        <oddFooter>&amp;C- &amp;P -</oddFooter>
      </headerFooter>
    </customSheetView>
    <customSheetView guid="{D6BD57F8-F6EE-4534-8181-C57064A1B98C}" scale="130" showGridLines="0">
      <colBreaks count="1" manualBreakCount="1">
        <brk id="5" max="13" man="1"/>
      </colBreaks>
      <pageMargins left="0.25" right="0.25" top="0.75" bottom="0.75" header="0.3" footer="0.3"/>
      <pageSetup paperSize="9" scale="96" orientation="portrait" horizontalDpi="300" verticalDpi="300" r:id="rId58"/>
      <headerFooter>
        <oddFooter>&amp;C- &amp;P -</oddFooter>
      </headerFooter>
    </customSheetView>
    <customSheetView guid="{277459B4-A39D-41CB-B2BE-AB6578293E76}" scale="130" showGridLines="0" printArea="1">
      <colBreaks count="1" manualBreakCount="1">
        <brk id="5" max="13" man="1"/>
      </colBreaks>
      <pageMargins left="0.25" right="0.25" top="0.75" bottom="0.75" header="0.3" footer="0.3"/>
      <pageSetup paperSize="9" scale="96"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96" orientation="portrait" horizontalDpi="300" verticalDpi="300" r:id="rId60"/>
  <headerFooter>
    <oddFooter>&amp;C- &amp;P -</oddFooter>
  </headerFooter>
  <colBreaks count="1" manualBreakCount="1">
    <brk id="5" max="13" man="1"/>
  </colBreaks>
  <drawing r:id="rId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97"/>
  <sheetViews>
    <sheetView showGridLines="0" zoomScale="70" zoomScaleNormal="70" zoomScaleSheetLayoutView="100" workbookViewId="0"/>
  </sheetViews>
  <sheetFormatPr defaultColWidth="9" defaultRowHeight="13.5"/>
  <cols>
    <col min="1" max="1" width="8.75" style="212" customWidth="1"/>
    <col min="2" max="5" width="13.75" style="212" customWidth="1"/>
    <col min="6" max="6" width="6.375" style="212" customWidth="1"/>
    <col min="7" max="11" width="13.75" style="212" customWidth="1"/>
    <col min="12" max="12" width="11" style="212" bestFit="1" customWidth="1"/>
    <col min="13" max="21" width="9" style="212"/>
    <col min="22" max="22" width="9.25" style="212" bestFit="1" customWidth="1"/>
    <col min="23" max="24" width="9" style="212"/>
    <col min="25" max="25" width="13.125" style="212" customWidth="1"/>
    <col min="26" max="26" width="13.875" style="212" customWidth="1"/>
    <col min="27" max="27" width="6.875" style="212" customWidth="1"/>
    <col min="28" max="16384" width="9" style="212"/>
  </cols>
  <sheetData>
    <row r="1" spans="1:14">
      <c r="L1" s="125" t="s">
        <v>399</v>
      </c>
    </row>
    <row r="2" spans="1:14" ht="18.75" customHeight="1">
      <c r="A2" s="212" t="s">
        <v>2555</v>
      </c>
      <c r="C2" s="212" t="s">
        <v>2556</v>
      </c>
      <c r="N2" s="1294" t="s">
        <v>2555</v>
      </c>
    </row>
    <row r="3" spans="1:14" ht="14.25" thickBot="1">
      <c r="A3" s="1295" t="s">
        <v>2557</v>
      </c>
      <c r="B3" s="1296"/>
      <c r="C3" s="1297"/>
      <c r="D3" s="1297"/>
      <c r="E3" s="1297"/>
      <c r="G3" s="1295" t="s">
        <v>2558</v>
      </c>
      <c r="H3" s="1296"/>
      <c r="I3" s="1297"/>
      <c r="J3" s="1297"/>
      <c r="K3" s="1297"/>
      <c r="L3" s="1297"/>
    </row>
    <row r="4" spans="1:14" ht="14.25" thickBot="1">
      <c r="A4" s="1298"/>
      <c r="B4" s="1299"/>
      <c r="C4" s="1300"/>
      <c r="D4" s="1300"/>
      <c r="E4" s="1301"/>
      <c r="G4" s="1298"/>
      <c r="H4" s="1299"/>
      <c r="I4" s="1300"/>
      <c r="J4" s="1300"/>
      <c r="K4" s="1301"/>
      <c r="L4" s="1295"/>
    </row>
    <row r="5" spans="1:14" ht="14.25" thickBot="1">
      <c r="A5" s="1302"/>
      <c r="B5" s="1303" t="s">
        <v>5</v>
      </c>
      <c r="C5" s="1304" t="s">
        <v>6</v>
      </c>
      <c r="D5" s="1305"/>
      <c r="E5" s="1306" t="s">
        <v>9</v>
      </c>
      <c r="G5" s="1302"/>
      <c r="H5" s="1303" t="s">
        <v>5</v>
      </c>
      <c r="I5" s="1304" t="s">
        <v>6</v>
      </c>
      <c r="J5" s="1305"/>
      <c r="K5" s="1306" t="s">
        <v>7</v>
      </c>
      <c r="L5" s="1307"/>
    </row>
    <row r="6" spans="1:14">
      <c r="A6" s="1308" t="s">
        <v>2559</v>
      </c>
      <c r="B6" s="1309">
        <v>19946</v>
      </c>
      <c r="C6" s="1310">
        <v>10302</v>
      </c>
      <c r="D6" s="1309">
        <f>C6*-1</f>
        <v>-10302</v>
      </c>
      <c r="E6" s="1310">
        <v>9644</v>
      </c>
      <c r="G6" s="1308" t="s">
        <v>2559</v>
      </c>
      <c r="H6" s="1309">
        <v>18407</v>
      </c>
      <c r="I6" s="1310">
        <v>9408</v>
      </c>
      <c r="J6" s="1309">
        <f>I6*-1</f>
        <v>-9408</v>
      </c>
      <c r="K6" s="1310">
        <v>8999</v>
      </c>
      <c r="L6" s="1311"/>
    </row>
    <row r="7" spans="1:14">
      <c r="A7" s="1312" t="s">
        <v>2560</v>
      </c>
      <c r="B7" s="1309">
        <v>21888</v>
      </c>
      <c r="C7" s="1313">
        <v>11303</v>
      </c>
      <c r="D7" s="1309">
        <f>C7*-1</f>
        <v>-11303</v>
      </c>
      <c r="E7" s="1310">
        <v>10585</v>
      </c>
      <c r="G7" s="1312" t="s">
        <v>2560</v>
      </c>
      <c r="H7" s="1309">
        <v>19878</v>
      </c>
      <c r="I7" s="1313">
        <v>10267</v>
      </c>
      <c r="J7" s="1309">
        <f>I7*-1</f>
        <v>-10267</v>
      </c>
      <c r="K7" s="1310">
        <v>9611</v>
      </c>
      <c r="L7" s="1311"/>
    </row>
    <row r="8" spans="1:14">
      <c r="A8" s="1312" t="s">
        <v>2561</v>
      </c>
      <c r="B8" s="1309">
        <v>23440</v>
      </c>
      <c r="C8" s="1313">
        <v>11938</v>
      </c>
      <c r="D8" s="1309">
        <f t="shared" ref="D8:D23" si="0">C8*-1</f>
        <v>-11938</v>
      </c>
      <c r="E8" s="1310">
        <v>11502</v>
      </c>
      <c r="G8" s="1312" t="s">
        <v>2561</v>
      </c>
      <c r="H8" s="1309">
        <v>21726</v>
      </c>
      <c r="I8" s="1313">
        <v>11162</v>
      </c>
      <c r="J8" s="1309">
        <f t="shared" ref="J8:J23" si="1">I8*-1</f>
        <v>-11162</v>
      </c>
      <c r="K8" s="1310">
        <v>10564</v>
      </c>
      <c r="L8" s="1311"/>
    </row>
    <row r="9" spans="1:14">
      <c r="A9" s="1312" t="s">
        <v>2562</v>
      </c>
      <c r="B9" s="1309">
        <v>24771</v>
      </c>
      <c r="C9" s="1313">
        <v>12713</v>
      </c>
      <c r="D9" s="1309">
        <f t="shared" si="0"/>
        <v>-12713</v>
      </c>
      <c r="E9" s="1310">
        <v>12058</v>
      </c>
      <c r="G9" s="1312" t="s">
        <v>2562</v>
      </c>
      <c r="H9" s="1309">
        <v>23934</v>
      </c>
      <c r="I9" s="1313">
        <v>12374</v>
      </c>
      <c r="J9" s="1309">
        <f t="shared" si="1"/>
        <v>-12374</v>
      </c>
      <c r="K9" s="1310">
        <v>11560</v>
      </c>
      <c r="L9" s="1311"/>
    </row>
    <row r="10" spans="1:14">
      <c r="A10" s="1312" t="s">
        <v>2563</v>
      </c>
      <c r="B10" s="1309">
        <v>21791</v>
      </c>
      <c r="C10" s="1313">
        <v>11499</v>
      </c>
      <c r="D10" s="1309">
        <f t="shared" si="0"/>
        <v>-11499</v>
      </c>
      <c r="E10" s="1310">
        <v>10292</v>
      </c>
      <c r="G10" s="1312" t="s">
        <v>2563</v>
      </c>
      <c r="H10" s="1309">
        <v>25684</v>
      </c>
      <c r="I10" s="1313">
        <v>13767</v>
      </c>
      <c r="J10" s="1309">
        <f t="shared" si="1"/>
        <v>-13767</v>
      </c>
      <c r="K10" s="1310">
        <v>11917</v>
      </c>
      <c r="L10" s="1311"/>
    </row>
    <row r="11" spans="1:14">
      <c r="A11" s="1312" t="s">
        <v>2564</v>
      </c>
      <c r="B11" s="1309">
        <v>21353</v>
      </c>
      <c r="C11" s="1313">
        <v>10649</v>
      </c>
      <c r="D11" s="1309">
        <f t="shared" si="0"/>
        <v>-10649</v>
      </c>
      <c r="E11" s="1310">
        <v>10704</v>
      </c>
      <c r="G11" s="1312" t="s">
        <v>2564</v>
      </c>
      <c r="H11" s="1309">
        <v>22323</v>
      </c>
      <c r="I11" s="1313">
        <v>11105</v>
      </c>
      <c r="J11" s="1309">
        <f t="shared" si="1"/>
        <v>-11105</v>
      </c>
      <c r="K11" s="1310">
        <v>11218</v>
      </c>
      <c r="L11" s="1311"/>
    </row>
    <row r="12" spans="1:14">
      <c r="A12" s="1312" t="s">
        <v>2565</v>
      </c>
      <c r="B12" s="1309">
        <v>22879</v>
      </c>
      <c r="C12" s="1313">
        <v>11382</v>
      </c>
      <c r="D12" s="1309">
        <f t="shared" si="0"/>
        <v>-11382</v>
      </c>
      <c r="E12" s="1310">
        <v>11497</v>
      </c>
      <c r="G12" s="1312" t="s">
        <v>2565</v>
      </c>
      <c r="H12" s="1309">
        <v>22453</v>
      </c>
      <c r="I12" s="1313">
        <v>11408</v>
      </c>
      <c r="J12" s="1309">
        <f t="shared" si="1"/>
        <v>-11408</v>
      </c>
      <c r="K12" s="1310">
        <v>11045</v>
      </c>
      <c r="L12" s="1311"/>
    </row>
    <row r="13" spans="1:14">
      <c r="A13" s="1312" t="s">
        <v>2566</v>
      </c>
      <c r="B13" s="1309">
        <v>25276</v>
      </c>
      <c r="C13" s="1313">
        <v>12632</v>
      </c>
      <c r="D13" s="1309">
        <f t="shared" si="0"/>
        <v>-12632</v>
      </c>
      <c r="E13" s="1310">
        <v>12644</v>
      </c>
      <c r="G13" s="1312" t="s">
        <v>2566</v>
      </c>
      <c r="H13" s="1309">
        <v>23372</v>
      </c>
      <c r="I13" s="1313">
        <v>11761</v>
      </c>
      <c r="J13" s="1309">
        <f t="shared" si="1"/>
        <v>-11761</v>
      </c>
      <c r="K13" s="1310">
        <v>11611</v>
      </c>
      <c r="L13" s="1311"/>
    </row>
    <row r="14" spans="1:14">
      <c r="A14" s="1312" t="s">
        <v>2567</v>
      </c>
      <c r="B14" s="1309">
        <v>25946</v>
      </c>
      <c r="C14" s="1313">
        <v>13266</v>
      </c>
      <c r="D14" s="1309">
        <f t="shared" si="0"/>
        <v>-13266</v>
      </c>
      <c r="E14" s="1310">
        <v>12680</v>
      </c>
      <c r="G14" s="1312" t="s">
        <v>2567</v>
      </c>
      <c r="H14" s="1309">
        <v>25377</v>
      </c>
      <c r="I14" s="1313">
        <v>12815</v>
      </c>
      <c r="J14" s="1309">
        <f t="shared" si="1"/>
        <v>-12815</v>
      </c>
      <c r="K14" s="1310">
        <v>12562</v>
      </c>
      <c r="L14" s="1311"/>
    </row>
    <row r="15" spans="1:14">
      <c r="A15" s="1312" t="s">
        <v>2568</v>
      </c>
      <c r="B15" s="1309">
        <v>19757</v>
      </c>
      <c r="C15" s="1313">
        <v>10083</v>
      </c>
      <c r="D15" s="1309">
        <f t="shared" si="0"/>
        <v>-10083</v>
      </c>
      <c r="E15" s="1310">
        <v>9674</v>
      </c>
      <c r="G15" s="1312" t="s">
        <v>2568</v>
      </c>
      <c r="H15" s="1309">
        <v>25824</v>
      </c>
      <c r="I15" s="1313">
        <v>13337</v>
      </c>
      <c r="J15" s="1309">
        <f t="shared" si="1"/>
        <v>-13337</v>
      </c>
      <c r="K15" s="1310">
        <v>12487</v>
      </c>
      <c r="L15" s="1311"/>
    </row>
    <row r="16" spans="1:14">
      <c r="A16" s="1312" t="s">
        <v>2569</v>
      </c>
      <c r="B16" s="1309">
        <v>18198</v>
      </c>
      <c r="C16" s="1313">
        <v>8906</v>
      </c>
      <c r="D16" s="1309">
        <f t="shared" si="0"/>
        <v>-8906</v>
      </c>
      <c r="E16" s="1310">
        <v>9292</v>
      </c>
      <c r="G16" s="1312" t="s">
        <v>2569</v>
      </c>
      <c r="H16" s="1309">
        <v>19460</v>
      </c>
      <c r="I16" s="1313">
        <v>9913</v>
      </c>
      <c r="J16" s="1309">
        <f t="shared" si="1"/>
        <v>-9913</v>
      </c>
      <c r="K16" s="1310">
        <v>9547</v>
      </c>
      <c r="L16" s="1311"/>
    </row>
    <row r="17" spans="1:12">
      <c r="A17" s="1312" t="s">
        <v>2570</v>
      </c>
      <c r="B17" s="1309">
        <v>18056</v>
      </c>
      <c r="C17" s="1313">
        <v>8567</v>
      </c>
      <c r="D17" s="1309">
        <f t="shared" si="0"/>
        <v>-8567</v>
      </c>
      <c r="E17" s="1310">
        <v>9489</v>
      </c>
      <c r="G17" s="1312" t="s">
        <v>2570</v>
      </c>
      <c r="H17" s="1309">
        <v>17835</v>
      </c>
      <c r="I17" s="1313">
        <v>8622</v>
      </c>
      <c r="J17" s="1309">
        <f t="shared" si="1"/>
        <v>-8622</v>
      </c>
      <c r="K17" s="1310">
        <v>9213</v>
      </c>
      <c r="L17" s="1311"/>
    </row>
    <row r="18" spans="1:12">
      <c r="A18" s="1312" t="s">
        <v>2571</v>
      </c>
      <c r="B18" s="1309">
        <v>16802</v>
      </c>
      <c r="C18" s="1313">
        <v>7985</v>
      </c>
      <c r="D18" s="1309">
        <f t="shared" si="0"/>
        <v>-7985</v>
      </c>
      <c r="E18" s="1310">
        <v>8817</v>
      </c>
      <c r="G18" s="1312" t="s">
        <v>2571</v>
      </c>
      <c r="H18" s="1309">
        <v>17608</v>
      </c>
      <c r="I18" s="1313">
        <v>8300</v>
      </c>
      <c r="J18" s="1309">
        <f t="shared" si="1"/>
        <v>-8300</v>
      </c>
      <c r="K18" s="1310">
        <v>9308</v>
      </c>
      <c r="L18" s="1311"/>
    </row>
    <row r="19" spans="1:12">
      <c r="A19" s="1312" t="s">
        <v>2572</v>
      </c>
      <c r="B19" s="1309">
        <v>12185</v>
      </c>
      <c r="C19" s="1313">
        <v>5365</v>
      </c>
      <c r="D19" s="1309">
        <f t="shared" si="0"/>
        <v>-5365</v>
      </c>
      <c r="E19" s="1310">
        <v>6820</v>
      </c>
      <c r="G19" s="1312" t="s">
        <v>2572</v>
      </c>
      <c r="H19" s="1309">
        <v>15972</v>
      </c>
      <c r="I19" s="1313">
        <v>7402</v>
      </c>
      <c r="J19" s="1309">
        <f t="shared" si="1"/>
        <v>-7402</v>
      </c>
      <c r="K19" s="1310">
        <v>8570</v>
      </c>
      <c r="L19" s="1311"/>
    </row>
    <row r="20" spans="1:12">
      <c r="A20" s="1312" t="s">
        <v>2573</v>
      </c>
      <c r="B20" s="1309">
        <v>8724</v>
      </c>
      <c r="C20" s="1313">
        <v>3666</v>
      </c>
      <c r="D20" s="1309">
        <f t="shared" si="0"/>
        <v>-3666</v>
      </c>
      <c r="E20" s="1310">
        <v>5058</v>
      </c>
      <c r="G20" s="1312" t="s">
        <v>2573</v>
      </c>
      <c r="H20" s="1309">
        <v>11286</v>
      </c>
      <c r="I20" s="1313">
        <v>4729</v>
      </c>
      <c r="J20" s="1309">
        <f t="shared" si="1"/>
        <v>-4729</v>
      </c>
      <c r="K20" s="1310">
        <v>6557</v>
      </c>
      <c r="L20" s="1311"/>
    </row>
    <row r="21" spans="1:12">
      <c r="A21" s="1312" t="s">
        <v>2574</v>
      </c>
      <c r="B21" s="1309">
        <v>6382</v>
      </c>
      <c r="C21" s="1313">
        <v>2505</v>
      </c>
      <c r="D21" s="1309">
        <f t="shared" si="0"/>
        <v>-2505</v>
      </c>
      <c r="E21" s="1310">
        <v>3877</v>
      </c>
      <c r="G21" s="1312" t="s">
        <v>2574</v>
      </c>
      <c r="H21" s="1309">
        <v>7497</v>
      </c>
      <c r="I21" s="1313">
        <v>2947</v>
      </c>
      <c r="J21" s="1309">
        <f t="shared" si="1"/>
        <v>-2947</v>
      </c>
      <c r="K21" s="1310">
        <v>4550</v>
      </c>
      <c r="L21" s="1311"/>
    </row>
    <row r="22" spans="1:12">
      <c r="A22" s="1312" t="s">
        <v>2575</v>
      </c>
      <c r="B22" s="1309">
        <v>3676</v>
      </c>
      <c r="C22" s="1313">
        <v>1279</v>
      </c>
      <c r="D22" s="1309">
        <f t="shared" si="0"/>
        <v>-1279</v>
      </c>
      <c r="E22" s="1310">
        <v>2397</v>
      </c>
      <c r="G22" s="1312" t="s">
        <v>2575</v>
      </c>
      <c r="H22" s="1309">
        <v>4951</v>
      </c>
      <c r="I22" s="1313">
        <v>1727</v>
      </c>
      <c r="J22" s="1309">
        <f t="shared" si="1"/>
        <v>-1727</v>
      </c>
      <c r="K22" s="1310">
        <v>3224</v>
      </c>
      <c r="L22" s="1311"/>
    </row>
    <row r="23" spans="1:12">
      <c r="A23" s="1314" t="s">
        <v>2576</v>
      </c>
      <c r="B23" s="1315">
        <v>1640</v>
      </c>
      <c r="C23" s="1316">
        <v>506</v>
      </c>
      <c r="D23" s="1309">
        <f t="shared" si="0"/>
        <v>-506</v>
      </c>
      <c r="E23" s="1317">
        <v>1134</v>
      </c>
      <c r="G23" s="1314" t="s">
        <v>2576</v>
      </c>
      <c r="H23" s="1315">
        <v>2328</v>
      </c>
      <c r="I23" s="1316">
        <v>699</v>
      </c>
      <c r="J23" s="1309">
        <f t="shared" si="1"/>
        <v>-699</v>
      </c>
      <c r="K23" s="1317">
        <v>1629</v>
      </c>
      <c r="L23" s="1311"/>
    </row>
    <row r="24" spans="1:12" ht="14.25" thickBot="1">
      <c r="A24" s="1318" t="s">
        <v>2577</v>
      </c>
      <c r="B24" s="1319">
        <v>520</v>
      </c>
      <c r="C24" s="1320">
        <v>113</v>
      </c>
      <c r="D24" s="1309">
        <f>C24*-1</f>
        <v>-113</v>
      </c>
      <c r="E24" s="1321">
        <v>407</v>
      </c>
      <c r="G24" s="1318" t="s">
        <v>2577</v>
      </c>
      <c r="H24" s="1319">
        <v>863</v>
      </c>
      <c r="I24" s="1320">
        <v>219</v>
      </c>
      <c r="J24" s="1309">
        <f>I24*-1</f>
        <v>-219</v>
      </c>
      <c r="K24" s="1321">
        <v>644</v>
      </c>
      <c r="L24" s="1311"/>
    </row>
    <row r="25" spans="1:12" ht="14.25" thickBot="1">
      <c r="A25" s="1322" t="s">
        <v>8</v>
      </c>
      <c r="B25" s="1323">
        <v>313230</v>
      </c>
      <c r="C25" s="1324">
        <v>154659</v>
      </c>
      <c r="D25" s="1325">
        <f>C25*-1</f>
        <v>-154659</v>
      </c>
      <c r="E25" s="1326">
        <v>158571</v>
      </c>
      <c r="G25" s="1322" t="s">
        <v>8</v>
      </c>
      <c r="H25" s="1323">
        <v>326778</v>
      </c>
      <c r="I25" s="1324">
        <v>161962</v>
      </c>
      <c r="J25" s="1325">
        <f>I25*-1</f>
        <v>-161962</v>
      </c>
      <c r="K25" s="1326">
        <v>164816</v>
      </c>
      <c r="L25" s="1327"/>
    </row>
    <row r="27" spans="1:12" ht="14.25" thickBot="1">
      <c r="A27" s="1295" t="s">
        <v>2578</v>
      </c>
      <c r="B27" s="1296"/>
      <c r="C27" s="1297"/>
      <c r="D27" s="1297"/>
      <c r="E27" s="1297"/>
      <c r="G27" s="1295" t="s">
        <v>2579</v>
      </c>
      <c r="H27" s="1296"/>
      <c r="I27" s="1297"/>
      <c r="J27" s="1297"/>
      <c r="K27" s="1297"/>
      <c r="L27" s="1297"/>
    </row>
    <row r="28" spans="1:12" ht="14.25" thickBot="1">
      <c r="A28" s="1298"/>
      <c r="B28" s="1299"/>
      <c r="C28" s="1300"/>
      <c r="D28" s="1300"/>
      <c r="E28" s="1301"/>
      <c r="G28" s="1298"/>
      <c r="H28" s="1299"/>
      <c r="I28" s="1300"/>
      <c r="J28" s="1300"/>
      <c r="K28" s="1301"/>
      <c r="L28" s="1295"/>
    </row>
    <row r="29" spans="1:12" ht="14.25" thickBot="1">
      <c r="A29" s="1302"/>
      <c r="B29" s="1303" t="s">
        <v>5</v>
      </c>
      <c r="C29" s="1304" t="s">
        <v>6</v>
      </c>
      <c r="D29" s="1305"/>
      <c r="E29" s="1306" t="s">
        <v>7</v>
      </c>
      <c r="G29" s="1302"/>
      <c r="H29" s="1303" t="s">
        <v>5</v>
      </c>
      <c r="I29" s="1304" t="s">
        <v>6</v>
      </c>
      <c r="J29" s="1305"/>
      <c r="K29" s="1306" t="s">
        <v>7</v>
      </c>
      <c r="L29" s="1307"/>
    </row>
    <row r="30" spans="1:12">
      <c r="A30" s="1308" t="s">
        <v>2559</v>
      </c>
      <c r="B30" s="1309">
        <v>17530</v>
      </c>
      <c r="C30" s="1310">
        <v>8874</v>
      </c>
      <c r="D30" s="1309">
        <f>C30*-1</f>
        <v>-8874</v>
      </c>
      <c r="E30" s="1310">
        <v>8656</v>
      </c>
      <c r="G30" s="1308" t="s">
        <v>2559</v>
      </c>
      <c r="H30" s="1309">
        <v>16710</v>
      </c>
      <c r="I30" s="1310">
        <v>8541</v>
      </c>
      <c r="J30" s="1309">
        <f>I30*-1</f>
        <v>-8541</v>
      </c>
      <c r="K30" s="1310">
        <v>8169</v>
      </c>
      <c r="L30" s="1311"/>
    </row>
    <row r="31" spans="1:12">
      <c r="A31" s="1312" t="s">
        <v>2560</v>
      </c>
      <c r="B31" s="1309">
        <v>18138</v>
      </c>
      <c r="C31" s="1313">
        <v>9295</v>
      </c>
      <c r="D31" s="1309">
        <f>C31*-1</f>
        <v>-9295</v>
      </c>
      <c r="E31" s="1310">
        <v>8843</v>
      </c>
      <c r="G31" s="1312" t="s">
        <v>2560</v>
      </c>
      <c r="H31" s="1309">
        <v>17312</v>
      </c>
      <c r="I31" s="1313">
        <v>8816</v>
      </c>
      <c r="J31" s="1309">
        <f>I31*-1</f>
        <v>-8816</v>
      </c>
      <c r="K31" s="1310">
        <v>8496</v>
      </c>
      <c r="L31" s="1311"/>
    </row>
    <row r="32" spans="1:12">
      <c r="A32" s="1312" t="s">
        <v>2561</v>
      </c>
      <c r="B32" s="1309">
        <v>19816</v>
      </c>
      <c r="C32" s="1313">
        <v>10198</v>
      </c>
      <c r="D32" s="1309">
        <f t="shared" ref="D32:D47" si="2">C32*-1</f>
        <v>-10198</v>
      </c>
      <c r="E32" s="1310">
        <v>9618</v>
      </c>
      <c r="G32" s="1312" t="s">
        <v>2561</v>
      </c>
      <c r="H32" s="1309">
        <v>17980</v>
      </c>
      <c r="I32" s="1313">
        <v>9159</v>
      </c>
      <c r="J32" s="1309">
        <f t="shared" ref="J32:J47" si="3">I32*-1</f>
        <v>-9159</v>
      </c>
      <c r="K32" s="1310">
        <v>8821</v>
      </c>
      <c r="L32" s="1311"/>
    </row>
    <row r="33" spans="1:12">
      <c r="A33" s="1312" t="s">
        <v>2562</v>
      </c>
      <c r="B33" s="1309">
        <v>21819</v>
      </c>
      <c r="C33" s="1313">
        <v>11474</v>
      </c>
      <c r="D33" s="1309">
        <f t="shared" si="2"/>
        <v>-11474</v>
      </c>
      <c r="E33" s="1310">
        <v>10345</v>
      </c>
      <c r="G33" s="1312" t="s">
        <v>2562</v>
      </c>
      <c r="H33" s="1309">
        <v>19916</v>
      </c>
      <c r="I33" s="1313">
        <v>10475</v>
      </c>
      <c r="J33" s="1309">
        <f t="shared" si="3"/>
        <v>-10475</v>
      </c>
      <c r="K33" s="1310">
        <v>9441</v>
      </c>
      <c r="L33" s="1311"/>
    </row>
    <row r="34" spans="1:12">
      <c r="A34" s="1312" t="s">
        <v>2563</v>
      </c>
      <c r="B34" s="1309">
        <v>24066</v>
      </c>
      <c r="C34" s="1313">
        <v>12910</v>
      </c>
      <c r="D34" s="1309">
        <f t="shared" si="2"/>
        <v>-12910</v>
      </c>
      <c r="E34" s="1310">
        <v>11156</v>
      </c>
      <c r="G34" s="1312" t="s">
        <v>2563</v>
      </c>
      <c r="H34" s="1309">
        <v>21452</v>
      </c>
      <c r="I34" s="1313">
        <v>11664</v>
      </c>
      <c r="J34" s="1309">
        <f t="shared" si="3"/>
        <v>-11664</v>
      </c>
      <c r="K34" s="1310">
        <v>9788</v>
      </c>
      <c r="L34" s="1311"/>
    </row>
    <row r="35" spans="1:12">
      <c r="A35" s="1312" t="s">
        <v>2564</v>
      </c>
      <c r="B35" s="1309">
        <v>25687</v>
      </c>
      <c r="C35" s="1313">
        <v>13315</v>
      </c>
      <c r="D35" s="1309">
        <f t="shared" si="2"/>
        <v>-13315</v>
      </c>
      <c r="E35" s="1310">
        <v>12372</v>
      </c>
      <c r="G35" s="1312" t="s">
        <v>2564</v>
      </c>
      <c r="H35" s="1309">
        <v>23817</v>
      </c>
      <c r="I35" s="1313">
        <v>12102</v>
      </c>
      <c r="J35" s="1309">
        <f t="shared" si="3"/>
        <v>-12102</v>
      </c>
      <c r="K35" s="1310">
        <v>11715</v>
      </c>
      <c r="L35" s="1311"/>
    </row>
    <row r="36" spans="1:12">
      <c r="A36" s="1312" t="s">
        <v>2565</v>
      </c>
      <c r="B36" s="1309">
        <v>22778</v>
      </c>
      <c r="C36" s="1313">
        <v>11314</v>
      </c>
      <c r="D36" s="1309">
        <f t="shared" si="2"/>
        <v>-11314</v>
      </c>
      <c r="E36" s="1310">
        <v>11464</v>
      </c>
      <c r="G36" s="1312" t="s">
        <v>2565</v>
      </c>
      <c r="H36" s="1309">
        <v>25806</v>
      </c>
      <c r="I36" s="1313">
        <v>13278</v>
      </c>
      <c r="J36" s="1309">
        <f t="shared" si="3"/>
        <v>-13278</v>
      </c>
      <c r="K36" s="1310">
        <v>12528</v>
      </c>
      <c r="L36" s="1311"/>
    </row>
    <row r="37" spans="1:12">
      <c r="A37" s="1312" t="s">
        <v>2566</v>
      </c>
      <c r="B37" s="1309">
        <v>22493</v>
      </c>
      <c r="C37" s="1313">
        <v>11396</v>
      </c>
      <c r="D37" s="1309">
        <f t="shared" si="2"/>
        <v>-11396</v>
      </c>
      <c r="E37" s="1310">
        <v>11097</v>
      </c>
      <c r="G37" s="1312" t="s">
        <v>2566</v>
      </c>
      <c r="H37" s="1309">
        <v>22609</v>
      </c>
      <c r="I37" s="1313">
        <v>11305</v>
      </c>
      <c r="J37" s="1309">
        <f t="shared" si="3"/>
        <v>-11305</v>
      </c>
      <c r="K37" s="1310">
        <v>11304</v>
      </c>
      <c r="L37" s="1311"/>
    </row>
    <row r="38" spans="1:12">
      <c r="A38" s="1312" t="s">
        <v>2567</v>
      </c>
      <c r="B38" s="1309">
        <v>23358</v>
      </c>
      <c r="C38" s="1313">
        <v>11827</v>
      </c>
      <c r="D38" s="1309">
        <f t="shared" si="2"/>
        <v>-11827</v>
      </c>
      <c r="E38" s="1310">
        <v>11531</v>
      </c>
      <c r="G38" s="1312" t="s">
        <v>2567</v>
      </c>
      <c r="H38" s="1309">
        <v>22228</v>
      </c>
      <c r="I38" s="1313">
        <v>11216</v>
      </c>
      <c r="J38" s="1309">
        <f t="shared" si="3"/>
        <v>-11216</v>
      </c>
      <c r="K38" s="1310">
        <v>11012</v>
      </c>
      <c r="L38" s="1311"/>
    </row>
    <row r="39" spans="1:12">
      <c r="A39" s="1312" t="s">
        <v>2568</v>
      </c>
      <c r="B39" s="1309">
        <v>24962</v>
      </c>
      <c r="C39" s="1313">
        <v>12631</v>
      </c>
      <c r="D39" s="1309">
        <f t="shared" si="2"/>
        <v>-12631</v>
      </c>
      <c r="E39" s="1310">
        <v>12331</v>
      </c>
      <c r="G39" s="1312" t="s">
        <v>2568</v>
      </c>
      <c r="H39" s="1309">
        <v>22927</v>
      </c>
      <c r="I39" s="1313">
        <v>11503</v>
      </c>
      <c r="J39" s="1309">
        <f t="shared" si="3"/>
        <v>-11503</v>
      </c>
      <c r="K39" s="1310">
        <v>11424</v>
      </c>
      <c r="L39" s="1311"/>
    </row>
    <row r="40" spans="1:12">
      <c r="A40" s="1312" t="s">
        <v>2569</v>
      </c>
      <c r="B40" s="1309">
        <v>25366</v>
      </c>
      <c r="C40" s="1313">
        <v>13005</v>
      </c>
      <c r="D40" s="1309">
        <f t="shared" si="2"/>
        <v>-13005</v>
      </c>
      <c r="E40" s="1310">
        <v>12361</v>
      </c>
      <c r="G40" s="1312" t="s">
        <v>2569</v>
      </c>
      <c r="H40" s="1309">
        <v>24405</v>
      </c>
      <c r="I40" s="1313">
        <v>12207</v>
      </c>
      <c r="J40" s="1309">
        <f t="shared" si="3"/>
        <v>-12207</v>
      </c>
      <c r="K40" s="1310">
        <v>12198</v>
      </c>
      <c r="L40" s="1311"/>
    </row>
    <row r="41" spans="1:12">
      <c r="A41" s="1312" t="s">
        <v>2570</v>
      </c>
      <c r="B41" s="1309">
        <v>19086</v>
      </c>
      <c r="C41" s="1313">
        <v>9595</v>
      </c>
      <c r="D41" s="1309">
        <f t="shared" si="2"/>
        <v>-9595</v>
      </c>
      <c r="E41" s="1310">
        <v>9491</v>
      </c>
      <c r="G41" s="1312" t="s">
        <v>2570</v>
      </c>
      <c r="H41" s="1309">
        <v>24673</v>
      </c>
      <c r="I41" s="1313">
        <v>12437</v>
      </c>
      <c r="J41" s="1309">
        <f t="shared" si="3"/>
        <v>-12437</v>
      </c>
      <c r="K41" s="1310">
        <v>12236</v>
      </c>
      <c r="L41" s="1311"/>
    </row>
    <row r="42" spans="1:12">
      <c r="A42" s="1312" t="s">
        <v>2571</v>
      </c>
      <c r="B42" s="1309">
        <v>17450</v>
      </c>
      <c r="C42" s="1313">
        <v>8305</v>
      </c>
      <c r="D42" s="1309">
        <f t="shared" si="2"/>
        <v>-8305</v>
      </c>
      <c r="E42" s="1310">
        <v>9145</v>
      </c>
      <c r="G42" s="1312" t="s">
        <v>2571</v>
      </c>
      <c r="H42" s="1309">
        <v>18675</v>
      </c>
      <c r="I42" s="1313">
        <v>9215</v>
      </c>
      <c r="J42" s="1309">
        <f t="shared" si="3"/>
        <v>-9215</v>
      </c>
      <c r="K42" s="1310">
        <v>9460</v>
      </c>
      <c r="L42" s="1311"/>
    </row>
    <row r="43" spans="1:12">
      <c r="A43" s="1312" t="s">
        <v>2572</v>
      </c>
      <c r="B43" s="1309">
        <v>16871</v>
      </c>
      <c r="C43" s="1313">
        <v>7744</v>
      </c>
      <c r="D43" s="1309">
        <f t="shared" si="2"/>
        <v>-7744</v>
      </c>
      <c r="E43" s="1310">
        <v>9127</v>
      </c>
      <c r="G43" s="1312" t="s">
        <v>2572</v>
      </c>
      <c r="H43" s="1309">
        <v>16737</v>
      </c>
      <c r="I43" s="1313">
        <v>7811</v>
      </c>
      <c r="J43" s="1309">
        <f t="shared" si="3"/>
        <v>-7811</v>
      </c>
      <c r="K43" s="1310">
        <v>8926</v>
      </c>
      <c r="L43" s="1311"/>
    </row>
    <row r="44" spans="1:12">
      <c r="A44" s="1312" t="s">
        <v>2573</v>
      </c>
      <c r="B44" s="1309">
        <v>14826</v>
      </c>
      <c r="C44" s="1313">
        <v>6609</v>
      </c>
      <c r="D44" s="1309">
        <f t="shared" si="2"/>
        <v>-6609</v>
      </c>
      <c r="E44" s="1310">
        <v>8217</v>
      </c>
      <c r="G44" s="1312" t="s">
        <v>2573</v>
      </c>
      <c r="H44" s="1309">
        <v>15712</v>
      </c>
      <c r="I44" s="1313">
        <v>6950</v>
      </c>
      <c r="J44" s="1309">
        <f t="shared" si="3"/>
        <v>-6950</v>
      </c>
      <c r="K44" s="1310">
        <v>8762</v>
      </c>
      <c r="L44" s="1311"/>
    </row>
    <row r="45" spans="1:12">
      <c r="A45" s="1312" t="s">
        <v>2574</v>
      </c>
      <c r="B45" s="1309">
        <v>9944</v>
      </c>
      <c r="C45" s="1313">
        <v>3940</v>
      </c>
      <c r="D45" s="1309">
        <f t="shared" si="2"/>
        <v>-3940</v>
      </c>
      <c r="E45" s="1310">
        <v>6004</v>
      </c>
      <c r="G45" s="1312" t="s">
        <v>2574</v>
      </c>
      <c r="H45" s="1309">
        <v>13295</v>
      </c>
      <c r="I45" s="1313">
        <v>5564</v>
      </c>
      <c r="J45" s="1309">
        <f t="shared" si="3"/>
        <v>-5564</v>
      </c>
      <c r="K45" s="1310">
        <v>7731</v>
      </c>
      <c r="L45" s="1311"/>
    </row>
    <row r="46" spans="1:12">
      <c r="A46" s="1312" t="s">
        <v>2575</v>
      </c>
      <c r="B46" s="1309">
        <v>5933</v>
      </c>
      <c r="C46" s="1313">
        <v>2121</v>
      </c>
      <c r="D46" s="1309">
        <f t="shared" si="2"/>
        <v>-2121</v>
      </c>
      <c r="E46" s="1310">
        <v>3812</v>
      </c>
      <c r="G46" s="1312" t="s">
        <v>2575</v>
      </c>
      <c r="H46" s="1309">
        <v>8117</v>
      </c>
      <c r="I46" s="1313">
        <v>2959</v>
      </c>
      <c r="J46" s="1309">
        <f t="shared" si="3"/>
        <v>-2959</v>
      </c>
      <c r="K46" s="1310">
        <v>5158</v>
      </c>
      <c r="L46" s="1311"/>
    </row>
    <row r="47" spans="1:12">
      <c r="A47" s="1314" t="s">
        <v>2576</v>
      </c>
      <c r="B47" s="1315">
        <v>3210</v>
      </c>
      <c r="C47" s="1316">
        <v>1004</v>
      </c>
      <c r="D47" s="1309">
        <f t="shared" si="2"/>
        <v>-1004</v>
      </c>
      <c r="E47" s="1317">
        <v>2206</v>
      </c>
      <c r="G47" s="1314" t="s">
        <v>2576</v>
      </c>
      <c r="H47" s="1315">
        <v>4148</v>
      </c>
      <c r="I47" s="1316">
        <v>1267</v>
      </c>
      <c r="J47" s="1309">
        <f t="shared" si="3"/>
        <v>-1267</v>
      </c>
      <c r="K47" s="1317">
        <v>2881</v>
      </c>
      <c r="L47" s="1311"/>
    </row>
    <row r="48" spans="1:12" ht="14.25" thickBot="1">
      <c r="A48" s="1318" t="s">
        <v>2577</v>
      </c>
      <c r="B48" s="1319">
        <v>1347</v>
      </c>
      <c r="C48" s="1320">
        <v>331</v>
      </c>
      <c r="D48" s="1309">
        <f>C48*-1</f>
        <v>-331</v>
      </c>
      <c r="E48" s="1321">
        <v>1016</v>
      </c>
      <c r="G48" s="1318" t="s">
        <v>2577</v>
      </c>
      <c r="H48" s="1319">
        <v>2151</v>
      </c>
      <c r="I48" s="1320">
        <v>502</v>
      </c>
      <c r="J48" s="1309">
        <f>I48*-1</f>
        <v>-502</v>
      </c>
      <c r="K48" s="1321">
        <v>1649</v>
      </c>
      <c r="L48" s="1311"/>
    </row>
    <row r="49" spans="1:12" ht="14.25" thickBot="1">
      <c r="A49" s="1322" t="s">
        <v>8</v>
      </c>
      <c r="B49" s="1323">
        <v>334680</v>
      </c>
      <c r="C49" s="1324">
        <v>165888</v>
      </c>
      <c r="D49" s="1325">
        <f>C49*-1</f>
        <v>-165888</v>
      </c>
      <c r="E49" s="1326">
        <v>168792</v>
      </c>
      <c r="G49" s="1322" t="s">
        <v>8</v>
      </c>
      <c r="H49" s="1323">
        <v>338670</v>
      </c>
      <c r="I49" s="1324">
        <v>166971</v>
      </c>
      <c r="J49" s="1325">
        <f>I49*-1</f>
        <v>-166971</v>
      </c>
      <c r="K49" s="1326">
        <v>171699</v>
      </c>
      <c r="L49" s="1327"/>
    </row>
    <row r="51" spans="1:12" ht="14.25" thickBot="1">
      <c r="A51" s="1295" t="s">
        <v>2580</v>
      </c>
      <c r="B51" s="1296"/>
      <c r="C51" s="1297"/>
      <c r="D51" s="1297"/>
      <c r="E51" s="1297"/>
      <c r="G51" s="1295" t="s">
        <v>2581</v>
      </c>
      <c r="H51" s="1296"/>
      <c r="I51" s="1297"/>
      <c r="J51" s="1297"/>
      <c r="K51" s="1297"/>
      <c r="L51" s="1297"/>
    </row>
    <row r="52" spans="1:12" ht="14.25" thickBot="1">
      <c r="A52" s="1298"/>
      <c r="B52" s="1299"/>
      <c r="C52" s="1300"/>
      <c r="D52" s="1300"/>
      <c r="E52" s="1301"/>
      <c r="G52" s="1298"/>
      <c r="H52" s="1299"/>
      <c r="I52" s="1300"/>
      <c r="J52" s="1300"/>
      <c r="K52" s="1301"/>
      <c r="L52" s="1295"/>
    </row>
    <row r="53" spans="1:12" ht="14.25" thickBot="1">
      <c r="A53" s="1302"/>
      <c r="B53" s="1303" t="s">
        <v>5</v>
      </c>
      <c r="C53" s="1304" t="s">
        <v>6</v>
      </c>
      <c r="D53" s="1305"/>
      <c r="E53" s="1306" t="s">
        <v>7</v>
      </c>
      <c r="G53" s="1302"/>
      <c r="H53" s="1303" t="s">
        <v>5</v>
      </c>
      <c r="I53" s="1304" t="s">
        <v>6</v>
      </c>
      <c r="J53" s="1305"/>
      <c r="K53" s="1306" t="s">
        <v>7</v>
      </c>
      <c r="L53" s="1307"/>
    </row>
    <row r="54" spans="1:12">
      <c r="A54" s="1308" t="s">
        <v>2559</v>
      </c>
      <c r="B54" s="1309">
        <v>15286</v>
      </c>
      <c r="C54" s="1310">
        <v>7865</v>
      </c>
      <c r="D54" s="1309">
        <f>C54*-1</f>
        <v>-7865</v>
      </c>
      <c r="E54" s="1310">
        <v>7421</v>
      </c>
      <c r="G54" s="1308" t="s">
        <v>2559</v>
      </c>
      <c r="H54" s="1309">
        <v>12968</v>
      </c>
      <c r="I54" s="1310">
        <v>6652</v>
      </c>
      <c r="J54" s="1309">
        <f>I54*-1</f>
        <v>-6652</v>
      </c>
      <c r="K54" s="1310">
        <v>6316</v>
      </c>
      <c r="L54" s="1311"/>
    </row>
    <row r="55" spans="1:12">
      <c r="A55" s="1312" t="s">
        <v>2560</v>
      </c>
      <c r="B55" s="1309">
        <v>16302</v>
      </c>
      <c r="C55" s="1313">
        <v>8328</v>
      </c>
      <c r="D55" s="1309">
        <f>C55*-1</f>
        <v>-8328</v>
      </c>
      <c r="E55" s="1310">
        <v>7974</v>
      </c>
      <c r="G55" s="1312" t="s">
        <v>2560</v>
      </c>
      <c r="H55" s="1309">
        <v>13596</v>
      </c>
      <c r="I55" s="1313">
        <v>6983</v>
      </c>
      <c r="J55" s="1309">
        <f>I55*-1</f>
        <v>-6983</v>
      </c>
      <c r="K55" s="1310">
        <v>6613</v>
      </c>
      <c r="L55" s="1311"/>
    </row>
    <row r="56" spans="1:12">
      <c r="A56" s="1312" t="s">
        <v>2561</v>
      </c>
      <c r="B56" s="1309">
        <v>17104</v>
      </c>
      <c r="C56" s="1313">
        <v>8677</v>
      </c>
      <c r="D56" s="1309">
        <f t="shared" ref="D56:D71" si="4">C56*-1</f>
        <v>-8677</v>
      </c>
      <c r="E56" s="1310">
        <v>8427</v>
      </c>
      <c r="G56" s="1312" t="s">
        <v>2561</v>
      </c>
      <c r="H56" s="1309">
        <v>15301</v>
      </c>
      <c r="I56" s="1313">
        <v>7832</v>
      </c>
      <c r="J56" s="1309">
        <f t="shared" ref="J56:J71" si="5">I56*-1</f>
        <v>-7832</v>
      </c>
      <c r="K56" s="1310">
        <v>7469</v>
      </c>
      <c r="L56" s="1311"/>
    </row>
    <row r="57" spans="1:12">
      <c r="A57" s="1312" t="s">
        <v>2562</v>
      </c>
      <c r="B57" s="1309">
        <v>17756</v>
      </c>
      <c r="C57" s="1313">
        <v>9410</v>
      </c>
      <c r="D57" s="1309">
        <f t="shared" si="4"/>
        <v>-9410</v>
      </c>
      <c r="E57" s="1310">
        <v>8346</v>
      </c>
      <c r="G57" s="1312" t="s">
        <v>2562</v>
      </c>
      <c r="H57" s="1309">
        <v>16614</v>
      </c>
      <c r="I57" s="1313">
        <v>8785</v>
      </c>
      <c r="J57" s="1309">
        <f t="shared" si="5"/>
        <v>-8785</v>
      </c>
      <c r="K57" s="1310">
        <v>7829</v>
      </c>
      <c r="L57" s="1311"/>
    </row>
    <row r="58" spans="1:12">
      <c r="A58" s="1312" t="s">
        <v>2563</v>
      </c>
      <c r="B58" s="1309">
        <v>17782</v>
      </c>
      <c r="C58" s="1313">
        <v>9598</v>
      </c>
      <c r="D58" s="1309">
        <f t="shared" si="4"/>
        <v>-9598</v>
      </c>
      <c r="E58" s="1310">
        <v>8184</v>
      </c>
      <c r="G58" s="1312" t="s">
        <v>2563</v>
      </c>
      <c r="H58" s="1309">
        <v>15803</v>
      </c>
      <c r="I58" s="1313">
        <v>8387</v>
      </c>
      <c r="J58" s="1309">
        <f t="shared" si="5"/>
        <v>-8387</v>
      </c>
      <c r="K58" s="1310">
        <v>7416</v>
      </c>
      <c r="L58" s="1311"/>
    </row>
    <row r="59" spans="1:12">
      <c r="A59" s="1312" t="s">
        <v>2564</v>
      </c>
      <c r="B59" s="1309">
        <v>20407</v>
      </c>
      <c r="C59" s="1313">
        <v>10348</v>
      </c>
      <c r="D59" s="1309">
        <f t="shared" si="4"/>
        <v>-10348</v>
      </c>
      <c r="E59" s="1310">
        <v>10059</v>
      </c>
      <c r="G59" s="1312" t="s">
        <v>2564</v>
      </c>
      <c r="H59" s="1309">
        <v>17450</v>
      </c>
      <c r="I59" s="1313">
        <v>8975</v>
      </c>
      <c r="J59" s="1309">
        <f t="shared" si="5"/>
        <v>-8975</v>
      </c>
      <c r="K59" s="1310">
        <v>8475</v>
      </c>
      <c r="L59" s="1311"/>
    </row>
    <row r="60" spans="1:12">
      <c r="A60" s="1312" t="s">
        <v>2565</v>
      </c>
      <c r="B60" s="1309">
        <v>22942</v>
      </c>
      <c r="C60" s="1313">
        <v>11513</v>
      </c>
      <c r="D60" s="1309">
        <f t="shared" si="4"/>
        <v>-11513</v>
      </c>
      <c r="E60" s="1310">
        <v>11429</v>
      </c>
      <c r="G60" s="1312" t="s">
        <v>2565</v>
      </c>
      <c r="H60" s="1309">
        <v>19403</v>
      </c>
      <c r="I60" s="1313">
        <v>10005</v>
      </c>
      <c r="J60" s="1309">
        <f t="shared" si="5"/>
        <v>-10005</v>
      </c>
      <c r="K60" s="1310">
        <v>9398</v>
      </c>
      <c r="L60" s="1311"/>
    </row>
    <row r="61" spans="1:12">
      <c r="A61" s="1312" t="s">
        <v>2566</v>
      </c>
      <c r="B61" s="1309">
        <v>25050</v>
      </c>
      <c r="C61" s="1313">
        <v>12720</v>
      </c>
      <c r="D61" s="1309">
        <f t="shared" si="4"/>
        <v>-12720</v>
      </c>
      <c r="E61" s="1310">
        <v>12330</v>
      </c>
      <c r="G61" s="1312" t="s">
        <v>2566</v>
      </c>
      <c r="H61" s="1309">
        <v>21765</v>
      </c>
      <c r="I61" s="1313">
        <v>11041</v>
      </c>
      <c r="J61" s="1309">
        <f t="shared" si="5"/>
        <v>-11041</v>
      </c>
      <c r="K61" s="1310">
        <v>10724</v>
      </c>
      <c r="L61" s="1311"/>
    </row>
    <row r="62" spans="1:12">
      <c r="A62" s="1312" t="s">
        <v>2567</v>
      </c>
      <c r="B62" s="1309">
        <v>21957</v>
      </c>
      <c r="C62" s="1313">
        <v>10919</v>
      </c>
      <c r="D62" s="1309">
        <f t="shared" si="4"/>
        <v>-10919</v>
      </c>
      <c r="E62" s="1310">
        <v>11038</v>
      </c>
      <c r="G62" s="1312" t="s">
        <v>2567</v>
      </c>
      <c r="H62" s="1309">
        <v>24171</v>
      </c>
      <c r="I62" s="1313">
        <v>12503</v>
      </c>
      <c r="J62" s="1309">
        <f t="shared" si="5"/>
        <v>-12503</v>
      </c>
      <c r="K62" s="1310">
        <v>11668</v>
      </c>
      <c r="L62" s="1311"/>
    </row>
    <row r="63" spans="1:12">
      <c r="A63" s="1312" t="s">
        <v>2568</v>
      </c>
      <c r="B63" s="1309">
        <v>21681</v>
      </c>
      <c r="C63" s="1313">
        <v>10830</v>
      </c>
      <c r="D63" s="1309">
        <f t="shared" si="4"/>
        <v>-10830</v>
      </c>
      <c r="E63" s="1310">
        <v>10851</v>
      </c>
      <c r="G63" s="1312" t="s">
        <v>2568</v>
      </c>
      <c r="H63" s="1309">
        <v>21557</v>
      </c>
      <c r="I63" s="1313">
        <v>10865</v>
      </c>
      <c r="J63" s="1309">
        <f t="shared" si="5"/>
        <v>-10865</v>
      </c>
      <c r="K63" s="1310">
        <v>10692</v>
      </c>
      <c r="L63" s="1311"/>
    </row>
    <row r="64" spans="1:12">
      <c r="A64" s="1312" t="s">
        <v>2569</v>
      </c>
      <c r="B64" s="1309">
        <v>22359</v>
      </c>
      <c r="C64" s="1313">
        <v>11135</v>
      </c>
      <c r="D64" s="1309">
        <f t="shared" si="4"/>
        <v>-11135</v>
      </c>
      <c r="E64" s="1310">
        <v>11224</v>
      </c>
      <c r="G64" s="1312" t="s">
        <v>2569</v>
      </c>
      <c r="H64" s="1309">
        <v>21653</v>
      </c>
      <c r="I64" s="1313">
        <v>10903</v>
      </c>
      <c r="J64" s="1309">
        <f t="shared" si="5"/>
        <v>-10903</v>
      </c>
      <c r="K64" s="1310">
        <v>10750</v>
      </c>
      <c r="L64" s="1311"/>
    </row>
    <row r="65" spans="1:12">
      <c r="A65" s="1312" t="s">
        <v>2570</v>
      </c>
      <c r="B65" s="1309">
        <v>23849</v>
      </c>
      <c r="C65" s="1313">
        <v>11768</v>
      </c>
      <c r="D65" s="1309">
        <f t="shared" si="4"/>
        <v>-11768</v>
      </c>
      <c r="E65" s="1310">
        <v>12081</v>
      </c>
      <c r="G65" s="1312" t="s">
        <v>2570</v>
      </c>
      <c r="H65" s="1309">
        <v>22344</v>
      </c>
      <c r="I65" s="1313">
        <v>11219</v>
      </c>
      <c r="J65" s="1309">
        <f t="shared" si="5"/>
        <v>-11219</v>
      </c>
      <c r="K65" s="1310">
        <v>11125</v>
      </c>
      <c r="L65" s="1311"/>
    </row>
    <row r="66" spans="1:12">
      <c r="A66" s="1312" t="s">
        <v>2571</v>
      </c>
      <c r="B66" s="1309">
        <v>24043</v>
      </c>
      <c r="C66" s="1313">
        <v>11988</v>
      </c>
      <c r="D66" s="1309">
        <f t="shared" si="4"/>
        <v>-11988</v>
      </c>
      <c r="E66" s="1310">
        <v>12055</v>
      </c>
      <c r="G66" s="1312" t="s">
        <v>2571</v>
      </c>
      <c r="H66" s="1309">
        <v>24025</v>
      </c>
      <c r="I66" s="1313">
        <v>11892</v>
      </c>
      <c r="J66" s="1309">
        <f t="shared" si="5"/>
        <v>-11892</v>
      </c>
      <c r="K66" s="1310">
        <v>12133</v>
      </c>
      <c r="L66" s="1311"/>
    </row>
    <row r="67" spans="1:12">
      <c r="A67" s="1312" t="s">
        <v>2572</v>
      </c>
      <c r="B67" s="1309">
        <v>17929</v>
      </c>
      <c r="C67" s="1313">
        <v>8698</v>
      </c>
      <c r="D67" s="1309">
        <f t="shared" si="4"/>
        <v>-8698</v>
      </c>
      <c r="E67" s="1310">
        <v>9231</v>
      </c>
      <c r="G67" s="1312" t="s">
        <v>2572</v>
      </c>
      <c r="H67" s="1309">
        <v>24137</v>
      </c>
      <c r="I67" s="1313">
        <v>12074</v>
      </c>
      <c r="J67" s="1309">
        <f t="shared" si="5"/>
        <v>-12074</v>
      </c>
      <c r="K67" s="1310">
        <v>12063</v>
      </c>
      <c r="L67" s="1311"/>
    </row>
    <row r="68" spans="1:12">
      <c r="A68" s="1312" t="s">
        <v>2573</v>
      </c>
      <c r="B68" s="1309">
        <v>15699</v>
      </c>
      <c r="C68" s="1313">
        <v>7103</v>
      </c>
      <c r="D68" s="1309">
        <f t="shared" si="4"/>
        <v>-7103</v>
      </c>
      <c r="E68" s="1310">
        <v>8596</v>
      </c>
      <c r="G68" s="1312" t="s">
        <v>2573</v>
      </c>
      <c r="H68" s="1309">
        <v>17833</v>
      </c>
      <c r="I68" s="1313">
        <v>8698</v>
      </c>
      <c r="J68" s="1309">
        <f t="shared" si="5"/>
        <v>-8698</v>
      </c>
      <c r="K68" s="1310">
        <v>9135</v>
      </c>
      <c r="L68" s="1311"/>
    </row>
    <row r="69" spans="1:12">
      <c r="A69" s="1312" t="s">
        <v>2574</v>
      </c>
      <c r="B69" s="1309">
        <v>14272</v>
      </c>
      <c r="C69" s="1313">
        <v>5964</v>
      </c>
      <c r="D69" s="1309">
        <f t="shared" si="4"/>
        <v>-5964</v>
      </c>
      <c r="E69" s="1310">
        <v>8308</v>
      </c>
      <c r="G69" s="1312" t="s">
        <v>2574</v>
      </c>
      <c r="H69" s="1309">
        <v>14968</v>
      </c>
      <c r="I69" s="1313">
        <v>6804</v>
      </c>
      <c r="J69" s="1309">
        <f t="shared" si="5"/>
        <v>-6804</v>
      </c>
      <c r="K69" s="1310">
        <v>8164</v>
      </c>
      <c r="L69" s="1311"/>
    </row>
    <row r="70" spans="1:12">
      <c r="A70" s="1312" t="s">
        <v>2575</v>
      </c>
      <c r="B70" s="1309">
        <v>11040</v>
      </c>
      <c r="C70" s="1313">
        <v>4167</v>
      </c>
      <c r="D70" s="1309">
        <f t="shared" si="4"/>
        <v>-4167</v>
      </c>
      <c r="E70" s="1310">
        <v>6873</v>
      </c>
      <c r="G70" s="1312" t="s">
        <v>2575</v>
      </c>
      <c r="H70" s="1309">
        <v>12613</v>
      </c>
      <c r="I70" s="1313">
        <v>5128</v>
      </c>
      <c r="J70" s="1309">
        <f t="shared" si="5"/>
        <v>-5128</v>
      </c>
      <c r="K70" s="1310">
        <v>7485</v>
      </c>
      <c r="L70" s="1311"/>
    </row>
    <row r="71" spans="1:12">
      <c r="A71" s="1314" t="s">
        <v>2576</v>
      </c>
      <c r="B71" s="1315">
        <v>5955</v>
      </c>
      <c r="C71" s="1316">
        <v>1853</v>
      </c>
      <c r="D71" s="1309">
        <f t="shared" si="4"/>
        <v>-1853</v>
      </c>
      <c r="E71" s="1317">
        <v>4102</v>
      </c>
      <c r="G71" s="1314" t="s">
        <v>2576</v>
      </c>
      <c r="H71" s="1315">
        <v>8074</v>
      </c>
      <c r="I71" s="1316">
        <v>2644</v>
      </c>
      <c r="J71" s="1309">
        <f t="shared" si="5"/>
        <v>-2644</v>
      </c>
      <c r="K71" s="1317">
        <v>5430</v>
      </c>
      <c r="L71" s="1311"/>
    </row>
    <row r="72" spans="1:12" ht="14.25" thickBot="1">
      <c r="A72" s="1318" t="s">
        <v>2577</v>
      </c>
      <c r="B72" s="1319">
        <v>3061</v>
      </c>
      <c r="C72" s="1320">
        <v>721</v>
      </c>
      <c r="D72" s="1309">
        <f>C72*-1</f>
        <v>-721</v>
      </c>
      <c r="E72" s="1321">
        <v>2340</v>
      </c>
      <c r="G72" s="1318" t="s">
        <v>2577</v>
      </c>
      <c r="H72" s="1319">
        <v>4228</v>
      </c>
      <c r="I72" s="1320">
        <v>992</v>
      </c>
      <c r="J72" s="1309">
        <f>I72*-1</f>
        <v>-992</v>
      </c>
      <c r="K72" s="1321">
        <v>3236</v>
      </c>
      <c r="L72" s="1311"/>
    </row>
    <row r="73" spans="1:12" ht="14.25" thickBot="1">
      <c r="A73" s="1322" t="s">
        <v>8</v>
      </c>
      <c r="B73" s="1323">
        <v>334474</v>
      </c>
      <c r="C73" s="1324">
        <v>163605</v>
      </c>
      <c r="D73" s="1325">
        <f>C73*-1</f>
        <v>-163605</v>
      </c>
      <c r="E73" s="1326">
        <v>170869</v>
      </c>
      <c r="G73" s="1322" t="s">
        <v>8</v>
      </c>
      <c r="H73" s="1323">
        <v>328503</v>
      </c>
      <c r="I73" s="1324">
        <v>162382</v>
      </c>
      <c r="J73" s="1325">
        <f>I73*-1</f>
        <v>-162382</v>
      </c>
      <c r="K73" s="1326">
        <v>166121</v>
      </c>
      <c r="L73" s="1327"/>
    </row>
    <row r="75" spans="1:12" ht="14.25" thickBot="1">
      <c r="A75" s="1295" t="s">
        <v>2582</v>
      </c>
      <c r="B75" s="1296"/>
      <c r="C75" s="1297"/>
      <c r="D75" s="1297"/>
      <c r="E75" s="1297"/>
    </row>
    <row r="76" spans="1:12" ht="14.25" thickBot="1">
      <c r="A76" s="1298"/>
      <c r="B76" s="1299"/>
      <c r="C76" s="1300"/>
      <c r="D76" s="1300"/>
      <c r="E76" s="1301"/>
    </row>
    <row r="77" spans="1:12" ht="14.25" thickBot="1">
      <c r="A77" s="1302"/>
      <c r="B77" s="1303" t="s">
        <v>5</v>
      </c>
      <c r="C77" s="1304" t="s">
        <v>6</v>
      </c>
      <c r="D77" s="1305"/>
      <c r="E77" s="1306" t="s">
        <v>7</v>
      </c>
    </row>
    <row r="78" spans="1:12">
      <c r="A78" s="1308" t="s">
        <v>2559</v>
      </c>
      <c r="B78" s="1309">
        <f>C78+E78</f>
        <v>12096</v>
      </c>
      <c r="C78" s="1328">
        <v>6123</v>
      </c>
      <c r="D78" s="1309">
        <f>C78*-1</f>
        <v>-6123</v>
      </c>
      <c r="E78" s="1328">
        <v>5973</v>
      </c>
    </row>
    <row r="79" spans="1:12">
      <c r="A79" s="1312" t="s">
        <v>2560</v>
      </c>
      <c r="B79" s="1309">
        <f>C79+E79</f>
        <v>13227</v>
      </c>
      <c r="C79" s="1329">
        <v>6827</v>
      </c>
      <c r="D79" s="1330">
        <f t="shared" ref="D79:D96" si="6">C79*-1</f>
        <v>-6827</v>
      </c>
      <c r="E79" s="1329">
        <v>6400</v>
      </c>
    </row>
    <row r="80" spans="1:12">
      <c r="A80" s="1312" t="s">
        <v>2561</v>
      </c>
      <c r="B80" s="1309">
        <f t="shared" ref="B80:B96" si="7">C80+E80</f>
        <v>13854</v>
      </c>
      <c r="C80" s="1329">
        <v>7073</v>
      </c>
      <c r="D80" s="1330">
        <f t="shared" si="6"/>
        <v>-7073</v>
      </c>
      <c r="E80" s="1329">
        <v>6781</v>
      </c>
    </row>
    <row r="81" spans="1:5">
      <c r="A81" s="1312" t="s">
        <v>2562</v>
      </c>
      <c r="B81" s="1309">
        <f t="shared" si="7"/>
        <v>15325</v>
      </c>
      <c r="C81" s="1329">
        <v>8114</v>
      </c>
      <c r="D81" s="1330">
        <f t="shared" si="6"/>
        <v>-8114</v>
      </c>
      <c r="E81" s="1329">
        <v>7211</v>
      </c>
    </row>
    <row r="82" spans="1:5">
      <c r="A82" s="1312" t="s">
        <v>2563</v>
      </c>
      <c r="B82" s="1309">
        <f t="shared" si="7"/>
        <v>14767</v>
      </c>
      <c r="C82" s="1329">
        <v>7947</v>
      </c>
      <c r="D82" s="1330">
        <f t="shared" si="6"/>
        <v>-7947</v>
      </c>
      <c r="E82" s="1329">
        <v>6820</v>
      </c>
    </row>
    <row r="83" spans="1:5">
      <c r="A83" s="1312" t="s">
        <v>2564</v>
      </c>
      <c r="B83" s="1309">
        <f t="shared" si="7"/>
        <v>16000</v>
      </c>
      <c r="C83" s="1329">
        <v>8183</v>
      </c>
      <c r="D83" s="1330">
        <f t="shared" si="6"/>
        <v>-8183</v>
      </c>
      <c r="E83" s="1329">
        <v>7817</v>
      </c>
    </row>
    <row r="84" spans="1:5">
      <c r="A84" s="1312" t="s">
        <v>2565</v>
      </c>
      <c r="B84" s="1309">
        <f t="shared" si="7"/>
        <v>17585</v>
      </c>
      <c r="C84" s="1329">
        <v>8984</v>
      </c>
      <c r="D84" s="1330">
        <f t="shared" si="6"/>
        <v>-8984</v>
      </c>
      <c r="E84" s="1329">
        <v>8601</v>
      </c>
    </row>
    <row r="85" spans="1:5">
      <c r="A85" s="1312" t="s">
        <v>2566</v>
      </c>
      <c r="B85" s="1309">
        <f t="shared" si="7"/>
        <v>19672</v>
      </c>
      <c r="C85" s="1329">
        <v>10139</v>
      </c>
      <c r="D85" s="1330">
        <f t="shared" si="6"/>
        <v>-10139</v>
      </c>
      <c r="E85" s="1329">
        <v>9533</v>
      </c>
    </row>
    <row r="86" spans="1:5">
      <c r="A86" s="1312" t="s">
        <v>2567</v>
      </c>
      <c r="B86" s="1309">
        <f t="shared" si="7"/>
        <v>22120</v>
      </c>
      <c r="C86" s="1329">
        <v>11219</v>
      </c>
      <c r="D86" s="1330">
        <f t="shared" si="6"/>
        <v>-11219</v>
      </c>
      <c r="E86" s="1329">
        <v>10901</v>
      </c>
    </row>
    <row r="87" spans="1:5">
      <c r="A87" s="1312" t="s">
        <v>2568</v>
      </c>
      <c r="B87" s="1309">
        <f t="shared" si="7"/>
        <v>23916</v>
      </c>
      <c r="C87" s="1329">
        <v>12271</v>
      </c>
      <c r="D87" s="1330">
        <f t="shared" si="6"/>
        <v>-12271</v>
      </c>
      <c r="E87" s="1329">
        <v>11645</v>
      </c>
    </row>
    <row r="88" spans="1:5">
      <c r="A88" s="1312" t="s">
        <v>2569</v>
      </c>
      <c r="B88" s="1309">
        <f t="shared" si="7"/>
        <v>21174</v>
      </c>
      <c r="C88" s="1329">
        <v>10634</v>
      </c>
      <c r="D88" s="1330">
        <f t="shared" si="6"/>
        <v>-10634</v>
      </c>
      <c r="E88" s="1329">
        <v>10540</v>
      </c>
    </row>
    <row r="89" spans="1:5">
      <c r="A89" s="1312" t="s">
        <v>2570</v>
      </c>
      <c r="B89" s="1309">
        <f t="shared" si="7"/>
        <v>21133</v>
      </c>
      <c r="C89" s="1329">
        <v>10532</v>
      </c>
      <c r="D89" s="1330">
        <f t="shared" si="6"/>
        <v>-10532</v>
      </c>
      <c r="E89" s="1329">
        <v>10601</v>
      </c>
    </row>
    <row r="90" spans="1:5">
      <c r="A90" s="1312" t="s">
        <v>2571</v>
      </c>
      <c r="B90" s="1309">
        <f t="shared" si="7"/>
        <v>21725</v>
      </c>
      <c r="C90" s="1329">
        <v>10737</v>
      </c>
      <c r="D90" s="1330">
        <f t="shared" si="6"/>
        <v>-10737</v>
      </c>
      <c r="E90" s="1329">
        <v>10988</v>
      </c>
    </row>
    <row r="91" spans="1:5">
      <c r="A91" s="1312" t="s">
        <v>2572</v>
      </c>
      <c r="B91" s="1309">
        <f t="shared" si="7"/>
        <v>22640</v>
      </c>
      <c r="C91" s="1329">
        <v>10928</v>
      </c>
      <c r="D91" s="1330">
        <f t="shared" si="6"/>
        <v>-10928</v>
      </c>
      <c r="E91" s="1329">
        <v>11712</v>
      </c>
    </row>
    <row r="92" spans="1:5">
      <c r="A92" s="1312" t="s">
        <v>2573</v>
      </c>
      <c r="B92" s="1309">
        <f t="shared" si="7"/>
        <v>21855</v>
      </c>
      <c r="C92" s="1329">
        <v>10503</v>
      </c>
      <c r="D92" s="1330">
        <f t="shared" si="6"/>
        <v>-10503</v>
      </c>
      <c r="E92" s="1329">
        <v>11352</v>
      </c>
    </row>
    <row r="93" spans="1:5">
      <c r="A93" s="1312" t="s">
        <v>2574</v>
      </c>
      <c r="B93" s="1309">
        <f t="shared" si="7"/>
        <v>15345</v>
      </c>
      <c r="C93" s="1329">
        <v>6988</v>
      </c>
      <c r="D93" s="1330">
        <f t="shared" si="6"/>
        <v>-6988</v>
      </c>
      <c r="E93" s="1329">
        <v>8357</v>
      </c>
    </row>
    <row r="94" spans="1:5">
      <c r="A94" s="1312" t="s">
        <v>2575</v>
      </c>
      <c r="B94" s="1309">
        <f t="shared" si="7"/>
        <v>12017</v>
      </c>
      <c r="C94" s="1329">
        <v>4819</v>
      </c>
      <c r="D94" s="1330">
        <f t="shared" si="6"/>
        <v>-4819</v>
      </c>
      <c r="E94" s="1329">
        <v>7198</v>
      </c>
    </row>
    <row r="95" spans="1:5">
      <c r="A95" s="1314" t="s">
        <v>2576</v>
      </c>
      <c r="B95" s="1309">
        <f t="shared" si="7"/>
        <v>8889</v>
      </c>
      <c r="C95" s="1329">
        <v>2999</v>
      </c>
      <c r="D95" s="1330">
        <f t="shared" si="6"/>
        <v>-2999</v>
      </c>
      <c r="E95" s="1329">
        <v>5890</v>
      </c>
    </row>
    <row r="96" spans="1:5" ht="14.25" thickBot="1">
      <c r="A96" s="1318" t="s">
        <v>2577</v>
      </c>
      <c r="B96" s="1315">
        <f t="shared" si="7"/>
        <v>5733</v>
      </c>
      <c r="C96" s="1316">
        <v>1413</v>
      </c>
      <c r="D96" s="1331">
        <f t="shared" si="6"/>
        <v>-1413</v>
      </c>
      <c r="E96" s="1316">
        <v>4320</v>
      </c>
    </row>
    <row r="97" spans="1:5" ht="14.25" thickBot="1">
      <c r="A97" s="1322" t="s">
        <v>8</v>
      </c>
      <c r="B97" s="1323">
        <f>C97+E97</f>
        <v>319073</v>
      </c>
      <c r="C97" s="1332">
        <f>SUM(C78:C96)</f>
        <v>156433</v>
      </c>
      <c r="D97" s="1325">
        <f>SUM(D78:D96)</f>
        <v>-156433</v>
      </c>
      <c r="E97" s="1326">
        <f>SUM(E78:E96)</f>
        <v>162640</v>
      </c>
    </row>
  </sheetData>
  <phoneticPr fontId="7"/>
  <hyperlinks>
    <hyperlink ref="L1" location="目次!A1" display="目次へ戻る"/>
  </hyperlinks>
  <pageMargins left="0.25" right="0.25" top="0.75" bottom="0.75" header="0.3" footer="0.3"/>
  <pageSetup paperSize="9" scale="69" orientation="portrait" horizontalDpi="300" verticalDpi="300" r:id="rId1"/>
  <headerFooter>
    <oddFooter>&amp;C- &amp;P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1"/>
  <sheetViews>
    <sheetView showGridLines="0" zoomScaleNormal="130" zoomScaleSheetLayoutView="100" workbookViewId="0">
      <selection activeCell="D18" sqref="D18"/>
    </sheetView>
  </sheetViews>
  <sheetFormatPr defaultColWidth="9" defaultRowHeight="13.5"/>
  <cols>
    <col min="1" max="2" width="11.875" style="209" customWidth="1"/>
    <col min="3" max="5" width="14.625" style="209" customWidth="1"/>
    <col min="6" max="6" width="11.75" style="209" customWidth="1"/>
    <col min="7" max="7" width="5.37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125" t="s">
        <v>399</v>
      </c>
    </row>
    <row r="2" spans="1:8">
      <c r="A2" s="209" t="s">
        <v>2474</v>
      </c>
      <c r="H2" s="209" t="s">
        <v>2474</v>
      </c>
    </row>
    <row r="4" spans="1:8" ht="37.5" customHeight="1">
      <c r="A4" s="50" t="s">
        <v>83</v>
      </c>
      <c r="B4" s="50" t="s">
        <v>332</v>
      </c>
      <c r="C4" s="189" t="s">
        <v>911</v>
      </c>
      <c r="D4" s="189" t="s">
        <v>910</v>
      </c>
      <c r="E4" s="189" t="s">
        <v>909</v>
      </c>
      <c r="F4" s="158"/>
    </row>
    <row r="5" spans="1:8" ht="22.5" customHeight="1">
      <c r="A5" s="51">
        <v>2010</v>
      </c>
      <c r="B5" s="51" t="s">
        <v>106</v>
      </c>
      <c r="C5" s="367">
        <v>52510</v>
      </c>
      <c r="D5" s="367">
        <v>125420</v>
      </c>
      <c r="E5" s="366">
        <f t="shared" ref="E5:E16" si="0">C5/D5</f>
        <v>0.41867325785361187</v>
      </c>
      <c r="F5" s="369"/>
    </row>
    <row r="6" spans="1:8" ht="22.5" customHeight="1">
      <c r="A6" s="51" t="s">
        <v>364</v>
      </c>
      <c r="B6" s="51" t="s">
        <v>107</v>
      </c>
      <c r="C6" s="367">
        <v>69458</v>
      </c>
      <c r="D6" s="367">
        <v>113929</v>
      </c>
      <c r="E6" s="366">
        <f t="shared" si="0"/>
        <v>0.60966040253140119</v>
      </c>
      <c r="F6" s="166"/>
    </row>
    <row r="7" spans="1:8" ht="22.5" customHeight="1">
      <c r="A7" s="51" t="s">
        <v>626</v>
      </c>
      <c r="B7" s="51" t="s">
        <v>108</v>
      </c>
      <c r="C7" s="367">
        <v>103571</v>
      </c>
      <c r="D7" s="367">
        <v>97805</v>
      </c>
      <c r="E7" s="366">
        <f t="shared" si="0"/>
        <v>1.0589540412044374</v>
      </c>
      <c r="F7" s="166"/>
    </row>
    <row r="8" spans="1:8" ht="22.5" customHeight="1">
      <c r="A8" s="51" t="s">
        <v>2060</v>
      </c>
      <c r="B8" s="51" t="s">
        <v>109</v>
      </c>
      <c r="C8" s="367">
        <v>116065</v>
      </c>
      <c r="D8" s="367">
        <v>89192</v>
      </c>
      <c r="E8" s="366">
        <f t="shared" si="0"/>
        <v>1.3012938380123777</v>
      </c>
      <c r="F8" s="368"/>
    </row>
    <row r="9" spans="1:8" ht="22.5" customHeight="1">
      <c r="A9" s="51">
        <v>2014</v>
      </c>
      <c r="B9" s="51" t="s">
        <v>110</v>
      </c>
      <c r="C9" s="367">
        <v>124885</v>
      </c>
      <c r="D9" s="367">
        <v>83745</v>
      </c>
      <c r="E9" s="366">
        <f t="shared" si="0"/>
        <v>1.4912532091468147</v>
      </c>
    </row>
    <row r="10" spans="1:8" ht="22.5" customHeight="1">
      <c r="A10" s="51">
        <v>2015</v>
      </c>
      <c r="B10" s="51" t="s">
        <v>111</v>
      </c>
      <c r="C10" s="367">
        <v>125355</v>
      </c>
      <c r="D10" s="367">
        <v>85631</v>
      </c>
      <c r="E10" s="366">
        <f t="shared" si="0"/>
        <v>1.4638974203267507</v>
      </c>
    </row>
    <row r="11" spans="1:8" ht="22.5" customHeight="1">
      <c r="A11" s="51">
        <v>2016</v>
      </c>
      <c r="B11" s="51" t="s">
        <v>112</v>
      </c>
      <c r="C11" s="367">
        <v>122531</v>
      </c>
      <c r="D11" s="367">
        <v>82093</v>
      </c>
      <c r="E11" s="366">
        <f t="shared" si="0"/>
        <v>1.4925876749540157</v>
      </c>
    </row>
    <row r="12" spans="1:8" ht="22.5" customHeight="1">
      <c r="A12" s="51">
        <v>2017</v>
      </c>
      <c r="B12" s="51" t="s">
        <v>113</v>
      </c>
      <c r="C12" s="367">
        <v>129401</v>
      </c>
      <c r="D12" s="367">
        <v>81119</v>
      </c>
      <c r="E12" s="366">
        <f t="shared" si="0"/>
        <v>1.5951996449660375</v>
      </c>
    </row>
    <row r="13" spans="1:8" ht="22.5" customHeight="1">
      <c r="A13" s="51">
        <v>2018</v>
      </c>
      <c r="B13" s="51" t="s">
        <v>114</v>
      </c>
      <c r="C13" s="367">
        <v>124521</v>
      </c>
      <c r="D13" s="367">
        <v>74619</v>
      </c>
      <c r="E13" s="366">
        <f t="shared" si="0"/>
        <v>1.6687572870180516</v>
      </c>
    </row>
    <row r="14" spans="1:8" ht="22.5" customHeight="1">
      <c r="A14" s="51">
        <v>2019</v>
      </c>
      <c r="B14" s="51" t="s">
        <v>341</v>
      </c>
      <c r="C14" s="367">
        <v>122731</v>
      </c>
      <c r="D14" s="367">
        <v>74547</v>
      </c>
      <c r="E14" s="366">
        <f t="shared" si="0"/>
        <v>1.6463573316162958</v>
      </c>
    </row>
    <row r="15" spans="1:8" ht="22.5" customHeight="1">
      <c r="A15" s="228">
        <v>2020</v>
      </c>
      <c r="B15" s="228" t="s">
        <v>116</v>
      </c>
      <c r="C15" s="365">
        <v>99795</v>
      </c>
      <c r="D15" s="365">
        <v>73794</v>
      </c>
      <c r="E15" s="364">
        <f t="shared" si="0"/>
        <v>1.3523457191641597</v>
      </c>
    </row>
    <row r="16" spans="1:8" ht="22.5" customHeight="1">
      <c r="A16" s="295">
        <v>2021</v>
      </c>
      <c r="B16" s="295" t="s">
        <v>366</v>
      </c>
      <c r="C16" s="363">
        <v>105893</v>
      </c>
      <c r="D16" s="363">
        <v>72190</v>
      </c>
      <c r="E16" s="362">
        <f t="shared" si="0"/>
        <v>1.466865216789029</v>
      </c>
    </row>
    <row r="17" spans="1:5" ht="22.5" customHeight="1">
      <c r="A17" s="295">
        <v>2022</v>
      </c>
      <c r="B17" s="295" t="s">
        <v>367</v>
      </c>
      <c r="C17" s="363">
        <v>124009</v>
      </c>
      <c r="D17" s="363">
        <v>72072</v>
      </c>
      <c r="E17" s="362">
        <f t="shared" ref="E17:E18" si="1">C17/D17</f>
        <v>1.7206265956265956</v>
      </c>
    </row>
    <row r="18" spans="1:5" ht="22.5" customHeight="1">
      <c r="A18" s="295">
        <v>2023</v>
      </c>
      <c r="B18" s="295" t="s">
        <v>368</v>
      </c>
      <c r="C18" s="58">
        <v>121632</v>
      </c>
      <c r="D18" s="58">
        <v>70340</v>
      </c>
      <c r="E18" s="362">
        <f t="shared" si="1"/>
        <v>1.7292010235996589</v>
      </c>
    </row>
    <row r="19" spans="1:5" ht="22.5" customHeight="1"/>
    <row r="20" spans="1:5" ht="22.5" customHeight="1"/>
    <row r="21" spans="1:5" ht="22.5" customHeight="1"/>
  </sheetData>
  <customSheetViews>
    <customSheetView guid="{7638DF67-4320-4B2E-8CED-F30400A22A6F}" showGridLines="0" printArea="1">
      <selection activeCell="D18" sqref="D18"/>
      <colBreaks count="1" manualBreakCount="1">
        <brk id="6" max="15" man="1"/>
      </colBreaks>
      <pageMargins left="0.25" right="0.25" top="0.75" bottom="0.75" header="0.3" footer="0.3"/>
      <pageSetup paperSize="9" scale="83" orientation="portrait" horizontalDpi="300" verticalDpi="300" r:id="rId1"/>
      <headerFooter>
        <oddFooter>&amp;C- &amp;P -</oddFooter>
      </headerFooter>
    </customSheetView>
    <customSheetView guid="{033C36F7-E1E4-46BF-954B-BBA7310CE75C}" showGridLines="0">
      <selection activeCell="D18" sqref="D18"/>
      <colBreaks count="1" manualBreakCount="1">
        <brk id="6" max="15" man="1"/>
      </colBreaks>
      <pageMargins left="0.25" right="0.25" top="0.75" bottom="0.75" header="0.3" footer="0.3"/>
      <pageSetup paperSize="9" scale="83" orientation="portrait" horizontalDpi="300" verticalDpi="300" r:id="rId2"/>
      <headerFooter>
        <oddFooter>&amp;C- &amp;P -</oddFooter>
      </headerFooter>
    </customSheetView>
    <customSheetView guid="{36472B0F-2A8F-4437-8A5B-DB8B4B6E968E}" showGridLines="0" printArea="1">
      <selection activeCell="A17" sqref="A17:E17"/>
      <colBreaks count="1" manualBreakCount="1">
        <brk id="6" max="15" man="1"/>
      </colBreaks>
      <pageMargins left="0.25" right="0.25" top="0.75" bottom="0.75" header="0.3" footer="0.3"/>
      <pageSetup paperSize="9" scale="83" orientation="portrait" horizontalDpi="300" verticalDpi="300" r:id="rId3"/>
      <headerFooter>
        <oddFooter>&amp;C- &amp;P -</oddFooter>
      </headerFooter>
    </customSheetView>
    <customSheetView guid="{2D0A6E8D-0408-4801-8FAA-C5FD88FF0EC2}" showGridLines="0">
      <selection activeCell="D18" sqref="D18"/>
      <colBreaks count="1" manualBreakCount="1">
        <brk id="6" max="15" man="1"/>
      </colBreaks>
      <pageMargins left="0.25" right="0.25" top="0.75" bottom="0.75" header="0.3" footer="0.3"/>
      <pageSetup paperSize="9" scale="83" orientation="portrait" horizontalDpi="300" verticalDpi="300" r:id="rId4"/>
      <headerFooter>
        <oddFooter>&amp;C- &amp;P -</oddFooter>
      </headerFooter>
    </customSheetView>
    <customSheetView guid="{CCAE2F8D-A096-471A-A5DB-761473E75C80}" showGridLines="0" printArea="1">
      <selection activeCell="D18" sqref="D18"/>
      <colBreaks count="1" manualBreakCount="1">
        <brk id="6" max="15" man="1"/>
      </colBreaks>
      <pageMargins left="0.25" right="0.25" top="0.75" bottom="0.75" header="0.3" footer="0.3"/>
      <pageSetup paperSize="9" scale="83" orientation="portrait" horizontalDpi="300" verticalDpi="300" r:id="rId5"/>
      <headerFooter>
        <oddFooter>&amp;C- &amp;P -</oddFooter>
      </headerFooter>
    </customSheetView>
    <customSheetView guid="{A70FDA42-82B2-4F14-8984-2E2044C05861}" showGridLines="0">
      <selection activeCell="D18" sqref="D18"/>
      <colBreaks count="1" manualBreakCount="1">
        <brk id="6" max="15" man="1"/>
      </colBreaks>
      <pageMargins left="0.25" right="0.25" top="0.75" bottom="0.75" header="0.3" footer="0.3"/>
      <pageSetup paperSize="9" scale="83" orientation="portrait" horizontalDpi="300" verticalDpi="300" r:id="rId6"/>
      <headerFooter>
        <oddFooter>&amp;C- &amp;P -</oddFooter>
      </headerFooter>
    </customSheetView>
    <customSheetView guid="{F8F8F397-D6A3-4BD0-9E53-3D39483D1CBF}" showGridLines="0">
      <selection activeCell="D18" sqref="D18"/>
      <colBreaks count="1" manualBreakCount="1">
        <brk id="6" max="15" man="1"/>
      </colBreaks>
      <pageMargins left="0.25" right="0.25" top="0.75" bottom="0.75" header="0.3" footer="0.3"/>
      <pageSetup paperSize="9" scale="83" orientation="portrait" horizontalDpi="300" verticalDpi="300" r:id="rId7"/>
      <headerFooter>
        <oddFooter>&amp;C- &amp;P -</oddFooter>
      </headerFooter>
    </customSheetView>
    <customSheetView guid="{D673FFEC-E07D-49B9-A0FC-BCF5FDFD2C67}" showGridLines="0">
      <selection activeCell="A17" sqref="A17:E17"/>
      <colBreaks count="1" manualBreakCount="1">
        <brk id="6" max="15" man="1"/>
      </colBreaks>
      <pageMargins left="0.25" right="0.25" top="0.75" bottom="0.75" header="0.3" footer="0.3"/>
      <pageSetup paperSize="9" scale="83" orientation="portrait" horizontalDpi="300" verticalDpi="300" r:id="rId8"/>
      <headerFooter>
        <oddFooter>&amp;C- &amp;P -</oddFooter>
      </headerFooter>
    </customSheetView>
    <customSheetView guid="{EE98275F-E3BA-4A7E-BE2A-0F7F35847352}" showGridLines="0" printArea="1">
      <selection activeCell="A17" sqref="A17:E17"/>
      <colBreaks count="1" manualBreakCount="1">
        <brk id="6" max="15" man="1"/>
      </colBreaks>
      <pageMargins left="0.25" right="0.25" top="0.75" bottom="0.75" header="0.3" footer="0.3"/>
      <pageSetup paperSize="9" scale="83" orientation="portrait" horizontalDpi="300" verticalDpi="300" r:id="rId9"/>
      <headerFooter>
        <oddFooter>&amp;C- &amp;P -</oddFooter>
      </headerFooter>
    </customSheetView>
    <customSheetView guid="{97E03D02-D480-4666-A6E1-59D4144B3FD9}" showGridLines="0" printArea="1">
      <selection activeCell="A17" sqref="A17:E17"/>
      <colBreaks count="1" manualBreakCount="1">
        <brk id="6" max="15" man="1"/>
      </colBreaks>
      <pageMargins left="0.25" right="0.25" top="0.75" bottom="0.75" header="0.3" footer="0.3"/>
      <pageSetup paperSize="9" scale="83" orientation="portrait" horizontalDpi="300" verticalDpi="300" r:id="rId10"/>
      <headerFooter>
        <oddFooter>&amp;C- &amp;P -</oddFooter>
      </headerFooter>
    </customSheetView>
    <customSheetView guid="{9A3FFD83-48B2-47DA-8A5E-53892F5AF928}" showGridLines="0" printArea="1">
      <selection activeCell="D18" sqref="D18"/>
      <colBreaks count="1" manualBreakCount="1">
        <brk id="6" max="15" man="1"/>
      </colBreaks>
      <pageMargins left="0.25" right="0.25" top="0.75" bottom="0.75" header="0.3" footer="0.3"/>
      <pageSetup paperSize="9" scale="83" orientation="portrait" horizontalDpi="300" verticalDpi="300" r:id="rId11"/>
      <headerFooter>
        <oddFooter>&amp;C- &amp;P -</oddFooter>
      </headerFooter>
    </customSheetView>
    <customSheetView guid="{717D5D0E-03BD-42FE-B02F-A9FF9CADF1A5}" showGridLines="0">
      <selection activeCell="D18" sqref="D18"/>
      <colBreaks count="1" manualBreakCount="1">
        <brk id="6" max="15" man="1"/>
      </colBreaks>
      <pageMargins left="0.25" right="0.25" top="0.75" bottom="0.75" header="0.3" footer="0.3"/>
      <pageSetup paperSize="9" scale="83" orientation="portrait" horizontalDpi="300" verticalDpi="300" r:id="rId12"/>
      <headerFooter>
        <oddFooter>&amp;C- &amp;P -</oddFooter>
      </headerFooter>
    </customSheetView>
    <customSheetView guid="{30A2590E-B68F-488E-B4E2-55E3D8A53AAC}" showGridLines="0">
      <selection activeCell="D18" sqref="D18"/>
      <colBreaks count="1" manualBreakCount="1">
        <brk id="6" max="15" man="1"/>
      </colBreaks>
      <pageMargins left="0.25" right="0.25" top="0.75" bottom="0.75" header="0.3" footer="0.3"/>
      <pageSetup paperSize="9" scale="83" orientation="portrait" horizontalDpi="300" verticalDpi="300" r:id="rId13"/>
      <headerFooter>
        <oddFooter>&amp;C- &amp;P -</oddFooter>
      </headerFooter>
    </customSheetView>
    <customSheetView guid="{031DD57E-C293-423A-8DF7-B2FDC9241663}" showGridLines="0">
      <colBreaks count="1" manualBreakCount="1">
        <brk id="6" max="15" man="1"/>
      </colBreaks>
      <pageMargins left="0.25" right="0.25" top="0.75" bottom="0.75" header="0.3" footer="0.3"/>
      <pageSetup paperSize="9" scale="83" orientation="portrait" horizontalDpi="300" verticalDpi="300" r:id="rId14"/>
      <headerFooter>
        <oddFooter>&amp;C- &amp;P -</oddFooter>
      </headerFooter>
    </customSheetView>
    <customSheetView guid="{F9B3178F-FE3C-420E-BE2A-18A94A5552B8}" showGridLines="0">
      <colBreaks count="1" manualBreakCount="1">
        <brk id="6" max="15" man="1"/>
      </colBreaks>
      <pageMargins left="0.25" right="0.25" top="0.75" bottom="0.75" header="0.3" footer="0.3"/>
      <pageSetup paperSize="9" scale="83" orientation="portrait" horizontalDpi="300" verticalDpi="300" r:id="rId15"/>
      <headerFooter>
        <oddFooter>&amp;C- &amp;P -</oddFooter>
      </headerFooter>
    </customSheetView>
    <customSheetView guid="{F314B098-4B95-4B92-8423-CB04A69922DF}" showGridLines="0" printArea="1">
      <colBreaks count="1" manualBreakCount="1">
        <brk id="6" max="15" man="1"/>
      </colBreaks>
      <pageMargins left="0.25" right="0.25" top="0.75" bottom="0.75" header="0.3" footer="0.3"/>
      <pageSetup paperSize="9" scale="83" orientation="portrait" horizontalDpi="300" verticalDpi="300" r:id="rId16"/>
      <headerFooter>
        <oddFooter>&amp;C- &amp;P -</oddFooter>
      </headerFooter>
    </customSheetView>
    <customSheetView guid="{BBA60712-7519-46EB-A3CF-B043CF2D8D90}" showGridLines="0" printArea="1">
      <colBreaks count="1" manualBreakCount="1">
        <brk id="6" max="15" man="1"/>
      </colBreaks>
      <pageMargins left="0.25" right="0.25" top="0.75" bottom="0.75" header="0.3" footer="0.3"/>
      <pageSetup paperSize="9" scale="83" orientation="portrait" horizontalDpi="300" verticalDpi="300" r:id="rId17"/>
      <headerFooter>
        <oddFooter>&amp;C- &amp;P -</oddFooter>
      </headerFooter>
    </customSheetView>
    <customSheetView guid="{FAEA9D20-506D-4159-8291-B8ED06C29A08}" showGridLines="0">
      <colBreaks count="1" manualBreakCount="1">
        <brk id="6" max="15" man="1"/>
      </colBreaks>
      <pageMargins left="0.25" right="0.25" top="0.75" bottom="0.75" header="0.3" footer="0.3"/>
      <pageSetup paperSize="9" scale="83" orientation="portrait" horizontalDpi="300" verticalDpi="300" r:id="rId18"/>
      <headerFooter>
        <oddFooter>&amp;C- &amp;P -</oddFooter>
      </headerFooter>
    </customSheetView>
    <customSheetView guid="{499C3B7B-ECFB-4FFB-BA0B-0B7B9DCC326F}" showGridLines="0" printArea="1">
      <colBreaks count="1" manualBreakCount="1">
        <brk id="6" max="15" man="1"/>
      </colBreaks>
      <pageMargins left="0.25" right="0.25" top="0.75" bottom="0.75" header="0.3" footer="0.3"/>
      <pageSetup paperSize="9" scale="83" orientation="portrait" horizontalDpi="300" verticalDpi="300" r:id="rId19"/>
      <headerFooter>
        <oddFooter>&amp;C- &amp;P -</oddFooter>
      </headerFooter>
    </customSheetView>
    <customSheetView guid="{582EB886-5348-41F7-B6C3-7D5782D3ACD9}" showGridLines="0">
      <colBreaks count="1" manualBreakCount="1">
        <brk id="6" max="15" man="1"/>
      </colBreaks>
      <pageMargins left="0.25" right="0.25" top="0.75" bottom="0.75" header="0.3" footer="0.3"/>
      <pageSetup paperSize="9" scale="83" orientation="portrait" horizontalDpi="300" verticalDpi="300" r:id="rId20"/>
      <headerFooter>
        <oddFooter>&amp;C- &amp;P -</oddFooter>
      </headerFooter>
    </customSheetView>
    <customSheetView guid="{67A28A89-E198-4A6E-809F-7C1EE1D592B0}" showGridLines="0" printArea="1">
      <colBreaks count="1" manualBreakCount="1">
        <brk id="6" max="15" man="1"/>
      </colBreaks>
      <pageMargins left="0.25" right="0.25" top="0.75" bottom="0.75" header="0.3" footer="0.3"/>
      <pageSetup paperSize="9" scale="83" orientation="portrait" horizontalDpi="300" verticalDpi="300" r:id="rId21"/>
      <headerFooter>
        <oddFooter>&amp;C- &amp;P -</oddFooter>
      </headerFooter>
    </customSheetView>
    <customSheetView guid="{CED0B8D9-B004-48AD-A858-70C151F3F6A0}" showGridLines="0">
      <colBreaks count="1" manualBreakCount="1">
        <brk id="6" max="15" man="1"/>
      </colBreaks>
      <pageMargins left="0.25" right="0.25" top="0.75" bottom="0.75" header="0.3" footer="0.3"/>
      <pageSetup paperSize="9" scale="83" orientation="portrait" horizontalDpi="300" verticalDpi="300" r:id="rId22"/>
      <headerFooter>
        <oddFooter>&amp;C- &amp;P -</oddFooter>
      </headerFooter>
    </customSheetView>
    <customSheetView guid="{76A99285-706C-47CC-88FC-63EDE717FCB7}" showGridLines="0">
      <colBreaks count="1" manualBreakCount="1">
        <brk id="6" max="15" man="1"/>
      </colBreaks>
      <pageMargins left="0.25" right="0.25" top="0.75" bottom="0.75" header="0.3" footer="0.3"/>
      <pageSetup paperSize="9" scale="83" orientation="portrait" horizontalDpi="300" verticalDpi="300" r:id="rId23"/>
      <headerFooter>
        <oddFooter>&amp;C- &amp;P -</oddFooter>
      </headerFooter>
    </customSheetView>
    <customSheetView guid="{00865AC3-5823-4499-87D6-A32864153DFC}" showGridLines="0">
      <colBreaks count="1" manualBreakCount="1">
        <brk id="6" max="15" man="1"/>
      </colBreaks>
      <pageMargins left="0.25" right="0.25" top="0.75" bottom="0.75" header="0.3" footer="0.3"/>
      <pageSetup paperSize="9" scale="83" orientation="portrait" horizontalDpi="300" verticalDpi="300" r:id="rId24"/>
      <headerFooter>
        <oddFooter>&amp;C- &amp;P -</oddFooter>
      </headerFooter>
    </customSheetView>
    <customSheetView guid="{441DB8A6-A33C-419D-875A-3F2FFBE6E0E8}" showGridLines="0">
      <colBreaks count="1" manualBreakCount="1">
        <brk id="6" max="15" man="1"/>
      </colBreaks>
      <pageMargins left="0.25" right="0.25" top="0.75" bottom="0.75" header="0.3" footer="0.3"/>
      <pageSetup paperSize="9" scale="83" orientation="portrait" horizontalDpi="300" verticalDpi="300" r:id="rId25"/>
      <headerFooter>
        <oddFooter>&amp;C- &amp;P -</oddFooter>
      </headerFooter>
    </customSheetView>
    <customSheetView guid="{2BC28E4B-9C81-4843-8B55-63150A8DD92B}" showGridLines="0">
      <colBreaks count="1" manualBreakCount="1">
        <brk id="6" max="15" man="1"/>
      </colBreaks>
      <pageMargins left="0.25" right="0.25" top="0.75" bottom="0.75" header="0.3" footer="0.3"/>
      <pageSetup paperSize="9" scale="83" orientation="portrait" horizontalDpi="300" verticalDpi="300" r:id="rId26"/>
      <headerFooter>
        <oddFooter>&amp;C- &amp;P -</oddFooter>
      </headerFooter>
    </customSheetView>
    <customSheetView guid="{CEC8D9A4-667A-441A-B348-38BA69B851DA}" showGridLines="0">
      <colBreaks count="1" manualBreakCount="1">
        <brk id="6" max="15" man="1"/>
      </colBreaks>
      <pageMargins left="0.25" right="0.25" top="0.75" bottom="0.75" header="0.3" footer="0.3"/>
      <pageSetup paperSize="9" scale="83" orientation="portrait" horizontalDpi="300" verticalDpi="300" r:id="rId27"/>
      <headerFooter>
        <oddFooter>&amp;C- &amp;P -</oddFooter>
      </headerFooter>
    </customSheetView>
    <customSheetView guid="{84F041DC-148A-40FE-A6D1-68C2D054DF55}" showGridLines="0">
      <colBreaks count="1" manualBreakCount="1">
        <brk id="6" max="15" man="1"/>
      </colBreaks>
      <pageMargins left="0.25" right="0.25" top="0.75" bottom="0.75" header="0.3" footer="0.3"/>
      <pageSetup paperSize="9" scale="83" orientation="portrait" horizontalDpi="300" verticalDpi="300" r:id="rId28"/>
      <headerFooter>
        <oddFooter>&amp;C- &amp;P -</oddFooter>
      </headerFooter>
    </customSheetView>
    <customSheetView guid="{EA8DD5C4-37CD-4D83-93C6-8AAE3FA22626}" showGridLines="0">
      <colBreaks count="1" manualBreakCount="1">
        <brk id="6" max="15" man="1"/>
      </colBreaks>
      <pageMargins left="0.25" right="0.25" top="0.75" bottom="0.75" header="0.3" footer="0.3"/>
      <pageSetup paperSize="9" scale="83" orientation="portrait" horizontalDpi="300" verticalDpi="300" r:id="rId29"/>
      <headerFooter>
        <oddFooter>&amp;C- &amp;P -</oddFooter>
      </headerFooter>
    </customSheetView>
    <customSheetView guid="{EB719729-E4E7-4A6B-A0F2-B45634A8A39C}" showGridLines="0">
      <colBreaks count="1" manualBreakCount="1">
        <brk id="6" max="15" man="1"/>
      </colBreaks>
      <pageMargins left="0.25" right="0.25" top="0.75" bottom="0.75" header="0.3" footer="0.3"/>
      <pageSetup paperSize="9" scale="83" orientation="portrait" horizontalDpi="300" verticalDpi="300" r:id="rId30"/>
      <headerFooter>
        <oddFooter>&amp;C- &amp;P -</oddFooter>
      </headerFooter>
    </customSheetView>
    <customSheetView guid="{3BCE3315-BEC0-4AD9-A818-0BC0D795FE7B}" showGridLines="0" printArea="1">
      <colBreaks count="1" manualBreakCount="1">
        <brk id="6" max="15" man="1"/>
      </colBreaks>
      <pageMargins left="0.25" right="0.25" top="0.75" bottom="0.75" header="0.3" footer="0.3"/>
      <pageSetup paperSize="9" scale="83" orientation="portrait" horizontalDpi="300" verticalDpi="300" r:id="rId31"/>
      <headerFooter>
        <oddFooter>&amp;C- &amp;P -</oddFooter>
      </headerFooter>
    </customSheetView>
    <customSheetView guid="{D5E8139D-26D3-42E5-96BB-6121322C48CB}" showGridLines="0">
      <colBreaks count="1" manualBreakCount="1">
        <brk id="6" max="15" man="1"/>
      </colBreaks>
      <pageMargins left="0.25" right="0.25" top="0.75" bottom="0.75" header="0.3" footer="0.3"/>
      <pageSetup paperSize="9" scale="83" orientation="portrait" horizontalDpi="300" verticalDpi="300" r:id="rId32"/>
      <headerFooter>
        <oddFooter>&amp;C- &amp;P -</oddFooter>
      </headerFooter>
    </customSheetView>
    <customSheetView guid="{A7A537DD-3639-4028-8374-24EF93F7F50D}" showGridLines="0" printArea="1">
      <colBreaks count="1" manualBreakCount="1">
        <brk id="6" max="15" man="1"/>
      </colBreaks>
      <pageMargins left="0.25" right="0.25" top="0.75" bottom="0.75" header="0.3" footer="0.3"/>
      <pageSetup paperSize="9" scale="83" orientation="portrait" horizontalDpi="300" verticalDpi="300" r:id="rId33"/>
      <headerFooter>
        <oddFooter>&amp;C- &amp;P -</oddFooter>
      </headerFooter>
    </customSheetView>
    <customSheetView guid="{0B51740E-E870-447D-82CF-F9426A0FDB8A}" showGridLines="0">
      <colBreaks count="1" manualBreakCount="1">
        <brk id="6" max="15" man="1"/>
      </colBreaks>
      <pageMargins left="0.25" right="0.25" top="0.75" bottom="0.75" header="0.3" footer="0.3"/>
      <pageSetup paperSize="9" scale="83" orientation="portrait" horizontalDpi="300" verticalDpi="300" r:id="rId34"/>
      <headerFooter>
        <oddFooter>&amp;C- &amp;P -</oddFooter>
      </headerFooter>
    </customSheetView>
    <customSheetView guid="{B25978DA-B72A-4DF3-B7F6-0B7323E18582}" showGridLines="0">
      <colBreaks count="1" manualBreakCount="1">
        <brk id="6" max="15" man="1"/>
      </colBreaks>
      <pageMargins left="0.25" right="0.25" top="0.75" bottom="0.75" header="0.3" footer="0.3"/>
      <pageSetup paperSize="9" scale="83" orientation="portrait" horizontalDpi="300" verticalDpi="300" r:id="rId35"/>
      <headerFooter>
        <oddFooter>&amp;C- &amp;P -</oddFooter>
      </headerFooter>
    </customSheetView>
    <customSheetView guid="{1FD8CC80-ABBD-4004-965D-7C3A94C6060A}" showGridLines="0" printArea="1">
      <colBreaks count="1" manualBreakCount="1">
        <brk id="6" max="15" man="1"/>
      </colBreaks>
      <pageMargins left="0.25" right="0.25" top="0.75" bottom="0.75" header="0.3" footer="0.3"/>
      <pageSetup paperSize="9" scale="83" orientation="portrait" horizontalDpi="300" verticalDpi="300" r:id="rId36"/>
      <headerFooter>
        <oddFooter>&amp;C- &amp;P -</oddFooter>
      </headerFooter>
    </customSheetView>
    <customSheetView guid="{4B3B3520-A8B7-4246-A658-5E3046C11156}" showGridLines="0" printArea="1">
      <selection activeCell="D18" sqref="D18"/>
      <colBreaks count="1" manualBreakCount="1">
        <brk id="6" max="15" man="1"/>
      </colBreaks>
      <pageMargins left="0.25" right="0.25" top="0.75" bottom="0.75" header="0.3" footer="0.3"/>
      <pageSetup paperSize="9" scale="83" orientation="portrait" horizontalDpi="300" verticalDpi="300" r:id="rId37"/>
      <headerFooter>
        <oddFooter>&amp;C- &amp;P -</oddFooter>
      </headerFooter>
    </customSheetView>
    <customSheetView guid="{8AC86257-3275-45B0-9EB5-FCC978284538}" showGridLines="0">
      <selection activeCell="D18" sqref="D18"/>
      <colBreaks count="1" manualBreakCount="1">
        <brk id="6" max="15" man="1"/>
      </colBreaks>
      <pageMargins left="0.25" right="0.25" top="0.75" bottom="0.75" header="0.3" footer="0.3"/>
      <pageSetup paperSize="9" scale="83" orientation="portrait" horizontalDpi="300" verticalDpi="300" r:id="rId38"/>
      <headerFooter>
        <oddFooter>&amp;C- &amp;P -</oddFooter>
      </headerFooter>
    </customSheetView>
    <customSheetView guid="{E45D6C9F-29CA-4814-BB11-FCF7794E8FD9}" showGridLines="0" printArea="1">
      <selection activeCell="D18" sqref="D18"/>
      <colBreaks count="1" manualBreakCount="1">
        <brk id="6" max="15" man="1"/>
      </colBreaks>
      <pageMargins left="0.25" right="0.25" top="0.75" bottom="0.75" header="0.3" footer="0.3"/>
      <pageSetup paperSize="9" scale="83" orientation="portrait" horizontalDpi="300" verticalDpi="300" r:id="rId39"/>
      <headerFooter>
        <oddFooter>&amp;C- &amp;P -</oddFooter>
      </headerFooter>
    </customSheetView>
    <customSheetView guid="{8B4E2514-D1F2-4DC0-817C-9C588D7DCCCB}" showGridLines="0" printArea="1">
      <selection activeCell="A17" sqref="A17:E17"/>
      <colBreaks count="1" manualBreakCount="1">
        <brk id="6" max="15" man="1"/>
      </colBreaks>
      <pageMargins left="0.25" right="0.25" top="0.75" bottom="0.75" header="0.3" footer="0.3"/>
      <pageSetup paperSize="9" scale="83" orientation="portrait" horizontalDpi="300" verticalDpi="300" r:id="rId40"/>
      <headerFooter>
        <oddFooter>&amp;C- &amp;P -</oddFooter>
      </headerFooter>
    </customSheetView>
    <customSheetView guid="{C0326AA0-4A84-4874-8CF5-FBF582EDE8E4}" showGridLines="0" printArea="1">
      <selection activeCell="A17" sqref="A17:E17"/>
      <colBreaks count="1" manualBreakCount="1">
        <brk id="6" max="15" man="1"/>
      </colBreaks>
      <pageMargins left="0.25" right="0.25" top="0.75" bottom="0.75" header="0.3" footer="0.3"/>
      <pageSetup paperSize="9" scale="83" orientation="portrait" horizontalDpi="300" verticalDpi="300" r:id="rId41"/>
      <headerFooter>
        <oddFooter>&amp;C- &amp;P -</oddFooter>
      </headerFooter>
    </customSheetView>
    <customSheetView guid="{59B93C71-A242-4D48-B468-4BF3F954629F}" showGridLines="0" printArea="1">
      <selection activeCell="D18" sqref="D18"/>
      <colBreaks count="1" manualBreakCount="1">
        <brk id="6" max="15" man="1"/>
      </colBreaks>
      <pageMargins left="0.25" right="0.25" top="0.75" bottom="0.75" header="0.3" footer="0.3"/>
      <pageSetup paperSize="9" scale="83" orientation="portrait" horizontalDpi="300" verticalDpi="300" r:id="rId42"/>
      <headerFooter>
        <oddFooter>&amp;C- &amp;P -</oddFooter>
      </headerFooter>
    </customSheetView>
    <customSheetView guid="{1E58E4D1-4C75-4B8C-BEB1-17A46DD86746}" showGridLines="0">
      <selection activeCell="D18" sqref="D18"/>
      <colBreaks count="1" manualBreakCount="1">
        <brk id="6" max="15" man="1"/>
      </colBreaks>
      <pageMargins left="0.25" right="0.25" top="0.75" bottom="0.75" header="0.3" footer="0.3"/>
      <pageSetup paperSize="9" scale="83" orientation="portrait" horizontalDpi="300" verticalDpi="300" r:id="rId43"/>
      <headerFooter>
        <oddFooter>&amp;C- &amp;P -</oddFooter>
      </headerFooter>
    </customSheetView>
    <customSheetView guid="{D71B0015-E1E5-4683-BC96-4B8372B0A92C}" showGridLines="0" printArea="1">
      <selection activeCell="D18" sqref="D18"/>
      <colBreaks count="1" manualBreakCount="1">
        <brk id="6" max="15" man="1"/>
      </colBreaks>
      <pageMargins left="0.25" right="0.25" top="0.75" bottom="0.75" header="0.3" footer="0.3"/>
      <pageSetup paperSize="9" scale="83" orientation="portrait" horizontalDpi="300" verticalDpi="300" r:id="rId44"/>
      <headerFooter>
        <oddFooter>&amp;C- &amp;P -</oddFooter>
      </headerFooter>
    </customSheetView>
    <customSheetView guid="{7A9295A9-5D4A-4252-8AE5-EAA229FB3161}" showGridLines="0" printArea="1">
      <selection activeCell="D18" sqref="D18"/>
      <colBreaks count="1" manualBreakCount="1">
        <brk id="6" max="15" man="1"/>
      </colBreaks>
      <pageMargins left="0.25" right="0.25" top="0.75" bottom="0.75" header="0.3" footer="0.3"/>
      <pageSetup paperSize="9" scale="83" orientation="portrait" horizontalDpi="300" verticalDpi="300" r:id="rId45"/>
      <headerFooter>
        <oddFooter>&amp;C- &amp;P -</oddFooter>
      </headerFooter>
    </customSheetView>
    <customSheetView guid="{034C4040-D496-4677-9760-C8AFC8A3816C}" showGridLines="0">
      <selection activeCell="D18" sqref="D18"/>
      <colBreaks count="1" manualBreakCount="1">
        <brk id="6" max="15" man="1"/>
      </colBreaks>
      <pageMargins left="0.25" right="0.25" top="0.75" bottom="0.75" header="0.3" footer="0.3"/>
      <pageSetup paperSize="9" scale="83" orientation="portrait" horizontalDpi="300" verticalDpi="300" r:id="rId46"/>
      <headerFooter>
        <oddFooter>&amp;C- &amp;P -</oddFooter>
      </headerFooter>
    </customSheetView>
    <customSheetView guid="{430D13A4-4EC3-4F3B-94F5-67B604D20D98}" showGridLines="0" printArea="1">
      <selection activeCell="D18" sqref="D18"/>
      <colBreaks count="1" manualBreakCount="1">
        <brk id="6" max="15" man="1"/>
      </colBreaks>
      <pageMargins left="0.25" right="0.25" top="0.75" bottom="0.75" header="0.3" footer="0.3"/>
      <pageSetup paperSize="9" scale="83" orientation="portrait" horizontalDpi="300" verticalDpi="300" r:id="rId47"/>
      <headerFooter>
        <oddFooter>&amp;C- &amp;P -</oddFooter>
      </headerFooter>
    </customSheetView>
    <customSheetView guid="{337CCED3-5E6B-4E3D-BC98-489707EF974E}" showGridLines="0" printArea="1">
      <selection activeCell="D18" sqref="D18"/>
      <colBreaks count="1" manualBreakCount="1">
        <brk id="6" max="15" man="1"/>
      </colBreaks>
      <pageMargins left="0.25" right="0.25" top="0.75" bottom="0.75" header="0.3" footer="0.3"/>
      <pageSetup paperSize="9" scale="83" orientation="portrait" horizontalDpi="300" verticalDpi="300" r:id="rId48"/>
      <headerFooter>
        <oddFooter>&amp;C- &amp;P -</oddFooter>
      </headerFooter>
    </customSheetView>
    <customSheetView guid="{0EDD8A79-DA95-4C03-AB90-8EF8BEF7366A}" showGridLines="0">
      <selection activeCell="D18" sqref="D18"/>
      <colBreaks count="1" manualBreakCount="1">
        <brk id="6" max="15" man="1"/>
      </colBreaks>
      <pageMargins left="0.25" right="0.25" top="0.75" bottom="0.75" header="0.3" footer="0.3"/>
      <pageSetup paperSize="9" scale="83" orientation="portrait" horizontalDpi="300" verticalDpi="300" r:id="rId49"/>
      <headerFooter>
        <oddFooter>&amp;C- &amp;P -</oddFooter>
      </headerFooter>
    </customSheetView>
    <customSheetView guid="{214495F1-9B71-47E5-887D-A07A1A95C8B8}" showGridLines="0">
      <selection activeCell="D18" sqref="D18"/>
      <colBreaks count="1" manualBreakCount="1">
        <brk id="6" max="15" man="1"/>
      </colBreaks>
      <pageMargins left="0.25" right="0.25" top="0.75" bottom="0.75" header="0.3" footer="0.3"/>
      <pageSetup paperSize="9" scale="83" orientation="portrait" horizontalDpi="300" verticalDpi="300" r:id="rId50"/>
      <headerFooter>
        <oddFooter>&amp;C- &amp;P -</oddFooter>
      </headerFooter>
    </customSheetView>
    <customSheetView guid="{CD8CBEF9-02F2-47BF-8155-972E366007BB}" showGridLines="0" printArea="1">
      <selection activeCell="D18" sqref="D18"/>
      <colBreaks count="1" manualBreakCount="1">
        <brk id="6" max="15" man="1"/>
      </colBreaks>
      <pageMargins left="0.25" right="0.25" top="0.75" bottom="0.75" header="0.3" footer="0.3"/>
      <pageSetup paperSize="9" scale="83" orientation="portrait" horizontalDpi="300" verticalDpi="300" r:id="rId51"/>
      <headerFooter>
        <oddFooter>&amp;C- &amp;P -</oddFooter>
      </headerFooter>
    </customSheetView>
    <customSheetView guid="{BD61EDB6-A93F-4890-AEDE-32E26E64EB3F}" showGridLines="0" printArea="1">
      <selection activeCell="D18" sqref="D18"/>
      <colBreaks count="1" manualBreakCount="1">
        <brk id="6" max="15" man="1"/>
      </colBreaks>
      <pageMargins left="0.25" right="0.25" top="0.75" bottom="0.75" header="0.3" footer="0.3"/>
      <pageSetup paperSize="9" scale="83" orientation="portrait" horizontalDpi="300" verticalDpi="300" r:id="rId52"/>
      <headerFooter>
        <oddFooter>&amp;C- &amp;P -</oddFooter>
      </headerFooter>
    </customSheetView>
    <customSheetView guid="{2551149C-B400-4FF7-9C66-7D38AF192CD3}" showGridLines="0">
      <selection activeCell="D18" sqref="D18"/>
      <colBreaks count="1" manualBreakCount="1">
        <brk id="6" max="15" man="1"/>
      </colBreaks>
      <pageMargins left="0.25" right="0.25" top="0.75" bottom="0.75" header="0.3" footer="0.3"/>
      <pageSetup paperSize="9" scale="83" orientation="portrait" horizontalDpi="300" verticalDpi="300" r:id="rId53"/>
      <headerFooter>
        <oddFooter>&amp;C- &amp;P -</oddFooter>
      </headerFooter>
    </customSheetView>
    <customSheetView guid="{F0A88F7F-B050-44D2-9557-2B68B424EAF3}" showGridLines="0">
      <selection activeCell="D18" sqref="D18"/>
      <colBreaks count="1" manualBreakCount="1">
        <brk id="6" max="15" man="1"/>
      </colBreaks>
      <pageMargins left="0.25" right="0.25" top="0.75" bottom="0.75" header="0.3" footer="0.3"/>
      <pageSetup paperSize="9" scale="83" orientation="portrait" horizontalDpi="300" verticalDpi="300" r:id="rId54"/>
      <headerFooter>
        <oddFooter>&amp;C- &amp;P -</oddFooter>
      </headerFooter>
    </customSheetView>
    <customSheetView guid="{2868789A-41EF-4245-B3C9-D4B5F666F8F4}" showGridLines="0" printArea="1">
      <selection activeCell="D18" sqref="D18"/>
      <colBreaks count="1" manualBreakCount="1">
        <brk id="6" max="15" man="1"/>
      </colBreaks>
      <pageMargins left="0.25" right="0.25" top="0.75" bottom="0.75" header="0.3" footer="0.3"/>
      <pageSetup paperSize="9" scale="83" orientation="portrait" horizontalDpi="300" verticalDpi="300" r:id="rId55"/>
      <headerFooter>
        <oddFooter>&amp;C- &amp;P -</oddFooter>
      </headerFooter>
    </customSheetView>
    <customSheetView guid="{D4061CCF-D275-4D76-9A0F-61EA73C6A533}" showGridLines="0" printArea="1">
      <selection activeCell="D18" sqref="D18"/>
      <colBreaks count="1" manualBreakCount="1">
        <brk id="6" max="15" man="1"/>
      </colBreaks>
      <pageMargins left="0.25" right="0.25" top="0.75" bottom="0.75" header="0.3" footer="0.3"/>
      <pageSetup paperSize="9" scale="83" orientation="portrait" horizontalDpi="300" verticalDpi="300" r:id="rId56"/>
      <headerFooter>
        <oddFooter>&amp;C- &amp;P -</oddFooter>
      </headerFooter>
    </customSheetView>
    <customSheetView guid="{EDD10121-F027-40CB-A383-1ABBBA7824D4}" showGridLines="0" printArea="1">
      <selection activeCell="D18" sqref="D18"/>
      <colBreaks count="1" manualBreakCount="1">
        <brk id="6" max="15" man="1"/>
      </colBreaks>
      <pageMargins left="0.25" right="0.25" top="0.75" bottom="0.75" header="0.3" footer="0.3"/>
      <pageSetup paperSize="9" scale="83" orientation="portrait" horizontalDpi="300" verticalDpi="300" r:id="rId57"/>
      <headerFooter>
        <oddFooter>&amp;C- &amp;P -</oddFooter>
      </headerFooter>
    </customSheetView>
    <customSheetView guid="{D6BD57F8-F6EE-4534-8181-C57064A1B98C}" scale="130" showGridLines="0">
      <selection activeCell="A3" sqref="A3"/>
      <colBreaks count="1" manualBreakCount="1">
        <brk id="6" max="15" man="1"/>
      </colBreaks>
      <pageMargins left="0.25" right="0.25" top="0.75" bottom="0.75" header="0.3" footer="0.3"/>
      <pageSetup paperSize="9" scale="83" orientation="portrait" horizontalDpi="300" verticalDpi="300" r:id="rId58"/>
      <headerFooter>
        <oddFooter>&amp;C- &amp;P -</oddFooter>
      </headerFooter>
    </customSheetView>
    <customSheetView guid="{277459B4-A39D-41CB-B2BE-AB6578293E76}" scale="130" showGridLines="0" printArea="1">
      <selection activeCell="A3" sqref="A3"/>
      <colBreaks count="1" manualBreakCount="1">
        <brk id="6" max="15" man="1"/>
      </colBreaks>
      <pageMargins left="0.25" right="0.25" top="0.75" bottom="0.75" header="0.3" footer="0.3"/>
      <pageSetup paperSize="9" scale="83"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83" orientation="portrait" horizontalDpi="300" verticalDpi="300" r:id="rId60"/>
  <headerFooter>
    <oddFooter>&amp;C- &amp;P -</oddFooter>
  </headerFooter>
  <colBreaks count="1" manualBreakCount="1">
    <brk id="6" max="15" man="1"/>
  </colBreaks>
  <drawing r:id="rId6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9"/>
  <sheetViews>
    <sheetView showGridLines="0" zoomScaleNormal="130" zoomScaleSheetLayoutView="100" workbookViewId="0">
      <selection activeCell="D18" sqref="D18"/>
    </sheetView>
  </sheetViews>
  <sheetFormatPr defaultColWidth="9" defaultRowHeight="13.5"/>
  <cols>
    <col min="1" max="2" width="11.875" style="209" customWidth="1"/>
    <col min="3" max="4" width="14.625" style="209" customWidth="1"/>
    <col min="5" max="5" width="11.625" style="209" customWidth="1"/>
    <col min="6" max="6" width="5.37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25" t="s">
        <v>399</v>
      </c>
    </row>
    <row r="2" spans="1:7">
      <c r="A2" s="209" t="s">
        <v>914</v>
      </c>
      <c r="G2" s="209" t="s">
        <v>914</v>
      </c>
    </row>
    <row r="4" spans="1:7" ht="37.5" customHeight="1">
      <c r="A4" s="51" t="s">
        <v>83</v>
      </c>
      <c r="B4" s="51" t="s">
        <v>332</v>
      </c>
      <c r="C4" s="373" t="s">
        <v>913</v>
      </c>
      <c r="D4" s="373" t="s">
        <v>912</v>
      </c>
      <c r="E4" s="372"/>
    </row>
    <row r="5" spans="1:7" ht="22.5" customHeight="1">
      <c r="A5" s="51">
        <v>2010</v>
      </c>
      <c r="B5" s="51" t="s">
        <v>106</v>
      </c>
      <c r="C5" s="370">
        <v>3657863000</v>
      </c>
      <c r="D5" s="367">
        <v>27927</v>
      </c>
      <c r="E5" s="369"/>
    </row>
    <row r="6" spans="1:7" ht="22.5" customHeight="1">
      <c r="A6" s="51">
        <v>2011</v>
      </c>
      <c r="B6" s="51" t="s">
        <v>107</v>
      </c>
      <c r="C6" s="370">
        <v>4730746000</v>
      </c>
      <c r="D6" s="367">
        <v>40251</v>
      </c>
      <c r="E6" s="371"/>
    </row>
    <row r="7" spans="1:7" ht="22.5" customHeight="1">
      <c r="A7" s="51">
        <v>2012</v>
      </c>
      <c r="B7" s="51" t="s">
        <v>108</v>
      </c>
      <c r="C7" s="370">
        <v>3889946000</v>
      </c>
      <c r="D7" s="367">
        <v>31978</v>
      </c>
      <c r="E7" s="166"/>
    </row>
    <row r="8" spans="1:7" ht="22.5" customHeight="1">
      <c r="A8" s="51">
        <v>2013</v>
      </c>
      <c r="B8" s="51" t="s">
        <v>109</v>
      </c>
      <c r="C8" s="370">
        <v>2619226000</v>
      </c>
      <c r="D8" s="367">
        <v>21396</v>
      </c>
    </row>
    <row r="9" spans="1:7" ht="22.5" customHeight="1">
      <c r="A9" s="51">
        <v>2014</v>
      </c>
      <c r="B9" s="51" t="s">
        <v>110</v>
      </c>
      <c r="C9" s="370">
        <v>2144714000</v>
      </c>
      <c r="D9" s="367">
        <v>17593</v>
      </c>
    </row>
    <row r="10" spans="1:7" ht="22.5" customHeight="1">
      <c r="A10" s="51">
        <v>2015</v>
      </c>
      <c r="B10" s="51" t="s">
        <v>111</v>
      </c>
      <c r="C10" s="370">
        <v>2136798000</v>
      </c>
      <c r="D10" s="367">
        <v>17372</v>
      </c>
    </row>
    <row r="11" spans="1:7" ht="22.5" customHeight="1">
      <c r="A11" s="51">
        <v>2016</v>
      </c>
      <c r="B11" s="51" t="s">
        <v>112</v>
      </c>
      <c r="C11" s="370">
        <v>1916247000</v>
      </c>
      <c r="D11" s="367">
        <v>15502</v>
      </c>
    </row>
    <row r="12" spans="1:7" ht="22.5" customHeight="1">
      <c r="A12" s="51">
        <v>2017</v>
      </c>
      <c r="B12" s="51" t="s">
        <v>113</v>
      </c>
      <c r="C12" s="370">
        <v>1881172000</v>
      </c>
      <c r="D12" s="367">
        <v>15791</v>
      </c>
    </row>
    <row r="13" spans="1:7" ht="22.5" customHeight="1">
      <c r="A13" s="51">
        <v>2018</v>
      </c>
      <c r="B13" s="51" t="s">
        <v>114</v>
      </c>
      <c r="C13" s="370">
        <v>1785775000</v>
      </c>
      <c r="D13" s="367">
        <v>14629</v>
      </c>
    </row>
    <row r="14" spans="1:7" ht="22.5" customHeight="1">
      <c r="A14" s="51">
        <v>2019</v>
      </c>
      <c r="B14" s="51" t="s">
        <v>341</v>
      </c>
      <c r="C14" s="370">
        <v>1724963000</v>
      </c>
      <c r="D14" s="367">
        <v>14186</v>
      </c>
    </row>
    <row r="15" spans="1:7" ht="22.5" customHeight="1">
      <c r="A15" s="228">
        <v>2020</v>
      </c>
      <c r="B15" s="228" t="s">
        <v>116</v>
      </c>
      <c r="C15" s="219">
        <v>2608562000</v>
      </c>
      <c r="D15" s="219">
        <v>20159</v>
      </c>
    </row>
    <row r="16" spans="1:7" ht="22.5" customHeight="1">
      <c r="A16" s="295">
        <v>2021</v>
      </c>
      <c r="B16" s="295" t="s">
        <v>366</v>
      </c>
      <c r="C16" s="281">
        <v>2107279000</v>
      </c>
      <c r="D16" s="281">
        <v>16539</v>
      </c>
    </row>
    <row r="17" spans="1:4" ht="22.5" customHeight="1">
      <c r="A17" s="295">
        <v>2022</v>
      </c>
      <c r="B17" s="295" t="s">
        <v>367</v>
      </c>
      <c r="C17" s="281">
        <v>2061725000</v>
      </c>
      <c r="D17" s="281">
        <v>15882</v>
      </c>
    </row>
    <row r="18" spans="1:4" ht="22.5" customHeight="1">
      <c r="A18" s="295">
        <v>2023</v>
      </c>
      <c r="B18" s="295" t="s">
        <v>368</v>
      </c>
      <c r="C18" s="58">
        <v>2000938000</v>
      </c>
      <c r="D18" s="58">
        <v>15732</v>
      </c>
    </row>
    <row r="19" spans="1:4" ht="22.5" customHeight="1"/>
    <row r="20" spans="1:4" ht="22.5" customHeight="1"/>
    <row r="21" spans="1:4" ht="22.5" customHeight="1"/>
    <row r="22" spans="1:4" ht="22.5" customHeight="1"/>
    <row r="23" spans="1:4" ht="22.5" customHeight="1"/>
    <row r="24" spans="1:4" ht="22.5" customHeight="1"/>
    <row r="25" spans="1:4" ht="22.5" customHeight="1"/>
    <row r="26" spans="1:4" ht="22.5" customHeight="1"/>
    <row r="27" spans="1:4" ht="22.5" customHeight="1"/>
    <row r="28" spans="1:4" ht="22.5" customHeight="1"/>
    <row r="29" spans="1:4" ht="22.5" customHeight="1"/>
  </sheetData>
  <customSheetViews>
    <customSheetView guid="{7638DF67-4320-4B2E-8CED-F30400A22A6F}" showGridLines="0" printArea="1">
      <selection activeCell="D18" sqref="D18"/>
      <colBreaks count="1" manualBreakCount="1">
        <brk id="5" max="16" man="1"/>
      </colBreaks>
      <pageMargins left="0.25" right="0.25" top="0.75" bottom="0.75" header="0.3" footer="0.3"/>
      <pageSetup paperSize="9" scale="83" orientation="portrait" horizontalDpi="300" verticalDpi="300" r:id="rId1"/>
      <headerFooter>
        <oddFooter>&amp;C- &amp;P -</oddFooter>
      </headerFooter>
    </customSheetView>
    <customSheetView guid="{033C36F7-E1E4-46BF-954B-BBA7310CE75C}" showGridLines="0">
      <selection activeCell="D18" sqref="D18"/>
      <colBreaks count="1" manualBreakCount="1">
        <brk id="5" max="16" man="1"/>
      </colBreaks>
      <pageMargins left="0.25" right="0.25" top="0.75" bottom="0.75" header="0.3" footer="0.3"/>
      <pageSetup paperSize="9" scale="83" orientation="portrait" horizontalDpi="300" verticalDpi="300" r:id="rId2"/>
      <headerFooter>
        <oddFooter>&amp;C- &amp;P -</oddFooter>
      </headerFooter>
    </customSheetView>
    <customSheetView guid="{36472B0F-2A8F-4437-8A5B-DB8B4B6E968E}" showGridLines="0" printArea="1">
      <selection activeCell="D18" sqref="D18"/>
      <colBreaks count="1" manualBreakCount="1">
        <brk id="5" max="16" man="1"/>
      </colBreaks>
      <pageMargins left="0.25" right="0.25" top="0.75" bottom="0.75" header="0.3" footer="0.3"/>
      <pageSetup paperSize="9" scale="83" orientation="portrait" horizontalDpi="300" verticalDpi="300" r:id="rId3"/>
      <headerFooter>
        <oddFooter>&amp;C- &amp;P -</oddFooter>
      </headerFooter>
    </customSheetView>
    <customSheetView guid="{2D0A6E8D-0408-4801-8FAA-C5FD88FF0EC2}" showGridLines="0">
      <selection activeCell="D18" sqref="D18"/>
      <colBreaks count="1" manualBreakCount="1">
        <brk id="5" max="16" man="1"/>
      </colBreaks>
      <pageMargins left="0.25" right="0.25" top="0.75" bottom="0.75" header="0.3" footer="0.3"/>
      <pageSetup paperSize="9" scale="83" orientation="portrait" horizontalDpi="300" verticalDpi="300" r:id="rId4"/>
      <headerFooter>
        <oddFooter>&amp;C- &amp;P -</oddFooter>
      </headerFooter>
    </customSheetView>
    <customSheetView guid="{CCAE2F8D-A096-471A-A5DB-761473E75C80}" showGridLines="0" printArea="1">
      <selection activeCell="D18" sqref="D18"/>
      <colBreaks count="1" manualBreakCount="1">
        <brk id="5" max="16" man="1"/>
      </colBreaks>
      <pageMargins left="0.25" right="0.25" top="0.75" bottom="0.75" header="0.3" footer="0.3"/>
      <pageSetup paperSize="9" scale="83" orientation="portrait" horizontalDpi="300" verticalDpi="300" r:id="rId5"/>
      <headerFooter>
        <oddFooter>&amp;C- &amp;P -</oddFooter>
      </headerFooter>
    </customSheetView>
    <customSheetView guid="{A70FDA42-82B2-4F14-8984-2E2044C05861}" showGridLines="0">
      <selection activeCell="D18" sqref="D18"/>
      <colBreaks count="1" manualBreakCount="1">
        <brk id="5" max="16" man="1"/>
      </colBreaks>
      <pageMargins left="0.25" right="0.25" top="0.75" bottom="0.75" header="0.3" footer="0.3"/>
      <pageSetup paperSize="9" scale="83" orientation="portrait" horizontalDpi="300" verticalDpi="300" r:id="rId6"/>
      <headerFooter>
        <oddFooter>&amp;C- &amp;P -</oddFooter>
      </headerFooter>
    </customSheetView>
    <customSheetView guid="{F8F8F397-D6A3-4BD0-9E53-3D39483D1CBF}" showGridLines="0">
      <selection activeCell="D18" sqref="D18"/>
      <colBreaks count="1" manualBreakCount="1">
        <brk id="5" max="16" man="1"/>
      </colBreaks>
      <pageMargins left="0.25" right="0.25" top="0.75" bottom="0.75" header="0.3" footer="0.3"/>
      <pageSetup paperSize="9" scale="83" orientation="portrait" horizontalDpi="300" verticalDpi="300" r:id="rId7"/>
      <headerFooter>
        <oddFooter>&amp;C- &amp;P -</oddFooter>
      </headerFooter>
    </customSheetView>
    <customSheetView guid="{D673FFEC-E07D-49B9-A0FC-BCF5FDFD2C67}" showGridLines="0">
      <colBreaks count="1" manualBreakCount="1">
        <brk id="5" max="16" man="1"/>
      </colBreaks>
      <pageMargins left="0.25" right="0.25" top="0.75" bottom="0.75" header="0.3" footer="0.3"/>
      <pageSetup paperSize="9" scale="83" orientation="portrait" horizontalDpi="300" verticalDpi="300" r:id="rId8"/>
      <headerFooter>
        <oddFooter>&amp;C- &amp;P -</oddFooter>
      </headerFooter>
    </customSheetView>
    <customSheetView guid="{EE98275F-E3BA-4A7E-BE2A-0F7F35847352}" showGridLines="0" printArea="1">
      <colBreaks count="1" manualBreakCount="1">
        <brk id="5" max="16" man="1"/>
      </colBreaks>
      <pageMargins left="0.25" right="0.25" top="0.75" bottom="0.75" header="0.3" footer="0.3"/>
      <pageSetup paperSize="9" scale="83" orientation="portrait" horizontalDpi="300" verticalDpi="300" r:id="rId9"/>
      <headerFooter>
        <oddFooter>&amp;C- &amp;P -</oddFooter>
      </headerFooter>
    </customSheetView>
    <customSheetView guid="{97E03D02-D480-4666-A6E1-59D4144B3FD9}" showGridLines="0" printArea="1">
      <colBreaks count="1" manualBreakCount="1">
        <brk id="5" max="16" man="1"/>
      </colBreaks>
      <pageMargins left="0.25" right="0.25" top="0.75" bottom="0.75" header="0.3" footer="0.3"/>
      <pageSetup paperSize="9" scale="83" orientation="portrait" horizontalDpi="300" verticalDpi="300" r:id="rId10"/>
      <headerFooter>
        <oddFooter>&amp;C- &amp;P -</oddFooter>
      </headerFooter>
    </customSheetView>
    <customSheetView guid="{9A3FFD83-48B2-47DA-8A5E-53892F5AF928}" showGridLines="0" printArea="1">
      <selection activeCell="D18" sqref="D18"/>
      <colBreaks count="1" manualBreakCount="1">
        <brk id="5" max="16" man="1"/>
      </colBreaks>
      <pageMargins left="0.25" right="0.25" top="0.75" bottom="0.75" header="0.3" footer="0.3"/>
      <pageSetup paperSize="9" scale="83" orientation="portrait" horizontalDpi="300" verticalDpi="300" r:id="rId11"/>
      <headerFooter>
        <oddFooter>&amp;C- &amp;P -</oddFooter>
      </headerFooter>
    </customSheetView>
    <customSheetView guid="{717D5D0E-03BD-42FE-B02F-A9FF9CADF1A5}" showGridLines="0">
      <selection activeCell="D18" sqref="D18"/>
      <colBreaks count="1" manualBreakCount="1">
        <brk id="5" max="16" man="1"/>
      </colBreaks>
      <pageMargins left="0.25" right="0.25" top="0.75" bottom="0.75" header="0.3" footer="0.3"/>
      <pageSetup paperSize="9" scale="83" orientation="portrait" horizontalDpi="300" verticalDpi="300" r:id="rId12"/>
      <headerFooter>
        <oddFooter>&amp;C- &amp;P -</oddFooter>
      </headerFooter>
    </customSheetView>
    <customSheetView guid="{30A2590E-B68F-488E-B4E2-55E3D8A53AAC}" showGridLines="0">
      <selection activeCell="D18" sqref="D18"/>
      <colBreaks count="1" manualBreakCount="1">
        <brk id="5" max="16" man="1"/>
      </colBreaks>
      <pageMargins left="0.25" right="0.25" top="0.75" bottom="0.75" header="0.3" footer="0.3"/>
      <pageSetup paperSize="9" scale="83" orientation="portrait" horizontalDpi="300" verticalDpi="300" r:id="rId13"/>
      <headerFooter>
        <oddFooter>&amp;C- &amp;P -</oddFooter>
      </headerFooter>
    </customSheetView>
    <customSheetView guid="{031DD57E-C293-423A-8DF7-B2FDC9241663}" showGridLines="0">
      <colBreaks count="1" manualBreakCount="1">
        <brk id="5" max="16" man="1"/>
      </colBreaks>
      <pageMargins left="0.25" right="0.25" top="0.75" bottom="0.75" header="0.3" footer="0.3"/>
      <pageSetup paperSize="9" scale="83" orientation="portrait" horizontalDpi="300" verticalDpi="300" r:id="rId14"/>
      <headerFooter>
        <oddFooter>&amp;C- &amp;P -</oddFooter>
      </headerFooter>
    </customSheetView>
    <customSheetView guid="{F9B3178F-FE3C-420E-BE2A-18A94A5552B8}" showGridLines="0">
      <colBreaks count="1" manualBreakCount="1">
        <brk id="5" max="16" man="1"/>
      </colBreaks>
      <pageMargins left="0.25" right="0.25" top="0.75" bottom="0.75" header="0.3" footer="0.3"/>
      <pageSetup paperSize="9" scale="83" orientation="portrait" horizontalDpi="300" verticalDpi="300" r:id="rId15"/>
      <headerFooter>
        <oddFooter>&amp;C- &amp;P -</oddFooter>
      </headerFooter>
    </customSheetView>
    <customSheetView guid="{F314B098-4B95-4B92-8423-CB04A69922DF}" showGridLines="0" printArea="1">
      <colBreaks count="1" manualBreakCount="1">
        <brk id="5" max="16" man="1"/>
      </colBreaks>
      <pageMargins left="0.25" right="0.25" top="0.75" bottom="0.75" header="0.3" footer="0.3"/>
      <pageSetup paperSize="9" scale="83" orientation="portrait" horizontalDpi="300" verticalDpi="300" r:id="rId16"/>
      <headerFooter>
        <oddFooter>&amp;C- &amp;P -</oddFooter>
      </headerFooter>
    </customSheetView>
    <customSheetView guid="{BBA60712-7519-46EB-A3CF-B043CF2D8D90}" showGridLines="0" printArea="1">
      <colBreaks count="1" manualBreakCount="1">
        <brk id="5" max="16" man="1"/>
      </colBreaks>
      <pageMargins left="0.25" right="0.25" top="0.75" bottom="0.75" header="0.3" footer="0.3"/>
      <pageSetup paperSize="9" scale="83" orientation="portrait" horizontalDpi="300" verticalDpi="300" r:id="rId17"/>
      <headerFooter>
        <oddFooter>&amp;C- &amp;P -</oddFooter>
      </headerFooter>
    </customSheetView>
    <customSheetView guid="{FAEA9D20-506D-4159-8291-B8ED06C29A08}" showGridLines="0">
      <colBreaks count="1" manualBreakCount="1">
        <brk id="5" max="16" man="1"/>
      </colBreaks>
      <pageMargins left="0.25" right="0.25" top="0.75" bottom="0.75" header="0.3" footer="0.3"/>
      <pageSetup paperSize="9" scale="83" orientation="portrait" horizontalDpi="300" verticalDpi="300" r:id="rId18"/>
      <headerFooter>
        <oddFooter>&amp;C- &amp;P -</oddFooter>
      </headerFooter>
    </customSheetView>
    <customSheetView guid="{499C3B7B-ECFB-4FFB-BA0B-0B7B9DCC326F}" showGridLines="0" printArea="1">
      <colBreaks count="1" manualBreakCount="1">
        <brk id="5" max="16" man="1"/>
      </colBreaks>
      <pageMargins left="0.25" right="0.25" top="0.75" bottom="0.75" header="0.3" footer="0.3"/>
      <pageSetup paperSize="9" scale="83" orientation="portrait" horizontalDpi="300" verticalDpi="300" r:id="rId19"/>
      <headerFooter>
        <oddFooter>&amp;C- &amp;P -</oddFooter>
      </headerFooter>
    </customSheetView>
    <customSheetView guid="{582EB886-5348-41F7-B6C3-7D5782D3ACD9}" showGridLines="0">
      <colBreaks count="1" manualBreakCount="1">
        <brk id="5" max="16" man="1"/>
      </colBreaks>
      <pageMargins left="0.25" right="0.25" top="0.75" bottom="0.75" header="0.3" footer="0.3"/>
      <pageSetup paperSize="9" scale="83" orientation="portrait" horizontalDpi="300" verticalDpi="300" r:id="rId20"/>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83" orientation="portrait" horizontalDpi="300" verticalDpi="300" r:id="rId21"/>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83" orientation="portrait" horizontalDpi="300" verticalDpi="300" r:id="rId22"/>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3" orientation="portrait" horizontalDpi="300" verticalDpi="300" r:id="rId23"/>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3" orientation="portrait" horizontalDpi="300" verticalDpi="300" r:id="rId24"/>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3" orientation="portrait" horizontalDpi="300" verticalDpi="300" r:id="rId25"/>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3" orientation="portrait" horizontalDpi="300" verticalDpi="300" r:id="rId26"/>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3" orientation="portrait" horizontalDpi="300" verticalDpi="300" r:id="rId27"/>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3" orientation="portrait" horizontalDpi="300" verticalDpi="300" r:id="rId28"/>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83" orientation="portrait" horizontalDpi="300" verticalDpi="300" r:id="rId29"/>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83" orientation="portrait" horizontalDpi="300" verticalDpi="300" r:id="rId30"/>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83" orientation="portrait" horizontalDpi="300" verticalDpi="300" r:id="rId31"/>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83" orientation="portrait" horizontalDpi="300" verticalDpi="300" r:id="rId32"/>
      <headerFooter>
        <oddFooter>&amp;C- &amp;P -</oddFooter>
      </headerFooter>
    </customSheetView>
    <customSheetView guid="{A7A537DD-3639-4028-8374-24EF93F7F50D}" showGridLines="0" printArea="1">
      <colBreaks count="1" manualBreakCount="1">
        <brk id="5" max="16" man="1"/>
      </colBreaks>
      <pageMargins left="0.25" right="0.25" top="0.75" bottom="0.75" header="0.3" footer="0.3"/>
      <pageSetup paperSize="9" scale="83" orientation="portrait" horizontalDpi="300" verticalDpi="300" r:id="rId33"/>
      <headerFooter>
        <oddFooter>&amp;C- &amp;P -</oddFooter>
      </headerFooter>
    </customSheetView>
    <customSheetView guid="{0B51740E-E870-447D-82CF-F9426A0FDB8A}" showGridLines="0">
      <colBreaks count="1" manualBreakCount="1">
        <brk id="5" max="16" man="1"/>
      </colBreaks>
      <pageMargins left="0.25" right="0.25" top="0.75" bottom="0.75" header="0.3" footer="0.3"/>
      <pageSetup paperSize="9" scale="83" orientation="portrait" horizontalDpi="300" verticalDpi="300" r:id="rId34"/>
      <headerFooter>
        <oddFooter>&amp;C- &amp;P -</oddFooter>
      </headerFooter>
    </customSheetView>
    <customSheetView guid="{B25978DA-B72A-4DF3-B7F6-0B7323E18582}" showGridLines="0">
      <colBreaks count="1" manualBreakCount="1">
        <brk id="5" max="16" man="1"/>
      </colBreaks>
      <pageMargins left="0.25" right="0.25" top="0.75" bottom="0.75" header="0.3" footer="0.3"/>
      <pageSetup paperSize="9" scale="83" orientation="portrait" horizontalDpi="300" verticalDpi="300" r:id="rId35"/>
      <headerFooter>
        <oddFooter>&amp;C- &amp;P -</oddFooter>
      </headerFooter>
    </customSheetView>
    <customSheetView guid="{1FD8CC80-ABBD-4004-965D-7C3A94C6060A}" showGridLines="0" printArea="1">
      <colBreaks count="1" manualBreakCount="1">
        <brk id="5" max="16" man="1"/>
      </colBreaks>
      <pageMargins left="0.25" right="0.25" top="0.75" bottom="0.75" header="0.3" footer="0.3"/>
      <pageSetup paperSize="9" scale="83" orientation="portrait" horizontalDpi="300" verticalDpi="300" r:id="rId36"/>
      <headerFooter>
        <oddFooter>&amp;C- &amp;P -</oddFooter>
      </headerFooter>
    </customSheetView>
    <customSheetView guid="{4B3B3520-A8B7-4246-A658-5E3046C11156}" showGridLines="0" printArea="1">
      <selection activeCell="D18" sqref="D18"/>
      <colBreaks count="1" manualBreakCount="1">
        <brk id="5" max="16" man="1"/>
      </colBreaks>
      <pageMargins left="0.25" right="0.25" top="0.75" bottom="0.75" header="0.3" footer="0.3"/>
      <pageSetup paperSize="9" scale="83" orientation="portrait" horizontalDpi="300" verticalDpi="300" r:id="rId37"/>
      <headerFooter>
        <oddFooter>&amp;C- &amp;P -</oddFooter>
      </headerFooter>
    </customSheetView>
    <customSheetView guid="{8AC86257-3275-45B0-9EB5-FCC978284538}" showGridLines="0">
      <selection activeCell="D18" sqref="D18"/>
      <colBreaks count="1" manualBreakCount="1">
        <brk id="5" max="16" man="1"/>
      </colBreaks>
      <pageMargins left="0.25" right="0.25" top="0.75" bottom="0.75" header="0.3" footer="0.3"/>
      <pageSetup paperSize="9" scale="83" orientation="portrait" horizontalDpi="300" verticalDpi="300" r:id="rId38"/>
      <headerFooter>
        <oddFooter>&amp;C- &amp;P -</oddFooter>
      </headerFooter>
    </customSheetView>
    <customSheetView guid="{E45D6C9F-29CA-4814-BB11-FCF7794E8FD9}" showGridLines="0" printArea="1">
      <selection activeCell="D18" sqref="D18"/>
      <colBreaks count="1" manualBreakCount="1">
        <brk id="5" max="16" man="1"/>
      </colBreaks>
      <pageMargins left="0.25" right="0.25" top="0.75" bottom="0.75" header="0.3" footer="0.3"/>
      <pageSetup paperSize="9" scale="83" orientation="portrait" horizontalDpi="300" verticalDpi="300" r:id="rId39"/>
      <headerFooter>
        <oddFooter>&amp;C- &amp;P -</oddFooter>
      </headerFooter>
    </customSheetView>
    <customSheetView guid="{8B4E2514-D1F2-4DC0-817C-9C588D7DCCCB}" showGridLines="0" printArea="1">
      <colBreaks count="1" manualBreakCount="1">
        <brk id="5" max="16" man="1"/>
      </colBreaks>
      <pageMargins left="0.25" right="0.25" top="0.75" bottom="0.75" header="0.3" footer="0.3"/>
      <pageSetup paperSize="9" scale="83" orientation="portrait" horizontalDpi="300" verticalDpi="300" r:id="rId40"/>
      <headerFooter>
        <oddFooter>&amp;C- &amp;P -</oddFooter>
      </headerFooter>
    </customSheetView>
    <customSheetView guid="{C0326AA0-4A84-4874-8CF5-FBF582EDE8E4}" showGridLines="0" printArea="1">
      <colBreaks count="1" manualBreakCount="1">
        <brk id="5" max="16" man="1"/>
      </colBreaks>
      <pageMargins left="0.25" right="0.25" top="0.75" bottom="0.75" header="0.3" footer="0.3"/>
      <pageSetup paperSize="9" scale="83" orientation="portrait" horizontalDpi="300" verticalDpi="300" r:id="rId41"/>
      <headerFooter>
        <oddFooter>&amp;C- &amp;P -</oddFooter>
      </headerFooter>
    </customSheetView>
    <customSheetView guid="{59B93C71-A242-4D48-B468-4BF3F954629F}" showGridLines="0" printArea="1">
      <selection activeCell="D18" sqref="D18"/>
      <colBreaks count="1" manualBreakCount="1">
        <brk id="5" max="16" man="1"/>
      </colBreaks>
      <pageMargins left="0.25" right="0.25" top="0.75" bottom="0.75" header="0.3" footer="0.3"/>
      <pageSetup paperSize="9" scale="83" orientation="portrait" horizontalDpi="300" verticalDpi="300" r:id="rId42"/>
      <headerFooter>
        <oddFooter>&amp;C- &amp;P -</oddFooter>
      </headerFooter>
    </customSheetView>
    <customSheetView guid="{1E58E4D1-4C75-4B8C-BEB1-17A46DD86746}" showGridLines="0">
      <selection activeCell="D18" sqref="D18"/>
      <colBreaks count="1" manualBreakCount="1">
        <brk id="5" max="16" man="1"/>
      </colBreaks>
      <pageMargins left="0.25" right="0.25" top="0.75" bottom="0.75" header="0.3" footer="0.3"/>
      <pageSetup paperSize="9" scale="83" orientation="portrait" horizontalDpi="300" verticalDpi="300" r:id="rId43"/>
      <headerFooter>
        <oddFooter>&amp;C- &amp;P -</oddFooter>
      </headerFooter>
    </customSheetView>
    <customSheetView guid="{D71B0015-E1E5-4683-BC96-4B8372B0A92C}" showGridLines="0" printArea="1">
      <selection activeCell="D18" sqref="D18"/>
      <colBreaks count="1" manualBreakCount="1">
        <brk id="5" max="16" man="1"/>
      </colBreaks>
      <pageMargins left="0.25" right="0.25" top="0.75" bottom="0.75" header="0.3" footer="0.3"/>
      <pageSetup paperSize="9" scale="83" orientation="portrait" horizontalDpi="300" verticalDpi="300" r:id="rId44"/>
      <headerFooter>
        <oddFooter>&amp;C- &amp;P -</oddFooter>
      </headerFooter>
    </customSheetView>
    <customSheetView guid="{7A9295A9-5D4A-4252-8AE5-EAA229FB3161}" showGridLines="0" printArea="1">
      <selection activeCell="D18" sqref="D18"/>
      <colBreaks count="1" manualBreakCount="1">
        <brk id="5" max="16" man="1"/>
      </colBreaks>
      <pageMargins left="0.25" right="0.25" top="0.75" bottom="0.75" header="0.3" footer="0.3"/>
      <pageSetup paperSize="9" scale="83" orientation="portrait" horizontalDpi="300" verticalDpi="300" r:id="rId45"/>
      <headerFooter>
        <oddFooter>&amp;C- &amp;P -</oddFooter>
      </headerFooter>
    </customSheetView>
    <customSheetView guid="{034C4040-D496-4677-9760-C8AFC8A3816C}" showGridLines="0">
      <selection activeCell="D18" sqref="D18"/>
      <colBreaks count="1" manualBreakCount="1">
        <brk id="5" max="16" man="1"/>
      </colBreaks>
      <pageMargins left="0.25" right="0.25" top="0.75" bottom="0.75" header="0.3" footer="0.3"/>
      <pageSetup paperSize="9" scale="83" orientation="portrait" horizontalDpi="300" verticalDpi="300" r:id="rId46"/>
      <headerFooter>
        <oddFooter>&amp;C- &amp;P -</oddFooter>
      </headerFooter>
    </customSheetView>
    <customSheetView guid="{430D13A4-4EC3-4F3B-94F5-67B604D20D98}" showGridLines="0" printArea="1">
      <selection activeCell="D18" sqref="D18"/>
      <colBreaks count="1" manualBreakCount="1">
        <brk id="5" max="16" man="1"/>
      </colBreaks>
      <pageMargins left="0.25" right="0.25" top="0.75" bottom="0.75" header="0.3" footer="0.3"/>
      <pageSetup paperSize="9" scale="83" orientation="portrait" horizontalDpi="300" verticalDpi="300" r:id="rId47"/>
      <headerFooter>
        <oddFooter>&amp;C- &amp;P -</oddFooter>
      </headerFooter>
    </customSheetView>
    <customSheetView guid="{337CCED3-5E6B-4E3D-BC98-489707EF974E}" showGridLines="0" printArea="1">
      <selection activeCell="D18" sqref="D18"/>
      <colBreaks count="1" manualBreakCount="1">
        <brk id="5" max="16" man="1"/>
      </colBreaks>
      <pageMargins left="0.25" right="0.25" top="0.75" bottom="0.75" header="0.3" footer="0.3"/>
      <pageSetup paperSize="9" scale="83" orientation="portrait" horizontalDpi="300" verticalDpi="300" r:id="rId48"/>
      <headerFooter>
        <oddFooter>&amp;C- &amp;P -</oddFooter>
      </headerFooter>
    </customSheetView>
    <customSheetView guid="{0EDD8A79-DA95-4C03-AB90-8EF8BEF7366A}" showGridLines="0">
      <selection activeCell="D18" sqref="D18"/>
      <colBreaks count="1" manualBreakCount="1">
        <brk id="5" max="16" man="1"/>
      </colBreaks>
      <pageMargins left="0.25" right="0.25" top="0.75" bottom="0.75" header="0.3" footer="0.3"/>
      <pageSetup paperSize="9" scale="83" orientation="portrait" horizontalDpi="300" verticalDpi="300" r:id="rId49"/>
      <headerFooter>
        <oddFooter>&amp;C- &amp;P -</oddFooter>
      </headerFooter>
    </customSheetView>
    <customSheetView guid="{214495F1-9B71-47E5-887D-A07A1A95C8B8}" showGridLines="0">
      <selection activeCell="D18" sqref="D18"/>
      <colBreaks count="1" manualBreakCount="1">
        <brk id="5" max="16" man="1"/>
      </colBreaks>
      <pageMargins left="0.25" right="0.25" top="0.75" bottom="0.75" header="0.3" footer="0.3"/>
      <pageSetup paperSize="9" scale="83" orientation="portrait" horizontalDpi="300" verticalDpi="300" r:id="rId50"/>
      <headerFooter>
        <oddFooter>&amp;C- &amp;P -</oddFooter>
      </headerFooter>
    </customSheetView>
    <customSheetView guid="{CD8CBEF9-02F2-47BF-8155-972E366007BB}" showGridLines="0" printArea="1">
      <selection activeCell="D18" sqref="D18"/>
      <colBreaks count="1" manualBreakCount="1">
        <brk id="5" max="16" man="1"/>
      </colBreaks>
      <pageMargins left="0.25" right="0.25" top="0.75" bottom="0.75" header="0.3" footer="0.3"/>
      <pageSetup paperSize="9" scale="83" orientation="portrait" horizontalDpi="300" verticalDpi="300" r:id="rId51"/>
      <headerFooter>
        <oddFooter>&amp;C- &amp;P -</oddFooter>
      </headerFooter>
    </customSheetView>
    <customSheetView guid="{BD61EDB6-A93F-4890-AEDE-32E26E64EB3F}" showGridLines="0" printArea="1">
      <selection activeCell="D18" sqref="D18"/>
      <colBreaks count="1" manualBreakCount="1">
        <brk id="5" max="16" man="1"/>
      </colBreaks>
      <pageMargins left="0.25" right="0.25" top="0.75" bottom="0.75" header="0.3" footer="0.3"/>
      <pageSetup paperSize="9" scale="83" orientation="portrait" horizontalDpi="300" verticalDpi="300" r:id="rId52"/>
      <headerFooter>
        <oddFooter>&amp;C- &amp;P -</oddFooter>
      </headerFooter>
    </customSheetView>
    <customSheetView guid="{2551149C-B400-4FF7-9C66-7D38AF192CD3}" showGridLines="0">
      <selection activeCell="D18" sqref="D18"/>
      <colBreaks count="1" manualBreakCount="1">
        <brk id="5" max="16" man="1"/>
      </colBreaks>
      <pageMargins left="0.25" right="0.25" top="0.75" bottom="0.75" header="0.3" footer="0.3"/>
      <pageSetup paperSize="9" scale="83" orientation="portrait" horizontalDpi="300" verticalDpi="300" r:id="rId53"/>
      <headerFooter>
        <oddFooter>&amp;C- &amp;P -</oddFooter>
      </headerFooter>
    </customSheetView>
    <customSheetView guid="{F0A88F7F-B050-44D2-9557-2B68B424EAF3}" showGridLines="0">
      <selection activeCell="D18" sqref="D18"/>
      <colBreaks count="1" manualBreakCount="1">
        <brk id="5" max="16" man="1"/>
      </colBreaks>
      <pageMargins left="0.25" right="0.25" top="0.75" bottom="0.75" header="0.3" footer="0.3"/>
      <pageSetup paperSize="9" scale="83" orientation="portrait" horizontalDpi="300" verticalDpi="300" r:id="rId54"/>
      <headerFooter>
        <oddFooter>&amp;C- &amp;P -</oddFooter>
      </headerFooter>
    </customSheetView>
    <customSheetView guid="{2868789A-41EF-4245-B3C9-D4B5F666F8F4}" showGridLines="0" printArea="1">
      <selection activeCell="D18" sqref="D18"/>
      <colBreaks count="1" manualBreakCount="1">
        <brk id="5" max="16" man="1"/>
      </colBreaks>
      <pageMargins left="0.25" right="0.25" top="0.75" bottom="0.75" header="0.3" footer="0.3"/>
      <pageSetup paperSize="9" scale="83" orientation="portrait" horizontalDpi="300" verticalDpi="300" r:id="rId55"/>
      <headerFooter>
        <oddFooter>&amp;C- &amp;P -</oddFooter>
      </headerFooter>
    </customSheetView>
    <customSheetView guid="{D4061CCF-D275-4D76-9A0F-61EA73C6A533}" showGridLines="0" printArea="1">
      <selection activeCell="D18" sqref="D18"/>
      <colBreaks count="1" manualBreakCount="1">
        <brk id="5" max="16" man="1"/>
      </colBreaks>
      <pageMargins left="0.25" right="0.25" top="0.75" bottom="0.75" header="0.3" footer="0.3"/>
      <pageSetup paperSize="9" scale="83" orientation="portrait" horizontalDpi="300" verticalDpi="300" r:id="rId56"/>
      <headerFooter>
        <oddFooter>&amp;C- &amp;P -</oddFooter>
      </headerFooter>
    </customSheetView>
    <customSheetView guid="{EDD10121-F027-40CB-A383-1ABBBA7824D4}" showGridLines="0" printArea="1">
      <selection activeCell="D18" sqref="D18"/>
      <colBreaks count="1" manualBreakCount="1">
        <brk id="5" max="16" man="1"/>
      </colBreaks>
      <pageMargins left="0.25" right="0.25" top="0.75" bottom="0.75" header="0.3" footer="0.3"/>
      <pageSetup paperSize="9" scale="83" orientation="portrait" horizontalDpi="300" verticalDpi="300" r:id="rId57"/>
      <headerFooter>
        <oddFooter>&amp;C- &amp;P -</oddFooter>
      </headerFooter>
    </customSheetView>
    <customSheetView guid="{D6BD57F8-F6EE-4534-8181-C57064A1B98C}" scale="130" showGridLines="0">
      <selection activeCell="D18" sqref="D18"/>
      <colBreaks count="1" manualBreakCount="1">
        <brk id="5" max="16" man="1"/>
      </colBreaks>
      <pageMargins left="0.25" right="0.25" top="0.75" bottom="0.75" header="0.3" footer="0.3"/>
      <pageSetup paperSize="9" scale="83" orientation="portrait" horizontalDpi="300" verticalDpi="300" r:id="rId58"/>
      <headerFooter>
        <oddFooter>&amp;C- &amp;P -</oddFooter>
      </headerFooter>
    </customSheetView>
    <customSheetView guid="{277459B4-A39D-41CB-B2BE-AB6578293E76}" scale="130" showGridLines="0" printArea="1">
      <selection activeCell="D18" sqref="D18"/>
      <colBreaks count="1" manualBreakCount="1">
        <brk id="5" max="16" man="1"/>
      </colBreaks>
      <pageMargins left="0.25" right="0.25" top="0.75" bottom="0.75" header="0.3" footer="0.3"/>
      <pageSetup paperSize="9" scale="83"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83" orientation="portrait" horizontalDpi="300" verticalDpi="300" r:id="rId60"/>
  <headerFooter>
    <oddFooter>&amp;C- &amp;P -</oddFooter>
  </headerFooter>
  <colBreaks count="1" manualBreakCount="1">
    <brk id="5" max="16" man="1"/>
  </colBreaks>
  <drawing r:id="rId6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30" zoomScaleSheetLayoutView="100" workbookViewId="0">
      <selection activeCell="D18" sqref="D18"/>
    </sheetView>
  </sheetViews>
  <sheetFormatPr defaultColWidth="9" defaultRowHeight="13.5"/>
  <cols>
    <col min="1" max="2" width="11.875" style="209" customWidth="1"/>
    <col min="3" max="4" width="14.625" style="209" customWidth="1"/>
    <col min="5" max="5" width="10.5" style="209" customWidth="1"/>
    <col min="6" max="6" width="5.37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25" t="s">
        <v>399</v>
      </c>
    </row>
    <row r="2" spans="1:7">
      <c r="A2" s="209" t="s">
        <v>917</v>
      </c>
      <c r="G2" s="209" t="s">
        <v>917</v>
      </c>
    </row>
    <row r="3" spans="1:7" ht="14.25" customHeight="1"/>
    <row r="4" spans="1:7" ht="37.5" customHeight="1">
      <c r="A4" s="50" t="s">
        <v>343</v>
      </c>
      <c r="B4" s="50" t="s">
        <v>344</v>
      </c>
      <c r="C4" s="50" t="s">
        <v>916</v>
      </c>
      <c r="D4" s="50" t="s">
        <v>915</v>
      </c>
      <c r="E4" s="19"/>
    </row>
    <row r="5" spans="1:7" ht="22.5" customHeight="1">
      <c r="A5" s="50">
        <v>2010</v>
      </c>
      <c r="B5" s="50" t="s">
        <v>557</v>
      </c>
      <c r="C5" s="135">
        <v>2142</v>
      </c>
      <c r="D5" s="135">
        <v>9252</v>
      </c>
      <c r="E5" s="131"/>
    </row>
    <row r="6" spans="1:7" ht="22.5" customHeight="1">
      <c r="A6" s="50">
        <v>2011</v>
      </c>
      <c r="B6" s="50" t="s">
        <v>580</v>
      </c>
      <c r="C6" s="135">
        <v>2003</v>
      </c>
      <c r="D6" s="135">
        <v>9182</v>
      </c>
      <c r="E6" s="137"/>
    </row>
    <row r="7" spans="1:7" ht="22.5" customHeight="1">
      <c r="A7" s="50">
        <v>2012</v>
      </c>
      <c r="B7" s="50" t="s">
        <v>345</v>
      </c>
      <c r="C7" s="135">
        <v>1943</v>
      </c>
      <c r="D7" s="135">
        <v>9929</v>
      </c>
      <c r="E7" s="137"/>
    </row>
    <row r="8" spans="1:7" ht="22.5" customHeight="1">
      <c r="A8" s="50">
        <v>2013</v>
      </c>
      <c r="B8" s="50" t="s">
        <v>346</v>
      </c>
      <c r="C8" s="135">
        <v>1953</v>
      </c>
      <c r="D8" s="135">
        <v>9982</v>
      </c>
    </row>
    <row r="9" spans="1:7" ht="22.5" customHeight="1">
      <c r="A9" s="50">
        <v>2014</v>
      </c>
      <c r="B9" s="50" t="s">
        <v>347</v>
      </c>
      <c r="C9" s="135">
        <v>1986</v>
      </c>
      <c r="D9" s="135">
        <v>10077</v>
      </c>
    </row>
    <row r="10" spans="1:7" ht="22.5" customHeight="1">
      <c r="A10" s="50">
        <v>2015</v>
      </c>
      <c r="B10" s="50" t="s">
        <v>348</v>
      </c>
      <c r="C10" s="135">
        <v>2115</v>
      </c>
      <c r="D10" s="135">
        <v>10399</v>
      </c>
    </row>
    <row r="11" spans="1:7" ht="22.5" customHeight="1">
      <c r="A11" s="51">
        <v>2016</v>
      </c>
      <c r="B11" s="50" t="s">
        <v>349</v>
      </c>
      <c r="C11" s="367">
        <v>2215</v>
      </c>
      <c r="D11" s="367">
        <v>11093</v>
      </c>
    </row>
    <row r="12" spans="1:7" ht="22.5" customHeight="1">
      <c r="A12" s="51">
        <v>2017</v>
      </c>
      <c r="B12" s="50" t="s">
        <v>350</v>
      </c>
      <c r="C12" s="367">
        <v>2217</v>
      </c>
      <c r="D12" s="367">
        <v>11157</v>
      </c>
    </row>
    <row r="13" spans="1:7" ht="22.5" customHeight="1">
      <c r="A13" s="51">
        <v>2018</v>
      </c>
      <c r="B13" s="50" t="s">
        <v>351</v>
      </c>
      <c r="C13" s="367">
        <v>2351</v>
      </c>
      <c r="D13" s="367">
        <v>11357</v>
      </c>
    </row>
    <row r="14" spans="1:7" ht="22.5" customHeight="1">
      <c r="A14" s="51">
        <v>2019</v>
      </c>
      <c r="B14" s="51" t="s">
        <v>352</v>
      </c>
      <c r="C14" s="367">
        <v>2404</v>
      </c>
      <c r="D14" s="367">
        <v>11770</v>
      </c>
    </row>
    <row r="15" spans="1:7" ht="22.5" customHeight="1">
      <c r="A15" s="228">
        <v>2020</v>
      </c>
      <c r="B15" s="228" t="s">
        <v>556</v>
      </c>
      <c r="C15" s="219">
        <v>2277</v>
      </c>
      <c r="D15" s="219">
        <v>13617</v>
      </c>
    </row>
    <row r="16" spans="1:7" ht="22.5" customHeight="1">
      <c r="A16" s="295">
        <v>2021</v>
      </c>
      <c r="B16" s="295" t="s">
        <v>585</v>
      </c>
      <c r="C16" s="281">
        <v>2156</v>
      </c>
      <c r="D16" s="281">
        <v>14328</v>
      </c>
    </row>
    <row r="17" spans="1:5" ht="22.5" customHeight="1">
      <c r="A17" s="295">
        <v>2022</v>
      </c>
      <c r="B17" s="295" t="s">
        <v>632</v>
      </c>
      <c r="C17" s="281">
        <v>2112</v>
      </c>
      <c r="D17" s="281">
        <v>14472</v>
      </c>
    </row>
    <row r="18" spans="1:5" ht="22.5" customHeight="1">
      <c r="A18" s="295">
        <v>2023</v>
      </c>
      <c r="B18" s="295" t="s">
        <v>1593</v>
      </c>
      <c r="C18" s="58">
        <v>2131</v>
      </c>
      <c r="D18" s="58">
        <v>14253</v>
      </c>
    </row>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c r="D27" s="148"/>
      <c r="E27" s="148"/>
    </row>
    <row r="28" spans="1:5" ht="22.5" customHeight="1">
      <c r="D28" s="148"/>
      <c r="E28" s="148"/>
    </row>
    <row r="29" spans="1:5" ht="22.5" customHeight="1">
      <c r="C29" s="323"/>
      <c r="D29" s="374"/>
      <c r="E29" s="374"/>
    </row>
    <row r="30" spans="1:5" ht="22.5" customHeight="1">
      <c r="D30" s="148"/>
      <c r="E30" s="148"/>
    </row>
    <row r="31" spans="1:5" ht="22.5" customHeight="1"/>
  </sheetData>
  <customSheetViews>
    <customSheetView guid="{7638DF67-4320-4B2E-8CED-F30400A22A6F}" showGridLines="0" printArea="1">
      <selection activeCell="D18" sqref="D18"/>
      <colBreaks count="1" manualBreakCount="1">
        <brk id="5" max="15" man="1"/>
      </colBreaks>
      <pageMargins left="0.25" right="0.25" top="0.75" bottom="0.75" header="0.3" footer="0.3"/>
      <pageSetup paperSize="9" scale="83" orientation="portrait" horizontalDpi="300" verticalDpi="300" r:id="rId1"/>
      <headerFooter>
        <oddFooter>&amp;C- &amp;P -</oddFooter>
      </headerFooter>
    </customSheetView>
    <customSheetView guid="{033C36F7-E1E4-46BF-954B-BBA7310CE75C}" showGridLines="0">
      <selection activeCell="D18" sqref="D18"/>
      <colBreaks count="1" manualBreakCount="1">
        <brk id="5" max="15" man="1"/>
      </colBreaks>
      <pageMargins left="0.25" right="0.25" top="0.75" bottom="0.75" header="0.3" footer="0.3"/>
      <pageSetup paperSize="9" scale="83" orientation="portrait" horizontalDpi="300" verticalDpi="300" r:id="rId2"/>
      <headerFooter>
        <oddFooter>&amp;C- &amp;P -</oddFooter>
      </headerFooter>
    </customSheetView>
    <customSheetView guid="{36472B0F-2A8F-4437-8A5B-DB8B4B6E968E}" showGridLines="0" printArea="1">
      <selection activeCell="D18" sqref="D18"/>
      <colBreaks count="1" manualBreakCount="1">
        <brk id="5" max="15" man="1"/>
      </colBreaks>
      <pageMargins left="0.25" right="0.25" top="0.75" bottom="0.75" header="0.3" footer="0.3"/>
      <pageSetup paperSize="9" scale="83" orientation="portrait" horizontalDpi="300" verticalDpi="300" r:id="rId3"/>
      <headerFooter>
        <oddFooter>&amp;C- &amp;P -</oddFooter>
      </headerFooter>
    </customSheetView>
    <customSheetView guid="{2D0A6E8D-0408-4801-8FAA-C5FD88FF0EC2}" showGridLines="0">
      <selection activeCell="D18" sqref="D18"/>
      <colBreaks count="1" manualBreakCount="1">
        <brk id="5" max="15" man="1"/>
      </colBreaks>
      <pageMargins left="0.25" right="0.25" top="0.75" bottom="0.75" header="0.3" footer="0.3"/>
      <pageSetup paperSize="9" scale="83" orientation="portrait" horizontalDpi="300" verticalDpi="300" r:id="rId4"/>
      <headerFooter>
        <oddFooter>&amp;C- &amp;P -</oddFooter>
      </headerFooter>
    </customSheetView>
    <customSheetView guid="{CCAE2F8D-A096-471A-A5DB-761473E75C80}" showGridLines="0" printArea="1">
      <selection activeCell="D18" sqref="D18"/>
      <colBreaks count="1" manualBreakCount="1">
        <brk id="5" max="15" man="1"/>
      </colBreaks>
      <pageMargins left="0.25" right="0.25" top="0.75" bottom="0.75" header="0.3" footer="0.3"/>
      <pageSetup paperSize="9" scale="83" orientation="portrait" horizontalDpi="300" verticalDpi="300" r:id="rId5"/>
      <headerFooter>
        <oddFooter>&amp;C- &amp;P -</oddFooter>
      </headerFooter>
    </customSheetView>
    <customSheetView guid="{A70FDA42-82B2-4F14-8984-2E2044C05861}" showGridLines="0">
      <selection activeCell="D18" sqref="D18"/>
      <colBreaks count="1" manualBreakCount="1">
        <brk id="5" max="15" man="1"/>
      </colBreaks>
      <pageMargins left="0.25" right="0.25" top="0.75" bottom="0.75" header="0.3" footer="0.3"/>
      <pageSetup paperSize="9" scale="83" orientation="portrait" horizontalDpi="300" verticalDpi="300" r:id="rId6"/>
      <headerFooter>
        <oddFooter>&amp;C- &amp;P -</oddFooter>
      </headerFooter>
    </customSheetView>
    <customSheetView guid="{F8F8F397-D6A3-4BD0-9E53-3D39483D1CBF}" showGridLines="0">
      <selection activeCell="D18" sqref="D18"/>
      <colBreaks count="1" manualBreakCount="1">
        <brk id="5" max="15" man="1"/>
      </colBreaks>
      <pageMargins left="0.25" right="0.25" top="0.75" bottom="0.75" header="0.3" footer="0.3"/>
      <pageSetup paperSize="9" scale="83" orientation="portrait" horizontalDpi="300" verticalDpi="300" r:id="rId7"/>
      <headerFooter>
        <oddFooter>&amp;C- &amp;P -</oddFooter>
      </headerFooter>
    </customSheetView>
    <customSheetView guid="{D673FFEC-E07D-49B9-A0FC-BCF5FDFD2C67}" showGridLines="0">
      <colBreaks count="1" manualBreakCount="1">
        <brk id="5" max="15" man="1"/>
      </colBreaks>
      <pageMargins left="0.25" right="0.25" top="0.75" bottom="0.75" header="0.3" footer="0.3"/>
      <pageSetup paperSize="9" scale="83" orientation="portrait" horizontalDpi="300" verticalDpi="300" r:id="rId8"/>
      <headerFooter>
        <oddFooter>&amp;C- &amp;P -</oddFooter>
      </headerFooter>
    </customSheetView>
    <customSheetView guid="{EE98275F-E3BA-4A7E-BE2A-0F7F35847352}" showGridLines="0" printArea="1">
      <colBreaks count="1" manualBreakCount="1">
        <brk id="5" max="15" man="1"/>
      </colBreaks>
      <pageMargins left="0.25" right="0.25" top="0.75" bottom="0.75" header="0.3" footer="0.3"/>
      <pageSetup paperSize="9" scale="83" orientation="portrait" horizontalDpi="300" verticalDpi="300" r:id="rId9"/>
      <headerFooter>
        <oddFooter>&amp;C- &amp;P -</oddFooter>
      </headerFooter>
    </customSheetView>
    <customSheetView guid="{97E03D02-D480-4666-A6E1-59D4144B3FD9}" showGridLines="0" printArea="1">
      <colBreaks count="1" manualBreakCount="1">
        <brk id="5" max="15" man="1"/>
      </colBreaks>
      <pageMargins left="0.25" right="0.25" top="0.75" bottom="0.75" header="0.3" footer="0.3"/>
      <pageSetup paperSize="9" scale="83" orientation="portrait" horizontalDpi="300" verticalDpi="300" r:id="rId10"/>
      <headerFooter>
        <oddFooter>&amp;C- &amp;P -</oddFooter>
      </headerFooter>
    </customSheetView>
    <customSheetView guid="{9A3FFD83-48B2-47DA-8A5E-53892F5AF928}" showGridLines="0" printArea="1">
      <selection activeCell="D18" sqref="D18"/>
      <colBreaks count="1" manualBreakCount="1">
        <brk id="5" max="15" man="1"/>
      </colBreaks>
      <pageMargins left="0.25" right="0.25" top="0.75" bottom="0.75" header="0.3" footer="0.3"/>
      <pageSetup paperSize="9" scale="83" orientation="portrait" horizontalDpi="300" verticalDpi="300" r:id="rId11"/>
      <headerFooter>
        <oddFooter>&amp;C- &amp;P -</oddFooter>
      </headerFooter>
    </customSheetView>
    <customSheetView guid="{717D5D0E-03BD-42FE-B02F-A9FF9CADF1A5}" showGridLines="0">
      <selection activeCell="D18" sqref="D18"/>
      <colBreaks count="1" manualBreakCount="1">
        <brk id="5" max="15" man="1"/>
      </colBreaks>
      <pageMargins left="0.25" right="0.25" top="0.75" bottom="0.75" header="0.3" footer="0.3"/>
      <pageSetup paperSize="9" scale="83" orientation="portrait" horizontalDpi="300" verticalDpi="300" r:id="rId12"/>
      <headerFooter>
        <oddFooter>&amp;C- &amp;P -</oddFooter>
      </headerFooter>
    </customSheetView>
    <customSheetView guid="{30A2590E-B68F-488E-B4E2-55E3D8A53AAC}" showGridLines="0">
      <selection activeCell="D18" sqref="D18"/>
      <colBreaks count="1" manualBreakCount="1">
        <brk id="5" max="15" man="1"/>
      </colBreaks>
      <pageMargins left="0.25" right="0.25" top="0.75" bottom="0.75" header="0.3" footer="0.3"/>
      <pageSetup paperSize="9" scale="83" orientation="portrait" horizontalDpi="300" verticalDpi="300" r:id="rId13"/>
      <headerFooter>
        <oddFooter>&amp;C- &amp;P -</oddFooter>
      </headerFooter>
    </customSheetView>
    <customSheetView guid="{031DD57E-C293-423A-8DF7-B2FDC9241663}" showGridLines="0">
      <colBreaks count="1" manualBreakCount="1">
        <brk id="5" max="15" man="1"/>
      </colBreaks>
      <pageMargins left="0.25" right="0.25" top="0.75" bottom="0.75" header="0.3" footer="0.3"/>
      <pageSetup paperSize="9" scale="83" orientation="portrait" horizontalDpi="300" verticalDpi="300" r:id="rId14"/>
      <headerFooter>
        <oddFooter>&amp;C- &amp;P -</oddFooter>
      </headerFooter>
    </customSheetView>
    <customSheetView guid="{F9B3178F-FE3C-420E-BE2A-18A94A5552B8}" showGridLines="0">
      <colBreaks count="1" manualBreakCount="1">
        <brk id="5" max="15" man="1"/>
      </colBreaks>
      <pageMargins left="0.25" right="0.25" top="0.75" bottom="0.75" header="0.3" footer="0.3"/>
      <pageSetup paperSize="9" scale="83" orientation="portrait" horizontalDpi="300" verticalDpi="300" r:id="rId15"/>
      <headerFooter>
        <oddFooter>&amp;C- &amp;P -</oddFooter>
      </headerFooter>
    </customSheetView>
    <customSheetView guid="{F314B098-4B95-4B92-8423-CB04A69922DF}" showGridLines="0" printArea="1">
      <colBreaks count="1" manualBreakCount="1">
        <brk id="5" max="15" man="1"/>
      </colBreaks>
      <pageMargins left="0.25" right="0.25" top="0.75" bottom="0.75" header="0.3" footer="0.3"/>
      <pageSetup paperSize="9" scale="83" orientation="portrait" horizontalDpi="300" verticalDpi="300" r:id="rId16"/>
      <headerFooter>
        <oddFooter>&amp;C- &amp;P -</oddFooter>
      </headerFooter>
    </customSheetView>
    <customSheetView guid="{BBA60712-7519-46EB-A3CF-B043CF2D8D90}" showGridLines="0" printArea="1">
      <colBreaks count="1" manualBreakCount="1">
        <brk id="5" max="15" man="1"/>
      </colBreaks>
      <pageMargins left="0.25" right="0.25" top="0.75" bottom="0.75" header="0.3" footer="0.3"/>
      <pageSetup paperSize="9" scale="83" orientation="portrait" horizontalDpi="300" verticalDpi="300" r:id="rId17"/>
      <headerFooter>
        <oddFooter>&amp;C- &amp;P -</oddFooter>
      </headerFooter>
    </customSheetView>
    <customSheetView guid="{FAEA9D20-506D-4159-8291-B8ED06C29A08}" showGridLines="0">
      <colBreaks count="1" manualBreakCount="1">
        <brk id="5" max="15" man="1"/>
      </colBreaks>
      <pageMargins left="0.25" right="0.25" top="0.75" bottom="0.75" header="0.3" footer="0.3"/>
      <pageSetup paperSize="9" scale="83" orientation="portrait" horizontalDpi="300" verticalDpi="300" r:id="rId18"/>
      <headerFooter>
        <oddFooter>&amp;C- &amp;P -</oddFooter>
      </headerFooter>
    </customSheetView>
    <customSheetView guid="{499C3B7B-ECFB-4FFB-BA0B-0B7B9DCC326F}" showGridLines="0" printArea="1">
      <colBreaks count="1" manualBreakCount="1">
        <brk id="5" max="15" man="1"/>
      </colBreaks>
      <pageMargins left="0.25" right="0.25" top="0.75" bottom="0.75" header="0.3" footer="0.3"/>
      <pageSetup paperSize="9" scale="83" orientation="portrait" horizontalDpi="300" verticalDpi="300" r:id="rId19"/>
      <headerFooter>
        <oddFooter>&amp;C- &amp;P -</oddFooter>
      </headerFooter>
    </customSheetView>
    <customSheetView guid="{582EB886-5348-41F7-B6C3-7D5782D3ACD9}" showGridLines="0">
      <colBreaks count="1" manualBreakCount="1">
        <brk id="5" max="15" man="1"/>
      </colBreaks>
      <pageMargins left="0.25" right="0.25" top="0.75" bottom="0.75" header="0.3" footer="0.3"/>
      <pageSetup paperSize="9" scale="83" orientation="portrait" horizontalDpi="300" verticalDpi="300" r:id="rId20"/>
      <headerFooter>
        <oddFooter>&amp;C- &amp;P -</oddFooter>
      </headerFooter>
    </customSheetView>
    <customSheetView guid="{67A28A89-E198-4A6E-809F-7C1EE1D592B0}" showGridLines="0" printArea="1">
      <colBreaks count="1" manualBreakCount="1">
        <brk id="5" max="15" man="1"/>
      </colBreaks>
      <pageMargins left="0.25" right="0.25" top="0.75" bottom="0.75" header="0.3" footer="0.3"/>
      <pageSetup paperSize="9" scale="83" orientation="portrait" horizontalDpi="300" verticalDpi="300" r:id="rId21"/>
      <headerFooter>
        <oddFooter>&amp;C- &amp;P -</oddFooter>
      </headerFooter>
    </customSheetView>
    <customSheetView guid="{CED0B8D9-B004-48AD-A858-70C151F3F6A0}" showGridLines="0">
      <colBreaks count="1" manualBreakCount="1">
        <brk id="5" max="15" man="1"/>
      </colBreaks>
      <pageMargins left="0.25" right="0.25" top="0.75" bottom="0.75" header="0.3" footer="0.3"/>
      <pageSetup paperSize="9" scale="83" orientation="portrait" horizontalDpi="300" verticalDpi="300" r:id="rId22"/>
      <headerFooter>
        <oddFooter>&amp;C- &amp;P -</oddFooter>
      </headerFooter>
    </customSheetView>
    <customSheetView guid="{76A99285-706C-47CC-88FC-63EDE717FCB7}" showGridLines="0">
      <colBreaks count="1" manualBreakCount="1">
        <brk id="5" max="15" man="1"/>
      </colBreaks>
      <pageMargins left="0.25" right="0.25" top="0.75" bottom="0.75" header="0.3" footer="0.3"/>
      <pageSetup paperSize="9" scale="83" orientation="portrait" horizontalDpi="300" verticalDpi="300" r:id="rId23"/>
      <headerFooter>
        <oddFooter>&amp;C- &amp;P -</oddFooter>
      </headerFooter>
    </customSheetView>
    <customSheetView guid="{00865AC3-5823-4499-87D6-A32864153DFC}" showGridLines="0">
      <colBreaks count="1" manualBreakCount="1">
        <brk id="5" max="15" man="1"/>
      </colBreaks>
      <pageMargins left="0.25" right="0.25" top="0.75" bottom="0.75" header="0.3" footer="0.3"/>
      <pageSetup paperSize="9" scale="83" orientation="portrait" horizontalDpi="300" verticalDpi="300" r:id="rId24"/>
      <headerFooter>
        <oddFooter>&amp;C- &amp;P -</oddFooter>
      </headerFooter>
    </customSheetView>
    <customSheetView guid="{441DB8A6-A33C-419D-875A-3F2FFBE6E0E8}" showGridLines="0">
      <colBreaks count="1" manualBreakCount="1">
        <brk id="5" max="15" man="1"/>
      </colBreaks>
      <pageMargins left="0.25" right="0.25" top="0.75" bottom="0.75" header="0.3" footer="0.3"/>
      <pageSetup paperSize="9" scale="83" orientation="portrait" horizontalDpi="300" verticalDpi="300" r:id="rId25"/>
      <headerFooter>
        <oddFooter>&amp;C- &amp;P -</oddFooter>
      </headerFooter>
    </customSheetView>
    <customSheetView guid="{2BC28E4B-9C81-4843-8B55-63150A8DD92B}" showGridLines="0">
      <colBreaks count="1" manualBreakCount="1">
        <brk id="5" max="15" man="1"/>
      </colBreaks>
      <pageMargins left="0.25" right="0.25" top="0.75" bottom="0.75" header="0.3" footer="0.3"/>
      <pageSetup paperSize="9" scale="83" orientation="portrait" horizontalDpi="300" verticalDpi="300" r:id="rId26"/>
      <headerFooter>
        <oddFooter>&amp;C- &amp;P -</oddFooter>
      </headerFooter>
    </customSheetView>
    <customSheetView guid="{CEC8D9A4-667A-441A-B348-38BA69B851DA}" showGridLines="0">
      <colBreaks count="1" manualBreakCount="1">
        <brk id="5" max="15" man="1"/>
      </colBreaks>
      <pageMargins left="0.25" right="0.25" top="0.75" bottom="0.75" header="0.3" footer="0.3"/>
      <pageSetup paperSize="9" scale="83" orientation="portrait" horizontalDpi="300" verticalDpi="300" r:id="rId27"/>
      <headerFooter>
        <oddFooter>&amp;C- &amp;P -</oddFooter>
      </headerFooter>
    </customSheetView>
    <customSheetView guid="{84F041DC-148A-40FE-A6D1-68C2D054DF55}" showGridLines="0">
      <colBreaks count="1" manualBreakCount="1">
        <brk id="5" max="15" man="1"/>
      </colBreaks>
      <pageMargins left="0.25" right="0.25" top="0.75" bottom="0.75" header="0.3" footer="0.3"/>
      <pageSetup paperSize="9" scale="83" orientation="portrait" horizontalDpi="300" verticalDpi="300" r:id="rId28"/>
      <headerFooter>
        <oddFooter>&amp;C- &amp;P -</oddFooter>
      </headerFooter>
    </customSheetView>
    <customSheetView guid="{EA8DD5C4-37CD-4D83-93C6-8AAE3FA22626}" showGridLines="0">
      <colBreaks count="1" manualBreakCount="1">
        <brk id="5" max="15" man="1"/>
      </colBreaks>
      <pageMargins left="0.25" right="0.25" top="0.75" bottom="0.75" header="0.3" footer="0.3"/>
      <pageSetup paperSize="9" scale="83" orientation="portrait" horizontalDpi="300" verticalDpi="300" r:id="rId29"/>
      <headerFooter>
        <oddFooter>&amp;C- &amp;P -</oddFooter>
      </headerFooter>
    </customSheetView>
    <customSheetView guid="{EB719729-E4E7-4A6B-A0F2-B45634A8A39C}" showGridLines="0">
      <colBreaks count="1" manualBreakCount="1">
        <brk id="5" max="15" man="1"/>
      </colBreaks>
      <pageMargins left="0.25" right="0.25" top="0.75" bottom="0.75" header="0.3" footer="0.3"/>
      <pageSetup paperSize="9" scale="83" orientation="portrait" horizontalDpi="300" verticalDpi="300" r:id="rId30"/>
      <headerFooter>
        <oddFooter>&amp;C- &amp;P -</oddFooter>
      </headerFooter>
    </customSheetView>
    <customSheetView guid="{3BCE3315-BEC0-4AD9-A818-0BC0D795FE7B}" showGridLines="0" printArea="1">
      <colBreaks count="1" manualBreakCount="1">
        <brk id="5" max="15" man="1"/>
      </colBreaks>
      <pageMargins left="0.25" right="0.25" top="0.75" bottom="0.75" header="0.3" footer="0.3"/>
      <pageSetup paperSize="9" scale="83" orientation="portrait" horizontalDpi="300" verticalDpi="300" r:id="rId31"/>
      <headerFooter>
        <oddFooter>&amp;C- &amp;P -</oddFooter>
      </headerFooter>
    </customSheetView>
    <customSheetView guid="{D5E8139D-26D3-42E5-96BB-6121322C48CB}" showGridLines="0">
      <colBreaks count="1" manualBreakCount="1">
        <brk id="5" max="15" man="1"/>
      </colBreaks>
      <pageMargins left="0.25" right="0.25" top="0.75" bottom="0.75" header="0.3" footer="0.3"/>
      <pageSetup paperSize="9" scale="83" orientation="portrait" horizontalDpi="300" verticalDpi="300" r:id="rId32"/>
      <headerFooter>
        <oddFooter>&amp;C- &amp;P -</oddFooter>
      </headerFooter>
    </customSheetView>
    <customSheetView guid="{A7A537DD-3639-4028-8374-24EF93F7F50D}" showGridLines="0" printArea="1">
      <colBreaks count="1" manualBreakCount="1">
        <brk id="5" max="15" man="1"/>
      </colBreaks>
      <pageMargins left="0.25" right="0.25" top="0.75" bottom="0.75" header="0.3" footer="0.3"/>
      <pageSetup paperSize="9" scale="83" orientation="portrait" horizontalDpi="300" verticalDpi="300" r:id="rId33"/>
      <headerFooter>
        <oddFooter>&amp;C- &amp;P -</oddFooter>
      </headerFooter>
    </customSheetView>
    <customSheetView guid="{0B51740E-E870-447D-82CF-F9426A0FDB8A}" showGridLines="0">
      <colBreaks count="1" manualBreakCount="1">
        <brk id="5" max="15" man="1"/>
      </colBreaks>
      <pageMargins left="0.25" right="0.25" top="0.75" bottom="0.75" header="0.3" footer="0.3"/>
      <pageSetup paperSize="9" scale="83" orientation="portrait" horizontalDpi="300" verticalDpi="300" r:id="rId34"/>
      <headerFooter>
        <oddFooter>&amp;C- &amp;P -</oddFooter>
      </headerFooter>
    </customSheetView>
    <customSheetView guid="{B25978DA-B72A-4DF3-B7F6-0B7323E18582}" showGridLines="0">
      <colBreaks count="1" manualBreakCount="1">
        <brk id="5" max="15" man="1"/>
      </colBreaks>
      <pageMargins left="0.25" right="0.25" top="0.75" bottom="0.75" header="0.3" footer="0.3"/>
      <pageSetup paperSize="9" scale="83" orientation="portrait" horizontalDpi="300" verticalDpi="300" r:id="rId35"/>
      <headerFooter>
        <oddFooter>&amp;C- &amp;P -</oddFooter>
      </headerFooter>
    </customSheetView>
    <customSheetView guid="{1FD8CC80-ABBD-4004-965D-7C3A94C6060A}" showGridLines="0" printArea="1">
      <colBreaks count="1" manualBreakCount="1">
        <brk id="5" max="15" man="1"/>
      </colBreaks>
      <pageMargins left="0.25" right="0.25" top="0.75" bottom="0.75" header="0.3" footer="0.3"/>
      <pageSetup paperSize="9" scale="83" orientation="portrait" horizontalDpi="300" verticalDpi="300" r:id="rId36"/>
      <headerFooter>
        <oddFooter>&amp;C- &amp;P -</oddFooter>
      </headerFooter>
    </customSheetView>
    <customSheetView guid="{4B3B3520-A8B7-4246-A658-5E3046C11156}" showGridLines="0" printArea="1">
      <selection activeCell="D18" sqref="D18"/>
      <colBreaks count="1" manualBreakCount="1">
        <brk id="5" max="15" man="1"/>
      </colBreaks>
      <pageMargins left="0.25" right="0.25" top="0.75" bottom="0.75" header="0.3" footer="0.3"/>
      <pageSetup paperSize="9" scale="83" orientation="portrait" horizontalDpi="300" verticalDpi="300" r:id="rId37"/>
      <headerFooter>
        <oddFooter>&amp;C- &amp;P -</oddFooter>
      </headerFooter>
    </customSheetView>
    <customSheetView guid="{8AC86257-3275-45B0-9EB5-FCC978284538}" showGridLines="0">
      <selection activeCell="D18" sqref="D18"/>
      <colBreaks count="1" manualBreakCount="1">
        <brk id="5" max="15" man="1"/>
      </colBreaks>
      <pageMargins left="0.25" right="0.25" top="0.75" bottom="0.75" header="0.3" footer="0.3"/>
      <pageSetup paperSize="9" scale="83" orientation="portrait" horizontalDpi="300" verticalDpi="300" r:id="rId38"/>
      <headerFooter>
        <oddFooter>&amp;C- &amp;P -</oddFooter>
      </headerFooter>
    </customSheetView>
    <customSheetView guid="{E45D6C9F-29CA-4814-BB11-FCF7794E8FD9}" showGridLines="0" printArea="1">
      <selection activeCell="D18" sqref="D18"/>
      <colBreaks count="1" manualBreakCount="1">
        <brk id="5" max="15" man="1"/>
      </colBreaks>
      <pageMargins left="0.25" right="0.25" top="0.75" bottom="0.75" header="0.3" footer="0.3"/>
      <pageSetup paperSize="9" scale="83" orientation="portrait" horizontalDpi="300" verticalDpi="300" r:id="rId39"/>
      <headerFooter>
        <oddFooter>&amp;C- &amp;P -</oddFooter>
      </headerFooter>
    </customSheetView>
    <customSheetView guid="{8B4E2514-D1F2-4DC0-817C-9C588D7DCCCB}" showGridLines="0" printArea="1">
      <colBreaks count="1" manualBreakCount="1">
        <brk id="5" max="15" man="1"/>
      </colBreaks>
      <pageMargins left="0.25" right="0.25" top="0.75" bottom="0.75" header="0.3" footer="0.3"/>
      <pageSetup paperSize="9" scale="83" orientation="portrait" horizontalDpi="300" verticalDpi="300" r:id="rId40"/>
      <headerFooter>
        <oddFooter>&amp;C- &amp;P -</oddFooter>
      </headerFooter>
    </customSheetView>
    <customSheetView guid="{C0326AA0-4A84-4874-8CF5-FBF582EDE8E4}" showGridLines="0" printArea="1">
      <colBreaks count="1" manualBreakCount="1">
        <brk id="5" max="15" man="1"/>
      </colBreaks>
      <pageMargins left="0.25" right="0.25" top="0.75" bottom="0.75" header="0.3" footer="0.3"/>
      <pageSetup paperSize="9" scale="83" orientation="portrait" horizontalDpi="300" verticalDpi="300" r:id="rId41"/>
      <headerFooter>
        <oddFooter>&amp;C- &amp;P -</oddFooter>
      </headerFooter>
    </customSheetView>
    <customSheetView guid="{59B93C71-A242-4D48-B468-4BF3F954629F}" showGridLines="0" printArea="1">
      <selection activeCell="D18" sqref="D18"/>
      <colBreaks count="1" manualBreakCount="1">
        <brk id="5" max="15" man="1"/>
      </colBreaks>
      <pageMargins left="0.25" right="0.25" top="0.75" bottom="0.75" header="0.3" footer="0.3"/>
      <pageSetup paperSize="9" scale="83" orientation="portrait" horizontalDpi="300" verticalDpi="300" r:id="rId42"/>
      <headerFooter>
        <oddFooter>&amp;C- &amp;P -</oddFooter>
      </headerFooter>
    </customSheetView>
    <customSheetView guid="{1E58E4D1-4C75-4B8C-BEB1-17A46DD86746}" showGridLines="0">
      <selection activeCell="D18" sqref="D18"/>
      <colBreaks count="1" manualBreakCount="1">
        <brk id="5" max="15" man="1"/>
      </colBreaks>
      <pageMargins left="0.25" right="0.25" top="0.75" bottom="0.75" header="0.3" footer="0.3"/>
      <pageSetup paperSize="9" scale="83" orientation="portrait" horizontalDpi="300" verticalDpi="300" r:id="rId43"/>
      <headerFooter>
        <oddFooter>&amp;C- &amp;P -</oddFooter>
      </headerFooter>
    </customSheetView>
    <customSheetView guid="{D71B0015-E1E5-4683-BC96-4B8372B0A92C}" showGridLines="0" printArea="1">
      <selection activeCell="D18" sqref="D18"/>
      <colBreaks count="1" manualBreakCount="1">
        <brk id="5" max="15" man="1"/>
      </colBreaks>
      <pageMargins left="0.25" right="0.25" top="0.75" bottom="0.75" header="0.3" footer="0.3"/>
      <pageSetup paperSize="9" scale="83" orientation="portrait" horizontalDpi="300" verticalDpi="300" r:id="rId44"/>
      <headerFooter>
        <oddFooter>&amp;C- &amp;P -</oddFooter>
      </headerFooter>
    </customSheetView>
    <customSheetView guid="{7A9295A9-5D4A-4252-8AE5-EAA229FB3161}" showGridLines="0" printArea="1">
      <selection activeCell="D18" sqref="D18"/>
      <colBreaks count="1" manualBreakCount="1">
        <brk id="5" max="15" man="1"/>
      </colBreaks>
      <pageMargins left="0.25" right="0.25" top="0.75" bottom="0.75" header="0.3" footer="0.3"/>
      <pageSetup paperSize="9" scale="83" orientation="portrait" horizontalDpi="300" verticalDpi="300" r:id="rId45"/>
      <headerFooter>
        <oddFooter>&amp;C- &amp;P -</oddFooter>
      </headerFooter>
    </customSheetView>
    <customSheetView guid="{034C4040-D496-4677-9760-C8AFC8A3816C}" showGridLines="0">
      <selection activeCell="D18" sqref="D18"/>
      <colBreaks count="1" manualBreakCount="1">
        <brk id="5" max="15" man="1"/>
      </colBreaks>
      <pageMargins left="0.25" right="0.25" top="0.75" bottom="0.75" header="0.3" footer="0.3"/>
      <pageSetup paperSize="9" scale="83" orientation="portrait" horizontalDpi="300" verticalDpi="300" r:id="rId46"/>
      <headerFooter>
        <oddFooter>&amp;C- &amp;P -</oddFooter>
      </headerFooter>
    </customSheetView>
    <customSheetView guid="{430D13A4-4EC3-4F3B-94F5-67B604D20D98}" showGridLines="0" printArea="1">
      <selection activeCell="D18" sqref="D18"/>
      <colBreaks count="1" manualBreakCount="1">
        <brk id="5" max="15" man="1"/>
      </colBreaks>
      <pageMargins left="0.25" right="0.25" top="0.75" bottom="0.75" header="0.3" footer="0.3"/>
      <pageSetup paperSize="9" scale="83" orientation="portrait" horizontalDpi="300" verticalDpi="300" r:id="rId47"/>
      <headerFooter>
        <oddFooter>&amp;C- &amp;P -</oddFooter>
      </headerFooter>
    </customSheetView>
    <customSheetView guid="{337CCED3-5E6B-4E3D-BC98-489707EF974E}" showGridLines="0" printArea="1">
      <selection activeCell="D18" sqref="D18"/>
      <colBreaks count="1" manualBreakCount="1">
        <brk id="5" max="15" man="1"/>
      </colBreaks>
      <pageMargins left="0.25" right="0.25" top="0.75" bottom="0.75" header="0.3" footer="0.3"/>
      <pageSetup paperSize="9" scale="83" orientation="portrait" horizontalDpi="300" verticalDpi="300" r:id="rId48"/>
      <headerFooter>
        <oddFooter>&amp;C- &amp;P -</oddFooter>
      </headerFooter>
    </customSheetView>
    <customSheetView guid="{0EDD8A79-DA95-4C03-AB90-8EF8BEF7366A}" showGridLines="0">
      <selection activeCell="D18" sqref="D18"/>
      <colBreaks count="1" manualBreakCount="1">
        <brk id="5" max="15" man="1"/>
      </colBreaks>
      <pageMargins left="0.25" right="0.25" top="0.75" bottom="0.75" header="0.3" footer="0.3"/>
      <pageSetup paperSize="9" scale="83" orientation="portrait" horizontalDpi="300" verticalDpi="300" r:id="rId49"/>
      <headerFooter>
        <oddFooter>&amp;C- &amp;P -</oddFooter>
      </headerFooter>
    </customSheetView>
    <customSheetView guid="{214495F1-9B71-47E5-887D-A07A1A95C8B8}" showGridLines="0">
      <selection activeCell="D18" sqref="D18"/>
      <colBreaks count="1" manualBreakCount="1">
        <brk id="5" max="15" man="1"/>
      </colBreaks>
      <pageMargins left="0.25" right="0.25" top="0.75" bottom="0.75" header="0.3" footer="0.3"/>
      <pageSetup paperSize="9" scale="83" orientation="portrait" horizontalDpi="300" verticalDpi="300" r:id="rId50"/>
      <headerFooter>
        <oddFooter>&amp;C- &amp;P -</oddFooter>
      </headerFooter>
    </customSheetView>
    <customSheetView guid="{CD8CBEF9-02F2-47BF-8155-972E366007BB}" showGridLines="0" printArea="1">
      <selection activeCell="D18" sqref="D18"/>
      <colBreaks count="1" manualBreakCount="1">
        <brk id="5" max="15" man="1"/>
      </colBreaks>
      <pageMargins left="0.25" right="0.25" top="0.75" bottom="0.75" header="0.3" footer="0.3"/>
      <pageSetup paperSize="9" scale="83" orientation="portrait" horizontalDpi="300" verticalDpi="300" r:id="rId51"/>
      <headerFooter>
        <oddFooter>&amp;C- &amp;P -</oddFooter>
      </headerFooter>
    </customSheetView>
    <customSheetView guid="{BD61EDB6-A93F-4890-AEDE-32E26E64EB3F}" showGridLines="0" printArea="1">
      <selection activeCell="D18" sqref="D18"/>
      <colBreaks count="1" manualBreakCount="1">
        <brk id="5" max="15" man="1"/>
      </colBreaks>
      <pageMargins left="0.25" right="0.25" top="0.75" bottom="0.75" header="0.3" footer="0.3"/>
      <pageSetup paperSize="9" scale="83" orientation="portrait" horizontalDpi="300" verticalDpi="300" r:id="rId52"/>
      <headerFooter>
        <oddFooter>&amp;C- &amp;P -</oddFooter>
      </headerFooter>
    </customSheetView>
    <customSheetView guid="{2551149C-B400-4FF7-9C66-7D38AF192CD3}" showGridLines="0">
      <selection activeCell="D18" sqref="D18"/>
      <colBreaks count="1" manualBreakCount="1">
        <brk id="5" max="15" man="1"/>
      </colBreaks>
      <pageMargins left="0.25" right="0.25" top="0.75" bottom="0.75" header="0.3" footer="0.3"/>
      <pageSetup paperSize="9" scale="83" orientation="portrait" horizontalDpi="300" verticalDpi="300" r:id="rId53"/>
      <headerFooter>
        <oddFooter>&amp;C- &amp;P -</oddFooter>
      </headerFooter>
    </customSheetView>
    <customSheetView guid="{F0A88F7F-B050-44D2-9557-2B68B424EAF3}" showGridLines="0">
      <selection activeCell="D18" sqref="D18"/>
      <colBreaks count="1" manualBreakCount="1">
        <brk id="5" max="15" man="1"/>
      </colBreaks>
      <pageMargins left="0.25" right="0.25" top="0.75" bottom="0.75" header="0.3" footer="0.3"/>
      <pageSetup paperSize="9" scale="83" orientation="portrait" horizontalDpi="300" verticalDpi="300" r:id="rId54"/>
      <headerFooter>
        <oddFooter>&amp;C- &amp;P -</oddFooter>
      </headerFooter>
    </customSheetView>
    <customSheetView guid="{2868789A-41EF-4245-B3C9-D4B5F666F8F4}" showGridLines="0" printArea="1">
      <selection activeCell="D18" sqref="D18"/>
      <colBreaks count="1" manualBreakCount="1">
        <brk id="5" max="15" man="1"/>
      </colBreaks>
      <pageMargins left="0.25" right="0.25" top="0.75" bottom="0.75" header="0.3" footer="0.3"/>
      <pageSetup paperSize="9" scale="83" orientation="portrait" horizontalDpi="300" verticalDpi="300" r:id="rId55"/>
      <headerFooter>
        <oddFooter>&amp;C- &amp;P -</oddFooter>
      </headerFooter>
    </customSheetView>
    <customSheetView guid="{D4061CCF-D275-4D76-9A0F-61EA73C6A533}" showGridLines="0" printArea="1">
      <selection activeCell="D18" sqref="D18"/>
      <colBreaks count="1" manualBreakCount="1">
        <brk id="5" max="15" man="1"/>
      </colBreaks>
      <pageMargins left="0.25" right="0.25" top="0.75" bottom="0.75" header="0.3" footer="0.3"/>
      <pageSetup paperSize="9" scale="83" orientation="portrait" horizontalDpi="300" verticalDpi="300" r:id="rId56"/>
      <headerFooter>
        <oddFooter>&amp;C- &amp;P -</oddFooter>
      </headerFooter>
    </customSheetView>
    <customSheetView guid="{EDD10121-F027-40CB-A383-1ABBBA7824D4}" showGridLines="0" printArea="1">
      <selection activeCell="D18" sqref="D18"/>
      <colBreaks count="1" manualBreakCount="1">
        <brk id="5" max="15" man="1"/>
      </colBreaks>
      <pageMargins left="0.25" right="0.25" top="0.75" bottom="0.75" header="0.3" footer="0.3"/>
      <pageSetup paperSize="9" scale="83" orientation="portrait" horizontalDpi="300" verticalDpi="300" r:id="rId57"/>
      <headerFooter>
        <oddFooter>&amp;C- &amp;P -</oddFooter>
      </headerFooter>
    </customSheetView>
    <customSheetView guid="{D6BD57F8-F6EE-4534-8181-C57064A1B98C}" scale="130" showGridLines="0">
      <selection activeCell="D18" sqref="D18"/>
      <colBreaks count="1" manualBreakCount="1">
        <brk id="5" max="15" man="1"/>
      </colBreaks>
      <pageMargins left="0.25" right="0.25" top="0.75" bottom="0.75" header="0.3" footer="0.3"/>
      <pageSetup paperSize="9" scale="83" orientation="portrait" horizontalDpi="300" verticalDpi="300" r:id="rId58"/>
      <headerFooter>
        <oddFooter>&amp;C- &amp;P -</oddFooter>
      </headerFooter>
    </customSheetView>
    <customSheetView guid="{277459B4-A39D-41CB-B2BE-AB6578293E76}" scale="130" showGridLines="0" printArea="1">
      <selection activeCell="D18" sqref="D18"/>
      <colBreaks count="1" manualBreakCount="1">
        <brk id="5" max="15" man="1"/>
      </colBreaks>
      <pageMargins left="0.25" right="0.25" top="0.75" bottom="0.75" header="0.3" footer="0.3"/>
      <pageSetup paperSize="9" scale="83"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83" orientation="portrait" horizontalDpi="300" verticalDpi="300" r:id="rId60"/>
  <headerFooter>
    <oddFooter>&amp;C- &amp;P -</oddFooter>
  </headerFooter>
  <colBreaks count="1" manualBreakCount="1">
    <brk id="5" max="15" man="1"/>
  </colBreaks>
  <drawing r:id="rId6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9"/>
  <sheetViews>
    <sheetView showGridLines="0" zoomScale="70" zoomScaleNormal="70" zoomScaleSheetLayoutView="100" workbookViewId="0">
      <selection activeCell="J20" sqref="J20"/>
    </sheetView>
  </sheetViews>
  <sheetFormatPr defaultColWidth="9" defaultRowHeight="12"/>
  <cols>
    <col min="1" max="2" width="11.875" style="377" customWidth="1"/>
    <col min="3" max="3" width="14.625" style="376" customWidth="1"/>
    <col min="4" max="4" width="14.625" style="375" customWidth="1"/>
    <col min="5" max="5" width="14.625" style="376" customWidth="1"/>
    <col min="6" max="6" width="14.625" style="375" customWidth="1"/>
    <col min="7" max="7" width="14.625" style="376" customWidth="1"/>
    <col min="8" max="8" width="14.625" style="375" customWidth="1"/>
    <col min="9" max="9" width="14.625" style="376" customWidth="1"/>
    <col min="10" max="10" width="14.625" style="375" customWidth="1"/>
    <col min="11" max="11" width="9" style="375" customWidth="1"/>
    <col min="12" max="12" width="6.25" style="375" customWidth="1"/>
    <col min="13" max="20" width="9" style="375"/>
    <col min="21" max="21" width="9.25" style="375" bestFit="1" customWidth="1"/>
    <col min="22" max="22" width="10" style="375" customWidth="1"/>
    <col min="23" max="23" width="9" style="375"/>
    <col min="24" max="24" width="13.125" style="375" customWidth="1"/>
    <col min="25" max="25" width="13.875" style="375" customWidth="1"/>
    <col min="26" max="26" width="6.875" style="375" customWidth="1"/>
    <col min="27" max="16384" width="9" style="375"/>
  </cols>
  <sheetData>
    <row r="1" spans="1:13" ht="15.95" customHeight="1">
      <c r="K1" s="395" t="s">
        <v>399</v>
      </c>
    </row>
    <row r="2" spans="1:13" ht="15.95" customHeight="1">
      <c r="A2" s="377" t="s">
        <v>934</v>
      </c>
      <c r="M2" s="20" t="s">
        <v>934</v>
      </c>
    </row>
    <row r="3" spans="1:13" ht="15.95" customHeight="1"/>
    <row r="4" spans="1:13" ht="37.5" customHeight="1">
      <c r="A4" s="394" t="s">
        <v>933</v>
      </c>
      <c r="B4" s="394" t="s">
        <v>344</v>
      </c>
      <c r="C4" s="393" t="s">
        <v>932</v>
      </c>
      <c r="D4" s="391" t="s">
        <v>928</v>
      </c>
      <c r="E4" s="393" t="s">
        <v>931</v>
      </c>
      <c r="F4" s="391" t="s">
        <v>928</v>
      </c>
      <c r="G4" s="393" t="s">
        <v>930</v>
      </c>
      <c r="H4" s="391" t="s">
        <v>928</v>
      </c>
      <c r="I4" s="392" t="s">
        <v>929</v>
      </c>
      <c r="J4" s="391" t="s">
        <v>928</v>
      </c>
    </row>
    <row r="5" spans="1:13" ht="22.5" customHeight="1">
      <c r="A5" s="387" t="s">
        <v>927</v>
      </c>
      <c r="B5" s="387" t="s">
        <v>926</v>
      </c>
      <c r="C5" s="389">
        <v>48134599</v>
      </c>
      <c r="D5" s="390"/>
      <c r="E5" s="389">
        <v>1255855</v>
      </c>
      <c r="F5" s="390"/>
      <c r="G5" s="389">
        <v>4589198</v>
      </c>
      <c r="H5" s="383"/>
      <c r="I5" s="384">
        <f t="shared" ref="I5:I24" si="0">C5+E5+G5</f>
        <v>53979652</v>
      </c>
      <c r="J5" s="383"/>
    </row>
    <row r="6" spans="1:13" ht="22.5" customHeight="1">
      <c r="A6" s="387">
        <v>2000</v>
      </c>
      <c r="B6" s="387" t="s">
        <v>559</v>
      </c>
      <c r="C6" s="389">
        <v>47466688</v>
      </c>
      <c r="D6" s="383">
        <f t="shared" ref="D6:D24" si="1">(C6-C5)/C5*100</f>
        <v>-1.3875902445972386</v>
      </c>
      <c r="E6" s="389">
        <v>1280156</v>
      </c>
      <c r="F6" s="383">
        <f t="shared" ref="F6:F24" si="2">(E6-E5)/E5*100</f>
        <v>1.9350163832608063</v>
      </c>
      <c r="G6" s="389">
        <v>5681952</v>
      </c>
      <c r="H6" s="383">
        <f t="shared" ref="H6:H24" si="3">(G6-G5)/G5*100</f>
        <v>23.811437205367909</v>
      </c>
      <c r="I6" s="384">
        <f t="shared" si="0"/>
        <v>54428796</v>
      </c>
      <c r="J6" s="383">
        <f t="shared" ref="J6:J24" si="4">(I6-I5)/I5*100</f>
        <v>0.83206168131650804</v>
      </c>
    </row>
    <row r="7" spans="1:13" ht="22.5" customHeight="1">
      <c r="A7" s="387">
        <v>2001</v>
      </c>
      <c r="B7" s="387" t="s">
        <v>925</v>
      </c>
      <c r="C7" s="389">
        <v>47169996</v>
      </c>
      <c r="D7" s="383">
        <f t="shared" si="1"/>
        <v>-0.62505308986377983</v>
      </c>
      <c r="E7" s="389">
        <v>1313318</v>
      </c>
      <c r="F7" s="383">
        <f t="shared" si="2"/>
        <v>2.5904655370126766</v>
      </c>
      <c r="G7" s="389">
        <v>5641390</v>
      </c>
      <c r="H7" s="383">
        <f t="shared" si="3"/>
        <v>-0.71387438683044135</v>
      </c>
      <c r="I7" s="384">
        <f t="shared" si="0"/>
        <v>54124704</v>
      </c>
      <c r="J7" s="383">
        <f t="shared" si="4"/>
        <v>-0.55869690742378353</v>
      </c>
    </row>
    <row r="8" spans="1:13" ht="22.5" customHeight="1">
      <c r="A8" s="387">
        <v>2002</v>
      </c>
      <c r="B8" s="387" t="s">
        <v>924</v>
      </c>
      <c r="C8" s="389">
        <v>46040907</v>
      </c>
      <c r="D8" s="383">
        <f t="shared" si="1"/>
        <v>-2.3936593083450761</v>
      </c>
      <c r="E8" s="389">
        <v>1343593</v>
      </c>
      <c r="F8" s="383">
        <f t="shared" si="2"/>
        <v>2.3052299595375985</v>
      </c>
      <c r="G8" s="389">
        <v>4086932</v>
      </c>
      <c r="H8" s="383">
        <f t="shared" si="3"/>
        <v>-27.554521137521071</v>
      </c>
      <c r="I8" s="384">
        <f t="shared" si="0"/>
        <v>51471432</v>
      </c>
      <c r="J8" s="383">
        <f t="shared" si="4"/>
        <v>-4.9021459775558309</v>
      </c>
    </row>
    <row r="9" spans="1:13" ht="22.5" customHeight="1">
      <c r="A9" s="387">
        <v>2003</v>
      </c>
      <c r="B9" s="387" t="s">
        <v>923</v>
      </c>
      <c r="C9" s="389">
        <v>44634710</v>
      </c>
      <c r="D9" s="383">
        <f t="shared" si="1"/>
        <v>-3.0542339228894861</v>
      </c>
      <c r="E9" s="389">
        <v>1419239</v>
      </c>
      <c r="F9" s="383">
        <f t="shared" si="2"/>
        <v>5.6301275758358376</v>
      </c>
      <c r="G9" s="389">
        <v>4382550</v>
      </c>
      <c r="H9" s="383">
        <f t="shared" si="3"/>
        <v>7.2332497824774187</v>
      </c>
      <c r="I9" s="384">
        <f t="shared" si="0"/>
        <v>50436499</v>
      </c>
      <c r="J9" s="383">
        <f t="shared" si="4"/>
        <v>-2.0106940098344261</v>
      </c>
    </row>
    <row r="10" spans="1:13" ht="22.5" customHeight="1">
      <c r="A10" s="387">
        <v>2004</v>
      </c>
      <c r="B10" s="387" t="s">
        <v>922</v>
      </c>
      <c r="C10" s="389">
        <v>44615422</v>
      </c>
      <c r="D10" s="383">
        <f t="shared" si="1"/>
        <v>-4.3213006200779613E-2</v>
      </c>
      <c r="E10" s="389">
        <v>2073978</v>
      </c>
      <c r="F10" s="383">
        <f t="shared" si="2"/>
        <v>46.133103726715511</v>
      </c>
      <c r="G10" s="389">
        <v>4719893</v>
      </c>
      <c r="H10" s="383">
        <f t="shared" si="3"/>
        <v>7.6974136062338134</v>
      </c>
      <c r="I10" s="384">
        <f t="shared" si="0"/>
        <v>51409293</v>
      </c>
      <c r="J10" s="383">
        <f t="shared" si="4"/>
        <v>1.9287500506329751</v>
      </c>
    </row>
    <row r="11" spans="1:13" ht="22.5" customHeight="1">
      <c r="A11" s="387">
        <v>2005</v>
      </c>
      <c r="B11" s="387" t="s">
        <v>558</v>
      </c>
      <c r="C11" s="389">
        <v>45674773</v>
      </c>
      <c r="D11" s="383">
        <f t="shared" si="1"/>
        <v>2.37440542420511</v>
      </c>
      <c r="E11" s="389">
        <v>2684571</v>
      </c>
      <c r="F11" s="383">
        <f t="shared" si="2"/>
        <v>29.44066909099325</v>
      </c>
      <c r="G11" s="389">
        <v>4312759</v>
      </c>
      <c r="H11" s="383">
        <f t="shared" si="3"/>
        <v>-8.6259158841100838</v>
      </c>
      <c r="I11" s="384">
        <f t="shared" si="0"/>
        <v>52672103</v>
      </c>
      <c r="J11" s="383">
        <f t="shared" si="4"/>
        <v>2.4563846851579929</v>
      </c>
    </row>
    <row r="12" spans="1:13" ht="22.5" customHeight="1">
      <c r="A12" s="387">
        <v>2006</v>
      </c>
      <c r="B12" s="387" t="s">
        <v>921</v>
      </c>
      <c r="C12" s="389">
        <v>46561000</v>
      </c>
      <c r="D12" s="383">
        <f t="shared" si="1"/>
        <v>1.9402986414404293</v>
      </c>
      <c r="E12" s="389">
        <v>3844000</v>
      </c>
      <c r="F12" s="383">
        <f t="shared" si="2"/>
        <v>43.18861374871441</v>
      </c>
      <c r="G12" s="389">
        <v>4320000</v>
      </c>
      <c r="H12" s="383">
        <f t="shared" si="3"/>
        <v>0.1678971628138739</v>
      </c>
      <c r="I12" s="384">
        <f t="shared" si="0"/>
        <v>54725000</v>
      </c>
      <c r="J12" s="383">
        <f t="shared" si="4"/>
        <v>3.8975033899823597</v>
      </c>
    </row>
    <row r="13" spans="1:13" ht="22.5" customHeight="1">
      <c r="A13" s="387">
        <v>2007</v>
      </c>
      <c r="B13" s="387" t="s">
        <v>920</v>
      </c>
      <c r="C13" s="389">
        <v>50384000</v>
      </c>
      <c r="D13" s="383">
        <f t="shared" si="1"/>
        <v>8.2107343055346753</v>
      </c>
      <c r="E13" s="389">
        <v>1541000</v>
      </c>
      <c r="F13" s="383">
        <f t="shared" si="2"/>
        <v>-59.911550468262234</v>
      </c>
      <c r="G13" s="389">
        <v>4343000</v>
      </c>
      <c r="H13" s="383">
        <f t="shared" si="3"/>
        <v>0.53240740740740744</v>
      </c>
      <c r="I13" s="384">
        <f t="shared" si="0"/>
        <v>56268000</v>
      </c>
      <c r="J13" s="383">
        <f t="shared" si="4"/>
        <v>2.8195523069894932</v>
      </c>
    </row>
    <row r="14" spans="1:13" ht="22.5" customHeight="1">
      <c r="A14" s="387">
        <v>2008</v>
      </c>
      <c r="B14" s="387" t="s">
        <v>919</v>
      </c>
      <c r="C14" s="389">
        <v>50624000</v>
      </c>
      <c r="D14" s="383">
        <f t="shared" si="1"/>
        <v>0.47634169577643698</v>
      </c>
      <c r="E14" s="389">
        <v>1518000</v>
      </c>
      <c r="F14" s="383">
        <f t="shared" si="2"/>
        <v>-1.4925373134328357</v>
      </c>
      <c r="G14" s="389">
        <v>3986000</v>
      </c>
      <c r="H14" s="383">
        <f t="shared" si="3"/>
        <v>-8.2201243380151965</v>
      </c>
      <c r="I14" s="384">
        <f t="shared" si="0"/>
        <v>56128000</v>
      </c>
      <c r="J14" s="383">
        <f t="shared" si="4"/>
        <v>-0.24880926992251368</v>
      </c>
    </row>
    <row r="15" spans="1:13" ht="22.5" customHeight="1">
      <c r="A15" s="387">
        <v>2009</v>
      </c>
      <c r="B15" s="387" t="s">
        <v>918</v>
      </c>
      <c r="C15" s="388">
        <v>48683441</v>
      </c>
      <c r="D15" s="383">
        <f t="shared" si="1"/>
        <v>-3.8332786820480407</v>
      </c>
      <c r="E15" s="388">
        <v>1443430</v>
      </c>
      <c r="F15" s="383">
        <f t="shared" si="2"/>
        <v>-4.912384716732543</v>
      </c>
      <c r="G15" s="388">
        <v>3862000</v>
      </c>
      <c r="H15" s="383">
        <f t="shared" si="3"/>
        <v>-3.1108881083793274</v>
      </c>
      <c r="I15" s="388">
        <f t="shared" si="0"/>
        <v>53988871</v>
      </c>
      <c r="J15" s="383">
        <f t="shared" si="4"/>
        <v>-3.8111619868871154</v>
      </c>
    </row>
    <row r="16" spans="1:13" ht="22.5" customHeight="1">
      <c r="A16" s="387">
        <v>2010</v>
      </c>
      <c r="B16" s="387" t="s">
        <v>557</v>
      </c>
      <c r="C16" s="388">
        <v>47355000</v>
      </c>
      <c r="D16" s="383">
        <f t="shared" si="1"/>
        <v>-2.7287327532990115</v>
      </c>
      <c r="E16" s="388">
        <v>1305000</v>
      </c>
      <c r="F16" s="383">
        <f t="shared" si="2"/>
        <v>-9.5903507617272741</v>
      </c>
      <c r="G16" s="388">
        <v>3796000</v>
      </c>
      <c r="H16" s="383">
        <f t="shared" si="3"/>
        <v>-1.7089590885551527</v>
      </c>
      <c r="I16" s="384">
        <f t="shared" si="0"/>
        <v>52456000</v>
      </c>
      <c r="J16" s="383">
        <f t="shared" si="4"/>
        <v>-2.8392351453320814</v>
      </c>
    </row>
    <row r="17" spans="1:10" ht="22.5" customHeight="1">
      <c r="A17" s="387">
        <v>2011</v>
      </c>
      <c r="B17" s="387" t="s">
        <v>580</v>
      </c>
      <c r="C17" s="384">
        <v>46869000</v>
      </c>
      <c r="D17" s="383">
        <f t="shared" si="1"/>
        <v>-1.0262907823883434</v>
      </c>
      <c r="E17" s="384">
        <v>1275000</v>
      </c>
      <c r="F17" s="383">
        <f t="shared" si="2"/>
        <v>-2.2988505747126435</v>
      </c>
      <c r="G17" s="384">
        <v>3735000</v>
      </c>
      <c r="H17" s="383">
        <f t="shared" si="3"/>
        <v>-1.6069546891464701</v>
      </c>
      <c r="I17" s="384">
        <f t="shared" si="0"/>
        <v>51879000</v>
      </c>
      <c r="J17" s="383">
        <f t="shared" si="4"/>
        <v>-1.0999694982461492</v>
      </c>
    </row>
    <row r="18" spans="1:10" ht="22.5" customHeight="1">
      <c r="A18" s="387">
        <v>2012</v>
      </c>
      <c r="B18" s="387" t="s">
        <v>345</v>
      </c>
      <c r="C18" s="386">
        <v>43962000</v>
      </c>
      <c r="D18" s="383">
        <f t="shared" si="1"/>
        <v>-6.2023939064200215</v>
      </c>
      <c r="E18" s="386">
        <v>1195000</v>
      </c>
      <c r="F18" s="383">
        <f t="shared" si="2"/>
        <v>-6.2745098039215685</v>
      </c>
      <c r="G18" s="386">
        <v>3883000</v>
      </c>
      <c r="H18" s="383">
        <f t="shared" si="3"/>
        <v>3.9625167336010709</v>
      </c>
      <c r="I18" s="386">
        <f t="shared" si="0"/>
        <v>49040000</v>
      </c>
      <c r="J18" s="383">
        <f t="shared" si="4"/>
        <v>-5.4723491200678502</v>
      </c>
    </row>
    <row r="19" spans="1:10" ht="22.5" customHeight="1">
      <c r="A19" s="387">
        <v>2013</v>
      </c>
      <c r="B19" s="387" t="s">
        <v>346</v>
      </c>
      <c r="C19" s="388">
        <v>45510000</v>
      </c>
      <c r="D19" s="383">
        <f t="shared" si="1"/>
        <v>3.5212228743005323</v>
      </c>
      <c r="E19" s="388">
        <v>1137000</v>
      </c>
      <c r="F19" s="383">
        <f t="shared" si="2"/>
        <v>-4.8535564853556483</v>
      </c>
      <c r="G19" s="388">
        <v>4066000</v>
      </c>
      <c r="H19" s="383">
        <f t="shared" si="3"/>
        <v>4.7128508884882816</v>
      </c>
      <c r="I19" s="388">
        <f t="shared" si="0"/>
        <v>50713000</v>
      </c>
      <c r="J19" s="383">
        <f t="shared" si="4"/>
        <v>3.4115008156606854</v>
      </c>
    </row>
    <row r="20" spans="1:10" ht="22.5" customHeight="1">
      <c r="A20" s="385">
        <v>2014</v>
      </c>
      <c r="B20" s="387" t="s">
        <v>347</v>
      </c>
      <c r="C20" s="386">
        <v>46946000</v>
      </c>
      <c r="D20" s="383">
        <f t="shared" si="1"/>
        <v>3.1553504724236432</v>
      </c>
      <c r="E20" s="386">
        <v>1087000</v>
      </c>
      <c r="F20" s="383">
        <f t="shared" si="2"/>
        <v>-4.3975373790677219</v>
      </c>
      <c r="G20" s="386">
        <v>4631000</v>
      </c>
      <c r="H20" s="383">
        <f t="shared" si="3"/>
        <v>13.895720609936054</v>
      </c>
      <c r="I20" s="386">
        <f t="shared" si="0"/>
        <v>52664000</v>
      </c>
      <c r="J20" s="383">
        <f t="shared" si="4"/>
        <v>3.8471397866424786</v>
      </c>
    </row>
    <row r="21" spans="1:10" ht="22.5" customHeight="1">
      <c r="A21" s="385">
        <v>2015</v>
      </c>
      <c r="B21" s="387" t="s">
        <v>348</v>
      </c>
      <c r="C21" s="384">
        <v>46786000</v>
      </c>
      <c r="D21" s="383">
        <f t="shared" si="1"/>
        <v>-0.34081710901887274</v>
      </c>
      <c r="E21" s="384">
        <v>1139000</v>
      </c>
      <c r="F21" s="383">
        <f t="shared" si="2"/>
        <v>4.7838086476540944</v>
      </c>
      <c r="G21" s="384">
        <v>7073000</v>
      </c>
      <c r="H21" s="383">
        <f t="shared" si="3"/>
        <v>52.731591448931113</v>
      </c>
      <c r="I21" s="384">
        <f t="shared" si="0"/>
        <v>54998000</v>
      </c>
      <c r="J21" s="383">
        <f t="shared" si="4"/>
        <v>4.4318699680996509</v>
      </c>
    </row>
    <row r="22" spans="1:10" ht="22.5" customHeight="1">
      <c r="A22" s="385">
        <v>2016</v>
      </c>
      <c r="B22" s="387" t="s">
        <v>349</v>
      </c>
      <c r="C22" s="384">
        <v>46980000</v>
      </c>
      <c r="D22" s="383">
        <f t="shared" si="1"/>
        <v>0.4146539563117172</v>
      </c>
      <c r="E22" s="384">
        <v>1129000</v>
      </c>
      <c r="F22" s="383">
        <f t="shared" si="2"/>
        <v>-0.87796312554872702</v>
      </c>
      <c r="G22" s="384">
        <v>6222000</v>
      </c>
      <c r="H22" s="383">
        <f t="shared" si="3"/>
        <v>-12.031669729958999</v>
      </c>
      <c r="I22" s="384">
        <f t="shared" si="0"/>
        <v>54331000</v>
      </c>
      <c r="J22" s="383">
        <f t="shared" si="4"/>
        <v>-1.2127713735044909</v>
      </c>
    </row>
    <row r="23" spans="1:10" ht="22.5" customHeight="1">
      <c r="A23" s="385">
        <v>2017</v>
      </c>
      <c r="B23" s="387" t="s">
        <v>350</v>
      </c>
      <c r="C23" s="386">
        <v>47630000</v>
      </c>
      <c r="D23" s="383">
        <f t="shared" si="1"/>
        <v>1.3835674755214986</v>
      </c>
      <c r="E23" s="386">
        <v>1128000</v>
      </c>
      <c r="F23" s="383">
        <f t="shared" si="2"/>
        <v>-8.8573959255978746E-2</v>
      </c>
      <c r="G23" s="386">
        <v>6868000</v>
      </c>
      <c r="H23" s="383">
        <f t="shared" si="3"/>
        <v>10.382513661202186</v>
      </c>
      <c r="I23" s="386">
        <f t="shared" si="0"/>
        <v>55626000</v>
      </c>
      <c r="J23" s="383">
        <f t="shared" si="4"/>
        <v>2.3835379433472603</v>
      </c>
    </row>
    <row r="24" spans="1:10" ht="22.5" customHeight="1">
      <c r="A24" s="385">
        <v>2018</v>
      </c>
      <c r="B24" s="387" t="s">
        <v>351</v>
      </c>
      <c r="C24" s="386">
        <v>51282000</v>
      </c>
      <c r="D24" s="383">
        <f t="shared" si="1"/>
        <v>7.6674364896073905</v>
      </c>
      <c r="E24" s="386">
        <v>1138000</v>
      </c>
      <c r="F24" s="383">
        <f t="shared" si="2"/>
        <v>0.88652482269503552</v>
      </c>
      <c r="G24" s="386">
        <v>7098000</v>
      </c>
      <c r="H24" s="383">
        <f t="shared" si="3"/>
        <v>3.3488642981945254</v>
      </c>
      <c r="I24" s="386">
        <f t="shared" si="0"/>
        <v>59518000</v>
      </c>
      <c r="J24" s="383">
        <f t="shared" si="4"/>
        <v>6.9967281487074384</v>
      </c>
    </row>
    <row r="25" spans="1:10" ht="22.5" customHeight="1">
      <c r="A25" s="385">
        <v>2019</v>
      </c>
      <c r="B25" s="385" t="s">
        <v>352</v>
      </c>
      <c r="C25" s="384">
        <v>51463000</v>
      </c>
      <c r="D25" s="383">
        <v>0.35295035295035293</v>
      </c>
      <c r="E25" s="384">
        <v>1154000</v>
      </c>
      <c r="F25" s="383">
        <v>1.4059753954305798</v>
      </c>
      <c r="G25" s="384">
        <v>6829000</v>
      </c>
      <c r="H25" s="383">
        <v>-3.7897999436460972</v>
      </c>
      <c r="I25" s="384">
        <v>59446000</v>
      </c>
      <c r="J25" s="383">
        <v>-0.12097180684834839</v>
      </c>
    </row>
    <row r="26" spans="1:10" ht="22.5" customHeight="1">
      <c r="A26" s="382">
        <v>2020</v>
      </c>
      <c r="B26" s="382" t="s">
        <v>556</v>
      </c>
      <c r="C26" s="381">
        <v>50475000</v>
      </c>
      <c r="D26" s="380">
        <v>-1.9198258943318498</v>
      </c>
      <c r="E26" s="381">
        <v>1177000</v>
      </c>
      <c r="F26" s="380">
        <v>1.9930675909878681</v>
      </c>
      <c r="G26" s="381">
        <v>8680000</v>
      </c>
      <c r="H26" s="380">
        <v>27.104993410455407</v>
      </c>
      <c r="I26" s="381">
        <v>60332000</v>
      </c>
      <c r="J26" s="380">
        <v>1.4904282878578878</v>
      </c>
    </row>
    <row r="27" spans="1:10" ht="22.5" customHeight="1">
      <c r="A27" s="379">
        <v>2021</v>
      </c>
      <c r="B27" s="379" t="s">
        <v>585</v>
      </c>
      <c r="C27" s="378">
        <v>50068907</v>
      </c>
      <c r="D27" s="1262">
        <f>(C27-C26)/C26*100</f>
        <v>-0.80454284299157997</v>
      </c>
      <c r="E27" s="378">
        <v>1210716</v>
      </c>
      <c r="F27" s="1262">
        <f>(E27-E26)/E26*100</f>
        <v>2.8645709430756159</v>
      </c>
      <c r="G27" s="378">
        <v>9940055</v>
      </c>
      <c r="H27" s="1262">
        <f>(G27-G26)/G26*100</f>
        <v>14.51676267281106</v>
      </c>
      <c r="I27" s="378">
        <f>+C27+E27+G27</f>
        <v>61219678</v>
      </c>
      <c r="J27" s="1262">
        <f>(I27-I26)/I26*100</f>
        <v>1.4713220181661473</v>
      </c>
    </row>
    <row r="28" spans="1:10" ht="22.5" customHeight="1">
      <c r="A28" s="379">
        <v>2022</v>
      </c>
      <c r="B28" s="379" t="s">
        <v>632</v>
      </c>
      <c r="C28" s="378">
        <v>51751042</v>
      </c>
      <c r="D28" s="1262">
        <f>(C28-C27)/C27*100</f>
        <v>3.3596399458050881</v>
      </c>
      <c r="E28" s="378">
        <v>1217257</v>
      </c>
      <c r="F28" s="1262">
        <f>(E28-E27)/E27*100</f>
        <v>0.54025882205240539</v>
      </c>
      <c r="G28" s="378">
        <v>10154174</v>
      </c>
      <c r="H28" s="1262">
        <f>(G28-G27)/G27*100</f>
        <v>2.1541027690490644</v>
      </c>
      <c r="I28" s="378">
        <f>+C28+E28+G28</f>
        <v>63122473</v>
      </c>
      <c r="J28" s="1262">
        <f>(I28-I27)/I27*100</f>
        <v>3.1081427772292431</v>
      </c>
    </row>
    <row r="29" spans="1:10" ht="22.5" customHeight="1">
      <c r="A29" s="379">
        <v>2023</v>
      </c>
      <c r="B29" s="379" t="s">
        <v>1593</v>
      </c>
      <c r="C29" s="378">
        <v>52259347</v>
      </c>
      <c r="D29" s="1262">
        <f>(C29-C28)/C28*100</f>
        <v>0.98221210695622319</v>
      </c>
      <c r="E29" s="378">
        <v>1232434</v>
      </c>
      <c r="F29" s="1262">
        <f>(E29-E28)/E28*100</f>
        <v>1.2468196937869325</v>
      </c>
      <c r="G29" s="378">
        <v>10333882</v>
      </c>
      <c r="H29" s="1262">
        <f>(G29-G28)/G28*100</f>
        <v>1.7697943722453444</v>
      </c>
      <c r="I29" s="378">
        <f>+C29+E29+G29</f>
        <v>63825663</v>
      </c>
      <c r="J29" s="1262">
        <f>(I29-I28)/I28*100</f>
        <v>1.1140089520890601</v>
      </c>
    </row>
  </sheetData>
  <customSheetViews>
    <customSheetView guid="{7638DF67-4320-4B2E-8CED-F30400A22A6F}"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
      <headerFooter>
        <oddFooter>&amp;C- &amp;P -</oddFooter>
      </headerFooter>
    </customSheetView>
    <customSheetView guid="{033C36F7-E1E4-46BF-954B-BBA7310CE75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
      <headerFooter>
        <oddFooter>&amp;C- &amp;P -</oddFooter>
      </headerFooter>
    </customSheetView>
    <customSheetView guid="{36472B0F-2A8F-4437-8A5B-DB8B4B6E968E}"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
      <headerFooter>
        <oddFooter>&amp;C- &amp;P -</oddFooter>
      </headerFooter>
    </customSheetView>
    <customSheetView guid="{2D0A6E8D-0408-4801-8FAA-C5FD88FF0EC2}"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4"/>
      <headerFooter>
        <oddFooter>&amp;C- &amp;P -</oddFooter>
      </headerFooter>
    </customSheetView>
    <customSheetView guid="{CCAE2F8D-A096-471A-A5DB-761473E75C80}"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5"/>
      <headerFooter>
        <oddFooter>&amp;C- &amp;P -</oddFooter>
      </headerFooter>
    </customSheetView>
    <customSheetView guid="{A70FDA42-82B2-4F14-8984-2E2044C05861}"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6"/>
      <headerFooter>
        <oddFooter>&amp;C- &amp;P -</oddFooter>
      </headerFooter>
    </customSheetView>
    <customSheetView guid="{F8F8F397-D6A3-4BD0-9E53-3D39483D1CBF}"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7"/>
      <headerFooter>
        <oddFooter>&amp;C- &amp;P -</oddFooter>
      </headerFooter>
    </customSheetView>
    <customSheetView guid="{D673FFEC-E07D-49B9-A0FC-BCF5FDFD2C67}"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8"/>
      <headerFooter>
        <oddFooter>&amp;C- &amp;P -</oddFooter>
      </headerFooter>
    </customSheetView>
    <customSheetView guid="{EE98275F-E3BA-4A7E-BE2A-0F7F35847352}"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9"/>
      <headerFooter>
        <oddFooter>&amp;C- &amp;P -</oddFooter>
      </headerFooter>
    </customSheetView>
    <customSheetView guid="{97E03D02-D480-4666-A6E1-59D4144B3FD9}"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0"/>
      <headerFooter>
        <oddFooter>&amp;C- &amp;P -</oddFooter>
      </headerFooter>
    </customSheetView>
    <customSheetView guid="{9A3FFD83-48B2-47DA-8A5E-53892F5AF928}"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1"/>
      <headerFooter>
        <oddFooter>&amp;C- &amp;P -</oddFooter>
      </headerFooter>
    </customSheetView>
    <customSheetView guid="{717D5D0E-03BD-42FE-B02F-A9FF9CADF1A5}"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2"/>
      <headerFooter>
        <oddFooter>&amp;C- &amp;P -</oddFooter>
      </headerFooter>
    </customSheetView>
    <customSheetView guid="{30A2590E-B68F-488E-B4E2-55E3D8A53AA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3"/>
      <headerFooter>
        <oddFooter>&amp;C- &amp;P -</oddFooter>
      </headerFooter>
    </customSheetView>
    <customSheetView guid="{031DD57E-C293-423A-8DF7-B2FDC9241663}"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4"/>
      <headerFooter>
        <oddFooter>&amp;C- &amp;P -</oddFooter>
      </headerFooter>
    </customSheetView>
    <customSheetView guid="{F9B3178F-FE3C-420E-BE2A-18A94A5552B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5"/>
      <headerFooter>
        <oddFooter>&amp;C- &amp;P -</oddFooter>
      </headerFooter>
    </customSheetView>
    <customSheetView guid="{F314B098-4B95-4B92-8423-CB04A69922DF}"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6"/>
      <headerFooter>
        <oddFooter>&amp;C- &amp;P -</oddFooter>
      </headerFooter>
    </customSheetView>
    <customSheetView guid="{BBA60712-7519-46EB-A3CF-B043CF2D8D90}"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7"/>
      <headerFooter>
        <oddFooter>&amp;C- &amp;P -</oddFooter>
      </headerFooter>
    </customSheetView>
    <customSheetView guid="{FAEA9D20-506D-4159-8291-B8ED06C29A0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8"/>
      <headerFooter>
        <oddFooter>&amp;C- &amp;P -</oddFooter>
      </headerFooter>
    </customSheetView>
    <customSheetView guid="{499C3B7B-ECFB-4FFB-BA0B-0B7B9DCC326F}"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9"/>
      <headerFooter>
        <oddFooter>&amp;C- &amp;P -</oddFooter>
      </headerFooter>
    </customSheetView>
    <customSheetView guid="{582EB886-5348-41F7-B6C3-7D5782D3ACD9}"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0"/>
      <headerFooter>
        <oddFooter>&amp;C- &amp;P -</oddFooter>
      </headerFooter>
    </customSheetView>
    <customSheetView guid="{67A28A89-E198-4A6E-809F-7C1EE1D592B0}" showGridLines="0" printArea="1" topLeftCell="F1">
      <selection activeCell="F28" sqref="F28"/>
      <colBreaks count="1" manualBreakCount="1">
        <brk id="11" max="26" man="1"/>
      </colBreaks>
      <pageMargins left="0.25" right="0.25" top="0.75" bottom="0.75" header="0.3" footer="0.3"/>
      <pageSetup paperSize="9" scale="59" orientation="portrait" horizontalDpi="300" verticalDpi="300" r:id="rId21"/>
      <headerFooter>
        <oddFooter>&amp;C- &amp;P -</oddFooter>
      </headerFooter>
    </customSheetView>
    <customSheetView guid="{CED0B8D9-B004-48AD-A858-70C151F3F6A0}"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2"/>
      <headerFooter>
        <oddFooter>&amp;C- &amp;P -</oddFooter>
      </headerFooter>
    </customSheetView>
    <customSheetView guid="{76A99285-706C-47CC-88FC-63EDE717FCB7}"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3"/>
      <headerFooter>
        <oddFooter>&amp;C- &amp;P -</oddFooter>
      </headerFooter>
    </customSheetView>
    <customSheetView guid="{00865AC3-5823-4499-87D6-A32864153DF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4"/>
      <headerFooter>
        <oddFooter>&amp;C- &amp;P -</oddFooter>
      </headerFooter>
    </customSheetView>
    <customSheetView guid="{441DB8A6-A33C-419D-875A-3F2FFBE6E0E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5"/>
      <headerFooter>
        <oddFooter>&amp;C- &amp;P -</oddFooter>
      </headerFooter>
    </customSheetView>
    <customSheetView guid="{2BC28E4B-9C81-4843-8B55-63150A8DD92B}"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6"/>
      <headerFooter>
        <oddFooter>&amp;C- &amp;P -</oddFooter>
      </headerFooter>
    </customSheetView>
    <customSheetView guid="{CEC8D9A4-667A-441A-B348-38BA69B851DA}"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7"/>
      <headerFooter>
        <oddFooter>&amp;C- &amp;P -</oddFooter>
      </headerFooter>
    </customSheetView>
    <customSheetView guid="{84F041DC-148A-40FE-A6D1-68C2D054DF55}"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8"/>
      <headerFooter>
        <oddFooter>&amp;C- &amp;P -</oddFooter>
      </headerFooter>
    </customSheetView>
    <customSheetView guid="{EA8DD5C4-37CD-4D83-93C6-8AAE3FA22626}"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9"/>
      <headerFooter>
        <oddFooter>&amp;C- &amp;P -</oddFooter>
      </headerFooter>
    </customSheetView>
    <customSheetView guid="{EB719729-E4E7-4A6B-A0F2-B45634A8A39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0"/>
      <headerFooter>
        <oddFooter>&amp;C- &amp;P -</oddFooter>
      </headerFooter>
    </customSheetView>
    <customSheetView guid="{3BCE3315-BEC0-4AD9-A818-0BC0D795FE7B}"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1"/>
      <headerFooter>
        <oddFooter>&amp;C- &amp;P -</oddFooter>
      </headerFooter>
    </customSheetView>
    <customSheetView guid="{D5E8139D-26D3-42E5-96BB-6121322C48CB}" showGridLines="0" topLeftCell="F1">
      <selection activeCell="F28" sqref="F28"/>
      <colBreaks count="1" manualBreakCount="1">
        <brk id="11" max="26" man="1"/>
      </colBreaks>
      <pageMargins left="0.25" right="0.25" top="0.75" bottom="0.75" header="0.3" footer="0.3"/>
      <pageSetup paperSize="9" scale="59" orientation="portrait" horizontalDpi="300" verticalDpi="300" r:id="rId32"/>
      <headerFooter>
        <oddFooter>&amp;C- &amp;P -</oddFooter>
      </headerFooter>
    </customSheetView>
    <customSheetView guid="{A7A537DD-3639-4028-8374-24EF93F7F50D}" showGridLines="0" printArea="1" topLeftCell="F1">
      <selection activeCell="F28" sqref="F28"/>
      <colBreaks count="1" manualBreakCount="1">
        <brk id="11" max="26" man="1"/>
      </colBreaks>
      <pageMargins left="0.25" right="0.25" top="0.75" bottom="0.75" header="0.3" footer="0.3"/>
      <pageSetup paperSize="9" scale="59" orientation="portrait" horizontalDpi="300" verticalDpi="300" r:id="rId33"/>
      <headerFooter>
        <oddFooter>&amp;C- &amp;P -</oddFooter>
      </headerFooter>
    </customSheetView>
    <customSheetView guid="{0B51740E-E870-447D-82CF-F9426A0FDB8A}"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4"/>
      <headerFooter>
        <oddFooter>&amp;C- &amp;P -</oddFooter>
      </headerFooter>
    </customSheetView>
    <customSheetView guid="{B25978DA-B72A-4DF3-B7F6-0B7323E18582}"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5"/>
      <headerFooter>
        <oddFooter>&amp;C- &amp;P -</oddFooter>
      </headerFooter>
    </customSheetView>
    <customSheetView guid="{1FD8CC80-ABBD-4004-965D-7C3A94C6060A}"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6"/>
      <headerFooter>
        <oddFooter>&amp;C- &amp;P -</oddFooter>
      </headerFooter>
    </customSheetView>
    <customSheetView guid="{4B3B3520-A8B7-4246-A658-5E3046C11156}"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7"/>
      <headerFooter>
        <oddFooter>&amp;C- &amp;P -</oddFooter>
      </headerFooter>
    </customSheetView>
    <customSheetView guid="{8AC86257-3275-45B0-9EB5-FCC97828453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8"/>
      <headerFooter>
        <oddFooter>&amp;C- &amp;P -</oddFooter>
      </headerFooter>
    </customSheetView>
    <customSheetView guid="{E45D6C9F-29CA-4814-BB11-FCF7794E8FD9}"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9"/>
      <headerFooter>
        <oddFooter>&amp;C- &amp;P -</oddFooter>
      </headerFooter>
    </customSheetView>
    <customSheetView guid="{8B4E2514-D1F2-4DC0-817C-9C588D7DCCCB}"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40"/>
      <headerFooter>
        <oddFooter>&amp;C- &amp;P -</oddFooter>
      </headerFooter>
    </customSheetView>
    <customSheetView guid="{C0326AA0-4A84-4874-8CF5-FBF582EDE8E4}"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41"/>
      <headerFooter>
        <oddFooter>&amp;C- &amp;P -</oddFooter>
      </headerFooter>
    </customSheetView>
    <customSheetView guid="{59B93C71-A242-4D48-B468-4BF3F954629F}"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42"/>
      <headerFooter>
        <oddFooter>&amp;C- &amp;P -</oddFooter>
      </headerFooter>
    </customSheetView>
    <customSheetView guid="{1E58E4D1-4C75-4B8C-BEB1-17A46DD86746}"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43"/>
      <headerFooter>
        <oddFooter>&amp;C- &amp;P -</oddFooter>
      </headerFooter>
    </customSheetView>
    <customSheetView guid="{D71B0015-E1E5-4683-BC96-4B8372B0A92C}"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44"/>
      <headerFooter>
        <oddFooter>&amp;C- &amp;P -</oddFooter>
      </headerFooter>
    </customSheetView>
    <customSheetView guid="{7A9295A9-5D4A-4252-8AE5-EAA229FB3161}"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45"/>
      <headerFooter>
        <oddFooter>&amp;C- &amp;P -</oddFooter>
      </headerFooter>
    </customSheetView>
    <customSheetView guid="{034C4040-D496-4677-9760-C8AFC8A3816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46"/>
      <headerFooter>
        <oddFooter>&amp;C- &amp;P -</oddFooter>
      </headerFooter>
    </customSheetView>
    <customSheetView guid="{430D13A4-4EC3-4F3B-94F5-67B604D20D98}"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47"/>
      <headerFooter>
        <oddFooter>&amp;C- &amp;P -</oddFooter>
      </headerFooter>
    </customSheetView>
    <customSheetView guid="{337CCED3-5E6B-4E3D-BC98-489707EF974E}" showGridLines="0" printArea="1" topLeftCell="F1">
      <selection activeCell="F28" sqref="F28"/>
      <colBreaks count="1" manualBreakCount="1">
        <brk id="11" max="26" man="1"/>
      </colBreaks>
      <pageMargins left="0.25" right="0.25" top="0.75" bottom="0.75" header="0.3" footer="0.3"/>
      <pageSetup paperSize="9" scale="59" orientation="portrait" horizontalDpi="300" verticalDpi="300" r:id="rId48"/>
      <headerFooter>
        <oddFooter>&amp;C- &amp;P -</oddFooter>
      </headerFooter>
    </customSheetView>
    <customSheetView guid="{0EDD8A79-DA95-4C03-AB90-8EF8BEF7366A}"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49"/>
      <headerFooter>
        <oddFooter>&amp;C- &amp;P -</oddFooter>
      </headerFooter>
    </customSheetView>
    <customSheetView guid="{214495F1-9B71-47E5-887D-A07A1A95C8B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50"/>
      <headerFooter>
        <oddFooter>&amp;C- &amp;P -</oddFooter>
      </headerFooter>
    </customSheetView>
    <customSheetView guid="{CD8CBEF9-02F2-47BF-8155-972E366007BB}"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51"/>
      <headerFooter>
        <oddFooter>&amp;C- &amp;P -</oddFooter>
      </headerFooter>
    </customSheetView>
    <customSheetView guid="{BD61EDB6-A93F-4890-AEDE-32E26E64EB3F}"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52"/>
      <headerFooter>
        <oddFooter>&amp;C- &amp;P -</oddFooter>
      </headerFooter>
    </customSheetView>
    <customSheetView guid="{2551149C-B400-4FF7-9C66-7D38AF192CD3}"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53"/>
      <headerFooter>
        <oddFooter>&amp;C- &amp;P -</oddFooter>
      </headerFooter>
    </customSheetView>
    <customSheetView guid="{F0A88F7F-B050-44D2-9557-2B68B424EAF3}"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54"/>
      <headerFooter>
        <oddFooter>&amp;C- &amp;P -</oddFooter>
      </headerFooter>
    </customSheetView>
    <customSheetView guid="{2868789A-41EF-4245-B3C9-D4B5F666F8F4}"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55"/>
      <headerFooter>
        <oddFooter>&amp;C- &amp;P -</oddFooter>
      </headerFooter>
    </customSheetView>
    <customSheetView guid="{D4061CCF-D275-4D76-9A0F-61EA73C6A533}"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56"/>
      <headerFooter>
        <oddFooter>&amp;C- &amp;P -</oddFooter>
      </headerFooter>
    </customSheetView>
    <customSheetView guid="{EDD10121-F027-40CB-A383-1ABBBA7824D4}"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57"/>
      <headerFooter>
        <oddFooter>&amp;C- &amp;P -</oddFooter>
      </headerFooter>
    </customSheetView>
    <customSheetView guid="{D6BD57F8-F6EE-4534-8181-C57064A1B98C}" scale="130" showGridLines="0" topLeftCell="J5">
      <selection activeCell="A29" sqref="A29:J29"/>
      <colBreaks count="1" manualBreakCount="1">
        <brk id="11" max="26" man="1"/>
      </colBreaks>
      <pageMargins left="0.25" right="0.25" top="0.75" bottom="0.75" header="0.3" footer="0.3"/>
      <pageSetup paperSize="9" scale="59" orientation="portrait" horizontalDpi="300" verticalDpi="300" r:id="rId58"/>
      <headerFooter>
        <oddFooter>&amp;C- &amp;P -</oddFooter>
      </headerFooter>
    </customSheetView>
    <customSheetView guid="{277459B4-A39D-41CB-B2BE-AB6578293E76}" scale="130" showGridLines="0" printArea="1" topLeftCell="J5">
      <selection activeCell="A29" sqref="A29:J29"/>
      <colBreaks count="1" manualBreakCount="1">
        <brk id="11" max="26" man="1"/>
      </colBreaks>
      <pageMargins left="0.25" right="0.25" top="0.75" bottom="0.75" header="0.3" footer="0.3"/>
      <pageSetup paperSize="9" scale="59" orientation="portrait" horizontalDpi="300" verticalDpi="300" r:id="rId59"/>
      <headerFooter>
        <oddFooter>&amp;C- &amp;P -</oddFooter>
      </headerFooter>
    </customSheetView>
  </customSheetViews>
  <phoneticPr fontId="7"/>
  <hyperlinks>
    <hyperlink ref="K1" location="目次!A1" display="目次へ戻る"/>
  </hyperlinks>
  <pageMargins left="0.25" right="0.25" top="0.75" bottom="0.75" header="0.3" footer="0.3"/>
  <pageSetup paperSize="9" scale="59" orientation="portrait" horizontalDpi="300" verticalDpi="300" r:id="rId60"/>
  <headerFooter>
    <oddFooter>&amp;C- &amp;P -</oddFooter>
  </headerFooter>
  <colBreaks count="1" manualBreakCount="1">
    <brk id="11" max="26" man="1"/>
  </colBreaks>
  <drawing r:id="rId6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18"/>
  <sheetViews>
    <sheetView showGridLines="0" topLeftCell="E1" zoomScale="85" zoomScaleNormal="85" zoomScaleSheetLayoutView="100" workbookViewId="0">
      <selection activeCell="U30" sqref="U30"/>
    </sheetView>
  </sheetViews>
  <sheetFormatPr defaultColWidth="9" defaultRowHeight="13.5"/>
  <cols>
    <col min="1" max="2" width="11.875" style="396" customWidth="1"/>
    <col min="3" max="13" width="14.625" style="20" customWidth="1"/>
    <col min="14" max="16384" width="9" style="20"/>
  </cols>
  <sheetData>
    <row r="1" spans="1:15">
      <c r="N1" s="395" t="s">
        <v>399</v>
      </c>
    </row>
    <row r="2" spans="1:15">
      <c r="A2" s="403" t="s">
        <v>947</v>
      </c>
      <c r="O2" s="403" t="s">
        <v>947</v>
      </c>
    </row>
    <row r="4" spans="1:15" ht="37.5" customHeight="1">
      <c r="A4" s="71" t="s">
        <v>83</v>
      </c>
      <c r="B4" s="71" t="s">
        <v>332</v>
      </c>
      <c r="C4" s="71" t="s">
        <v>946</v>
      </c>
      <c r="D4" s="71" t="s">
        <v>945</v>
      </c>
      <c r="E4" s="71" t="s">
        <v>944</v>
      </c>
      <c r="F4" s="71" t="s">
        <v>943</v>
      </c>
      <c r="G4" s="71" t="s">
        <v>942</v>
      </c>
      <c r="H4" s="71" t="s">
        <v>941</v>
      </c>
      <c r="I4" s="71" t="s">
        <v>940</v>
      </c>
      <c r="J4" s="71" t="s">
        <v>939</v>
      </c>
      <c r="K4" s="71" t="s">
        <v>938</v>
      </c>
      <c r="L4" s="71" t="s">
        <v>937</v>
      </c>
      <c r="M4" s="71" t="s">
        <v>936</v>
      </c>
      <c r="N4" s="402"/>
    </row>
    <row r="5" spans="1:15" ht="22.5" customHeight="1">
      <c r="A5" s="71">
        <v>2011</v>
      </c>
      <c r="B5" s="71" t="s">
        <v>107</v>
      </c>
      <c r="C5" s="401">
        <v>19238.014620000002</v>
      </c>
      <c r="D5" s="401">
        <v>13852.950924999999</v>
      </c>
      <c r="E5" s="401">
        <v>4245.3123489999998</v>
      </c>
      <c r="F5" s="401">
        <v>3390.1271929999998</v>
      </c>
      <c r="G5" s="401">
        <v>2875.496521</v>
      </c>
      <c r="H5" s="401">
        <v>1849.4724000000001</v>
      </c>
      <c r="I5" s="401">
        <v>499.86004000000003</v>
      </c>
      <c r="J5" s="401">
        <v>77.469149999999999</v>
      </c>
      <c r="K5" s="401">
        <v>89.645399999999995</v>
      </c>
      <c r="L5" s="401">
        <v>46118.348597999997</v>
      </c>
      <c r="M5" s="400">
        <v>98.12</v>
      </c>
    </row>
    <row r="6" spans="1:15" ht="22.5" customHeight="1">
      <c r="A6" s="71">
        <v>2012</v>
      </c>
      <c r="B6" s="71" t="s">
        <v>108</v>
      </c>
      <c r="C6" s="401">
        <v>15300.180096</v>
      </c>
      <c r="D6" s="401">
        <v>14379.971491</v>
      </c>
      <c r="E6" s="401">
        <v>5418.5909609999999</v>
      </c>
      <c r="F6" s="401">
        <v>2634.362443</v>
      </c>
      <c r="G6" s="401">
        <v>2973.9618529999998</v>
      </c>
      <c r="H6" s="401">
        <v>1787.1793</v>
      </c>
      <c r="I6" s="401">
        <v>512.35821599999997</v>
      </c>
      <c r="J6" s="401">
        <v>74.290949999999995</v>
      </c>
      <c r="K6" s="401">
        <v>81.925299999999993</v>
      </c>
      <c r="L6" s="401">
        <v>43162.820610000002</v>
      </c>
      <c r="M6" s="400">
        <v>98.44</v>
      </c>
    </row>
    <row r="7" spans="1:15" ht="22.5" customHeight="1">
      <c r="A7" s="71">
        <v>2013</v>
      </c>
      <c r="B7" s="71" t="s">
        <v>109</v>
      </c>
      <c r="C7" s="401">
        <v>15501.151827</v>
      </c>
      <c r="D7" s="401">
        <v>15564.348499</v>
      </c>
      <c r="E7" s="401">
        <v>5233.6629940000003</v>
      </c>
      <c r="F7" s="401">
        <v>2665.0039860000002</v>
      </c>
      <c r="G7" s="401">
        <v>3389.46866</v>
      </c>
      <c r="H7" s="401">
        <v>1811.6143999999999</v>
      </c>
      <c r="I7" s="401">
        <v>535.12574700000005</v>
      </c>
      <c r="J7" s="401">
        <v>72.54495</v>
      </c>
      <c r="K7" s="401">
        <v>76.703000000000003</v>
      </c>
      <c r="L7" s="401">
        <v>44849.624063000003</v>
      </c>
      <c r="M7" s="400">
        <v>98.61</v>
      </c>
    </row>
    <row r="8" spans="1:15" ht="22.5" customHeight="1">
      <c r="A8" s="71">
        <v>2014</v>
      </c>
      <c r="B8" s="71" t="s">
        <v>110</v>
      </c>
      <c r="C8" s="401">
        <v>15776.921721999999</v>
      </c>
      <c r="D8" s="401">
        <v>16220.128865999999</v>
      </c>
      <c r="E8" s="401">
        <v>5729.2730350000002</v>
      </c>
      <c r="F8" s="401">
        <v>2706.9613880000002</v>
      </c>
      <c r="G8" s="401">
        <v>3364.1552190000002</v>
      </c>
      <c r="H8" s="401">
        <v>1881.1513</v>
      </c>
      <c r="I8" s="401">
        <v>558.64617499999997</v>
      </c>
      <c r="J8" s="401">
        <v>67.289349999999999</v>
      </c>
      <c r="K8" s="401">
        <v>75.523899999999998</v>
      </c>
      <c r="L8" s="401">
        <v>46380.050954999999</v>
      </c>
      <c r="M8" s="400">
        <v>98.66</v>
      </c>
    </row>
    <row r="9" spans="1:15" ht="22.5" customHeight="1">
      <c r="A9" s="71">
        <v>2015</v>
      </c>
      <c r="B9" s="71" t="s">
        <v>111</v>
      </c>
      <c r="C9" s="401">
        <v>15789.138245</v>
      </c>
      <c r="D9" s="401">
        <v>16636.908476000001</v>
      </c>
      <c r="E9" s="401">
        <v>5092.4994029999998</v>
      </c>
      <c r="F9" s="401">
        <v>2726.07215</v>
      </c>
      <c r="G9" s="401">
        <v>3357.6336019999999</v>
      </c>
      <c r="H9" s="401">
        <v>1887.9644000000001</v>
      </c>
      <c r="I9" s="401">
        <v>579.25283899999999</v>
      </c>
      <c r="J9" s="401">
        <v>67.787700000000001</v>
      </c>
      <c r="K9" s="401">
        <v>75.695499999999996</v>
      </c>
      <c r="L9" s="401">
        <v>46212.952315000002</v>
      </c>
      <c r="M9" s="400">
        <v>98.83</v>
      </c>
    </row>
    <row r="10" spans="1:15" ht="22.5" customHeight="1">
      <c r="A10" s="71">
        <v>2016</v>
      </c>
      <c r="B10" s="71" t="s">
        <v>112</v>
      </c>
      <c r="C10" s="401">
        <v>16026.095923999999</v>
      </c>
      <c r="D10" s="401">
        <v>16980.135619000001</v>
      </c>
      <c r="E10" s="401">
        <v>4739.1579540000002</v>
      </c>
      <c r="F10" s="401">
        <v>2780.3700840000001</v>
      </c>
      <c r="G10" s="401">
        <v>3223.5047970000001</v>
      </c>
      <c r="H10" s="401">
        <v>1930.9803999999999</v>
      </c>
      <c r="I10" s="401">
        <v>701.77466900000002</v>
      </c>
      <c r="J10" s="401">
        <v>63.770600000000002</v>
      </c>
      <c r="K10" s="401">
        <v>80.834100000000007</v>
      </c>
      <c r="L10" s="401">
        <v>46526.624147000002</v>
      </c>
      <c r="M10" s="400">
        <v>98.99</v>
      </c>
    </row>
    <row r="11" spans="1:15" ht="22.5" customHeight="1">
      <c r="A11" s="71">
        <v>2017</v>
      </c>
      <c r="B11" s="71" t="s">
        <v>113</v>
      </c>
      <c r="C11" s="401">
        <v>16237.983878999999</v>
      </c>
      <c r="D11" s="401">
        <v>17544.866808999999</v>
      </c>
      <c r="E11" s="401">
        <v>4680.1100450000004</v>
      </c>
      <c r="F11" s="401">
        <v>2827.3440089999999</v>
      </c>
      <c r="G11" s="401">
        <v>3021.9024020000002</v>
      </c>
      <c r="H11" s="401">
        <v>1974.1416999999999</v>
      </c>
      <c r="I11" s="401">
        <v>734.60890800000004</v>
      </c>
      <c r="J11" s="401">
        <v>56.784799999999997</v>
      </c>
      <c r="K11" s="401">
        <v>94.548599999999993</v>
      </c>
      <c r="L11" s="401">
        <v>47172.291151999998</v>
      </c>
      <c r="M11" s="400">
        <v>98.94</v>
      </c>
    </row>
    <row r="12" spans="1:15" ht="22.5" customHeight="1">
      <c r="A12" s="71">
        <v>2018</v>
      </c>
      <c r="B12" s="71" t="s">
        <v>114</v>
      </c>
      <c r="C12" s="401">
        <v>19018.567099</v>
      </c>
      <c r="D12" s="401">
        <v>17581.963393999999</v>
      </c>
      <c r="E12" s="401">
        <v>5064.7392060000002</v>
      </c>
      <c r="F12" s="401">
        <v>3396.5855700000002</v>
      </c>
      <c r="G12" s="401">
        <v>2945.6378370000002</v>
      </c>
      <c r="H12" s="401">
        <v>1959.561422</v>
      </c>
      <c r="I12" s="401">
        <v>762.19757400000003</v>
      </c>
      <c r="J12" s="401">
        <v>60.046149999999997</v>
      </c>
      <c r="K12" s="401">
        <v>92.580699999999993</v>
      </c>
      <c r="L12" s="401">
        <v>50881.878951999999</v>
      </c>
      <c r="M12" s="400">
        <v>99.07</v>
      </c>
    </row>
    <row r="13" spans="1:15" ht="22.5" customHeight="1">
      <c r="A13" s="71">
        <v>2019</v>
      </c>
      <c r="B13" s="71" t="s">
        <v>935</v>
      </c>
      <c r="C13" s="401">
        <v>19441.386494999999</v>
      </c>
      <c r="D13" s="401">
        <v>17518.371243000001</v>
      </c>
      <c r="E13" s="401">
        <v>4761.7208369999998</v>
      </c>
      <c r="F13" s="401">
        <v>3480.2063109999999</v>
      </c>
      <c r="G13" s="401">
        <v>2950.5769700000001</v>
      </c>
      <c r="H13" s="401">
        <v>1997.4876999999999</v>
      </c>
      <c r="I13" s="401">
        <v>795.566013</v>
      </c>
      <c r="J13" s="401">
        <v>64.420199999999994</v>
      </c>
      <c r="K13" s="401">
        <v>86.760900000000007</v>
      </c>
      <c r="L13" s="401">
        <v>51096.496669</v>
      </c>
      <c r="M13" s="400">
        <v>99.13</v>
      </c>
    </row>
    <row r="14" spans="1:15" ht="22.5" customHeight="1">
      <c r="A14" s="399">
        <v>2020</v>
      </c>
      <c r="B14" s="399" t="s">
        <v>116</v>
      </c>
      <c r="C14" s="398">
        <v>19657.068932999999</v>
      </c>
      <c r="D14" s="398">
        <v>17421.823519000001</v>
      </c>
      <c r="E14" s="398">
        <v>3849.8829850000002</v>
      </c>
      <c r="F14" s="398">
        <v>3523.3991729999998</v>
      </c>
      <c r="G14" s="398">
        <v>2686.7733790000002</v>
      </c>
      <c r="H14" s="398">
        <v>1946.9357</v>
      </c>
      <c r="I14" s="398">
        <v>841.94379000000004</v>
      </c>
      <c r="J14" s="398">
        <v>32.709850000000003</v>
      </c>
      <c r="K14" s="398">
        <v>90.438800000000001</v>
      </c>
      <c r="L14" s="398">
        <v>50050.976129000002</v>
      </c>
      <c r="M14" s="397">
        <v>98.58</v>
      </c>
    </row>
    <row r="15" spans="1:15" ht="22.5" customHeight="1">
      <c r="A15" s="750">
        <v>2021</v>
      </c>
      <c r="B15" s="750" t="s">
        <v>366</v>
      </c>
      <c r="C15" s="751">
        <v>19117</v>
      </c>
      <c r="D15" s="751">
        <v>17436</v>
      </c>
      <c r="E15" s="751">
        <v>3655</v>
      </c>
      <c r="F15" s="751">
        <v>3416</v>
      </c>
      <c r="G15" s="751">
        <v>2861</v>
      </c>
      <c r="H15" s="751">
        <v>2000</v>
      </c>
      <c r="I15" s="751">
        <v>878</v>
      </c>
      <c r="J15" s="751">
        <v>34</v>
      </c>
      <c r="K15" s="751">
        <v>92</v>
      </c>
      <c r="L15" s="751">
        <v>49489</v>
      </c>
      <c r="M15" s="752">
        <v>99.21</v>
      </c>
    </row>
    <row r="16" spans="1:15" ht="23.25" customHeight="1">
      <c r="A16" s="910">
        <v>2022</v>
      </c>
      <c r="B16" s="910" t="s">
        <v>367</v>
      </c>
      <c r="C16" s="1263">
        <v>20356</v>
      </c>
      <c r="D16" s="1263">
        <v>17648</v>
      </c>
      <c r="E16" s="1263">
        <v>3670</v>
      </c>
      <c r="F16" s="1263">
        <v>3646</v>
      </c>
      <c r="G16" s="1263">
        <v>3008</v>
      </c>
      <c r="H16" s="1263">
        <v>2015</v>
      </c>
      <c r="I16" s="1263">
        <v>944</v>
      </c>
      <c r="J16" s="1263">
        <v>47</v>
      </c>
      <c r="K16" s="1263">
        <v>91</v>
      </c>
      <c r="L16" s="1263">
        <v>51425</v>
      </c>
      <c r="M16" s="1264">
        <v>99.26</v>
      </c>
    </row>
    <row r="17" spans="1:13" ht="23.25" customHeight="1">
      <c r="A17" s="910">
        <v>2023</v>
      </c>
      <c r="B17" s="910" t="s">
        <v>368</v>
      </c>
      <c r="C17" s="1263">
        <v>20825</v>
      </c>
      <c r="D17" s="1263">
        <v>17757</v>
      </c>
      <c r="E17" s="1263">
        <v>3422</v>
      </c>
      <c r="F17" s="1263">
        <v>3726</v>
      </c>
      <c r="G17" s="1263">
        <v>3012</v>
      </c>
      <c r="H17" s="1263">
        <v>2037</v>
      </c>
      <c r="I17" s="1263">
        <v>967</v>
      </c>
      <c r="J17" s="1263">
        <v>52</v>
      </c>
      <c r="K17" s="1263">
        <v>93</v>
      </c>
      <c r="L17" s="1263">
        <v>51891</v>
      </c>
      <c r="M17" s="1264">
        <v>99.24</v>
      </c>
    </row>
    <row r="18" spans="1:13">
      <c r="C18" s="396"/>
      <c r="D18" s="396"/>
      <c r="E18" s="396"/>
      <c r="F18" s="396"/>
      <c r="G18" s="396"/>
      <c r="H18" s="396"/>
      <c r="I18" s="396"/>
      <c r="J18" s="396"/>
      <c r="K18" s="396"/>
      <c r="L18" s="396"/>
      <c r="M18" s="396"/>
    </row>
  </sheetData>
  <customSheetViews>
    <customSheetView guid="{7638DF67-4320-4B2E-8CED-F30400A22A6F}" scale="85" showGridLines="0" printArea="1">
      <selection activeCell="J21" sqref="J21"/>
      <pageMargins left="0.7" right="0.7" top="0.75" bottom="0.75" header="0.3" footer="0.3"/>
      <pageSetup paperSize="9" scale="42" orientation="portrait" horizontalDpi="300" verticalDpi="300" r:id="rId1"/>
    </customSheetView>
    <customSheetView guid="{033C36F7-E1E4-46BF-954B-BBA7310CE75C}" scale="85" showGridLines="0">
      <selection activeCell="J21" sqref="J21"/>
      <pageMargins left="0.7" right="0.7" top="0.75" bottom="0.75" header="0.3" footer="0.3"/>
      <pageSetup paperSize="9" scale="42" orientation="portrait" horizontalDpi="300" verticalDpi="300" r:id="rId2"/>
    </customSheetView>
    <customSheetView guid="{36472B0F-2A8F-4437-8A5B-DB8B4B6E968E}" scale="85" showGridLines="0" printArea="1">
      <selection activeCell="U23" sqref="U23"/>
      <pageMargins left="0.7" right="0.7" top="0.75" bottom="0.75" header="0.3" footer="0.3"/>
      <pageSetup paperSize="9" scale="42" orientation="portrait" horizontalDpi="300" verticalDpi="300" r:id="rId3"/>
    </customSheetView>
    <customSheetView guid="{2D0A6E8D-0408-4801-8FAA-C5FD88FF0EC2}" scale="85" showGridLines="0">
      <selection activeCell="J21" sqref="J21"/>
      <pageMargins left="0.7" right="0.7" top="0.75" bottom="0.75" header="0.3" footer="0.3"/>
      <pageSetup paperSize="9" scale="42" orientation="portrait" horizontalDpi="300" verticalDpi="300" r:id="rId4"/>
    </customSheetView>
    <customSheetView guid="{CCAE2F8D-A096-471A-A5DB-761473E75C80}" scale="85" showGridLines="0" printArea="1">
      <selection activeCell="J21" sqref="J21"/>
      <pageMargins left="0.7" right="0.7" top="0.75" bottom="0.75" header="0.3" footer="0.3"/>
      <pageSetup paperSize="9" scale="42" orientation="portrait" horizontalDpi="300" verticalDpi="300" r:id="rId5"/>
    </customSheetView>
    <customSheetView guid="{A70FDA42-82B2-4F14-8984-2E2044C05861}" scale="85" showGridLines="0">
      <selection activeCell="J21" sqref="J21"/>
      <pageMargins left="0.7" right="0.7" top="0.75" bottom="0.75" header="0.3" footer="0.3"/>
      <pageSetup paperSize="9" scale="42" orientation="portrait" horizontalDpi="300" verticalDpi="300" r:id="rId6"/>
    </customSheetView>
    <customSheetView guid="{F8F8F397-D6A3-4BD0-9E53-3D39483D1CBF}" scale="85" showGridLines="0">
      <selection activeCell="J21" sqref="J21"/>
      <pageMargins left="0.7" right="0.7" top="0.75" bottom="0.75" header="0.3" footer="0.3"/>
      <pageSetup paperSize="9" scale="42" orientation="portrait" horizontalDpi="300" verticalDpi="300" r:id="rId7"/>
    </customSheetView>
    <customSheetView guid="{D673FFEC-E07D-49B9-A0FC-BCF5FDFD2C67}" scale="85" showGridLines="0">
      <selection activeCell="U23" sqref="U23"/>
      <pageMargins left="0.7" right="0.7" top="0.75" bottom="0.75" header="0.3" footer="0.3"/>
      <pageSetup paperSize="9" scale="42" orientation="portrait" horizontalDpi="300" verticalDpi="300" r:id="rId8"/>
    </customSheetView>
    <customSheetView guid="{EE98275F-E3BA-4A7E-BE2A-0F7F35847352}" scale="85" showGridLines="0" printArea="1">
      <selection activeCell="U23" sqref="U23"/>
      <pageMargins left="0.7" right="0.7" top="0.75" bottom="0.75" header="0.3" footer="0.3"/>
      <pageSetup paperSize="9" scale="42" orientation="portrait" horizontalDpi="300" verticalDpi="300" r:id="rId9"/>
    </customSheetView>
    <customSheetView guid="{97E03D02-D480-4666-A6E1-59D4144B3FD9}" scale="85" showGridLines="0" printArea="1">
      <selection activeCell="J21" sqref="J21"/>
      <pageMargins left="0.7" right="0.7" top="0.75" bottom="0.75" header="0.3" footer="0.3"/>
      <pageSetup paperSize="9" scale="42" orientation="portrait" horizontalDpi="300" verticalDpi="300" r:id="rId10"/>
    </customSheetView>
    <customSheetView guid="{9A3FFD83-48B2-47DA-8A5E-53892F5AF928}" scale="90" showGridLines="0" printArea="1" topLeftCell="L1">
      <selection activeCell="U23" sqref="U23"/>
      <pageMargins left="0.7" right="0.7" top="0.75" bottom="0.75" header="0.3" footer="0.3"/>
      <pageSetup paperSize="9" scale="42" orientation="portrait" horizontalDpi="300" verticalDpi="300" r:id="rId11"/>
    </customSheetView>
    <customSheetView guid="{717D5D0E-03BD-42FE-B02F-A9FF9CADF1A5}" scale="85" showGridLines="0">
      <selection activeCell="J21" sqref="J21"/>
      <pageMargins left="0.7" right="0.7" top="0.75" bottom="0.75" header="0.3" footer="0.3"/>
      <pageSetup paperSize="9" scale="42" orientation="portrait" horizontalDpi="300" verticalDpi="300" r:id="rId12"/>
    </customSheetView>
    <customSheetView guid="{30A2590E-B68F-488E-B4E2-55E3D8A53AAC}" scale="85" showGridLines="0">
      <selection activeCell="U23" sqref="U23"/>
      <pageMargins left="0.7" right="0.7" top="0.75" bottom="0.75" header="0.3" footer="0.3"/>
      <pageSetup paperSize="9" scale="42" orientation="portrait" horizontalDpi="300" verticalDpi="300" r:id="rId13"/>
    </customSheetView>
    <customSheetView guid="{031DD57E-C293-423A-8DF7-B2FDC9241663}" scale="85" showGridLines="0">
      <selection activeCell="U23" sqref="U23"/>
      <pageMargins left="0.7" right="0.7" top="0.75" bottom="0.75" header="0.3" footer="0.3"/>
      <pageSetup paperSize="9" scale="42" orientation="portrait" horizontalDpi="300" verticalDpi="300" r:id="rId14"/>
    </customSheetView>
    <customSheetView guid="{F9B3178F-FE3C-420E-BE2A-18A94A5552B8}" scale="85" showGridLines="0">
      <selection activeCell="U23" sqref="U23"/>
      <pageMargins left="0.7" right="0.7" top="0.75" bottom="0.75" header="0.3" footer="0.3"/>
      <pageSetup paperSize="9" scale="42" orientation="portrait" horizontalDpi="300" verticalDpi="300" r:id="rId15"/>
    </customSheetView>
    <customSheetView guid="{F314B098-4B95-4B92-8423-CB04A69922DF}" scale="85" showGridLines="0" printArea="1">
      <selection activeCell="J21" sqref="J21"/>
      <pageMargins left="0.7" right="0.7" top="0.75" bottom="0.75" header="0.3" footer="0.3"/>
      <pageSetup paperSize="9" scale="42" orientation="portrait" horizontalDpi="300" verticalDpi="300" r:id="rId16"/>
    </customSheetView>
    <customSheetView guid="{BBA60712-7519-46EB-A3CF-B043CF2D8D90}" scale="85" showGridLines="0" printArea="1">
      <selection activeCell="J21" sqref="J21"/>
      <pageMargins left="0.7" right="0.7" top="0.75" bottom="0.75" header="0.3" footer="0.3"/>
      <pageSetup paperSize="9" scale="42" orientation="portrait" horizontalDpi="300" verticalDpi="300" r:id="rId17"/>
    </customSheetView>
    <customSheetView guid="{FAEA9D20-506D-4159-8291-B8ED06C29A08}" scale="85" showGridLines="0">
      <selection activeCell="J21" sqref="J21"/>
      <pageMargins left="0.7" right="0.7" top="0.75" bottom="0.75" header="0.3" footer="0.3"/>
      <pageSetup paperSize="9" scale="42" orientation="portrait" horizontalDpi="300" verticalDpi="300" r:id="rId18"/>
    </customSheetView>
    <customSheetView guid="{499C3B7B-ECFB-4FFB-BA0B-0B7B9DCC326F}" scale="85" showGridLines="0" printArea="1">
      <selection activeCell="J21" sqref="J21"/>
      <pageMargins left="0.7" right="0.7" top="0.75" bottom="0.75" header="0.3" footer="0.3"/>
      <pageSetup paperSize="9" scale="42" orientation="portrait" horizontalDpi="300" verticalDpi="300" r:id="rId19"/>
    </customSheetView>
    <customSheetView guid="{582EB886-5348-41F7-B6C3-7D5782D3ACD9}" scale="85" showGridLines="0">
      <selection activeCell="J21" sqref="J21"/>
      <pageMargins left="0.7" right="0.7" top="0.75" bottom="0.75" header="0.3" footer="0.3"/>
      <pageSetup paperSize="9" scale="42" orientation="portrait" horizontalDpi="300" verticalDpi="300" r:id="rId20"/>
    </customSheetView>
    <customSheetView guid="{67A28A89-E198-4A6E-809F-7C1EE1D592B0}" scale="85" showGridLines="0" printArea="1" topLeftCell="A4">
      <selection activeCell="J21" sqref="J21"/>
      <pageMargins left="0.7" right="0.7" top="0.75" bottom="0.75" header="0.3" footer="0.3"/>
      <pageSetup paperSize="9" scale="42" orientation="portrait" horizontalDpi="300" verticalDpi="300" r:id="rId21"/>
    </customSheetView>
    <customSheetView guid="{CED0B8D9-B004-48AD-A858-70C151F3F6A0}" scale="85" showGridLines="0">
      <pageMargins left="0.7" right="0.7" top="0.75" bottom="0.75" header="0.3" footer="0.3"/>
      <pageSetup paperSize="9" scale="42" orientation="portrait" horizontalDpi="300" verticalDpi="300" r:id="rId22"/>
    </customSheetView>
    <customSheetView guid="{76A99285-706C-47CC-88FC-63EDE717FCB7}" scale="85" showGridLines="0">
      <pageMargins left="0.7" right="0.7" top="0.75" bottom="0.75" header="0.3" footer="0.3"/>
      <pageSetup paperSize="9" scale="42" orientation="portrait" horizontalDpi="300" verticalDpi="300" r:id="rId23"/>
    </customSheetView>
    <customSheetView guid="{00865AC3-5823-4499-87D6-A32864153DFC}" scale="85" showGridLines="0">
      <pageMargins left="0.7" right="0.7" top="0.75" bottom="0.75" header="0.3" footer="0.3"/>
      <pageSetup paperSize="9" scale="42" orientation="portrait" horizontalDpi="300" verticalDpi="300" r:id="rId24"/>
    </customSheetView>
    <customSheetView guid="{441DB8A6-A33C-419D-875A-3F2FFBE6E0E8}" scale="85" showGridLines="0">
      <pageMargins left="0.7" right="0.7" top="0.75" bottom="0.75" header="0.3" footer="0.3"/>
      <pageSetup paperSize="9" scale="42" orientation="portrait" horizontalDpi="300" verticalDpi="300" r:id="rId25"/>
    </customSheetView>
    <customSheetView guid="{2BC28E4B-9C81-4843-8B55-63150A8DD92B}" scale="85" showGridLines="0">
      <pageMargins left="0.7" right="0.7" top="0.75" bottom="0.75" header="0.3" footer="0.3"/>
      <pageSetup paperSize="9" scale="42" orientation="portrait" horizontalDpi="300" verticalDpi="300" r:id="rId26"/>
    </customSheetView>
    <customSheetView guid="{CEC8D9A4-667A-441A-B348-38BA69B851DA}" scale="85" showGridLines="0">
      <pageMargins left="0.7" right="0.7" top="0.75" bottom="0.75" header="0.3" footer="0.3"/>
      <pageSetup paperSize="9" scale="42" orientation="portrait" horizontalDpi="300" verticalDpi="300" r:id="rId27"/>
    </customSheetView>
    <customSheetView guid="{84F041DC-148A-40FE-A6D1-68C2D054DF55}" scale="85" showGridLines="0">
      <pageMargins left="0.7" right="0.7" top="0.75" bottom="0.75" header="0.3" footer="0.3"/>
      <pageSetup paperSize="9" scale="42" orientation="portrait" horizontalDpi="300" verticalDpi="300" r:id="rId28"/>
    </customSheetView>
    <customSheetView guid="{EA8DD5C4-37CD-4D83-93C6-8AAE3FA22626}" scale="85" showGridLines="0">
      <pageMargins left="0.7" right="0.7" top="0.75" bottom="0.75" header="0.3" footer="0.3"/>
      <pageSetup paperSize="9" scale="42" orientation="portrait" horizontalDpi="300" verticalDpi="300" r:id="rId29"/>
    </customSheetView>
    <customSheetView guid="{EB719729-E4E7-4A6B-A0F2-B45634A8A39C}" scale="85" showGridLines="0">
      <pageMargins left="0.7" right="0.7" top="0.75" bottom="0.75" header="0.3" footer="0.3"/>
      <pageSetup paperSize="9" scale="42" orientation="portrait" horizontalDpi="300" verticalDpi="300" r:id="rId30"/>
    </customSheetView>
    <customSheetView guid="{3BCE3315-BEC0-4AD9-A818-0BC0D795FE7B}" scale="85" showGridLines="0" printArea="1">
      <pageMargins left="0.7" right="0.7" top="0.75" bottom="0.75" header="0.3" footer="0.3"/>
      <pageSetup paperSize="9" scale="42" orientation="portrait" horizontalDpi="300" verticalDpi="300" r:id="rId31"/>
    </customSheetView>
    <customSheetView guid="{D5E8139D-26D3-42E5-96BB-6121322C48CB}" scale="85" showGridLines="0">
      <selection activeCell="J21" sqref="J21"/>
      <pageMargins left="0.7" right="0.7" top="0.75" bottom="0.75" header="0.3" footer="0.3"/>
      <pageSetup paperSize="9" scale="42" orientation="portrait" horizontalDpi="300" verticalDpi="300" r:id="rId32"/>
    </customSheetView>
    <customSheetView guid="{A7A537DD-3639-4028-8374-24EF93F7F50D}" scale="85" showGridLines="0" printArea="1">
      <selection activeCell="J21" sqref="J21"/>
      <pageMargins left="0.7" right="0.7" top="0.75" bottom="0.75" header="0.3" footer="0.3"/>
      <pageSetup paperSize="9" scale="42" orientation="portrait" horizontalDpi="300" verticalDpi="300" r:id="rId33"/>
    </customSheetView>
    <customSheetView guid="{0B51740E-E870-447D-82CF-F9426A0FDB8A}" scale="85" showGridLines="0">
      <selection activeCell="J21" sqref="J21"/>
      <pageMargins left="0.7" right="0.7" top="0.75" bottom="0.75" header="0.3" footer="0.3"/>
      <pageSetup paperSize="9" scale="42" orientation="portrait" horizontalDpi="300" verticalDpi="300" r:id="rId34"/>
    </customSheetView>
    <customSheetView guid="{B25978DA-B72A-4DF3-B7F6-0B7323E18582}" scale="85" showGridLines="0">
      <selection activeCell="J21" sqref="J21"/>
      <pageMargins left="0.7" right="0.7" top="0.75" bottom="0.75" header="0.3" footer="0.3"/>
      <pageSetup paperSize="9" scale="42" orientation="portrait" horizontalDpi="300" verticalDpi="300" r:id="rId35"/>
    </customSheetView>
    <customSheetView guid="{1FD8CC80-ABBD-4004-965D-7C3A94C6060A}" scale="85" showGridLines="0" printArea="1">
      <selection activeCell="U23" sqref="U23"/>
      <pageMargins left="0.7" right="0.7" top="0.75" bottom="0.75" header="0.3" footer="0.3"/>
      <pageSetup paperSize="9" scale="42" orientation="portrait" horizontalDpi="300" verticalDpi="300" r:id="rId36"/>
    </customSheetView>
    <customSheetView guid="{4B3B3520-A8B7-4246-A658-5E3046C11156}" scale="85" showGridLines="0" printArea="1">
      <selection activeCell="U23" sqref="U23"/>
      <pageMargins left="0.7" right="0.7" top="0.75" bottom="0.75" header="0.3" footer="0.3"/>
      <pageSetup paperSize="9" scale="42" orientation="portrait" horizontalDpi="300" verticalDpi="300" r:id="rId37"/>
    </customSheetView>
    <customSheetView guid="{8AC86257-3275-45B0-9EB5-FCC978284538}" scale="85" showGridLines="0">
      <selection activeCell="J21" sqref="J21"/>
      <pageMargins left="0.7" right="0.7" top="0.75" bottom="0.75" header="0.3" footer="0.3"/>
      <pageSetup paperSize="9" scale="42" orientation="portrait" horizontalDpi="300" verticalDpi="300" r:id="rId38"/>
    </customSheetView>
    <customSheetView guid="{E45D6C9F-29CA-4814-BB11-FCF7794E8FD9}" scale="85" showGridLines="0" printArea="1">
      <selection activeCell="J21" sqref="J21"/>
      <pageMargins left="0.7" right="0.7" top="0.75" bottom="0.75" header="0.3" footer="0.3"/>
      <pageSetup paperSize="9" scale="42" orientation="portrait" horizontalDpi="300" verticalDpi="300" r:id="rId39"/>
    </customSheetView>
    <customSheetView guid="{8B4E2514-D1F2-4DC0-817C-9C588D7DCCCB}" scale="85" showGridLines="0" printArea="1">
      <selection activeCell="U23" sqref="U23"/>
      <pageMargins left="0.7" right="0.7" top="0.75" bottom="0.75" header="0.3" footer="0.3"/>
      <pageSetup paperSize="9" scale="42" orientation="portrait" horizontalDpi="300" verticalDpi="300" r:id="rId40"/>
    </customSheetView>
    <customSheetView guid="{C0326AA0-4A84-4874-8CF5-FBF582EDE8E4}" scale="85" showGridLines="0" printArea="1">
      <selection activeCell="U23" sqref="U23"/>
      <pageMargins left="0.7" right="0.7" top="0.75" bottom="0.75" header="0.3" footer="0.3"/>
      <pageSetup paperSize="9" scale="42" orientation="portrait" horizontalDpi="300" verticalDpi="300" r:id="rId41"/>
    </customSheetView>
    <customSheetView guid="{59B93C71-A242-4D48-B468-4BF3F954629F}" scale="68" showGridLines="0" printArea="1" topLeftCell="I1">
      <selection activeCell="U30" sqref="U30"/>
      <pageMargins left="0.7" right="0.7" top="0.75" bottom="0.75" header="0.3" footer="0.3"/>
      <pageSetup paperSize="9" scale="42" orientation="portrait" horizontalDpi="300" verticalDpi="300" r:id="rId42"/>
    </customSheetView>
    <customSheetView guid="{1E58E4D1-4C75-4B8C-BEB1-17A46DD86746}" scale="85" showGridLines="0">
      <selection activeCell="J21" sqref="J21"/>
      <pageMargins left="0.7" right="0.7" top="0.75" bottom="0.75" header="0.3" footer="0.3"/>
      <pageSetup paperSize="9" scale="42" orientation="portrait" horizontalDpi="300" verticalDpi="300" r:id="rId43"/>
    </customSheetView>
    <customSheetView guid="{D71B0015-E1E5-4683-BC96-4B8372B0A92C}" scale="85" showGridLines="0" printArea="1">
      <selection activeCell="J21" sqref="J21"/>
      <pageMargins left="0.7" right="0.7" top="0.75" bottom="0.75" header="0.3" footer="0.3"/>
      <pageSetup paperSize="9" scale="42" orientation="portrait" horizontalDpi="300" verticalDpi="300" r:id="rId44"/>
    </customSheetView>
    <customSheetView guid="{7A9295A9-5D4A-4252-8AE5-EAA229FB3161}" scale="85" showGridLines="0" printArea="1">
      <selection activeCell="J21" sqref="J21"/>
      <pageMargins left="0.7" right="0.7" top="0.75" bottom="0.75" header="0.3" footer="0.3"/>
      <pageSetup paperSize="9" scale="42" orientation="portrait" horizontalDpi="300" verticalDpi="300" r:id="rId45"/>
    </customSheetView>
    <customSheetView guid="{034C4040-D496-4677-9760-C8AFC8A3816C}" scale="85" showGridLines="0">
      <selection activeCell="J21" sqref="J21"/>
      <pageMargins left="0.7" right="0.7" top="0.75" bottom="0.75" header="0.3" footer="0.3"/>
      <pageSetup paperSize="9" scale="42" orientation="portrait" horizontalDpi="300" verticalDpi="300" r:id="rId46"/>
    </customSheetView>
    <customSheetView guid="{430D13A4-4EC3-4F3B-94F5-67B604D20D98}" scale="85" showGridLines="0" printArea="1">
      <selection activeCell="J21" sqref="J21"/>
      <pageMargins left="0.7" right="0.7" top="0.75" bottom="0.75" header="0.3" footer="0.3"/>
      <pageSetup paperSize="9" scale="42" orientation="portrait" horizontalDpi="300" verticalDpi="300" r:id="rId47"/>
    </customSheetView>
    <customSheetView guid="{337CCED3-5E6B-4E3D-BC98-489707EF974E}" scale="85" showGridLines="0" printArea="1" topLeftCell="A4">
      <selection activeCell="J21" sqref="J21"/>
      <pageMargins left="0.7" right="0.7" top="0.75" bottom="0.75" header="0.3" footer="0.3"/>
      <pageSetup paperSize="9" scale="42" orientation="portrait" horizontalDpi="300" verticalDpi="300" r:id="rId48"/>
    </customSheetView>
    <customSheetView guid="{0EDD8A79-DA95-4C03-AB90-8EF8BEF7366A}" scale="85" showGridLines="0">
      <selection activeCell="J21" sqref="J21"/>
      <pageMargins left="0.7" right="0.7" top="0.75" bottom="0.75" header="0.3" footer="0.3"/>
      <pageSetup paperSize="9" scale="42" orientation="portrait" horizontalDpi="300" verticalDpi="300" r:id="rId49"/>
    </customSheetView>
    <customSheetView guid="{214495F1-9B71-47E5-887D-A07A1A95C8B8}" scale="85" showGridLines="0">
      <selection activeCell="J21" sqref="J21"/>
      <pageMargins left="0.7" right="0.7" top="0.75" bottom="0.75" header="0.3" footer="0.3"/>
      <pageSetup paperSize="9" scale="42" orientation="portrait" horizontalDpi="300" verticalDpi="300" r:id="rId50"/>
    </customSheetView>
    <customSheetView guid="{CD8CBEF9-02F2-47BF-8155-972E366007BB}" scale="85" showGridLines="0" printArea="1">
      <selection activeCell="J21" sqref="J21"/>
      <pageMargins left="0.7" right="0.7" top="0.75" bottom="0.75" header="0.3" footer="0.3"/>
      <pageSetup paperSize="9" scale="42" orientation="portrait" horizontalDpi="300" verticalDpi="300" r:id="rId51"/>
    </customSheetView>
    <customSheetView guid="{BD61EDB6-A93F-4890-AEDE-32E26E64EB3F}" scale="85" showGridLines="0" printArea="1">
      <selection activeCell="J21" sqref="J21"/>
      <pageMargins left="0.7" right="0.7" top="0.75" bottom="0.75" header="0.3" footer="0.3"/>
      <pageSetup paperSize="9" scale="42" orientation="portrait" horizontalDpi="300" verticalDpi="300" r:id="rId52"/>
    </customSheetView>
    <customSheetView guid="{2551149C-B400-4FF7-9C66-7D38AF192CD3}" scale="85" showGridLines="0">
      <selection activeCell="J21" sqref="J21"/>
      <pageMargins left="0.7" right="0.7" top="0.75" bottom="0.75" header="0.3" footer="0.3"/>
      <pageSetup paperSize="9" scale="42" orientation="portrait" horizontalDpi="300" verticalDpi="300" r:id="rId53"/>
    </customSheetView>
    <customSheetView guid="{F0A88F7F-B050-44D2-9557-2B68B424EAF3}" scale="85" showGridLines="0">
      <selection activeCell="J21" sqref="J21"/>
      <pageMargins left="0.7" right="0.7" top="0.75" bottom="0.75" header="0.3" footer="0.3"/>
      <pageSetup paperSize="9" scale="42" orientation="portrait" horizontalDpi="300" verticalDpi="300" r:id="rId54"/>
    </customSheetView>
    <customSheetView guid="{2868789A-41EF-4245-B3C9-D4B5F666F8F4}" scale="85" showGridLines="0" printArea="1">
      <selection activeCell="J21" sqref="J21"/>
      <pageMargins left="0.7" right="0.7" top="0.75" bottom="0.75" header="0.3" footer="0.3"/>
      <pageSetup paperSize="9" scale="42" orientation="portrait" horizontalDpi="300" verticalDpi="300" r:id="rId55"/>
    </customSheetView>
    <customSheetView guid="{D4061CCF-D275-4D76-9A0F-61EA73C6A533}" scale="85" showGridLines="0" printArea="1">
      <selection activeCell="J21" sqref="J21"/>
      <pageMargins left="0.7" right="0.7" top="0.75" bottom="0.75" header="0.3" footer="0.3"/>
      <pageSetup paperSize="9" scale="42" orientation="portrait" horizontalDpi="300" verticalDpi="300" r:id="rId56"/>
    </customSheetView>
    <customSheetView guid="{EDD10121-F027-40CB-A383-1ABBBA7824D4}" scale="85" showGridLines="0" printArea="1">
      <selection activeCell="J21" sqref="J21"/>
      <pageMargins left="0.7" right="0.7" top="0.75" bottom="0.75" header="0.3" footer="0.3"/>
      <pageSetup paperSize="9" scale="42" orientation="portrait" horizontalDpi="300" verticalDpi="300" r:id="rId57"/>
    </customSheetView>
    <customSheetView guid="{D6BD57F8-F6EE-4534-8181-C57064A1B98C}" showGridLines="0" topLeftCell="G1">
      <selection activeCell="AB11" sqref="AB11"/>
      <pageMargins left="0.7" right="0.7" top="0.75" bottom="0.75" header="0.3" footer="0.3"/>
      <pageSetup paperSize="9" scale="42" orientation="portrait" horizontalDpi="300" verticalDpi="300" r:id="rId58"/>
    </customSheetView>
    <customSheetView guid="{277459B4-A39D-41CB-B2BE-AB6578293E76}" showGridLines="0" printArea="1" topLeftCell="G1">
      <selection activeCell="AB11" sqref="AB11"/>
      <pageMargins left="0.7" right="0.7" top="0.75" bottom="0.75" header="0.3" footer="0.3"/>
      <pageSetup paperSize="9" scale="42" orientation="portrait" horizontalDpi="300" verticalDpi="300" r:id="rId59"/>
    </customSheetView>
  </customSheetViews>
  <phoneticPr fontId="7"/>
  <hyperlinks>
    <hyperlink ref="N1" location="目次!A1" display="目次へ戻る"/>
  </hyperlinks>
  <pageMargins left="0.7" right="0.7" top="0.75" bottom="0.75" header="0.3" footer="0.3"/>
  <pageSetup paperSize="9" scale="42" orientation="portrait" horizontalDpi="300" verticalDpi="300" r:id="rId60"/>
  <drawing r:id="rId6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8"/>
  <sheetViews>
    <sheetView showGridLines="0" zoomScale="85" zoomScaleNormal="100" zoomScaleSheetLayoutView="100" workbookViewId="0">
      <selection activeCell="K27" sqref="K27"/>
    </sheetView>
  </sheetViews>
  <sheetFormatPr defaultColWidth="9" defaultRowHeight="12"/>
  <cols>
    <col min="1" max="2" width="11.875" style="375" customWidth="1"/>
    <col min="3" max="7" width="14.625" style="375" customWidth="1"/>
    <col min="8" max="16384" width="9" style="375"/>
  </cols>
  <sheetData>
    <row r="1" spans="1:10" ht="15.95" customHeight="1">
      <c r="H1" s="395" t="s">
        <v>399</v>
      </c>
    </row>
    <row r="2" spans="1:10" ht="15.95" customHeight="1">
      <c r="A2" s="375" t="s">
        <v>951</v>
      </c>
      <c r="J2" s="20" t="s">
        <v>951</v>
      </c>
    </row>
    <row r="3" spans="1:10" ht="15.95" customHeight="1"/>
    <row r="4" spans="1:10" ht="15.95" customHeight="1"/>
    <row r="5" spans="1:10" ht="37.5" customHeight="1">
      <c r="A5" s="385" t="s">
        <v>343</v>
      </c>
      <c r="B5" s="385" t="s">
        <v>344</v>
      </c>
      <c r="C5" s="411" t="s">
        <v>950</v>
      </c>
      <c r="D5" s="387" t="s">
        <v>937</v>
      </c>
      <c r="E5" s="387" t="s">
        <v>936</v>
      </c>
      <c r="F5" s="411" t="s">
        <v>949</v>
      </c>
      <c r="G5" s="410" t="s">
        <v>948</v>
      </c>
    </row>
    <row r="6" spans="1:10" ht="22.5" customHeight="1">
      <c r="A6" s="385">
        <v>2011</v>
      </c>
      <c r="B6" s="385" t="s">
        <v>580</v>
      </c>
      <c r="C6" s="384">
        <v>14164.677098</v>
      </c>
      <c r="D6" s="384">
        <v>13852.950924999999</v>
      </c>
      <c r="E6" s="408">
        <v>97.799270884586448</v>
      </c>
      <c r="F6" s="384">
        <v>157783</v>
      </c>
      <c r="G6" s="384">
        <v>42310</v>
      </c>
    </row>
    <row r="7" spans="1:10" ht="22.5" customHeight="1">
      <c r="A7" s="385">
        <v>2012</v>
      </c>
      <c r="B7" s="385" t="s">
        <v>345</v>
      </c>
      <c r="C7" s="384">
        <v>14673.414117</v>
      </c>
      <c r="D7" s="384">
        <v>14379.971491</v>
      </c>
      <c r="E7" s="408">
        <v>98.000174849150952</v>
      </c>
      <c r="F7" s="384">
        <v>156425</v>
      </c>
      <c r="G7" s="384">
        <v>44812</v>
      </c>
    </row>
    <row r="8" spans="1:10" ht="22.5" customHeight="1">
      <c r="A8" s="385">
        <v>2013</v>
      </c>
      <c r="B8" s="385" t="s">
        <v>346</v>
      </c>
      <c r="C8" s="384">
        <v>15893.847948000001</v>
      </c>
      <c r="D8" s="384">
        <v>15564.348499</v>
      </c>
      <c r="E8" s="408">
        <v>97.926874284452538</v>
      </c>
      <c r="F8" s="384">
        <v>160149</v>
      </c>
      <c r="G8" s="384">
        <v>48767</v>
      </c>
    </row>
    <row r="9" spans="1:10" ht="22.5" customHeight="1">
      <c r="A9" s="385">
        <v>2014</v>
      </c>
      <c r="B9" s="385" t="s">
        <v>347</v>
      </c>
      <c r="C9" s="384">
        <v>16551.875481999999</v>
      </c>
      <c r="D9" s="384">
        <v>16220.128865999999</v>
      </c>
      <c r="E9" s="408">
        <v>97.995715854914621</v>
      </c>
      <c r="F9" s="384">
        <v>162412</v>
      </c>
      <c r="G9" s="384">
        <v>50761</v>
      </c>
    </row>
    <row r="10" spans="1:10" ht="22.5" customHeight="1">
      <c r="A10" s="385">
        <v>2015</v>
      </c>
      <c r="B10" s="385" t="s">
        <v>348</v>
      </c>
      <c r="C10" s="384">
        <v>16969.848419999998</v>
      </c>
      <c r="D10" s="384">
        <v>16636.908476000001</v>
      </c>
      <c r="E10" s="408">
        <v>98.038049982770559</v>
      </c>
      <c r="F10" s="384">
        <v>164084</v>
      </c>
      <c r="G10" s="384">
        <v>51926</v>
      </c>
    </row>
    <row r="11" spans="1:10" ht="22.5" customHeight="1">
      <c r="A11" s="385">
        <v>2016</v>
      </c>
      <c r="B11" s="385" t="s">
        <v>349</v>
      </c>
      <c r="C11" s="384">
        <v>17253.471461000001</v>
      </c>
      <c r="D11" s="384">
        <v>16980.135619000001</v>
      </c>
      <c r="E11" s="408">
        <v>98.415763212534628</v>
      </c>
      <c r="F11" s="384">
        <v>166839</v>
      </c>
      <c r="G11" s="384">
        <v>52713</v>
      </c>
    </row>
    <row r="12" spans="1:10" ht="22.5" customHeight="1">
      <c r="A12" s="385">
        <v>2017</v>
      </c>
      <c r="B12" s="385" t="s">
        <v>350</v>
      </c>
      <c r="C12" s="384">
        <v>17840.753165999999</v>
      </c>
      <c r="D12" s="384">
        <v>17544.866808999999</v>
      </c>
      <c r="E12" s="409">
        <v>98.34</v>
      </c>
      <c r="F12" s="384">
        <v>167448</v>
      </c>
      <c r="G12" s="384">
        <v>54584</v>
      </c>
    </row>
    <row r="13" spans="1:10" ht="22.5" customHeight="1">
      <c r="A13" s="385">
        <v>2018</v>
      </c>
      <c r="B13" s="385" t="s">
        <v>351</v>
      </c>
      <c r="C13" s="384">
        <v>17833.283582</v>
      </c>
      <c r="D13" s="384">
        <v>17581.963393999999</v>
      </c>
      <c r="E13" s="409">
        <v>98.59</v>
      </c>
      <c r="F13" s="384">
        <v>168046</v>
      </c>
      <c r="G13" s="384">
        <v>54755</v>
      </c>
    </row>
    <row r="14" spans="1:10" ht="22.5" customHeight="1">
      <c r="A14" s="385">
        <v>2019</v>
      </c>
      <c r="B14" s="385" t="s">
        <v>352</v>
      </c>
      <c r="C14" s="384">
        <v>17730.990325999999</v>
      </c>
      <c r="D14" s="384">
        <v>17518.371243000001</v>
      </c>
      <c r="E14" s="408">
        <v>98.8</v>
      </c>
      <c r="F14" s="378">
        <v>169049</v>
      </c>
      <c r="G14" s="384">
        <v>54707</v>
      </c>
    </row>
    <row r="15" spans="1:10" ht="22.5" customHeight="1">
      <c r="A15" s="407">
        <v>2020</v>
      </c>
      <c r="B15" s="407" t="s">
        <v>556</v>
      </c>
      <c r="C15" s="381">
        <v>17662.474576000001</v>
      </c>
      <c r="D15" s="381">
        <v>17421.823519000001</v>
      </c>
      <c r="E15" s="406">
        <v>98.64</v>
      </c>
      <c r="F15" s="378">
        <v>169835</v>
      </c>
      <c r="G15" s="381">
        <v>54683</v>
      </c>
    </row>
    <row r="16" spans="1:10" ht="22.5" customHeight="1">
      <c r="A16" s="753">
        <v>2021</v>
      </c>
      <c r="B16" s="753" t="s">
        <v>585</v>
      </c>
      <c r="C16" s="742">
        <v>17636</v>
      </c>
      <c r="D16" s="742">
        <v>17436</v>
      </c>
      <c r="E16" s="754">
        <v>98.87</v>
      </c>
      <c r="F16" s="742">
        <v>167671</v>
      </c>
      <c r="G16" s="742">
        <v>54873</v>
      </c>
    </row>
    <row r="17" spans="1:7" ht="22.5" customHeight="1">
      <c r="A17" s="405">
        <v>2022</v>
      </c>
      <c r="B17" s="405" t="s">
        <v>632</v>
      </c>
      <c r="C17" s="378">
        <v>17847</v>
      </c>
      <c r="D17" s="378">
        <v>17648</v>
      </c>
      <c r="E17" s="404">
        <v>98.88</v>
      </c>
      <c r="F17" s="378">
        <v>167723</v>
      </c>
      <c r="G17" s="378">
        <v>55824</v>
      </c>
    </row>
    <row r="18" spans="1:7" ht="22.5" customHeight="1">
      <c r="A18" s="405">
        <v>2023</v>
      </c>
      <c r="B18" s="405" t="s">
        <v>1593</v>
      </c>
      <c r="C18" s="378">
        <v>17978</v>
      </c>
      <c r="D18" s="378">
        <v>17757</v>
      </c>
      <c r="E18" s="404">
        <v>98.77</v>
      </c>
      <c r="F18" s="378">
        <v>168590</v>
      </c>
      <c r="G18" s="378">
        <v>56627</v>
      </c>
    </row>
  </sheetData>
  <customSheetViews>
    <customSheetView guid="{7638DF67-4320-4B2E-8CED-F30400A22A6F}"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1"/>
    </customSheetView>
    <customSheetView guid="{033C36F7-E1E4-46BF-954B-BBA7310CE75C}" scale="85" showGridLines="0">
      <selection activeCell="C17" sqref="C17:G17"/>
      <colBreaks count="1" manualBreakCount="1">
        <brk id="8" max="27" man="1"/>
      </colBreaks>
      <pageMargins left="0.7" right="0.7" top="0.75" bottom="0.75" header="0.3" footer="0.3"/>
      <pageSetup paperSize="9" scale="54" orientation="portrait" horizontalDpi="1200" verticalDpi="1200" r:id="rId2"/>
    </customSheetView>
    <customSheetView guid="{36472B0F-2A8F-4437-8A5B-DB8B4B6E968E}" scale="85" showGridLines="0" printArea="1">
      <selection activeCell="H17" sqref="H17"/>
      <colBreaks count="1" manualBreakCount="1">
        <brk id="8" max="27" man="1"/>
      </colBreaks>
      <pageMargins left="0.7" right="0.7" top="0.75" bottom="0.75" header="0.3" footer="0.3"/>
      <pageSetup paperSize="9" scale="54" orientation="portrait" horizontalDpi="1200" verticalDpi="1200" r:id="rId3"/>
    </customSheetView>
    <customSheetView guid="{2D0A6E8D-0408-4801-8FAA-C5FD88FF0EC2}" scale="85" showGridLines="0">
      <selection activeCell="C17" sqref="C17:G17"/>
      <colBreaks count="1" manualBreakCount="1">
        <brk id="8" max="27" man="1"/>
      </colBreaks>
      <pageMargins left="0.7" right="0.7" top="0.75" bottom="0.75" header="0.3" footer="0.3"/>
      <pageSetup paperSize="9" scale="54" orientation="portrait" horizontalDpi="1200" verticalDpi="1200" r:id="rId4"/>
    </customSheetView>
    <customSheetView guid="{CCAE2F8D-A096-471A-A5DB-761473E75C80}"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5"/>
    </customSheetView>
    <customSheetView guid="{A70FDA42-82B2-4F14-8984-2E2044C05861}" scale="85" showGridLines="0">
      <selection activeCell="C17" sqref="C17:G17"/>
      <colBreaks count="1" manualBreakCount="1">
        <brk id="8" max="27" man="1"/>
      </colBreaks>
      <pageMargins left="0.7" right="0.7" top="0.75" bottom="0.75" header="0.3" footer="0.3"/>
      <pageSetup paperSize="9" scale="54" orientation="portrait" horizontalDpi="1200" verticalDpi="1200" r:id="rId6"/>
    </customSheetView>
    <customSheetView guid="{F8F8F397-D6A3-4BD0-9E53-3D39483D1CBF}" scale="85" showGridLines="0">
      <selection activeCell="C17" sqref="C17:G17"/>
      <colBreaks count="1" manualBreakCount="1">
        <brk id="8" max="27" man="1"/>
      </colBreaks>
      <pageMargins left="0.7" right="0.7" top="0.75" bottom="0.75" header="0.3" footer="0.3"/>
      <pageSetup paperSize="9" scale="54" orientation="portrait" horizontalDpi="1200" verticalDpi="1200" r:id="rId7"/>
    </customSheetView>
    <customSheetView guid="{D673FFEC-E07D-49B9-A0FC-BCF5FDFD2C67}" scale="85" showGridLines="0">
      <selection activeCell="H17" sqref="H17"/>
      <colBreaks count="1" manualBreakCount="1">
        <brk id="8" max="27" man="1"/>
      </colBreaks>
      <pageMargins left="0.7" right="0.7" top="0.75" bottom="0.75" header="0.3" footer="0.3"/>
      <pageSetup paperSize="9" scale="54" orientation="portrait" horizontalDpi="1200" verticalDpi="1200" r:id="rId8"/>
    </customSheetView>
    <customSheetView guid="{EE98275F-E3BA-4A7E-BE2A-0F7F35847352}" scale="85" showGridLines="0" printArea="1">
      <selection activeCell="H17" sqref="H17"/>
      <colBreaks count="1" manualBreakCount="1">
        <brk id="8" max="27" man="1"/>
      </colBreaks>
      <pageMargins left="0.7" right="0.7" top="0.75" bottom="0.75" header="0.3" footer="0.3"/>
      <pageSetup paperSize="9" scale="54" orientation="portrait" horizontalDpi="1200" verticalDpi="1200" r:id="rId9"/>
    </customSheetView>
    <customSheetView guid="{97E03D02-D480-4666-A6E1-59D4144B3FD9}"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10"/>
    </customSheetView>
    <customSheetView guid="{9A3FFD83-48B2-47DA-8A5E-53892F5AF928}"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11"/>
    </customSheetView>
    <customSheetView guid="{717D5D0E-03BD-42FE-B02F-A9FF9CADF1A5}" scale="85" showGridLines="0">
      <selection activeCell="C17" sqref="C17:G17"/>
      <colBreaks count="1" manualBreakCount="1">
        <brk id="8" max="27" man="1"/>
      </colBreaks>
      <pageMargins left="0.7" right="0.7" top="0.75" bottom="0.75" header="0.3" footer="0.3"/>
      <pageSetup paperSize="9" scale="54" orientation="portrait" horizontalDpi="1200" verticalDpi="1200" r:id="rId12"/>
    </customSheetView>
    <customSheetView guid="{30A2590E-B68F-488E-B4E2-55E3D8A53AAC}" scale="85" showGridLines="0">
      <colBreaks count="1" manualBreakCount="1">
        <brk id="8" max="27" man="1"/>
      </colBreaks>
      <pageMargins left="0.7" right="0.7" top="0.75" bottom="0.75" header="0.3" footer="0.3"/>
      <pageSetup paperSize="9" scale="54" orientation="portrait" horizontalDpi="1200" verticalDpi="1200" r:id="rId13"/>
    </customSheetView>
    <customSheetView guid="{031DD57E-C293-423A-8DF7-B2FDC9241663}" scale="85" showGridLines="0">
      <colBreaks count="1" manualBreakCount="1">
        <brk id="8" max="27" man="1"/>
      </colBreaks>
      <pageMargins left="0.7" right="0.7" top="0.75" bottom="0.75" header="0.3" footer="0.3"/>
      <pageSetup paperSize="9" scale="54" orientation="portrait" horizontalDpi="1200" verticalDpi="1200" r:id="rId14"/>
    </customSheetView>
    <customSheetView guid="{F9B3178F-FE3C-420E-BE2A-18A94A5552B8}" scale="85" showGridLines="0">
      <colBreaks count="1" manualBreakCount="1">
        <brk id="8" max="27" man="1"/>
      </colBreaks>
      <pageMargins left="0.7" right="0.7" top="0.75" bottom="0.75" header="0.3" footer="0.3"/>
      <pageSetup paperSize="9" scale="54" orientation="portrait" horizontalDpi="1200" verticalDpi="1200" r:id="rId15"/>
    </customSheetView>
    <customSheetView guid="{F314B098-4B95-4B92-8423-CB04A69922DF}"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16"/>
    </customSheetView>
    <customSheetView guid="{BBA60712-7519-46EB-A3CF-B043CF2D8D90}"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17"/>
    </customSheetView>
    <customSheetView guid="{FAEA9D20-506D-4159-8291-B8ED06C29A08}" scale="85" showGridLines="0">
      <selection activeCell="C17" sqref="C17:G17"/>
      <colBreaks count="1" manualBreakCount="1">
        <brk id="8" max="27" man="1"/>
      </colBreaks>
      <pageMargins left="0.7" right="0.7" top="0.75" bottom="0.75" header="0.3" footer="0.3"/>
      <pageSetup paperSize="9" scale="54" orientation="portrait" horizontalDpi="1200" verticalDpi="1200" r:id="rId18"/>
    </customSheetView>
    <customSheetView guid="{499C3B7B-ECFB-4FFB-BA0B-0B7B9DCC326F}" scale="85" showGridLines="0" printArea="1">
      <colBreaks count="1" manualBreakCount="1">
        <brk id="8" max="27" man="1"/>
      </colBreaks>
      <pageMargins left="0.7" right="0.7" top="0.75" bottom="0.75" header="0.3" footer="0.3"/>
      <pageSetup paperSize="9" scale="54" orientation="portrait" horizontalDpi="1200" verticalDpi="1200" r:id="rId19"/>
    </customSheetView>
    <customSheetView guid="{582EB886-5348-41F7-B6C3-7D5782D3ACD9}" scale="85" showGridLines="0">
      <colBreaks count="1" manualBreakCount="1">
        <brk id="8" max="27" man="1"/>
      </colBreaks>
      <pageMargins left="0.7" right="0.7" top="0.75" bottom="0.75" header="0.3" footer="0.3"/>
      <pageSetup paperSize="9" scale="54" orientation="portrait" horizontalDpi="1200" verticalDpi="1200" r:id="rId20"/>
    </customSheetView>
    <customSheetView guid="{67A28A89-E198-4A6E-809F-7C1EE1D592B0}" scale="85" showGridLines="0" printArea="1">
      <colBreaks count="1" manualBreakCount="1">
        <brk id="8" max="27" man="1"/>
      </colBreaks>
      <pageMargins left="0.7" right="0.7" top="0.75" bottom="0.75" header="0.3" footer="0.3"/>
      <pageSetup paperSize="9" scale="54" orientation="portrait" horizontalDpi="1200" verticalDpi="1200" r:id="rId21"/>
    </customSheetView>
    <customSheetView guid="{CED0B8D9-B004-48AD-A858-70C151F3F6A0}" scale="85" showGridLines="0">
      <colBreaks count="1" manualBreakCount="1">
        <brk id="8" max="27" man="1"/>
      </colBreaks>
      <pageMargins left="0.7" right="0.7" top="0.75" bottom="0.75" header="0.3" footer="0.3"/>
      <pageSetup paperSize="9" scale="54" orientation="portrait" horizontalDpi="1200" verticalDpi="1200" r:id="rId22"/>
    </customSheetView>
    <customSheetView guid="{76A99285-706C-47CC-88FC-63EDE717FCB7}" scale="85" showGridLines="0">
      <colBreaks count="1" manualBreakCount="1">
        <brk id="8" max="27" man="1"/>
      </colBreaks>
      <pageMargins left="0.7" right="0.7" top="0.75" bottom="0.75" header="0.3" footer="0.3"/>
      <pageSetup paperSize="9" scale="54" orientation="portrait" horizontalDpi="1200" verticalDpi="1200" r:id="rId23"/>
    </customSheetView>
    <customSheetView guid="{00865AC3-5823-4499-87D6-A32864153DFC}" scale="85" showGridLines="0">
      <colBreaks count="1" manualBreakCount="1">
        <brk id="8" max="27" man="1"/>
      </colBreaks>
      <pageMargins left="0.7" right="0.7" top="0.75" bottom="0.75" header="0.3" footer="0.3"/>
      <pageSetup paperSize="9" scale="54" orientation="portrait" horizontalDpi="1200" verticalDpi="1200" r:id="rId24"/>
    </customSheetView>
    <customSheetView guid="{441DB8A6-A33C-419D-875A-3F2FFBE6E0E8}" scale="85" showGridLines="0">
      <colBreaks count="1" manualBreakCount="1">
        <brk id="8" max="27" man="1"/>
      </colBreaks>
      <pageMargins left="0.7" right="0.7" top="0.75" bottom="0.75" header="0.3" footer="0.3"/>
      <pageSetup paperSize="9" scale="54" orientation="portrait" horizontalDpi="1200" verticalDpi="1200" r:id="rId25"/>
    </customSheetView>
    <customSheetView guid="{2BC28E4B-9C81-4843-8B55-63150A8DD92B}" scale="85" showGridLines="0">
      <colBreaks count="1" manualBreakCount="1">
        <brk id="8" max="27" man="1"/>
      </colBreaks>
      <pageMargins left="0.7" right="0.7" top="0.75" bottom="0.75" header="0.3" footer="0.3"/>
      <pageSetup paperSize="9" scale="54" orientation="portrait" horizontalDpi="1200" verticalDpi="1200" r:id="rId26"/>
    </customSheetView>
    <customSheetView guid="{CEC8D9A4-667A-441A-B348-38BA69B851DA}" scale="85" showGridLines="0">
      <colBreaks count="1" manualBreakCount="1">
        <brk id="8" max="27" man="1"/>
      </colBreaks>
      <pageMargins left="0.7" right="0.7" top="0.75" bottom="0.75" header="0.3" footer="0.3"/>
      <pageSetup paperSize="9" scale="54" orientation="portrait" horizontalDpi="1200" verticalDpi="1200" r:id="rId27"/>
    </customSheetView>
    <customSheetView guid="{84F041DC-148A-40FE-A6D1-68C2D054DF55}" scale="85" showGridLines="0">
      <colBreaks count="1" manualBreakCount="1">
        <brk id="8" max="27" man="1"/>
      </colBreaks>
      <pageMargins left="0.7" right="0.7" top="0.75" bottom="0.75" header="0.3" footer="0.3"/>
      <pageSetup paperSize="9" scale="54" orientation="portrait" horizontalDpi="1200" verticalDpi="1200" r:id="rId28"/>
    </customSheetView>
    <customSheetView guid="{EA8DD5C4-37CD-4D83-93C6-8AAE3FA22626}" scale="85" showGridLines="0">
      <colBreaks count="1" manualBreakCount="1">
        <brk id="8" max="27" man="1"/>
      </colBreaks>
      <pageMargins left="0.7" right="0.7" top="0.75" bottom="0.75" header="0.3" footer="0.3"/>
      <pageSetup paperSize="9" scale="54" orientation="portrait" horizontalDpi="1200" verticalDpi="1200" r:id="rId29"/>
    </customSheetView>
    <customSheetView guid="{EB719729-E4E7-4A6B-A0F2-B45634A8A39C}" scale="85" showGridLines="0">
      <colBreaks count="1" manualBreakCount="1">
        <brk id="8" max="27" man="1"/>
      </colBreaks>
      <pageMargins left="0.7" right="0.7" top="0.75" bottom="0.75" header="0.3" footer="0.3"/>
      <pageSetup paperSize="9" scale="54" orientation="portrait" horizontalDpi="1200" verticalDpi="1200" r:id="rId30"/>
    </customSheetView>
    <customSheetView guid="{3BCE3315-BEC0-4AD9-A818-0BC0D795FE7B}" scale="85" showGridLines="0" printArea="1">
      <colBreaks count="1" manualBreakCount="1">
        <brk id="8" max="27" man="1"/>
      </colBreaks>
      <pageMargins left="0.7" right="0.7" top="0.75" bottom="0.75" header="0.3" footer="0.3"/>
      <pageSetup paperSize="9" scale="54" orientation="portrait" horizontalDpi="1200" verticalDpi="1200" r:id="rId31"/>
    </customSheetView>
    <customSheetView guid="{D5E8139D-26D3-42E5-96BB-6121322C48CB}" scale="85" showGridLines="0">
      <colBreaks count="1" manualBreakCount="1">
        <brk id="8" max="27" man="1"/>
      </colBreaks>
      <pageMargins left="0.7" right="0.7" top="0.75" bottom="0.75" header="0.3" footer="0.3"/>
      <pageSetup paperSize="9" scale="54" orientation="portrait" horizontalDpi="1200" verticalDpi="1200" r:id="rId32"/>
    </customSheetView>
    <customSheetView guid="{A7A537DD-3639-4028-8374-24EF93F7F50D}" scale="85" showGridLines="0" printArea="1">
      <colBreaks count="1" manualBreakCount="1">
        <brk id="8" max="27" man="1"/>
      </colBreaks>
      <pageMargins left="0.7" right="0.7" top="0.75" bottom="0.75" header="0.3" footer="0.3"/>
      <pageSetup paperSize="9" scale="54" orientation="portrait" horizontalDpi="1200" verticalDpi="1200" r:id="rId33"/>
    </customSheetView>
    <customSheetView guid="{0B51740E-E870-447D-82CF-F9426A0FDB8A}" scale="85" showGridLines="0">
      <colBreaks count="1" manualBreakCount="1">
        <brk id="8" max="27" man="1"/>
      </colBreaks>
      <pageMargins left="0.7" right="0.7" top="0.75" bottom="0.75" header="0.3" footer="0.3"/>
      <pageSetup paperSize="9" scale="54" orientation="portrait" horizontalDpi="1200" verticalDpi="1200" r:id="rId34"/>
    </customSheetView>
    <customSheetView guid="{B25978DA-B72A-4DF3-B7F6-0B7323E18582}" scale="85" showGridLines="0">
      <selection activeCell="C17" sqref="C17:G17"/>
      <colBreaks count="1" manualBreakCount="1">
        <brk id="8" max="27" man="1"/>
      </colBreaks>
      <pageMargins left="0.7" right="0.7" top="0.75" bottom="0.75" header="0.3" footer="0.3"/>
      <pageSetup paperSize="9" scale="54" orientation="portrait" horizontalDpi="1200" verticalDpi="1200" r:id="rId35"/>
    </customSheetView>
    <customSheetView guid="{1FD8CC80-ABBD-4004-965D-7C3A94C6060A}" scale="85" showGridLines="0" printArea="1">
      <colBreaks count="1" manualBreakCount="1">
        <brk id="8" max="27" man="1"/>
      </colBreaks>
      <pageMargins left="0.7" right="0.7" top="0.75" bottom="0.75" header="0.3" footer="0.3"/>
      <pageSetup paperSize="9" scale="54" orientation="portrait" horizontalDpi="1200" verticalDpi="1200" r:id="rId36"/>
    </customSheetView>
    <customSheetView guid="{4B3B3520-A8B7-4246-A658-5E3046C11156}" scale="85" showGridLines="0" printArea="1">
      <colBreaks count="1" manualBreakCount="1">
        <brk id="8" max="27" man="1"/>
      </colBreaks>
      <pageMargins left="0.7" right="0.7" top="0.75" bottom="0.75" header="0.3" footer="0.3"/>
      <pageSetup paperSize="9" scale="54" orientation="portrait" horizontalDpi="1200" verticalDpi="1200" r:id="rId37"/>
    </customSheetView>
    <customSheetView guid="{8AC86257-3275-45B0-9EB5-FCC978284538}" scale="85" showGridLines="0">
      <selection activeCell="C17" sqref="C17:G17"/>
      <colBreaks count="1" manualBreakCount="1">
        <brk id="8" max="27" man="1"/>
      </colBreaks>
      <pageMargins left="0.7" right="0.7" top="0.75" bottom="0.75" header="0.3" footer="0.3"/>
      <pageSetup paperSize="9" scale="54" orientation="portrait" horizontalDpi="1200" verticalDpi="1200" r:id="rId38"/>
    </customSheetView>
    <customSheetView guid="{E45D6C9F-29CA-4814-BB11-FCF7794E8FD9}"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39"/>
    </customSheetView>
    <customSheetView guid="{8B4E2514-D1F2-4DC0-817C-9C588D7DCCCB}" scale="85" showGridLines="0" printArea="1">
      <selection activeCell="H17" sqref="H17"/>
      <colBreaks count="1" manualBreakCount="1">
        <brk id="8" max="27" man="1"/>
      </colBreaks>
      <pageMargins left="0.7" right="0.7" top="0.75" bottom="0.75" header="0.3" footer="0.3"/>
      <pageSetup paperSize="9" scale="54" orientation="portrait" horizontalDpi="1200" verticalDpi="1200" r:id="rId40"/>
    </customSheetView>
    <customSheetView guid="{C0326AA0-4A84-4874-8CF5-FBF582EDE8E4}" scale="85" showGridLines="0" printArea="1">
      <selection activeCell="H17" sqref="H17"/>
      <colBreaks count="1" manualBreakCount="1">
        <brk id="8" max="27" man="1"/>
      </colBreaks>
      <pageMargins left="0.7" right="0.7" top="0.75" bottom="0.75" header="0.3" footer="0.3"/>
      <pageSetup paperSize="9" scale="54" orientation="portrait" horizontalDpi="1200" verticalDpi="1200" r:id="rId41"/>
    </customSheetView>
    <customSheetView guid="{59B93C71-A242-4D48-B468-4BF3F954629F}" scale="85" showGridLines="0" printArea="1">
      <selection activeCell="C18" sqref="C18:G18"/>
      <colBreaks count="1" manualBreakCount="1">
        <brk id="8" max="27" man="1"/>
      </colBreaks>
      <pageMargins left="0.7" right="0.7" top="0.75" bottom="0.75" header="0.3" footer="0.3"/>
      <pageSetup paperSize="9" scale="54" orientation="portrait" horizontalDpi="1200" verticalDpi="1200" r:id="rId42"/>
    </customSheetView>
    <customSheetView guid="{1E58E4D1-4C75-4B8C-BEB1-17A46DD86746}" scale="85" showGridLines="0">
      <selection activeCell="C17" sqref="C17:G17"/>
      <colBreaks count="1" manualBreakCount="1">
        <brk id="8" max="27" man="1"/>
      </colBreaks>
      <pageMargins left="0.7" right="0.7" top="0.75" bottom="0.75" header="0.3" footer="0.3"/>
      <pageSetup paperSize="9" scale="54" orientation="portrait" horizontalDpi="1200" verticalDpi="1200" r:id="rId43"/>
    </customSheetView>
    <customSheetView guid="{D71B0015-E1E5-4683-BC96-4B8372B0A92C}"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44"/>
    </customSheetView>
    <customSheetView guid="{7A9295A9-5D4A-4252-8AE5-EAA229FB3161}"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45"/>
    </customSheetView>
    <customSheetView guid="{034C4040-D496-4677-9760-C8AFC8A3816C}" scale="85" showGridLines="0">
      <selection activeCell="C17" sqref="C17:G17"/>
      <colBreaks count="1" manualBreakCount="1">
        <brk id="8" max="27" man="1"/>
      </colBreaks>
      <pageMargins left="0.7" right="0.7" top="0.75" bottom="0.75" header="0.3" footer="0.3"/>
      <pageSetup paperSize="9" scale="54" orientation="portrait" horizontalDpi="1200" verticalDpi="1200" r:id="rId46"/>
    </customSheetView>
    <customSheetView guid="{430D13A4-4EC3-4F3B-94F5-67B604D20D98}"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47"/>
    </customSheetView>
    <customSheetView guid="{337CCED3-5E6B-4E3D-BC98-489707EF974E}"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48"/>
    </customSheetView>
    <customSheetView guid="{0EDD8A79-DA95-4C03-AB90-8EF8BEF7366A}" scale="85" showGridLines="0">
      <selection activeCell="C17" sqref="C17:G17"/>
      <colBreaks count="1" manualBreakCount="1">
        <brk id="8" max="27" man="1"/>
      </colBreaks>
      <pageMargins left="0.7" right="0.7" top="0.75" bottom="0.75" header="0.3" footer="0.3"/>
      <pageSetup paperSize="9" scale="54" orientation="portrait" horizontalDpi="1200" verticalDpi="1200" r:id="rId49"/>
    </customSheetView>
    <customSheetView guid="{214495F1-9B71-47E5-887D-A07A1A95C8B8}" scale="85" showGridLines="0">
      <selection activeCell="C17" sqref="C17:G17"/>
      <colBreaks count="1" manualBreakCount="1">
        <brk id="8" max="27" man="1"/>
      </colBreaks>
      <pageMargins left="0.7" right="0.7" top="0.75" bottom="0.75" header="0.3" footer="0.3"/>
      <pageSetup paperSize="9" scale="54" orientation="portrait" horizontalDpi="1200" verticalDpi="1200" r:id="rId50"/>
    </customSheetView>
    <customSheetView guid="{CD8CBEF9-02F2-47BF-8155-972E366007BB}"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51"/>
    </customSheetView>
    <customSheetView guid="{BD61EDB6-A93F-4890-AEDE-32E26E64EB3F}"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52"/>
    </customSheetView>
    <customSheetView guid="{2551149C-B400-4FF7-9C66-7D38AF192CD3}" scale="85" showGridLines="0">
      <selection activeCell="C17" sqref="C17:G17"/>
      <colBreaks count="1" manualBreakCount="1">
        <brk id="8" max="27" man="1"/>
      </colBreaks>
      <pageMargins left="0.7" right="0.7" top="0.75" bottom="0.75" header="0.3" footer="0.3"/>
      <pageSetup paperSize="9" scale="54" orientation="portrait" horizontalDpi="1200" verticalDpi="1200" r:id="rId53"/>
    </customSheetView>
    <customSheetView guid="{F0A88F7F-B050-44D2-9557-2B68B424EAF3}" scale="85" showGridLines="0">
      <selection activeCell="C17" sqref="C17:G17"/>
      <colBreaks count="1" manualBreakCount="1">
        <brk id="8" max="27" man="1"/>
      </colBreaks>
      <pageMargins left="0.7" right="0.7" top="0.75" bottom="0.75" header="0.3" footer="0.3"/>
      <pageSetup paperSize="9" scale="54" orientation="portrait" horizontalDpi="1200" verticalDpi="1200" r:id="rId54"/>
    </customSheetView>
    <customSheetView guid="{2868789A-41EF-4245-B3C9-D4B5F666F8F4}"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55"/>
    </customSheetView>
    <customSheetView guid="{D4061CCF-D275-4D76-9A0F-61EA73C6A533}"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56"/>
    </customSheetView>
    <customSheetView guid="{EDD10121-F027-40CB-A383-1ABBBA7824D4}"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57"/>
    </customSheetView>
    <customSheetView guid="{D6BD57F8-F6EE-4534-8181-C57064A1B98C}" showGridLines="0" topLeftCell="F1">
      <selection activeCell="Z13" sqref="Z13"/>
      <colBreaks count="1" manualBreakCount="1">
        <brk id="8" max="27" man="1"/>
      </colBreaks>
      <pageMargins left="0.7" right="0.7" top="0.75" bottom="0.75" header="0.3" footer="0.3"/>
      <pageSetup paperSize="9" scale="54" orientation="portrait" horizontalDpi="1200" verticalDpi="1200" r:id="rId58"/>
    </customSheetView>
    <customSheetView guid="{277459B4-A39D-41CB-B2BE-AB6578293E76}" showGridLines="0" printArea="1" topLeftCell="F1">
      <selection activeCell="Z13" sqref="Z13"/>
      <colBreaks count="1" manualBreakCount="1">
        <brk id="8" max="27" man="1"/>
      </colBreaks>
      <pageMargins left="0.7" right="0.7" top="0.75" bottom="0.75" header="0.3" footer="0.3"/>
      <pageSetup paperSize="9" scale="54" orientation="portrait" horizontalDpi="1200" verticalDpi="1200" r:id="rId59"/>
    </customSheetView>
  </customSheetViews>
  <phoneticPr fontId="7"/>
  <hyperlinks>
    <hyperlink ref="H1" location="目次!A1" display="目次へ戻る"/>
  </hyperlinks>
  <pageMargins left="0.7" right="0.7" top="0.75" bottom="0.75" header="0.3" footer="0.3"/>
  <pageSetup paperSize="9" scale="54" orientation="portrait" horizontalDpi="1200" verticalDpi="1200" r:id="rId60"/>
  <colBreaks count="1" manualBreakCount="1">
    <brk id="8" max="27" man="1"/>
  </colBreaks>
  <drawing r:id="rId6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8"/>
  <sheetViews>
    <sheetView showGridLines="0" topLeftCell="D1" zoomScaleNormal="85" zoomScaleSheetLayoutView="100" workbookViewId="0">
      <selection activeCell="G26" sqref="G26"/>
    </sheetView>
  </sheetViews>
  <sheetFormatPr defaultColWidth="9" defaultRowHeight="12"/>
  <cols>
    <col min="1" max="2" width="11.875" style="375" customWidth="1"/>
    <col min="3" max="7" width="14.625" style="375" customWidth="1"/>
    <col min="8" max="16384" width="9" style="375"/>
  </cols>
  <sheetData>
    <row r="1" spans="1:10" ht="15.95" customHeight="1">
      <c r="H1" s="395" t="s">
        <v>399</v>
      </c>
    </row>
    <row r="2" spans="1:10" ht="15.95" customHeight="1">
      <c r="A2" s="375" t="s">
        <v>953</v>
      </c>
      <c r="J2" s="20" t="s">
        <v>953</v>
      </c>
    </row>
    <row r="3" spans="1:10" ht="19.5" customHeight="1"/>
    <row r="4" spans="1:10" ht="15.95" customHeight="1"/>
    <row r="5" spans="1:10" ht="37.5" customHeight="1">
      <c r="A5" s="385" t="s">
        <v>343</v>
      </c>
      <c r="B5" s="385" t="s">
        <v>344</v>
      </c>
      <c r="C5" s="411" t="s">
        <v>950</v>
      </c>
      <c r="D5" s="387" t="s">
        <v>937</v>
      </c>
      <c r="E5" s="379" t="s">
        <v>952</v>
      </c>
      <c r="F5" s="411" t="s">
        <v>949</v>
      </c>
      <c r="G5" s="410" t="s">
        <v>948</v>
      </c>
    </row>
    <row r="6" spans="1:10" ht="22.5" customHeight="1">
      <c r="A6" s="385">
        <v>2011</v>
      </c>
      <c r="B6" s="385" t="s">
        <v>580</v>
      </c>
      <c r="C6" s="384">
        <v>9442.7583020000002</v>
      </c>
      <c r="D6" s="384">
        <v>9249.6259119999995</v>
      </c>
      <c r="E6" s="409">
        <v>20.190000000000001</v>
      </c>
      <c r="F6" s="384">
        <v>157783</v>
      </c>
      <c r="G6" s="384">
        <v>28206</v>
      </c>
    </row>
    <row r="7" spans="1:10" ht="22.5" customHeight="1">
      <c r="A7" s="385">
        <v>2012</v>
      </c>
      <c r="B7" s="385" t="s">
        <v>345</v>
      </c>
      <c r="C7" s="384">
        <v>9780.5715330000003</v>
      </c>
      <c r="D7" s="384">
        <v>9584.9772040000007</v>
      </c>
      <c r="E7" s="409">
        <v>19.41</v>
      </c>
      <c r="F7" s="384">
        <v>156425</v>
      </c>
      <c r="G7" s="384">
        <v>29869</v>
      </c>
    </row>
    <row r="8" spans="1:10" ht="22.5" customHeight="1">
      <c r="A8" s="385">
        <v>2013</v>
      </c>
      <c r="B8" s="385" t="s">
        <v>346</v>
      </c>
      <c r="C8" s="384">
        <v>10594.083752</v>
      </c>
      <c r="D8" s="384">
        <v>10374.455078000001</v>
      </c>
      <c r="E8" s="409">
        <v>19.48</v>
      </c>
      <c r="F8" s="384">
        <v>160149</v>
      </c>
      <c r="G8" s="384">
        <v>32506</v>
      </c>
    </row>
    <row r="9" spans="1:10" ht="22.5" customHeight="1">
      <c r="A9" s="385">
        <v>2014</v>
      </c>
      <c r="B9" s="385" t="s">
        <v>347</v>
      </c>
      <c r="C9" s="384">
        <v>11056.758951</v>
      </c>
      <c r="D9" s="384">
        <v>10835.150084000001</v>
      </c>
      <c r="E9" s="409">
        <v>19.52</v>
      </c>
      <c r="F9" s="384">
        <v>162412</v>
      </c>
      <c r="G9" s="384">
        <v>33909</v>
      </c>
    </row>
    <row r="10" spans="1:10" ht="22.5" customHeight="1">
      <c r="A10" s="385">
        <v>2015</v>
      </c>
      <c r="B10" s="385" t="s">
        <v>348</v>
      </c>
      <c r="C10" s="384">
        <v>11338.069159000001</v>
      </c>
      <c r="D10" s="384">
        <v>11115.621907999999</v>
      </c>
      <c r="E10" s="409">
        <v>19.34</v>
      </c>
      <c r="F10" s="384">
        <v>164084</v>
      </c>
      <c r="G10" s="384">
        <v>34693</v>
      </c>
    </row>
    <row r="11" spans="1:10" ht="22.5" customHeight="1">
      <c r="A11" s="385">
        <v>2016</v>
      </c>
      <c r="B11" s="385" t="s">
        <v>349</v>
      </c>
      <c r="C11" s="384">
        <v>11526.965726</v>
      </c>
      <c r="D11" s="384">
        <v>11344.351295</v>
      </c>
      <c r="E11" s="409">
        <v>19.420000000000002</v>
      </c>
      <c r="F11" s="384">
        <v>166839</v>
      </c>
      <c r="G11" s="384">
        <v>35218</v>
      </c>
    </row>
    <row r="12" spans="1:10" ht="22.5" customHeight="1">
      <c r="A12" s="385">
        <v>2017</v>
      </c>
      <c r="B12" s="385" t="s">
        <v>350</v>
      </c>
      <c r="C12" s="384">
        <v>11919.69801</v>
      </c>
      <c r="D12" s="384">
        <v>11722.011511999999</v>
      </c>
      <c r="E12" s="409">
        <v>19.52</v>
      </c>
      <c r="F12" s="384">
        <v>167448</v>
      </c>
      <c r="G12" s="384">
        <v>36468</v>
      </c>
    </row>
    <row r="13" spans="1:10" ht="22.5" customHeight="1">
      <c r="A13" s="385">
        <v>2018</v>
      </c>
      <c r="B13" s="385" t="s">
        <v>351</v>
      </c>
      <c r="C13" s="384">
        <v>11914.545593999999</v>
      </c>
      <c r="D13" s="384">
        <v>11746.636761</v>
      </c>
      <c r="E13" s="409">
        <v>19.54</v>
      </c>
      <c r="F13" s="384">
        <v>168046</v>
      </c>
      <c r="G13" s="384">
        <v>36583</v>
      </c>
    </row>
    <row r="14" spans="1:10" ht="22.5" customHeight="1">
      <c r="A14" s="405">
        <v>2019</v>
      </c>
      <c r="B14" s="405" t="s">
        <v>352</v>
      </c>
      <c r="C14" s="378">
        <v>11847.06955</v>
      </c>
      <c r="D14" s="378">
        <v>11705.006810999999</v>
      </c>
      <c r="E14" s="404">
        <v>19.41</v>
      </c>
      <c r="F14" s="378">
        <v>169049</v>
      </c>
      <c r="G14" s="378">
        <v>36553</v>
      </c>
    </row>
    <row r="15" spans="1:10" ht="22.5" customHeight="1">
      <c r="A15" s="405">
        <v>2020</v>
      </c>
      <c r="B15" s="405" t="s">
        <v>556</v>
      </c>
      <c r="C15" s="378">
        <v>11801.37076</v>
      </c>
      <c r="D15" s="378">
        <v>11640.577189</v>
      </c>
      <c r="E15" s="404">
        <v>19.41</v>
      </c>
      <c r="F15" s="378">
        <v>169835</v>
      </c>
      <c r="G15" s="378">
        <v>36537</v>
      </c>
    </row>
    <row r="16" spans="1:10" ht="22.5" customHeight="1">
      <c r="A16" s="753">
        <v>2021</v>
      </c>
      <c r="B16" s="753" t="s">
        <v>585</v>
      </c>
      <c r="C16" s="742">
        <v>11783</v>
      </c>
      <c r="D16" s="742">
        <v>11649</v>
      </c>
      <c r="E16" s="754">
        <v>19.739999999999998</v>
      </c>
      <c r="F16" s="742">
        <v>167671</v>
      </c>
      <c r="G16" s="742">
        <v>36662</v>
      </c>
    </row>
    <row r="17" spans="1:7" ht="22.5" customHeight="1">
      <c r="A17" s="753">
        <v>2022</v>
      </c>
      <c r="B17" s="753" t="s">
        <v>632</v>
      </c>
      <c r="C17" s="742">
        <v>11924</v>
      </c>
      <c r="D17" s="742">
        <v>11790</v>
      </c>
      <c r="E17" s="754">
        <v>19.75</v>
      </c>
      <c r="F17" s="742">
        <v>167723</v>
      </c>
      <c r="G17" s="742">
        <v>37296</v>
      </c>
    </row>
    <row r="18" spans="1:7" ht="22.5" customHeight="1">
      <c r="A18" s="1077">
        <v>2023</v>
      </c>
      <c r="B18" s="1078" t="s">
        <v>1593</v>
      </c>
      <c r="C18" s="1076">
        <v>12011</v>
      </c>
      <c r="D18" s="1076">
        <v>11863</v>
      </c>
      <c r="E18" s="1079">
        <v>19.690000000000001</v>
      </c>
      <c r="F18" s="1076">
        <v>168590</v>
      </c>
      <c r="G18" s="1076">
        <v>37832</v>
      </c>
    </row>
  </sheetData>
  <customSheetViews>
    <customSheetView guid="{7638DF67-4320-4B2E-8CED-F30400A22A6F}" showGridLines="0" printArea="1">
      <selection activeCell="G26" sqref="G26"/>
      <colBreaks count="1" manualBreakCount="1">
        <brk id="8" max="28" man="1"/>
      </colBreaks>
      <pageMargins left="0.7" right="0.7" top="0.75" bottom="0.75" header="0.3" footer="0.3"/>
      <pageSetup paperSize="9" scale="54" orientation="portrait" horizontalDpi="1200" verticalDpi="1200" r:id="rId1"/>
    </customSheetView>
    <customSheetView guid="{033C36F7-E1E4-46BF-954B-BBA7310CE75C}" showGridLines="0">
      <selection activeCell="G26" sqref="G26"/>
      <colBreaks count="1" manualBreakCount="1">
        <brk id="8" max="28" man="1"/>
      </colBreaks>
      <pageMargins left="0.7" right="0.7" top="0.75" bottom="0.75" header="0.3" footer="0.3"/>
      <pageSetup paperSize="9" scale="54" orientation="portrait" horizontalDpi="1200" verticalDpi="1200" r:id="rId2"/>
    </customSheetView>
    <customSheetView guid="{36472B0F-2A8F-4437-8A5B-DB8B4B6E968E}" showGridLines="0" printArea="1">
      <selection activeCell="A12" sqref="A12"/>
      <colBreaks count="1" manualBreakCount="1">
        <brk id="8" max="28" man="1"/>
      </colBreaks>
      <pageMargins left="0.7" right="0.7" top="0.75" bottom="0.75" header="0.3" footer="0.3"/>
      <pageSetup paperSize="9" scale="54" orientation="portrait" horizontalDpi="1200" verticalDpi="1200" r:id="rId3"/>
    </customSheetView>
    <customSheetView guid="{2D0A6E8D-0408-4801-8FAA-C5FD88FF0EC2}" showGridLines="0">
      <selection activeCell="G26" sqref="G26"/>
      <colBreaks count="1" manualBreakCount="1">
        <brk id="8" max="28" man="1"/>
      </colBreaks>
      <pageMargins left="0.7" right="0.7" top="0.75" bottom="0.75" header="0.3" footer="0.3"/>
      <pageSetup paperSize="9" scale="54" orientation="portrait" horizontalDpi="1200" verticalDpi="1200" r:id="rId4"/>
    </customSheetView>
    <customSheetView guid="{CCAE2F8D-A096-471A-A5DB-761473E75C80}" showGridLines="0" printArea="1">
      <selection activeCell="G26" sqref="G26"/>
      <colBreaks count="1" manualBreakCount="1">
        <brk id="8" max="28" man="1"/>
      </colBreaks>
      <pageMargins left="0.7" right="0.7" top="0.75" bottom="0.75" header="0.3" footer="0.3"/>
      <pageSetup paperSize="9" scale="54" orientation="portrait" horizontalDpi="1200" verticalDpi="1200" r:id="rId5"/>
    </customSheetView>
    <customSheetView guid="{A70FDA42-82B2-4F14-8984-2E2044C05861}" showGridLines="0">
      <selection activeCell="G26" sqref="G26"/>
      <colBreaks count="1" manualBreakCount="1">
        <brk id="8" max="28" man="1"/>
      </colBreaks>
      <pageMargins left="0.7" right="0.7" top="0.75" bottom="0.75" header="0.3" footer="0.3"/>
      <pageSetup paperSize="9" scale="54" orientation="portrait" horizontalDpi="1200" verticalDpi="1200" r:id="rId6"/>
    </customSheetView>
    <customSheetView guid="{F8F8F397-D6A3-4BD0-9E53-3D39483D1CBF}" showGridLines="0">
      <selection activeCell="G26" sqref="G26"/>
      <colBreaks count="1" manualBreakCount="1">
        <brk id="8" max="28" man="1"/>
      </colBreaks>
      <pageMargins left="0.7" right="0.7" top="0.75" bottom="0.75" header="0.3" footer="0.3"/>
      <pageSetup paperSize="9" scale="54" orientation="portrait" horizontalDpi="1200" verticalDpi="1200" r:id="rId7"/>
    </customSheetView>
    <customSheetView guid="{D673FFEC-E07D-49B9-A0FC-BCF5FDFD2C67}" showGridLines="0">
      <selection activeCell="A12" sqref="A12"/>
      <colBreaks count="1" manualBreakCount="1">
        <brk id="8" max="28" man="1"/>
      </colBreaks>
      <pageMargins left="0.7" right="0.7" top="0.75" bottom="0.75" header="0.3" footer="0.3"/>
      <pageSetup paperSize="9" scale="54" orientation="portrait" horizontalDpi="1200" verticalDpi="1200" r:id="rId8"/>
    </customSheetView>
    <customSheetView guid="{EE98275F-E3BA-4A7E-BE2A-0F7F35847352}" showGridLines="0" printArea="1">
      <selection activeCell="A12" sqref="A12"/>
      <colBreaks count="1" manualBreakCount="1">
        <brk id="8" max="28" man="1"/>
      </colBreaks>
      <pageMargins left="0.7" right="0.7" top="0.75" bottom="0.75" header="0.3" footer="0.3"/>
      <pageSetup paperSize="9" scale="54" orientation="portrait" horizontalDpi="1200" verticalDpi="1200" r:id="rId9"/>
    </customSheetView>
    <customSheetView guid="{97E03D02-D480-4666-A6E1-59D4144B3FD9}" showGridLines="0" printArea="1">
      <selection activeCell="G26" sqref="G26"/>
      <colBreaks count="1" manualBreakCount="1">
        <brk id="8" max="28" man="1"/>
      </colBreaks>
      <pageMargins left="0.7" right="0.7" top="0.75" bottom="0.75" header="0.3" footer="0.3"/>
      <pageSetup paperSize="9" scale="54" orientation="portrait" horizontalDpi="1200" verticalDpi="1200" r:id="rId10"/>
    </customSheetView>
    <customSheetView guid="{9A3FFD83-48B2-47DA-8A5E-53892F5AF928}" showGridLines="0" printArea="1">
      <selection activeCell="G26" sqref="G26"/>
      <colBreaks count="1" manualBreakCount="1">
        <brk id="8" max="28" man="1"/>
      </colBreaks>
      <pageMargins left="0.7" right="0.7" top="0.75" bottom="0.75" header="0.3" footer="0.3"/>
      <pageSetup paperSize="9" scale="54" orientation="portrait" horizontalDpi="1200" verticalDpi="1200" r:id="rId11"/>
    </customSheetView>
    <customSheetView guid="{717D5D0E-03BD-42FE-B02F-A9FF9CADF1A5}" showGridLines="0">
      <selection activeCell="G26" sqref="G26"/>
      <colBreaks count="1" manualBreakCount="1">
        <brk id="8" max="28" man="1"/>
      </colBreaks>
      <pageMargins left="0.7" right="0.7" top="0.75" bottom="0.75" header="0.3" footer="0.3"/>
      <pageSetup paperSize="9" scale="54" orientation="portrait" horizontalDpi="1200" verticalDpi="1200" r:id="rId12"/>
    </customSheetView>
    <customSheetView guid="{30A2590E-B68F-488E-B4E2-55E3D8A53AAC}" showGridLines="0">
      <colBreaks count="1" manualBreakCount="1">
        <brk id="8" max="28" man="1"/>
      </colBreaks>
      <pageMargins left="0.7" right="0.7" top="0.75" bottom="0.75" header="0.3" footer="0.3"/>
      <pageSetup paperSize="9" scale="54" orientation="portrait" horizontalDpi="1200" verticalDpi="1200" r:id="rId13"/>
    </customSheetView>
    <customSheetView guid="{031DD57E-C293-423A-8DF7-B2FDC9241663}" showGridLines="0">
      <colBreaks count="1" manualBreakCount="1">
        <brk id="8" max="28" man="1"/>
      </colBreaks>
      <pageMargins left="0.7" right="0.7" top="0.75" bottom="0.75" header="0.3" footer="0.3"/>
      <pageSetup paperSize="9" scale="54" orientation="portrait" horizontalDpi="1200" verticalDpi="1200" r:id="rId14"/>
    </customSheetView>
    <customSheetView guid="{F9B3178F-FE3C-420E-BE2A-18A94A5552B8}" showGridLines="0">
      <colBreaks count="1" manualBreakCount="1">
        <brk id="8" max="28" man="1"/>
      </colBreaks>
      <pageMargins left="0.7" right="0.7" top="0.75" bottom="0.75" header="0.3" footer="0.3"/>
      <pageSetup paperSize="9" scale="54" orientation="portrait" horizontalDpi="1200" verticalDpi="1200" r:id="rId15"/>
    </customSheetView>
    <customSheetView guid="{F314B098-4B95-4B92-8423-CB04A69922DF}" showGridLines="0" printArea="1">
      <selection activeCell="G26" sqref="G26"/>
      <colBreaks count="1" manualBreakCount="1">
        <brk id="8" max="28" man="1"/>
      </colBreaks>
      <pageMargins left="0.7" right="0.7" top="0.75" bottom="0.75" header="0.3" footer="0.3"/>
      <pageSetup paperSize="9" scale="54" orientation="portrait" horizontalDpi="1200" verticalDpi="1200" r:id="rId16"/>
    </customSheetView>
    <customSheetView guid="{BBA60712-7519-46EB-A3CF-B043CF2D8D90}" showGridLines="0" printArea="1">
      <selection activeCell="G26" sqref="G26"/>
      <colBreaks count="1" manualBreakCount="1">
        <brk id="8" max="28" man="1"/>
      </colBreaks>
      <pageMargins left="0.7" right="0.7" top="0.75" bottom="0.75" header="0.3" footer="0.3"/>
      <pageSetup paperSize="9" scale="54" orientation="portrait" horizontalDpi="1200" verticalDpi="1200" r:id="rId17"/>
    </customSheetView>
    <customSheetView guid="{FAEA9D20-506D-4159-8291-B8ED06C29A08}" showGridLines="0">
      <selection activeCell="G26" sqref="G26"/>
      <colBreaks count="1" manualBreakCount="1">
        <brk id="8" max="28" man="1"/>
      </colBreaks>
      <pageMargins left="0.7" right="0.7" top="0.75" bottom="0.75" header="0.3" footer="0.3"/>
      <pageSetup paperSize="9" scale="54" orientation="portrait" horizontalDpi="1200" verticalDpi="1200" r:id="rId18"/>
    </customSheetView>
    <customSheetView guid="{499C3B7B-ECFB-4FFB-BA0B-0B7B9DCC326F}" showGridLines="0" printArea="1">
      <colBreaks count="1" manualBreakCount="1">
        <brk id="8" max="28" man="1"/>
      </colBreaks>
      <pageMargins left="0.7" right="0.7" top="0.75" bottom="0.75" header="0.3" footer="0.3"/>
      <pageSetup paperSize="9" scale="54" orientation="portrait" horizontalDpi="1200" verticalDpi="1200" r:id="rId19"/>
    </customSheetView>
    <customSheetView guid="{582EB886-5348-41F7-B6C3-7D5782D3ACD9}" showGridLines="0">
      <colBreaks count="1" manualBreakCount="1">
        <brk id="8" max="28" man="1"/>
      </colBreaks>
      <pageMargins left="0.7" right="0.7" top="0.75" bottom="0.75" header="0.3" footer="0.3"/>
      <pageSetup paperSize="9" scale="54" orientation="portrait" horizontalDpi="1200" verticalDpi="1200" r:id="rId20"/>
    </customSheetView>
    <customSheetView guid="{67A28A89-E198-4A6E-809F-7C1EE1D592B0}" showGridLines="0" printArea="1">
      <colBreaks count="1" manualBreakCount="1">
        <brk id="8" max="28" man="1"/>
      </colBreaks>
      <pageMargins left="0.7" right="0.7" top="0.75" bottom="0.75" header="0.3" footer="0.3"/>
      <pageSetup paperSize="9" scale="54" orientation="portrait" horizontalDpi="1200" verticalDpi="1200" r:id="rId21"/>
    </customSheetView>
    <customSheetView guid="{CED0B8D9-B004-48AD-A858-70C151F3F6A0}" showGridLines="0">
      <colBreaks count="1" manualBreakCount="1">
        <brk id="8" max="28" man="1"/>
      </colBreaks>
      <pageMargins left="0.7" right="0.7" top="0.75" bottom="0.75" header="0.3" footer="0.3"/>
      <pageSetup paperSize="9" scale="54" orientation="portrait" horizontalDpi="1200" verticalDpi="1200" r:id="rId22"/>
    </customSheetView>
    <customSheetView guid="{76A99285-706C-47CC-88FC-63EDE717FCB7}" showGridLines="0">
      <colBreaks count="1" manualBreakCount="1">
        <brk id="8" max="28" man="1"/>
      </colBreaks>
      <pageMargins left="0.7" right="0.7" top="0.75" bottom="0.75" header="0.3" footer="0.3"/>
      <pageSetup paperSize="9" scale="54" orientation="portrait" horizontalDpi="1200" verticalDpi="1200" r:id="rId23"/>
    </customSheetView>
    <customSheetView guid="{00865AC3-5823-4499-87D6-A32864153DFC}" showGridLines="0">
      <colBreaks count="1" manualBreakCount="1">
        <brk id="8" max="28" man="1"/>
      </colBreaks>
      <pageMargins left="0.7" right="0.7" top="0.75" bottom="0.75" header="0.3" footer="0.3"/>
      <pageSetup paperSize="9" scale="54" orientation="portrait" horizontalDpi="1200" verticalDpi="1200" r:id="rId24"/>
    </customSheetView>
    <customSheetView guid="{441DB8A6-A33C-419D-875A-3F2FFBE6E0E8}" showGridLines="0">
      <colBreaks count="1" manualBreakCount="1">
        <brk id="8" max="28" man="1"/>
      </colBreaks>
      <pageMargins left="0.7" right="0.7" top="0.75" bottom="0.75" header="0.3" footer="0.3"/>
      <pageSetup paperSize="9" scale="54" orientation="portrait" horizontalDpi="1200" verticalDpi="1200" r:id="rId25"/>
    </customSheetView>
    <customSheetView guid="{2BC28E4B-9C81-4843-8B55-63150A8DD92B}" showGridLines="0">
      <colBreaks count="1" manualBreakCount="1">
        <brk id="8" max="28" man="1"/>
      </colBreaks>
      <pageMargins left="0.7" right="0.7" top="0.75" bottom="0.75" header="0.3" footer="0.3"/>
      <pageSetup paperSize="9" scale="54" orientation="portrait" horizontalDpi="1200" verticalDpi="1200" r:id="rId26"/>
    </customSheetView>
    <customSheetView guid="{CEC8D9A4-667A-441A-B348-38BA69B851DA}" showGridLines="0">
      <colBreaks count="1" manualBreakCount="1">
        <brk id="8" max="28" man="1"/>
      </colBreaks>
      <pageMargins left="0.7" right="0.7" top="0.75" bottom="0.75" header="0.3" footer="0.3"/>
      <pageSetup paperSize="9" scale="54" orientation="portrait" horizontalDpi="1200" verticalDpi="1200" r:id="rId27"/>
    </customSheetView>
    <customSheetView guid="{84F041DC-148A-40FE-A6D1-68C2D054DF55}" showGridLines="0">
      <colBreaks count="1" manualBreakCount="1">
        <brk id="8" max="28" man="1"/>
      </colBreaks>
      <pageMargins left="0.7" right="0.7" top="0.75" bottom="0.75" header="0.3" footer="0.3"/>
      <pageSetup paperSize="9" scale="54" orientation="portrait" horizontalDpi="1200" verticalDpi="1200" r:id="rId28"/>
    </customSheetView>
    <customSheetView guid="{EA8DD5C4-37CD-4D83-93C6-8AAE3FA22626}" showGridLines="0">
      <colBreaks count="1" manualBreakCount="1">
        <brk id="8" max="28" man="1"/>
      </colBreaks>
      <pageMargins left="0.7" right="0.7" top="0.75" bottom="0.75" header="0.3" footer="0.3"/>
      <pageSetup paperSize="9" scale="54" orientation="portrait" horizontalDpi="1200" verticalDpi="1200" r:id="rId29"/>
    </customSheetView>
    <customSheetView guid="{EB719729-E4E7-4A6B-A0F2-B45634A8A39C}" showGridLines="0">
      <colBreaks count="1" manualBreakCount="1">
        <brk id="8" max="28" man="1"/>
      </colBreaks>
      <pageMargins left="0.7" right="0.7" top="0.75" bottom="0.75" header="0.3" footer="0.3"/>
      <pageSetup paperSize="9" scale="54" orientation="portrait" horizontalDpi="1200" verticalDpi="1200" r:id="rId30"/>
    </customSheetView>
    <customSheetView guid="{3BCE3315-BEC0-4AD9-A818-0BC0D795FE7B}" showGridLines="0" printArea="1">
      <colBreaks count="1" manualBreakCount="1">
        <brk id="8" max="28" man="1"/>
      </colBreaks>
      <pageMargins left="0.7" right="0.7" top="0.75" bottom="0.75" header="0.3" footer="0.3"/>
      <pageSetup paperSize="9" scale="54" orientation="portrait" horizontalDpi="1200" verticalDpi="1200" r:id="rId31"/>
    </customSheetView>
    <customSheetView guid="{D5E8139D-26D3-42E5-96BB-6121322C48CB}" showGridLines="0">
      <colBreaks count="1" manualBreakCount="1">
        <brk id="8" max="28" man="1"/>
      </colBreaks>
      <pageMargins left="0.7" right="0.7" top="0.75" bottom="0.75" header="0.3" footer="0.3"/>
      <pageSetup paperSize="9" scale="54" orientation="portrait" horizontalDpi="1200" verticalDpi="1200" r:id="rId32"/>
    </customSheetView>
    <customSheetView guid="{A7A537DD-3639-4028-8374-24EF93F7F50D}" showGridLines="0" printArea="1">
      <colBreaks count="1" manualBreakCount="1">
        <brk id="8" max="28" man="1"/>
      </colBreaks>
      <pageMargins left="0.7" right="0.7" top="0.75" bottom="0.75" header="0.3" footer="0.3"/>
      <pageSetup paperSize="9" scale="54" orientation="portrait" horizontalDpi="1200" verticalDpi="1200" r:id="rId33"/>
    </customSheetView>
    <customSheetView guid="{0B51740E-E870-447D-82CF-F9426A0FDB8A}" showGridLines="0">
      <colBreaks count="1" manualBreakCount="1">
        <brk id="8" max="28" man="1"/>
      </colBreaks>
      <pageMargins left="0.7" right="0.7" top="0.75" bottom="0.75" header="0.3" footer="0.3"/>
      <pageSetup paperSize="9" scale="54" orientation="portrait" horizontalDpi="1200" verticalDpi="1200" r:id="rId34"/>
    </customSheetView>
    <customSheetView guid="{B25978DA-B72A-4DF3-B7F6-0B7323E18582}" showGridLines="0">
      <selection activeCell="G26" sqref="G26"/>
      <colBreaks count="1" manualBreakCount="1">
        <brk id="8" max="28" man="1"/>
      </colBreaks>
      <pageMargins left="0.7" right="0.7" top="0.75" bottom="0.75" header="0.3" footer="0.3"/>
      <pageSetup paperSize="9" scale="54" orientation="portrait" horizontalDpi="1200" verticalDpi="1200" r:id="rId35"/>
    </customSheetView>
    <customSheetView guid="{1FD8CC80-ABBD-4004-965D-7C3A94C6060A}" showGridLines="0" printArea="1">
      <colBreaks count="1" manualBreakCount="1">
        <brk id="8" max="28" man="1"/>
      </colBreaks>
      <pageMargins left="0.7" right="0.7" top="0.75" bottom="0.75" header="0.3" footer="0.3"/>
      <pageSetup paperSize="9" scale="54" orientation="portrait" horizontalDpi="1200" verticalDpi="1200" r:id="rId36"/>
    </customSheetView>
    <customSheetView guid="{4B3B3520-A8B7-4246-A658-5E3046C11156}" showGridLines="0" printArea="1">
      <colBreaks count="1" manualBreakCount="1">
        <brk id="8" max="28" man="1"/>
      </colBreaks>
      <pageMargins left="0.7" right="0.7" top="0.75" bottom="0.75" header="0.3" footer="0.3"/>
      <pageSetup paperSize="9" scale="54" orientation="portrait" horizontalDpi="1200" verticalDpi="1200" r:id="rId37"/>
    </customSheetView>
    <customSheetView guid="{8AC86257-3275-45B0-9EB5-FCC978284538}" showGridLines="0">
      <selection activeCell="G26" sqref="G26"/>
      <colBreaks count="1" manualBreakCount="1">
        <brk id="8" max="28" man="1"/>
      </colBreaks>
      <pageMargins left="0.7" right="0.7" top="0.75" bottom="0.75" header="0.3" footer="0.3"/>
      <pageSetup paperSize="9" scale="54" orientation="portrait" horizontalDpi="1200" verticalDpi="1200" r:id="rId38"/>
    </customSheetView>
    <customSheetView guid="{E45D6C9F-29CA-4814-BB11-FCF7794E8FD9}" showGridLines="0" printArea="1">
      <selection activeCell="G26" sqref="G26"/>
      <colBreaks count="1" manualBreakCount="1">
        <brk id="8" max="28" man="1"/>
      </colBreaks>
      <pageMargins left="0.7" right="0.7" top="0.75" bottom="0.75" header="0.3" footer="0.3"/>
      <pageSetup paperSize="9" scale="54" orientation="portrait" horizontalDpi="1200" verticalDpi="1200" r:id="rId39"/>
    </customSheetView>
    <customSheetView guid="{8B4E2514-D1F2-4DC0-817C-9C588D7DCCCB}" showGridLines="0" printArea="1">
      <selection activeCell="A12" sqref="A12"/>
      <colBreaks count="1" manualBreakCount="1">
        <brk id="8" max="28" man="1"/>
      </colBreaks>
      <pageMargins left="0.7" right="0.7" top="0.75" bottom="0.75" header="0.3" footer="0.3"/>
      <pageSetup paperSize="9" scale="54" orientation="portrait" horizontalDpi="1200" verticalDpi="1200" r:id="rId40"/>
    </customSheetView>
    <customSheetView guid="{C0326AA0-4A84-4874-8CF5-FBF582EDE8E4}" showGridLines="0" printArea="1">
      <selection activeCell="A12" sqref="A12"/>
      <colBreaks count="1" manualBreakCount="1">
        <brk id="8" max="28" man="1"/>
      </colBreaks>
      <pageMargins left="0.7" right="0.7" top="0.75" bottom="0.75" header="0.3" footer="0.3"/>
      <pageSetup paperSize="9" scale="54" orientation="portrait" horizontalDpi="1200" verticalDpi="1200" r:id="rId41"/>
    </customSheetView>
    <customSheetView guid="{59B93C71-A242-4D48-B468-4BF3F954629F}" showGridLines="0" printArea="1">
      <selection activeCell="F26" sqref="F26"/>
      <colBreaks count="1" manualBreakCount="1">
        <brk id="8" max="28" man="1"/>
      </colBreaks>
      <pageMargins left="0.7" right="0.7" top="0.75" bottom="0.75" header="0.3" footer="0.3"/>
      <pageSetup paperSize="9" scale="54" orientation="portrait" horizontalDpi="1200" verticalDpi="1200" r:id="rId42"/>
    </customSheetView>
    <customSheetView guid="{1E58E4D1-4C75-4B8C-BEB1-17A46DD86746}" showGridLines="0">
      <selection activeCell="G26" sqref="G26"/>
      <colBreaks count="1" manualBreakCount="1">
        <brk id="8" max="28" man="1"/>
      </colBreaks>
      <pageMargins left="0.7" right="0.7" top="0.75" bottom="0.75" header="0.3" footer="0.3"/>
      <pageSetup paperSize="9" scale="54" orientation="portrait" horizontalDpi="1200" verticalDpi="1200" r:id="rId43"/>
    </customSheetView>
    <customSheetView guid="{D71B0015-E1E5-4683-BC96-4B8372B0A92C}" showGridLines="0" printArea="1">
      <selection activeCell="G26" sqref="G26"/>
      <colBreaks count="1" manualBreakCount="1">
        <brk id="8" max="28" man="1"/>
      </colBreaks>
      <pageMargins left="0.7" right="0.7" top="0.75" bottom="0.75" header="0.3" footer="0.3"/>
      <pageSetup paperSize="9" scale="54" orientation="portrait" horizontalDpi="1200" verticalDpi="1200" r:id="rId44"/>
    </customSheetView>
    <customSheetView guid="{7A9295A9-5D4A-4252-8AE5-EAA229FB3161}" showGridLines="0" printArea="1">
      <selection activeCell="G26" sqref="G26"/>
      <colBreaks count="1" manualBreakCount="1">
        <brk id="8" max="28" man="1"/>
      </colBreaks>
      <pageMargins left="0.7" right="0.7" top="0.75" bottom="0.75" header="0.3" footer="0.3"/>
      <pageSetup paperSize="9" scale="54" orientation="portrait" horizontalDpi="1200" verticalDpi="1200" r:id="rId45"/>
    </customSheetView>
    <customSheetView guid="{034C4040-D496-4677-9760-C8AFC8A3816C}" showGridLines="0">
      <selection activeCell="G26" sqref="G26"/>
      <colBreaks count="1" manualBreakCount="1">
        <brk id="8" max="28" man="1"/>
      </colBreaks>
      <pageMargins left="0.7" right="0.7" top="0.75" bottom="0.75" header="0.3" footer="0.3"/>
      <pageSetup paperSize="9" scale="54" orientation="portrait" horizontalDpi="1200" verticalDpi="1200" r:id="rId46"/>
    </customSheetView>
    <customSheetView guid="{430D13A4-4EC3-4F3B-94F5-67B604D20D98}" showGridLines="0" printArea="1">
      <selection activeCell="G26" sqref="G26"/>
      <colBreaks count="1" manualBreakCount="1">
        <brk id="8" max="28" man="1"/>
      </colBreaks>
      <pageMargins left="0.7" right="0.7" top="0.75" bottom="0.75" header="0.3" footer="0.3"/>
      <pageSetup paperSize="9" scale="54" orientation="portrait" horizontalDpi="1200" verticalDpi="1200" r:id="rId47"/>
    </customSheetView>
    <customSheetView guid="{337CCED3-5E6B-4E3D-BC98-489707EF974E}" showGridLines="0" printArea="1">
      <selection activeCell="G26" sqref="G26"/>
      <colBreaks count="1" manualBreakCount="1">
        <brk id="8" max="28" man="1"/>
      </colBreaks>
      <pageMargins left="0.7" right="0.7" top="0.75" bottom="0.75" header="0.3" footer="0.3"/>
      <pageSetup paperSize="9" scale="54" orientation="portrait" horizontalDpi="1200" verticalDpi="1200" r:id="rId48"/>
    </customSheetView>
    <customSheetView guid="{0EDD8A79-DA95-4C03-AB90-8EF8BEF7366A}" showGridLines="0">
      <selection activeCell="G26" sqref="G26"/>
      <colBreaks count="1" manualBreakCount="1">
        <brk id="8" max="28" man="1"/>
      </colBreaks>
      <pageMargins left="0.7" right="0.7" top="0.75" bottom="0.75" header="0.3" footer="0.3"/>
      <pageSetup paperSize="9" scale="54" orientation="portrait" horizontalDpi="1200" verticalDpi="1200" r:id="rId49"/>
    </customSheetView>
    <customSheetView guid="{214495F1-9B71-47E5-887D-A07A1A95C8B8}" showGridLines="0">
      <selection activeCell="G26" sqref="G26"/>
      <colBreaks count="1" manualBreakCount="1">
        <brk id="8" max="28" man="1"/>
      </colBreaks>
      <pageMargins left="0.7" right="0.7" top="0.75" bottom="0.75" header="0.3" footer="0.3"/>
      <pageSetup paperSize="9" scale="54" orientation="portrait" horizontalDpi="1200" verticalDpi="1200" r:id="rId50"/>
    </customSheetView>
    <customSheetView guid="{CD8CBEF9-02F2-47BF-8155-972E366007BB}" showGridLines="0" printArea="1">
      <selection activeCell="G26" sqref="G26"/>
      <colBreaks count="1" manualBreakCount="1">
        <brk id="8" max="28" man="1"/>
      </colBreaks>
      <pageMargins left="0.7" right="0.7" top="0.75" bottom="0.75" header="0.3" footer="0.3"/>
      <pageSetup paperSize="9" scale="54" orientation="portrait" horizontalDpi="1200" verticalDpi="1200" r:id="rId51"/>
    </customSheetView>
    <customSheetView guid="{BD61EDB6-A93F-4890-AEDE-32E26E64EB3F}" showGridLines="0" printArea="1">
      <selection activeCell="G26" sqref="G26"/>
      <colBreaks count="1" manualBreakCount="1">
        <brk id="8" max="28" man="1"/>
      </colBreaks>
      <pageMargins left="0.7" right="0.7" top="0.75" bottom="0.75" header="0.3" footer="0.3"/>
      <pageSetup paperSize="9" scale="54" orientation="portrait" horizontalDpi="1200" verticalDpi="1200" r:id="rId52"/>
    </customSheetView>
    <customSheetView guid="{2551149C-B400-4FF7-9C66-7D38AF192CD3}" showGridLines="0">
      <selection activeCell="G26" sqref="G26"/>
      <colBreaks count="1" manualBreakCount="1">
        <brk id="8" max="28" man="1"/>
      </colBreaks>
      <pageMargins left="0.7" right="0.7" top="0.75" bottom="0.75" header="0.3" footer="0.3"/>
      <pageSetup paperSize="9" scale="54" orientation="portrait" horizontalDpi="1200" verticalDpi="1200" r:id="rId53"/>
    </customSheetView>
    <customSheetView guid="{F0A88F7F-B050-44D2-9557-2B68B424EAF3}" showGridLines="0">
      <selection activeCell="G26" sqref="G26"/>
      <colBreaks count="1" manualBreakCount="1">
        <brk id="8" max="28" man="1"/>
      </colBreaks>
      <pageMargins left="0.7" right="0.7" top="0.75" bottom="0.75" header="0.3" footer="0.3"/>
      <pageSetup paperSize="9" scale="54" orientation="portrait" horizontalDpi="1200" verticalDpi="1200" r:id="rId54"/>
    </customSheetView>
    <customSheetView guid="{2868789A-41EF-4245-B3C9-D4B5F666F8F4}" showGridLines="0" printArea="1">
      <selection activeCell="G26" sqref="G26"/>
      <colBreaks count="1" manualBreakCount="1">
        <brk id="8" max="28" man="1"/>
      </colBreaks>
      <pageMargins left="0.7" right="0.7" top="0.75" bottom="0.75" header="0.3" footer="0.3"/>
      <pageSetup paperSize="9" scale="54" orientation="portrait" horizontalDpi="1200" verticalDpi="1200" r:id="rId55"/>
    </customSheetView>
    <customSheetView guid="{D4061CCF-D275-4D76-9A0F-61EA73C6A533}" showGridLines="0" printArea="1">
      <selection activeCell="G26" sqref="G26"/>
      <colBreaks count="1" manualBreakCount="1">
        <brk id="8" max="28" man="1"/>
      </colBreaks>
      <pageMargins left="0.7" right="0.7" top="0.75" bottom="0.75" header="0.3" footer="0.3"/>
      <pageSetup paperSize="9" scale="54" orientation="portrait" horizontalDpi="1200" verticalDpi="1200" r:id="rId56"/>
    </customSheetView>
    <customSheetView guid="{EDD10121-F027-40CB-A383-1ABBBA7824D4}" showGridLines="0" printArea="1">
      <selection activeCell="G26" sqref="G26"/>
      <colBreaks count="1" manualBreakCount="1">
        <brk id="8" max="28" man="1"/>
      </colBreaks>
      <pageMargins left="0.7" right="0.7" top="0.75" bottom="0.75" header="0.3" footer="0.3"/>
      <pageSetup paperSize="9" scale="54" orientation="portrait" horizontalDpi="1200" verticalDpi="1200" r:id="rId57"/>
    </customSheetView>
    <customSheetView guid="{D6BD57F8-F6EE-4534-8181-C57064A1B98C}" showGridLines="0" topLeftCell="F1">
      <selection activeCell="A18" sqref="A18:G18"/>
      <colBreaks count="1" manualBreakCount="1">
        <brk id="8" max="28" man="1"/>
      </colBreaks>
      <pageMargins left="0.7" right="0.7" top="0.75" bottom="0.75" header="0.3" footer="0.3"/>
      <pageSetup paperSize="9" scale="54" orientation="portrait" horizontalDpi="1200" verticalDpi="1200" r:id="rId58"/>
    </customSheetView>
    <customSheetView guid="{277459B4-A39D-41CB-B2BE-AB6578293E76}" showGridLines="0" printArea="1" topLeftCell="F1">
      <selection activeCell="A18" sqref="A18:G18"/>
      <colBreaks count="1" manualBreakCount="1">
        <brk id="8" max="28" man="1"/>
      </colBreaks>
      <pageMargins left="0.7" right="0.7" top="0.75" bottom="0.75" header="0.3" footer="0.3"/>
      <pageSetup paperSize="9" scale="54" orientation="portrait" horizontalDpi="1200" verticalDpi="1200" r:id="rId59"/>
    </customSheetView>
  </customSheetViews>
  <phoneticPr fontId="7"/>
  <hyperlinks>
    <hyperlink ref="H1" location="目次!A1" display="目次へ戻る"/>
  </hyperlinks>
  <pageMargins left="0.7" right="0.7" top="0.75" bottom="0.75" header="0.3" footer="0.3"/>
  <pageSetup paperSize="9" scale="54" orientation="portrait" horizontalDpi="1200" verticalDpi="1200" r:id="rId60"/>
  <colBreaks count="1" manualBreakCount="1">
    <brk id="8" max="28" man="1"/>
  </colBreaks>
  <drawing r:id="rId6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22"/>
  <sheetViews>
    <sheetView showGridLines="0" zoomScale="85" zoomScaleNormal="100" zoomScaleSheetLayoutView="100" workbookViewId="0">
      <selection activeCell="F25" sqref="F25"/>
    </sheetView>
  </sheetViews>
  <sheetFormatPr defaultColWidth="9" defaultRowHeight="15.75" customHeight="1"/>
  <cols>
    <col min="1" max="1" width="21.875" style="20" bestFit="1" customWidth="1"/>
    <col min="2" max="2" width="14.625" style="20" customWidth="1"/>
    <col min="3" max="3" width="14.625" style="412" customWidth="1"/>
    <col min="4" max="8" width="14.625" style="20" customWidth="1"/>
    <col min="9" max="9" width="13" style="20" customWidth="1"/>
    <col min="10" max="10" width="10.625" style="20" customWidth="1"/>
    <col min="11" max="11" width="9.125" style="20" customWidth="1"/>
    <col min="12" max="12" width="10.875" style="20" customWidth="1"/>
    <col min="13" max="13" width="9.75" style="20" customWidth="1"/>
    <col min="14" max="14" width="11.75" style="20" customWidth="1"/>
    <col min="15" max="15" width="8.5" style="20" customWidth="1"/>
    <col min="16" max="16" width="11.25" style="20" bestFit="1" customWidth="1"/>
    <col min="17" max="17" width="9.625" style="20" customWidth="1"/>
    <col min="18" max="18" width="8.5" style="20" customWidth="1"/>
    <col min="19" max="19" width="11.5" style="20" customWidth="1"/>
    <col min="20" max="20" width="13.125" style="20" bestFit="1" customWidth="1"/>
    <col min="21" max="21" width="9.375" style="20" customWidth="1"/>
    <col min="22" max="22" width="8.25" style="20" customWidth="1"/>
    <col min="23" max="23" width="21.25" style="20" customWidth="1"/>
    <col min="24" max="24" width="10.25" style="20" customWidth="1"/>
    <col min="25" max="25" width="13.125" style="20" bestFit="1" customWidth="1"/>
    <col min="26" max="26" width="10" style="20" customWidth="1"/>
    <col min="27" max="27" width="10.25" style="20" customWidth="1"/>
    <col min="28" max="28" width="9.125" style="20" bestFit="1" customWidth="1"/>
    <col min="29" max="29" width="20.875" style="20" customWidth="1"/>
    <col min="30" max="30" width="9.125" style="20" bestFit="1" customWidth="1"/>
    <col min="31" max="31" width="11.125" style="20" customWidth="1"/>
    <col min="32" max="32" width="9.125" style="20" bestFit="1" customWidth="1"/>
    <col min="33" max="33" width="11.25" style="20" customWidth="1"/>
    <col min="34" max="34" width="9.125" style="20" bestFit="1" customWidth="1"/>
    <col min="35" max="16384" width="9" style="20"/>
  </cols>
  <sheetData>
    <row r="1" spans="1:22" ht="15.75" customHeight="1">
      <c r="D1" s="395"/>
      <c r="E1" s="395"/>
      <c r="H1" s="395" t="s">
        <v>399</v>
      </c>
      <c r="I1" s="395"/>
    </row>
    <row r="2" spans="1:22" ht="15.75" customHeight="1">
      <c r="A2" s="419" t="s">
        <v>975</v>
      </c>
      <c r="J2" s="418" t="s">
        <v>975</v>
      </c>
    </row>
    <row r="3" spans="1:22" ht="15.75" customHeight="1">
      <c r="D3" s="395"/>
      <c r="E3" s="395"/>
    </row>
    <row r="4" spans="1:22" s="416" customFormat="1" ht="37.5" customHeight="1">
      <c r="A4" s="1265" t="s">
        <v>974</v>
      </c>
      <c r="B4" s="417" t="s">
        <v>973</v>
      </c>
      <c r="C4" s="417" t="s">
        <v>972</v>
      </c>
      <c r="D4" s="417" t="s">
        <v>971</v>
      </c>
      <c r="E4" s="417" t="s">
        <v>970</v>
      </c>
      <c r="F4" s="417" t="s">
        <v>969</v>
      </c>
      <c r="G4" s="417" t="s">
        <v>968</v>
      </c>
      <c r="H4" s="960"/>
    </row>
    <row r="5" spans="1:22" ht="22.5" customHeight="1">
      <c r="A5" s="1266"/>
      <c r="B5" s="1267"/>
      <c r="C5" s="1267"/>
      <c r="D5" s="1267"/>
      <c r="E5" s="1268">
        <v>0</v>
      </c>
      <c r="F5" s="1268">
        <v>0</v>
      </c>
      <c r="G5" s="1268">
        <v>0</v>
      </c>
      <c r="H5" s="961"/>
    </row>
    <row r="6" spans="1:22" ht="22.5" customHeight="1">
      <c r="A6" s="409" t="s">
        <v>967</v>
      </c>
      <c r="B6" s="1269">
        <v>13630</v>
      </c>
      <c r="C6" s="1269">
        <v>13219</v>
      </c>
      <c r="D6" s="1269">
        <v>11409</v>
      </c>
      <c r="E6" s="1270">
        <v>2.2554162209534609E-3</v>
      </c>
      <c r="F6" s="1270">
        <v>2.2126411348952473E-3</v>
      </c>
      <c r="G6" s="1270">
        <v>2.2703710022441239E-3</v>
      </c>
      <c r="H6" s="962"/>
    </row>
    <row r="7" spans="1:22" ht="22.5" customHeight="1">
      <c r="A7" s="409" t="s">
        <v>966</v>
      </c>
      <c r="B7" s="1269">
        <v>43675</v>
      </c>
      <c r="C7" s="1269">
        <v>41244</v>
      </c>
      <c r="D7" s="1269">
        <v>38457</v>
      </c>
      <c r="E7" s="1270">
        <v>1.0890438324032425E-2</v>
      </c>
      <c r="F7" s="1270">
        <v>1.0532171802101377E-2</v>
      </c>
      <c r="G7" s="1270">
        <v>1.1010643184293756E-2</v>
      </c>
      <c r="H7" s="962"/>
    </row>
    <row r="8" spans="1:22" ht="22.5" customHeight="1">
      <c r="A8" s="409" t="s">
        <v>965</v>
      </c>
      <c r="B8" s="415">
        <v>38495</v>
      </c>
      <c r="C8" s="415">
        <v>37058</v>
      </c>
      <c r="D8" s="415">
        <v>31934</v>
      </c>
      <c r="E8" s="1271">
        <v>2.8212034900955005E-2</v>
      </c>
      <c r="F8" s="1271">
        <v>2.7499968390840929E-2</v>
      </c>
      <c r="G8" s="1271">
        <v>2.8701164057271092E-2</v>
      </c>
      <c r="H8" s="963"/>
    </row>
    <row r="9" spans="1:22" ht="22.5" customHeight="1">
      <c r="A9" s="409" t="s">
        <v>964</v>
      </c>
      <c r="B9" s="415">
        <v>22765</v>
      </c>
      <c r="C9" s="415">
        <v>22968</v>
      </c>
      <c r="D9" s="415">
        <v>19346</v>
      </c>
      <c r="E9" s="1271">
        <v>5.5032155791264449E-2</v>
      </c>
      <c r="F9" s="1271">
        <v>5.3824076064280385E-2</v>
      </c>
      <c r="G9" s="1271">
        <v>5.6208086720298166E-2</v>
      </c>
      <c r="H9" s="963"/>
    </row>
    <row r="10" spans="1:22" ht="22.5" customHeight="1">
      <c r="A10" s="409" t="s">
        <v>963</v>
      </c>
      <c r="B10" s="415">
        <v>12917</v>
      </c>
      <c r="C10" s="415">
        <v>12898</v>
      </c>
      <c r="D10" s="415">
        <v>11100</v>
      </c>
      <c r="E10" s="1271">
        <v>9.1660115219548657E-2</v>
      </c>
      <c r="F10" s="1271">
        <v>8.9567713140559613E-2</v>
      </c>
      <c r="G10" s="1271">
        <v>9.3688893555033528E-2</v>
      </c>
      <c r="H10" s="963"/>
    </row>
    <row r="11" spans="1:22" ht="22.5" customHeight="1">
      <c r="A11" s="409" t="s">
        <v>962</v>
      </c>
      <c r="B11" s="415">
        <v>8703</v>
      </c>
      <c r="C11" s="415">
        <v>7810</v>
      </c>
      <c r="D11" s="415">
        <v>7908</v>
      </c>
      <c r="E11" s="1271">
        <v>0.13844389168846902</v>
      </c>
      <c r="F11" s="1271">
        <v>0.13603317697335982</v>
      </c>
      <c r="G11" s="1271">
        <v>0.14149791992020894</v>
      </c>
      <c r="H11" s="963"/>
    </row>
    <row r="12" spans="1:22" ht="22.5" customHeight="1">
      <c r="A12" s="409" t="s">
        <v>961</v>
      </c>
      <c r="B12" s="415">
        <v>4680</v>
      </c>
      <c r="C12" s="415">
        <v>4306</v>
      </c>
      <c r="D12" s="415">
        <v>4464</v>
      </c>
      <c r="E12" s="1271">
        <v>0.19449420680233531</v>
      </c>
      <c r="F12" s="1271">
        <v>0.19118483771857736</v>
      </c>
      <c r="G12" s="1271">
        <v>0.1985984068032389</v>
      </c>
      <c r="H12" s="963"/>
    </row>
    <row r="13" spans="1:22" ht="22.5" customHeight="1">
      <c r="A13" s="409" t="s">
        <v>960</v>
      </c>
      <c r="B13" s="415">
        <v>2339</v>
      </c>
      <c r="C13" s="415">
        <v>2099</v>
      </c>
      <c r="D13" s="415">
        <v>2145</v>
      </c>
      <c r="E13" s="1271">
        <v>0.26274954569473263</v>
      </c>
      <c r="F13" s="1271">
        <v>0.25743763512915507</v>
      </c>
      <c r="G13" s="1271">
        <v>0.26736571346080656</v>
      </c>
      <c r="H13" s="963"/>
      <c r="V13" s="20" t="s">
        <v>2086</v>
      </c>
    </row>
    <row r="14" spans="1:22" ht="22.5" customHeight="1">
      <c r="A14" s="409" t="s">
        <v>959</v>
      </c>
      <c r="B14" s="415">
        <v>1430</v>
      </c>
      <c r="C14" s="415">
        <v>1183</v>
      </c>
      <c r="D14" s="415">
        <v>1063</v>
      </c>
      <c r="E14" s="1271">
        <v>0.3430294750679847</v>
      </c>
      <c r="F14" s="1271">
        <v>0.33605593556789021</v>
      </c>
      <c r="G14" s="1271">
        <v>0.34879722831008281</v>
      </c>
      <c r="H14" s="963"/>
      <c r="V14" s="20" t="s">
        <v>2087</v>
      </c>
    </row>
    <row r="15" spans="1:22" ht="22.5" customHeight="1">
      <c r="A15" s="409" t="s">
        <v>958</v>
      </c>
      <c r="B15" s="415">
        <v>870</v>
      </c>
      <c r="C15" s="415">
        <v>762</v>
      </c>
      <c r="D15" s="415">
        <v>755</v>
      </c>
      <c r="E15" s="1271">
        <v>0.43631348996661984</v>
      </c>
      <c r="F15" s="1271">
        <v>0.4282029560885563</v>
      </c>
      <c r="G15" s="1271">
        <v>0.44415281040433602</v>
      </c>
      <c r="H15" s="963"/>
    </row>
    <row r="16" spans="1:22" ht="22.5" customHeight="1">
      <c r="A16" s="409" t="s">
        <v>957</v>
      </c>
      <c r="B16" s="415">
        <v>1110</v>
      </c>
      <c r="C16" s="415">
        <v>887</v>
      </c>
      <c r="D16" s="415">
        <v>872</v>
      </c>
      <c r="E16" s="1271">
        <v>0.54805325359899992</v>
      </c>
      <c r="F16" s="1271">
        <v>0.53849363391536342</v>
      </c>
      <c r="G16" s="1271">
        <v>0.55815693119332277</v>
      </c>
      <c r="H16" s="963"/>
    </row>
    <row r="17" spans="1:8" ht="22.5" customHeight="1">
      <c r="A17" s="409" t="s">
        <v>956</v>
      </c>
      <c r="B17" s="415">
        <v>636</v>
      </c>
      <c r="C17" s="415">
        <v>472</v>
      </c>
      <c r="D17" s="415">
        <v>509</v>
      </c>
      <c r="E17" s="1271">
        <v>0.68571097163330808</v>
      </c>
      <c r="F17" s="1271">
        <v>0.67524749971551767</v>
      </c>
      <c r="G17" s="1271">
        <v>0.69889368626884874</v>
      </c>
      <c r="H17" s="963"/>
    </row>
    <row r="18" spans="1:8" ht="22.5" customHeight="1">
      <c r="A18" s="409" t="s">
        <v>955</v>
      </c>
      <c r="B18" s="415">
        <v>1977</v>
      </c>
      <c r="C18" s="415">
        <v>1494</v>
      </c>
      <c r="D18" s="415">
        <v>1746</v>
      </c>
      <c r="E18" s="1271">
        <v>1</v>
      </c>
      <c r="F18" s="1271">
        <v>1</v>
      </c>
      <c r="G18" s="1271">
        <v>1</v>
      </c>
      <c r="H18" s="963"/>
    </row>
    <row r="19" spans="1:8" ht="22.5" customHeight="1">
      <c r="A19" s="387" t="s">
        <v>954</v>
      </c>
      <c r="B19" s="415">
        <v>153227</v>
      </c>
      <c r="C19" s="415">
        <v>146400</v>
      </c>
      <c r="D19" s="415">
        <v>131708</v>
      </c>
      <c r="E19" s="1271"/>
      <c r="F19" s="1271"/>
      <c r="G19" s="1271"/>
      <c r="H19" s="963"/>
    </row>
    <row r="20" spans="1:8" ht="15.75" customHeight="1">
      <c r="A20" s="375"/>
      <c r="B20" s="375"/>
      <c r="C20" s="414"/>
    </row>
    <row r="21" spans="1:8" ht="15.75" customHeight="1">
      <c r="A21" s="375"/>
      <c r="B21" s="375"/>
      <c r="C21" s="20"/>
    </row>
    <row r="22" spans="1:8" ht="15.75" customHeight="1">
      <c r="C22" s="413"/>
    </row>
  </sheetData>
  <customSheetViews>
    <customSheetView guid="{7638DF67-4320-4B2E-8CED-F30400A22A6F}"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
      <headerFooter>
        <oddHeader>&amp;R&amp;D 税務部市民税課</oddHeader>
      </headerFooter>
    </customSheetView>
    <customSheetView guid="{033C36F7-E1E4-46BF-954B-BBA7310CE75C}"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
      <headerFooter>
        <oddHeader>&amp;R&amp;D 税務部市民税課</oddHeader>
      </headerFooter>
    </customSheetView>
    <customSheetView guid="{36472B0F-2A8F-4437-8A5B-DB8B4B6E968E}" scale="85" showGridLines="0" printArea="1" topLeftCell="R1">
      <selection activeCell="V14" sqref="V14"/>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
      <headerFooter>
        <oddHeader>&amp;R&amp;D 税務部市民税課</oddHeader>
      </headerFooter>
    </customSheetView>
    <customSheetView guid="{2D0A6E8D-0408-4801-8FAA-C5FD88FF0EC2}"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
      <headerFooter>
        <oddHeader>&amp;R&amp;D 税務部市民税課</oddHeader>
      </headerFooter>
    </customSheetView>
    <customSheetView guid="{CCAE2F8D-A096-471A-A5DB-761473E75C80}"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
      <headerFooter>
        <oddHeader>&amp;R&amp;D 税務部市民税課</oddHeader>
      </headerFooter>
    </customSheetView>
    <customSheetView guid="{A70FDA42-82B2-4F14-8984-2E2044C05861}"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6"/>
      <headerFooter>
        <oddHeader>&amp;R&amp;D 税務部市民税課</oddHeader>
      </headerFooter>
    </customSheetView>
    <customSheetView guid="{F8F8F397-D6A3-4BD0-9E53-3D39483D1CBF}"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7"/>
      <headerFooter>
        <oddHeader>&amp;R&amp;D 税務部市民税課</oddHeader>
      </headerFooter>
    </customSheetView>
    <customSheetView guid="{D673FFEC-E07D-49B9-A0FC-BCF5FDFD2C67}" scale="85" showGridLines="0" topLeftCell="R1">
      <selection activeCell="V14" sqref="V14"/>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8"/>
      <headerFooter>
        <oddHeader>&amp;R&amp;D 税務部市民税課</oddHeader>
      </headerFooter>
    </customSheetView>
    <customSheetView guid="{EE98275F-E3BA-4A7E-BE2A-0F7F35847352}" scale="85" showGridLines="0" printArea="1" topLeftCell="R1">
      <selection activeCell="V14" sqref="V14"/>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9"/>
      <headerFooter>
        <oddHeader>&amp;R&amp;D 税務部市民税課</oddHeader>
      </headerFooter>
    </customSheetView>
    <customSheetView guid="{97E03D02-D480-4666-A6E1-59D4144B3FD9}"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0"/>
      <headerFooter>
        <oddHeader>&amp;R&amp;D 税務部市民税課</oddHeader>
      </headerFooter>
    </customSheetView>
    <customSheetView guid="{9A3FFD83-48B2-47DA-8A5E-53892F5AF928}" scale="85" showGridLines="0" printArea="1" topLeftCell="C1">
      <selection activeCell="C1" sqref="C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1"/>
      <headerFooter>
        <oddHeader>&amp;R&amp;D 税務部市民税課</oddHeader>
      </headerFooter>
    </customSheetView>
    <customSheetView guid="{717D5D0E-03BD-42FE-B02F-A9FF9CADF1A5}"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2"/>
      <headerFooter>
        <oddHeader>&amp;R&amp;D 税務部市民税課</oddHeader>
      </headerFooter>
    </customSheetView>
    <customSheetView guid="{30A2590E-B68F-488E-B4E2-55E3D8A53AAC}" scale="85" showGridLines="0">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3"/>
      <headerFooter>
        <oddHeader>&amp;R&amp;D 税務部市民税課</oddHeader>
      </headerFooter>
    </customSheetView>
    <customSheetView guid="{031DD57E-C293-423A-8DF7-B2FDC9241663}"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4"/>
      <headerFooter>
        <oddHeader>&amp;R&amp;D 税務部市民税課</oddHeader>
      </headerFooter>
    </customSheetView>
    <customSheetView guid="{F9B3178F-FE3C-420E-BE2A-18A94A5552B8}" scale="85" showGridLines="0"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5"/>
      <headerFooter>
        <oddHeader>&amp;R&amp;D 税務部市民税課</oddHeader>
      </headerFooter>
    </customSheetView>
    <customSheetView guid="{F314B098-4B95-4B92-8423-CB04A69922DF}"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6"/>
      <headerFooter>
        <oddHeader>&amp;R&amp;D 税務部市民税課</oddHeader>
      </headerFooter>
    </customSheetView>
    <customSheetView guid="{BBA60712-7519-46EB-A3CF-B043CF2D8D90}"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7"/>
      <headerFooter>
        <oddHeader>&amp;R&amp;D 税務部市民税課</oddHeader>
      </headerFooter>
    </customSheetView>
    <customSheetView guid="{FAEA9D20-506D-4159-8291-B8ED06C29A08}"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8"/>
      <headerFooter>
        <oddHeader>&amp;R&amp;D 税務部市民税課</oddHeader>
      </headerFooter>
    </customSheetView>
    <customSheetView guid="{499C3B7B-ECFB-4FFB-BA0B-0B7B9DCC326F}" scale="85" showGridLines="0" printArea="1">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9"/>
      <headerFooter>
        <oddHeader>&amp;R&amp;D 税務部市民税課</oddHeader>
      </headerFooter>
    </customSheetView>
    <customSheetView guid="{582EB886-5348-41F7-B6C3-7D5782D3ACD9}"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0"/>
      <headerFooter>
        <oddHeader>&amp;R&amp;D 税務部市民税課</oddHeader>
      </headerFooter>
    </customSheetView>
    <customSheetView guid="{67A28A89-E198-4A6E-809F-7C1EE1D592B0}"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1"/>
      <headerFooter>
        <oddHeader>&amp;R&amp;D 税務部市民税課</oddHeader>
      </headerFooter>
    </customSheetView>
    <customSheetView guid="{CED0B8D9-B004-48AD-A858-70C151F3F6A0}"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2"/>
      <headerFooter>
        <oddHeader>&amp;R&amp;D 税務部市民税課</oddHeader>
      </headerFooter>
    </customSheetView>
    <customSheetView guid="{76A99285-706C-47CC-88FC-63EDE717FCB7}"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3"/>
      <headerFooter>
        <oddHeader>&amp;R&amp;D 税務部市民税課</oddHeader>
      </headerFooter>
    </customSheetView>
    <customSheetView guid="{00865AC3-5823-4499-87D6-A32864153DFC}"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4"/>
      <headerFooter>
        <oddHeader>&amp;R&amp;D 税務部市民税課</oddHeader>
      </headerFooter>
    </customSheetView>
    <customSheetView guid="{441DB8A6-A33C-419D-875A-3F2FFBE6E0E8}" scale="85" showGridLines="0">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5"/>
      <headerFooter>
        <oddHeader>&amp;R&amp;D 税務部市民税課</oddHeader>
      </headerFooter>
    </customSheetView>
    <customSheetView guid="{2BC28E4B-9C81-4843-8B55-63150A8DD92B}"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6"/>
      <headerFooter>
        <oddHeader>&amp;R&amp;D 税務部市民税課</oddHeader>
      </headerFooter>
    </customSheetView>
    <customSheetView guid="{CEC8D9A4-667A-441A-B348-38BA69B851DA}"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7"/>
      <headerFooter>
        <oddHeader>&amp;R&amp;D 税務部市民税課</oddHeader>
      </headerFooter>
    </customSheetView>
    <customSheetView guid="{84F041DC-148A-40FE-A6D1-68C2D054DF55}"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8"/>
      <headerFooter>
        <oddHeader>&amp;R&amp;D 税務部市民税課</oddHeader>
      </headerFooter>
    </customSheetView>
    <customSheetView guid="{EA8DD5C4-37CD-4D83-93C6-8AAE3FA22626}"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9"/>
      <headerFooter>
        <oddHeader>&amp;R&amp;D 税務部市民税課</oddHeader>
      </headerFooter>
    </customSheetView>
    <customSheetView guid="{EB719729-E4E7-4A6B-A0F2-B45634A8A39C}"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0"/>
      <headerFooter>
        <oddHeader>&amp;R&amp;D 税務部市民税課</oddHeader>
      </headerFooter>
    </customSheetView>
    <customSheetView guid="{3BCE3315-BEC0-4AD9-A818-0BC0D795FE7B}"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1"/>
      <headerFooter>
        <oddHeader>&amp;R&amp;D 税務部市民税課</oddHeader>
      </headerFooter>
    </customSheetView>
    <customSheetView guid="{D5E8139D-26D3-42E5-96BB-6121322C48CB}" scale="85" showGridLines="0"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2"/>
      <headerFooter>
        <oddHeader>&amp;R&amp;D 税務部市民税課</oddHeader>
      </headerFooter>
    </customSheetView>
    <customSheetView guid="{A7A537DD-3639-4028-8374-24EF93F7F50D}"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3"/>
      <headerFooter>
        <oddHeader>&amp;R&amp;D 税務部市民税課</oddHeader>
      </headerFooter>
    </customSheetView>
    <customSheetView guid="{0B51740E-E870-447D-82CF-F9426A0FDB8A}"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4"/>
      <headerFooter>
        <oddHeader>&amp;R&amp;D 税務部市民税課</oddHeader>
      </headerFooter>
    </customSheetView>
    <customSheetView guid="{B25978DA-B72A-4DF3-B7F6-0B7323E18582}"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5"/>
      <headerFooter>
        <oddHeader>&amp;R&amp;D 税務部市民税課</oddHeader>
      </headerFooter>
    </customSheetView>
    <customSheetView guid="{1FD8CC80-ABBD-4004-965D-7C3A94C6060A}"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6"/>
      <headerFooter>
        <oddHeader>&amp;R&amp;D 税務部市民税課</oddHeader>
      </headerFooter>
    </customSheetView>
    <customSheetView guid="{4B3B3520-A8B7-4246-A658-5E3046C11156}" scale="85" showGridLines="0" printArea="1">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7"/>
      <headerFooter>
        <oddHeader>&amp;R&amp;D 税務部市民税課</oddHeader>
      </headerFooter>
    </customSheetView>
    <customSheetView guid="{8AC86257-3275-45B0-9EB5-FCC978284538}"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8"/>
      <headerFooter>
        <oddHeader>&amp;R&amp;D 税務部市民税課</oddHeader>
      </headerFooter>
    </customSheetView>
    <customSheetView guid="{E45D6C9F-29CA-4814-BB11-FCF7794E8FD9}"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9"/>
      <headerFooter>
        <oddHeader>&amp;R&amp;D 税務部市民税課</oddHeader>
      </headerFooter>
    </customSheetView>
    <customSheetView guid="{8B4E2514-D1F2-4DC0-817C-9C588D7DCCCB}" scale="85" showGridLines="0" printArea="1" topLeftCell="R1">
      <selection activeCell="V14" sqref="V14"/>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0"/>
      <headerFooter>
        <oddHeader>&amp;R&amp;D 税務部市民税課</oddHeader>
      </headerFooter>
    </customSheetView>
    <customSheetView guid="{C0326AA0-4A84-4874-8CF5-FBF582EDE8E4}"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1"/>
      <headerFooter>
        <oddHeader>&amp;R&amp;D 税務部市民税課</oddHeader>
      </headerFooter>
    </customSheetView>
    <customSheetView guid="{59B93C71-A242-4D48-B468-4BF3F954629F}"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2"/>
      <headerFooter>
        <oddHeader>&amp;R&amp;D 税務部市民税課</oddHeader>
      </headerFooter>
    </customSheetView>
    <customSheetView guid="{1E58E4D1-4C75-4B8C-BEB1-17A46DD86746}"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3"/>
      <headerFooter>
        <oddHeader>&amp;R&amp;D 税務部市民税課</oddHeader>
      </headerFooter>
    </customSheetView>
    <customSheetView guid="{D71B0015-E1E5-4683-BC96-4B8372B0A92C}"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4"/>
      <headerFooter>
        <oddHeader>&amp;R&amp;D 税務部市民税課</oddHeader>
      </headerFooter>
    </customSheetView>
    <customSheetView guid="{7A9295A9-5D4A-4252-8AE5-EAA229FB3161}"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5"/>
      <headerFooter>
        <oddHeader>&amp;R&amp;D 税務部市民税課</oddHeader>
      </headerFooter>
    </customSheetView>
    <customSheetView guid="{034C4040-D496-4677-9760-C8AFC8A3816C}"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6"/>
      <headerFooter>
        <oddHeader>&amp;R&amp;D 税務部市民税課</oddHeader>
      </headerFooter>
    </customSheetView>
    <customSheetView guid="{430D13A4-4EC3-4F3B-94F5-67B604D20D98}"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7"/>
      <headerFooter>
        <oddHeader>&amp;R&amp;D 税務部市民税課</oddHeader>
      </headerFooter>
    </customSheetView>
    <customSheetView guid="{337CCED3-5E6B-4E3D-BC98-489707EF974E}"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8"/>
      <headerFooter>
        <oddHeader>&amp;R&amp;D 税務部市民税課</oddHeader>
      </headerFooter>
    </customSheetView>
    <customSheetView guid="{0EDD8A79-DA95-4C03-AB90-8EF8BEF7366A}"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9"/>
      <headerFooter>
        <oddHeader>&amp;R&amp;D 税務部市民税課</oddHeader>
      </headerFooter>
    </customSheetView>
    <customSheetView guid="{214495F1-9B71-47E5-887D-A07A1A95C8B8}"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0"/>
      <headerFooter>
        <oddHeader>&amp;R&amp;D 税務部市民税課</oddHeader>
      </headerFooter>
    </customSheetView>
    <customSheetView guid="{CD8CBEF9-02F2-47BF-8155-972E366007BB}"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1"/>
      <headerFooter>
        <oddHeader>&amp;R&amp;D 税務部市民税課</oddHeader>
      </headerFooter>
    </customSheetView>
    <customSheetView guid="{BD61EDB6-A93F-4890-AEDE-32E26E64EB3F}"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2"/>
      <headerFooter>
        <oddHeader>&amp;R&amp;D 税務部市民税課</oddHeader>
      </headerFooter>
    </customSheetView>
    <customSheetView guid="{2551149C-B400-4FF7-9C66-7D38AF192CD3}"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3"/>
      <headerFooter>
        <oddHeader>&amp;R&amp;D 税務部市民税課</oddHeader>
      </headerFooter>
    </customSheetView>
    <customSheetView guid="{F0A88F7F-B050-44D2-9557-2B68B424EAF3}"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4"/>
      <headerFooter>
        <oddHeader>&amp;R&amp;D 税務部市民税課</oddHeader>
      </headerFooter>
    </customSheetView>
    <customSheetView guid="{2868789A-41EF-4245-B3C9-D4B5F666F8F4}"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5"/>
      <headerFooter>
        <oddHeader>&amp;R&amp;D 税務部市民税課</oddHeader>
      </headerFooter>
    </customSheetView>
    <customSheetView guid="{D4061CCF-D275-4D76-9A0F-61EA73C6A533}"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6"/>
      <headerFooter>
        <oddHeader>&amp;R&amp;D 税務部市民税課</oddHeader>
      </headerFooter>
    </customSheetView>
    <customSheetView guid="{EDD10121-F027-40CB-A383-1ABBBA7824D4}"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7"/>
      <headerFooter>
        <oddHeader>&amp;R&amp;D 税務部市民税課</oddHeader>
      </headerFooter>
    </customSheetView>
    <customSheetView guid="{D6BD57F8-F6EE-4534-8181-C57064A1B98C}" showGridLines="0" topLeftCell="D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8"/>
      <headerFooter>
        <oddHeader>&amp;R&amp;D 税務部市民税課</oddHeader>
      </headerFooter>
    </customSheetView>
    <customSheetView guid="{277459B4-A39D-41CB-B2BE-AB6578293E76}" showGridLines="0" printArea="1" topLeftCell="D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9"/>
      <headerFooter>
        <oddHeader>&amp;R&amp;D 税務部市民税課</oddHeader>
      </headerFooter>
    </customSheetView>
  </customSheetViews>
  <phoneticPr fontId="7"/>
  <hyperlinks>
    <hyperlink ref="H1" location="目次!A1" display="目次へ戻る"/>
  </hyperlinks>
  <pageMargins left="0.70866141732283472" right="0.70866141732283472" top="0.55118110236220474" bottom="0.19685039370078741" header="0.31496062992125984" footer="0.19685039370078741"/>
  <pageSetup paperSize="9" scale="95" orientation="landscape" horizontalDpi="300" verticalDpi="300" r:id="rId60"/>
  <headerFooter>
    <oddHeader>&amp;R&amp;D 税務部市民税課</oddHeader>
  </headerFooter>
  <colBreaks count="1" manualBreakCount="1">
    <brk id="5" max="65" man="1"/>
  </colBreaks>
  <drawing r:id="rId6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U47"/>
  <sheetViews>
    <sheetView showGridLines="0" zoomScale="115" zoomScaleNormal="115" zoomScaleSheetLayoutView="100" workbookViewId="0">
      <selection activeCell="E16" sqref="E16"/>
    </sheetView>
  </sheetViews>
  <sheetFormatPr defaultColWidth="9" defaultRowHeight="22.5" customHeight="1"/>
  <cols>
    <col min="1" max="2" width="11.875" style="375" customWidth="1"/>
    <col min="3" max="9" width="14.625" style="375" customWidth="1"/>
    <col min="10" max="10" width="8.5" style="375" customWidth="1"/>
    <col min="11" max="11" width="11.25" style="375" bestFit="1" customWidth="1"/>
    <col min="12" max="12" width="9.625" style="375" customWidth="1"/>
    <col min="13" max="13" width="8.5" style="375" customWidth="1"/>
    <col min="14" max="14" width="11.5" style="375" customWidth="1"/>
    <col min="15" max="15" width="13.125" style="375" bestFit="1" customWidth="1"/>
    <col min="16" max="16" width="9.375" style="375" customWidth="1"/>
    <col min="17" max="17" width="8.25" style="375" customWidth="1"/>
    <col min="18" max="18" width="21.25" style="375" customWidth="1"/>
    <col min="19" max="19" width="10.25" style="375" customWidth="1"/>
    <col min="20" max="20" width="13.125" style="375" bestFit="1" customWidth="1"/>
    <col min="21" max="21" width="10" style="375" customWidth="1"/>
    <col min="22" max="22" width="10.25" style="375" customWidth="1"/>
    <col min="23" max="23" width="9.125" style="375" bestFit="1" customWidth="1"/>
    <col min="24" max="24" width="20.875" style="375" customWidth="1"/>
    <col min="25" max="25" width="9.125" style="375" bestFit="1" customWidth="1"/>
    <col min="26" max="26" width="11.125" style="375" customWidth="1"/>
    <col min="27" max="27" width="9.125" style="375" bestFit="1" customWidth="1"/>
    <col min="28" max="28" width="11.25" style="375" customWidth="1"/>
    <col min="29" max="29" width="9.125" style="375" bestFit="1" customWidth="1"/>
    <col min="30" max="16384" width="9" style="375"/>
  </cols>
  <sheetData>
    <row r="1" spans="1:21" ht="15.75" customHeight="1">
      <c r="I1" s="395" t="s">
        <v>399</v>
      </c>
    </row>
    <row r="2" spans="1:21" ht="15.75" customHeight="1">
      <c r="A2" s="425" t="s">
        <v>984</v>
      </c>
      <c r="J2" s="424" t="s">
        <v>1650</v>
      </c>
    </row>
    <row r="3" spans="1:21" ht="15.75" customHeight="1"/>
    <row r="4" spans="1:21" s="423" customFormat="1" ht="37.5" customHeight="1">
      <c r="A4" s="385" t="s">
        <v>343</v>
      </c>
      <c r="B4" s="385" t="s">
        <v>344</v>
      </c>
      <c r="C4" s="417" t="s">
        <v>973</v>
      </c>
      <c r="D4" s="417" t="s">
        <v>972</v>
      </c>
      <c r="E4" s="417" t="s">
        <v>971</v>
      </c>
      <c r="F4" s="417" t="s">
        <v>983</v>
      </c>
      <c r="G4" s="417" t="s">
        <v>982</v>
      </c>
      <c r="H4" s="417" t="s">
        <v>981</v>
      </c>
    </row>
    <row r="5" spans="1:21" ht="22.5" customHeight="1">
      <c r="A5" s="385" t="s">
        <v>980</v>
      </c>
      <c r="B5" s="385" t="s">
        <v>979</v>
      </c>
      <c r="C5" s="415">
        <v>150726</v>
      </c>
      <c r="D5" s="415">
        <v>147138</v>
      </c>
      <c r="E5" s="415">
        <v>131789</v>
      </c>
      <c r="F5" s="422">
        <v>0.49465287599815677</v>
      </c>
      <c r="G5" s="422">
        <v>0.50383291100245509</v>
      </c>
      <c r="H5" s="422">
        <v>0.47851955970937465</v>
      </c>
      <c r="U5" s="375" t="s">
        <v>2091</v>
      </c>
    </row>
    <row r="6" spans="1:21" ht="22.5" customHeight="1">
      <c r="A6" s="385" t="s">
        <v>1599</v>
      </c>
      <c r="B6" s="385" t="s">
        <v>978</v>
      </c>
      <c r="C6" s="415">
        <v>151403</v>
      </c>
      <c r="D6" s="415">
        <v>147828</v>
      </c>
      <c r="E6" s="415">
        <v>131318</v>
      </c>
      <c r="F6" s="422">
        <v>0.49574980847189443</v>
      </c>
      <c r="G6" s="422">
        <v>0.50416049392000128</v>
      </c>
      <c r="H6" s="422">
        <v>0.47681284116110989</v>
      </c>
    </row>
    <row r="7" spans="1:21" ht="22.5" customHeight="1">
      <c r="A7" s="385">
        <v>2019</v>
      </c>
      <c r="B7" s="385" t="s">
        <v>977</v>
      </c>
      <c r="C7" s="415">
        <v>152216</v>
      </c>
      <c r="D7" s="415">
        <v>148150</v>
      </c>
      <c r="E7" s="415">
        <v>131649</v>
      </c>
      <c r="F7" s="422">
        <v>0.50238639842947963</v>
      </c>
      <c r="G7" s="422">
        <v>0.5056489065270624</v>
      </c>
      <c r="H7" s="422">
        <v>0.48290636825849176</v>
      </c>
      <c r="U7" s="375" t="s">
        <v>2092</v>
      </c>
    </row>
    <row r="8" spans="1:21" ht="22.5" customHeight="1">
      <c r="A8" s="385">
        <v>2020</v>
      </c>
      <c r="B8" s="385" t="s">
        <v>976</v>
      </c>
      <c r="C8" s="415">
        <v>151582</v>
      </c>
      <c r="D8" s="415">
        <v>145688</v>
      </c>
      <c r="E8" s="415">
        <v>131745</v>
      </c>
      <c r="F8" s="422">
        <v>0.49280093301148054</v>
      </c>
      <c r="G8" s="422">
        <v>0.55080779710752459</v>
      </c>
      <c r="H8" s="422">
        <v>0.47994912658654965</v>
      </c>
    </row>
    <row r="9" spans="1:21" ht="22.5" customHeight="1">
      <c r="A9" s="385">
        <v>2021</v>
      </c>
      <c r="B9" s="385" t="s">
        <v>585</v>
      </c>
      <c r="C9" s="415">
        <v>151580</v>
      </c>
      <c r="D9" s="415">
        <v>146593</v>
      </c>
      <c r="E9" s="415">
        <v>131753</v>
      </c>
      <c r="F9" s="422">
        <v>0.50249458428621041</v>
      </c>
      <c r="G9" s="422">
        <v>0.49956627088478778</v>
      </c>
      <c r="H9" s="422">
        <v>0.48105423122339441</v>
      </c>
      <c r="U9" s="375" t="s">
        <v>2089</v>
      </c>
    </row>
    <row r="10" spans="1:21" ht="22.5" customHeight="1">
      <c r="A10" s="405">
        <v>2022</v>
      </c>
      <c r="B10" s="405" t="s">
        <v>632</v>
      </c>
      <c r="C10" s="415">
        <v>152228</v>
      </c>
      <c r="D10" s="415">
        <v>146625</v>
      </c>
      <c r="E10" s="415">
        <v>131379</v>
      </c>
      <c r="F10" s="422">
        <v>0.5056354113792626</v>
      </c>
      <c r="G10" s="422">
        <v>0.51132459672832342</v>
      </c>
      <c r="H10" s="422">
        <v>0.47677511429032982</v>
      </c>
      <c r="U10" s="375" t="s">
        <v>2090</v>
      </c>
    </row>
    <row r="11" spans="1:21" ht="22.5" customHeight="1">
      <c r="A11" s="405">
        <v>2023</v>
      </c>
      <c r="B11" s="405" t="s">
        <v>1593</v>
      </c>
      <c r="C11" s="415">
        <v>153227</v>
      </c>
      <c r="D11" s="415">
        <v>146400</v>
      </c>
      <c r="E11" s="415">
        <v>131708</v>
      </c>
      <c r="F11" s="422">
        <v>0.49279307770627634</v>
      </c>
      <c r="G11" s="422">
        <v>0.50057042374752347</v>
      </c>
      <c r="H11" s="422">
        <v>0.48471663771077145</v>
      </c>
      <c r="U11" s="375" t="s">
        <v>2088</v>
      </c>
    </row>
    <row r="13" spans="1:21" ht="22.5" customHeight="1">
      <c r="U13" s="375" t="s">
        <v>2093</v>
      </c>
    </row>
    <row r="17" spans="21:21" ht="22.5" customHeight="1">
      <c r="U17" s="375" t="s">
        <v>2094</v>
      </c>
    </row>
    <row r="18" spans="21:21" ht="22.5" customHeight="1">
      <c r="U18" s="375" t="s">
        <v>2095</v>
      </c>
    </row>
    <row r="47" spans="1:9" ht="22.5" customHeight="1">
      <c r="A47" s="421"/>
      <c r="B47" s="421"/>
      <c r="D47" s="420"/>
      <c r="E47" s="420"/>
      <c r="I47" s="420"/>
    </row>
  </sheetData>
  <customSheetViews>
    <customSheetView guid="{7638DF67-4320-4B2E-8CED-F30400A22A6F}"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
      <headerFooter>
        <oddHeader>&amp;R&amp;D 税務部市民税課</oddHeader>
      </headerFooter>
    </customSheetView>
    <customSheetView guid="{033C36F7-E1E4-46BF-954B-BBA7310CE75C}"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
      <headerFooter>
        <oddHeader>&amp;R&amp;D 税務部市民税課</oddHeader>
      </headerFooter>
    </customSheetView>
    <customSheetView guid="{36472B0F-2A8F-4437-8A5B-DB8B4B6E968E}" scale="85" showGridLines="0" printArea="1">
      <selection activeCell="U18" sqref="U18"/>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
      <headerFooter>
        <oddHeader>&amp;R&amp;D 税務部市民税課</oddHeader>
      </headerFooter>
    </customSheetView>
    <customSheetView guid="{2D0A6E8D-0408-4801-8FAA-C5FD88FF0EC2}"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
      <headerFooter>
        <oddHeader>&amp;R&amp;D 税務部市民税課</oddHeader>
      </headerFooter>
    </customSheetView>
    <customSheetView guid="{CCAE2F8D-A096-471A-A5DB-761473E75C80}"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
      <headerFooter>
        <oddHeader>&amp;R&amp;D 税務部市民税課</oddHeader>
      </headerFooter>
    </customSheetView>
    <customSheetView guid="{A70FDA42-82B2-4F14-8984-2E2044C05861}"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6"/>
      <headerFooter>
        <oddHeader>&amp;R&amp;D 税務部市民税課</oddHeader>
      </headerFooter>
    </customSheetView>
    <customSheetView guid="{F8F8F397-D6A3-4BD0-9E53-3D39483D1CBF}"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7"/>
      <headerFooter>
        <oddHeader>&amp;R&amp;D 税務部市民税課</oddHeader>
      </headerFooter>
    </customSheetView>
    <customSheetView guid="{D673FFEC-E07D-49B9-A0FC-BCF5FDFD2C67}" scale="85" showGridLines="0">
      <selection activeCell="U18" sqref="U18"/>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8"/>
      <headerFooter>
        <oddHeader>&amp;R&amp;D 税務部市民税課</oddHeader>
      </headerFooter>
    </customSheetView>
    <customSheetView guid="{EE98275F-E3BA-4A7E-BE2A-0F7F35847352}" scale="85" showGridLines="0" printArea="1" topLeftCell="S1">
      <selection activeCell="U18" sqref="U18"/>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9"/>
      <headerFooter>
        <oddHeader>&amp;R&amp;D 税務部市民税課</oddHeader>
      </headerFooter>
    </customSheetView>
    <customSheetView guid="{97E03D02-D480-4666-A6E1-59D4144B3FD9}"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0"/>
      <headerFooter>
        <oddHeader>&amp;R&amp;D 税務部市民税課</oddHeader>
      </headerFooter>
    </customSheetView>
    <customSheetView guid="{9A3FFD83-48B2-47DA-8A5E-53892F5AF928}" scale="85" showGridLines="0" printArea="1" topLeftCell="D1">
      <selection activeCell="D1" sqref="D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1"/>
      <headerFooter>
        <oddHeader>&amp;R&amp;D 税務部市民税課</oddHeader>
      </headerFooter>
    </customSheetView>
    <customSheetView guid="{717D5D0E-03BD-42FE-B02F-A9FF9CADF1A5}"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2"/>
      <headerFooter>
        <oddHeader>&amp;R&amp;D 税務部市民税課</oddHeader>
      </headerFooter>
    </customSheetView>
    <customSheetView guid="{30A2590E-B68F-488E-B4E2-55E3D8A53AAC}" scale="85" showGridLines="0">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3"/>
      <headerFooter>
        <oddHeader>&amp;R&amp;D 税務部市民税課</oddHeader>
      </headerFooter>
    </customSheetView>
    <customSheetView guid="{031DD57E-C293-423A-8DF7-B2FDC9241663}"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4"/>
      <headerFooter>
        <oddHeader>&amp;R&amp;D 税務部市民税課</oddHeader>
      </headerFooter>
    </customSheetView>
    <customSheetView guid="{F9B3178F-FE3C-420E-BE2A-18A94A5552B8}" scale="85" showGridLines="0" topLeftCell="J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5"/>
      <headerFooter>
        <oddHeader>&amp;R&amp;D 税務部市民税課</oddHeader>
      </headerFooter>
    </customSheetView>
    <customSheetView guid="{F314B098-4B95-4B92-8423-CB04A69922DF}"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6"/>
      <headerFooter>
        <oddHeader>&amp;R&amp;D 税務部市民税課</oddHeader>
      </headerFooter>
    </customSheetView>
    <customSheetView guid="{BBA60712-7519-46EB-A3CF-B043CF2D8D90}"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7"/>
      <headerFooter>
        <oddHeader>&amp;R&amp;D 税務部市民税課</oddHeader>
      </headerFooter>
    </customSheetView>
    <customSheetView guid="{FAEA9D20-506D-4159-8291-B8ED06C29A08}"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8"/>
      <headerFooter>
        <oddHeader>&amp;R&amp;D 税務部市民税課</oddHeader>
      </headerFooter>
    </customSheetView>
    <customSheetView guid="{499C3B7B-ECFB-4FFB-BA0B-0B7B9DCC326F}" scale="85" showGridLines="0" printArea="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9"/>
      <headerFooter>
        <oddHeader>&amp;R&amp;D 税務部市民税課</oddHeader>
      </headerFooter>
    </customSheetView>
    <customSheetView guid="{582EB886-5348-41F7-B6C3-7D5782D3ACD9}"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0"/>
      <headerFooter>
        <oddHeader>&amp;R&amp;D 税務部市民税課</oddHeader>
      </headerFooter>
    </customSheetView>
    <customSheetView guid="{67A28A89-E198-4A6E-809F-7C1EE1D592B0}" scale="85" showGridLines="0" printArea="1"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1"/>
      <headerFooter>
        <oddHeader>&amp;R&amp;D 税務部市民税課</oddHeader>
      </headerFooter>
    </customSheetView>
    <customSheetView guid="{CED0B8D9-B004-48AD-A858-70C151F3F6A0}"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2"/>
      <headerFooter>
        <oddHeader>&amp;R&amp;D 税務部市民税課</oddHeader>
      </headerFooter>
    </customSheetView>
    <customSheetView guid="{76A99285-706C-47CC-88FC-63EDE717FCB7}"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3"/>
      <headerFooter>
        <oddHeader>&amp;R&amp;D 税務部市民税課</oddHeader>
      </headerFooter>
    </customSheetView>
    <customSheetView guid="{00865AC3-5823-4499-87D6-A32864153DFC}"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4"/>
      <headerFooter>
        <oddHeader>&amp;R&amp;D 税務部市民税課</oddHeader>
      </headerFooter>
    </customSheetView>
    <customSheetView guid="{441DB8A6-A33C-419D-875A-3F2FFBE6E0E8}" scale="85" showGridLines="0">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5"/>
      <headerFooter>
        <oddHeader>&amp;R&amp;D 税務部市民税課</oddHeader>
      </headerFooter>
    </customSheetView>
    <customSheetView guid="{2BC28E4B-9C81-4843-8B55-63150A8DD92B}"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6"/>
      <headerFooter>
        <oddHeader>&amp;R&amp;D 税務部市民税課</oddHeader>
      </headerFooter>
    </customSheetView>
    <customSheetView guid="{CEC8D9A4-667A-441A-B348-38BA69B851DA}"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7"/>
      <headerFooter>
        <oddHeader>&amp;R&amp;D 税務部市民税課</oddHeader>
      </headerFooter>
    </customSheetView>
    <customSheetView guid="{84F041DC-148A-40FE-A6D1-68C2D054DF55}"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8"/>
      <headerFooter>
        <oddHeader>&amp;R&amp;D 税務部市民税課</oddHeader>
      </headerFooter>
    </customSheetView>
    <customSheetView guid="{EA8DD5C4-37CD-4D83-93C6-8AAE3FA22626}"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9"/>
      <headerFooter>
        <oddHeader>&amp;R&amp;D 税務部市民税課</oddHeader>
      </headerFooter>
    </customSheetView>
    <customSheetView guid="{EB719729-E4E7-4A6B-A0F2-B45634A8A39C}"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0"/>
      <headerFooter>
        <oddHeader>&amp;R&amp;D 税務部市民税課</oddHeader>
      </headerFooter>
    </customSheetView>
    <customSheetView guid="{3BCE3315-BEC0-4AD9-A818-0BC0D795FE7B}"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1"/>
      <headerFooter>
        <oddHeader>&amp;R&amp;D 税務部市民税課</oddHeader>
      </headerFooter>
    </customSheetView>
    <customSheetView guid="{D5E8139D-26D3-42E5-96BB-6121322C48CB}" scale="85" showGridLines="0"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2"/>
      <headerFooter>
        <oddHeader>&amp;R&amp;D 税務部市民税課</oddHeader>
      </headerFooter>
    </customSheetView>
    <customSheetView guid="{A7A537DD-3639-4028-8374-24EF93F7F50D}" scale="85" showGridLines="0" printArea="1"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3"/>
      <headerFooter>
        <oddHeader>&amp;R&amp;D 税務部市民税課</oddHeader>
      </headerFooter>
    </customSheetView>
    <customSheetView guid="{0B51740E-E870-447D-82CF-F9426A0FDB8A}"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4"/>
      <headerFooter>
        <oddHeader>&amp;R&amp;D 税務部市民税課</oddHeader>
      </headerFooter>
    </customSheetView>
    <customSheetView guid="{B25978DA-B72A-4DF3-B7F6-0B7323E18582}"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5"/>
      <headerFooter>
        <oddHeader>&amp;R&amp;D 税務部市民税課</oddHeader>
      </headerFooter>
    </customSheetView>
    <customSheetView guid="{1FD8CC80-ABBD-4004-965D-7C3A94C6060A}" scale="85" showGridLines="0" printArea="1" topLeftCell="J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6"/>
      <headerFooter>
        <oddHeader>&amp;R&amp;D 税務部市民税課</oddHeader>
      </headerFooter>
    </customSheetView>
    <customSheetView guid="{4B3B3520-A8B7-4246-A658-5E3046C11156}" scale="85" showGridLines="0" printArea="1">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7"/>
      <headerFooter>
        <oddHeader>&amp;R&amp;D 税務部市民税課</oddHeader>
      </headerFooter>
    </customSheetView>
    <customSheetView guid="{8AC86257-3275-45B0-9EB5-FCC978284538}"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8"/>
      <headerFooter>
        <oddHeader>&amp;R&amp;D 税務部市民税課</oddHeader>
      </headerFooter>
    </customSheetView>
    <customSheetView guid="{E45D6C9F-29CA-4814-BB11-FCF7794E8FD9}"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9"/>
      <headerFooter>
        <oddHeader>&amp;R&amp;D 税務部市民税課</oddHeader>
      </headerFooter>
    </customSheetView>
    <customSheetView guid="{8B4E2514-D1F2-4DC0-817C-9C588D7DCCCB}" scale="85" showGridLines="0" printArea="1">
      <selection activeCell="U18" sqref="U18"/>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0"/>
      <headerFooter>
        <oddHeader>&amp;R&amp;D 税務部市民税課</oddHeader>
      </headerFooter>
    </customSheetView>
    <customSheetView guid="{C0326AA0-4A84-4874-8CF5-FBF582EDE8E4}"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1"/>
      <headerFooter>
        <oddHeader>&amp;R&amp;D 税務部市民税課</oddHeader>
      </headerFooter>
    </customSheetView>
    <customSheetView guid="{59B93C71-A242-4D48-B468-4BF3F954629F}"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2"/>
      <headerFooter>
        <oddHeader>&amp;R&amp;D 税務部市民税課</oddHeader>
      </headerFooter>
    </customSheetView>
    <customSheetView guid="{1E58E4D1-4C75-4B8C-BEB1-17A46DD86746}"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3"/>
      <headerFooter>
        <oddHeader>&amp;R&amp;D 税務部市民税課</oddHeader>
      </headerFooter>
    </customSheetView>
    <customSheetView guid="{D71B0015-E1E5-4683-BC96-4B8372B0A92C}"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4"/>
      <headerFooter>
        <oddHeader>&amp;R&amp;D 税務部市民税課</oddHeader>
      </headerFooter>
    </customSheetView>
    <customSheetView guid="{7A9295A9-5D4A-4252-8AE5-EAA229FB3161}"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5"/>
      <headerFooter>
        <oddHeader>&amp;R&amp;D 税務部市民税課</oddHeader>
      </headerFooter>
    </customSheetView>
    <customSheetView guid="{034C4040-D496-4677-9760-C8AFC8A3816C}"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6"/>
      <headerFooter>
        <oddHeader>&amp;R&amp;D 税務部市民税課</oddHeader>
      </headerFooter>
    </customSheetView>
    <customSheetView guid="{430D13A4-4EC3-4F3B-94F5-67B604D20D98}"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7"/>
      <headerFooter>
        <oddHeader>&amp;R&amp;D 税務部市民税課</oddHeader>
      </headerFooter>
    </customSheetView>
    <customSheetView guid="{337CCED3-5E6B-4E3D-BC98-489707EF974E}" scale="85" showGridLines="0" printArea="1"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8"/>
      <headerFooter>
        <oddHeader>&amp;R&amp;D 税務部市民税課</oddHeader>
      </headerFooter>
    </customSheetView>
    <customSheetView guid="{0EDD8A79-DA95-4C03-AB90-8EF8BEF7366A}"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9"/>
      <headerFooter>
        <oddHeader>&amp;R&amp;D 税務部市民税課</oddHeader>
      </headerFooter>
    </customSheetView>
    <customSheetView guid="{214495F1-9B71-47E5-887D-A07A1A95C8B8}"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0"/>
      <headerFooter>
        <oddHeader>&amp;R&amp;D 税務部市民税課</oddHeader>
      </headerFooter>
    </customSheetView>
    <customSheetView guid="{CD8CBEF9-02F2-47BF-8155-972E366007BB}" scale="85" showGridLines="0" printArea="1" topLeftCell="J4">
      <selection activeCell="M30" sqref="M30"/>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1"/>
      <headerFooter>
        <oddHeader>&amp;R&amp;D 税務部市民税課</oddHeader>
      </headerFooter>
    </customSheetView>
    <customSheetView guid="{BD61EDB6-A93F-4890-AEDE-32E26E64EB3F}"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2"/>
      <headerFooter>
        <oddHeader>&amp;R&amp;D 税務部市民税課</oddHeader>
      </headerFooter>
    </customSheetView>
    <customSheetView guid="{2551149C-B400-4FF7-9C66-7D38AF192CD3}"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3"/>
      <headerFooter>
        <oddHeader>&amp;R&amp;D 税務部市民税課</oddHeader>
      </headerFooter>
    </customSheetView>
    <customSheetView guid="{F0A88F7F-B050-44D2-9557-2B68B424EAF3}"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4"/>
      <headerFooter>
        <oddHeader>&amp;R&amp;D 税務部市民税課</oddHeader>
      </headerFooter>
    </customSheetView>
    <customSheetView guid="{2868789A-41EF-4245-B3C9-D4B5F666F8F4}"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5"/>
      <headerFooter>
        <oddHeader>&amp;R&amp;D 税務部市民税課</oddHeader>
      </headerFooter>
    </customSheetView>
    <customSheetView guid="{D4061CCF-D275-4D76-9A0F-61EA73C6A533}"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6"/>
      <headerFooter>
        <oddHeader>&amp;R&amp;D 税務部市民税課</oddHeader>
      </headerFooter>
    </customSheetView>
    <customSheetView guid="{EDD10121-F027-40CB-A383-1ABBBA7824D4}"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7"/>
      <headerFooter>
        <oddHeader>&amp;R&amp;D 税務部市民税課</oddHeader>
      </headerFooter>
    </customSheetView>
    <customSheetView guid="{D6BD57F8-F6EE-4534-8181-C57064A1B98C}" scale="115" showGridLines="0">
      <selection activeCell="R22" sqref="R22"/>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8"/>
      <headerFooter>
        <oddHeader>&amp;R&amp;D 税務部市民税課</oddHeader>
      </headerFooter>
    </customSheetView>
    <customSheetView guid="{277459B4-A39D-41CB-B2BE-AB6578293E76}" scale="115" showGridLines="0" printArea="1">
      <selection activeCell="R22" sqref="R22"/>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9"/>
      <headerFooter>
        <oddHeader>&amp;R&amp;D 税務部市民税課</oddHeader>
      </headerFooter>
    </customSheetView>
  </customSheetViews>
  <phoneticPr fontId="7"/>
  <hyperlinks>
    <hyperlink ref="I1" location="目次!A1" display="目次へ戻る"/>
  </hyperlinks>
  <pageMargins left="0.70866141732283472" right="0.70866141732283472" top="0.55118110236220474" bottom="0.19685039370078741" header="0.31496062992125984" footer="0.19685039370078741"/>
  <pageSetup paperSize="9" scale="95" orientation="landscape" horizontalDpi="300" verticalDpi="300" r:id="rId60"/>
  <headerFooter>
    <oddHeader>&amp;R&amp;D 税務部市民税課</oddHeader>
  </headerFooter>
  <colBreaks count="1" manualBreakCount="1">
    <brk id="5" max="14" man="1"/>
  </colBreaks>
  <drawing r:id="rId6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8"/>
  <sheetViews>
    <sheetView showGridLines="0" zoomScale="115" zoomScaleNormal="115" zoomScaleSheetLayoutView="100" workbookViewId="0">
      <selection activeCell="A4" sqref="A4:I19"/>
    </sheetView>
  </sheetViews>
  <sheetFormatPr defaultColWidth="9" defaultRowHeight="13.5"/>
  <cols>
    <col min="1" max="2" width="11.875" style="209" customWidth="1"/>
    <col min="3" max="3" width="14.625" style="209" customWidth="1"/>
    <col min="4" max="5" width="8.875" style="209" hidden="1" customWidth="1"/>
    <col min="6" max="7" width="14.625" style="209" customWidth="1"/>
    <col min="8" max="8" width="9" style="209" hidden="1" customWidth="1"/>
    <col min="9" max="9" width="9" style="209" customWidth="1"/>
    <col min="10" max="10" width="10.625" style="209" bestFit="1" customWidth="1"/>
    <col min="11" max="11" width="6.25" style="209" customWidth="1"/>
    <col min="12" max="19" width="9" style="209"/>
    <col min="20" max="20" width="9.25" style="209" bestFit="1" customWidth="1"/>
    <col min="21" max="22" width="9" style="209"/>
    <col min="23" max="23" width="13.125" style="209" customWidth="1"/>
    <col min="24" max="24" width="13.875" style="209" customWidth="1"/>
    <col min="25" max="25" width="6.875" style="209" customWidth="1"/>
    <col min="26" max="16384" width="9" style="209"/>
  </cols>
  <sheetData>
    <row r="1" spans="1:12">
      <c r="J1" s="271" t="s">
        <v>399</v>
      </c>
    </row>
    <row r="2" spans="1:12">
      <c r="A2" s="20" t="s">
        <v>991</v>
      </c>
      <c r="B2" s="20"/>
      <c r="L2" s="20" t="s">
        <v>991</v>
      </c>
    </row>
    <row r="4" spans="1:12" ht="37.5" customHeight="1">
      <c r="A4" s="438" t="s">
        <v>933</v>
      </c>
      <c r="B4" s="438" t="s">
        <v>344</v>
      </c>
      <c r="C4" s="438" t="s">
        <v>990</v>
      </c>
      <c r="D4" s="391" t="s">
        <v>928</v>
      </c>
      <c r="E4" s="391" t="s">
        <v>989</v>
      </c>
      <c r="F4" s="438" t="s">
        <v>988</v>
      </c>
      <c r="G4" s="417" t="s">
        <v>987</v>
      </c>
      <c r="H4" s="391" t="s">
        <v>928</v>
      </c>
      <c r="I4" s="417" t="s">
        <v>986</v>
      </c>
    </row>
    <row r="5" spans="1:12" ht="22.5" customHeight="1">
      <c r="A5" s="433">
        <v>2010</v>
      </c>
      <c r="B5" s="433" t="s">
        <v>557</v>
      </c>
      <c r="C5" s="436">
        <v>99460000</v>
      </c>
      <c r="D5" s="437"/>
      <c r="E5" s="435"/>
      <c r="F5" s="436">
        <v>99703028</v>
      </c>
      <c r="G5" s="436">
        <f t="shared" ref="G5:G18" si="0">F5-C5</f>
        <v>243028</v>
      </c>
      <c r="H5" s="435"/>
      <c r="I5" s="433"/>
    </row>
    <row r="6" spans="1:12" ht="22.5" customHeight="1">
      <c r="A6" s="433">
        <v>2011</v>
      </c>
      <c r="B6" s="433" t="s">
        <v>580</v>
      </c>
      <c r="C6" s="436">
        <v>103190000</v>
      </c>
      <c r="D6" s="437"/>
      <c r="E6" s="435"/>
      <c r="F6" s="436">
        <v>115880000</v>
      </c>
      <c r="G6" s="436">
        <f t="shared" si="0"/>
        <v>12690000</v>
      </c>
      <c r="H6" s="435"/>
      <c r="I6" s="433"/>
    </row>
    <row r="7" spans="1:12" ht="22.5" customHeight="1">
      <c r="A7" s="433">
        <v>2012</v>
      </c>
      <c r="B7" s="433" t="s">
        <v>345</v>
      </c>
      <c r="C7" s="436">
        <v>141500000</v>
      </c>
      <c r="D7" s="437"/>
      <c r="E7" s="435"/>
      <c r="F7" s="436">
        <v>144362000</v>
      </c>
      <c r="G7" s="436">
        <f t="shared" si="0"/>
        <v>2862000</v>
      </c>
      <c r="H7" s="435"/>
      <c r="I7" s="433"/>
    </row>
    <row r="8" spans="1:12" ht="22.5" customHeight="1">
      <c r="A8" s="433">
        <v>2013</v>
      </c>
      <c r="B8" s="433" t="s">
        <v>346</v>
      </c>
      <c r="C8" s="434">
        <v>159480000</v>
      </c>
      <c r="D8" s="434"/>
      <c r="E8" s="434"/>
      <c r="F8" s="434">
        <v>160230000</v>
      </c>
      <c r="G8" s="434">
        <f t="shared" si="0"/>
        <v>750000</v>
      </c>
      <c r="H8" s="434"/>
      <c r="I8" s="429" t="s">
        <v>985</v>
      </c>
    </row>
    <row r="9" spans="1:12" ht="22.5" customHeight="1">
      <c r="A9" s="432">
        <v>2014</v>
      </c>
      <c r="B9" s="433" t="s">
        <v>347</v>
      </c>
      <c r="C9" s="434">
        <v>179830000</v>
      </c>
      <c r="D9" s="434"/>
      <c r="E9" s="434"/>
      <c r="F9" s="434">
        <v>178480000</v>
      </c>
      <c r="G9" s="434">
        <f t="shared" si="0"/>
        <v>-1350000</v>
      </c>
      <c r="H9" s="434"/>
      <c r="I9" s="429"/>
    </row>
    <row r="10" spans="1:12" ht="22.5" customHeight="1">
      <c r="A10" s="432">
        <v>2015</v>
      </c>
      <c r="B10" s="433" t="s">
        <v>348</v>
      </c>
      <c r="C10" s="431">
        <v>142320000</v>
      </c>
      <c r="D10" s="430"/>
      <c r="E10" s="430"/>
      <c r="F10" s="431">
        <v>148766000</v>
      </c>
      <c r="G10" s="431">
        <f t="shared" si="0"/>
        <v>6446000</v>
      </c>
      <c r="H10" s="430"/>
      <c r="I10" s="429"/>
    </row>
    <row r="11" spans="1:12" ht="22.5" customHeight="1">
      <c r="A11" s="432">
        <v>2016</v>
      </c>
      <c r="B11" s="433" t="s">
        <v>349</v>
      </c>
      <c r="C11" s="431">
        <v>134690000</v>
      </c>
      <c r="D11" s="430"/>
      <c r="E11" s="430"/>
      <c r="F11" s="431">
        <v>153391000</v>
      </c>
      <c r="G11" s="431">
        <f t="shared" si="0"/>
        <v>18701000</v>
      </c>
      <c r="H11" s="430"/>
      <c r="I11" s="429"/>
    </row>
    <row r="12" spans="1:12" ht="22.5" customHeight="1">
      <c r="A12" s="432">
        <v>2017</v>
      </c>
      <c r="B12" s="433" t="s">
        <v>350</v>
      </c>
      <c r="C12" s="431">
        <v>128630000</v>
      </c>
      <c r="D12" s="430"/>
      <c r="E12" s="430"/>
      <c r="F12" s="431">
        <v>131008000</v>
      </c>
      <c r="G12" s="431">
        <f t="shared" si="0"/>
        <v>2378000</v>
      </c>
      <c r="H12" s="430"/>
      <c r="I12" s="429" t="s">
        <v>985</v>
      </c>
    </row>
    <row r="13" spans="1:12" ht="22.5" customHeight="1">
      <c r="A13" s="432">
        <v>2018</v>
      </c>
      <c r="B13" s="433" t="s">
        <v>351</v>
      </c>
      <c r="C13" s="431">
        <v>127900000</v>
      </c>
      <c r="D13" s="430"/>
      <c r="E13" s="430"/>
      <c r="F13" s="431">
        <v>128312000</v>
      </c>
      <c r="G13" s="431">
        <f t="shared" si="0"/>
        <v>412000</v>
      </c>
      <c r="H13" s="430"/>
      <c r="I13" s="429"/>
    </row>
    <row r="14" spans="1:12" ht="22.5" customHeight="1">
      <c r="A14" s="432">
        <v>2019</v>
      </c>
      <c r="B14" s="432" t="s">
        <v>352</v>
      </c>
      <c r="C14" s="431">
        <v>139690000</v>
      </c>
      <c r="D14" s="430"/>
      <c r="E14" s="430"/>
      <c r="F14" s="431">
        <v>140600000</v>
      </c>
      <c r="G14" s="431">
        <f t="shared" si="0"/>
        <v>910000</v>
      </c>
      <c r="H14" s="430"/>
      <c r="I14" s="429"/>
    </row>
    <row r="15" spans="1:12" ht="22.5" customHeight="1">
      <c r="A15" s="433">
        <v>2020</v>
      </c>
      <c r="B15" s="433" t="s">
        <v>556</v>
      </c>
      <c r="C15" s="440">
        <v>142680000</v>
      </c>
      <c r="D15" s="430"/>
      <c r="E15" s="430"/>
      <c r="F15" s="440">
        <v>181617000</v>
      </c>
      <c r="G15" s="431">
        <f t="shared" si="0"/>
        <v>38937000</v>
      </c>
      <c r="H15" s="430"/>
      <c r="I15" s="429"/>
    </row>
    <row r="16" spans="1:12" ht="22.5" customHeight="1">
      <c r="A16" s="426">
        <v>2021</v>
      </c>
      <c r="B16" s="426" t="s">
        <v>585</v>
      </c>
      <c r="C16" s="1272">
        <v>120990000</v>
      </c>
      <c r="D16" s="1272"/>
      <c r="E16" s="1272"/>
      <c r="F16" s="1272">
        <v>129326000</v>
      </c>
      <c r="G16" s="1272">
        <f t="shared" si="0"/>
        <v>8336000</v>
      </c>
      <c r="H16" s="1273"/>
      <c r="I16" s="1274" t="s">
        <v>985</v>
      </c>
    </row>
    <row r="17" spans="1:9" ht="22.5" customHeight="1">
      <c r="A17" s="426">
        <v>2022</v>
      </c>
      <c r="B17" s="426" t="s">
        <v>632</v>
      </c>
      <c r="C17" s="1272">
        <v>132040000</v>
      </c>
      <c r="D17" s="1272"/>
      <c r="E17" s="1272"/>
      <c r="F17" s="1272">
        <v>138670490</v>
      </c>
      <c r="G17" s="1272">
        <f t="shared" si="0"/>
        <v>6630490</v>
      </c>
      <c r="H17" s="1273"/>
      <c r="I17" s="1274"/>
    </row>
    <row r="18" spans="1:9" ht="22.5" customHeight="1">
      <c r="A18" s="426">
        <v>2023</v>
      </c>
      <c r="B18" s="426" t="s">
        <v>1593</v>
      </c>
      <c r="C18" s="1272">
        <v>134000000</v>
      </c>
      <c r="D18" s="1272"/>
      <c r="E18" s="1272"/>
      <c r="F18" s="1272">
        <v>141474782</v>
      </c>
      <c r="G18" s="1272">
        <f t="shared" si="0"/>
        <v>7474782</v>
      </c>
      <c r="H18" s="1273"/>
      <c r="I18" s="1274"/>
    </row>
    <row r="19" spans="1:9" ht="22.5" customHeight="1">
      <c r="A19" s="426">
        <v>2024</v>
      </c>
      <c r="B19" s="426" t="s">
        <v>2076</v>
      </c>
      <c r="C19" s="1272">
        <v>141540000</v>
      </c>
      <c r="D19" s="1272"/>
      <c r="E19" s="1272"/>
      <c r="F19" s="1272">
        <v>141532159</v>
      </c>
      <c r="G19" s="1272">
        <f t="shared" ref="G19" si="1">F19-C19</f>
        <v>-7841</v>
      </c>
      <c r="H19" s="1275"/>
      <c r="I19" s="1276"/>
    </row>
    <row r="20" spans="1:9" ht="22.5" customHeight="1"/>
    <row r="21" spans="1:9" ht="22.5" customHeight="1"/>
    <row r="22" spans="1:9" ht="22.5" customHeight="1"/>
    <row r="23" spans="1:9" ht="22.5" customHeight="1"/>
    <row r="24" spans="1:9" ht="22.5" customHeight="1"/>
    <row r="25" spans="1:9" ht="22.5" customHeight="1"/>
    <row r="26" spans="1:9" ht="22.5" customHeight="1"/>
    <row r="27" spans="1:9" ht="22.5" customHeight="1"/>
    <row r="28" spans="1:9" ht="22.5" customHeight="1"/>
  </sheetData>
  <customSheetViews>
    <customSheetView guid="{7638DF67-4320-4B2E-8CED-F30400A22A6F}"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
      <headerFooter>
        <oddFooter>&amp;C- &amp;P -</oddFooter>
      </headerFooter>
    </customSheetView>
    <customSheetView guid="{033C36F7-E1E4-46BF-954B-BBA7310CE75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
      <headerFooter>
        <oddFooter>&amp;C- &amp;P -</oddFooter>
      </headerFooter>
    </customSheetView>
    <customSheetView guid="{36472B0F-2A8F-4437-8A5B-DB8B4B6E968E}"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
      <headerFooter>
        <oddFooter>&amp;C- &amp;P -</oddFooter>
      </headerFooter>
    </customSheetView>
    <customSheetView guid="{2D0A6E8D-0408-4801-8FAA-C5FD88FF0EC2}"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4"/>
      <headerFooter>
        <oddFooter>&amp;C- &amp;P -</oddFooter>
      </headerFooter>
    </customSheetView>
    <customSheetView guid="{CCAE2F8D-A096-471A-A5DB-761473E75C80}"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5"/>
      <headerFooter>
        <oddFooter>&amp;C- &amp;P -</oddFooter>
      </headerFooter>
    </customSheetView>
    <customSheetView guid="{A70FDA42-82B2-4F14-8984-2E2044C05861}"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6"/>
      <headerFooter>
        <oddFooter>&amp;C- &amp;P -</oddFooter>
      </headerFooter>
    </customSheetView>
    <customSheetView guid="{F8F8F397-D6A3-4BD0-9E53-3D39483D1CBF}"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7"/>
      <headerFooter>
        <oddFooter>&amp;C- &amp;P -</oddFooter>
      </headerFooter>
    </customSheetView>
    <customSheetView guid="{D673FFEC-E07D-49B9-A0FC-BCF5FDFD2C67}"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8"/>
      <headerFooter>
        <oddFooter>&amp;C- &amp;P -</oddFooter>
      </headerFooter>
    </customSheetView>
    <customSheetView guid="{EE98275F-E3BA-4A7E-BE2A-0F7F35847352}"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9"/>
      <headerFooter>
        <oddFooter>&amp;C- &amp;P -</oddFooter>
      </headerFooter>
    </customSheetView>
    <customSheetView guid="{97E03D02-D480-4666-A6E1-59D4144B3FD9}"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0"/>
      <headerFooter>
        <oddFooter>&amp;C- &amp;P -</oddFooter>
      </headerFooter>
    </customSheetView>
    <customSheetView guid="{9A3FFD83-48B2-47DA-8A5E-53892F5AF928}"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1"/>
      <headerFooter>
        <oddFooter>&amp;C- &amp;P -</oddFooter>
      </headerFooter>
    </customSheetView>
    <customSheetView guid="{717D5D0E-03BD-42FE-B02F-A9FF9CADF1A5}"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2"/>
      <headerFooter>
        <oddFooter>&amp;C- &amp;P -</oddFooter>
      </headerFooter>
    </customSheetView>
    <customSheetView guid="{30A2590E-B68F-488E-B4E2-55E3D8A53AA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3"/>
      <headerFooter>
        <oddFooter>&amp;C- &amp;P -</oddFooter>
      </headerFooter>
    </customSheetView>
    <customSheetView guid="{031DD57E-C293-423A-8DF7-B2FDC9241663}"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4"/>
      <headerFooter>
        <oddFooter>&amp;C- &amp;P -</oddFooter>
      </headerFooter>
    </customSheetView>
    <customSheetView guid="{F9B3178F-FE3C-420E-BE2A-18A94A5552B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5"/>
      <headerFooter>
        <oddFooter>&amp;C- &amp;P -</oddFooter>
      </headerFooter>
    </customSheetView>
    <customSheetView guid="{F314B098-4B95-4B92-8423-CB04A69922DF}"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6"/>
      <headerFooter>
        <oddFooter>&amp;C- &amp;P -</oddFooter>
      </headerFooter>
    </customSheetView>
    <customSheetView guid="{BBA60712-7519-46EB-A3CF-B043CF2D8D90}"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7"/>
      <headerFooter>
        <oddFooter>&amp;C- &amp;P -</oddFooter>
      </headerFooter>
    </customSheetView>
    <customSheetView guid="{FAEA9D20-506D-4159-8291-B8ED06C29A0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8"/>
      <headerFooter>
        <oddFooter>&amp;C- &amp;P -</oddFooter>
      </headerFooter>
    </customSheetView>
    <customSheetView guid="{499C3B7B-ECFB-4FFB-BA0B-0B7B9DCC326F}"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9"/>
      <headerFooter>
        <oddFooter>&amp;C- &amp;P -</oddFooter>
      </headerFooter>
    </customSheetView>
    <customSheetView guid="{582EB886-5348-41F7-B6C3-7D5782D3ACD9}"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0"/>
      <headerFooter>
        <oddFooter>&amp;C- &amp;P -</oddFooter>
      </headerFooter>
    </customSheetView>
    <customSheetView guid="{67A28A89-E198-4A6E-809F-7C1EE1D592B0}" showGridLines="0" printArea="1" hiddenColumns="1">
      <selection activeCell="C18" sqref="C18:G18"/>
      <colBreaks count="1" manualBreakCount="1">
        <brk id="10" max="27" man="1"/>
      </colBreaks>
      <pageMargins left="0.25" right="0.25" top="0.75" bottom="0.75" header="0.3" footer="0.3"/>
      <pageSetup paperSize="9" scale="88" orientation="portrait" horizontalDpi="300" verticalDpi="300" r:id="rId21"/>
      <headerFooter>
        <oddFooter>&amp;C- &amp;P -</oddFooter>
      </headerFooter>
    </customSheetView>
    <customSheetView guid="{CED0B8D9-B004-48AD-A858-70C151F3F6A0}"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2"/>
      <headerFooter>
        <oddFooter>&amp;C- &amp;P -</oddFooter>
      </headerFooter>
    </customSheetView>
    <customSheetView guid="{76A99285-706C-47CC-88FC-63EDE717FCB7}"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3"/>
      <headerFooter>
        <oddFooter>&amp;C- &amp;P -</oddFooter>
      </headerFooter>
    </customSheetView>
    <customSheetView guid="{00865AC3-5823-4499-87D6-A32864153DF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4"/>
      <headerFooter>
        <oddFooter>&amp;C- &amp;P -</oddFooter>
      </headerFooter>
    </customSheetView>
    <customSheetView guid="{441DB8A6-A33C-419D-875A-3F2FFBE6E0E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5"/>
      <headerFooter>
        <oddFooter>&amp;C- &amp;P -</oddFooter>
      </headerFooter>
    </customSheetView>
    <customSheetView guid="{2BC28E4B-9C81-4843-8B55-63150A8DD92B}"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6"/>
      <headerFooter>
        <oddFooter>&amp;C- &amp;P -</oddFooter>
      </headerFooter>
    </customSheetView>
    <customSheetView guid="{CEC8D9A4-667A-441A-B348-38BA69B851DA}"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7"/>
      <headerFooter>
        <oddFooter>&amp;C- &amp;P -</oddFooter>
      </headerFooter>
    </customSheetView>
    <customSheetView guid="{84F041DC-148A-40FE-A6D1-68C2D054DF55}"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8"/>
      <headerFooter>
        <oddFooter>&amp;C- &amp;P -</oddFooter>
      </headerFooter>
    </customSheetView>
    <customSheetView guid="{EA8DD5C4-37CD-4D83-93C6-8AAE3FA22626}"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9"/>
      <headerFooter>
        <oddFooter>&amp;C- &amp;P -</oddFooter>
      </headerFooter>
    </customSheetView>
    <customSheetView guid="{EB719729-E4E7-4A6B-A0F2-B45634A8A39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0"/>
      <headerFooter>
        <oddFooter>&amp;C- &amp;P -</oddFooter>
      </headerFooter>
    </customSheetView>
    <customSheetView guid="{3BCE3315-BEC0-4AD9-A818-0BC0D795FE7B}"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1"/>
      <headerFooter>
        <oddFooter>&amp;C- &amp;P -</oddFooter>
      </headerFooter>
    </customSheetView>
    <customSheetView guid="{D5E8139D-26D3-42E5-96BB-6121322C48CB}" showGridLines="0" hiddenColumns="1">
      <selection activeCell="C18" sqref="C18:G18"/>
      <colBreaks count="1" manualBreakCount="1">
        <brk id="10" max="27" man="1"/>
      </colBreaks>
      <pageMargins left="0.25" right="0.25" top="0.75" bottom="0.75" header="0.3" footer="0.3"/>
      <pageSetup paperSize="9" scale="88" orientation="portrait" horizontalDpi="300" verticalDpi="300" r:id="rId32"/>
      <headerFooter>
        <oddFooter>&amp;C- &amp;P -</oddFooter>
      </headerFooter>
    </customSheetView>
    <customSheetView guid="{A7A537DD-3639-4028-8374-24EF93F7F50D}" showGridLines="0" printArea="1" hiddenColumns="1">
      <selection activeCell="C18" sqref="C18:G18"/>
      <colBreaks count="1" manualBreakCount="1">
        <brk id="10" max="27" man="1"/>
      </colBreaks>
      <pageMargins left="0.25" right="0.25" top="0.75" bottom="0.75" header="0.3" footer="0.3"/>
      <pageSetup paperSize="9" scale="88" orientation="portrait" horizontalDpi="300" verticalDpi="300" r:id="rId33"/>
      <headerFooter>
        <oddFooter>&amp;C- &amp;P -</oddFooter>
      </headerFooter>
    </customSheetView>
    <customSheetView guid="{0B51740E-E870-447D-82CF-F9426A0FDB8A}"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4"/>
      <headerFooter>
        <oddFooter>&amp;C- &amp;P -</oddFooter>
      </headerFooter>
    </customSheetView>
    <customSheetView guid="{B25978DA-B72A-4DF3-B7F6-0B7323E18582}"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5"/>
      <headerFooter>
        <oddFooter>&amp;C- &amp;P -</oddFooter>
      </headerFooter>
    </customSheetView>
    <customSheetView guid="{1FD8CC80-ABBD-4004-965D-7C3A94C6060A}"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6"/>
      <headerFooter>
        <oddFooter>&amp;C- &amp;P -</oddFooter>
      </headerFooter>
    </customSheetView>
    <customSheetView guid="{4B3B3520-A8B7-4246-A658-5E3046C11156}"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7"/>
      <headerFooter>
        <oddFooter>&amp;C- &amp;P -</oddFooter>
      </headerFooter>
    </customSheetView>
    <customSheetView guid="{8AC86257-3275-45B0-9EB5-FCC97828453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8"/>
      <headerFooter>
        <oddFooter>&amp;C- &amp;P -</oddFooter>
      </headerFooter>
    </customSheetView>
    <customSheetView guid="{E45D6C9F-29CA-4814-BB11-FCF7794E8FD9}"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9"/>
      <headerFooter>
        <oddFooter>&amp;C- &amp;P -</oddFooter>
      </headerFooter>
    </customSheetView>
    <customSheetView guid="{8B4E2514-D1F2-4DC0-817C-9C588D7DCCCB}"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40"/>
      <headerFooter>
        <oddFooter>&amp;C- &amp;P -</oddFooter>
      </headerFooter>
    </customSheetView>
    <customSheetView guid="{C0326AA0-4A84-4874-8CF5-FBF582EDE8E4}"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41"/>
      <headerFooter>
        <oddFooter>&amp;C- &amp;P -</oddFooter>
      </headerFooter>
    </customSheetView>
    <customSheetView guid="{59B93C71-A242-4D48-B468-4BF3F954629F}"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42"/>
      <headerFooter>
        <oddFooter>&amp;C- &amp;P -</oddFooter>
      </headerFooter>
    </customSheetView>
    <customSheetView guid="{1E58E4D1-4C75-4B8C-BEB1-17A46DD86746}"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43"/>
      <headerFooter>
        <oddFooter>&amp;C- &amp;P -</oddFooter>
      </headerFooter>
    </customSheetView>
    <customSheetView guid="{D71B0015-E1E5-4683-BC96-4B8372B0A92C}"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44"/>
      <headerFooter>
        <oddFooter>&amp;C- &amp;P -</oddFooter>
      </headerFooter>
    </customSheetView>
    <customSheetView guid="{7A9295A9-5D4A-4252-8AE5-EAA229FB3161}"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45"/>
      <headerFooter>
        <oddFooter>&amp;C- &amp;P -</oddFooter>
      </headerFooter>
    </customSheetView>
    <customSheetView guid="{034C4040-D496-4677-9760-C8AFC8A3816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46"/>
      <headerFooter>
        <oddFooter>&amp;C- &amp;P -</oddFooter>
      </headerFooter>
    </customSheetView>
    <customSheetView guid="{430D13A4-4EC3-4F3B-94F5-67B604D20D98}"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47"/>
      <headerFooter>
        <oddFooter>&amp;C- &amp;P -</oddFooter>
      </headerFooter>
    </customSheetView>
    <customSheetView guid="{337CCED3-5E6B-4E3D-BC98-489707EF974E}" showGridLines="0" printArea="1" hiddenColumns="1">
      <selection activeCell="C18" sqref="C18:G18"/>
      <colBreaks count="1" manualBreakCount="1">
        <brk id="10" max="27" man="1"/>
      </colBreaks>
      <pageMargins left="0.25" right="0.25" top="0.75" bottom="0.75" header="0.3" footer="0.3"/>
      <pageSetup paperSize="9" scale="88" orientation="portrait" horizontalDpi="300" verticalDpi="300" r:id="rId48"/>
      <headerFooter>
        <oddFooter>&amp;C- &amp;P -</oddFooter>
      </headerFooter>
    </customSheetView>
    <customSheetView guid="{0EDD8A79-DA95-4C03-AB90-8EF8BEF7366A}"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49"/>
      <headerFooter>
        <oddFooter>&amp;C- &amp;P -</oddFooter>
      </headerFooter>
    </customSheetView>
    <customSheetView guid="{214495F1-9B71-47E5-887D-A07A1A95C8B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50"/>
      <headerFooter>
        <oddFooter>&amp;C- &amp;P -</oddFooter>
      </headerFooter>
    </customSheetView>
    <customSheetView guid="{CD8CBEF9-02F2-47BF-8155-972E366007BB}"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51"/>
      <headerFooter>
        <oddFooter>&amp;C- &amp;P -</oddFooter>
      </headerFooter>
    </customSheetView>
    <customSheetView guid="{BD61EDB6-A93F-4890-AEDE-32E26E64EB3F}"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52"/>
      <headerFooter>
        <oddFooter>&amp;C- &amp;P -</oddFooter>
      </headerFooter>
    </customSheetView>
    <customSheetView guid="{2551149C-B400-4FF7-9C66-7D38AF192CD3}"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53"/>
      <headerFooter>
        <oddFooter>&amp;C- &amp;P -</oddFooter>
      </headerFooter>
    </customSheetView>
    <customSheetView guid="{F0A88F7F-B050-44D2-9557-2B68B424EAF3}"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54"/>
      <headerFooter>
        <oddFooter>&amp;C- &amp;P -</oddFooter>
      </headerFooter>
    </customSheetView>
    <customSheetView guid="{2868789A-41EF-4245-B3C9-D4B5F666F8F4}"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55"/>
      <headerFooter>
        <oddFooter>&amp;C- &amp;P -</oddFooter>
      </headerFooter>
    </customSheetView>
    <customSheetView guid="{D4061CCF-D275-4D76-9A0F-61EA73C6A533}"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56"/>
      <headerFooter>
        <oddFooter>&amp;C- &amp;P -</oddFooter>
      </headerFooter>
    </customSheetView>
    <customSheetView guid="{EDD10121-F027-40CB-A383-1ABBBA7824D4}"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57"/>
      <headerFooter>
        <oddFooter>&amp;C- &amp;P -</oddFooter>
      </headerFooter>
    </customSheetView>
    <customSheetView guid="{D6BD57F8-F6EE-4534-8181-C57064A1B98C}" scale="130" showGridLines="0" hiddenColumns="1">
      <selection activeCell="L18" sqref="L18"/>
      <colBreaks count="1" manualBreakCount="1">
        <brk id="10" max="27" man="1"/>
      </colBreaks>
      <pageMargins left="0.25" right="0.25" top="0.75" bottom="0.75" header="0.3" footer="0.3"/>
      <pageSetup paperSize="9" scale="88" orientation="portrait" horizontalDpi="300" verticalDpi="300" r:id="rId58"/>
      <headerFooter>
        <oddFooter>&amp;C- &amp;P -</oddFooter>
      </headerFooter>
    </customSheetView>
    <customSheetView guid="{277459B4-A39D-41CB-B2BE-AB6578293E76}" scale="130" showGridLines="0" printArea="1" hiddenColumns="1">
      <selection activeCell="L18" sqref="L18"/>
      <colBreaks count="1" manualBreakCount="1">
        <brk id="10" max="27" man="1"/>
      </colBreaks>
      <pageMargins left="0.25" right="0.25" top="0.75" bottom="0.75" header="0.3" footer="0.3"/>
      <pageSetup paperSize="9" scale="88" orientation="portrait" horizontalDpi="300" verticalDpi="300" r:id="rId59"/>
      <headerFooter>
        <oddFooter>&amp;C- &amp;P -</oddFooter>
      </headerFooter>
    </customSheetView>
  </customSheetViews>
  <phoneticPr fontId="7"/>
  <hyperlinks>
    <hyperlink ref="J1" location="目次!A1" display="目次へ戻る"/>
  </hyperlinks>
  <pageMargins left="0.25" right="0.25" top="0.75" bottom="0.75" header="0.3" footer="0.3"/>
  <pageSetup paperSize="9" scale="88" orientation="portrait" horizontalDpi="300" verticalDpi="300" r:id="rId60"/>
  <headerFooter>
    <oddFooter>&amp;C- &amp;P -</oddFooter>
  </headerFooter>
  <colBreaks count="1" manualBreakCount="1">
    <brk id="10" max="27" man="1"/>
  </colBreaks>
  <drawing r:id="rId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2"/>
  <sheetViews>
    <sheetView showGridLines="0" zoomScale="85" zoomScaleNormal="85" zoomScaleSheetLayoutView="100" workbookViewId="0">
      <selection activeCell="F25" sqref="F25"/>
    </sheetView>
  </sheetViews>
  <sheetFormatPr defaultRowHeight="13.5"/>
  <cols>
    <col min="1" max="2" width="10.25" customWidth="1"/>
    <col min="3" max="9" width="11.25" customWidth="1"/>
    <col min="10" max="10" width="10.625" bestFit="1" customWidth="1"/>
    <col min="11" max="11" width="7.875" customWidth="1"/>
    <col min="20" max="20" width="9.25" bestFit="1" customWidth="1"/>
    <col min="21" max="21" width="8.75" customWidth="1"/>
    <col min="23" max="23" width="13.125" customWidth="1"/>
    <col min="24" max="24" width="13.875" customWidth="1"/>
    <col min="25" max="25" width="6.875" customWidth="1"/>
  </cols>
  <sheetData>
    <row r="1" spans="1:12">
      <c r="J1" s="125" t="s">
        <v>400</v>
      </c>
    </row>
    <row r="2" spans="1:12">
      <c r="A2" s="212" t="s">
        <v>2512</v>
      </c>
      <c r="L2" s="212" t="s">
        <v>2495</v>
      </c>
    </row>
    <row r="3" spans="1:12">
      <c r="A3" s="22"/>
      <c r="B3" s="22"/>
      <c r="C3" s="45"/>
      <c r="D3" s="1333" t="s">
        <v>11</v>
      </c>
      <c r="E3" s="1334"/>
      <c r="F3" s="1334"/>
      <c r="G3" s="1334" t="s">
        <v>12</v>
      </c>
      <c r="H3" s="1334"/>
      <c r="I3" s="1334"/>
    </row>
    <row r="4" spans="1:12" ht="27">
      <c r="A4" s="28" t="s">
        <v>83</v>
      </c>
      <c r="B4" s="73" t="s">
        <v>82</v>
      </c>
      <c r="C4" s="46" t="s">
        <v>10</v>
      </c>
      <c r="D4" s="40" t="s">
        <v>13</v>
      </c>
      <c r="E4" s="40" t="s">
        <v>14</v>
      </c>
      <c r="F4" s="40" t="s">
        <v>15</v>
      </c>
      <c r="G4" s="40" t="s">
        <v>13</v>
      </c>
      <c r="H4" s="40" t="s">
        <v>16</v>
      </c>
      <c r="I4" s="40" t="s">
        <v>17</v>
      </c>
    </row>
    <row r="5" spans="1:12">
      <c r="A5" s="41" t="s">
        <v>2459</v>
      </c>
      <c r="B5" s="41" t="s">
        <v>106</v>
      </c>
      <c r="C5" s="42">
        <f>D5+G5</f>
        <v>-140</v>
      </c>
      <c r="D5" s="42">
        <f>E5+F5</f>
        <v>158</v>
      </c>
      <c r="E5" s="42">
        <v>3079</v>
      </c>
      <c r="F5" s="42">
        <v>-2921</v>
      </c>
      <c r="G5" s="42">
        <f>H5+I5</f>
        <v>-298</v>
      </c>
      <c r="H5" s="42">
        <v>11636</v>
      </c>
      <c r="I5" s="42">
        <v>-11934</v>
      </c>
    </row>
    <row r="6" spans="1:12">
      <c r="A6" s="41">
        <v>2011</v>
      </c>
      <c r="B6" s="41" t="s">
        <v>107</v>
      </c>
      <c r="C6" s="42">
        <f>D6+G6</f>
        <v>-7520</v>
      </c>
      <c r="D6" s="42">
        <f t="shared" ref="D6:D15" si="0">E6+F6</f>
        <v>-55</v>
      </c>
      <c r="E6" s="42">
        <v>2978</v>
      </c>
      <c r="F6" s="42">
        <v>-3033</v>
      </c>
      <c r="G6" s="42">
        <f t="shared" ref="G6:G15" si="1">H6+I6</f>
        <v>-7465</v>
      </c>
      <c r="H6" s="42">
        <v>10171</v>
      </c>
      <c r="I6" s="42">
        <v>-17636</v>
      </c>
    </row>
    <row r="7" spans="1:12">
      <c r="A7" s="41">
        <v>2012</v>
      </c>
      <c r="B7" s="41" t="s">
        <v>108</v>
      </c>
      <c r="C7" s="42">
        <f t="shared" ref="C7:C12" si="2">D7+G7</f>
        <v>-3218</v>
      </c>
      <c r="D7" s="42">
        <f t="shared" si="0"/>
        <v>-482</v>
      </c>
      <c r="E7" s="42">
        <v>2575</v>
      </c>
      <c r="F7" s="42">
        <v>-3057</v>
      </c>
      <c r="G7" s="42">
        <f t="shared" si="1"/>
        <v>-2736</v>
      </c>
      <c r="H7" s="42">
        <v>10124</v>
      </c>
      <c r="I7" s="42">
        <v>-12860</v>
      </c>
    </row>
    <row r="8" spans="1:12">
      <c r="A8" s="41">
        <v>2013</v>
      </c>
      <c r="B8" s="41" t="s">
        <v>109</v>
      </c>
      <c r="C8" s="42">
        <f t="shared" si="2"/>
        <v>278</v>
      </c>
      <c r="D8" s="42">
        <f t="shared" si="0"/>
        <v>-335</v>
      </c>
      <c r="E8" s="42">
        <v>2656</v>
      </c>
      <c r="F8" s="42">
        <v>-2991</v>
      </c>
      <c r="G8" s="42">
        <f t="shared" si="1"/>
        <v>613</v>
      </c>
      <c r="H8" s="42">
        <v>11362</v>
      </c>
      <c r="I8" s="42">
        <v>-10749</v>
      </c>
    </row>
    <row r="9" spans="1:12">
      <c r="A9" s="43">
        <v>2014</v>
      </c>
      <c r="B9" s="41" t="s">
        <v>110</v>
      </c>
      <c r="C9" s="42">
        <f t="shared" si="2"/>
        <v>831</v>
      </c>
      <c r="D9" s="42">
        <f t="shared" si="0"/>
        <v>-345</v>
      </c>
      <c r="E9" s="42">
        <v>2694</v>
      </c>
      <c r="F9" s="42">
        <v>-3039</v>
      </c>
      <c r="G9" s="42">
        <f t="shared" si="1"/>
        <v>1176</v>
      </c>
      <c r="H9" s="42">
        <v>11956</v>
      </c>
      <c r="I9" s="42">
        <v>-10780</v>
      </c>
    </row>
    <row r="10" spans="1:12">
      <c r="A10" s="43">
        <v>2015</v>
      </c>
      <c r="B10" s="41" t="s">
        <v>111</v>
      </c>
      <c r="C10" s="42">
        <f t="shared" si="2"/>
        <v>611</v>
      </c>
      <c r="D10" s="42">
        <f t="shared" si="0"/>
        <v>-515</v>
      </c>
      <c r="E10" s="42">
        <v>2748</v>
      </c>
      <c r="F10" s="42">
        <v>-3263</v>
      </c>
      <c r="G10" s="42">
        <f t="shared" si="1"/>
        <v>1126</v>
      </c>
      <c r="H10" s="42">
        <v>12417</v>
      </c>
      <c r="I10" s="42">
        <v>-11291</v>
      </c>
    </row>
    <row r="11" spans="1:12">
      <c r="A11" s="43">
        <v>2016</v>
      </c>
      <c r="B11" s="41" t="s">
        <v>112</v>
      </c>
      <c r="C11" s="42">
        <f t="shared" si="2"/>
        <v>-321</v>
      </c>
      <c r="D11" s="42">
        <f t="shared" si="0"/>
        <v>-540</v>
      </c>
      <c r="E11" s="42">
        <v>2699</v>
      </c>
      <c r="F11" s="42">
        <v>-3239</v>
      </c>
      <c r="G11" s="42">
        <f t="shared" si="1"/>
        <v>219</v>
      </c>
      <c r="H11" s="42">
        <v>11713</v>
      </c>
      <c r="I11" s="42">
        <v>-11494</v>
      </c>
    </row>
    <row r="12" spans="1:12">
      <c r="A12" s="44">
        <v>2017</v>
      </c>
      <c r="B12" s="41" t="s">
        <v>113</v>
      </c>
      <c r="C12" s="42">
        <f t="shared" si="2"/>
        <v>-1104</v>
      </c>
      <c r="D12" s="42">
        <f t="shared" si="0"/>
        <v>-745</v>
      </c>
      <c r="E12" s="42">
        <v>2625</v>
      </c>
      <c r="F12" s="42">
        <v>-3370</v>
      </c>
      <c r="G12" s="42">
        <f t="shared" si="1"/>
        <v>-359</v>
      </c>
      <c r="H12" s="42">
        <v>11453</v>
      </c>
      <c r="I12" s="42">
        <v>-11812</v>
      </c>
    </row>
    <row r="13" spans="1:12">
      <c r="A13" s="44">
        <v>2018</v>
      </c>
      <c r="B13" s="41" t="s">
        <v>114</v>
      </c>
      <c r="C13" s="42">
        <f t="shared" ref="C13:C18" si="3">D13+G13</f>
        <v>-1491</v>
      </c>
      <c r="D13" s="42">
        <f t="shared" si="0"/>
        <v>-840</v>
      </c>
      <c r="E13" s="42">
        <v>2510</v>
      </c>
      <c r="F13" s="42">
        <v>-3350</v>
      </c>
      <c r="G13" s="42">
        <f t="shared" si="1"/>
        <v>-651</v>
      </c>
      <c r="H13" s="42">
        <v>10979</v>
      </c>
      <c r="I13" s="42">
        <v>-11630</v>
      </c>
    </row>
    <row r="14" spans="1:12">
      <c r="A14" s="43">
        <v>2019</v>
      </c>
      <c r="B14" s="41" t="s">
        <v>115</v>
      </c>
      <c r="C14" s="42">
        <f t="shared" si="3"/>
        <v>-1020</v>
      </c>
      <c r="D14" s="42">
        <f t="shared" si="0"/>
        <v>-1050</v>
      </c>
      <c r="E14" s="42">
        <v>2311</v>
      </c>
      <c r="F14" s="42">
        <v>-3361</v>
      </c>
      <c r="G14" s="42">
        <f t="shared" si="1"/>
        <v>30</v>
      </c>
      <c r="H14" s="42">
        <v>11394</v>
      </c>
      <c r="I14" s="42">
        <v>-11364</v>
      </c>
    </row>
    <row r="15" spans="1:12">
      <c r="A15" s="216">
        <v>2020</v>
      </c>
      <c r="B15" s="217" t="s">
        <v>116</v>
      </c>
      <c r="C15" s="218">
        <f t="shared" si="3"/>
        <v>-1471</v>
      </c>
      <c r="D15" s="218">
        <f t="shared" si="0"/>
        <v>-1167</v>
      </c>
      <c r="E15" s="219">
        <v>2306</v>
      </c>
      <c r="F15" s="219">
        <v>-3473</v>
      </c>
      <c r="G15" s="218">
        <f t="shared" si="1"/>
        <v>-304</v>
      </c>
      <c r="H15" s="219">
        <v>10728</v>
      </c>
      <c r="I15" s="219">
        <v>-11032</v>
      </c>
    </row>
    <row r="16" spans="1:12">
      <c r="A16" s="278">
        <v>2021</v>
      </c>
      <c r="B16" s="279" t="s">
        <v>366</v>
      </c>
      <c r="C16" s="280">
        <f t="shared" si="3"/>
        <v>-1622</v>
      </c>
      <c r="D16" s="280">
        <f>E16+F16</f>
        <v>-1291</v>
      </c>
      <c r="E16" s="281">
        <v>2233</v>
      </c>
      <c r="F16" s="281">
        <v>-3524</v>
      </c>
      <c r="G16" s="280">
        <f>H16+I16</f>
        <v>-331</v>
      </c>
      <c r="H16" s="281">
        <v>10596</v>
      </c>
      <c r="I16" s="281">
        <v>-10927</v>
      </c>
    </row>
    <row r="17" spans="1:12">
      <c r="A17" s="278">
        <v>2022</v>
      </c>
      <c r="B17" s="279" t="s">
        <v>367</v>
      </c>
      <c r="C17" s="280">
        <f t="shared" si="3"/>
        <v>-2147</v>
      </c>
      <c r="D17" s="280">
        <f>E17+F17</f>
        <v>-1730</v>
      </c>
      <c r="E17" s="281">
        <v>1978</v>
      </c>
      <c r="F17" s="281">
        <v>-3708</v>
      </c>
      <c r="G17" s="280">
        <f>H17+I17</f>
        <v>-417</v>
      </c>
      <c r="H17" s="281">
        <v>10747</v>
      </c>
      <c r="I17" s="281">
        <v>-11164</v>
      </c>
    </row>
    <row r="18" spans="1:12">
      <c r="A18" s="278">
        <v>2023</v>
      </c>
      <c r="B18" s="279" t="s">
        <v>368</v>
      </c>
      <c r="C18" s="280">
        <f t="shared" si="3"/>
        <v>-2266</v>
      </c>
      <c r="D18" s="280">
        <f>E18+F18</f>
        <v>-1973</v>
      </c>
      <c r="E18" s="281">
        <v>1907</v>
      </c>
      <c r="F18" s="281">
        <v>-3880</v>
      </c>
      <c r="G18" s="280">
        <f>H18+I18</f>
        <v>-293</v>
      </c>
      <c r="H18" s="281">
        <v>10343</v>
      </c>
      <c r="I18" s="281">
        <v>-10636</v>
      </c>
    </row>
    <row r="22" spans="1:12">
      <c r="L22" s="209" t="s">
        <v>2507</v>
      </c>
    </row>
  </sheetData>
  <customSheetViews>
    <customSheetView guid="{7638DF67-4320-4B2E-8CED-F30400A22A6F}" showGridLines="0" printArea="1">
      <selection activeCell="K12" sqref="K12"/>
      <pageMargins left="0.25" right="0.25" top="0.75" bottom="0.75" header="0.3" footer="0.3"/>
      <pageSetup paperSize="9" scale="62" orientation="portrait" horizontalDpi="300" verticalDpi="300" r:id="rId1"/>
      <headerFooter>
        <oddFooter>&amp;C- &amp;P -</oddFooter>
      </headerFooter>
    </customSheetView>
    <customSheetView guid="{033C36F7-E1E4-46BF-954B-BBA7310CE75C}" showGridLines="0">
      <selection activeCell="K12" sqref="K12"/>
      <pageMargins left="0.25" right="0.25" top="0.75" bottom="0.75" header="0.3" footer="0.3"/>
      <pageSetup paperSize="9" scale="62" orientation="portrait" horizontalDpi="300" verticalDpi="300" r:id="rId2"/>
      <headerFooter>
        <oddFooter>&amp;C- &amp;P -</oddFooter>
      </headerFooter>
    </customSheetView>
    <customSheetView guid="{36472B0F-2A8F-4437-8A5B-DB8B4B6E968E}" showGridLines="0" printArea="1">
      <selection activeCell="J28" sqref="J28"/>
      <pageMargins left="0.25" right="0.25" top="0.75" bottom="0.75" header="0.3" footer="0.3"/>
      <pageSetup paperSize="9" scale="62" orientation="portrait" horizontalDpi="300" verticalDpi="300" r:id="rId3"/>
      <headerFooter>
        <oddFooter>&amp;C- &amp;P -</oddFooter>
      </headerFooter>
    </customSheetView>
    <customSheetView guid="{2D0A6E8D-0408-4801-8FAA-C5FD88FF0EC2}" showGridLines="0">
      <selection activeCell="K12" sqref="K12"/>
      <pageMargins left="0.25" right="0.25" top="0.75" bottom="0.75" header="0.3" footer="0.3"/>
      <pageSetup paperSize="9" scale="62" orientation="portrait" horizontalDpi="300" verticalDpi="300" r:id="rId4"/>
      <headerFooter>
        <oddFooter>&amp;C- &amp;P -</oddFooter>
      </headerFooter>
    </customSheetView>
    <customSheetView guid="{CCAE2F8D-A096-471A-A5DB-761473E75C80}" showGridLines="0" printArea="1">
      <selection activeCell="K12" sqref="K12"/>
      <pageMargins left="0.25" right="0.25" top="0.75" bottom="0.75" header="0.3" footer="0.3"/>
      <pageSetup paperSize="9" scale="62" orientation="portrait" horizontalDpi="300" verticalDpi="300" r:id="rId5"/>
      <headerFooter>
        <oddFooter>&amp;C- &amp;P -</oddFooter>
      </headerFooter>
    </customSheetView>
    <customSheetView guid="{A70FDA42-82B2-4F14-8984-2E2044C05861}" showGridLines="0">
      <selection activeCell="K12" sqref="K12"/>
      <pageMargins left="0.25" right="0.25" top="0.75" bottom="0.75" header="0.3" footer="0.3"/>
      <pageSetup paperSize="9" scale="62" orientation="portrait" horizontalDpi="300" verticalDpi="300" r:id="rId6"/>
      <headerFooter>
        <oddFooter>&amp;C- &amp;P -</oddFooter>
      </headerFooter>
    </customSheetView>
    <customSheetView guid="{F8F8F397-D6A3-4BD0-9E53-3D39483D1CBF}" showGridLines="0">
      <selection activeCell="K12" sqref="K12"/>
      <pageMargins left="0.25" right="0.25" top="0.75" bottom="0.75" header="0.3" footer="0.3"/>
      <pageSetup paperSize="9" scale="62" orientation="portrait" horizontalDpi="300" verticalDpi="300" r:id="rId7"/>
      <headerFooter>
        <oddFooter>&amp;C- &amp;P -</oddFooter>
      </headerFooter>
    </customSheetView>
    <customSheetView guid="{D673FFEC-E07D-49B9-A0FC-BCF5FDFD2C67}" showGridLines="0">
      <selection activeCell="J28" sqref="J28"/>
      <pageMargins left="0.25" right="0.25" top="0.75" bottom="0.75" header="0.3" footer="0.3"/>
      <pageSetup paperSize="9" scale="62" orientation="portrait" horizontalDpi="300" verticalDpi="300" r:id="rId8"/>
      <headerFooter>
        <oddFooter>&amp;C- &amp;P -</oddFooter>
      </headerFooter>
    </customSheetView>
    <customSheetView guid="{EE98275F-E3BA-4A7E-BE2A-0F7F35847352}" showGridLines="0" printArea="1">
      <selection activeCell="J28" sqref="J28"/>
      <pageMargins left="0.25" right="0.25" top="0.75" bottom="0.75" header="0.3" footer="0.3"/>
      <pageSetup paperSize="9" scale="62" orientation="portrait" horizontalDpi="300" verticalDpi="300" r:id="rId9"/>
      <headerFooter>
        <oddFooter>&amp;C- &amp;P -</oddFooter>
      </headerFooter>
    </customSheetView>
    <customSheetView guid="{97E03D02-D480-4666-A6E1-59D4144B3FD9}" showGridLines="0" printArea="1">
      <selection activeCell="G25" sqref="G25"/>
      <pageMargins left="0.25" right="0.25" top="0.75" bottom="0.75" header="0.3" footer="0.3"/>
      <pageSetup paperSize="9" scale="62" orientation="portrait" horizontalDpi="300" verticalDpi="300" r:id="rId10"/>
      <headerFooter>
        <oddFooter>&amp;C- &amp;P -</oddFooter>
      </headerFooter>
    </customSheetView>
    <customSheetView guid="{9A3FFD83-48B2-47DA-8A5E-53892F5AF928}" showGridLines="0" printArea="1">
      <selection activeCell="J28" sqref="J28"/>
      <pageMargins left="0.25" right="0.25" top="0.75" bottom="0.75" header="0.3" footer="0.3"/>
      <pageSetup paperSize="9" scale="62" orientation="portrait" horizontalDpi="300" verticalDpi="300" r:id="rId11"/>
      <headerFooter>
        <oddFooter>&amp;C- &amp;P -</oddFooter>
      </headerFooter>
    </customSheetView>
    <customSheetView guid="{717D5D0E-03BD-42FE-B02F-A9FF9CADF1A5}" showGridLines="0">
      <selection activeCell="K12" sqref="K12"/>
      <pageMargins left="0.25" right="0.25" top="0.75" bottom="0.75" header="0.3" footer="0.3"/>
      <pageSetup paperSize="9" scale="62" orientation="portrait" horizontalDpi="300" verticalDpi="300" r:id="rId12"/>
      <headerFooter>
        <oddFooter>&amp;C- &amp;P -</oddFooter>
      </headerFooter>
    </customSheetView>
    <customSheetView guid="{30A2590E-B68F-488E-B4E2-55E3D8A53AAC}" showGridLines="0">
      <selection activeCell="J28" sqref="J28"/>
      <pageMargins left="0.25" right="0.25" top="0.75" bottom="0.75" header="0.3" footer="0.3"/>
      <pageSetup paperSize="9" scale="62" orientation="portrait" horizontalDpi="300" verticalDpi="300" r:id="rId13"/>
      <headerFooter>
        <oddFooter>&amp;C- &amp;P -</oddFooter>
      </headerFooter>
    </customSheetView>
    <customSheetView guid="{031DD57E-C293-423A-8DF7-B2FDC9241663}" showGridLines="0">
      <selection activeCell="J28" sqref="J28"/>
      <pageMargins left="0.25" right="0.25" top="0.75" bottom="0.75" header="0.3" footer="0.3"/>
      <pageSetup paperSize="9" scale="62" orientation="portrait" horizontalDpi="300" verticalDpi="300" r:id="rId14"/>
      <headerFooter>
        <oddFooter>&amp;C- &amp;P -</oddFooter>
      </headerFooter>
    </customSheetView>
    <customSheetView guid="{F9B3178F-FE3C-420E-BE2A-18A94A5552B8}" showGridLines="0">
      <selection activeCell="J28" sqref="J28"/>
      <pageMargins left="0.25" right="0.25" top="0.75" bottom="0.75" header="0.3" footer="0.3"/>
      <pageSetup paperSize="9" scale="62" orientation="portrait" horizontalDpi="300" verticalDpi="300" r:id="rId15"/>
      <headerFooter>
        <oddFooter>&amp;C- &amp;P -</oddFooter>
      </headerFooter>
    </customSheetView>
    <customSheetView guid="{F314B098-4B95-4B92-8423-CB04A69922DF}" showGridLines="0" printArea="1">
      <selection activeCell="K12" sqref="K12"/>
      <pageMargins left="0.25" right="0.25" top="0.75" bottom="0.75" header="0.3" footer="0.3"/>
      <pageSetup paperSize="9" scale="62" orientation="portrait" horizontalDpi="300" verticalDpi="300" r:id="rId16"/>
      <headerFooter>
        <oddFooter>&amp;C- &amp;P -</oddFooter>
      </headerFooter>
    </customSheetView>
    <customSheetView guid="{BBA60712-7519-46EB-A3CF-B043CF2D8D90}" showGridLines="0" printArea="1">
      <selection activeCell="K12" sqref="K12"/>
      <pageMargins left="0.25" right="0.25" top="0.75" bottom="0.75" header="0.3" footer="0.3"/>
      <pageSetup paperSize="9" scale="62" orientation="portrait" horizontalDpi="300" verticalDpi="300" r:id="rId17"/>
      <headerFooter>
        <oddFooter>&amp;C- &amp;P -</oddFooter>
      </headerFooter>
    </customSheetView>
    <customSheetView guid="{FAEA9D20-506D-4159-8291-B8ED06C29A08}" showGridLines="0">
      <pageMargins left="0.25" right="0.25" top="0.75" bottom="0.75" header="0.3" footer="0.3"/>
      <pageSetup paperSize="9" scale="62" orientation="portrait" horizontalDpi="300" verticalDpi="300" r:id="rId18"/>
      <headerFooter>
        <oddFooter>&amp;C- &amp;P -</oddFooter>
      </headerFooter>
    </customSheetView>
    <customSheetView guid="{499C3B7B-ECFB-4FFB-BA0B-0B7B9DCC326F}" showGridLines="0" printArea="1">
      <pageMargins left="0.25" right="0.25" top="0.75" bottom="0.75" header="0.3" footer="0.3"/>
      <pageSetup paperSize="9" scale="62" orientation="portrait" horizontalDpi="300" verticalDpi="300" r:id="rId19"/>
      <headerFooter>
        <oddFooter>&amp;C- &amp;P -</oddFooter>
      </headerFooter>
    </customSheetView>
    <customSheetView guid="{582EB886-5348-41F7-B6C3-7D5782D3ACD9}" showGridLines="0">
      <pageMargins left="0.25" right="0.25" top="0.75" bottom="0.75" header="0.3" footer="0.3"/>
      <pageSetup paperSize="9" scale="62" orientation="portrait" horizontalDpi="300" verticalDpi="300" r:id="rId20"/>
      <headerFooter>
        <oddFooter>&amp;C- &amp;P -</oddFooter>
      </headerFooter>
    </customSheetView>
    <customSheetView guid="{67A28A89-E198-4A6E-809F-7C1EE1D592B0}" showGridLines="0" printArea="1">
      <pageMargins left="0.25" right="0.25" top="0.75" bottom="0.75" header="0.3" footer="0.3"/>
      <pageSetup paperSize="9" scale="62" orientation="portrait" horizontalDpi="300" verticalDpi="300" r:id="rId21"/>
      <headerFooter>
        <oddFooter>&amp;C- &amp;P -</oddFooter>
      </headerFooter>
    </customSheetView>
    <customSheetView guid="{CED0B8D9-B004-48AD-A858-70C151F3F6A0}" showGridLines="0">
      <pageMargins left="0.25" right="0.25" top="0.75" bottom="0.75" header="0.3" footer="0.3"/>
      <pageSetup paperSize="9" scale="62" orientation="portrait" horizontalDpi="300" verticalDpi="300" r:id="rId22"/>
      <headerFooter>
        <oddFooter>&amp;C- &amp;P -</oddFooter>
      </headerFooter>
    </customSheetView>
    <customSheetView guid="{76A99285-706C-47CC-88FC-63EDE717FCB7}" showGridLines="0">
      <pageMargins left="0.25" right="0.25" top="0.75" bottom="0.75" header="0.3" footer="0.3"/>
      <pageSetup paperSize="9" scale="62" orientation="portrait" horizontalDpi="300" verticalDpi="300" r:id="rId23"/>
      <headerFooter>
        <oddFooter>&amp;C- &amp;P -</oddFooter>
      </headerFooter>
    </customSheetView>
    <customSheetView guid="{00865AC3-5823-4499-87D6-A32864153DFC}" showGridLines="0">
      <pageMargins left="0.25" right="0.25" top="0.75" bottom="0.75" header="0.3" footer="0.3"/>
      <pageSetup paperSize="9" scale="62" orientation="portrait" horizontalDpi="300" verticalDpi="300" r:id="rId24"/>
      <headerFooter>
        <oddFooter>&amp;C- &amp;P -</oddFooter>
      </headerFooter>
    </customSheetView>
    <customSheetView guid="{4C996794-21C9-40EE-B88C-250D84FCBF6D}" showGridLines="0" printArea="1">
      <pageMargins left="0.25" right="0.25" top="0.75" bottom="0.75" header="0.3" footer="0.3"/>
      <pageSetup paperSize="9" scale="62" orientation="portrait" horizontalDpi="300" verticalDpi="300" r:id="rId25"/>
      <headerFooter>
        <oddFooter>&amp;C- &amp;P -</oddFooter>
      </headerFooter>
    </customSheetView>
    <customSheetView guid="{730C8BCB-35C7-41C2-8A28-9035E6835433}" showGridLines="0">
      <pageMargins left="0.25" right="0.25" top="0.75" bottom="0.75" header="0.3" footer="0.3"/>
      <pageSetup paperSize="9" scale="62" orientation="portrait" horizontalDpi="300" verticalDpi="300" r:id="rId26"/>
      <headerFooter>
        <oddFooter>&amp;C- &amp;P -</oddFooter>
      </headerFooter>
    </customSheetView>
    <customSheetView guid="{53F629EA-943E-4BA6-8572-8C25DF74046C}" showGridLines="0">
      <pageMargins left="0.25" right="0.25" top="0.75" bottom="0.75" header="0.3" footer="0.3"/>
      <pageSetup paperSize="9" scale="62" orientation="portrait" horizontalDpi="300" verticalDpi="300" r:id="rId27"/>
      <headerFooter>
        <oddFooter>&amp;C- &amp;P -</oddFooter>
      </headerFooter>
    </customSheetView>
    <customSheetView guid="{607BA1E7-39D6-42C5-94A0-79958193A92D}" showGridLines="0">
      <pageMargins left="0.25" right="0.25" top="0.75" bottom="0.75" header="0.3" footer="0.3"/>
      <pageSetup paperSize="9" scale="62" orientation="portrait" horizontalDpi="300" verticalDpi="300" r:id="rId28"/>
      <headerFooter>
        <oddFooter>&amp;C- &amp;P -</oddFooter>
      </headerFooter>
    </customSheetView>
    <customSheetView guid="{8EB6928C-5D8E-417C-8B5C-C28F488EA60F}" showGridLines="0">
      <pageMargins left="0.25" right="0.25" top="0.75" bottom="0.75" header="0.3" footer="0.3"/>
      <pageSetup paperSize="9" scale="62" orientation="portrait" horizontalDpi="300" verticalDpi="300" r:id="rId29"/>
      <headerFooter>
        <oddFooter>&amp;C- &amp;P -</oddFooter>
      </headerFooter>
    </customSheetView>
    <customSheetView guid="{7633100C-5BBA-4367-90F6-351983AFCCA3}" showGridLines="0">
      <pageMargins left="0.25" right="0.25" top="0.75" bottom="0.75" header="0.3" footer="0.3"/>
      <pageSetup paperSize="9" scale="62" orientation="portrait" horizontalDpi="300" verticalDpi="300" r:id="rId30"/>
      <headerFooter>
        <oddFooter>&amp;C- &amp;P -</oddFooter>
      </headerFooter>
    </customSheetView>
    <customSheetView guid="{A7A8BE2C-D7F6-43E2-B07A-EC84F7EA809C}" showGridLines="0" printArea="1">
      <selection activeCell="A2" sqref="A2"/>
      <pageMargins left="0.25" right="0.25" top="0.75" bottom="0.75" header="0.3" footer="0.3"/>
      <pageSetup paperSize="9" scale="62" orientation="portrait" horizontalDpi="300" verticalDpi="300" r:id="rId31"/>
      <headerFooter>
        <oddFooter>&amp;C- &amp;P -</oddFooter>
      </headerFooter>
    </customSheetView>
    <customSheetView guid="{B08340CC-2F8B-4F4E-9370-E7DB80052212}" scale="85" showGridLines="0" topLeftCell="K1">
      <selection activeCell="H34" sqref="H33:AE34"/>
      <pageMargins left="0.25" right="0.25" top="0.75" bottom="0.75" header="0.3" footer="0.3"/>
      <pageSetup paperSize="9" scale="62" orientation="portrait" horizontalDpi="300" verticalDpi="300" r:id="rId32"/>
      <headerFooter>
        <oddFooter>&amp;C- &amp;P -</oddFooter>
      </headerFooter>
    </customSheetView>
    <customSheetView guid="{441DB8A6-A33C-419D-875A-3F2FFBE6E0E8}" showGridLines="0">
      <pageMargins left="0.25" right="0.25" top="0.75" bottom="0.75" header="0.3" footer="0.3"/>
      <pageSetup paperSize="9" scale="62" orientation="portrait" horizontalDpi="300" verticalDpi="300" r:id="rId33"/>
      <headerFooter>
        <oddFooter>&amp;C- &amp;P -</oddFooter>
      </headerFooter>
    </customSheetView>
    <customSheetView guid="{2BC28E4B-9C81-4843-8B55-63150A8DD92B}" showGridLines="0">
      <pageMargins left="0.25" right="0.25" top="0.75" bottom="0.75" header="0.3" footer="0.3"/>
      <pageSetup paperSize="9" scale="62" orientation="portrait" horizontalDpi="300" verticalDpi="300" r:id="rId34"/>
      <headerFooter>
        <oddFooter>&amp;C- &amp;P -</oddFooter>
      </headerFooter>
    </customSheetView>
    <customSheetView guid="{CEC8D9A4-667A-441A-B348-38BA69B851DA}" showGridLines="0">
      <pageMargins left="0.25" right="0.25" top="0.75" bottom="0.75" header="0.3" footer="0.3"/>
      <pageSetup paperSize="9" scale="62" orientation="portrait" horizontalDpi="300" verticalDpi="300" r:id="rId35"/>
      <headerFooter>
        <oddFooter>&amp;C- &amp;P -</oddFooter>
      </headerFooter>
    </customSheetView>
    <customSheetView guid="{84F041DC-148A-40FE-A6D1-68C2D054DF55}" showGridLines="0">
      <pageMargins left="0.25" right="0.25" top="0.75" bottom="0.75" header="0.3" footer="0.3"/>
      <pageSetup paperSize="9" scale="62" orientation="portrait" horizontalDpi="300" verticalDpi="300" r:id="rId36"/>
      <headerFooter>
        <oddFooter>&amp;C- &amp;P -</oddFooter>
      </headerFooter>
    </customSheetView>
    <customSheetView guid="{EA8DD5C4-37CD-4D83-93C6-8AAE3FA22626}" showGridLines="0">
      <pageMargins left="0.25" right="0.25" top="0.75" bottom="0.75" header="0.3" footer="0.3"/>
      <pageSetup paperSize="9" scale="62" orientation="portrait" horizontalDpi="300" verticalDpi="300" r:id="rId37"/>
      <headerFooter>
        <oddFooter>&amp;C- &amp;P -</oddFooter>
      </headerFooter>
    </customSheetView>
    <customSheetView guid="{EB719729-E4E7-4A6B-A0F2-B45634A8A39C}" showGridLines="0">
      <pageMargins left="0.25" right="0.25" top="0.75" bottom="0.75" header="0.3" footer="0.3"/>
      <pageSetup paperSize="9" scale="62" orientation="portrait" horizontalDpi="300" verticalDpi="300" r:id="rId38"/>
      <headerFooter>
        <oddFooter>&amp;C- &amp;P -</oddFooter>
      </headerFooter>
    </customSheetView>
    <customSheetView guid="{3BCE3315-BEC0-4AD9-A818-0BC0D795FE7B}" showGridLines="0" printArea="1">
      <pageMargins left="0.25" right="0.25" top="0.75" bottom="0.75" header="0.3" footer="0.3"/>
      <pageSetup paperSize="9" scale="62" orientation="portrait" horizontalDpi="300" verticalDpi="300" r:id="rId39"/>
      <headerFooter>
        <oddFooter>&amp;C- &amp;P -</oddFooter>
      </headerFooter>
    </customSheetView>
    <customSheetView guid="{D5E8139D-26D3-42E5-96BB-6121322C48CB}" showGridLines="0">
      <pageMargins left="0.25" right="0.25" top="0.75" bottom="0.75" header="0.3" footer="0.3"/>
      <pageSetup paperSize="9" scale="62" orientation="portrait" horizontalDpi="300" verticalDpi="300" r:id="rId40"/>
      <headerFooter>
        <oddFooter>&amp;C- &amp;P -</oddFooter>
      </headerFooter>
    </customSheetView>
    <customSheetView guid="{A7A537DD-3639-4028-8374-24EF93F7F50D}" showGridLines="0" printArea="1">
      <pageMargins left="0.25" right="0.25" top="0.75" bottom="0.75" header="0.3" footer="0.3"/>
      <pageSetup paperSize="9" scale="62" orientation="portrait" horizontalDpi="300" verticalDpi="300" r:id="rId41"/>
      <headerFooter>
        <oddFooter>&amp;C- &amp;P -</oddFooter>
      </headerFooter>
    </customSheetView>
    <customSheetView guid="{0B51740E-E870-447D-82CF-F9426A0FDB8A}" showGridLines="0">
      <pageMargins left="0.25" right="0.25" top="0.75" bottom="0.75" header="0.3" footer="0.3"/>
      <pageSetup paperSize="9" scale="62" orientation="portrait" horizontalDpi="300" verticalDpi="300" r:id="rId42"/>
      <headerFooter>
        <oddFooter>&amp;C- &amp;P -</oddFooter>
      </headerFooter>
    </customSheetView>
    <customSheetView guid="{B25978DA-B72A-4DF3-B7F6-0B7323E18582}" showGridLines="0">
      <selection activeCell="K12" sqref="K12"/>
      <pageMargins left="0.25" right="0.25" top="0.75" bottom="0.75" header="0.3" footer="0.3"/>
      <pageSetup paperSize="9" scale="62" orientation="portrait" horizontalDpi="300" verticalDpi="300" r:id="rId43"/>
      <headerFooter>
        <oddFooter>&amp;C- &amp;P -</oddFooter>
      </headerFooter>
    </customSheetView>
    <customSheetView guid="{1FD8CC80-ABBD-4004-965D-7C3A94C6060A}" showGridLines="0" printArea="1">
      <selection activeCell="J28" sqref="J28"/>
      <pageMargins left="0.25" right="0.25" top="0.75" bottom="0.75" header="0.3" footer="0.3"/>
      <pageSetup paperSize="9" scale="62" orientation="portrait" horizontalDpi="300" verticalDpi="300" r:id="rId44"/>
      <headerFooter>
        <oddFooter>&amp;C- &amp;P -</oddFooter>
      </headerFooter>
    </customSheetView>
    <customSheetView guid="{4B3B3520-A8B7-4246-A658-5E3046C11156}" showGridLines="0" printArea="1">
      <selection activeCell="J28" sqref="J28"/>
      <pageMargins left="0.25" right="0.25" top="0.75" bottom="0.75" header="0.3" footer="0.3"/>
      <pageSetup paperSize="9" scale="62" orientation="portrait" horizontalDpi="300" verticalDpi="300" r:id="rId45"/>
      <headerFooter>
        <oddFooter>&amp;C- &amp;P -</oddFooter>
      </headerFooter>
    </customSheetView>
    <customSheetView guid="{8AC86257-3275-45B0-9EB5-FCC978284538}" showGridLines="0">
      <selection activeCell="K12" sqref="K12"/>
      <pageMargins left="0.25" right="0.25" top="0.75" bottom="0.75" header="0.3" footer="0.3"/>
      <pageSetup paperSize="9" scale="62" orientation="portrait" horizontalDpi="300" verticalDpi="300" r:id="rId46"/>
      <headerFooter>
        <oddFooter>&amp;C- &amp;P -</oddFooter>
      </headerFooter>
    </customSheetView>
    <customSheetView guid="{E45D6C9F-29CA-4814-BB11-FCF7794E8FD9}" showGridLines="0" printArea="1">
      <selection activeCell="K12" sqref="K12"/>
      <pageMargins left="0.25" right="0.25" top="0.75" bottom="0.75" header="0.3" footer="0.3"/>
      <pageSetup paperSize="9" scale="62" orientation="portrait" horizontalDpi="300" verticalDpi="300" r:id="rId47"/>
      <headerFooter>
        <oddFooter>&amp;C- &amp;P -</oddFooter>
      </headerFooter>
    </customSheetView>
    <customSheetView guid="{8B4E2514-D1F2-4DC0-817C-9C588D7DCCCB}" showGridLines="0" printArea="1">
      <selection activeCell="J28" sqref="J28"/>
      <pageMargins left="0.25" right="0.25" top="0.75" bottom="0.75" header="0.3" footer="0.3"/>
      <pageSetup paperSize="9" scale="62" orientation="portrait" horizontalDpi="300" verticalDpi="300" r:id="rId48"/>
      <headerFooter>
        <oddFooter>&amp;C- &amp;P -</oddFooter>
      </headerFooter>
    </customSheetView>
    <customSheetView guid="{C0326AA0-4A84-4874-8CF5-FBF582EDE8E4}" showGridLines="0" printArea="1">
      <selection activeCell="J28" sqref="J28"/>
      <pageMargins left="0.25" right="0.25" top="0.75" bottom="0.75" header="0.3" footer="0.3"/>
      <pageSetup paperSize="9" scale="62" orientation="portrait" horizontalDpi="300" verticalDpi="300" r:id="rId49"/>
      <headerFooter>
        <oddFooter>&amp;C- &amp;P -</oddFooter>
      </headerFooter>
    </customSheetView>
    <customSheetView guid="{59B93C71-A242-4D48-B468-4BF3F954629F}" showGridLines="0" printArea="1">
      <selection activeCell="K12" sqref="K12"/>
      <pageMargins left="0.25" right="0.25" top="0.75" bottom="0.75" header="0.3" footer="0.3"/>
      <pageSetup paperSize="9" scale="62" orientation="portrait" horizontalDpi="300" verticalDpi="300" r:id="rId50"/>
      <headerFooter>
        <oddFooter>&amp;C- &amp;P -</oddFooter>
      </headerFooter>
    </customSheetView>
    <customSheetView guid="{1E58E4D1-4C75-4B8C-BEB1-17A46DD86746}" showGridLines="0">
      <selection activeCell="K12" sqref="K12"/>
      <pageMargins left="0.25" right="0.25" top="0.75" bottom="0.75" header="0.3" footer="0.3"/>
      <pageSetup paperSize="9" scale="62" orientation="portrait" horizontalDpi="300" verticalDpi="300" r:id="rId51"/>
      <headerFooter>
        <oddFooter>&amp;C- &amp;P -</oddFooter>
      </headerFooter>
    </customSheetView>
    <customSheetView guid="{D71B0015-E1E5-4683-BC96-4B8372B0A92C}" showGridLines="0" printArea="1">
      <selection activeCell="K12" sqref="K12"/>
      <pageMargins left="0.25" right="0.25" top="0.75" bottom="0.75" header="0.3" footer="0.3"/>
      <pageSetup paperSize="9" scale="62" orientation="portrait" horizontalDpi="300" verticalDpi="300" r:id="rId52"/>
      <headerFooter>
        <oddFooter>&amp;C- &amp;P -</oddFooter>
      </headerFooter>
    </customSheetView>
    <customSheetView guid="{7A9295A9-5D4A-4252-8AE5-EAA229FB3161}" showGridLines="0" printArea="1">
      <selection activeCell="K12" sqref="K12"/>
      <pageMargins left="0.25" right="0.25" top="0.75" bottom="0.75" header="0.3" footer="0.3"/>
      <pageSetup paperSize="9" scale="62" orientation="portrait" horizontalDpi="300" verticalDpi="300" r:id="rId53"/>
      <headerFooter>
        <oddFooter>&amp;C- &amp;P -</oddFooter>
      </headerFooter>
    </customSheetView>
    <customSheetView guid="{034C4040-D496-4677-9760-C8AFC8A3816C}" showGridLines="0">
      <selection activeCell="K12" sqref="K12"/>
      <pageMargins left="0.25" right="0.25" top="0.75" bottom="0.75" header="0.3" footer="0.3"/>
      <pageSetup paperSize="9" scale="62" orientation="portrait" horizontalDpi="300" verticalDpi="300" r:id="rId54"/>
      <headerFooter>
        <oddFooter>&amp;C- &amp;P -</oddFooter>
      </headerFooter>
    </customSheetView>
    <customSheetView guid="{430D13A4-4EC3-4F3B-94F5-67B604D20D98}" showGridLines="0" printArea="1">
      <selection activeCell="K12" sqref="K12"/>
      <pageMargins left="0.25" right="0.25" top="0.75" bottom="0.75" header="0.3" footer="0.3"/>
      <pageSetup paperSize="9" scale="62" orientation="portrait" horizontalDpi="300" verticalDpi="300" r:id="rId55"/>
      <headerFooter>
        <oddFooter>&amp;C- &amp;P -</oddFooter>
      </headerFooter>
    </customSheetView>
    <customSheetView guid="{337CCED3-5E6B-4E3D-BC98-489707EF974E}" showGridLines="0" printArea="1">
      <selection activeCell="K12" sqref="K12"/>
      <pageMargins left="0.25" right="0.25" top="0.75" bottom="0.75" header="0.3" footer="0.3"/>
      <pageSetup paperSize="9" scale="62" orientation="portrait" horizontalDpi="300" verticalDpi="300" r:id="rId56"/>
      <headerFooter>
        <oddFooter>&amp;C- &amp;P -</oddFooter>
      </headerFooter>
    </customSheetView>
    <customSheetView guid="{0EDD8A79-DA95-4C03-AB90-8EF8BEF7366A}" showGridLines="0">
      <selection activeCell="K12" sqref="K12"/>
      <pageMargins left="0.25" right="0.25" top="0.75" bottom="0.75" header="0.3" footer="0.3"/>
      <pageSetup paperSize="9" scale="62" orientation="portrait" horizontalDpi="300" verticalDpi="300" r:id="rId57"/>
      <headerFooter>
        <oddFooter>&amp;C- &amp;P -</oddFooter>
      </headerFooter>
    </customSheetView>
    <customSheetView guid="{214495F1-9B71-47E5-887D-A07A1A95C8B8}" showGridLines="0">
      <selection activeCell="K12" sqref="K12"/>
      <pageMargins left="0.25" right="0.25" top="0.75" bottom="0.75" header="0.3" footer="0.3"/>
      <pageSetup paperSize="9" scale="62" orientation="portrait" horizontalDpi="300" verticalDpi="300" r:id="rId58"/>
      <headerFooter>
        <oddFooter>&amp;C- &amp;P -</oddFooter>
      </headerFooter>
    </customSheetView>
    <customSheetView guid="{CD8CBEF9-02F2-47BF-8155-972E366007BB}" showGridLines="0" printArea="1">
      <selection activeCell="K12" sqref="K12"/>
      <pageMargins left="0.25" right="0.25" top="0.75" bottom="0.75" header="0.3" footer="0.3"/>
      <pageSetup paperSize="9" scale="62" orientation="portrait" horizontalDpi="300" verticalDpi="300" r:id="rId59"/>
      <headerFooter>
        <oddFooter>&amp;C- &amp;P -</oddFooter>
      </headerFooter>
    </customSheetView>
    <customSheetView guid="{BD61EDB6-A93F-4890-AEDE-32E26E64EB3F}" showGridLines="0" printArea="1">
      <selection activeCell="K12" sqref="K12"/>
      <pageMargins left="0.25" right="0.25" top="0.75" bottom="0.75" header="0.3" footer="0.3"/>
      <pageSetup paperSize="9" scale="62" orientation="portrait" horizontalDpi="300" verticalDpi="300" r:id="rId60"/>
      <headerFooter>
        <oddFooter>&amp;C- &amp;P -</oddFooter>
      </headerFooter>
    </customSheetView>
    <customSheetView guid="{2551149C-B400-4FF7-9C66-7D38AF192CD3}" showGridLines="0">
      <selection activeCell="K12" sqref="K12"/>
      <pageMargins left="0.25" right="0.25" top="0.75" bottom="0.75" header="0.3" footer="0.3"/>
      <pageSetup paperSize="9" scale="62" orientation="portrait" horizontalDpi="300" verticalDpi="300" r:id="rId61"/>
      <headerFooter>
        <oddFooter>&amp;C- &amp;P -</oddFooter>
      </headerFooter>
    </customSheetView>
    <customSheetView guid="{F0A88F7F-B050-44D2-9557-2B68B424EAF3}" showGridLines="0">
      <selection activeCell="K12" sqref="K12"/>
      <pageMargins left="0.25" right="0.25" top="0.75" bottom="0.75" header="0.3" footer="0.3"/>
      <pageSetup paperSize="9" scale="62" orientation="portrait" horizontalDpi="300" verticalDpi="300" r:id="rId62"/>
      <headerFooter>
        <oddFooter>&amp;C- &amp;P -</oddFooter>
      </headerFooter>
    </customSheetView>
    <customSheetView guid="{2868789A-41EF-4245-B3C9-D4B5F666F8F4}" showGridLines="0" printArea="1">
      <selection activeCell="K12" sqref="K12"/>
      <pageMargins left="0.25" right="0.25" top="0.75" bottom="0.75" header="0.3" footer="0.3"/>
      <pageSetup paperSize="9" scale="62" orientation="portrait" horizontalDpi="300" verticalDpi="300" r:id="rId63"/>
      <headerFooter>
        <oddFooter>&amp;C- &amp;P -</oddFooter>
      </headerFooter>
    </customSheetView>
    <customSheetView guid="{D4061CCF-D275-4D76-9A0F-61EA73C6A533}" showGridLines="0" printArea="1">
      <selection activeCell="K12" sqref="K12"/>
      <pageMargins left="0.25" right="0.25" top="0.75" bottom="0.75" header="0.3" footer="0.3"/>
      <pageSetup paperSize="9" scale="62" orientation="portrait" horizontalDpi="300" verticalDpi="300" r:id="rId64"/>
      <headerFooter>
        <oddFooter>&amp;C- &amp;P -</oddFooter>
      </headerFooter>
    </customSheetView>
    <customSheetView guid="{EDD10121-F027-40CB-A383-1ABBBA7824D4}" showGridLines="0" printArea="1">
      <selection activeCell="K12" sqref="K12"/>
      <pageMargins left="0.25" right="0.25" top="0.75" bottom="0.75" header="0.3" footer="0.3"/>
      <pageSetup paperSize="9" scale="62" orientation="portrait" horizontalDpi="300" verticalDpi="300" r:id="rId65"/>
      <headerFooter>
        <oddFooter>&amp;C- &amp;P -</oddFooter>
      </headerFooter>
    </customSheetView>
    <customSheetView guid="{D6BD57F8-F6EE-4534-8181-C57064A1B98C}" scale="160" showGridLines="0" topLeftCell="B1">
      <selection activeCell="J12" sqref="J12"/>
      <pageMargins left="0.25" right="0.25" top="0.75" bottom="0.75" header="0.3" footer="0.3"/>
      <pageSetup paperSize="9" scale="62" orientation="portrait" horizontalDpi="300" verticalDpi="300" r:id="rId66"/>
      <headerFooter>
        <oddFooter>&amp;C- &amp;P -</oddFooter>
      </headerFooter>
    </customSheetView>
    <customSheetView guid="{277459B4-A39D-41CB-B2BE-AB6578293E76}" scale="160" showGridLines="0" printArea="1" topLeftCell="B1">
      <selection activeCell="J12" sqref="J12"/>
      <pageMargins left="0.25" right="0.25" top="0.75" bottom="0.75" header="0.3" footer="0.3"/>
      <pageSetup paperSize="9" scale="62" orientation="portrait" horizontalDpi="300" verticalDpi="300" r:id="rId67"/>
      <headerFooter>
        <oddFooter>&amp;C- &amp;P -</oddFooter>
      </headerFooter>
    </customSheetView>
  </customSheetViews>
  <mergeCells count="2">
    <mergeCell ref="D3:F3"/>
    <mergeCell ref="G3:I3"/>
  </mergeCells>
  <phoneticPr fontId="7"/>
  <hyperlinks>
    <hyperlink ref="J1" location="目次!A1" display="目次へ戻る"/>
  </hyperlinks>
  <pageMargins left="0.25" right="0.25" top="0.75" bottom="0.75" header="0.3" footer="0.3"/>
  <pageSetup paperSize="9" scale="62" orientation="portrait" horizontalDpi="300" verticalDpi="300" r:id="rId68"/>
  <headerFooter>
    <oddFooter>&amp;C- &amp;P -</oddFooter>
  </headerFooter>
  <drawing r:id="rId69"/>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6"/>
  <sheetViews>
    <sheetView showGridLines="0" zoomScaleNormal="115" zoomScaleSheetLayoutView="100" workbookViewId="0">
      <selection activeCell="N20" sqref="N20"/>
    </sheetView>
  </sheetViews>
  <sheetFormatPr defaultColWidth="9" defaultRowHeight="13.5"/>
  <cols>
    <col min="1" max="2" width="11.875" style="209" customWidth="1"/>
    <col min="3" max="3" width="14.625" style="209" customWidth="1"/>
    <col min="4" max="4" width="12.25" style="209" hidden="1" customWidth="1"/>
    <col min="5" max="5" width="14.625" style="209" customWidth="1"/>
    <col min="6" max="6" width="12.5" style="209" hidden="1" customWidth="1"/>
    <col min="7" max="7" width="14.625" style="209" customWidth="1"/>
    <col min="8" max="8" width="9" style="209" hidden="1" customWidth="1"/>
    <col min="9" max="9" width="9.875" style="209" customWidth="1"/>
    <col min="10" max="10" width="10.625" style="209" bestFit="1" customWidth="1"/>
    <col min="11" max="11" width="6.25" style="209" customWidth="1"/>
    <col min="12" max="19" width="9" style="209"/>
    <col min="20" max="20" width="9.25" style="209" bestFit="1" customWidth="1"/>
    <col min="21" max="22" width="9" style="209"/>
    <col min="23" max="23" width="13.125" style="209" customWidth="1"/>
    <col min="24" max="24" width="13.875" style="209" customWidth="1"/>
    <col min="25" max="25" width="6.875" style="209" customWidth="1"/>
    <col min="26" max="16384" width="9" style="209"/>
  </cols>
  <sheetData>
    <row r="1" spans="1:12">
      <c r="J1" s="271" t="s">
        <v>399</v>
      </c>
    </row>
    <row r="2" spans="1:12">
      <c r="A2" s="20" t="s">
        <v>996</v>
      </c>
      <c r="B2" s="20"/>
      <c r="L2" s="20" t="s">
        <v>996</v>
      </c>
    </row>
    <row r="4" spans="1:12" ht="37.5" customHeight="1">
      <c r="A4" s="438" t="s">
        <v>933</v>
      </c>
      <c r="B4" s="438" t="s">
        <v>344</v>
      </c>
      <c r="C4" s="438" t="s">
        <v>995</v>
      </c>
      <c r="D4" s="391" t="s">
        <v>928</v>
      </c>
      <c r="E4" s="438" t="s">
        <v>994</v>
      </c>
      <c r="F4" s="391" t="s">
        <v>928</v>
      </c>
      <c r="G4" s="443" t="s">
        <v>993</v>
      </c>
      <c r="H4" s="391" t="s">
        <v>928</v>
      </c>
      <c r="I4" s="417" t="s">
        <v>986</v>
      </c>
    </row>
    <row r="5" spans="1:12" ht="22.5" customHeight="1">
      <c r="A5" s="433">
        <v>2010</v>
      </c>
      <c r="B5" s="433" t="s">
        <v>557</v>
      </c>
      <c r="C5" s="441">
        <v>99460000</v>
      </c>
      <c r="D5" s="442"/>
      <c r="E5" s="441">
        <v>84044995</v>
      </c>
      <c r="F5" s="442"/>
      <c r="G5" s="441">
        <f t="shared" ref="G5:G15" si="0">C5+E5</f>
        <v>183504995</v>
      </c>
      <c r="H5" s="442"/>
      <c r="I5" s="442"/>
    </row>
    <row r="6" spans="1:12" ht="22.5" customHeight="1">
      <c r="A6" s="433">
        <v>2011</v>
      </c>
      <c r="B6" s="433" t="s">
        <v>580</v>
      </c>
      <c r="C6" s="441">
        <v>103190000</v>
      </c>
      <c r="D6" s="442"/>
      <c r="E6" s="441">
        <v>84848000</v>
      </c>
      <c r="F6" s="442"/>
      <c r="G6" s="441">
        <f t="shared" si="0"/>
        <v>188038000</v>
      </c>
      <c r="H6" s="442"/>
      <c r="I6" s="442"/>
    </row>
    <row r="7" spans="1:12" ht="22.5" customHeight="1">
      <c r="A7" s="433">
        <v>2012</v>
      </c>
      <c r="B7" s="433" t="s">
        <v>345</v>
      </c>
      <c r="C7" s="441">
        <v>141500000</v>
      </c>
      <c r="D7" s="442"/>
      <c r="E7" s="441">
        <v>85368000</v>
      </c>
      <c r="F7" s="442"/>
      <c r="G7" s="441">
        <f t="shared" si="0"/>
        <v>226868000</v>
      </c>
      <c r="H7" s="442"/>
      <c r="I7" s="442"/>
    </row>
    <row r="8" spans="1:12" ht="22.5" customHeight="1">
      <c r="A8" s="433">
        <v>2013</v>
      </c>
      <c r="B8" s="433" t="s">
        <v>346</v>
      </c>
      <c r="C8" s="441">
        <v>159480000</v>
      </c>
      <c r="D8" s="442"/>
      <c r="E8" s="441">
        <v>87650000</v>
      </c>
      <c r="F8" s="442"/>
      <c r="G8" s="441">
        <f t="shared" si="0"/>
        <v>247130000</v>
      </c>
      <c r="H8" s="442"/>
      <c r="I8" s="442" t="s">
        <v>985</v>
      </c>
    </row>
    <row r="9" spans="1:12" ht="22.5" customHeight="1">
      <c r="A9" s="432">
        <v>2014</v>
      </c>
      <c r="B9" s="433" t="s">
        <v>347</v>
      </c>
      <c r="C9" s="441">
        <v>179830000</v>
      </c>
      <c r="D9" s="442"/>
      <c r="E9" s="441">
        <v>93447812</v>
      </c>
      <c r="F9" s="442"/>
      <c r="G9" s="441">
        <f t="shared" si="0"/>
        <v>273277812</v>
      </c>
      <c r="H9" s="442"/>
      <c r="I9" s="442"/>
    </row>
    <row r="10" spans="1:12" ht="22.5" customHeight="1">
      <c r="A10" s="432">
        <v>2015</v>
      </c>
      <c r="B10" s="433" t="s">
        <v>348</v>
      </c>
      <c r="C10" s="441">
        <v>142320000</v>
      </c>
      <c r="D10" s="442"/>
      <c r="E10" s="441">
        <v>99698000</v>
      </c>
      <c r="F10" s="442"/>
      <c r="G10" s="441">
        <f t="shared" si="0"/>
        <v>242018000</v>
      </c>
      <c r="H10" s="442"/>
      <c r="I10" s="442"/>
    </row>
    <row r="11" spans="1:12" ht="22.5" customHeight="1">
      <c r="A11" s="432">
        <v>2016</v>
      </c>
      <c r="B11" s="433" t="s">
        <v>349</v>
      </c>
      <c r="C11" s="441">
        <v>134690000</v>
      </c>
      <c r="D11" s="442"/>
      <c r="E11" s="441">
        <v>100113000</v>
      </c>
      <c r="F11" s="442"/>
      <c r="G11" s="441">
        <f t="shared" si="0"/>
        <v>234803000</v>
      </c>
      <c r="H11" s="442"/>
      <c r="I11" s="442"/>
    </row>
    <row r="12" spans="1:12" ht="22.5" customHeight="1">
      <c r="A12" s="432">
        <v>2017</v>
      </c>
      <c r="B12" s="433" t="s">
        <v>350</v>
      </c>
      <c r="C12" s="441">
        <v>128630000</v>
      </c>
      <c r="D12" s="442"/>
      <c r="E12" s="441">
        <v>99838000</v>
      </c>
      <c r="F12" s="442"/>
      <c r="G12" s="441">
        <f t="shared" si="0"/>
        <v>228468000</v>
      </c>
      <c r="H12" s="442"/>
      <c r="I12" s="442" t="s">
        <v>985</v>
      </c>
    </row>
    <row r="13" spans="1:12" ht="22.5" customHeight="1">
      <c r="A13" s="432">
        <v>2018</v>
      </c>
      <c r="B13" s="433" t="s">
        <v>351</v>
      </c>
      <c r="C13" s="441">
        <v>127900000</v>
      </c>
      <c r="D13" s="442"/>
      <c r="E13" s="441">
        <v>94778000</v>
      </c>
      <c r="F13" s="442"/>
      <c r="G13" s="441">
        <f t="shared" si="0"/>
        <v>222678000</v>
      </c>
      <c r="H13" s="442"/>
      <c r="I13" s="442"/>
    </row>
    <row r="14" spans="1:12" ht="22.5" customHeight="1">
      <c r="A14" s="432">
        <v>2019</v>
      </c>
      <c r="B14" s="432" t="s">
        <v>352</v>
      </c>
      <c r="C14" s="441">
        <v>139690000</v>
      </c>
      <c r="D14" s="430"/>
      <c r="E14" s="441">
        <v>98057000</v>
      </c>
      <c r="F14" s="430"/>
      <c r="G14" s="441">
        <f t="shared" si="0"/>
        <v>237747000</v>
      </c>
      <c r="H14" s="430"/>
      <c r="I14" s="430"/>
    </row>
    <row r="15" spans="1:12" ht="22.5" customHeight="1">
      <c r="A15" s="433">
        <v>2020</v>
      </c>
      <c r="B15" s="433" t="s">
        <v>556</v>
      </c>
      <c r="C15" s="440">
        <v>142680000</v>
      </c>
      <c r="D15" s="440"/>
      <c r="E15" s="440">
        <v>98794000</v>
      </c>
      <c r="F15" s="440"/>
      <c r="G15" s="440">
        <f t="shared" si="0"/>
        <v>241474000</v>
      </c>
      <c r="H15" s="440"/>
      <c r="I15" s="430"/>
    </row>
    <row r="16" spans="1:12" ht="22.5" customHeight="1">
      <c r="A16" s="432">
        <v>2021</v>
      </c>
      <c r="B16" s="432" t="s">
        <v>585</v>
      </c>
      <c r="C16" s="1277">
        <v>120990000</v>
      </c>
      <c r="D16" s="1277"/>
      <c r="E16" s="1277">
        <v>100833000</v>
      </c>
      <c r="F16" s="1277"/>
      <c r="G16" s="1277">
        <v>221823000</v>
      </c>
      <c r="H16" s="77"/>
      <c r="I16" s="77" t="s">
        <v>992</v>
      </c>
    </row>
    <row r="17" spans="1:9" ht="22.5" customHeight="1">
      <c r="A17" s="426">
        <v>2022</v>
      </c>
      <c r="B17" s="426" t="s">
        <v>632</v>
      </c>
      <c r="C17" s="1278">
        <v>132040000</v>
      </c>
      <c r="D17" s="1278"/>
      <c r="E17" s="1278">
        <v>102800203</v>
      </c>
      <c r="F17" s="1278"/>
      <c r="G17" s="1278">
        <f>C17+E17</f>
        <v>234840203</v>
      </c>
      <c r="H17" s="1273"/>
      <c r="I17" s="1273"/>
    </row>
    <row r="18" spans="1:9" ht="22.5" customHeight="1">
      <c r="A18" s="426">
        <v>2023</v>
      </c>
      <c r="B18" s="426" t="s">
        <v>1593</v>
      </c>
      <c r="C18" s="1278">
        <v>134000000</v>
      </c>
      <c r="D18" s="1278"/>
      <c r="E18" s="1278">
        <v>104149126</v>
      </c>
      <c r="F18" s="1278"/>
      <c r="G18" s="1278">
        <f>C18+E18</f>
        <v>238149126</v>
      </c>
      <c r="H18" s="1273"/>
      <c r="I18" s="1273"/>
    </row>
    <row r="19" spans="1:9" ht="22.5" customHeight="1">
      <c r="A19" s="426">
        <v>2024</v>
      </c>
      <c r="B19" s="426" t="s">
        <v>2076</v>
      </c>
      <c r="C19" s="1278">
        <v>141540000</v>
      </c>
      <c r="D19" s="1278"/>
      <c r="E19" s="1278">
        <v>104529149</v>
      </c>
      <c r="F19" s="1278"/>
      <c r="G19" s="1278">
        <f>C19+E19</f>
        <v>246069149</v>
      </c>
      <c r="H19" s="1273"/>
      <c r="I19" s="1273"/>
    </row>
    <row r="20" spans="1:9" ht="22.5" customHeight="1"/>
    <row r="21" spans="1:9" ht="22.5" customHeight="1"/>
    <row r="22" spans="1:9" ht="22.5" customHeight="1"/>
    <row r="23" spans="1:9" ht="22.5" customHeight="1"/>
    <row r="24" spans="1:9" ht="22.5" customHeight="1"/>
    <row r="25" spans="1:9" ht="22.5" customHeight="1"/>
    <row r="26" spans="1:9" ht="22.5" customHeight="1"/>
  </sheetData>
  <customSheetViews>
    <customSheetView guid="{7638DF67-4320-4B2E-8CED-F30400A22A6F}"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1"/>
      <headerFooter>
        <oddFooter>&amp;C- &amp;P -</oddFooter>
      </headerFooter>
    </customSheetView>
    <customSheetView guid="{033C36F7-E1E4-46BF-954B-BBA7310CE75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
      <headerFooter>
        <oddFooter>&amp;C- &amp;P -</oddFooter>
      </headerFooter>
    </customSheetView>
    <customSheetView guid="{36472B0F-2A8F-4437-8A5B-DB8B4B6E968E}"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
      <headerFooter>
        <oddFooter>&amp;C- &amp;P -</oddFooter>
      </headerFooter>
    </customSheetView>
    <customSheetView guid="{2D0A6E8D-0408-4801-8FAA-C5FD88FF0EC2}"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4"/>
      <headerFooter>
        <oddFooter>&amp;C- &amp;P -</oddFooter>
      </headerFooter>
    </customSheetView>
    <customSheetView guid="{CCAE2F8D-A096-471A-A5DB-761473E75C80}"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5"/>
      <headerFooter>
        <oddFooter>&amp;C- &amp;P -</oddFooter>
      </headerFooter>
    </customSheetView>
    <customSheetView guid="{A70FDA42-82B2-4F14-8984-2E2044C05861}"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6"/>
      <headerFooter>
        <oddFooter>&amp;C- &amp;P -</oddFooter>
      </headerFooter>
    </customSheetView>
    <customSheetView guid="{F8F8F397-D6A3-4BD0-9E53-3D39483D1CBF}"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7"/>
      <headerFooter>
        <oddFooter>&amp;C- &amp;P -</oddFooter>
      </headerFooter>
    </customSheetView>
    <customSheetView guid="{D673FFEC-E07D-49B9-A0FC-BCF5FDFD2C67}"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8"/>
      <headerFooter>
        <oddFooter>&amp;C- &amp;P -</oddFooter>
      </headerFooter>
    </customSheetView>
    <customSheetView guid="{EE98275F-E3BA-4A7E-BE2A-0F7F35847352}"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9"/>
      <headerFooter>
        <oddFooter>&amp;C- &amp;P -</oddFooter>
      </headerFooter>
    </customSheetView>
    <customSheetView guid="{97E03D02-D480-4666-A6E1-59D4144B3FD9}"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10"/>
      <headerFooter>
        <oddFooter>&amp;C- &amp;P -</oddFooter>
      </headerFooter>
    </customSheetView>
    <customSheetView guid="{9A3FFD83-48B2-47DA-8A5E-53892F5AF928}" showGridLines="0" printArea="1" hiddenColumns="1">
      <selection activeCell="W17" sqref="W17"/>
      <colBreaks count="1" manualBreakCount="1">
        <brk id="10" max="25" man="1"/>
      </colBreaks>
      <pageMargins left="0.25" right="0.25" top="0.75" bottom="0.75" header="0.3" footer="0.3"/>
      <pageSetup paperSize="9" scale="79" orientation="portrait" horizontalDpi="300" verticalDpi="300" r:id="rId11"/>
      <headerFooter>
        <oddFooter>&amp;C- &amp;P -</oddFooter>
      </headerFooter>
    </customSheetView>
    <customSheetView guid="{717D5D0E-03BD-42FE-B02F-A9FF9CADF1A5}"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2"/>
      <headerFooter>
        <oddFooter>&amp;C- &amp;P -</oddFooter>
      </headerFooter>
    </customSheetView>
    <customSheetView guid="{30A2590E-B68F-488E-B4E2-55E3D8A53AA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3"/>
      <headerFooter>
        <oddFooter>&amp;C- &amp;P -</oddFooter>
      </headerFooter>
    </customSheetView>
    <customSheetView guid="{031DD57E-C293-423A-8DF7-B2FDC9241663}"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4"/>
      <headerFooter>
        <oddFooter>&amp;C- &amp;P -</oddFooter>
      </headerFooter>
    </customSheetView>
    <customSheetView guid="{F9B3178F-FE3C-420E-BE2A-18A94A5552B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5"/>
      <headerFooter>
        <oddFooter>&amp;C- &amp;P -</oddFooter>
      </headerFooter>
    </customSheetView>
    <customSheetView guid="{F314B098-4B95-4B92-8423-CB04A69922DF}"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16"/>
      <headerFooter>
        <oddFooter>&amp;C- &amp;P -</oddFooter>
      </headerFooter>
    </customSheetView>
    <customSheetView guid="{BBA60712-7519-46EB-A3CF-B043CF2D8D90}"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17"/>
      <headerFooter>
        <oddFooter>&amp;C- &amp;P -</oddFooter>
      </headerFooter>
    </customSheetView>
    <customSheetView guid="{FAEA9D20-506D-4159-8291-B8ED06C29A0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8"/>
      <headerFooter>
        <oddFooter>&amp;C- &amp;P -</oddFooter>
      </headerFooter>
    </customSheetView>
    <customSheetView guid="{499C3B7B-ECFB-4FFB-BA0B-0B7B9DCC326F}"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19"/>
      <headerFooter>
        <oddFooter>&amp;C- &amp;P -</oddFooter>
      </headerFooter>
    </customSheetView>
    <customSheetView guid="{582EB886-5348-41F7-B6C3-7D5782D3ACD9}"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0"/>
      <headerFooter>
        <oddFooter>&amp;C- &amp;P -</oddFooter>
      </headerFooter>
    </customSheetView>
    <customSheetView guid="{67A28A89-E198-4A6E-809F-7C1EE1D592B0}" showGridLines="0" printArea="1" hiddenColumns="1">
      <selection activeCell="C18" sqref="C18:G18"/>
      <colBreaks count="1" manualBreakCount="1">
        <brk id="10" max="25" man="1"/>
      </colBreaks>
      <pageMargins left="0.25" right="0.25" top="0.75" bottom="0.75" header="0.3" footer="0.3"/>
      <pageSetup paperSize="9" scale="79" orientation="portrait" horizontalDpi="300" verticalDpi="300" r:id="rId21"/>
      <headerFooter>
        <oddFooter>&amp;C- &amp;P -</oddFooter>
      </headerFooter>
    </customSheetView>
    <customSheetView guid="{CED0B8D9-B004-48AD-A858-70C151F3F6A0}"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2"/>
      <headerFooter>
        <oddFooter>&amp;C- &amp;P -</oddFooter>
      </headerFooter>
    </customSheetView>
    <customSheetView guid="{76A99285-706C-47CC-88FC-63EDE717FCB7}"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3"/>
      <headerFooter>
        <oddFooter>&amp;C- &amp;P -</oddFooter>
      </headerFooter>
    </customSheetView>
    <customSheetView guid="{00865AC3-5823-4499-87D6-A32864153DF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4"/>
      <headerFooter>
        <oddFooter>&amp;C- &amp;P -</oddFooter>
      </headerFooter>
    </customSheetView>
    <customSheetView guid="{441DB8A6-A33C-419D-875A-3F2FFBE6E0E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5"/>
      <headerFooter>
        <oddFooter>&amp;C- &amp;P -</oddFooter>
      </headerFooter>
    </customSheetView>
    <customSheetView guid="{2BC28E4B-9C81-4843-8B55-63150A8DD92B}"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6"/>
      <headerFooter>
        <oddFooter>&amp;C- &amp;P -</oddFooter>
      </headerFooter>
    </customSheetView>
    <customSheetView guid="{CEC8D9A4-667A-441A-B348-38BA69B851DA}"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7"/>
      <headerFooter>
        <oddFooter>&amp;C- &amp;P -</oddFooter>
      </headerFooter>
    </customSheetView>
    <customSheetView guid="{84F041DC-148A-40FE-A6D1-68C2D054DF55}"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8"/>
      <headerFooter>
        <oddFooter>&amp;C- &amp;P -</oddFooter>
      </headerFooter>
    </customSheetView>
    <customSheetView guid="{EA8DD5C4-37CD-4D83-93C6-8AAE3FA22626}"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9"/>
      <headerFooter>
        <oddFooter>&amp;C- &amp;P -</oddFooter>
      </headerFooter>
    </customSheetView>
    <customSheetView guid="{EB719729-E4E7-4A6B-A0F2-B45634A8A39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0"/>
      <headerFooter>
        <oddFooter>&amp;C- &amp;P -</oddFooter>
      </headerFooter>
    </customSheetView>
    <customSheetView guid="{3BCE3315-BEC0-4AD9-A818-0BC0D795FE7B}"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1"/>
      <headerFooter>
        <oddFooter>&amp;C- &amp;P -</oddFooter>
      </headerFooter>
    </customSheetView>
    <customSheetView guid="{D5E8139D-26D3-42E5-96BB-6121322C48CB}" showGridLines="0" hiddenColumns="1">
      <selection activeCell="C18" sqref="C18:G18"/>
      <colBreaks count="1" manualBreakCount="1">
        <brk id="10" max="25" man="1"/>
      </colBreaks>
      <pageMargins left="0.25" right="0.25" top="0.75" bottom="0.75" header="0.3" footer="0.3"/>
      <pageSetup paperSize="9" scale="79" orientation="portrait" horizontalDpi="300" verticalDpi="300" r:id="rId32"/>
      <headerFooter>
        <oddFooter>&amp;C- &amp;P -</oddFooter>
      </headerFooter>
    </customSheetView>
    <customSheetView guid="{A7A537DD-3639-4028-8374-24EF93F7F50D}" showGridLines="0" printArea="1" hiddenColumns="1">
      <selection activeCell="C18" sqref="C18:G18"/>
      <colBreaks count="1" manualBreakCount="1">
        <brk id="10" max="25" man="1"/>
      </colBreaks>
      <pageMargins left="0.25" right="0.25" top="0.75" bottom="0.75" header="0.3" footer="0.3"/>
      <pageSetup paperSize="9" scale="79" orientation="portrait" horizontalDpi="300" verticalDpi="300" r:id="rId33"/>
      <headerFooter>
        <oddFooter>&amp;C- &amp;P -</oddFooter>
      </headerFooter>
    </customSheetView>
    <customSheetView guid="{0B51740E-E870-447D-82CF-F9426A0FDB8A}"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4"/>
      <headerFooter>
        <oddFooter>&amp;C- &amp;P -</oddFooter>
      </headerFooter>
    </customSheetView>
    <customSheetView guid="{B25978DA-B72A-4DF3-B7F6-0B7323E18582}"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5"/>
      <headerFooter>
        <oddFooter>&amp;C- &amp;P -</oddFooter>
      </headerFooter>
    </customSheetView>
    <customSheetView guid="{1FD8CC80-ABBD-4004-965D-7C3A94C6060A}"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6"/>
      <headerFooter>
        <oddFooter>&amp;C- &amp;P -</oddFooter>
      </headerFooter>
    </customSheetView>
    <customSheetView guid="{4B3B3520-A8B7-4246-A658-5E3046C11156}"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7"/>
      <headerFooter>
        <oddFooter>&amp;C- &amp;P -</oddFooter>
      </headerFooter>
    </customSheetView>
    <customSheetView guid="{8AC86257-3275-45B0-9EB5-FCC97828453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8"/>
      <headerFooter>
        <oddFooter>&amp;C- &amp;P -</oddFooter>
      </headerFooter>
    </customSheetView>
    <customSheetView guid="{E45D6C9F-29CA-4814-BB11-FCF7794E8FD9}"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9"/>
      <headerFooter>
        <oddFooter>&amp;C- &amp;P -</oddFooter>
      </headerFooter>
    </customSheetView>
    <customSheetView guid="{8B4E2514-D1F2-4DC0-817C-9C588D7DCCCB}"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40"/>
      <headerFooter>
        <oddFooter>&amp;C- &amp;P -</oddFooter>
      </headerFooter>
    </customSheetView>
    <customSheetView guid="{C0326AA0-4A84-4874-8CF5-FBF582EDE8E4}"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41"/>
      <headerFooter>
        <oddFooter>&amp;C- &amp;P -</oddFooter>
      </headerFooter>
    </customSheetView>
    <customSheetView guid="{59B93C71-A242-4D48-B468-4BF3F954629F}"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42"/>
      <headerFooter>
        <oddFooter>&amp;C- &amp;P -</oddFooter>
      </headerFooter>
    </customSheetView>
    <customSheetView guid="{1E58E4D1-4C75-4B8C-BEB1-17A46DD86746}"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43"/>
      <headerFooter>
        <oddFooter>&amp;C- &amp;P -</oddFooter>
      </headerFooter>
    </customSheetView>
    <customSheetView guid="{D71B0015-E1E5-4683-BC96-4B8372B0A92C}"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44"/>
      <headerFooter>
        <oddFooter>&amp;C- &amp;P -</oddFooter>
      </headerFooter>
    </customSheetView>
    <customSheetView guid="{7A9295A9-5D4A-4252-8AE5-EAA229FB3161}"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45"/>
      <headerFooter>
        <oddFooter>&amp;C- &amp;P -</oddFooter>
      </headerFooter>
    </customSheetView>
    <customSheetView guid="{034C4040-D496-4677-9760-C8AFC8A3816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46"/>
      <headerFooter>
        <oddFooter>&amp;C- &amp;P -</oddFooter>
      </headerFooter>
    </customSheetView>
    <customSheetView guid="{430D13A4-4EC3-4F3B-94F5-67B604D20D98}"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47"/>
      <headerFooter>
        <oddFooter>&amp;C- &amp;P -</oddFooter>
      </headerFooter>
    </customSheetView>
    <customSheetView guid="{337CCED3-5E6B-4E3D-BC98-489707EF974E}" showGridLines="0" printArea="1" hiddenColumns="1">
      <selection activeCell="C18" sqref="C18:G18"/>
      <colBreaks count="1" manualBreakCount="1">
        <brk id="10" max="25" man="1"/>
      </colBreaks>
      <pageMargins left="0.25" right="0.25" top="0.75" bottom="0.75" header="0.3" footer="0.3"/>
      <pageSetup paperSize="9" scale="79" orientation="portrait" horizontalDpi="300" verticalDpi="300" r:id="rId48"/>
      <headerFooter>
        <oddFooter>&amp;C- &amp;P -</oddFooter>
      </headerFooter>
    </customSheetView>
    <customSheetView guid="{0EDD8A79-DA95-4C03-AB90-8EF8BEF7366A}"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49"/>
      <headerFooter>
        <oddFooter>&amp;C- &amp;P -</oddFooter>
      </headerFooter>
    </customSheetView>
    <customSheetView guid="{214495F1-9B71-47E5-887D-A07A1A95C8B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50"/>
      <headerFooter>
        <oddFooter>&amp;C- &amp;P -</oddFooter>
      </headerFooter>
    </customSheetView>
    <customSheetView guid="{CD8CBEF9-02F2-47BF-8155-972E366007BB}"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51"/>
      <headerFooter>
        <oddFooter>&amp;C- &amp;P -</oddFooter>
      </headerFooter>
    </customSheetView>
    <customSheetView guid="{BD61EDB6-A93F-4890-AEDE-32E26E64EB3F}"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52"/>
      <headerFooter>
        <oddFooter>&amp;C- &amp;P -</oddFooter>
      </headerFooter>
    </customSheetView>
    <customSheetView guid="{2551149C-B400-4FF7-9C66-7D38AF192CD3}"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53"/>
      <headerFooter>
        <oddFooter>&amp;C- &amp;P -</oddFooter>
      </headerFooter>
    </customSheetView>
    <customSheetView guid="{F0A88F7F-B050-44D2-9557-2B68B424EAF3}"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54"/>
      <headerFooter>
        <oddFooter>&amp;C- &amp;P -</oddFooter>
      </headerFooter>
    </customSheetView>
    <customSheetView guid="{2868789A-41EF-4245-B3C9-D4B5F666F8F4}"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55"/>
      <headerFooter>
        <oddFooter>&amp;C- &amp;P -</oddFooter>
      </headerFooter>
    </customSheetView>
    <customSheetView guid="{D4061CCF-D275-4D76-9A0F-61EA73C6A533}"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56"/>
      <headerFooter>
        <oddFooter>&amp;C- &amp;P -</oddFooter>
      </headerFooter>
    </customSheetView>
    <customSheetView guid="{EDD10121-F027-40CB-A383-1ABBBA7824D4}"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57"/>
      <headerFooter>
        <oddFooter>&amp;C- &amp;P -</oddFooter>
      </headerFooter>
    </customSheetView>
    <customSheetView guid="{D6BD57F8-F6EE-4534-8181-C57064A1B98C}" scale="115" showGridLines="0" hiddenColumns="1">
      <selection activeCell="V11" sqref="V11"/>
      <colBreaks count="1" manualBreakCount="1">
        <brk id="10" max="25" man="1"/>
      </colBreaks>
      <pageMargins left="0.25" right="0.25" top="0.75" bottom="0.75" header="0.3" footer="0.3"/>
      <pageSetup paperSize="9" scale="79" orientation="portrait" horizontalDpi="300" verticalDpi="300" r:id="rId58"/>
      <headerFooter>
        <oddFooter>&amp;C- &amp;P -</oddFooter>
      </headerFooter>
    </customSheetView>
    <customSheetView guid="{277459B4-A39D-41CB-B2BE-AB6578293E76}" scale="115" showGridLines="0" printArea="1" hiddenColumns="1">
      <selection activeCell="V11" sqref="V11"/>
      <colBreaks count="1" manualBreakCount="1">
        <brk id="10" max="25" man="1"/>
      </colBreaks>
      <pageMargins left="0.25" right="0.25" top="0.75" bottom="0.75" header="0.3" footer="0.3"/>
      <pageSetup paperSize="9" scale="79" orientation="portrait" horizontalDpi="300" verticalDpi="300" r:id="rId59"/>
      <headerFooter>
        <oddFooter>&amp;C- &amp;P -</oddFooter>
      </headerFooter>
    </customSheetView>
  </customSheetViews>
  <phoneticPr fontId="7"/>
  <hyperlinks>
    <hyperlink ref="J1" location="目次!A1" display="目次へ戻る"/>
  </hyperlinks>
  <pageMargins left="0.25" right="0.25" top="0.75" bottom="0.75" header="0.3" footer="0.3"/>
  <pageSetup paperSize="9" scale="79" orientation="portrait" horizontalDpi="300" verticalDpi="300" r:id="rId60"/>
  <headerFooter>
    <oddFooter>&amp;C- &amp;P -</oddFooter>
  </headerFooter>
  <colBreaks count="1" manualBreakCount="1">
    <brk id="10" max="25" man="1"/>
  </colBreaks>
  <drawing r:id="rId6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zoomScale="85" zoomScaleNormal="85" zoomScaleSheetLayoutView="90" workbookViewId="0">
      <selection activeCell="G20" sqref="G20"/>
    </sheetView>
  </sheetViews>
  <sheetFormatPr defaultColWidth="9" defaultRowHeight="24" customHeight="1"/>
  <cols>
    <col min="1" max="1" width="17.875" style="444" customWidth="1"/>
    <col min="2" max="3" width="14.875" style="444" customWidth="1"/>
    <col min="4" max="4" width="17.875" style="444" customWidth="1"/>
    <col min="5" max="6" width="14.875" style="444" customWidth="1"/>
    <col min="7" max="16384" width="9" style="444"/>
  </cols>
  <sheetData>
    <row r="1" spans="1:9" ht="13.5" customHeight="1">
      <c r="A1" s="1081"/>
      <c r="B1" s="445"/>
      <c r="C1" s="445"/>
      <c r="D1" s="445"/>
      <c r="E1" s="445"/>
      <c r="F1" s="446"/>
      <c r="G1" s="271" t="s">
        <v>399</v>
      </c>
    </row>
    <row r="2" spans="1:9" ht="13.5" customHeight="1">
      <c r="A2" s="911" t="s">
        <v>2105</v>
      </c>
      <c r="B2" s="911"/>
      <c r="C2" s="911"/>
      <c r="D2" s="911"/>
      <c r="E2" s="911"/>
      <c r="F2" s="912"/>
      <c r="G2" s="271"/>
      <c r="I2" s="1142" t="s">
        <v>2451</v>
      </c>
    </row>
    <row r="3" spans="1:9" ht="13.5" customHeight="1">
      <c r="A3" s="911"/>
      <c r="B3" s="911"/>
      <c r="C3" s="911"/>
      <c r="D3" s="911"/>
      <c r="E3" s="911"/>
      <c r="F3" s="913" t="s">
        <v>1018</v>
      </c>
      <c r="I3" s="327"/>
    </row>
    <row r="4" spans="1:9" ht="24" customHeight="1">
      <c r="A4" s="1360" t="s">
        <v>1017</v>
      </c>
      <c r="B4" s="1360"/>
      <c r="C4" s="1360"/>
      <c r="D4" s="1360" t="s">
        <v>1016</v>
      </c>
      <c r="E4" s="1360"/>
      <c r="F4" s="1360"/>
    </row>
    <row r="5" spans="1:9" ht="24" customHeight="1">
      <c r="A5" s="911" t="s">
        <v>1015</v>
      </c>
      <c r="B5" s="1244">
        <v>51178824</v>
      </c>
      <c r="C5" s="1245">
        <f>ROUND(B5/B15,3)</f>
        <v>0.36199999999999999</v>
      </c>
      <c r="D5" s="911" t="s">
        <v>1014</v>
      </c>
      <c r="E5" s="1244">
        <v>52639729</v>
      </c>
      <c r="F5" s="1245">
        <f>ROUND(E5/E15,3)+0.001</f>
        <v>0.373</v>
      </c>
    </row>
    <row r="6" spans="1:9" ht="24" customHeight="1">
      <c r="A6" s="911" t="s">
        <v>1013</v>
      </c>
      <c r="B6" s="1244">
        <v>24759732</v>
      </c>
      <c r="C6" s="1245">
        <f>ROUND(B6/B15,3)</f>
        <v>0.17499999999999999</v>
      </c>
      <c r="D6" s="911" t="s">
        <v>1008</v>
      </c>
      <c r="E6" s="1244">
        <v>19140867</v>
      </c>
      <c r="F6" s="1245">
        <f>ROUND(E6/E15,3)</f>
        <v>0.13500000000000001</v>
      </c>
    </row>
    <row r="7" spans="1:9" ht="24" customHeight="1">
      <c r="A7" s="911" t="s">
        <v>1011</v>
      </c>
      <c r="B7" s="1244">
        <v>11576200</v>
      </c>
      <c r="C7" s="1245">
        <f>ROUND(B7/B15,3)</f>
        <v>8.2000000000000003E-2</v>
      </c>
      <c r="D7" s="911" t="s">
        <v>1010</v>
      </c>
      <c r="E7" s="1244">
        <v>17640383</v>
      </c>
      <c r="F7" s="1245">
        <f>ROUND(E7/E15,3)</f>
        <v>0.125</v>
      </c>
    </row>
    <row r="8" spans="1:9" ht="24" customHeight="1">
      <c r="A8" s="911" t="s">
        <v>1007</v>
      </c>
      <c r="B8" s="1244">
        <v>11930000</v>
      </c>
      <c r="C8" s="1245">
        <f>ROUND(B8/B15,3)</f>
        <v>8.4000000000000005E-2</v>
      </c>
      <c r="D8" s="911" t="s">
        <v>1012</v>
      </c>
      <c r="E8" s="1244">
        <v>10852507</v>
      </c>
      <c r="F8" s="1245">
        <f>ROUND(E8/E15,3)</f>
        <v>7.6999999999999999E-2</v>
      </c>
    </row>
    <row r="9" spans="1:9" ht="24" customHeight="1">
      <c r="A9" s="911" t="s">
        <v>1009</v>
      </c>
      <c r="B9" s="1244">
        <v>9876883</v>
      </c>
      <c r="C9" s="1245">
        <f>ROUND(B9/B15,3)</f>
        <v>7.0000000000000007E-2</v>
      </c>
      <c r="D9" s="911" t="s">
        <v>1006</v>
      </c>
      <c r="E9" s="1244">
        <v>15311210</v>
      </c>
      <c r="F9" s="1245">
        <f>ROUND(E9/E15,3)</f>
        <v>0.108</v>
      </c>
    </row>
    <row r="10" spans="1:9" ht="24" customHeight="1">
      <c r="A10" s="911" t="s">
        <v>1005</v>
      </c>
      <c r="B10" s="1244">
        <v>8355936</v>
      </c>
      <c r="C10" s="1245">
        <f>ROUND(B10/B15,3)</f>
        <v>5.8999999999999997E-2</v>
      </c>
      <c r="D10" s="911" t="s">
        <v>1004</v>
      </c>
      <c r="E10" s="1244">
        <v>7879401</v>
      </c>
      <c r="F10" s="1245">
        <f>ROUND(E10/E15,3)</f>
        <v>5.6000000000000001E-2</v>
      </c>
    </row>
    <row r="11" spans="1:9" ht="24" customHeight="1">
      <c r="A11" s="911" t="s">
        <v>1001</v>
      </c>
      <c r="B11" s="1244">
        <v>9617776</v>
      </c>
      <c r="C11" s="1245">
        <f>ROUND(B11/B15,3)</f>
        <v>6.8000000000000005E-2</v>
      </c>
      <c r="D11" s="911" t="s">
        <v>1002</v>
      </c>
      <c r="E11" s="1244">
        <v>7434171</v>
      </c>
      <c r="F11" s="1245">
        <f>ROUND(E11/E15,3)</f>
        <v>5.2999999999999999E-2</v>
      </c>
    </row>
    <row r="12" spans="1:9" ht="24" customHeight="1">
      <c r="A12" s="911" t="s">
        <v>1003</v>
      </c>
      <c r="B12" s="1244">
        <v>4194075</v>
      </c>
      <c r="C12" s="1245">
        <f>ROUND(B12/B15,3)</f>
        <v>0.03</v>
      </c>
      <c r="D12" s="911" t="s">
        <v>1000</v>
      </c>
      <c r="E12" s="1244">
        <v>5482330</v>
      </c>
      <c r="F12" s="1245">
        <f>ROUND(E12/E15,3)</f>
        <v>3.9E-2</v>
      </c>
    </row>
    <row r="13" spans="1:9" ht="24" customHeight="1">
      <c r="A13" s="911" t="s">
        <v>999</v>
      </c>
      <c r="B13" s="1244">
        <v>2289998</v>
      </c>
      <c r="C13" s="1245">
        <f>ROUND(B13/B15,3)</f>
        <v>1.6E-2</v>
      </c>
      <c r="D13" s="911" t="s">
        <v>998</v>
      </c>
      <c r="E13" s="1244">
        <v>3851726</v>
      </c>
      <c r="F13" s="1245">
        <f>ROUND(E13/E15,3)</f>
        <v>2.7E-2</v>
      </c>
    </row>
    <row r="14" spans="1:9" ht="24" customHeight="1">
      <c r="A14" s="911" t="s">
        <v>997</v>
      </c>
      <c r="B14" s="1244">
        <v>7760576</v>
      </c>
      <c r="C14" s="1245">
        <f>ROUND(B14/B15,3)</f>
        <v>5.5E-2</v>
      </c>
      <c r="D14" s="911" t="s">
        <v>500</v>
      </c>
      <c r="E14" s="1244">
        <v>1307676</v>
      </c>
      <c r="F14" s="1245">
        <f>ROUND(E14/E15,3)</f>
        <v>8.9999999999999993E-3</v>
      </c>
    </row>
    <row r="15" spans="1:9" ht="24" customHeight="1">
      <c r="A15" s="911" t="s">
        <v>8</v>
      </c>
      <c r="B15" s="1244">
        <v>141540000</v>
      </c>
      <c r="C15" s="1245"/>
      <c r="D15" s="911"/>
      <c r="E15" s="1244">
        <v>141540000</v>
      </c>
      <c r="F15" s="1245"/>
    </row>
    <row r="20" spans="13:13" ht="24" customHeight="1">
      <c r="M20" s="799"/>
    </row>
  </sheetData>
  <customSheetViews>
    <customSheetView guid="{7638DF67-4320-4B2E-8CED-F30400A22A6F}" scale="85" showGridLines="0" topLeftCell="N7">
      <selection activeCell="C23" sqref="C23"/>
      <pageMargins left="0.7" right="0.7" top="0.75" bottom="0.75" header="0.3" footer="0.3"/>
      <pageSetup paperSize="9" orientation="portrait" horizontalDpi="300" verticalDpi="300" r:id="rId1"/>
    </customSheetView>
    <customSheetView guid="{033C36F7-E1E4-46BF-954B-BBA7310CE75C}" scale="85" showGridLines="0" topLeftCell="N7">
      <selection activeCell="C23" sqref="C23"/>
      <pageMargins left="0.7" right="0.7" top="0.75" bottom="0.75" header="0.3" footer="0.3"/>
      <pageSetup paperSize="9" orientation="portrait" horizontalDpi="300" verticalDpi="300" r:id="rId2"/>
    </customSheetView>
    <customSheetView guid="{36472B0F-2A8F-4437-8A5B-DB8B4B6E968E}" scale="85" showGridLines="0" topLeftCell="G1">
      <selection activeCell="C23" sqref="C23"/>
      <pageMargins left="0.7" right="0.7" top="0.75" bottom="0.75" header="0.3" footer="0.3"/>
      <pageSetup paperSize="9" scale="34" orientation="portrait" horizontalDpi="300" verticalDpi="300" r:id="rId3"/>
    </customSheetView>
    <customSheetView guid="{2D0A6E8D-0408-4801-8FAA-C5FD88FF0EC2}" scale="85" showGridLines="0" topLeftCell="N7">
      <selection activeCell="C23" sqref="C23"/>
      <pageMargins left="0.7" right="0.7" top="0.75" bottom="0.75" header="0.3" footer="0.3"/>
      <pageSetup paperSize="9" orientation="portrait" horizontalDpi="300" verticalDpi="300" r:id="rId4"/>
    </customSheetView>
    <customSheetView guid="{CCAE2F8D-A096-471A-A5DB-761473E75C80}" scale="85" showGridLines="0" topLeftCell="N7">
      <selection activeCell="C23" sqref="C23"/>
      <pageMargins left="0.7" right="0.7" top="0.75" bottom="0.75" header="0.3" footer="0.3"/>
      <pageSetup paperSize="9" orientation="portrait" horizontalDpi="300" verticalDpi="300" r:id="rId5"/>
    </customSheetView>
    <customSheetView guid="{A70FDA42-82B2-4F14-8984-2E2044C05861}" scale="85" showGridLines="0" topLeftCell="N7">
      <selection activeCell="C23" sqref="C23"/>
      <pageMargins left="0.7" right="0.7" top="0.75" bottom="0.75" header="0.3" footer="0.3"/>
      <pageSetup paperSize="9" orientation="portrait" horizontalDpi="300" verticalDpi="300" r:id="rId6"/>
    </customSheetView>
    <customSheetView guid="{F8F8F397-D6A3-4BD0-9E53-3D39483D1CBF}" scale="85" showGridLines="0" topLeftCell="N7">
      <selection activeCell="C23" sqref="C23"/>
      <pageMargins left="0.7" right="0.7" top="0.75" bottom="0.75" header="0.3" footer="0.3"/>
      <pageSetup paperSize="9" orientation="portrait" horizontalDpi="300" verticalDpi="300" r:id="rId7"/>
    </customSheetView>
    <customSheetView guid="{D673FFEC-E07D-49B9-A0FC-BCF5FDFD2C67}" scale="85" showGridLines="0" topLeftCell="G1">
      <selection activeCell="C23" sqref="C23"/>
      <pageMargins left="0.7" right="0.7" top="0.75" bottom="0.75" header="0.3" footer="0.3"/>
      <pageSetup paperSize="9" scale="34" orientation="portrait" horizontalDpi="300" verticalDpi="300" r:id="rId8"/>
    </customSheetView>
    <customSheetView guid="{EE98275F-E3BA-4A7E-BE2A-0F7F35847352}" scale="85" showPageBreaks="1" showGridLines="0" topLeftCell="G1">
      <selection activeCell="C23" sqref="C23"/>
      <pageMargins left="0.7" right="0.7" top="0.75" bottom="0.75" header="0.3" footer="0.3"/>
      <pageSetup paperSize="9" scale="34" orientation="portrait" horizontalDpi="300" verticalDpi="300" r:id="rId9"/>
    </customSheetView>
    <customSheetView guid="{97E03D02-D480-4666-A6E1-59D4144B3FD9}" scale="85" showGridLines="0" topLeftCell="N7">
      <selection activeCell="C23" sqref="C23"/>
      <pageMargins left="0.7" right="0.7" top="0.75" bottom="0.75" header="0.3" footer="0.3"/>
      <pageSetup paperSize="9" scale="34" orientation="portrait" horizontalDpi="300" verticalDpi="300" r:id="rId10"/>
    </customSheetView>
    <customSheetView guid="{9A3FFD83-48B2-47DA-8A5E-53892F5AF928}" scale="85" showPageBreaks="1" showGridLines="0">
      <selection activeCell="C23" sqref="C23"/>
      <pageMargins left="0.7" right="0.7" top="0.75" bottom="0.75" header="0.3" footer="0.3"/>
      <pageSetup paperSize="9" orientation="portrait" horizontalDpi="300" verticalDpi="300" r:id="rId11"/>
    </customSheetView>
    <customSheetView guid="{717D5D0E-03BD-42FE-B02F-A9FF9CADF1A5}" scale="85" showGridLines="0" topLeftCell="N7">
      <selection activeCell="C23" sqref="C23"/>
      <pageMargins left="0.7" right="0.7" top="0.75" bottom="0.75" header="0.3" footer="0.3"/>
      <pageSetup paperSize="9" orientation="portrait" horizontalDpi="300" verticalDpi="300" r:id="rId12"/>
    </customSheetView>
    <customSheetView guid="{30A2590E-B68F-488E-B4E2-55E3D8A53AAC}" scale="85" showGridLines="0" topLeftCell="N7">
      <selection activeCell="C23" sqref="C23"/>
      <pageMargins left="0.7" right="0.7" top="0.75" bottom="0.75" header="0.3" footer="0.3"/>
      <pageSetup paperSize="9" orientation="portrait" horizontalDpi="300" verticalDpi="300" r:id="rId13"/>
    </customSheetView>
    <customSheetView guid="{031DD57E-C293-423A-8DF7-B2FDC9241663}" scale="85" showGridLines="0" topLeftCell="N7">
      <selection activeCell="C23" sqref="C23"/>
      <pageMargins left="0.7" right="0.7" top="0.75" bottom="0.75" header="0.3" footer="0.3"/>
      <pageSetup paperSize="9" orientation="portrait" horizontalDpi="300" verticalDpi="300" r:id="rId14"/>
    </customSheetView>
    <customSheetView guid="{F9B3178F-FE3C-420E-BE2A-18A94A5552B8}" scale="85" showGridLines="0" topLeftCell="G1">
      <selection activeCell="C23" sqref="C23"/>
      <pageMargins left="0.7" right="0.7" top="0.75" bottom="0.75" header="0.3" footer="0.3"/>
      <pageSetup paperSize="9" orientation="portrait" horizontalDpi="300" verticalDpi="300" r:id="rId15"/>
    </customSheetView>
    <customSheetView guid="{F314B098-4B95-4B92-8423-CB04A69922DF}" scale="85" showGridLines="0" topLeftCell="N7">
      <selection activeCell="C23" sqref="C23"/>
      <pageMargins left="0.7" right="0.7" top="0.75" bottom="0.75" header="0.3" footer="0.3"/>
      <pageSetup paperSize="9" orientation="portrait" horizontalDpi="300" verticalDpi="300" r:id="rId16"/>
    </customSheetView>
    <customSheetView guid="{BBA60712-7519-46EB-A3CF-B043CF2D8D90}" scale="85" showGridLines="0" topLeftCell="N7">
      <selection activeCell="C23" sqref="C23"/>
      <pageMargins left="0.7" right="0.7" top="0.75" bottom="0.75" header="0.3" footer="0.3"/>
      <pageSetup paperSize="9" orientation="portrait" horizontalDpi="300" verticalDpi="300" r:id="rId17"/>
    </customSheetView>
    <customSheetView guid="{FAEA9D20-506D-4159-8291-B8ED06C29A08}" scale="85" showGridLines="0" topLeftCell="N7">
      <selection activeCell="C23" sqref="C23"/>
      <pageMargins left="0.7" right="0.7" top="0.75" bottom="0.75" header="0.3" footer="0.3"/>
      <pageSetup paperSize="9" orientation="portrait" horizontalDpi="300" verticalDpi="300" r:id="rId18"/>
    </customSheetView>
    <customSheetView guid="{499C3B7B-ECFB-4FFB-BA0B-0B7B9DCC326F}" scale="85" showPageBreaks="1" showGridLines="0" topLeftCell="N7">
      <selection activeCell="C23" sqref="C23"/>
      <pageMargins left="0.7" right="0.7" top="0.75" bottom="0.75" header="0.3" footer="0.3"/>
      <pageSetup paperSize="9" orientation="portrait" horizontalDpi="300" verticalDpi="300" r:id="rId19"/>
    </customSheetView>
    <customSheetView guid="{582EB886-5348-41F7-B6C3-7D5782D3ACD9}" scale="85" showGridLines="0" topLeftCell="N7">
      <selection activeCell="C23" sqref="C23"/>
      <pageMargins left="0.7" right="0.7" top="0.75" bottom="0.75" header="0.3" footer="0.3"/>
      <pageSetup paperSize="9" orientation="portrait" horizontalDpi="300" verticalDpi="300" r:id="rId20"/>
    </customSheetView>
    <customSheetView guid="{67A28A89-E198-4A6E-809F-7C1EE1D592B0}" scale="85" showGridLines="0">
      <selection activeCell="I24" sqref="I24"/>
      <pageMargins left="0.7" right="0.7" top="0.75" bottom="0.75" header="0.3" footer="0.3"/>
      <pageSetup paperSize="9" orientation="portrait" horizontalDpi="300" verticalDpi="300" r:id="rId21"/>
    </customSheetView>
    <customSheetView guid="{CED0B8D9-B004-48AD-A858-70C151F3F6A0}" scale="85" showPageBreaks="1" showGridLines="0" topLeftCell="N7">
      <selection activeCell="C23" sqref="C23"/>
      <pageMargins left="0.7" right="0.7" top="0.75" bottom="0.75" header="0.3" footer="0.3"/>
      <pageSetup paperSize="9" orientation="portrait" horizontalDpi="300" verticalDpi="300" r:id="rId22"/>
    </customSheetView>
    <customSheetView guid="{76A99285-706C-47CC-88FC-63EDE717FCB7}" scale="85" showGridLines="0" topLeftCell="N7">
      <selection activeCell="C23" sqref="C23"/>
      <pageMargins left="0.7" right="0.7" top="0.75" bottom="0.75" header="0.3" footer="0.3"/>
      <pageSetup paperSize="9" orientation="portrait" horizontalDpi="300" verticalDpi="300" r:id="rId23"/>
    </customSheetView>
    <customSheetView guid="{00865AC3-5823-4499-87D6-A32864153DFC}" scale="85" showGridLines="0" topLeftCell="N7">
      <selection activeCell="C23" sqref="C23"/>
      <pageMargins left="0.7" right="0.7" top="0.75" bottom="0.75" header="0.3" footer="0.3"/>
      <pageSetup paperSize="9" orientation="portrait" horizontalDpi="300" verticalDpi="300" r:id="rId24"/>
    </customSheetView>
    <customSheetView guid="{441DB8A6-A33C-419D-875A-3F2FFBE6E0E8}" scale="85" showGridLines="0" topLeftCell="N7">
      <selection activeCell="C23" sqref="C23"/>
      <pageMargins left="0.7" right="0.7" top="0.75" bottom="0.75" header="0.3" footer="0.3"/>
      <pageSetup paperSize="9" orientation="portrait" horizontalDpi="300" verticalDpi="300" r:id="rId25"/>
    </customSheetView>
    <customSheetView guid="{2BC28E4B-9C81-4843-8B55-63150A8DD92B}" scale="85" showGridLines="0" topLeftCell="N7">
      <selection activeCell="C23" sqref="C23"/>
      <pageMargins left="0.7" right="0.7" top="0.75" bottom="0.75" header="0.3" footer="0.3"/>
      <pageSetup paperSize="9" orientation="portrait" horizontalDpi="300" verticalDpi="300" r:id="rId26"/>
    </customSheetView>
    <customSheetView guid="{CEC8D9A4-667A-441A-B348-38BA69B851DA}" scale="85" showGridLines="0" topLeftCell="N7">
      <selection activeCell="C23" sqref="C23"/>
      <pageMargins left="0.7" right="0.7" top="0.75" bottom="0.75" header="0.3" footer="0.3"/>
      <pageSetup paperSize="9" orientation="portrait" horizontalDpi="300" verticalDpi="300" r:id="rId27"/>
    </customSheetView>
    <customSheetView guid="{84F041DC-148A-40FE-A6D1-68C2D054DF55}" scale="85" showGridLines="0" topLeftCell="N7">
      <selection activeCell="C23" sqref="C23"/>
      <pageMargins left="0.7" right="0.7" top="0.75" bottom="0.75" header="0.3" footer="0.3"/>
      <pageSetup paperSize="9" orientation="portrait" horizontalDpi="300" verticalDpi="300" r:id="rId28"/>
    </customSheetView>
    <customSheetView guid="{EA8DD5C4-37CD-4D83-93C6-8AAE3FA22626}" scale="85" showGridLines="0" topLeftCell="N7">
      <selection activeCell="C23" sqref="C23"/>
      <pageMargins left="0.7" right="0.7" top="0.75" bottom="0.75" header="0.3" footer="0.3"/>
      <pageSetup paperSize="9" orientation="portrait" horizontalDpi="300" verticalDpi="300" r:id="rId29"/>
    </customSheetView>
    <customSheetView guid="{EB719729-E4E7-4A6B-A0F2-B45634A8A39C}" scale="85" showGridLines="0" topLeftCell="N7">
      <selection activeCell="C23" sqref="C23"/>
      <pageMargins left="0.7" right="0.7" top="0.75" bottom="0.75" header="0.3" footer="0.3"/>
      <pageSetup paperSize="9" orientation="portrait" horizontalDpi="300" verticalDpi="300" r:id="rId30"/>
    </customSheetView>
    <customSheetView guid="{3BCE3315-BEC0-4AD9-A818-0BC0D795FE7B}" scale="85" showPageBreaks="1" showGridLines="0" topLeftCell="N7">
      <selection activeCell="C23" sqref="C23"/>
      <pageMargins left="0.7" right="0.7" top="0.75" bottom="0.75" header="0.3" footer="0.3"/>
      <pageSetup paperSize="9" orientation="portrait" horizontalDpi="300" verticalDpi="300" r:id="rId31"/>
    </customSheetView>
    <customSheetView guid="{D5E8139D-26D3-42E5-96BB-6121322C48CB}" scale="85" showGridLines="0">
      <selection activeCell="I24" sqref="I24"/>
      <pageMargins left="0.7" right="0.7" top="0.75" bottom="0.75" header="0.3" footer="0.3"/>
      <pageSetup paperSize="9" orientation="portrait" horizontalDpi="300" verticalDpi="300" r:id="rId32"/>
    </customSheetView>
    <customSheetView guid="{A7A537DD-3639-4028-8374-24EF93F7F50D}" scale="85" showGridLines="0">
      <selection activeCell="I24" sqref="I24"/>
      <pageMargins left="0.7" right="0.7" top="0.75" bottom="0.75" header="0.3" footer="0.3"/>
      <pageSetup paperSize="9" orientation="portrait" horizontalDpi="300" verticalDpi="300" r:id="rId33"/>
    </customSheetView>
    <customSheetView guid="{0B51740E-E870-447D-82CF-F9426A0FDB8A}" scale="85" showGridLines="0" topLeftCell="N7">
      <selection activeCell="C23" sqref="C23"/>
      <pageMargins left="0.7" right="0.7" top="0.75" bottom="0.75" header="0.3" footer="0.3"/>
      <pageSetup paperSize="9" orientation="portrait" horizontalDpi="300" verticalDpi="300" r:id="rId34"/>
    </customSheetView>
    <customSheetView guid="{B25978DA-B72A-4DF3-B7F6-0B7323E18582}" scale="85" showGridLines="0" topLeftCell="N7">
      <selection activeCell="C23" sqref="C23"/>
      <pageMargins left="0.7" right="0.7" top="0.75" bottom="0.75" header="0.3" footer="0.3"/>
      <pageSetup paperSize="9" orientation="portrait" horizontalDpi="300" verticalDpi="300" r:id="rId35"/>
    </customSheetView>
    <customSheetView guid="{1FD8CC80-ABBD-4004-965D-7C3A94C6060A}" scale="85" showPageBreaks="1" showGridLines="0" topLeftCell="G1">
      <selection activeCell="C23" sqref="C23"/>
      <pageMargins left="0.7" right="0.7" top="0.75" bottom="0.75" header="0.3" footer="0.3"/>
      <pageSetup paperSize="9" orientation="portrait" horizontalDpi="300" verticalDpi="300" r:id="rId36"/>
    </customSheetView>
    <customSheetView guid="{4B3B3520-A8B7-4246-A658-5E3046C11156}" scale="85" showGridLines="0" topLeftCell="N7">
      <selection activeCell="C23" sqref="C23"/>
      <pageMargins left="0.7" right="0.7" top="0.75" bottom="0.75" header="0.3" footer="0.3"/>
      <pageSetup paperSize="9" orientation="portrait" horizontalDpi="300" verticalDpi="300" r:id="rId37"/>
    </customSheetView>
    <customSheetView guid="{8AC86257-3275-45B0-9EB5-FCC978284538}" scale="85" showGridLines="0" topLeftCell="N7">
      <selection activeCell="C23" sqref="C23"/>
      <pageMargins left="0.7" right="0.7" top="0.75" bottom="0.75" header="0.3" footer="0.3"/>
      <pageSetup paperSize="9" orientation="portrait" horizontalDpi="300" verticalDpi="300" r:id="rId38"/>
    </customSheetView>
    <customSheetView guid="{E45D6C9F-29CA-4814-BB11-FCF7794E8FD9}" scale="85" showGridLines="0" topLeftCell="N7">
      <selection activeCell="C23" sqref="C23"/>
      <pageMargins left="0.7" right="0.7" top="0.75" bottom="0.75" header="0.3" footer="0.3"/>
      <pageSetup paperSize="9" orientation="portrait" horizontalDpi="300" verticalDpi="300" r:id="rId39"/>
    </customSheetView>
    <customSheetView guid="{8B4E2514-D1F2-4DC0-817C-9C588D7DCCCB}" scale="85" showPageBreaks="1" showGridLines="0" topLeftCell="G1">
      <selection activeCell="C23" sqref="C23"/>
      <pageMargins left="0.7" right="0.7" top="0.75" bottom="0.75" header="0.3" footer="0.3"/>
      <pageSetup paperSize="9" scale="34" orientation="portrait" horizontalDpi="300" verticalDpi="300" r:id="rId40"/>
    </customSheetView>
    <customSheetView guid="{C0326AA0-4A84-4874-8CF5-FBF582EDE8E4}" scale="85" showGridLines="0" topLeftCell="N7">
      <selection activeCell="C23" sqref="C23"/>
      <pageMargins left="0.7" right="0.7" top="0.75" bottom="0.75" header="0.3" footer="0.3"/>
      <pageSetup paperSize="9" orientation="portrait" horizontalDpi="300" verticalDpi="300" r:id="rId41"/>
    </customSheetView>
    <customSheetView guid="{59B93C71-A242-4D48-B468-4BF3F954629F}" scale="85" showGridLines="0" topLeftCell="N7">
      <selection activeCell="C23" sqref="C23"/>
      <pageMargins left="0.7" right="0.7" top="0.75" bottom="0.75" header="0.3" footer="0.3"/>
      <pageSetup paperSize="9" orientation="portrait" horizontalDpi="300" verticalDpi="300" r:id="rId42"/>
    </customSheetView>
    <customSheetView guid="{1E58E4D1-4C75-4B8C-BEB1-17A46DD86746}" scale="85" showGridLines="0" topLeftCell="N7">
      <selection activeCell="C23" sqref="C23"/>
      <pageMargins left="0.7" right="0.7" top="0.75" bottom="0.75" header="0.3" footer="0.3"/>
      <pageSetup paperSize="9" orientation="portrait" horizontalDpi="300" verticalDpi="300" r:id="rId43"/>
    </customSheetView>
    <customSheetView guid="{D71B0015-E1E5-4683-BC96-4B8372B0A92C}" scale="85" showPageBreaks="1" showGridLines="0" topLeftCell="N7">
      <selection activeCell="C23" sqref="C23"/>
      <pageMargins left="0.7" right="0.7" top="0.75" bottom="0.75" header="0.3" footer="0.3"/>
      <pageSetup paperSize="9" orientation="portrait" horizontalDpi="300" verticalDpi="300" r:id="rId44"/>
    </customSheetView>
    <customSheetView guid="{7A9295A9-5D4A-4252-8AE5-EAA229FB3161}" scale="85" showPageBreaks="1" showGridLines="0" topLeftCell="N7">
      <selection activeCell="C23" sqref="C23"/>
      <pageMargins left="0.7" right="0.7" top="0.75" bottom="0.75" header="0.3" footer="0.3"/>
      <pageSetup paperSize="9" orientation="portrait" horizontalDpi="300" verticalDpi="300" r:id="rId45"/>
    </customSheetView>
    <customSheetView guid="{034C4040-D496-4677-9760-C8AFC8A3816C}" scale="85" showGridLines="0" topLeftCell="N7">
      <selection activeCell="C23" sqref="C23"/>
      <pageMargins left="0.7" right="0.7" top="0.75" bottom="0.75" header="0.3" footer="0.3"/>
      <pageSetup paperSize="9" orientation="portrait" horizontalDpi="300" verticalDpi="300" r:id="rId46"/>
    </customSheetView>
    <customSheetView guid="{430D13A4-4EC3-4F3B-94F5-67B604D20D98}" scale="85" showPageBreaks="1" showGridLines="0" topLeftCell="N7">
      <selection activeCell="C23" sqref="C23"/>
      <pageMargins left="0.7" right="0.7" top="0.75" bottom="0.75" header="0.3" footer="0.3"/>
      <pageSetup paperSize="9" orientation="portrait" horizontalDpi="300" verticalDpi="300" r:id="rId47"/>
    </customSheetView>
    <customSheetView guid="{337CCED3-5E6B-4E3D-BC98-489707EF974E}" scale="85" showGridLines="0">
      <selection activeCell="I24" sqref="I24"/>
      <pageMargins left="0.7" right="0.7" top="0.75" bottom="0.75" header="0.3" footer="0.3"/>
      <pageSetup paperSize="9" orientation="portrait" horizontalDpi="300" verticalDpi="300" r:id="rId48"/>
    </customSheetView>
    <customSheetView guid="{0EDD8A79-DA95-4C03-AB90-8EF8BEF7366A}" scale="85" showGridLines="0" topLeftCell="N7">
      <selection activeCell="C23" sqref="C23"/>
      <pageMargins left="0.7" right="0.7" top="0.75" bottom="0.75" header="0.3" footer="0.3"/>
      <pageSetup paperSize="9" orientation="portrait" horizontalDpi="300" verticalDpi="300" r:id="rId49"/>
    </customSheetView>
    <customSheetView guid="{214495F1-9B71-47E5-887D-A07A1A95C8B8}" scale="85" showGridLines="0" topLeftCell="N7">
      <selection activeCell="C23" sqref="C23"/>
      <pageMargins left="0.7" right="0.7" top="0.75" bottom="0.75" header="0.3" footer="0.3"/>
      <pageSetup paperSize="9" orientation="portrait" horizontalDpi="300" verticalDpi="300" r:id="rId50"/>
    </customSheetView>
    <customSheetView guid="{CD8CBEF9-02F2-47BF-8155-972E366007BB}" scale="85" showGridLines="0" topLeftCell="G1">
      <selection activeCell="C23" sqref="C23"/>
      <pageMargins left="0.7" right="0.7" top="0.75" bottom="0.75" header="0.3" footer="0.3"/>
      <pageSetup paperSize="9" orientation="portrait" horizontalDpi="300" verticalDpi="300" r:id="rId51"/>
    </customSheetView>
    <customSheetView guid="{BD61EDB6-A93F-4890-AEDE-32E26E64EB3F}" scale="85" showGridLines="0" topLeftCell="N7">
      <selection activeCell="C23" sqref="C23"/>
      <pageMargins left="0.7" right="0.7" top="0.75" bottom="0.75" header="0.3" footer="0.3"/>
      <pageSetup paperSize="9" orientation="portrait" horizontalDpi="300" verticalDpi="300" r:id="rId52"/>
    </customSheetView>
    <customSheetView guid="{2551149C-B400-4FF7-9C66-7D38AF192CD3}" scale="85" showGridLines="0" topLeftCell="N7">
      <selection activeCell="C23" sqref="C23"/>
      <pageMargins left="0.7" right="0.7" top="0.75" bottom="0.75" header="0.3" footer="0.3"/>
      <pageSetup paperSize="9" orientation="portrait" horizontalDpi="300" verticalDpi="300" r:id="rId53"/>
    </customSheetView>
    <customSheetView guid="{F0A88F7F-B050-44D2-9557-2B68B424EAF3}" scale="85" showGridLines="0" topLeftCell="N7">
      <selection activeCell="C23" sqref="C23"/>
      <pageMargins left="0.7" right="0.7" top="0.75" bottom="0.75" header="0.3" footer="0.3"/>
      <pageSetup paperSize="9" orientation="portrait" horizontalDpi="300" verticalDpi="300" r:id="rId54"/>
    </customSheetView>
    <customSheetView guid="{2868789A-41EF-4245-B3C9-D4B5F666F8F4}" scale="85" showPageBreaks="1" showGridLines="0" topLeftCell="N7">
      <selection activeCell="C23" sqref="C23"/>
      <pageMargins left="0.7" right="0.7" top="0.75" bottom="0.75" header="0.3" footer="0.3"/>
      <pageSetup paperSize="9" orientation="portrait" horizontalDpi="300" verticalDpi="300" r:id="rId55"/>
    </customSheetView>
    <customSheetView guid="{D4061CCF-D275-4D76-9A0F-61EA73C6A533}" scale="85" showGridLines="0" topLeftCell="N7">
      <selection activeCell="C23" sqref="C23"/>
      <pageMargins left="0.7" right="0.7" top="0.75" bottom="0.75" header="0.3" footer="0.3"/>
      <pageSetup paperSize="9" orientation="portrait" horizontalDpi="300" verticalDpi="300" r:id="rId56"/>
    </customSheetView>
    <customSheetView guid="{EDD10121-F027-40CB-A383-1ABBBA7824D4}" scale="85" showGridLines="0" topLeftCell="N7">
      <selection activeCell="C23" sqref="C23"/>
      <pageMargins left="0.7" right="0.7" top="0.75" bottom="0.75" header="0.3" footer="0.3"/>
      <pageSetup paperSize="9" orientation="portrait" horizontalDpi="300" verticalDpi="300" r:id="rId57"/>
    </customSheetView>
    <customSheetView guid="{D6BD57F8-F6EE-4534-8181-C57064A1B98C}" scale="115" showGridLines="0" topLeftCell="I3">
      <selection activeCell="I2" sqref="I2"/>
      <pageMargins left="0.7" right="0.7" top="0.75" bottom="0.75" header="0.3" footer="0.3"/>
      <pageSetup paperSize="9" orientation="portrait" horizontalDpi="300" verticalDpi="300" r:id="rId58"/>
    </customSheetView>
    <customSheetView guid="{277459B4-A39D-41CB-B2BE-AB6578293E76}" scale="115" showPageBreaks="1" showGridLines="0" topLeftCell="I3">
      <selection activeCell="I2" sqref="I2"/>
      <pageMargins left="0.7" right="0.7" top="0.75" bottom="0.75" header="0.3" footer="0.3"/>
      <pageSetup paperSize="9" orientation="portrait" horizontalDpi="300" verticalDpi="300" r:id="rId59"/>
    </customSheetView>
  </customSheetViews>
  <mergeCells count="2">
    <mergeCell ref="A4:C4"/>
    <mergeCell ref="D4:F4"/>
  </mergeCells>
  <phoneticPr fontId="7"/>
  <hyperlinks>
    <hyperlink ref="G1" location="目次!A1" display="目次へ戻る"/>
  </hyperlinks>
  <pageMargins left="0.7" right="0.7" top="0.75" bottom="0.75" header="0.3" footer="0.3"/>
  <pageSetup paperSize="9" orientation="portrait" horizontalDpi="300" verticalDpi="300" r:id="rId60"/>
  <drawing r:id="rId6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9"/>
  <sheetViews>
    <sheetView showGridLines="0" zoomScaleNormal="100" zoomScaleSheetLayoutView="100" workbookViewId="0">
      <selection activeCell="A7" sqref="A7"/>
    </sheetView>
  </sheetViews>
  <sheetFormatPr defaultColWidth="8.125" defaultRowHeight="13.5"/>
  <cols>
    <col min="1" max="2" width="10.75" style="209" customWidth="1"/>
    <col min="3" max="4" width="13.25" style="209" customWidth="1"/>
    <col min="5" max="5" width="11.625" style="209" customWidth="1"/>
    <col min="6" max="16384" width="8.125" style="209"/>
  </cols>
  <sheetData>
    <row r="1" spans="1:18">
      <c r="E1" s="125" t="s">
        <v>399</v>
      </c>
    </row>
    <row r="2" spans="1:18">
      <c r="A2" s="209" t="s">
        <v>2475</v>
      </c>
      <c r="G2" s="209" t="s">
        <v>2475</v>
      </c>
    </row>
    <row r="4" spans="1:18" ht="37.5" customHeight="1">
      <c r="A4" s="1150" t="s">
        <v>83</v>
      </c>
      <c r="B4" s="1150" t="s">
        <v>332</v>
      </c>
      <c r="C4" s="1155" t="s">
        <v>762</v>
      </c>
      <c r="D4" s="1155" t="s">
        <v>1021</v>
      </c>
    </row>
    <row r="5" spans="1:18" ht="22.5" customHeight="1">
      <c r="A5" s="1150">
        <v>2011</v>
      </c>
      <c r="B5" s="1150" t="s">
        <v>107</v>
      </c>
      <c r="C5" s="1156">
        <v>0.88600000000000001</v>
      </c>
      <c r="D5" s="1156">
        <v>0.90300000000000002</v>
      </c>
    </row>
    <row r="6" spans="1:18" ht="22.5" customHeight="1">
      <c r="A6" s="1150">
        <v>2012</v>
      </c>
      <c r="B6" s="1150" t="s">
        <v>108</v>
      </c>
      <c r="C6" s="1156">
        <v>0.86</v>
      </c>
      <c r="D6" s="1156">
        <v>0.90700000000000003</v>
      </c>
    </row>
    <row r="7" spans="1:18" ht="22.5" customHeight="1">
      <c r="A7" s="1150">
        <v>2013</v>
      </c>
      <c r="B7" s="1150" t="s">
        <v>109</v>
      </c>
      <c r="C7" s="1156">
        <v>0.86499999999999999</v>
      </c>
      <c r="D7" s="1156">
        <v>0.90200000000000002</v>
      </c>
    </row>
    <row r="8" spans="1:18" ht="22.5" customHeight="1">
      <c r="A8" s="1150">
        <v>2014</v>
      </c>
      <c r="B8" s="1150" t="s">
        <v>110</v>
      </c>
      <c r="C8" s="1156">
        <v>0.875</v>
      </c>
      <c r="D8" s="1156">
        <v>0.91300000000000003</v>
      </c>
      <c r="R8" s="257"/>
    </row>
    <row r="9" spans="1:18" ht="22.5" customHeight="1">
      <c r="A9" s="1150">
        <v>2015</v>
      </c>
      <c r="B9" s="1150" t="s">
        <v>111</v>
      </c>
      <c r="C9" s="1156">
        <v>0.88100000000000001</v>
      </c>
      <c r="D9" s="1156">
        <v>0.9</v>
      </c>
    </row>
    <row r="10" spans="1:18" ht="22.5" customHeight="1">
      <c r="A10" s="1150">
        <v>2016</v>
      </c>
      <c r="B10" s="1150" t="s">
        <v>112</v>
      </c>
      <c r="C10" s="1156">
        <v>0.90600000000000003</v>
      </c>
      <c r="D10" s="1156">
        <v>0.92500000000000004</v>
      </c>
    </row>
    <row r="11" spans="1:18" ht="22.5" customHeight="1">
      <c r="A11" s="1150">
        <v>2017</v>
      </c>
      <c r="B11" s="1150" t="s">
        <v>113</v>
      </c>
      <c r="C11" s="1156">
        <v>0.90600000000000003</v>
      </c>
      <c r="D11" s="1156">
        <v>0.92800000000000005</v>
      </c>
    </row>
    <row r="12" spans="1:18" ht="22.5" customHeight="1">
      <c r="A12" s="1150">
        <v>2018</v>
      </c>
      <c r="B12" s="1150" t="s">
        <v>114</v>
      </c>
      <c r="C12" s="1156">
        <v>0.88300000000000001</v>
      </c>
      <c r="D12" s="1156">
        <v>0.93</v>
      </c>
    </row>
    <row r="13" spans="1:18" ht="22.5" customHeight="1">
      <c r="A13" s="1150">
        <v>2019</v>
      </c>
      <c r="B13" s="1150" t="s">
        <v>341</v>
      </c>
      <c r="C13" s="1156">
        <v>0.88400000000000001</v>
      </c>
      <c r="D13" s="1156">
        <v>0.93600000000000005</v>
      </c>
    </row>
    <row r="14" spans="1:18" ht="22.5" customHeight="1">
      <c r="A14" s="1150">
        <v>2020</v>
      </c>
      <c r="B14" s="1150" t="s">
        <v>116</v>
      </c>
      <c r="C14" s="1156">
        <v>0.874</v>
      </c>
      <c r="D14" s="1156">
        <v>0.93100000000000005</v>
      </c>
    </row>
    <row r="15" spans="1:18" ht="22.5" customHeight="1">
      <c r="A15" s="1150">
        <v>2021</v>
      </c>
      <c r="B15" s="1150" t="s">
        <v>366</v>
      </c>
      <c r="C15" s="1156">
        <v>0.80300000000000005</v>
      </c>
      <c r="D15" s="1156">
        <v>0.88900000000000001</v>
      </c>
    </row>
    <row r="16" spans="1:18" ht="22.5" customHeight="1">
      <c r="A16" s="1150">
        <v>2022</v>
      </c>
      <c r="B16" s="1150" t="s">
        <v>367</v>
      </c>
      <c r="C16" s="1156">
        <v>0.876</v>
      </c>
      <c r="D16" s="1156">
        <v>0.92200000000000004</v>
      </c>
    </row>
    <row r="17" spans="1:5" ht="22.5" customHeight="1">
      <c r="A17" s="1150">
        <v>2023</v>
      </c>
      <c r="B17" s="1150" t="s">
        <v>368</v>
      </c>
      <c r="C17" s="1156">
        <v>0.88800000000000001</v>
      </c>
      <c r="D17" s="1156">
        <v>0.93100000000000005</v>
      </c>
    </row>
    <row r="18" spans="1:5" ht="22.5" customHeight="1"/>
    <row r="19" spans="1:5" ht="22.5" customHeight="1">
      <c r="A19" s="1132"/>
      <c r="B19" s="1132"/>
      <c r="C19" s="194">
        <v>2023</v>
      </c>
      <c r="D19" s="194"/>
      <c r="E19" s="1133" t="s">
        <v>1020</v>
      </c>
    </row>
    <row r="20" spans="1:5" ht="22.5" customHeight="1">
      <c r="A20" s="1134" t="s">
        <v>1019</v>
      </c>
      <c r="B20" s="1132"/>
      <c r="C20" s="194">
        <v>0.88800000000000001</v>
      </c>
      <c r="D20" s="194"/>
      <c r="E20" s="194" t="s">
        <v>2450</v>
      </c>
    </row>
    <row r="21" spans="1:5" ht="22.5" customHeight="1">
      <c r="A21" s="96"/>
      <c r="B21" s="85"/>
    </row>
    <row r="22" spans="1:5" ht="22.5" customHeight="1">
      <c r="A22" s="96"/>
      <c r="B22" s="85"/>
    </row>
    <row r="23" spans="1:5" ht="22.5" customHeight="1">
      <c r="A23" s="96"/>
      <c r="B23" s="85"/>
    </row>
    <row r="24" spans="1:5" ht="22.5" customHeight="1">
      <c r="A24" s="96"/>
      <c r="B24" s="85"/>
    </row>
    <row r="25" spans="1:5">
      <c r="A25" s="96"/>
      <c r="B25" s="85"/>
    </row>
    <row r="26" spans="1:5" ht="12" customHeight="1">
      <c r="A26" s="96"/>
      <c r="B26" s="85"/>
    </row>
    <row r="27" spans="1:5" hidden="1"/>
    <row r="28" spans="1:5" hidden="1"/>
    <row r="29" spans="1:5" hidden="1"/>
  </sheetData>
  <customSheetViews>
    <customSheetView guid="{7638DF67-4320-4B2E-8CED-F30400A22A6F}" scale="130" showGridLines="0" hiddenRows="1">
      <selection activeCell="A7" sqref="A7"/>
      <colBreaks count="1" manualBreakCount="1">
        <brk id="5" max="1048575" man="1"/>
      </colBreaks>
      <pageMargins left="0.7" right="0.7" top="0.75" bottom="0.75" header="0.3" footer="0.3"/>
      <pageSetup paperSize="9" scale="90" orientation="portrait" horizontalDpi="300" verticalDpi="300" r:id="rId1"/>
    </customSheetView>
    <customSheetView guid="{D6BD57F8-F6EE-4534-8181-C57064A1B98C}" scale="130" showGridLines="0" hiddenRows="1">
      <selection activeCell="A7" sqref="A7"/>
      <colBreaks count="1" manualBreakCount="1">
        <brk id="5" max="1048575" man="1"/>
      </colBreaks>
      <pageMargins left="0.7" right="0.7" top="0.75" bottom="0.75" header="0.3" footer="0.3"/>
      <pageSetup paperSize="9" scale="90" orientation="portrait" horizontalDpi="300" verticalDpi="300" r:id="rId2"/>
    </customSheetView>
    <customSheetView guid="{277459B4-A39D-41CB-B2BE-AB6578293E76}" scale="130" showGridLines="0" printArea="1" hiddenRows="1">
      <selection activeCell="A7" sqref="A7"/>
      <colBreaks count="1" manualBreakCount="1">
        <brk id="5" max="1048575" man="1"/>
      </colBreaks>
      <pageMargins left="0.7" right="0.7" top="0.75" bottom="0.75" header="0.3" footer="0.3"/>
      <pageSetup paperSize="9" scale="90" orientation="portrait" horizontalDpi="300" verticalDpi="300" r:id="rId3"/>
    </customSheetView>
  </customSheetViews>
  <phoneticPr fontId="7"/>
  <hyperlinks>
    <hyperlink ref="E1" location="目次!A1" display="目次へ戻る"/>
  </hyperlinks>
  <pageMargins left="0.7" right="0.7" top="0.75" bottom="0.75" header="0.3" footer="0.3"/>
  <pageSetup paperSize="9" scale="90" orientation="portrait" horizontalDpi="300" verticalDpi="300" r:id="rId4"/>
  <colBreaks count="1" manualBreakCount="1">
    <brk id="5" max="1048575" man="1"/>
  </colBreaks>
  <drawing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2"/>
  <sheetViews>
    <sheetView showGridLines="0" zoomScale="115" zoomScaleNormal="115" zoomScaleSheetLayoutView="100" workbookViewId="0">
      <selection activeCell="J17" sqref="J17"/>
    </sheetView>
  </sheetViews>
  <sheetFormatPr defaultColWidth="8.125" defaultRowHeight="13.5"/>
  <cols>
    <col min="1" max="2" width="10.75" style="209" customWidth="1"/>
    <col min="3" max="4" width="13.25" style="209" customWidth="1"/>
    <col min="5" max="5" width="10.25" style="209" customWidth="1"/>
    <col min="6" max="16384" width="8.125" style="209"/>
  </cols>
  <sheetData>
    <row r="1" spans="1:18">
      <c r="E1" s="125" t="s">
        <v>399</v>
      </c>
    </row>
    <row r="2" spans="1:18">
      <c r="A2" s="209" t="s">
        <v>2476</v>
      </c>
      <c r="G2" s="209" t="s">
        <v>2476</v>
      </c>
    </row>
    <row r="4" spans="1:18" ht="37.5" customHeight="1">
      <c r="A4" s="50" t="s">
        <v>83</v>
      </c>
      <c r="B4" s="50" t="s">
        <v>332</v>
      </c>
      <c r="C4" s="1131" t="s">
        <v>762</v>
      </c>
      <c r="D4" s="1131" t="s">
        <v>1021</v>
      </c>
    </row>
    <row r="5" spans="1:18" ht="22.5" customHeight="1">
      <c r="A5" s="50">
        <v>2011</v>
      </c>
      <c r="B5" s="50" t="s">
        <v>107</v>
      </c>
      <c r="C5" s="1135">
        <v>7.6999999999999999E-2</v>
      </c>
      <c r="D5" s="1135">
        <v>9.9000000000000005E-2</v>
      </c>
    </row>
    <row r="6" spans="1:18" ht="22.5" customHeight="1">
      <c r="A6" s="50">
        <v>2012</v>
      </c>
      <c r="B6" s="50" t="s">
        <v>108</v>
      </c>
      <c r="C6" s="1135">
        <v>6.7000000000000004E-2</v>
      </c>
      <c r="D6" s="1135">
        <v>9.1999999999999998E-2</v>
      </c>
    </row>
    <row r="7" spans="1:18" ht="22.5" customHeight="1">
      <c r="A7" s="50">
        <v>2013</v>
      </c>
      <c r="B7" s="50" t="s">
        <v>109</v>
      </c>
      <c r="C7" s="1135">
        <v>5.8999999999999997E-2</v>
      </c>
      <c r="D7" s="1135">
        <v>8.5999999999999993E-2</v>
      </c>
    </row>
    <row r="8" spans="1:18" ht="22.5" customHeight="1">
      <c r="A8" s="50">
        <v>2014</v>
      </c>
      <c r="B8" s="50" t="s">
        <v>110</v>
      </c>
      <c r="C8" s="1135">
        <v>0.05</v>
      </c>
      <c r="D8" s="1135">
        <v>0.08</v>
      </c>
      <c r="R8" s="257"/>
    </row>
    <row r="9" spans="1:18" ht="22.5" customHeight="1">
      <c r="A9" s="50">
        <v>2015</v>
      </c>
      <c r="B9" s="50" t="s">
        <v>111</v>
      </c>
      <c r="C9" s="1135">
        <v>4.5999999999999999E-2</v>
      </c>
      <c r="D9" s="1135">
        <v>7.3999999999999996E-2</v>
      </c>
    </row>
    <row r="10" spans="1:18" ht="22.5" customHeight="1">
      <c r="A10" s="50">
        <v>2016</v>
      </c>
      <c r="B10" s="50" t="s">
        <v>112</v>
      </c>
      <c r="C10" s="1135">
        <v>5.0999999999999997E-2</v>
      </c>
      <c r="D10" s="1135">
        <v>6.9000000000000006E-2</v>
      </c>
    </row>
    <row r="11" spans="1:18" ht="22.5" customHeight="1">
      <c r="A11" s="50">
        <v>2017</v>
      </c>
      <c r="B11" s="50" t="s">
        <v>113</v>
      </c>
      <c r="C11" s="1135">
        <v>5.6000000000000001E-2</v>
      </c>
      <c r="D11" s="1135">
        <v>6.4000000000000001E-2</v>
      </c>
    </row>
    <row r="12" spans="1:18" ht="22.5" customHeight="1">
      <c r="A12" s="50">
        <v>2018</v>
      </c>
      <c r="B12" s="50" t="s">
        <v>114</v>
      </c>
      <c r="C12" s="1135">
        <v>0.05</v>
      </c>
      <c r="D12" s="1135">
        <v>6.0999999999999999E-2</v>
      </c>
    </row>
    <row r="13" spans="1:18" ht="22.5" customHeight="1">
      <c r="A13" s="50">
        <v>2019</v>
      </c>
      <c r="B13" s="50" t="s">
        <v>341</v>
      </c>
      <c r="C13" s="1135">
        <v>4.2999999999999997E-2</v>
      </c>
      <c r="D13" s="1135">
        <v>5.8299999999999998E-2</v>
      </c>
    </row>
    <row r="14" spans="1:18" ht="22.5" customHeight="1">
      <c r="A14" s="1149">
        <v>2020</v>
      </c>
      <c r="B14" s="1149" t="s">
        <v>116</v>
      </c>
      <c r="C14" s="1157">
        <v>3.2000000000000001E-2</v>
      </c>
      <c r="D14" s="1157">
        <v>5.7000000000000002E-2</v>
      </c>
    </row>
    <row r="15" spans="1:18" ht="22.5" customHeight="1">
      <c r="A15" s="1149">
        <v>2021</v>
      </c>
      <c r="B15" s="1149" t="s">
        <v>366</v>
      </c>
      <c r="C15" s="1157">
        <v>2.7E-2</v>
      </c>
      <c r="D15" s="1157">
        <v>5.5E-2</v>
      </c>
    </row>
    <row r="16" spans="1:18" ht="22.5" customHeight="1">
      <c r="A16" s="1150">
        <v>2022</v>
      </c>
      <c r="B16" s="1150" t="s">
        <v>367</v>
      </c>
      <c r="C16" s="1157">
        <v>1.9E-2</v>
      </c>
      <c r="D16" s="1157">
        <v>5.5E-2</v>
      </c>
    </row>
    <row r="17" spans="1:5" ht="22.5" customHeight="1">
      <c r="A17" s="1150">
        <v>2023</v>
      </c>
      <c r="B17" s="1150" t="s">
        <v>368</v>
      </c>
      <c r="C17" s="1158">
        <v>1.6E-2</v>
      </c>
      <c r="D17" s="1158">
        <v>5.6000000000000001E-2</v>
      </c>
    </row>
    <row r="18" spans="1:5" ht="22.5" customHeight="1">
      <c r="E18" s="1136" t="s">
        <v>1020</v>
      </c>
    </row>
    <row r="19" spans="1:5" ht="22.5" customHeight="1">
      <c r="A19" s="1132"/>
      <c r="B19" s="1132"/>
      <c r="C19" s="212">
        <v>2023</v>
      </c>
      <c r="D19" s="194"/>
      <c r="E19" s="194" t="s">
        <v>2106</v>
      </c>
    </row>
    <row r="20" spans="1:5" ht="22.5" customHeight="1">
      <c r="A20" s="1134" t="s">
        <v>1022</v>
      </c>
      <c r="B20" s="1132"/>
      <c r="C20" s="212">
        <v>1.6E-2</v>
      </c>
      <c r="D20" s="194"/>
      <c r="E20" s="194"/>
    </row>
    <row r="21" spans="1:5" ht="22.5" customHeight="1"/>
    <row r="22" spans="1:5" ht="22.5" customHeight="1"/>
  </sheetData>
  <customSheetViews>
    <customSheetView guid="{7638DF67-4320-4B2E-8CED-F30400A22A6F}" scale="145" showGridLines="0">
      <selection activeCell="A7" sqref="A7"/>
      <colBreaks count="1" manualBreakCount="1">
        <brk id="5" max="1048575" man="1"/>
      </colBreaks>
      <pageMargins left="0.7" right="0.7" top="0.75" bottom="0.75" header="0.3" footer="0.3"/>
      <pageSetup paperSize="9" scale="90" orientation="portrait" horizontalDpi="300" verticalDpi="300" r:id="rId1"/>
    </customSheetView>
    <customSheetView guid="{D6BD57F8-F6EE-4534-8181-C57064A1B98C}" scale="145" showGridLines="0">
      <selection activeCell="A7" sqref="A7"/>
      <colBreaks count="1" manualBreakCount="1">
        <brk id="5" max="1048575" man="1"/>
      </colBreaks>
      <pageMargins left="0.7" right="0.7" top="0.75" bottom="0.75" header="0.3" footer="0.3"/>
      <pageSetup paperSize="9" scale="90" orientation="portrait" horizontalDpi="300" verticalDpi="300" r:id="rId2"/>
    </customSheetView>
    <customSheetView guid="{277459B4-A39D-41CB-B2BE-AB6578293E76}" scale="145" showGridLines="0" printArea="1">
      <selection activeCell="A7" sqref="A7"/>
      <colBreaks count="1" manualBreakCount="1">
        <brk id="5" max="1048575" man="1"/>
      </colBreaks>
      <pageMargins left="0.7" right="0.7" top="0.75" bottom="0.75" header="0.3" footer="0.3"/>
      <pageSetup paperSize="9" scale="90" orientation="portrait" horizontalDpi="300" verticalDpi="300" r:id="rId3"/>
    </customSheetView>
  </customSheetViews>
  <phoneticPr fontId="7"/>
  <hyperlinks>
    <hyperlink ref="E1" location="目次!A1" display="目次へ戻る"/>
  </hyperlinks>
  <pageMargins left="0.7" right="0.7" top="0.75" bottom="0.75" header="0.3" footer="0.3"/>
  <pageSetup paperSize="9" scale="90" orientation="portrait" horizontalDpi="300" verticalDpi="300" r:id="rId4"/>
  <colBreaks count="1" manualBreakCount="1">
    <brk id="5" max="1048575" man="1"/>
  </colBreaks>
  <drawing r:id="rId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2"/>
  <sheetViews>
    <sheetView showGridLines="0" zoomScaleNormal="100" zoomScaleSheetLayoutView="100" workbookViewId="0">
      <selection activeCell="A7" sqref="A7"/>
    </sheetView>
  </sheetViews>
  <sheetFormatPr defaultColWidth="8.125" defaultRowHeight="13.5"/>
  <cols>
    <col min="1" max="2" width="10.75" style="209" customWidth="1"/>
    <col min="3" max="4" width="13.25" style="209" customWidth="1"/>
    <col min="5" max="5" width="11.125" style="209" customWidth="1"/>
    <col min="6" max="16384" width="8.125" style="209"/>
  </cols>
  <sheetData>
    <row r="1" spans="1:7">
      <c r="E1" s="125" t="s">
        <v>399</v>
      </c>
    </row>
    <row r="2" spans="1:7">
      <c r="A2" s="209" t="s">
        <v>2477</v>
      </c>
      <c r="G2" s="209" t="s">
        <v>2477</v>
      </c>
    </row>
    <row r="4" spans="1:7" ht="37.5" customHeight="1">
      <c r="A4" s="99" t="s">
        <v>83</v>
      </c>
      <c r="B4" s="99" t="s">
        <v>332</v>
      </c>
      <c r="C4" s="1159" t="s">
        <v>762</v>
      </c>
      <c r="D4" s="1159" t="s">
        <v>1021</v>
      </c>
    </row>
    <row r="5" spans="1:7" ht="22.5" customHeight="1">
      <c r="A5" s="99">
        <v>2011</v>
      </c>
      <c r="B5" s="99" t="s">
        <v>107</v>
      </c>
      <c r="C5" s="1160">
        <v>0.154</v>
      </c>
      <c r="D5" s="1160">
        <v>0.69199999999999995</v>
      </c>
    </row>
    <row r="6" spans="1:7" ht="22.5" customHeight="1">
      <c r="A6" s="99">
        <v>2012</v>
      </c>
      <c r="B6" s="99" t="s">
        <v>108</v>
      </c>
      <c r="C6" s="1160">
        <v>4.2000000000000003E-2</v>
      </c>
      <c r="D6" s="1160">
        <v>0.6</v>
      </c>
    </row>
    <row r="7" spans="1:7" ht="22.5" customHeight="1">
      <c r="A7" s="99">
        <v>2013</v>
      </c>
      <c r="B7" s="99" t="s">
        <v>109</v>
      </c>
      <c r="C7" s="1160">
        <v>0</v>
      </c>
      <c r="D7" s="1160">
        <v>0.51</v>
      </c>
    </row>
    <row r="8" spans="1:7" ht="22.5" customHeight="1">
      <c r="A8" s="99">
        <v>2014</v>
      </c>
      <c r="B8" s="99" t="s">
        <v>110</v>
      </c>
      <c r="C8" s="1160">
        <v>0</v>
      </c>
      <c r="D8" s="1160">
        <v>0.45800000000000002</v>
      </c>
    </row>
    <row r="9" spans="1:7" ht="22.5" customHeight="1">
      <c r="A9" s="99">
        <v>2015</v>
      </c>
      <c r="B9" s="99" t="s">
        <v>111</v>
      </c>
      <c r="C9" s="1160">
        <v>0</v>
      </c>
      <c r="D9" s="1160">
        <v>0.38900000000000001</v>
      </c>
    </row>
    <row r="10" spans="1:7" ht="22.5" customHeight="1">
      <c r="A10" s="99">
        <v>2016</v>
      </c>
      <c r="B10" s="99" t="s">
        <v>112</v>
      </c>
      <c r="C10" s="1160">
        <v>0</v>
      </c>
      <c r="D10" s="1160">
        <v>0.34499999999999997</v>
      </c>
    </row>
    <row r="11" spans="1:7" ht="22.5" customHeight="1">
      <c r="A11" s="99">
        <v>2017</v>
      </c>
      <c r="B11" s="99" t="s">
        <v>113</v>
      </c>
      <c r="C11" s="1160">
        <v>0</v>
      </c>
      <c r="D11" s="1160">
        <v>0.33700000000000002</v>
      </c>
    </row>
    <row r="12" spans="1:7" ht="22.5" customHeight="1">
      <c r="A12" s="99">
        <v>2018</v>
      </c>
      <c r="B12" s="99" t="s">
        <v>114</v>
      </c>
      <c r="C12" s="1160">
        <v>0</v>
      </c>
      <c r="D12" s="1160">
        <v>0.28899999999999998</v>
      </c>
    </row>
    <row r="13" spans="1:7" ht="22.5" customHeight="1">
      <c r="A13" s="99">
        <v>2019</v>
      </c>
      <c r="B13" s="99" t="s">
        <v>341</v>
      </c>
      <c r="C13" s="1160">
        <v>0</v>
      </c>
      <c r="D13" s="1160">
        <v>0.27400000000000002</v>
      </c>
    </row>
    <row r="14" spans="1:7" ht="22.5" customHeight="1">
      <c r="A14" s="99">
        <v>2020</v>
      </c>
      <c r="B14" s="99" t="s">
        <v>116</v>
      </c>
      <c r="C14" s="1160">
        <v>0</v>
      </c>
      <c r="D14" s="1160">
        <v>0.249</v>
      </c>
    </row>
    <row r="15" spans="1:7" ht="22.5" customHeight="1">
      <c r="A15" s="99">
        <v>2021</v>
      </c>
      <c r="B15" s="99" t="s">
        <v>366</v>
      </c>
      <c r="C15" s="1160">
        <v>0</v>
      </c>
      <c r="D15" s="1160">
        <v>0.154</v>
      </c>
    </row>
    <row r="16" spans="1:7" ht="22.5" customHeight="1">
      <c r="A16" s="99">
        <v>2022</v>
      </c>
      <c r="B16" s="99" t="s">
        <v>367</v>
      </c>
      <c r="C16" s="1160">
        <v>0</v>
      </c>
      <c r="D16" s="1160">
        <v>0.09</v>
      </c>
    </row>
    <row r="17" spans="1:5" ht="22.5" customHeight="1">
      <c r="A17" s="99">
        <v>2023</v>
      </c>
      <c r="B17" s="99" t="s">
        <v>368</v>
      </c>
      <c r="C17" s="1160">
        <v>0</v>
      </c>
      <c r="D17" s="1160">
        <v>6.3E-2</v>
      </c>
    </row>
    <row r="18" spans="1:5" ht="22.5" customHeight="1">
      <c r="A18" s="194"/>
      <c r="B18" s="194"/>
      <c r="C18" s="194"/>
      <c r="D18" s="194"/>
      <c r="E18" s="1133" t="s">
        <v>1020</v>
      </c>
    </row>
    <row r="19" spans="1:5" ht="22.5" customHeight="1">
      <c r="A19" s="1132"/>
      <c r="B19" s="1132"/>
      <c r="C19" s="194">
        <v>2023</v>
      </c>
      <c r="D19" s="194"/>
      <c r="E19" s="194" t="s">
        <v>1024</v>
      </c>
    </row>
    <row r="20" spans="1:5" ht="22.5" customHeight="1">
      <c r="A20" s="1134" t="s">
        <v>1023</v>
      </c>
      <c r="B20" s="1132"/>
      <c r="C20" s="194">
        <v>0</v>
      </c>
      <c r="D20" s="194"/>
      <c r="E20" s="194"/>
    </row>
    <row r="21" spans="1:5" ht="22.5" customHeight="1"/>
    <row r="22" spans="1:5" ht="22.5" customHeight="1"/>
  </sheetData>
  <customSheetViews>
    <customSheetView guid="{7638DF67-4320-4B2E-8CED-F30400A22A6F}" scale="115" showGridLines="0">
      <selection activeCell="A7" sqref="A7"/>
      <colBreaks count="1" manualBreakCount="1">
        <brk id="5" max="1048575" man="1"/>
      </colBreaks>
      <pageMargins left="0.7" right="0.7" top="0.75" bottom="0.75" header="0.3" footer="0.3"/>
      <pageSetup paperSize="9" scale="90" orientation="portrait" horizontalDpi="300" verticalDpi="300" r:id="rId1"/>
    </customSheetView>
    <customSheetView guid="{D6BD57F8-F6EE-4534-8181-C57064A1B98C}" scale="115" showGridLines="0">
      <selection activeCell="A7" sqref="A7"/>
      <colBreaks count="1" manualBreakCount="1">
        <brk id="5" max="1048575" man="1"/>
      </colBreaks>
      <pageMargins left="0.7" right="0.7" top="0.75" bottom="0.75" header="0.3" footer="0.3"/>
      <pageSetup paperSize="9" scale="90" orientation="portrait" horizontalDpi="300" verticalDpi="300" r:id="rId2"/>
    </customSheetView>
    <customSheetView guid="{277459B4-A39D-41CB-B2BE-AB6578293E76}" scale="115" showGridLines="0" printArea="1">
      <selection activeCell="A7" sqref="A7"/>
      <colBreaks count="1" manualBreakCount="1">
        <brk id="5" max="1048575" man="1"/>
      </colBreaks>
      <pageMargins left="0.7" right="0.7" top="0.75" bottom="0.75" header="0.3" footer="0.3"/>
      <pageSetup paperSize="9" scale="90" orientation="portrait" horizontalDpi="300" verticalDpi="300" r:id="rId3"/>
    </customSheetView>
  </customSheetViews>
  <phoneticPr fontId="7"/>
  <hyperlinks>
    <hyperlink ref="E1" location="目次!A1" display="目次へ戻る"/>
  </hyperlinks>
  <pageMargins left="0.7" right="0.7" top="0.75" bottom="0.75" header="0.3" footer="0.3"/>
  <pageSetup paperSize="9" scale="90" orientation="portrait" horizontalDpi="300" verticalDpi="300" r:id="rId4"/>
  <colBreaks count="1" manualBreakCount="1">
    <brk id="5" max="1048575" man="1"/>
  </colBreaks>
  <drawing r:id="rId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2"/>
  <sheetViews>
    <sheetView showGridLines="0" zoomScaleNormal="100" zoomScaleSheetLayoutView="100" workbookViewId="0">
      <selection activeCell="A7" sqref="A7"/>
    </sheetView>
  </sheetViews>
  <sheetFormatPr defaultColWidth="8.125" defaultRowHeight="13.5"/>
  <cols>
    <col min="1" max="2" width="10.75" style="209" customWidth="1"/>
    <col min="3" max="4" width="13.25" style="209" customWidth="1"/>
    <col min="5" max="5" width="9.875" style="209" customWidth="1"/>
    <col min="6" max="16384" width="8.125" style="209"/>
  </cols>
  <sheetData>
    <row r="1" spans="1:7">
      <c r="E1" s="125" t="s">
        <v>399</v>
      </c>
    </row>
    <row r="2" spans="1:7">
      <c r="A2" s="209" t="s">
        <v>2478</v>
      </c>
      <c r="G2" s="209" t="s">
        <v>2478</v>
      </c>
    </row>
    <row r="4" spans="1:7" ht="37.5" customHeight="1">
      <c r="A4" s="50" t="s">
        <v>83</v>
      </c>
      <c r="B4" s="50" t="s">
        <v>332</v>
      </c>
      <c r="C4" s="1131" t="s">
        <v>762</v>
      </c>
      <c r="D4" s="1131" t="s">
        <v>1021</v>
      </c>
    </row>
    <row r="5" spans="1:7" ht="22.5" customHeight="1">
      <c r="A5" s="50">
        <v>2011</v>
      </c>
      <c r="B5" s="50" t="s">
        <v>107</v>
      </c>
      <c r="C5" s="84">
        <v>109365.54399999999</v>
      </c>
      <c r="D5" s="84">
        <v>119477</v>
      </c>
    </row>
    <row r="6" spans="1:7" ht="22.5" customHeight="1">
      <c r="A6" s="50">
        <v>2012</v>
      </c>
      <c r="B6" s="50" t="s">
        <v>108</v>
      </c>
      <c r="C6" s="84">
        <v>141227.8143</v>
      </c>
      <c r="D6" s="84">
        <v>116454</v>
      </c>
    </row>
    <row r="7" spans="1:7" ht="22.5" customHeight="1">
      <c r="A7" s="50">
        <v>2013</v>
      </c>
      <c r="B7" s="50" t="s">
        <v>109</v>
      </c>
      <c r="C7" s="84">
        <v>186794.69450000001</v>
      </c>
      <c r="D7" s="84">
        <v>116288</v>
      </c>
    </row>
    <row r="8" spans="1:7" ht="22.5" customHeight="1">
      <c r="A8" s="50">
        <v>2014</v>
      </c>
      <c r="B8" s="50" t="s">
        <v>110</v>
      </c>
      <c r="C8" s="84">
        <v>220780.9356</v>
      </c>
      <c r="D8" s="84">
        <v>119984</v>
      </c>
    </row>
    <row r="9" spans="1:7" ht="22.5" customHeight="1">
      <c r="A9" s="50">
        <v>2015</v>
      </c>
      <c r="B9" s="50" t="s">
        <v>111</v>
      </c>
      <c r="C9" s="84">
        <v>196772.98989999999</v>
      </c>
      <c r="D9" s="84">
        <v>121920</v>
      </c>
    </row>
    <row r="10" spans="1:7" ht="22.5" customHeight="1">
      <c r="A10" s="50">
        <v>2016</v>
      </c>
      <c r="B10" s="50" t="s">
        <v>112</v>
      </c>
      <c r="C10" s="84">
        <v>202398.60980000001</v>
      </c>
      <c r="D10" s="84">
        <v>123135</v>
      </c>
    </row>
    <row r="11" spans="1:7" ht="22.5" customHeight="1">
      <c r="A11" s="50">
        <v>2017</v>
      </c>
      <c r="B11" s="50" t="s">
        <v>113</v>
      </c>
      <c r="C11" s="84">
        <v>112501.5122</v>
      </c>
      <c r="D11" s="84">
        <v>131654</v>
      </c>
    </row>
    <row r="12" spans="1:7" ht="22.5" customHeight="1">
      <c r="A12" s="50">
        <v>2018</v>
      </c>
      <c r="B12" s="50" t="s">
        <v>114</v>
      </c>
      <c r="C12" s="84">
        <v>111320.42</v>
      </c>
      <c r="D12" s="84">
        <v>132793</v>
      </c>
    </row>
    <row r="13" spans="1:7" ht="22.5" customHeight="1">
      <c r="A13" s="50">
        <v>2019</v>
      </c>
      <c r="B13" s="50" t="s">
        <v>341</v>
      </c>
      <c r="C13" s="84">
        <v>120549.7065</v>
      </c>
      <c r="D13" s="84">
        <v>135880</v>
      </c>
    </row>
    <row r="14" spans="1:7" ht="22.5" customHeight="1">
      <c r="A14" s="1149">
        <v>2020</v>
      </c>
      <c r="B14" s="1149" t="s">
        <v>116</v>
      </c>
      <c r="C14" s="281">
        <v>126260</v>
      </c>
      <c r="D14" s="281">
        <v>145817</v>
      </c>
    </row>
    <row r="15" spans="1:7" ht="22.5" customHeight="1">
      <c r="A15" s="1149">
        <v>2021</v>
      </c>
      <c r="B15" s="1149" t="s">
        <v>366</v>
      </c>
      <c r="C15" s="281">
        <v>136044</v>
      </c>
      <c r="D15" s="281">
        <v>155088</v>
      </c>
    </row>
    <row r="16" spans="1:7" ht="22.5" customHeight="1">
      <c r="A16" s="1150">
        <v>2022</v>
      </c>
      <c r="B16" s="1150" t="s">
        <v>367</v>
      </c>
      <c r="C16" s="281">
        <v>139925</v>
      </c>
      <c r="D16" s="281">
        <v>160081</v>
      </c>
    </row>
    <row r="17" spans="1:5" ht="22.5" customHeight="1">
      <c r="A17" s="1150">
        <v>2023</v>
      </c>
      <c r="B17" s="1150" t="s">
        <v>368</v>
      </c>
      <c r="C17" s="266">
        <v>131471</v>
      </c>
      <c r="D17" s="266">
        <v>158103</v>
      </c>
    </row>
    <row r="18" spans="1:5" ht="22.5" customHeight="1">
      <c r="C18" s="194"/>
      <c r="D18" s="194"/>
      <c r="E18" s="1133" t="s">
        <v>1020</v>
      </c>
    </row>
    <row r="19" spans="1:5" ht="22.5" customHeight="1">
      <c r="A19" s="85"/>
      <c r="B19" s="85"/>
      <c r="C19" s="194">
        <v>2022</v>
      </c>
      <c r="D19" s="194"/>
      <c r="E19" s="194" t="s">
        <v>2107</v>
      </c>
    </row>
    <row r="20" spans="1:5" ht="22.5" customHeight="1">
      <c r="A20" s="96" t="s">
        <v>1025</v>
      </c>
      <c r="B20" s="85"/>
      <c r="C20" s="194">
        <v>5.6379999999999999</v>
      </c>
      <c r="D20" s="194"/>
      <c r="E20" s="194"/>
    </row>
    <row r="21" spans="1:5" ht="22.5" customHeight="1">
      <c r="C21" s="194"/>
      <c r="D21" s="194"/>
      <c r="E21" s="194"/>
    </row>
    <row r="22" spans="1:5" ht="22.5" customHeight="1"/>
  </sheetData>
  <customSheetViews>
    <customSheetView guid="{7638DF67-4320-4B2E-8CED-F30400A22A6F}" scale="145" showGridLines="0">
      <selection activeCell="A7" sqref="A7"/>
      <colBreaks count="1" manualBreakCount="1">
        <brk id="5" max="1048575" man="1"/>
      </colBreaks>
      <pageMargins left="0.7" right="0.7" top="0.75" bottom="0.75" header="0.3" footer="0.3"/>
      <pageSetup paperSize="9" scale="90" orientation="portrait" horizontalDpi="300" verticalDpi="300" r:id="rId1"/>
    </customSheetView>
    <customSheetView guid="{D6BD57F8-F6EE-4534-8181-C57064A1B98C}" scale="145" showGridLines="0">
      <selection activeCell="A7" sqref="A7"/>
      <colBreaks count="1" manualBreakCount="1">
        <brk id="5" max="1048575" man="1"/>
      </colBreaks>
      <pageMargins left="0.7" right="0.7" top="0.75" bottom="0.75" header="0.3" footer="0.3"/>
      <pageSetup paperSize="9" scale="90" orientation="portrait" horizontalDpi="300" verticalDpi="300" r:id="rId2"/>
    </customSheetView>
    <customSheetView guid="{277459B4-A39D-41CB-B2BE-AB6578293E76}" scale="145" showGridLines="0" printArea="1">
      <selection activeCell="A7" sqref="A7"/>
      <colBreaks count="1" manualBreakCount="1">
        <brk id="5" max="1048575" man="1"/>
      </colBreaks>
      <pageMargins left="0.7" right="0.7" top="0.75" bottom="0.75" header="0.3" footer="0.3"/>
      <pageSetup paperSize="9" scale="90" orientation="portrait" horizontalDpi="300" verticalDpi="300" r:id="rId3"/>
    </customSheetView>
  </customSheetViews>
  <phoneticPr fontId="7"/>
  <hyperlinks>
    <hyperlink ref="E1" location="目次!A1" display="目次へ戻る"/>
  </hyperlinks>
  <pageMargins left="0.7" right="0.7" top="0.75" bottom="0.75" header="0.3" footer="0.3"/>
  <pageSetup paperSize="9" scale="90" orientation="portrait" horizontalDpi="300" verticalDpi="300" r:id="rId4"/>
  <colBreaks count="1" manualBreakCount="1">
    <brk id="5" max="1048575" man="1"/>
  </colBreaks>
  <drawing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21"/>
  <sheetViews>
    <sheetView showGridLines="0" zoomScale="85" zoomScaleNormal="85" zoomScaleSheetLayoutView="100" workbookViewId="0">
      <selection activeCell="E7" sqref="E7"/>
    </sheetView>
  </sheetViews>
  <sheetFormatPr defaultColWidth="9" defaultRowHeight="13.5"/>
  <cols>
    <col min="1" max="2" width="11.875" style="209" customWidth="1"/>
    <col min="3" max="4" width="14.625" style="209" customWidth="1"/>
    <col min="5" max="5" width="14.75" style="209" customWidth="1"/>
    <col min="6" max="16384" width="9" style="209"/>
  </cols>
  <sheetData>
    <row r="1" spans="1:7">
      <c r="E1" s="271" t="s">
        <v>399</v>
      </c>
    </row>
    <row r="2" spans="1:7">
      <c r="A2" s="209" t="s">
        <v>2479</v>
      </c>
      <c r="G2" s="209" t="s">
        <v>2479</v>
      </c>
    </row>
    <row r="4" spans="1:7" ht="37.5" customHeight="1">
      <c r="A4" s="51" t="s">
        <v>83</v>
      </c>
      <c r="B4" s="51" t="s">
        <v>332</v>
      </c>
      <c r="C4" s="450" t="s">
        <v>762</v>
      </c>
      <c r="D4" s="450" t="s">
        <v>1021</v>
      </c>
    </row>
    <row r="5" spans="1:7" ht="22.5" customHeight="1">
      <c r="A5" s="51">
        <v>2012</v>
      </c>
      <c r="B5" s="51" t="s">
        <v>1033</v>
      </c>
      <c r="C5" s="453">
        <v>111.1</v>
      </c>
      <c r="D5" s="453">
        <v>106.9</v>
      </c>
    </row>
    <row r="6" spans="1:7" ht="22.5" customHeight="1">
      <c r="A6" s="51">
        <v>2013</v>
      </c>
      <c r="B6" s="51" t="s">
        <v>1032</v>
      </c>
      <c r="C6" s="453">
        <v>111.3</v>
      </c>
      <c r="D6" s="453">
        <v>106.6</v>
      </c>
    </row>
    <row r="7" spans="1:7" ht="22.5" customHeight="1">
      <c r="A7" s="51">
        <v>2014</v>
      </c>
      <c r="B7" s="51" t="s">
        <v>1031</v>
      </c>
      <c r="C7" s="453">
        <v>102.8</v>
      </c>
      <c r="D7" s="453">
        <v>98.6</v>
      </c>
    </row>
    <row r="8" spans="1:7" ht="22.5" customHeight="1">
      <c r="A8" s="51">
        <v>2015</v>
      </c>
      <c r="B8" s="51" t="s">
        <v>1030</v>
      </c>
      <c r="C8" s="453">
        <v>102</v>
      </c>
      <c r="D8" s="453">
        <v>98.7</v>
      </c>
    </row>
    <row r="9" spans="1:7" ht="22.5" customHeight="1">
      <c r="A9" s="51">
        <v>2016</v>
      </c>
      <c r="B9" s="51" t="s">
        <v>1029</v>
      </c>
      <c r="C9" s="453">
        <v>101.8</v>
      </c>
      <c r="D9" s="453">
        <v>99.1</v>
      </c>
    </row>
    <row r="10" spans="1:7" ht="22.5" customHeight="1">
      <c r="A10" s="51">
        <v>2017</v>
      </c>
      <c r="B10" s="51" t="s">
        <v>1028</v>
      </c>
      <c r="C10" s="453">
        <v>101.5</v>
      </c>
      <c r="D10" s="453">
        <v>99.1</v>
      </c>
    </row>
    <row r="11" spans="1:7" ht="22.5" customHeight="1">
      <c r="A11" s="51">
        <v>2018</v>
      </c>
      <c r="B11" s="51" t="s">
        <v>1027</v>
      </c>
      <c r="C11" s="453">
        <v>101.3</v>
      </c>
      <c r="D11" s="453">
        <v>99.1</v>
      </c>
    </row>
    <row r="12" spans="1:7" ht="22.5" customHeight="1">
      <c r="A12" s="51">
        <v>2019</v>
      </c>
      <c r="B12" s="51" t="s">
        <v>1679</v>
      </c>
      <c r="C12" s="453">
        <v>101.5</v>
      </c>
      <c r="D12" s="453">
        <v>98.9</v>
      </c>
    </row>
    <row r="13" spans="1:7" ht="22.5" customHeight="1">
      <c r="A13" s="228">
        <v>2020</v>
      </c>
      <c r="B13" s="228" t="s">
        <v>1026</v>
      </c>
      <c r="C13" s="452">
        <v>101.3</v>
      </c>
      <c r="D13" s="452">
        <v>98.9</v>
      </c>
    </row>
    <row r="14" spans="1:7" ht="22.5" customHeight="1">
      <c r="A14" s="614">
        <v>2021</v>
      </c>
      <c r="B14" s="614" t="s">
        <v>1592</v>
      </c>
      <c r="C14" s="741">
        <v>100.9</v>
      </c>
      <c r="D14" s="741">
        <v>98.8</v>
      </c>
    </row>
    <row r="15" spans="1:7" ht="22.5" customHeight="1">
      <c r="A15" s="614">
        <v>2022</v>
      </c>
      <c r="B15" s="614" t="s">
        <v>1678</v>
      </c>
      <c r="C15" s="741">
        <v>100.8</v>
      </c>
      <c r="D15" s="741">
        <v>98.7</v>
      </c>
    </row>
    <row r="16" spans="1:7" ht="22.5" customHeight="1">
      <c r="A16" s="1082">
        <v>2023</v>
      </c>
      <c r="B16" s="1082" t="s">
        <v>2077</v>
      </c>
      <c r="C16" s="1083">
        <v>101</v>
      </c>
      <c r="D16" s="1083">
        <v>98.6</v>
      </c>
    </row>
    <row r="17" spans="1:16" ht="22.5" customHeight="1">
      <c r="A17" s="273"/>
      <c r="B17" s="273"/>
      <c r="C17" s="273"/>
      <c r="D17" s="273"/>
      <c r="E17" s="451" t="s">
        <v>1020</v>
      </c>
      <c r="P17" s="209" t="s">
        <v>2097</v>
      </c>
    </row>
    <row r="18" spans="1:16" ht="22.5" customHeight="1">
      <c r="A18" s="447"/>
      <c r="B18" s="1105"/>
      <c r="C18" s="449">
        <v>2023</v>
      </c>
      <c r="D18" s="449"/>
      <c r="E18" s="1106" t="s">
        <v>2096</v>
      </c>
      <c r="F18" s="1107"/>
      <c r="P18" s="209" t="s">
        <v>2098</v>
      </c>
    </row>
    <row r="19" spans="1:16" ht="22.5" customHeight="1">
      <c r="A19" s="448" t="s">
        <v>868</v>
      </c>
      <c r="B19" s="1105"/>
      <c r="C19" s="449">
        <v>101</v>
      </c>
      <c r="D19" s="449"/>
      <c r="E19" s="194"/>
      <c r="F19" s="194"/>
    </row>
    <row r="20" spans="1:16" ht="22.5" customHeight="1">
      <c r="B20" s="194"/>
      <c r="C20" s="194"/>
      <c r="D20" s="194"/>
      <c r="E20" s="194"/>
      <c r="F20" s="194"/>
    </row>
    <row r="21" spans="1:16" ht="22.5" customHeight="1"/>
  </sheetData>
  <customSheetViews>
    <customSheetView guid="{7638DF67-4320-4B2E-8CED-F30400A22A6F}"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
    </customSheetView>
    <customSheetView guid="{033C36F7-E1E4-46BF-954B-BBA7310CE75C}" scale="115" showGridLines="0">
      <selection activeCell="E7" sqref="E7"/>
      <colBreaks count="1" manualBreakCount="1">
        <brk id="5" max="1048575" man="1"/>
      </colBreaks>
      <pageMargins left="0.7" right="0.7" top="0.75" bottom="0.75" header="0.3" footer="0.3"/>
      <pageSetup paperSize="9" scale="90" orientation="portrait" horizontalDpi="300" verticalDpi="300" r:id="rId2"/>
    </customSheetView>
    <customSheetView guid="{36472B0F-2A8F-4437-8A5B-DB8B4B6E968E}" scale="115" showGridLines="0" printArea="1">
      <selection activeCell="O14" sqref="O14"/>
      <colBreaks count="1" manualBreakCount="1">
        <brk id="5" max="1048575" man="1"/>
      </colBreaks>
      <pageMargins left="0.7" right="0.7" top="0.75" bottom="0.75" header="0.3" footer="0.3"/>
      <pageSetup paperSize="9" scale="90" orientation="portrait" horizontalDpi="300" verticalDpi="300" r:id="rId3"/>
    </customSheetView>
    <customSheetView guid="{2D0A6E8D-0408-4801-8FAA-C5FD88FF0EC2}" scale="115" showGridLines="0">
      <selection activeCell="E7" sqref="E7"/>
      <colBreaks count="1" manualBreakCount="1">
        <brk id="5" max="1048575" man="1"/>
      </colBreaks>
      <pageMargins left="0.7" right="0.7" top="0.75" bottom="0.75" header="0.3" footer="0.3"/>
      <pageSetup paperSize="9" scale="90" orientation="portrait" horizontalDpi="300" verticalDpi="300" r:id="rId4"/>
    </customSheetView>
    <customSheetView guid="{CCAE2F8D-A096-471A-A5DB-761473E75C80}"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5"/>
    </customSheetView>
    <customSheetView guid="{A70FDA42-82B2-4F14-8984-2E2044C05861}" scale="115" showGridLines="0">
      <selection activeCell="E7" sqref="E7"/>
      <colBreaks count="1" manualBreakCount="1">
        <brk id="5" max="1048575" man="1"/>
      </colBreaks>
      <pageMargins left="0.7" right="0.7" top="0.75" bottom="0.75" header="0.3" footer="0.3"/>
      <pageSetup paperSize="9" scale="90" orientation="portrait" horizontalDpi="300" verticalDpi="300" r:id="rId6"/>
    </customSheetView>
    <customSheetView guid="{F8F8F397-D6A3-4BD0-9E53-3D39483D1CBF}" scale="115" showGridLines="0">
      <selection activeCell="E7" sqref="E7"/>
      <colBreaks count="1" manualBreakCount="1">
        <brk id="5" max="1048575" man="1"/>
      </colBreaks>
      <pageMargins left="0.7" right="0.7" top="0.75" bottom="0.75" header="0.3" footer="0.3"/>
      <pageSetup paperSize="9" scale="90" orientation="portrait" horizontalDpi="300" verticalDpi="300" r:id="rId7"/>
    </customSheetView>
    <customSheetView guid="{D673FFEC-E07D-49B9-A0FC-BCF5FDFD2C67}" scale="115" showGridLines="0">
      <selection activeCell="P19" sqref="P19"/>
      <colBreaks count="1" manualBreakCount="1">
        <brk id="5" max="1048575" man="1"/>
      </colBreaks>
      <pageMargins left="0.7" right="0.7" top="0.75" bottom="0.75" header="0.3" footer="0.3"/>
      <pageSetup paperSize="9" scale="90" orientation="portrait" horizontalDpi="300" verticalDpi="300" r:id="rId8"/>
    </customSheetView>
    <customSheetView guid="{EE98275F-E3BA-4A7E-BE2A-0F7F35847352}"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9"/>
    </customSheetView>
    <customSheetView guid="{97E03D02-D480-4666-A6E1-59D4144B3FD9}"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0"/>
    </customSheetView>
    <customSheetView guid="{9A3FFD83-48B2-47DA-8A5E-53892F5AF928}"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1"/>
    </customSheetView>
    <customSheetView guid="{717D5D0E-03BD-42FE-B02F-A9FF9CADF1A5}" scale="115" showGridLines="0">
      <selection activeCell="E7" sqref="E7"/>
      <colBreaks count="1" manualBreakCount="1">
        <brk id="5" max="1048575" man="1"/>
      </colBreaks>
      <pageMargins left="0.7" right="0.7" top="0.75" bottom="0.75" header="0.3" footer="0.3"/>
      <pageSetup paperSize="9" scale="90" orientation="portrait" horizontalDpi="300" verticalDpi="300" r:id="rId12"/>
    </customSheetView>
    <customSheetView guid="{30A2590E-B68F-488E-B4E2-55E3D8A53AAC}" scale="115" showGridLines="0">
      <selection activeCell="E7" sqref="E7"/>
      <colBreaks count="1" manualBreakCount="1">
        <brk id="5" max="1048575" man="1"/>
      </colBreaks>
      <pageMargins left="0.7" right="0.7" top="0.75" bottom="0.75" header="0.3" footer="0.3"/>
      <pageSetup paperSize="9" scale="90" orientation="portrait" horizontalDpi="300" verticalDpi="300" r:id="rId13"/>
    </customSheetView>
    <customSheetView guid="{031DD57E-C293-423A-8DF7-B2FDC9241663}" scale="115" showGridLines="0">
      <selection activeCell="E7" sqref="E7"/>
      <colBreaks count="1" manualBreakCount="1">
        <brk id="5" max="1048575" man="1"/>
      </colBreaks>
      <pageMargins left="0.7" right="0.7" top="0.75" bottom="0.75" header="0.3" footer="0.3"/>
      <pageSetup paperSize="9" scale="90" orientation="portrait" horizontalDpi="300" verticalDpi="300" r:id="rId14"/>
    </customSheetView>
    <customSheetView guid="{F9B3178F-FE3C-420E-BE2A-18A94A5552B8}" scale="115" showGridLines="0">
      <selection activeCell="E7" sqref="E7"/>
      <colBreaks count="1" manualBreakCount="1">
        <brk id="5" max="1048575" man="1"/>
      </colBreaks>
      <pageMargins left="0.7" right="0.7" top="0.75" bottom="0.75" header="0.3" footer="0.3"/>
      <pageSetup paperSize="9" scale="90" orientation="portrait" horizontalDpi="300" verticalDpi="300" r:id="rId15"/>
    </customSheetView>
    <customSheetView guid="{F314B098-4B95-4B92-8423-CB04A69922DF}" scale="115" showGridLines="0" printArea="1" topLeftCell="A4">
      <selection activeCell="E18" sqref="E18"/>
      <colBreaks count="1" manualBreakCount="1">
        <brk id="5" max="1048575" man="1"/>
      </colBreaks>
      <pageMargins left="0.7" right="0.7" top="0.75" bottom="0.75" header="0.3" footer="0.3"/>
      <pageSetup paperSize="9" scale="90" orientation="portrait" horizontalDpi="300" verticalDpi="300" r:id="rId16"/>
    </customSheetView>
    <customSheetView guid="{BBA60712-7519-46EB-A3CF-B043CF2D8D90}"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7"/>
    </customSheetView>
    <customSheetView guid="{FAEA9D20-506D-4159-8291-B8ED06C29A08}" scale="115" showGridLines="0">
      <selection activeCell="E7" sqref="E7"/>
      <colBreaks count="1" manualBreakCount="1">
        <brk id="5" max="1048575" man="1"/>
      </colBreaks>
      <pageMargins left="0.7" right="0.7" top="0.75" bottom="0.75" header="0.3" footer="0.3"/>
      <pageSetup paperSize="9" scale="90" orientation="portrait" horizontalDpi="300" verticalDpi="300" r:id="rId18"/>
    </customSheetView>
    <customSheetView guid="{499C3B7B-ECFB-4FFB-BA0B-0B7B9DCC326F}"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9"/>
    </customSheetView>
    <customSheetView guid="{582EB886-5348-41F7-B6C3-7D5782D3ACD9}" scale="115" showGridLines="0">
      <selection activeCell="E7" sqref="E7"/>
      <colBreaks count="1" manualBreakCount="1">
        <brk id="5" max="1048575" man="1"/>
      </colBreaks>
      <pageMargins left="0.7" right="0.7" top="0.75" bottom="0.75" header="0.3" footer="0.3"/>
      <pageSetup paperSize="9" scale="90" orientation="portrait" horizontalDpi="300" verticalDpi="300" r:id="rId20"/>
    </customSheetView>
    <customSheetView guid="{67A28A89-E198-4A6E-809F-7C1EE1D592B0}"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21"/>
    </customSheetView>
    <customSheetView guid="{CED0B8D9-B004-48AD-A858-70C151F3F6A0}" scale="115" showGridLines="0">
      <selection activeCell="E7" sqref="E7"/>
      <colBreaks count="1" manualBreakCount="1">
        <brk id="5" max="1048575" man="1"/>
      </colBreaks>
      <pageMargins left="0.7" right="0.7" top="0.75" bottom="0.75" header="0.3" footer="0.3"/>
      <pageSetup paperSize="9" scale="90" orientation="portrait" horizontalDpi="300" verticalDpi="300" r:id="rId22"/>
    </customSheetView>
    <customSheetView guid="{76A99285-706C-47CC-88FC-63EDE717FCB7}" scale="115" showGridLines="0">
      <selection activeCell="E7" sqref="E7"/>
      <colBreaks count="1" manualBreakCount="1">
        <brk id="5" max="1048575" man="1"/>
      </colBreaks>
      <pageMargins left="0.7" right="0.7" top="0.75" bottom="0.75" header="0.3" footer="0.3"/>
      <pageSetup paperSize="9" scale="90" orientation="portrait" horizontalDpi="300" verticalDpi="300" r:id="rId23"/>
    </customSheetView>
    <customSheetView guid="{00865AC3-5823-4499-87D6-A32864153DFC}" scale="115" showGridLines="0">
      <selection activeCell="E7" sqref="E7"/>
      <colBreaks count="1" manualBreakCount="1">
        <brk id="5" max="1048575" man="1"/>
      </colBreaks>
      <pageMargins left="0.7" right="0.7" top="0.75" bottom="0.75" header="0.3" footer="0.3"/>
      <pageSetup paperSize="9" scale="90" orientation="portrait" horizontalDpi="300" verticalDpi="300" r:id="rId24"/>
    </customSheetView>
    <customSheetView guid="{441DB8A6-A33C-419D-875A-3F2FFBE6E0E8}" scale="115" showGridLines="0">
      <selection activeCell="E7" sqref="E7"/>
      <colBreaks count="1" manualBreakCount="1">
        <brk id="5" max="1048575" man="1"/>
      </colBreaks>
      <pageMargins left="0.7" right="0.7" top="0.75" bottom="0.75" header="0.3" footer="0.3"/>
      <pageSetup paperSize="9" scale="90" orientation="portrait" horizontalDpi="300" verticalDpi="300" r:id="rId25"/>
    </customSheetView>
    <customSheetView guid="{2BC28E4B-9C81-4843-8B55-63150A8DD92B}" scale="115" showGridLines="0">
      <selection activeCell="E7" sqref="E7"/>
      <colBreaks count="1" manualBreakCount="1">
        <brk id="5" max="1048575" man="1"/>
      </colBreaks>
      <pageMargins left="0.7" right="0.7" top="0.75" bottom="0.75" header="0.3" footer="0.3"/>
      <pageSetup paperSize="9" scale="90" orientation="portrait" horizontalDpi="300" verticalDpi="300" r:id="rId26"/>
    </customSheetView>
    <customSheetView guid="{CEC8D9A4-667A-441A-B348-38BA69B851DA}" scale="115" showGridLines="0">
      <selection activeCell="E7" sqref="E7"/>
      <colBreaks count="1" manualBreakCount="1">
        <brk id="5" max="1048575" man="1"/>
      </colBreaks>
      <pageMargins left="0.7" right="0.7" top="0.75" bottom="0.75" header="0.3" footer="0.3"/>
      <pageSetup paperSize="9" scale="90" orientation="portrait" horizontalDpi="300" verticalDpi="300" r:id="rId27"/>
    </customSheetView>
    <customSheetView guid="{84F041DC-148A-40FE-A6D1-68C2D054DF55}" scale="115" showGridLines="0">
      <selection activeCell="E7" sqref="E7"/>
      <colBreaks count="1" manualBreakCount="1">
        <brk id="5" max="1048575" man="1"/>
      </colBreaks>
      <pageMargins left="0.7" right="0.7" top="0.75" bottom="0.75" header="0.3" footer="0.3"/>
      <pageSetup paperSize="9" scale="90" orientation="portrait" horizontalDpi="300" verticalDpi="300" r:id="rId28"/>
    </customSheetView>
    <customSheetView guid="{EA8DD5C4-37CD-4D83-93C6-8AAE3FA22626}" scale="115" showGridLines="0">
      <selection activeCell="E7" sqref="E7"/>
      <colBreaks count="1" manualBreakCount="1">
        <brk id="5" max="1048575" man="1"/>
      </colBreaks>
      <pageMargins left="0.7" right="0.7" top="0.75" bottom="0.75" header="0.3" footer="0.3"/>
      <pageSetup paperSize="9" scale="90" orientation="portrait" horizontalDpi="300" verticalDpi="300" r:id="rId29"/>
    </customSheetView>
    <customSheetView guid="{EB719729-E4E7-4A6B-A0F2-B45634A8A39C}" scale="115" showGridLines="0">
      <selection activeCell="E18" sqref="E18"/>
      <colBreaks count="1" manualBreakCount="1">
        <brk id="5" max="1048575" man="1"/>
      </colBreaks>
      <pageMargins left="0.7" right="0.7" top="0.75" bottom="0.75" header="0.3" footer="0.3"/>
      <pageSetup paperSize="9" scale="90" orientation="portrait" horizontalDpi="300" verticalDpi="300" r:id="rId30"/>
    </customSheetView>
    <customSheetView guid="{3BCE3315-BEC0-4AD9-A818-0BC0D795FE7B}"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1"/>
    </customSheetView>
    <customSheetView guid="{D5E8139D-26D3-42E5-96BB-6121322C48CB}" scale="115" showGridLines="0">
      <selection activeCell="E7" sqref="E7"/>
      <colBreaks count="1" manualBreakCount="1">
        <brk id="5" max="1048575" man="1"/>
      </colBreaks>
      <pageMargins left="0.7" right="0.7" top="0.75" bottom="0.75" header="0.3" footer="0.3"/>
      <pageSetup paperSize="9" scale="90" orientation="portrait" horizontalDpi="300" verticalDpi="300" r:id="rId32"/>
    </customSheetView>
    <customSheetView guid="{A7A537DD-3639-4028-8374-24EF93F7F50D}"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3"/>
    </customSheetView>
    <customSheetView guid="{0B51740E-E870-447D-82CF-F9426A0FDB8A}" scale="115" showGridLines="0">
      <selection activeCell="E7" sqref="E7"/>
      <colBreaks count="1" manualBreakCount="1">
        <brk id="5" max="1048575" man="1"/>
      </colBreaks>
      <pageMargins left="0.7" right="0.7" top="0.75" bottom="0.75" header="0.3" footer="0.3"/>
      <pageSetup paperSize="9" scale="90" orientation="portrait" horizontalDpi="300" verticalDpi="300" r:id="rId34"/>
    </customSheetView>
    <customSheetView guid="{B25978DA-B72A-4DF3-B7F6-0B7323E18582}" scale="115" showGridLines="0">
      <selection activeCell="E7" sqref="E7"/>
      <colBreaks count="1" manualBreakCount="1">
        <brk id="5" max="1048575" man="1"/>
      </colBreaks>
      <pageMargins left="0.7" right="0.7" top="0.75" bottom="0.75" header="0.3" footer="0.3"/>
      <pageSetup paperSize="9" scale="90" orientation="portrait" horizontalDpi="300" verticalDpi="300" r:id="rId35"/>
    </customSheetView>
    <customSheetView guid="{1FD8CC80-ABBD-4004-965D-7C3A94C6060A}"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6"/>
    </customSheetView>
    <customSheetView guid="{4B3B3520-A8B7-4246-A658-5E3046C11156}"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7"/>
    </customSheetView>
    <customSheetView guid="{8AC86257-3275-45B0-9EB5-FCC978284538}" scale="115" showGridLines="0">
      <selection activeCell="E7" sqref="E7"/>
      <colBreaks count="1" manualBreakCount="1">
        <brk id="5" max="1048575" man="1"/>
      </colBreaks>
      <pageMargins left="0.7" right="0.7" top="0.75" bottom="0.75" header="0.3" footer="0.3"/>
      <pageSetup paperSize="9" scale="90" orientation="portrait" horizontalDpi="300" verticalDpi="300" r:id="rId38"/>
    </customSheetView>
    <customSheetView guid="{E45D6C9F-29CA-4814-BB11-FCF7794E8FD9}"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9"/>
    </customSheetView>
    <customSheetView guid="{8B4E2514-D1F2-4DC0-817C-9C588D7DCCCB}" scale="115" showGridLines="0" printArea="1">
      <selection activeCell="P19" sqref="P19"/>
      <colBreaks count="1" manualBreakCount="1">
        <brk id="5" max="1048575" man="1"/>
      </colBreaks>
      <pageMargins left="0.7" right="0.7" top="0.75" bottom="0.75" header="0.3" footer="0.3"/>
      <pageSetup paperSize="9" scale="90" orientation="portrait" horizontalDpi="300" verticalDpi="300" r:id="rId40"/>
    </customSheetView>
    <customSheetView guid="{C0326AA0-4A84-4874-8CF5-FBF582EDE8E4}"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41"/>
    </customSheetView>
    <customSheetView guid="{59B93C71-A242-4D48-B468-4BF3F954629F}"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42"/>
    </customSheetView>
    <customSheetView guid="{1E58E4D1-4C75-4B8C-BEB1-17A46DD86746}" scale="115" showGridLines="0">
      <selection activeCell="E7" sqref="E7"/>
      <colBreaks count="1" manualBreakCount="1">
        <brk id="5" max="1048575" man="1"/>
      </colBreaks>
      <pageMargins left="0.7" right="0.7" top="0.75" bottom="0.75" header="0.3" footer="0.3"/>
      <pageSetup paperSize="9" scale="90" orientation="portrait" horizontalDpi="300" verticalDpi="300" r:id="rId43"/>
    </customSheetView>
    <customSheetView guid="{D71B0015-E1E5-4683-BC96-4B8372B0A92C}"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44"/>
    </customSheetView>
    <customSheetView guid="{7A9295A9-5D4A-4252-8AE5-EAA229FB3161}"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45"/>
    </customSheetView>
    <customSheetView guid="{034C4040-D496-4677-9760-C8AFC8A3816C}" scale="115" showGridLines="0">
      <selection activeCell="E7" sqref="E7"/>
      <colBreaks count="1" manualBreakCount="1">
        <brk id="5" max="1048575" man="1"/>
      </colBreaks>
      <pageMargins left="0.7" right="0.7" top="0.75" bottom="0.75" header="0.3" footer="0.3"/>
      <pageSetup paperSize="9" scale="90" orientation="portrait" horizontalDpi="300" verticalDpi="300" r:id="rId46"/>
    </customSheetView>
    <customSheetView guid="{430D13A4-4EC3-4F3B-94F5-67B604D20D98}"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47"/>
    </customSheetView>
    <customSheetView guid="{337CCED3-5E6B-4E3D-BC98-489707EF974E}"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48"/>
    </customSheetView>
    <customSheetView guid="{0EDD8A79-DA95-4C03-AB90-8EF8BEF7366A}" scale="115" showGridLines="0">
      <selection activeCell="E7" sqref="E7"/>
      <colBreaks count="1" manualBreakCount="1">
        <brk id="5" max="1048575" man="1"/>
      </colBreaks>
      <pageMargins left="0.7" right="0.7" top="0.75" bottom="0.75" header="0.3" footer="0.3"/>
      <pageSetup paperSize="9" scale="90" orientation="portrait" horizontalDpi="300" verticalDpi="300" r:id="rId49"/>
    </customSheetView>
    <customSheetView guid="{214495F1-9B71-47E5-887D-A07A1A95C8B8}" scale="115" showGridLines="0">
      <selection activeCell="E7" sqref="E7"/>
      <colBreaks count="1" manualBreakCount="1">
        <brk id="5" max="1048575" man="1"/>
      </colBreaks>
      <pageMargins left="0.7" right="0.7" top="0.75" bottom="0.75" header="0.3" footer="0.3"/>
      <pageSetup paperSize="9" scale="90" orientation="portrait" horizontalDpi="300" verticalDpi="300" r:id="rId50"/>
    </customSheetView>
    <customSheetView guid="{CD8CBEF9-02F2-47BF-8155-972E366007BB}"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51"/>
    </customSheetView>
    <customSheetView guid="{BD61EDB6-A93F-4890-AEDE-32E26E64EB3F}"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52"/>
    </customSheetView>
    <customSheetView guid="{2551149C-B400-4FF7-9C66-7D38AF192CD3}" scale="115" showGridLines="0">
      <selection activeCell="E7" sqref="E7"/>
      <colBreaks count="1" manualBreakCount="1">
        <brk id="5" max="1048575" man="1"/>
      </colBreaks>
      <pageMargins left="0.7" right="0.7" top="0.75" bottom="0.75" header="0.3" footer="0.3"/>
      <pageSetup paperSize="9" scale="90" orientation="portrait" horizontalDpi="300" verticalDpi="300" r:id="rId53"/>
    </customSheetView>
    <customSheetView guid="{F0A88F7F-B050-44D2-9557-2B68B424EAF3}" scale="115" showGridLines="0">
      <selection activeCell="E7" sqref="E7"/>
      <colBreaks count="1" manualBreakCount="1">
        <brk id="5" max="1048575" man="1"/>
      </colBreaks>
      <pageMargins left="0.7" right="0.7" top="0.75" bottom="0.75" header="0.3" footer="0.3"/>
      <pageSetup paperSize="9" scale="90" orientation="portrait" horizontalDpi="300" verticalDpi="300" r:id="rId54"/>
    </customSheetView>
    <customSheetView guid="{2868789A-41EF-4245-B3C9-D4B5F666F8F4}"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55"/>
    </customSheetView>
    <customSheetView guid="{D4061CCF-D275-4D76-9A0F-61EA73C6A533}"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56"/>
    </customSheetView>
    <customSheetView guid="{EDD10121-F027-40CB-A383-1ABBBA7824D4}"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57"/>
    </customSheetView>
    <customSheetView guid="{D6BD57F8-F6EE-4534-8181-C57064A1B98C}" scale="145" showGridLines="0">
      <selection activeCell="A7" sqref="A7"/>
      <colBreaks count="1" manualBreakCount="1">
        <brk id="5" max="1048575" man="1"/>
      </colBreaks>
      <pageMargins left="0.7" right="0.7" top="0.75" bottom="0.75" header="0.3" footer="0.3"/>
      <pageSetup paperSize="9" scale="90" orientation="portrait" horizontalDpi="300" verticalDpi="300" r:id="rId58"/>
    </customSheetView>
    <customSheetView guid="{277459B4-A39D-41CB-B2BE-AB6578293E76}" scale="145" showGridLines="0" printArea="1">
      <selection activeCell="A7" sqref="A7"/>
      <colBreaks count="1" manualBreakCount="1">
        <brk id="5" max="1048575" man="1"/>
      </colBreaks>
      <pageMargins left="0.7" right="0.7" top="0.75" bottom="0.75" header="0.3" footer="0.3"/>
      <pageSetup paperSize="9" scale="90" orientation="portrait" horizontalDpi="300" verticalDpi="300" r:id="rId59"/>
    </customSheetView>
  </customSheetViews>
  <phoneticPr fontId="7"/>
  <hyperlinks>
    <hyperlink ref="E1" location="目次!A1" display="目次へ戻る"/>
  </hyperlinks>
  <pageMargins left="0.7" right="0.7" top="0.75" bottom="0.75" header="0.3" footer="0.3"/>
  <pageSetup paperSize="9" scale="90" orientation="portrait" horizontalDpi="300" verticalDpi="300" r:id="rId60"/>
  <colBreaks count="1" manualBreakCount="1">
    <brk id="5" max="1048575" man="1"/>
  </colBreaks>
  <drawing r:id="rId6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showGridLines="0" zoomScale="70" zoomScaleNormal="70" workbookViewId="0">
      <selection activeCell="N33" sqref="N33"/>
    </sheetView>
  </sheetViews>
  <sheetFormatPr defaultColWidth="8.125" defaultRowHeight="13.5"/>
  <cols>
    <col min="1" max="1" width="12.75" style="454" customWidth="1"/>
    <col min="2" max="2" width="9.75" style="454" bestFit="1" customWidth="1"/>
    <col min="3" max="3" width="13.25" style="454" customWidth="1"/>
    <col min="4" max="4" width="12.25" style="454" customWidth="1"/>
    <col min="5" max="6" width="12" style="454" bestFit="1" customWidth="1"/>
    <col min="7" max="7" width="11.25" style="455" customWidth="1"/>
    <col min="8" max="8" width="9.75" style="455" customWidth="1"/>
    <col min="9" max="9" width="2.75" style="454" customWidth="1"/>
    <col min="10" max="10" width="8.125" style="454"/>
    <col min="11" max="14" width="13.375" style="454" customWidth="1"/>
    <col min="15" max="15" width="8.125" style="454"/>
    <col min="16" max="16" width="4" style="454" customWidth="1"/>
    <col min="17" max="16384" width="8.125" style="454"/>
  </cols>
  <sheetData>
    <row r="1" spans="1:18">
      <c r="O1" s="125" t="s">
        <v>399</v>
      </c>
    </row>
    <row r="2" spans="1:18">
      <c r="A2" s="454" t="s">
        <v>1084</v>
      </c>
      <c r="Q2" s="466" t="s">
        <v>1084</v>
      </c>
    </row>
    <row r="4" spans="1:18">
      <c r="C4" s="454" t="s">
        <v>1082</v>
      </c>
      <c r="D4" s="454" t="s">
        <v>1082</v>
      </c>
      <c r="E4" s="454" t="s">
        <v>1083</v>
      </c>
      <c r="F4" s="454" t="s">
        <v>1083</v>
      </c>
      <c r="G4" s="455" t="s">
        <v>1082</v>
      </c>
      <c r="H4" s="455" t="s">
        <v>1082</v>
      </c>
      <c r="K4" s="454" t="s">
        <v>1081</v>
      </c>
      <c r="L4" s="454" t="s">
        <v>1081</v>
      </c>
      <c r="M4" s="454" t="s">
        <v>1080</v>
      </c>
      <c r="N4" s="454" t="s">
        <v>1080</v>
      </c>
    </row>
    <row r="5" spans="1:18" ht="28.5">
      <c r="A5" s="462" t="s">
        <v>343</v>
      </c>
      <c r="B5" s="462" t="s">
        <v>344</v>
      </c>
      <c r="C5" s="464" t="s">
        <v>1079</v>
      </c>
      <c r="D5" s="464" t="s">
        <v>1078</v>
      </c>
      <c r="E5" s="1161" t="s">
        <v>1077</v>
      </c>
      <c r="F5" s="1161" t="s">
        <v>1076</v>
      </c>
      <c r="G5" s="465" t="s">
        <v>1075</v>
      </c>
      <c r="H5" s="465" t="s">
        <v>1074</v>
      </c>
      <c r="J5" s="462" t="s">
        <v>343</v>
      </c>
      <c r="K5" s="464" t="s">
        <v>1073</v>
      </c>
      <c r="L5" s="464" t="s">
        <v>1072</v>
      </c>
      <c r="M5" s="464" t="s">
        <v>1071</v>
      </c>
      <c r="N5" s="464" t="s">
        <v>1070</v>
      </c>
    </row>
    <row r="6" spans="1:18" ht="21.75" customHeight="1">
      <c r="A6" s="462" t="s">
        <v>1069</v>
      </c>
      <c r="B6" s="462" t="s">
        <v>1068</v>
      </c>
      <c r="C6" s="459">
        <v>40281817</v>
      </c>
      <c r="D6" s="459">
        <v>14817232</v>
      </c>
      <c r="E6" s="459">
        <v>57964</v>
      </c>
      <c r="F6" s="459">
        <v>52994</v>
      </c>
      <c r="G6" s="461">
        <f t="shared" ref="G6:H23" si="0">C6/E6</f>
        <v>694.94543164722927</v>
      </c>
      <c r="H6" s="461">
        <f t="shared" si="0"/>
        <v>279.60206815865945</v>
      </c>
      <c r="J6" s="460">
        <v>2005</v>
      </c>
      <c r="K6" s="459">
        <f t="shared" ref="K6:L24" si="1">ROUND(C6,-5)/100000</f>
        <v>403</v>
      </c>
      <c r="L6" s="459">
        <f t="shared" si="1"/>
        <v>148</v>
      </c>
      <c r="M6" s="458">
        <f t="shared" ref="M6:N24" si="2">ROUNDDOWN(C6/E6,0)/10</f>
        <v>69.400000000000006</v>
      </c>
      <c r="N6" s="458">
        <f t="shared" si="2"/>
        <v>27.9</v>
      </c>
      <c r="Q6" s="463"/>
      <c r="R6" s="463"/>
    </row>
    <row r="7" spans="1:18" ht="21.75" customHeight="1">
      <c r="A7" s="462" t="s">
        <v>1067</v>
      </c>
      <c r="B7" s="462" t="s">
        <v>1066</v>
      </c>
      <c r="C7" s="459">
        <v>42105967</v>
      </c>
      <c r="D7" s="459">
        <v>17123586</v>
      </c>
      <c r="E7" s="459">
        <v>59540</v>
      </c>
      <c r="F7" s="459">
        <v>52398</v>
      </c>
      <c r="G7" s="461">
        <f t="shared" si="0"/>
        <v>707.18789049378574</v>
      </c>
      <c r="H7" s="461">
        <f t="shared" si="0"/>
        <v>326.79846559028971</v>
      </c>
      <c r="J7" s="460">
        <v>2006</v>
      </c>
      <c r="K7" s="459">
        <f t="shared" si="1"/>
        <v>421</v>
      </c>
      <c r="L7" s="459">
        <f t="shared" si="1"/>
        <v>171</v>
      </c>
      <c r="M7" s="458">
        <f t="shared" si="2"/>
        <v>70.7</v>
      </c>
      <c r="N7" s="458">
        <f t="shared" si="2"/>
        <v>32.6</v>
      </c>
    </row>
    <row r="8" spans="1:18" ht="21.75" customHeight="1">
      <c r="A8" s="462" t="s">
        <v>1065</v>
      </c>
      <c r="B8" s="462" t="s">
        <v>1064</v>
      </c>
      <c r="C8" s="459">
        <v>42205771</v>
      </c>
      <c r="D8" s="459">
        <v>16307736</v>
      </c>
      <c r="E8" s="459">
        <v>61178</v>
      </c>
      <c r="F8" s="459">
        <v>51624</v>
      </c>
      <c r="G8" s="461">
        <f t="shared" si="0"/>
        <v>689.88477884206736</v>
      </c>
      <c r="H8" s="461">
        <f t="shared" si="0"/>
        <v>315.89446768944674</v>
      </c>
      <c r="J8" s="460">
        <v>2007</v>
      </c>
      <c r="K8" s="459">
        <f t="shared" si="1"/>
        <v>422</v>
      </c>
      <c r="L8" s="459">
        <f t="shared" si="1"/>
        <v>163</v>
      </c>
      <c r="M8" s="458">
        <f t="shared" si="2"/>
        <v>68.900000000000006</v>
      </c>
      <c r="N8" s="458">
        <f t="shared" si="2"/>
        <v>31.5</v>
      </c>
    </row>
    <row r="9" spans="1:18" ht="21.75" customHeight="1">
      <c r="A9" s="462" t="s">
        <v>1063</v>
      </c>
      <c r="B9" s="462" t="s">
        <v>1062</v>
      </c>
      <c r="C9" s="459">
        <v>45777937</v>
      </c>
      <c r="D9" s="459">
        <v>16845125</v>
      </c>
      <c r="E9" s="459">
        <v>62751</v>
      </c>
      <c r="F9" s="459">
        <v>51057</v>
      </c>
      <c r="G9" s="461">
        <f t="shared" si="0"/>
        <v>729.51725072110401</v>
      </c>
      <c r="H9" s="461">
        <f t="shared" si="0"/>
        <v>329.92782576336253</v>
      </c>
      <c r="J9" s="460">
        <v>2008</v>
      </c>
      <c r="K9" s="459">
        <f t="shared" si="1"/>
        <v>458</v>
      </c>
      <c r="L9" s="459">
        <f t="shared" si="1"/>
        <v>168</v>
      </c>
      <c r="M9" s="458">
        <f t="shared" si="2"/>
        <v>72.900000000000006</v>
      </c>
      <c r="N9" s="458">
        <f t="shared" si="2"/>
        <v>32.9</v>
      </c>
    </row>
    <row r="10" spans="1:18" ht="21.75" customHeight="1">
      <c r="A10" s="462" t="s">
        <v>1061</v>
      </c>
      <c r="B10" s="462" t="s">
        <v>1060</v>
      </c>
      <c r="C10" s="459">
        <v>47611677</v>
      </c>
      <c r="D10" s="459">
        <v>15881396</v>
      </c>
      <c r="E10" s="459">
        <v>64526</v>
      </c>
      <c r="F10" s="459">
        <v>50519</v>
      </c>
      <c r="G10" s="461">
        <f t="shared" si="0"/>
        <v>737.86809968074886</v>
      </c>
      <c r="H10" s="461">
        <f t="shared" si="0"/>
        <v>314.36481323858351</v>
      </c>
      <c r="J10" s="460">
        <v>2009</v>
      </c>
      <c r="K10" s="459">
        <f t="shared" si="1"/>
        <v>476</v>
      </c>
      <c r="L10" s="459">
        <f t="shared" si="1"/>
        <v>159</v>
      </c>
      <c r="M10" s="458">
        <f t="shared" si="2"/>
        <v>73.7</v>
      </c>
      <c r="N10" s="458">
        <f t="shared" si="2"/>
        <v>31.4</v>
      </c>
    </row>
    <row r="11" spans="1:18" ht="21.75" customHeight="1">
      <c r="A11" s="462" t="s">
        <v>1059</v>
      </c>
      <c r="B11" s="462" t="s">
        <v>1058</v>
      </c>
      <c r="C11" s="459">
        <v>49266944</v>
      </c>
      <c r="D11" s="459">
        <v>21021766</v>
      </c>
      <c r="E11" s="459">
        <v>66129</v>
      </c>
      <c r="F11" s="459">
        <v>49822</v>
      </c>
      <c r="G11" s="461">
        <f t="shared" si="0"/>
        <v>745.01268732326207</v>
      </c>
      <c r="H11" s="461">
        <f t="shared" si="0"/>
        <v>421.93741720525071</v>
      </c>
      <c r="J11" s="460">
        <v>2010</v>
      </c>
      <c r="K11" s="459">
        <f t="shared" si="1"/>
        <v>493</v>
      </c>
      <c r="L11" s="459">
        <f t="shared" si="1"/>
        <v>210</v>
      </c>
      <c r="M11" s="458">
        <f t="shared" si="2"/>
        <v>74.5</v>
      </c>
      <c r="N11" s="458">
        <f t="shared" si="2"/>
        <v>42.1</v>
      </c>
    </row>
    <row r="12" spans="1:18" ht="21.75" customHeight="1">
      <c r="A12" s="462" t="s">
        <v>1057</v>
      </c>
      <c r="B12" s="462" t="s">
        <v>1056</v>
      </c>
      <c r="C12" s="459">
        <v>51524026</v>
      </c>
      <c r="D12" s="459">
        <v>21893897</v>
      </c>
      <c r="E12" s="459">
        <v>66678</v>
      </c>
      <c r="F12" s="459">
        <v>49266</v>
      </c>
      <c r="G12" s="461">
        <f t="shared" si="0"/>
        <v>772.72902606556886</v>
      </c>
      <c r="H12" s="461">
        <f t="shared" si="0"/>
        <v>444.4017578045711</v>
      </c>
      <c r="J12" s="460">
        <v>2011</v>
      </c>
      <c r="K12" s="459">
        <f t="shared" si="1"/>
        <v>515</v>
      </c>
      <c r="L12" s="459">
        <f t="shared" si="1"/>
        <v>219</v>
      </c>
      <c r="M12" s="458">
        <f t="shared" si="2"/>
        <v>77.2</v>
      </c>
      <c r="N12" s="458">
        <f t="shared" si="2"/>
        <v>44.4</v>
      </c>
    </row>
    <row r="13" spans="1:18" ht="21.75" customHeight="1">
      <c r="A13" s="462" t="s">
        <v>1055</v>
      </c>
      <c r="B13" s="462" t="s">
        <v>1054</v>
      </c>
      <c r="C13" s="459">
        <v>54227025</v>
      </c>
      <c r="D13" s="459">
        <v>21103431</v>
      </c>
      <c r="E13" s="459">
        <v>67339</v>
      </c>
      <c r="F13" s="459">
        <v>45810</v>
      </c>
      <c r="G13" s="461">
        <f t="shared" si="0"/>
        <v>805.28408500274725</v>
      </c>
      <c r="H13" s="461">
        <f t="shared" si="0"/>
        <v>460.67301899148657</v>
      </c>
      <c r="J13" s="460">
        <v>2012</v>
      </c>
      <c r="K13" s="459">
        <f t="shared" si="1"/>
        <v>542</v>
      </c>
      <c r="L13" s="459">
        <f t="shared" si="1"/>
        <v>211</v>
      </c>
      <c r="M13" s="458">
        <f t="shared" si="2"/>
        <v>80.5</v>
      </c>
      <c r="N13" s="458">
        <f t="shared" si="2"/>
        <v>46</v>
      </c>
    </row>
    <row r="14" spans="1:18" ht="21.75" customHeight="1">
      <c r="A14" s="462" t="s">
        <v>1053</v>
      </c>
      <c r="B14" s="462" t="s">
        <v>1052</v>
      </c>
      <c r="C14" s="459">
        <v>55817650</v>
      </c>
      <c r="D14" s="459">
        <v>23920596</v>
      </c>
      <c r="E14" s="459">
        <v>69860</v>
      </c>
      <c r="F14" s="459">
        <v>44020</v>
      </c>
      <c r="G14" s="461">
        <f t="shared" si="0"/>
        <v>798.99298597194388</v>
      </c>
      <c r="H14" s="461">
        <f t="shared" si="0"/>
        <v>543.40290776919585</v>
      </c>
      <c r="J14" s="460">
        <v>2013</v>
      </c>
      <c r="K14" s="459">
        <f t="shared" si="1"/>
        <v>558</v>
      </c>
      <c r="L14" s="459">
        <f t="shared" si="1"/>
        <v>239</v>
      </c>
      <c r="M14" s="458">
        <f t="shared" si="2"/>
        <v>79.8</v>
      </c>
      <c r="N14" s="458">
        <f t="shared" si="2"/>
        <v>54.3</v>
      </c>
    </row>
    <row r="15" spans="1:18" ht="21.75" customHeight="1">
      <c r="A15" s="462" t="s">
        <v>1051</v>
      </c>
      <c r="B15" s="462" t="s">
        <v>1050</v>
      </c>
      <c r="C15" s="459">
        <v>58137886</v>
      </c>
      <c r="D15" s="459">
        <v>34940991</v>
      </c>
      <c r="E15" s="459">
        <v>72544</v>
      </c>
      <c r="F15" s="459">
        <v>43315</v>
      </c>
      <c r="G15" s="461">
        <f t="shared" si="0"/>
        <v>801.41549955888843</v>
      </c>
      <c r="H15" s="461">
        <f t="shared" si="0"/>
        <v>806.67184578090735</v>
      </c>
      <c r="J15" s="460">
        <v>2014</v>
      </c>
      <c r="K15" s="459">
        <f t="shared" si="1"/>
        <v>581</v>
      </c>
      <c r="L15" s="459">
        <f t="shared" si="1"/>
        <v>349</v>
      </c>
      <c r="M15" s="458">
        <f t="shared" si="2"/>
        <v>80.099999999999994</v>
      </c>
      <c r="N15" s="458">
        <f t="shared" si="2"/>
        <v>80.599999999999994</v>
      </c>
    </row>
    <row r="16" spans="1:18" ht="21.75" customHeight="1">
      <c r="A16" s="462" t="s">
        <v>1049</v>
      </c>
      <c r="B16" s="462" t="s">
        <v>1048</v>
      </c>
      <c r="C16" s="459">
        <v>58762708</v>
      </c>
      <c r="D16" s="459">
        <v>26162962</v>
      </c>
      <c r="E16" s="459">
        <v>75438</v>
      </c>
      <c r="F16" s="459">
        <v>42950</v>
      </c>
      <c r="G16" s="461">
        <f t="shared" si="0"/>
        <v>778.95368381982553</v>
      </c>
      <c r="H16" s="461">
        <f t="shared" si="0"/>
        <v>609.14928987194412</v>
      </c>
      <c r="J16" s="460">
        <v>2015</v>
      </c>
      <c r="K16" s="459">
        <f t="shared" si="1"/>
        <v>588</v>
      </c>
      <c r="L16" s="459">
        <f t="shared" si="1"/>
        <v>262</v>
      </c>
      <c r="M16" s="458">
        <f t="shared" si="2"/>
        <v>77.8</v>
      </c>
      <c r="N16" s="458">
        <f t="shared" si="2"/>
        <v>60.9</v>
      </c>
    </row>
    <row r="17" spans="1:14" ht="21.75" customHeight="1">
      <c r="A17" s="462" t="s">
        <v>1047</v>
      </c>
      <c r="B17" s="462" t="s">
        <v>1046</v>
      </c>
      <c r="C17" s="459">
        <v>60486415</v>
      </c>
      <c r="D17" s="459">
        <v>25915453</v>
      </c>
      <c r="E17" s="459">
        <v>77931</v>
      </c>
      <c r="F17" s="459">
        <v>42604</v>
      </c>
      <c r="G17" s="461">
        <f t="shared" si="0"/>
        <v>776.15345626259125</v>
      </c>
      <c r="H17" s="461">
        <f t="shared" si="0"/>
        <v>608.28685099990616</v>
      </c>
      <c r="J17" s="460">
        <v>2016</v>
      </c>
      <c r="K17" s="459">
        <f t="shared" si="1"/>
        <v>605</v>
      </c>
      <c r="L17" s="459">
        <f t="shared" si="1"/>
        <v>259</v>
      </c>
      <c r="M17" s="458">
        <f t="shared" si="2"/>
        <v>77.599999999999994</v>
      </c>
      <c r="N17" s="458">
        <f t="shared" si="2"/>
        <v>60.8</v>
      </c>
    </row>
    <row r="18" spans="1:14" ht="21.75" customHeight="1">
      <c r="A18" s="462" t="s">
        <v>1045</v>
      </c>
      <c r="B18" s="462" t="s">
        <v>1044</v>
      </c>
      <c r="C18" s="459">
        <v>62168385</v>
      </c>
      <c r="D18" s="459">
        <v>25541904</v>
      </c>
      <c r="E18" s="459">
        <v>79621</v>
      </c>
      <c r="F18" s="459">
        <v>42243</v>
      </c>
      <c r="G18" s="461">
        <f t="shared" si="0"/>
        <v>780.80387083809546</v>
      </c>
      <c r="H18" s="461">
        <f t="shared" si="0"/>
        <v>604.64228392869825</v>
      </c>
      <c r="J18" s="460">
        <v>2017</v>
      </c>
      <c r="K18" s="459">
        <f t="shared" si="1"/>
        <v>622</v>
      </c>
      <c r="L18" s="459">
        <f t="shared" si="1"/>
        <v>255</v>
      </c>
      <c r="M18" s="458">
        <f t="shared" si="2"/>
        <v>78</v>
      </c>
      <c r="N18" s="458">
        <f t="shared" si="2"/>
        <v>60.4</v>
      </c>
    </row>
    <row r="19" spans="1:14" ht="21.75" customHeight="1">
      <c r="A19" s="462" t="s">
        <v>1043</v>
      </c>
      <c r="B19" s="462" t="s">
        <v>1042</v>
      </c>
      <c r="C19" s="459">
        <v>63744053</v>
      </c>
      <c r="D19" s="459">
        <v>25329170</v>
      </c>
      <c r="E19" s="459">
        <v>81509</v>
      </c>
      <c r="F19" s="459">
        <v>41616</v>
      </c>
      <c r="G19" s="461">
        <f t="shared" si="0"/>
        <v>782.049258364107</v>
      </c>
      <c r="H19" s="461">
        <f t="shared" si="0"/>
        <v>608.64018646674356</v>
      </c>
      <c r="J19" s="460">
        <v>2018</v>
      </c>
      <c r="K19" s="459">
        <f t="shared" si="1"/>
        <v>637</v>
      </c>
      <c r="L19" s="459">
        <f t="shared" si="1"/>
        <v>253</v>
      </c>
      <c r="M19" s="458">
        <f t="shared" si="2"/>
        <v>78.2</v>
      </c>
      <c r="N19" s="458">
        <f t="shared" si="2"/>
        <v>60.8</v>
      </c>
    </row>
    <row r="20" spans="1:14" ht="21.75" customHeight="1">
      <c r="A20" s="462" t="s">
        <v>1041</v>
      </c>
      <c r="B20" s="462" t="s">
        <v>1040</v>
      </c>
      <c r="C20" s="459">
        <v>66001385</v>
      </c>
      <c r="D20" s="459">
        <v>27823228</v>
      </c>
      <c r="E20" s="459">
        <v>82933</v>
      </c>
      <c r="F20" s="459">
        <v>40845</v>
      </c>
      <c r="G20" s="461">
        <f t="shared" si="0"/>
        <v>795.83983456525152</v>
      </c>
      <c r="H20" s="461">
        <f t="shared" si="0"/>
        <v>681.19054963887868</v>
      </c>
      <c r="J20" s="460">
        <v>2019</v>
      </c>
      <c r="K20" s="459">
        <f t="shared" si="1"/>
        <v>660</v>
      </c>
      <c r="L20" s="459">
        <f t="shared" si="1"/>
        <v>278</v>
      </c>
      <c r="M20" s="458">
        <f t="shared" si="2"/>
        <v>79.5</v>
      </c>
      <c r="N20" s="458">
        <f t="shared" si="2"/>
        <v>68.099999999999994</v>
      </c>
    </row>
    <row r="21" spans="1:14" ht="21.75" customHeight="1">
      <c r="A21" s="462" t="s">
        <v>1039</v>
      </c>
      <c r="B21" s="462" t="s">
        <v>1038</v>
      </c>
      <c r="C21" s="459">
        <v>66139420</v>
      </c>
      <c r="D21" s="459">
        <v>29145319</v>
      </c>
      <c r="E21" s="459">
        <v>84218</v>
      </c>
      <c r="F21" s="459">
        <v>40308</v>
      </c>
      <c r="G21" s="461">
        <f t="shared" si="0"/>
        <v>785.335913937638</v>
      </c>
      <c r="H21" s="461">
        <f t="shared" si="0"/>
        <v>723.06537163838448</v>
      </c>
      <c r="J21" s="460">
        <v>2020</v>
      </c>
      <c r="K21" s="459">
        <f t="shared" si="1"/>
        <v>661</v>
      </c>
      <c r="L21" s="459">
        <f t="shared" si="1"/>
        <v>291</v>
      </c>
      <c r="M21" s="458">
        <f t="shared" si="2"/>
        <v>78.5</v>
      </c>
      <c r="N21" s="458">
        <f t="shared" si="2"/>
        <v>72.3</v>
      </c>
    </row>
    <row r="22" spans="1:14" ht="21.75" customHeight="1">
      <c r="A22" s="462" t="s">
        <v>1037</v>
      </c>
      <c r="B22" s="462" t="s">
        <v>1036</v>
      </c>
      <c r="C22" s="459">
        <v>65027758</v>
      </c>
      <c r="D22" s="459">
        <v>30251657</v>
      </c>
      <c r="E22" s="459">
        <v>85513</v>
      </c>
      <c r="F22" s="459">
        <v>39764</v>
      </c>
      <c r="G22" s="461">
        <f t="shared" si="0"/>
        <v>760.44295019470724</v>
      </c>
      <c r="H22" s="461">
        <f t="shared" si="0"/>
        <v>760.78002716024548</v>
      </c>
      <c r="J22" s="460">
        <v>2021</v>
      </c>
      <c r="K22" s="459">
        <f t="shared" si="1"/>
        <v>650</v>
      </c>
      <c r="L22" s="459">
        <f t="shared" si="1"/>
        <v>303</v>
      </c>
      <c r="M22" s="458">
        <f t="shared" si="2"/>
        <v>76</v>
      </c>
      <c r="N22" s="458">
        <f t="shared" si="2"/>
        <v>76</v>
      </c>
    </row>
    <row r="23" spans="1:14" ht="21.75" customHeight="1">
      <c r="A23" s="462" t="s">
        <v>1035</v>
      </c>
      <c r="B23" s="462" t="s">
        <v>1034</v>
      </c>
      <c r="C23" s="459">
        <v>67323702</v>
      </c>
      <c r="D23" s="459">
        <v>30258553</v>
      </c>
      <c r="E23" s="459">
        <v>86598</v>
      </c>
      <c r="F23" s="459">
        <v>39218</v>
      </c>
      <c r="G23" s="1162">
        <f t="shared" si="0"/>
        <v>777.42790826577982</v>
      </c>
      <c r="H23" s="1162">
        <f t="shared" si="0"/>
        <v>771.54758019276858</v>
      </c>
      <c r="J23" s="457">
        <v>2022</v>
      </c>
      <c r="K23" s="1137">
        <f t="shared" si="1"/>
        <v>673</v>
      </c>
      <c r="L23" s="1137">
        <f t="shared" si="1"/>
        <v>303</v>
      </c>
      <c r="M23" s="456">
        <f t="shared" si="2"/>
        <v>77.7</v>
      </c>
      <c r="N23" s="456">
        <f t="shared" si="2"/>
        <v>77.099999999999994</v>
      </c>
    </row>
    <row r="24" spans="1:14" ht="21.75" customHeight="1">
      <c r="A24" s="462" t="s">
        <v>1596</v>
      </c>
      <c r="B24" s="462" t="s">
        <v>1595</v>
      </c>
      <c r="C24" s="459">
        <v>70881970</v>
      </c>
      <c r="D24" s="459">
        <v>32985989</v>
      </c>
      <c r="E24" s="459">
        <v>87394</v>
      </c>
      <c r="F24" s="459">
        <v>38275</v>
      </c>
      <c r="G24" s="1162">
        <v>781.63</v>
      </c>
      <c r="H24" s="1162">
        <v>861.82</v>
      </c>
      <c r="J24" s="457">
        <v>2023</v>
      </c>
      <c r="K24" s="1137">
        <f>ROUND(C24,-5)/100000</f>
        <v>709</v>
      </c>
      <c r="L24" s="1137">
        <f t="shared" si="1"/>
        <v>330</v>
      </c>
      <c r="M24" s="456">
        <f t="shared" si="2"/>
        <v>81.099999999999994</v>
      </c>
      <c r="N24" s="456">
        <f t="shared" si="2"/>
        <v>86.1</v>
      </c>
    </row>
    <row r="25" spans="1:14" ht="21.75" customHeight="1">
      <c r="A25" s="462" t="s">
        <v>2078</v>
      </c>
      <c r="B25" s="462" t="s">
        <v>2080</v>
      </c>
      <c r="C25" s="459">
        <v>71594337</v>
      </c>
      <c r="D25" s="459">
        <v>34577166</v>
      </c>
      <c r="E25" s="459">
        <v>88203</v>
      </c>
      <c r="F25" s="459">
        <v>37336</v>
      </c>
      <c r="G25" s="1162">
        <v>791.32</v>
      </c>
      <c r="H25" s="1162">
        <v>926.11</v>
      </c>
      <c r="J25" s="457">
        <v>2024</v>
      </c>
      <c r="K25" s="1137">
        <f>ROUND(C25,-5)/100000</f>
        <v>716</v>
      </c>
      <c r="L25" s="1137">
        <f t="shared" ref="L25" si="3">ROUND(D25,-5)/100000</f>
        <v>346</v>
      </c>
      <c r="M25" s="456">
        <f t="shared" ref="M25:N25" si="4">ROUNDDOWN(C25/E25,0)/10</f>
        <v>81.099999999999994</v>
      </c>
      <c r="N25" s="456">
        <f t="shared" si="4"/>
        <v>92.6</v>
      </c>
    </row>
    <row r="26" spans="1:14" ht="21.75" customHeight="1"/>
  </sheetData>
  <customSheetViews>
    <customSheetView guid="{7638DF67-4320-4B2E-8CED-F30400A22A6F}" scale="85" showGridLines="0" topLeftCell="F1">
      <selection activeCell="AB13" sqref="AB13"/>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
    </customSheetView>
    <customSheetView guid="{D6BD57F8-F6EE-4534-8181-C57064A1B98C}" scale="85" showGridLines="0" topLeftCell="F1">
      <selection activeCell="AB13" sqref="AB13"/>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
    </customSheetView>
    <customSheetView guid="{277459B4-A39D-41CB-B2BE-AB6578293E76}" scale="85" showPageBreaks="1" showGridLines="0" printArea="1" topLeftCell="F1">
      <selection activeCell="AB13" sqref="AB13"/>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
    </customSheetView>
  </customSheetViews>
  <phoneticPr fontId="7"/>
  <hyperlinks>
    <hyperlink ref="O1" location="目次!A1" display="目次へ戻る"/>
  </hyperlinks>
  <pageMargins left="0.70866141732283472" right="0.70866141732283472" top="0.70866141732283472" bottom="0.70866141732283472" header="0.31496062992125984" footer="0.31496062992125984"/>
  <pageSetup paperSize="9" scale="30" orientation="portrait" r:id="rId4"/>
  <colBreaks count="1" manualBreakCount="1">
    <brk id="28" max="1048575" man="1"/>
  </colBreaks>
  <drawing r:id="rId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1"/>
  <sheetViews>
    <sheetView showGridLines="0" zoomScaleNormal="100" zoomScaleSheetLayoutView="100" workbookViewId="0">
      <selection activeCell="H17" sqref="H17"/>
    </sheetView>
  </sheetViews>
  <sheetFormatPr defaultColWidth="9" defaultRowHeight="13.5"/>
  <cols>
    <col min="1" max="2" width="11.875" style="209" customWidth="1"/>
    <col min="3" max="5" width="14.625" style="209" customWidth="1"/>
    <col min="6" max="6" width="12.5" style="209" customWidth="1"/>
    <col min="7" max="7" width="6.2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271" t="s">
        <v>399</v>
      </c>
    </row>
    <row r="2" spans="1:8">
      <c r="A2" s="209" t="s">
        <v>1096</v>
      </c>
      <c r="H2" s="209" t="s">
        <v>1096</v>
      </c>
    </row>
    <row r="4" spans="1:8" ht="37.5" customHeight="1">
      <c r="A4" s="438" t="s">
        <v>933</v>
      </c>
      <c r="B4" s="438" t="s">
        <v>344</v>
      </c>
      <c r="C4" s="438" t="s">
        <v>1095</v>
      </c>
      <c r="D4" s="438" t="s">
        <v>1094</v>
      </c>
      <c r="E4" s="472" t="s">
        <v>8</v>
      </c>
    </row>
    <row r="5" spans="1:8" ht="22.5" customHeight="1">
      <c r="A5" s="433">
        <v>2010</v>
      </c>
      <c r="B5" s="433" t="s">
        <v>1093</v>
      </c>
      <c r="C5" s="471">
        <v>9895000</v>
      </c>
      <c r="D5" s="471">
        <v>1710000</v>
      </c>
      <c r="E5" s="471">
        <f t="shared" ref="E5:E13" si="0">C5+D5</f>
        <v>11605000</v>
      </c>
    </row>
    <row r="6" spans="1:8" ht="22.5" customHeight="1">
      <c r="A6" s="432">
        <v>2011</v>
      </c>
      <c r="B6" s="433" t="s">
        <v>1092</v>
      </c>
      <c r="C6" s="434">
        <v>9574000</v>
      </c>
      <c r="D6" s="434">
        <v>1563000</v>
      </c>
      <c r="E6" s="434">
        <f t="shared" si="0"/>
        <v>11137000</v>
      </c>
    </row>
    <row r="7" spans="1:8" ht="22.5" customHeight="1">
      <c r="A7" s="432">
        <v>2012</v>
      </c>
      <c r="B7" s="433" t="s">
        <v>1091</v>
      </c>
      <c r="C7" s="441">
        <v>9517000</v>
      </c>
      <c r="D7" s="441">
        <v>1408000</v>
      </c>
      <c r="E7" s="441">
        <f t="shared" si="0"/>
        <v>10925000</v>
      </c>
    </row>
    <row r="8" spans="1:8" ht="22.5" customHeight="1">
      <c r="A8" s="432">
        <v>2013</v>
      </c>
      <c r="B8" s="433" t="s">
        <v>1090</v>
      </c>
      <c r="C8" s="471">
        <v>9129000</v>
      </c>
      <c r="D8" s="471">
        <v>1256000</v>
      </c>
      <c r="E8" s="471">
        <f t="shared" si="0"/>
        <v>10385000</v>
      </c>
    </row>
    <row r="9" spans="1:8" ht="22.5" customHeight="1">
      <c r="A9" s="432">
        <v>2014</v>
      </c>
      <c r="B9" s="433" t="s">
        <v>1089</v>
      </c>
      <c r="C9" s="441">
        <v>9159000</v>
      </c>
      <c r="D9" s="441">
        <v>1082000</v>
      </c>
      <c r="E9" s="441">
        <f t="shared" si="0"/>
        <v>10241000</v>
      </c>
    </row>
    <row r="10" spans="1:8" ht="22.5" customHeight="1">
      <c r="A10" s="432">
        <v>2015</v>
      </c>
      <c r="B10" s="433" t="s">
        <v>1088</v>
      </c>
      <c r="C10" s="441">
        <v>9104653</v>
      </c>
      <c r="D10" s="441">
        <v>942360</v>
      </c>
      <c r="E10" s="441">
        <f t="shared" si="0"/>
        <v>10047013</v>
      </c>
    </row>
    <row r="11" spans="1:8" ht="22.5" customHeight="1">
      <c r="A11" s="432">
        <v>2016</v>
      </c>
      <c r="B11" s="433" t="s">
        <v>1087</v>
      </c>
      <c r="C11" s="441">
        <v>9463894</v>
      </c>
      <c r="D11" s="441">
        <v>774886</v>
      </c>
      <c r="E11" s="441">
        <f t="shared" si="0"/>
        <v>10238780</v>
      </c>
    </row>
    <row r="12" spans="1:8" ht="22.5" customHeight="1">
      <c r="A12" s="432">
        <v>2017</v>
      </c>
      <c r="B12" s="433" t="s">
        <v>1086</v>
      </c>
      <c r="C12" s="441">
        <v>9441000</v>
      </c>
      <c r="D12" s="441">
        <v>649000</v>
      </c>
      <c r="E12" s="441">
        <f t="shared" si="0"/>
        <v>10090000</v>
      </c>
    </row>
    <row r="13" spans="1:8" ht="22.5" customHeight="1">
      <c r="A13" s="433">
        <v>2018</v>
      </c>
      <c r="B13" s="433" t="s">
        <v>1085</v>
      </c>
      <c r="C13" s="440">
        <v>9306000</v>
      </c>
      <c r="D13" s="440">
        <v>552000</v>
      </c>
      <c r="E13" s="440">
        <f t="shared" si="0"/>
        <v>9858000</v>
      </c>
    </row>
    <row r="14" spans="1:8" ht="22.5" customHeight="1">
      <c r="A14" s="50">
        <v>2019</v>
      </c>
      <c r="B14" s="470" t="s">
        <v>352</v>
      </c>
      <c r="C14" s="469">
        <v>9005000</v>
      </c>
      <c r="D14" s="469">
        <v>454000</v>
      </c>
      <c r="E14" s="469">
        <v>9459000</v>
      </c>
    </row>
    <row r="15" spans="1:8" ht="22.5" customHeight="1">
      <c r="A15" s="428">
        <v>2020</v>
      </c>
      <c r="B15" s="439" t="s">
        <v>556</v>
      </c>
      <c r="C15" s="468">
        <v>8773000</v>
      </c>
      <c r="D15" s="468">
        <v>374000</v>
      </c>
      <c r="E15" s="468">
        <v>9147000</v>
      </c>
    </row>
    <row r="16" spans="1:8" ht="22.5" customHeight="1">
      <c r="A16" s="743">
        <v>2021</v>
      </c>
      <c r="B16" s="427" t="s">
        <v>585</v>
      </c>
      <c r="C16" s="744">
        <v>8573875</v>
      </c>
      <c r="D16" s="744">
        <v>312977</v>
      </c>
      <c r="E16" s="744">
        <f>+C16+D16</f>
        <v>8886852</v>
      </c>
    </row>
    <row r="17" spans="1:5" ht="22.5" customHeight="1">
      <c r="A17" s="467">
        <v>2022</v>
      </c>
      <c r="B17" s="426" t="s">
        <v>632</v>
      </c>
      <c r="C17" s="914">
        <v>8146647</v>
      </c>
      <c r="D17" s="914">
        <v>290974</v>
      </c>
      <c r="E17" s="914">
        <f>+C17+D17</f>
        <v>8437621</v>
      </c>
    </row>
    <row r="18" spans="1:5" ht="22.5" customHeight="1">
      <c r="A18" s="467">
        <v>2023</v>
      </c>
      <c r="B18" s="426" t="s">
        <v>1593</v>
      </c>
      <c r="C18" s="914">
        <v>7822043</v>
      </c>
      <c r="D18" s="914">
        <v>319512</v>
      </c>
      <c r="E18" s="914">
        <f>+C18+D18</f>
        <v>8141555</v>
      </c>
    </row>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7638DF67-4320-4B2E-8CED-F30400A22A6F}"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
      <headerFooter>
        <oddFooter>&amp;C- &amp;P -</oddFooter>
      </headerFooter>
    </customSheetView>
    <customSheetView guid="{033C36F7-E1E4-46BF-954B-BBA7310CE75C}" scale="115" showGridLines="0">
      <selection activeCell="H17" sqref="H17"/>
      <colBreaks count="1" manualBreakCount="1">
        <brk id="6" max="20" man="1"/>
      </colBreaks>
      <pageMargins left="0.25" right="0.25" top="0.75" bottom="0.75" header="0.3" footer="0.3"/>
      <pageSetup paperSize="9" scale="79" orientation="portrait" horizontalDpi="300" verticalDpi="300" r:id="rId2"/>
      <headerFooter>
        <oddFooter>&amp;C- &amp;P -</oddFooter>
      </headerFooter>
    </customSheetView>
    <customSheetView guid="{36472B0F-2A8F-4437-8A5B-DB8B4B6E968E}"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3"/>
      <headerFooter>
        <oddFooter>&amp;C- &amp;P -</oddFooter>
      </headerFooter>
    </customSheetView>
    <customSheetView guid="{2D0A6E8D-0408-4801-8FAA-C5FD88FF0EC2}" scale="115" showGridLines="0">
      <selection activeCell="H17" sqref="H17"/>
      <colBreaks count="1" manualBreakCount="1">
        <brk id="6" max="20" man="1"/>
      </colBreaks>
      <pageMargins left="0.25" right="0.25" top="0.75" bottom="0.75" header="0.3" footer="0.3"/>
      <pageSetup paperSize="9" scale="79" orientation="portrait" horizontalDpi="300" verticalDpi="300" r:id="rId4"/>
      <headerFooter>
        <oddFooter>&amp;C- &amp;P -</oddFooter>
      </headerFooter>
    </customSheetView>
    <customSheetView guid="{CCAE2F8D-A096-471A-A5DB-761473E75C80}"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5"/>
      <headerFooter>
        <oddFooter>&amp;C- &amp;P -</oddFooter>
      </headerFooter>
    </customSheetView>
    <customSheetView guid="{A70FDA42-82B2-4F14-8984-2E2044C05861}" scale="115" showGridLines="0">
      <selection activeCell="H17" sqref="H17"/>
      <colBreaks count="1" manualBreakCount="1">
        <brk id="6" max="20" man="1"/>
      </colBreaks>
      <pageMargins left="0.25" right="0.25" top="0.75" bottom="0.75" header="0.3" footer="0.3"/>
      <pageSetup paperSize="9" scale="79" orientation="portrait" horizontalDpi="300" verticalDpi="300" r:id="rId6"/>
      <headerFooter>
        <oddFooter>&amp;C- &amp;P -</oddFooter>
      </headerFooter>
    </customSheetView>
    <customSheetView guid="{F8F8F397-D6A3-4BD0-9E53-3D39483D1CBF}" scale="115" showGridLines="0">
      <selection activeCell="H17" sqref="H17"/>
      <colBreaks count="1" manualBreakCount="1">
        <brk id="6" max="20" man="1"/>
      </colBreaks>
      <pageMargins left="0.25" right="0.25" top="0.75" bottom="0.75" header="0.3" footer="0.3"/>
      <pageSetup paperSize="9" scale="79" orientation="portrait" horizontalDpi="300" verticalDpi="300" r:id="rId7"/>
      <headerFooter>
        <oddFooter>&amp;C- &amp;P -</oddFooter>
      </headerFooter>
    </customSheetView>
    <customSheetView guid="{D673FFEC-E07D-49B9-A0FC-BCF5FDFD2C67}" scale="115" showGridLines="0">
      <selection activeCell="Q8" sqref="Q8"/>
      <colBreaks count="1" manualBreakCount="1">
        <brk id="6" max="20" man="1"/>
      </colBreaks>
      <pageMargins left="0.25" right="0.25" top="0.75" bottom="0.75" header="0.3" footer="0.3"/>
      <pageSetup paperSize="9" scale="79" orientation="portrait" horizontalDpi="300" verticalDpi="300" r:id="rId8"/>
      <headerFooter>
        <oddFooter>&amp;C- &amp;P -</oddFooter>
      </headerFooter>
    </customSheetView>
    <customSheetView guid="{EE98275F-E3BA-4A7E-BE2A-0F7F35847352}"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9"/>
      <headerFooter>
        <oddFooter>&amp;C- &amp;P -</oddFooter>
      </headerFooter>
    </customSheetView>
    <customSheetView guid="{97E03D02-D480-4666-A6E1-59D4144B3FD9}"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0"/>
      <headerFooter>
        <oddFooter>&amp;C- &amp;P -</oddFooter>
      </headerFooter>
    </customSheetView>
    <customSheetView guid="{9A3FFD83-48B2-47DA-8A5E-53892F5AF928}"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11"/>
      <headerFooter>
        <oddFooter>&amp;C- &amp;P -</oddFooter>
      </headerFooter>
    </customSheetView>
    <customSheetView guid="{717D5D0E-03BD-42FE-B02F-A9FF9CADF1A5}" scale="115" showGridLines="0">
      <selection activeCell="H17" sqref="H17"/>
      <colBreaks count="1" manualBreakCount="1">
        <brk id="6" max="20" man="1"/>
      </colBreaks>
      <pageMargins left="0.25" right="0.25" top="0.75" bottom="0.75" header="0.3" footer="0.3"/>
      <pageSetup paperSize="9" scale="79" orientation="portrait" horizontalDpi="300" verticalDpi="300" r:id="rId12"/>
      <headerFooter>
        <oddFooter>&amp;C- &amp;P -</oddFooter>
      </headerFooter>
    </customSheetView>
    <customSheetView guid="{30A2590E-B68F-488E-B4E2-55E3D8A53AAC}" scale="115" showGridLines="0">
      <selection activeCell="Q8" sqref="Q8"/>
      <colBreaks count="1" manualBreakCount="1">
        <brk id="6" max="20" man="1"/>
      </colBreaks>
      <pageMargins left="0.25" right="0.25" top="0.75" bottom="0.75" header="0.3" footer="0.3"/>
      <pageSetup paperSize="9" scale="79" orientation="portrait" horizontalDpi="300" verticalDpi="300" r:id="rId13"/>
      <headerFooter>
        <oddFooter>&amp;C- &amp;P -</oddFooter>
      </headerFooter>
    </customSheetView>
    <customSheetView guid="{031DD57E-C293-423A-8DF7-B2FDC9241663}" scale="115" showGridLines="0">
      <selection activeCell="Q8" sqref="Q8"/>
      <colBreaks count="1" manualBreakCount="1">
        <brk id="6" max="20" man="1"/>
      </colBreaks>
      <pageMargins left="0.25" right="0.25" top="0.75" bottom="0.75" header="0.3" footer="0.3"/>
      <pageSetup paperSize="9" scale="79" orientation="portrait" horizontalDpi="300" verticalDpi="300" r:id="rId14"/>
      <headerFooter>
        <oddFooter>&amp;C- &amp;P -</oddFooter>
      </headerFooter>
    </customSheetView>
    <customSheetView guid="{F9B3178F-FE3C-420E-BE2A-18A94A5552B8}" scale="115" showGridLines="0">
      <selection activeCell="Q8" sqref="Q8"/>
      <colBreaks count="1" manualBreakCount="1">
        <brk id="6" max="20" man="1"/>
      </colBreaks>
      <pageMargins left="0.25" right="0.25" top="0.75" bottom="0.75" header="0.3" footer="0.3"/>
      <pageSetup paperSize="9" scale="79" orientation="portrait" horizontalDpi="300" verticalDpi="300" r:id="rId15"/>
      <headerFooter>
        <oddFooter>&amp;C- &amp;P -</oddFooter>
      </headerFooter>
    </customSheetView>
    <customSheetView guid="{F314B098-4B95-4B92-8423-CB04A69922DF}"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6"/>
      <headerFooter>
        <oddFooter>&amp;C- &amp;P -</oddFooter>
      </headerFooter>
    </customSheetView>
    <customSheetView guid="{BBA60712-7519-46EB-A3CF-B043CF2D8D90}"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7"/>
      <headerFooter>
        <oddFooter>&amp;C- &amp;P -</oddFooter>
      </headerFooter>
    </customSheetView>
    <customSheetView guid="{FAEA9D20-506D-4159-8291-B8ED06C29A08}" scale="115" showGridLines="0">
      <selection activeCell="H17" sqref="H17"/>
      <colBreaks count="1" manualBreakCount="1">
        <brk id="6" max="20" man="1"/>
      </colBreaks>
      <pageMargins left="0.25" right="0.25" top="0.75" bottom="0.75" header="0.3" footer="0.3"/>
      <pageSetup paperSize="9" scale="79" orientation="portrait" horizontalDpi="300" verticalDpi="300" r:id="rId18"/>
      <headerFooter>
        <oddFooter>&amp;C- &amp;P -</oddFooter>
      </headerFooter>
    </customSheetView>
    <customSheetView guid="{499C3B7B-ECFB-4FFB-BA0B-0B7B9DCC326F}"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9"/>
      <headerFooter>
        <oddFooter>&amp;C- &amp;P -</oddFooter>
      </headerFooter>
    </customSheetView>
    <customSheetView guid="{582EB886-5348-41F7-B6C3-7D5782D3ACD9}" scale="115" showGridLines="0">
      <selection activeCell="H17" sqref="H17"/>
      <colBreaks count="1" manualBreakCount="1">
        <brk id="6" max="20" man="1"/>
      </colBreaks>
      <pageMargins left="0.25" right="0.25" top="0.75" bottom="0.75" header="0.3" footer="0.3"/>
      <pageSetup paperSize="9" scale="79" orientation="portrait" horizontalDpi="300" verticalDpi="300" r:id="rId20"/>
      <headerFooter>
        <oddFooter>&amp;C- &amp;P -</oddFooter>
      </headerFooter>
    </customSheetView>
    <customSheetView guid="{67A28A89-E198-4A6E-809F-7C1EE1D592B0}"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21"/>
      <headerFooter>
        <oddFooter>&amp;C- &amp;P -</oddFooter>
      </headerFooter>
    </customSheetView>
    <customSheetView guid="{CED0B8D9-B004-48AD-A858-70C151F3F6A0}" scale="115" showGridLines="0">
      <colBreaks count="1" manualBreakCount="1">
        <brk id="6" max="20" man="1"/>
      </colBreaks>
      <pageMargins left="0.25" right="0.25" top="0.75" bottom="0.75" header="0.3" footer="0.3"/>
      <pageSetup paperSize="9" scale="79" orientation="portrait" horizontalDpi="300" verticalDpi="300" r:id="rId22"/>
      <headerFooter>
        <oddFooter>&amp;C- &amp;P -</oddFooter>
      </headerFooter>
    </customSheetView>
    <customSheetView guid="{76A99285-706C-47CC-88FC-63EDE717FCB7}" scale="115" showGridLines="0">
      <colBreaks count="1" manualBreakCount="1">
        <brk id="6" max="20" man="1"/>
      </colBreaks>
      <pageMargins left="0.25" right="0.25" top="0.75" bottom="0.75" header="0.3" footer="0.3"/>
      <pageSetup paperSize="9" scale="79" orientation="portrait" horizontalDpi="300" verticalDpi="300" r:id="rId23"/>
      <headerFooter>
        <oddFooter>&amp;C- &amp;P -</oddFooter>
      </headerFooter>
    </customSheetView>
    <customSheetView guid="{00865AC3-5823-4499-87D6-A32864153DFC}" scale="115" showGridLines="0">
      <colBreaks count="1" manualBreakCount="1">
        <brk id="6" max="20" man="1"/>
      </colBreaks>
      <pageMargins left="0.25" right="0.25" top="0.75" bottom="0.75" header="0.3" footer="0.3"/>
      <pageSetup paperSize="9" scale="79" orientation="portrait" horizontalDpi="300" verticalDpi="300" r:id="rId24"/>
      <headerFooter>
        <oddFooter>&amp;C- &amp;P -</oddFooter>
      </headerFooter>
    </customSheetView>
    <customSheetView guid="{441DB8A6-A33C-419D-875A-3F2FFBE6E0E8}" scale="115" showGridLines="0">
      <colBreaks count="1" manualBreakCount="1">
        <brk id="6" max="20" man="1"/>
      </colBreaks>
      <pageMargins left="0.25" right="0.25" top="0.75" bottom="0.75" header="0.3" footer="0.3"/>
      <pageSetup paperSize="9" scale="79" orientation="portrait" horizontalDpi="300" verticalDpi="300" r:id="rId25"/>
      <headerFooter>
        <oddFooter>&amp;C- &amp;P -</oddFooter>
      </headerFooter>
    </customSheetView>
    <customSheetView guid="{2BC28E4B-9C81-4843-8B55-63150A8DD92B}" scale="115" showGridLines="0">
      <colBreaks count="1" manualBreakCount="1">
        <brk id="6" max="20" man="1"/>
      </colBreaks>
      <pageMargins left="0.25" right="0.25" top="0.75" bottom="0.75" header="0.3" footer="0.3"/>
      <pageSetup paperSize="9" scale="79" orientation="portrait" horizontalDpi="300" verticalDpi="300" r:id="rId26"/>
      <headerFooter>
        <oddFooter>&amp;C- &amp;P -</oddFooter>
      </headerFooter>
    </customSheetView>
    <customSheetView guid="{CEC8D9A4-667A-441A-B348-38BA69B851DA}" scale="115" showGridLines="0">
      <colBreaks count="1" manualBreakCount="1">
        <brk id="6" max="20" man="1"/>
      </colBreaks>
      <pageMargins left="0.25" right="0.25" top="0.75" bottom="0.75" header="0.3" footer="0.3"/>
      <pageSetup paperSize="9" scale="79" orientation="portrait" horizontalDpi="300" verticalDpi="300" r:id="rId27"/>
      <headerFooter>
        <oddFooter>&amp;C- &amp;P -</oddFooter>
      </headerFooter>
    </customSheetView>
    <customSheetView guid="{84F041DC-148A-40FE-A6D1-68C2D054DF55}" scale="115" showGridLines="0">
      <colBreaks count="1" manualBreakCount="1">
        <brk id="6" max="20" man="1"/>
      </colBreaks>
      <pageMargins left="0.25" right="0.25" top="0.75" bottom="0.75" header="0.3" footer="0.3"/>
      <pageSetup paperSize="9" scale="79" orientation="portrait" horizontalDpi="300" verticalDpi="300" r:id="rId28"/>
      <headerFooter>
        <oddFooter>&amp;C- &amp;P -</oddFooter>
      </headerFooter>
    </customSheetView>
    <customSheetView guid="{EA8DD5C4-37CD-4D83-93C6-8AAE3FA22626}" scale="115" showGridLines="0">
      <colBreaks count="1" manualBreakCount="1">
        <brk id="6" max="20" man="1"/>
      </colBreaks>
      <pageMargins left="0.25" right="0.25" top="0.75" bottom="0.75" header="0.3" footer="0.3"/>
      <pageSetup paperSize="9" scale="79" orientation="portrait" horizontalDpi="300" verticalDpi="300" r:id="rId29"/>
      <headerFooter>
        <oddFooter>&amp;C- &amp;P -</oddFooter>
      </headerFooter>
    </customSheetView>
    <customSheetView guid="{EB719729-E4E7-4A6B-A0F2-B45634A8A39C}" scale="115" showGridLines="0">
      <colBreaks count="1" manualBreakCount="1">
        <brk id="6" max="20" man="1"/>
      </colBreaks>
      <pageMargins left="0.25" right="0.25" top="0.75" bottom="0.75" header="0.3" footer="0.3"/>
      <pageSetup paperSize="9" scale="79" orientation="portrait" horizontalDpi="300" verticalDpi="300" r:id="rId30"/>
      <headerFooter>
        <oddFooter>&amp;C- &amp;P -</oddFooter>
      </headerFooter>
    </customSheetView>
    <customSheetView guid="{3BCE3315-BEC0-4AD9-A818-0BC0D795FE7B}" scale="115" showGridLines="0" printArea="1">
      <colBreaks count="1" manualBreakCount="1">
        <brk id="6" max="20" man="1"/>
      </colBreaks>
      <pageMargins left="0.25" right="0.25" top="0.75" bottom="0.75" header="0.3" footer="0.3"/>
      <pageSetup paperSize="9" scale="79" orientation="portrait" horizontalDpi="300" verticalDpi="300" r:id="rId31"/>
      <headerFooter>
        <oddFooter>&amp;C- &amp;P -</oddFooter>
      </headerFooter>
    </customSheetView>
    <customSheetView guid="{D5E8139D-26D3-42E5-96BB-6121322C48CB}" scale="115" showGridLines="0">
      <selection activeCell="H17" sqref="H17"/>
      <colBreaks count="1" manualBreakCount="1">
        <brk id="6" max="20" man="1"/>
      </colBreaks>
      <pageMargins left="0.25" right="0.25" top="0.75" bottom="0.75" header="0.3" footer="0.3"/>
      <pageSetup paperSize="9" scale="79" orientation="portrait" horizontalDpi="300" verticalDpi="300" r:id="rId32"/>
      <headerFooter>
        <oddFooter>&amp;C- &amp;P -</oddFooter>
      </headerFooter>
    </customSheetView>
    <customSheetView guid="{A7A537DD-3639-4028-8374-24EF93F7F50D}"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33"/>
      <headerFooter>
        <oddFooter>&amp;C- &amp;P -</oddFooter>
      </headerFooter>
    </customSheetView>
    <customSheetView guid="{0B51740E-E870-447D-82CF-F9426A0FDB8A}" scale="115" showGridLines="0">
      <selection activeCell="H17" sqref="H17"/>
      <colBreaks count="1" manualBreakCount="1">
        <brk id="6" max="20" man="1"/>
      </colBreaks>
      <pageMargins left="0.25" right="0.25" top="0.75" bottom="0.75" header="0.3" footer="0.3"/>
      <pageSetup paperSize="9" scale="79" orientation="portrait" horizontalDpi="300" verticalDpi="300" r:id="rId34"/>
      <headerFooter>
        <oddFooter>&amp;C- &amp;P -</oddFooter>
      </headerFooter>
    </customSheetView>
    <customSheetView guid="{B25978DA-B72A-4DF3-B7F6-0B7323E18582}" scale="115" showGridLines="0">
      <selection activeCell="H17" sqref="H17"/>
      <colBreaks count="1" manualBreakCount="1">
        <brk id="6" max="20" man="1"/>
      </colBreaks>
      <pageMargins left="0.25" right="0.25" top="0.75" bottom="0.75" header="0.3" footer="0.3"/>
      <pageSetup paperSize="9" scale="79" orientation="portrait" horizontalDpi="300" verticalDpi="300" r:id="rId35"/>
      <headerFooter>
        <oddFooter>&amp;C- &amp;P -</oddFooter>
      </headerFooter>
    </customSheetView>
    <customSheetView guid="{1FD8CC80-ABBD-4004-965D-7C3A94C6060A}"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36"/>
      <headerFooter>
        <oddFooter>&amp;C- &amp;P -</oddFooter>
      </headerFooter>
    </customSheetView>
    <customSheetView guid="{4B3B3520-A8B7-4246-A658-5E3046C11156}"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37"/>
      <headerFooter>
        <oddFooter>&amp;C- &amp;P -</oddFooter>
      </headerFooter>
    </customSheetView>
    <customSheetView guid="{8AC86257-3275-45B0-9EB5-FCC978284538}" scale="115" showGridLines="0">
      <selection activeCell="H17" sqref="H17"/>
      <colBreaks count="1" manualBreakCount="1">
        <brk id="6" max="20" man="1"/>
      </colBreaks>
      <pageMargins left="0.25" right="0.25" top="0.75" bottom="0.75" header="0.3" footer="0.3"/>
      <pageSetup paperSize="9" scale="79" orientation="portrait" horizontalDpi="300" verticalDpi="300" r:id="rId38"/>
      <headerFooter>
        <oddFooter>&amp;C- &amp;P -</oddFooter>
      </headerFooter>
    </customSheetView>
    <customSheetView guid="{E45D6C9F-29CA-4814-BB11-FCF7794E8FD9}"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39"/>
      <headerFooter>
        <oddFooter>&amp;C- &amp;P -</oddFooter>
      </headerFooter>
    </customSheetView>
    <customSheetView guid="{8B4E2514-D1F2-4DC0-817C-9C588D7DCCCB}"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40"/>
      <headerFooter>
        <oddFooter>&amp;C- &amp;P -</oddFooter>
      </headerFooter>
    </customSheetView>
    <customSheetView guid="{C0326AA0-4A84-4874-8CF5-FBF582EDE8E4}"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41"/>
      <headerFooter>
        <oddFooter>&amp;C- &amp;P -</oddFooter>
      </headerFooter>
    </customSheetView>
    <customSheetView guid="{59B93C71-A242-4D48-B468-4BF3F954629F}"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42"/>
      <headerFooter>
        <oddFooter>&amp;C- &amp;P -</oddFooter>
      </headerFooter>
    </customSheetView>
    <customSheetView guid="{1E58E4D1-4C75-4B8C-BEB1-17A46DD86746}" scale="115" showGridLines="0">
      <selection activeCell="H17" sqref="H17"/>
      <colBreaks count="1" manualBreakCount="1">
        <brk id="6" max="20" man="1"/>
      </colBreaks>
      <pageMargins left="0.25" right="0.25" top="0.75" bottom="0.75" header="0.3" footer="0.3"/>
      <pageSetup paperSize="9" scale="79" orientation="portrait" horizontalDpi="300" verticalDpi="300" r:id="rId43"/>
      <headerFooter>
        <oddFooter>&amp;C- &amp;P -</oddFooter>
      </headerFooter>
    </customSheetView>
    <customSheetView guid="{D71B0015-E1E5-4683-BC96-4B8372B0A92C}"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44"/>
      <headerFooter>
        <oddFooter>&amp;C- &amp;P -</oddFooter>
      </headerFooter>
    </customSheetView>
    <customSheetView guid="{7A9295A9-5D4A-4252-8AE5-EAA229FB3161}"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45"/>
      <headerFooter>
        <oddFooter>&amp;C- &amp;P -</oddFooter>
      </headerFooter>
    </customSheetView>
    <customSheetView guid="{034C4040-D496-4677-9760-C8AFC8A3816C}" scale="115" showGridLines="0">
      <selection activeCell="H17" sqref="H17"/>
      <colBreaks count="1" manualBreakCount="1">
        <brk id="6" max="20" man="1"/>
      </colBreaks>
      <pageMargins left="0.25" right="0.25" top="0.75" bottom="0.75" header="0.3" footer="0.3"/>
      <pageSetup paperSize="9" scale="79" orientation="portrait" horizontalDpi="300" verticalDpi="300" r:id="rId46"/>
      <headerFooter>
        <oddFooter>&amp;C- &amp;P -</oddFooter>
      </headerFooter>
    </customSheetView>
    <customSheetView guid="{430D13A4-4EC3-4F3B-94F5-67B604D20D98}"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47"/>
      <headerFooter>
        <oddFooter>&amp;C- &amp;P -</oddFooter>
      </headerFooter>
    </customSheetView>
    <customSheetView guid="{337CCED3-5E6B-4E3D-BC98-489707EF974E}"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48"/>
      <headerFooter>
        <oddFooter>&amp;C- &amp;P -</oddFooter>
      </headerFooter>
    </customSheetView>
    <customSheetView guid="{0EDD8A79-DA95-4C03-AB90-8EF8BEF7366A}" scale="115" showGridLines="0">
      <selection activeCell="H17" sqref="H17"/>
      <colBreaks count="1" manualBreakCount="1">
        <brk id="6" max="20" man="1"/>
      </colBreaks>
      <pageMargins left="0.25" right="0.25" top="0.75" bottom="0.75" header="0.3" footer="0.3"/>
      <pageSetup paperSize="9" scale="79" orientation="portrait" horizontalDpi="300" verticalDpi="300" r:id="rId49"/>
      <headerFooter>
        <oddFooter>&amp;C- &amp;P -</oddFooter>
      </headerFooter>
    </customSheetView>
    <customSheetView guid="{214495F1-9B71-47E5-887D-A07A1A95C8B8}" scale="115" showGridLines="0">
      <selection activeCell="H17" sqref="H17"/>
      <colBreaks count="1" manualBreakCount="1">
        <brk id="6" max="20" man="1"/>
      </colBreaks>
      <pageMargins left="0.25" right="0.25" top="0.75" bottom="0.75" header="0.3" footer="0.3"/>
      <pageSetup paperSize="9" scale="79" orientation="portrait" horizontalDpi="300" verticalDpi="300" r:id="rId50"/>
      <headerFooter>
        <oddFooter>&amp;C- &amp;P -</oddFooter>
      </headerFooter>
    </customSheetView>
    <customSheetView guid="{CD8CBEF9-02F2-47BF-8155-972E366007BB}"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51"/>
      <headerFooter>
        <oddFooter>&amp;C- &amp;P -</oddFooter>
      </headerFooter>
    </customSheetView>
    <customSheetView guid="{BD61EDB6-A93F-4890-AEDE-32E26E64EB3F}"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52"/>
      <headerFooter>
        <oddFooter>&amp;C- &amp;P -</oddFooter>
      </headerFooter>
    </customSheetView>
    <customSheetView guid="{2551149C-B400-4FF7-9C66-7D38AF192CD3}" scale="115" showGridLines="0">
      <selection activeCell="H17" sqref="H17"/>
      <colBreaks count="1" manualBreakCount="1">
        <brk id="6" max="20" man="1"/>
      </colBreaks>
      <pageMargins left="0.25" right="0.25" top="0.75" bottom="0.75" header="0.3" footer="0.3"/>
      <pageSetup paperSize="9" scale="79" orientation="portrait" horizontalDpi="300" verticalDpi="300" r:id="rId53"/>
      <headerFooter>
        <oddFooter>&amp;C- &amp;P -</oddFooter>
      </headerFooter>
    </customSheetView>
    <customSheetView guid="{F0A88F7F-B050-44D2-9557-2B68B424EAF3}" scale="115" showGridLines="0">
      <selection activeCell="H17" sqref="H17"/>
      <colBreaks count="1" manualBreakCount="1">
        <brk id="6" max="20" man="1"/>
      </colBreaks>
      <pageMargins left="0.25" right="0.25" top="0.75" bottom="0.75" header="0.3" footer="0.3"/>
      <pageSetup paperSize="9" scale="79" orientation="portrait" horizontalDpi="300" verticalDpi="300" r:id="rId54"/>
      <headerFooter>
        <oddFooter>&amp;C- &amp;P -</oddFooter>
      </headerFooter>
    </customSheetView>
    <customSheetView guid="{2868789A-41EF-4245-B3C9-D4B5F666F8F4}"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55"/>
      <headerFooter>
        <oddFooter>&amp;C- &amp;P -</oddFooter>
      </headerFooter>
    </customSheetView>
    <customSheetView guid="{D4061CCF-D275-4D76-9A0F-61EA73C6A533}" scale="115" showGridLines="0" printArea="1">
      <selection activeCell="F17" sqref="F17"/>
      <colBreaks count="1" manualBreakCount="1">
        <brk id="6" max="20" man="1"/>
      </colBreaks>
      <pageMargins left="0.25" right="0.25" top="0.75" bottom="0.75" header="0.3" footer="0.3"/>
      <pageSetup paperSize="9" scale="79" orientation="portrait" horizontalDpi="300" verticalDpi="300" r:id="rId56"/>
      <headerFooter>
        <oddFooter>&amp;C- &amp;P -</oddFooter>
      </headerFooter>
    </customSheetView>
    <customSheetView guid="{EDD10121-F027-40CB-A383-1ABBBA7824D4}"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57"/>
      <headerFooter>
        <oddFooter>&amp;C- &amp;P -</oddFooter>
      </headerFooter>
    </customSheetView>
    <customSheetView guid="{D6BD57F8-F6EE-4534-8181-C57064A1B98C}" scale="130" showGridLines="0">
      <selection activeCell="M20" sqref="M20"/>
      <colBreaks count="1" manualBreakCount="1">
        <brk id="6" max="20" man="1"/>
      </colBreaks>
      <pageMargins left="0.25" right="0.25" top="0.75" bottom="0.75" header="0.3" footer="0.3"/>
      <pageSetup paperSize="9" scale="79" orientation="portrait" horizontalDpi="300" verticalDpi="300" r:id="rId58"/>
      <headerFooter>
        <oddFooter>&amp;C- &amp;P -</oddFooter>
      </headerFooter>
    </customSheetView>
    <customSheetView guid="{277459B4-A39D-41CB-B2BE-AB6578293E76}" scale="130" showGridLines="0" printArea="1">
      <selection activeCell="M20" sqref="M20"/>
      <colBreaks count="1" manualBreakCount="1">
        <brk id="6" max="20" man="1"/>
      </colBreaks>
      <pageMargins left="0.25" right="0.25" top="0.75" bottom="0.75" header="0.3" footer="0.3"/>
      <pageSetup paperSize="9" scale="79"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79" orientation="portrait" horizontalDpi="300" verticalDpi="300" r:id="rId60"/>
  <headerFooter>
    <oddFooter>&amp;C- &amp;P -</oddFooter>
  </headerFooter>
  <colBreaks count="1" manualBreakCount="1">
    <brk id="6" max="20" man="1"/>
  </colBreaks>
  <drawing r:id="rId6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7"/>
  <sheetViews>
    <sheetView showGridLines="0" topLeftCell="J1" zoomScaleNormal="130" zoomScaleSheetLayoutView="100" workbookViewId="0">
      <selection activeCell="I20" sqref="I20"/>
    </sheetView>
  </sheetViews>
  <sheetFormatPr defaultColWidth="9" defaultRowHeight="13.5"/>
  <cols>
    <col min="1" max="2" width="10.625" style="209" customWidth="1"/>
    <col min="3" max="3" width="12.5" style="209" customWidth="1"/>
    <col min="4" max="4" width="12.25" style="209" customWidth="1"/>
    <col min="5" max="7" width="12.5" style="209" customWidth="1"/>
    <col min="8" max="8" width="10.75" style="209" customWidth="1"/>
    <col min="9" max="9" width="6.25" style="209" customWidth="1"/>
    <col min="10" max="17" width="9" style="209"/>
    <col min="18" max="18" width="9.25" style="209" bestFit="1" customWidth="1"/>
    <col min="19" max="20" width="9" style="209"/>
    <col min="21" max="21" width="13.125" style="209" customWidth="1"/>
    <col min="22" max="22" width="13.875" style="209" customWidth="1"/>
    <col min="23" max="23" width="6.875" style="209" customWidth="1"/>
    <col min="24" max="16384" width="9" style="209"/>
  </cols>
  <sheetData>
    <row r="1" spans="1:10">
      <c r="H1" s="271" t="s">
        <v>399</v>
      </c>
    </row>
    <row r="2" spans="1:10">
      <c r="A2" s="209" t="s">
        <v>1102</v>
      </c>
      <c r="J2" s="209" t="s">
        <v>1102</v>
      </c>
    </row>
    <row r="4" spans="1:10" ht="37.5" customHeight="1">
      <c r="A4" s="438" t="s">
        <v>933</v>
      </c>
      <c r="B4" s="438" t="s">
        <v>344</v>
      </c>
      <c r="C4" s="438" t="s">
        <v>1101</v>
      </c>
      <c r="D4" s="438" t="s">
        <v>1100</v>
      </c>
      <c r="E4" s="391" t="s">
        <v>1099</v>
      </c>
      <c r="F4" s="438" t="s">
        <v>1098</v>
      </c>
      <c r="G4" s="443" t="s">
        <v>1097</v>
      </c>
    </row>
    <row r="5" spans="1:10" ht="22.5" customHeight="1">
      <c r="A5" s="433">
        <v>2010</v>
      </c>
      <c r="B5" s="433" t="s">
        <v>1093</v>
      </c>
      <c r="C5" s="479">
        <v>67405731</v>
      </c>
      <c r="D5" s="482">
        <v>9272095</v>
      </c>
      <c r="E5" s="481">
        <v>13.7</v>
      </c>
      <c r="F5" s="482">
        <v>1924031</v>
      </c>
      <c r="G5" s="482">
        <v>11196126</v>
      </c>
    </row>
    <row r="6" spans="1:10" ht="22.5" customHeight="1">
      <c r="A6" s="432">
        <v>2011</v>
      </c>
      <c r="B6" s="433" t="s">
        <v>1092</v>
      </c>
      <c r="C6" s="479">
        <v>67188428</v>
      </c>
      <c r="D6" s="479">
        <v>8953188</v>
      </c>
      <c r="E6" s="481">
        <v>13.3</v>
      </c>
      <c r="F6" s="479">
        <v>1924416</v>
      </c>
      <c r="G6" s="479">
        <v>10877604</v>
      </c>
    </row>
    <row r="7" spans="1:10" ht="22.5" customHeight="1">
      <c r="A7" s="432">
        <v>2012</v>
      </c>
      <c r="B7" s="433" t="s">
        <v>1091</v>
      </c>
      <c r="C7" s="479">
        <v>66465536</v>
      </c>
      <c r="D7" s="480">
        <v>11104721</v>
      </c>
      <c r="E7" s="483">
        <v>16.71</v>
      </c>
      <c r="F7" s="480">
        <v>1924772</v>
      </c>
      <c r="G7" s="480">
        <v>13029493</v>
      </c>
    </row>
    <row r="8" spans="1:10" ht="22.5" customHeight="1">
      <c r="A8" s="432">
        <v>2013</v>
      </c>
      <c r="B8" s="433" t="s">
        <v>1090</v>
      </c>
      <c r="C8" s="479">
        <v>67776793</v>
      </c>
      <c r="D8" s="482">
        <v>12346640</v>
      </c>
      <c r="E8" s="481">
        <v>18.2</v>
      </c>
      <c r="F8" s="482">
        <v>1924913</v>
      </c>
      <c r="G8" s="482">
        <v>14271553</v>
      </c>
    </row>
    <row r="9" spans="1:10" ht="22.5" customHeight="1">
      <c r="A9" s="432">
        <v>2014</v>
      </c>
      <c r="B9" s="433" t="s">
        <v>1089</v>
      </c>
      <c r="C9" s="479">
        <v>68162431</v>
      </c>
      <c r="D9" s="480">
        <v>12888445</v>
      </c>
      <c r="E9" s="481">
        <v>18.899999999999999</v>
      </c>
      <c r="F9" s="480">
        <v>1025117</v>
      </c>
      <c r="G9" s="480">
        <v>13913562</v>
      </c>
    </row>
    <row r="10" spans="1:10" ht="22.5" customHeight="1">
      <c r="A10" s="432">
        <v>2015</v>
      </c>
      <c r="B10" s="433" t="s">
        <v>1088</v>
      </c>
      <c r="C10" s="479">
        <v>68464793</v>
      </c>
      <c r="D10" s="480">
        <v>13900275</v>
      </c>
      <c r="E10" s="481">
        <v>20.3</v>
      </c>
      <c r="F10" s="480">
        <v>1025309</v>
      </c>
      <c r="G10" s="480">
        <v>14925584</v>
      </c>
    </row>
    <row r="11" spans="1:10" ht="22.5" customHeight="1">
      <c r="A11" s="432">
        <v>2016</v>
      </c>
      <c r="B11" s="433" t="s">
        <v>1087</v>
      </c>
      <c r="C11" s="479">
        <v>67264598</v>
      </c>
      <c r="D11" s="480">
        <v>12420377</v>
      </c>
      <c r="E11" s="481">
        <v>18.5</v>
      </c>
      <c r="F11" s="480">
        <v>1025320</v>
      </c>
      <c r="G11" s="480">
        <v>13445697</v>
      </c>
    </row>
    <row r="12" spans="1:10" ht="22.5" customHeight="1">
      <c r="A12" s="432">
        <v>2017</v>
      </c>
      <c r="B12" s="433" t="s">
        <v>1086</v>
      </c>
      <c r="C12" s="479">
        <v>67407452</v>
      </c>
      <c r="D12" s="480">
        <v>11920465</v>
      </c>
      <c r="E12" s="481">
        <v>17.7</v>
      </c>
      <c r="F12" s="480">
        <v>1025330</v>
      </c>
      <c r="G12" s="480">
        <v>12945795</v>
      </c>
    </row>
    <row r="13" spans="1:10" ht="22.5" customHeight="1">
      <c r="A13" s="433">
        <v>2018</v>
      </c>
      <c r="B13" s="433" t="s">
        <v>1085</v>
      </c>
      <c r="C13" s="479">
        <v>68306533</v>
      </c>
      <c r="D13" s="477">
        <v>13520558</v>
      </c>
      <c r="E13" s="478">
        <v>19.8</v>
      </c>
      <c r="F13" s="477">
        <v>340</v>
      </c>
      <c r="G13" s="477">
        <v>13520898</v>
      </c>
    </row>
    <row r="14" spans="1:10" ht="22.5" customHeight="1">
      <c r="A14" s="432">
        <v>2019</v>
      </c>
      <c r="B14" s="50" t="s">
        <v>352</v>
      </c>
      <c r="C14" s="475">
        <v>68572944</v>
      </c>
      <c r="D14" s="475">
        <v>10930649</v>
      </c>
      <c r="E14" s="476">
        <v>15.9</v>
      </c>
      <c r="F14" s="475">
        <v>340</v>
      </c>
      <c r="G14" s="475">
        <v>10930989</v>
      </c>
    </row>
    <row r="15" spans="1:10" ht="22.5" customHeight="1">
      <c r="A15" s="428">
        <v>2020</v>
      </c>
      <c r="B15" s="439" t="s">
        <v>556</v>
      </c>
      <c r="C15" s="473">
        <v>70309603</v>
      </c>
      <c r="D15" s="473">
        <v>12610729</v>
      </c>
      <c r="E15" s="474">
        <v>17.899999999999999</v>
      </c>
      <c r="F15" s="473">
        <v>340</v>
      </c>
      <c r="G15" s="473">
        <v>12611069</v>
      </c>
    </row>
    <row r="16" spans="1:10" ht="22.5" customHeight="1">
      <c r="A16" s="743">
        <v>2021</v>
      </c>
      <c r="B16" s="427" t="s">
        <v>585</v>
      </c>
      <c r="C16" s="745">
        <v>73189627</v>
      </c>
      <c r="D16" s="745">
        <v>15580827</v>
      </c>
      <c r="E16" s="746">
        <f>ROUND(D16/C16,3)*100</f>
        <v>21.3</v>
      </c>
      <c r="F16" s="745">
        <v>1804347</v>
      </c>
      <c r="G16" s="745">
        <f>+D16+F16</f>
        <v>17385174</v>
      </c>
    </row>
    <row r="17" spans="1:7" ht="22.5" customHeight="1">
      <c r="A17" s="743">
        <v>2022</v>
      </c>
      <c r="B17" s="427" t="s">
        <v>632</v>
      </c>
      <c r="C17" s="745">
        <v>71642847</v>
      </c>
      <c r="D17" s="745">
        <v>16176958</v>
      </c>
      <c r="E17" s="746">
        <f>ROUND(D17/C17,3)*100</f>
        <v>22.6</v>
      </c>
      <c r="F17" s="745">
        <v>1792009</v>
      </c>
      <c r="G17" s="745">
        <f>+D17+F17</f>
        <v>17968967</v>
      </c>
    </row>
    <row r="18" spans="1:7" ht="22.5" customHeight="1">
      <c r="A18" s="1084">
        <v>2023</v>
      </c>
      <c r="B18" s="1080" t="s">
        <v>1593</v>
      </c>
      <c r="C18" s="1085">
        <v>73039000</v>
      </c>
      <c r="D18" s="1085">
        <v>16277098</v>
      </c>
      <c r="E18" s="1086">
        <f>ROUND(D18/C18,3)*100</f>
        <v>22.3</v>
      </c>
      <c r="F18" s="1085">
        <v>2139396</v>
      </c>
      <c r="G18" s="1085">
        <f>+D18+F18</f>
        <v>18416494</v>
      </c>
    </row>
    <row r="19" spans="1:7" ht="22.5" customHeight="1"/>
    <row r="20" spans="1:7" ht="22.5" customHeight="1"/>
    <row r="21" spans="1:7" ht="22.5" customHeight="1"/>
    <row r="22" spans="1:7" ht="22.5" customHeight="1"/>
    <row r="23" spans="1:7" ht="22.5" customHeight="1"/>
    <row r="24" spans="1:7" ht="22.5" customHeight="1"/>
    <row r="25" spans="1:7" ht="22.5" customHeight="1"/>
    <row r="26" spans="1:7" ht="22.5" customHeight="1"/>
    <row r="27" spans="1:7" ht="22.5" customHeight="1"/>
  </sheetData>
  <customSheetViews>
    <customSheetView guid="{7638DF67-4320-4B2E-8CED-F30400A22A6F}"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1"/>
      <headerFooter>
        <oddFooter>&amp;C- &amp;P -</oddFooter>
      </headerFooter>
    </customSheetView>
    <customSheetView guid="{033C36F7-E1E4-46BF-954B-BBA7310CE75C}" showGridLines="0" topLeftCell="J1">
      <selection activeCell="I20" sqref="I20"/>
      <colBreaks count="1" manualBreakCount="1">
        <brk id="8" max="22" man="1"/>
      </colBreaks>
      <pageMargins left="0.25" right="0.25" top="0.75" bottom="0.75" header="0.3" footer="0.3"/>
      <pageSetup paperSize="9" scale="79" orientation="portrait" horizontalDpi="300" verticalDpi="300" r:id="rId2"/>
      <headerFooter>
        <oddFooter>&amp;C- &amp;P -</oddFooter>
      </headerFooter>
    </customSheetView>
    <customSheetView guid="{36472B0F-2A8F-4437-8A5B-DB8B4B6E968E}"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3"/>
      <headerFooter>
        <oddFooter>&amp;C- &amp;P -</oddFooter>
      </headerFooter>
    </customSheetView>
    <customSheetView guid="{2D0A6E8D-0408-4801-8FAA-C5FD88FF0EC2}" showGridLines="0" topLeftCell="J1">
      <selection activeCell="I20" sqref="I20"/>
      <colBreaks count="1" manualBreakCount="1">
        <brk id="8" max="22" man="1"/>
      </colBreaks>
      <pageMargins left="0.25" right="0.25" top="0.75" bottom="0.75" header="0.3" footer="0.3"/>
      <pageSetup paperSize="9" scale="79" orientation="portrait" horizontalDpi="300" verticalDpi="300" r:id="rId4"/>
      <headerFooter>
        <oddFooter>&amp;C- &amp;P -</oddFooter>
      </headerFooter>
    </customSheetView>
    <customSheetView guid="{CCAE2F8D-A096-471A-A5DB-761473E75C80}"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5"/>
      <headerFooter>
        <oddFooter>&amp;C- &amp;P -</oddFooter>
      </headerFooter>
    </customSheetView>
    <customSheetView guid="{A70FDA42-82B2-4F14-8984-2E2044C05861}" showGridLines="0" topLeftCell="J1">
      <selection activeCell="I20" sqref="I20"/>
      <colBreaks count="1" manualBreakCount="1">
        <brk id="8" max="22" man="1"/>
      </colBreaks>
      <pageMargins left="0.25" right="0.25" top="0.75" bottom="0.75" header="0.3" footer="0.3"/>
      <pageSetup paperSize="9" scale="79" orientation="portrait" horizontalDpi="300" verticalDpi="300" r:id="rId6"/>
      <headerFooter>
        <oddFooter>&amp;C- &amp;P -</oddFooter>
      </headerFooter>
    </customSheetView>
    <customSheetView guid="{F8F8F397-D6A3-4BD0-9E53-3D39483D1CBF}" showGridLines="0" topLeftCell="J1">
      <selection activeCell="I20" sqref="I20"/>
      <colBreaks count="1" manualBreakCount="1">
        <brk id="8" max="22" man="1"/>
      </colBreaks>
      <pageMargins left="0.25" right="0.25" top="0.75" bottom="0.75" header="0.3" footer="0.3"/>
      <pageSetup paperSize="9" scale="79" orientation="portrait" horizontalDpi="300" verticalDpi="300" r:id="rId7"/>
      <headerFooter>
        <oddFooter>&amp;C- &amp;P -</oddFooter>
      </headerFooter>
    </customSheetView>
    <customSheetView guid="{D673FFEC-E07D-49B9-A0FC-BCF5FDFD2C67}" showGridLines="0" topLeftCell="J1">
      <selection activeCell="D19" sqref="D19"/>
      <colBreaks count="1" manualBreakCount="1">
        <brk id="8" max="22" man="1"/>
      </colBreaks>
      <pageMargins left="0.25" right="0.25" top="0.75" bottom="0.75" header="0.3" footer="0.3"/>
      <pageSetup paperSize="9" scale="79" orientation="portrait" horizontalDpi="300" verticalDpi="300" r:id="rId8"/>
      <headerFooter>
        <oddFooter>&amp;C- &amp;P -</oddFooter>
      </headerFooter>
    </customSheetView>
    <customSheetView guid="{EE98275F-E3BA-4A7E-BE2A-0F7F35847352}"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9"/>
      <headerFooter>
        <oddFooter>&amp;C- &amp;P -</oddFooter>
      </headerFooter>
    </customSheetView>
    <customSheetView guid="{97E03D02-D480-4666-A6E1-59D4144B3FD9}"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10"/>
      <headerFooter>
        <oddFooter>&amp;C- &amp;P -</oddFooter>
      </headerFooter>
    </customSheetView>
    <customSheetView guid="{9A3FFD83-48B2-47DA-8A5E-53892F5AF928}" showGridLines="0" printArea="1">
      <selection activeCell="D19" sqref="D19"/>
      <colBreaks count="1" manualBreakCount="1">
        <brk id="8" max="22" man="1"/>
      </colBreaks>
      <pageMargins left="0.25" right="0.25" top="0.75" bottom="0.75" header="0.3" footer="0.3"/>
      <pageSetup paperSize="9" scale="79" orientation="portrait" horizontalDpi="300" verticalDpi="300" r:id="rId11"/>
      <headerFooter>
        <oddFooter>&amp;C- &amp;P -</oddFooter>
      </headerFooter>
    </customSheetView>
    <customSheetView guid="{717D5D0E-03BD-42FE-B02F-A9FF9CADF1A5}" showGridLines="0" topLeftCell="J1">
      <selection activeCell="I20" sqref="I20"/>
      <colBreaks count="1" manualBreakCount="1">
        <brk id="8" max="22" man="1"/>
      </colBreaks>
      <pageMargins left="0.25" right="0.25" top="0.75" bottom="0.75" header="0.3" footer="0.3"/>
      <pageSetup paperSize="9" scale="79" orientation="portrait" horizontalDpi="300" verticalDpi="300" r:id="rId12"/>
      <headerFooter>
        <oddFooter>&amp;C- &amp;P -</oddFooter>
      </headerFooter>
    </customSheetView>
    <customSheetView guid="{30A2590E-B68F-488E-B4E2-55E3D8A53AAC}" showGridLines="0" topLeftCell="J1">
      <selection activeCell="D19" sqref="D19"/>
      <colBreaks count="1" manualBreakCount="1">
        <brk id="8" max="22" man="1"/>
      </colBreaks>
      <pageMargins left="0.25" right="0.25" top="0.75" bottom="0.75" header="0.3" footer="0.3"/>
      <pageSetup paperSize="9" scale="79" orientation="portrait" horizontalDpi="300" verticalDpi="300" r:id="rId13"/>
      <headerFooter>
        <oddFooter>&amp;C- &amp;P -</oddFooter>
      </headerFooter>
    </customSheetView>
    <customSheetView guid="{031DD57E-C293-423A-8DF7-B2FDC9241663}" showGridLines="0" topLeftCell="J1">
      <selection activeCell="D19" sqref="D19"/>
      <colBreaks count="1" manualBreakCount="1">
        <brk id="8" max="22" man="1"/>
      </colBreaks>
      <pageMargins left="0.25" right="0.25" top="0.75" bottom="0.75" header="0.3" footer="0.3"/>
      <pageSetup paperSize="9" scale="79" orientation="portrait" horizontalDpi="300" verticalDpi="300" r:id="rId14"/>
      <headerFooter>
        <oddFooter>&amp;C- &amp;P -</oddFooter>
      </headerFooter>
    </customSheetView>
    <customSheetView guid="{F9B3178F-FE3C-420E-BE2A-18A94A5552B8}" showGridLines="0" topLeftCell="J1">
      <selection activeCell="D19" sqref="D19"/>
      <colBreaks count="1" manualBreakCount="1">
        <brk id="8" max="22" man="1"/>
      </colBreaks>
      <pageMargins left="0.25" right="0.25" top="0.75" bottom="0.75" header="0.3" footer="0.3"/>
      <pageSetup paperSize="9" scale="79" orientation="portrait" horizontalDpi="300" verticalDpi="300" r:id="rId15"/>
      <headerFooter>
        <oddFooter>&amp;C- &amp;P -</oddFooter>
      </headerFooter>
    </customSheetView>
    <customSheetView guid="{F314B098-4B95-4B92-8423-CB04A69922DF}"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16"/>
      <headerFooter>
        <oddFooter>&amp;C- &amp;P -</oddFooter>
      </headerFooter>
    </customSheetView>
    <customSheetView guid="{BBA60712-7519-46EB-A3CF-B043CF2D8D90}"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17"/>
      <headerFooter>
        <oddFooter>&amp;C- &amp;P -</oddFooter>
      </headerFooter>
    </customSheetView>
    <customSheetView guid="{FAEA9D20-506D-4159-8291-B8ED06C29A08}" showGridLines="0" topLeftCell="J1">
      <selection activeCell="I20" sqref="I20"/>
      <colBreaks count="1" manualBreakCount="1">
        <brk id="8" max="22" man="1"/>
      </colBreaks>
      <pageMargins left="0.25" right="0.25" top="0.75" bottom="0.75" header="0.3" footer="0.3"/>
      <pageSetup paperSize="9" scale="79" orientation="portrait" horizontalDpi="300" verticalDpi="300" r:id="rId18"/>
      <headerFooter>
        <oddFooter>&amp;C- &amp;P -</oddFooter>
      </headerFooter>
    </customSheetView>
    <customSheetView guid="{499C3B7B-ECFB-4FFB-BA0B-0B7B9DCC326F}"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19"/>
      <headerFooter>
        <oddFooter>&amp;C- &amp;P -</oddFooter>
      </headerFooter>
    </customSheetView>
    <customSheetView guid="{582EB886-5348-41F7-B6C3-7D5782D3ACD9}" showGridLines="0" topLeftCell="J1">
      <selection activeCell="I20" sqref="I20"/>
      <colBreaks count="1" manualBreakCount="1">
        <brk id="8" max="22" man="1"/>
      </colBreaks>
      <pageMargins left="0.25" right="0.25" top="0.75" bottom="0.75" header="0.3" footer="0.3"/>
      <pageSetup paperSize="9" scale="79" orientation="portrait" horizontalDpi="300" verticalDpi="300" r:id="rId20"/>
      <headerFooter>
        <oddFooter>&amp;C- &amp;P -</oddFooter>
      </headerFooter>
    </customSheetView>
    <customSheetView guid="{67A28A89-E198-4A6E-809F-7C1EE1D592B0}" showGridLines="0" printArea="1">
      <selection activeCell="I20" sqref="I20"/>
      <colBreaks count="1" manualBreakCount="1">
        <brk id="8" max="22" man="1"/>
      </colBreaks>
      <pageMargins left="0.25" right="0.25" top="0.75" bottom="0.75" header="0.3" footer="0.3"/>
      <pageSetup paperSize="9" scale="79" orientation="portrait" horizontalDpi="300" verticalDpi="300" r:id="rId21"/>
      <headerFooter>
        <oddFooter>&amp;C- &amp;P -</oddFooter>
      </headerFooter>
    </customSheetView>
    <customSheetView guid="{CED0B8D9-B004-48AD-A858-70C151F3F6A0}" showGridLines="0" topLeftCell="J1">
      <colBreaks count="1" manualBreakCount="1">
        <brk id="8" max="22" man="1"/>
      </colBreaks>
      <pageMargins left="0.25" right="0.25" top="0.75" bottom="0.75" header="0.3" footer="0.3"/>
      <pageSetup paperSize="9" scale="79" orientation="portrait" horizontalDpi="300" verticalDpi="300" r:id="rId22"/>
      <headerFooter>
        <oddFooter>&amp;C- &amp;P -</oddFooter>
      </headerFooter>
    </customSheetView>
    <customSheetView guid="{76A99285-706C-47CC-88FC-63EDE717FCB7}" showGridLines="0" topLeftCell="J1">
      <colBreaks count="1" manualBreakCount="1">
        <brk id="8" max="22" man="1"/>
      </colBreaks>
      <pageMargins left="0.25" right="0.25" top="0.75" bottom="0.75" header="0.3" footer="0.3"/>
      <pageSetup paperSize="9" scale="79" orientation="portrait" horizontalDpi="300" verticalDpi="300" r:id="rId23"/>
      <headerFooter>
        <oddFooter>&amp;C- &amp;P -</oddFooter>
      </headerFooter>
    </customSheetView>
    <customSheetView guid="{00865AC3-5823-4499-87D6-A32864153DFC}" showGridLines="0" topLeftCell="J1">
      <colBreaks count="1" manualBreakCount="1">
        <brk id="8" max="22" man="1"/>
      </colBreaks>
      <pageMargins left="0.25" right="0.25" top="0.75" bottom="0.75" header="0.3" footer="0.3"/>
      <pageSetup paperSize="9" scale="79" orientation="portrait" horizontalDpi="300" verticalDpi="300" r:id="rId24"/>
      <headerFooter>
        <oddFooter>&amp;C- &amp;P -</oddFooter>
      </headerFooter>
    </customSheetView>
    <customSheetView guid="{441DB8A6-A33C-419D-875A-3F2FFBE6E0E8}" showGridLines="0" topLeftCell="J1">
      <colBreaks count="1" manualBreakCount="1">
        <brk id="8" max="22" man="1"/>
      </colBreaks>
      <pageMargins left="0.25" right="0.25" top="0.75" bottom="0.75" header="0.3" footer="0.3"/>
      <pageSetup paperSize="9" scale="79" orientation="portrait" horizontalDpi="300" verticalDpi="300" r:id="rId25"/>
      <headerFooter>
        <oddFooter>&amp;C- &amp;P -</oddFooter>
      </headerFooter>
    </customSheetView>
    <customSheetView guid="{2BC28E4B-9C81-4843-8B55-63150A8DD92B}" showGridLines="0" topLeftCell="J1">
      <colBreaks count="1" manualBreakCount="1">
        <brk id="8" max="22" man="1"/>
      </colBreaks>
      <pageMargins left="0.25" right="0.25" top="0.75" bottom="0.75" header="0.3" footer="0.3"/>
      <pageSetup paperSize="9" scale="79" orientation="portrait" horizontalDpi="300" verticalDpi="300" r:id="rId26"/>
      <headerFooter>
        <oddFooter>&amp;C- &amp;P -</oddFooter>
      </headerFooter>
    </customSheetView>
    <customSheetView guid="{CEC8D9A4-667A-441A-B348-38BA69B851DA}" showGridLines="0" topLeftCell="J1">
      <colBreaks count="1" manualBreakCount="1">
        <brk id="8" max="22" man="1"/>
      </colBreaks>
      <pageMargins left="0.25" right="0.25" top="0.75" bottom="0.75" header="0.3" footer="0.3"/>
      <pageSetup paperSize="9" scale="79" orientation="portrait" horizontalDpi="300" verticalDpi="300" r:id="rId27"/>
      <headerFooter>
        <oddFooter>&amp;C- &amp;P -</oddFooter>
      </headerFooter>
    </customSheetView>
    <customSheetView guid="{84F041DC-148A-40FE-A6D1-68C2D054DF55}" showGridLines="0" topLeftCell="J1">
      <colBreaks count="1" manualBreakCount="1">
        <brk id="8" max="22" man="1"/>
      </colBreaks>
      <pageMargins left="0.25" right="0.25" top="0.75" bottom="0.75" header="0.3" footer="0.3"/>
      <pageSetup paperSize="9" scale="79" orientation="portrait" horizontalDpi="300" verticalDpi="300" r:id="rId28"/>
      <headerFooter>
        <oddFooter>&amp;C- &amp;P -</oddFooter>
      </headerFooter>
    </customSheetView>
    <customSheetView guid="{EA8DD5C4-37CD-4D83-93C6-8AAE3FA22626}" showGridLines="0" topLeftCell="J1">
      <colBreaks count="1" manualBreakCount="1">
        <brk id="8" max="22" man="1"/>
      </colBreaks>
      <pageMargins left="0.25" right="0.25" top="0.75" bottom="0.75" header="0.3" footer="0.3"/>
      <pageSetup paperSize="9" scale="79" orientation="portrait" horizontalDpi="300" verticalDpi="300" r:id="rId29"/>
      <headerFooter>
        <oddFooter>&amp;C- &amp;P -</oddFooter>
      </headerFooter>
    </customSheetView>
    <customSheetView guid="{EB719729-E4E7-4A6B-A0F2-B45634A8A39C}" showGridLines="0" topLeftCell="J1">
      <colBreaks count="1" manualBreakCount="1">
        <brk id="8" max="22" man="1"/>
      </colBreaks>
      <pageMargins left="0.25" right="0.25" top="0.75" bottom="0.75" header="0.3" footer="0.3"/>
      <pageSetup paperSize="9" scale="79" orientation="portrait" horizontalDpi="300" verticalDpi="300" r:id="rId30"/>
      <headerFooter>
        <oddFooter>&amp;C- &amp;P -</oddFooter>
      </headerFooter>
    </customSheetView>
    <customSheetView guid="{3BCE3315-BEC0-4AD9-A818-0BC0D795FE7B}" showGridLines="0" printArea="1" topLeftCell="J1">
      <colBreaks count="1" manualBreakCount="1">
        <brk id="8" max="22" man="1"/>
      </colBreaks>
      <pageMargins left="0.25" right="0.25" top="0.75" bottom="0.75" header="0.3" footer="0.3"/>
      <pageSetup paperSize="9" scale="79" orientation="portrait" horizontalDpi="300" verticalDpi="300" r:id="rId31"/>
      <headerFooter>
        <oddFooter>&amp;C- &amp;P -</oddFooter>
      </headerFooter>
    </customSheetView>
    <customSheetView guid="{D5E8139D-26D3-42E5-96BB-6121322C48CB}" showGridLines="0">
      <selection activeCell="I20" sqref="I20"/>
      <colBreaks count="1" manualBreakCount="1">
        <brk id="8" max="22" man="1"/>
      </colBreaks>
      <pageMargins left="0.25" right="0.25" top="0.75" bottom="0.75" header="0.3" footer="0.3"/>
      <pageSetup paperSize="9" scale="79" orientation="portrait" horizontalDpi="300" verticalDpi="300" r:id="rId32"/>
      <headerFooter>
        <oddFooter>&amp;C- &amp;P -</oddFooter>
      </headerFooter>
    </customSheetView>
    <customSheetView guid="{A7A537DD-3639-4028-8374-24EF93F7F50D}" showGridLines="0" printArea="1">
      <selection activeCell="I20" sqref="I20"/>
      <colBreaks count="1" manualBreakCount="1">
        <brk id="8" max="22" man="1"/>
      </colBreaks>
      <pageMargins left="0.25" right="0.25" top="0.75" bottom="0.75" header="0.3" footer="0.3"/>
      <pageSetup paperSize="9" scale="79" orientation="portrait" horizontalDpi="300" verticalDpi="300" r:id="rId33"/>
      <headerFooter>
        <oddFooter>&amp;C- &amp;P -</oddFooter>
      </headerFooter>
    </customSheetView>
    <customSheetView guid="{0B51740E-E870-447D-82CF-F9426A0FDB8A}" showGridLines="0" topLeftCell="J1">
      <selection activeCell="I20" sqref="I20"/>
      <colBreaks count="1" manualBreakCount="1">
        <brk id="8" max="22" man="1"/>
      </colBreaks>
      <pageMargins left="0.25" right="0.25" top="0.75" bottom="0.75" header="0.3" footer="0.3"/>
      <pageSetup paperSize="9" scale="79" orientation="portrait" horizontalDpi="300" verticalDpi="300" r:id="rId34"/>
      <headerFooter>
        <oddFooter>&amp;C- &amp;P -</oddFooter>
      </headerFooter>
    </customSheetView>
    <customSheetView guid="{B25978DA-B72A-4DF3-B7F6-0B7323E18582}" showGridLines="0" topLeftCell="J1">
      <selection activeCell="I20" sqref="I20"/>
      <colBreaks count="1" manualBreakCount="1">
        <brk id="8" max="22" man="1"/>
      </colBreaks>
      <pageMargins left="0.25" right="0.25" top="0.75" bottom="0.75" header="0.3" footer="0.3"/>
      <pageSetup paperSize="9" scale="79" orientation="portrait" horizontalDpi="300" verticalDpi="300" r:id="rId35"/>
      <headerFooter>
        <oddFooter>&amp;C- &amp;P -</oddFooter>
      </headerFooter>
    </customSheetView>
    <customSheetView guid="{1FD8CC80-ABBD-4004-965D-7C3A94C6060A}"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36"/>
      <headerFooter>
        <oddFooter>&amp;C- &amp;P -</oddFooter>
      </headerFooter>
    </customSheetView>
    <customSheetView guid="{4B3B3520-A8B7-4246-A658-5E3046C11156}"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37"/>
      <headerFooter>
        <oddFooter>&amp;C- &amp;P -</oddFooter>
      </headerFooter>
    </customSheetView>
    <customSheetView guid="{8AC86257-3275-45B0-9EB5-FCC978284538}" showGridLines="0" topLeftCell="J1">
      <selection activeCell="I20" sqref="I20"/>
      <colBreaks count="1" manualBreakCount="1">
        <brk id="8" max="22" man="1"/>
      </colBreaks>
      <pageMargins left="0.25" right="0.25" top="0.75" bottom="0.75" header="0.3" footer="0.3"/>
      <pageSetup paperSize="9" scale="79" orientation="portrait" horizontalDpi="300" verticalDpi="300" r:id="rId38"/>
      <headerFooter>
        <oddFooter>&amp;C- &amp;P -</oddFooter>
      </headerFooter>
    </customSheetView>
    <customSheetView guid="{E45D6C9F-29CA-4814-BB11-FCF7794E8FD9}"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39"/>
      <headerFooter>
        <oddFooter>&amp;C- &amp;P -</oddFooter>
      </headerFooter>
    </customSheetView>
    <customSheetView guid="{8B4E2514-D1F2-4DC0-817C-9C588D7DCCCB}"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40"/>
      <headerFooter>
        <oddFooter>&amp;C- &amp;P -</oddFooter>
      </headerFooter>
    </customSheetView>
    <customSheetView guid="{C0326AA0-4A84-4874-8CF5-FBF582EDE8E4}"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41"/>
      <headerFooter>
        <oddFooter>&amp;C- &amp;P -</oddFooter>
      </headerFooter>
    </customSheetView>
    <customSheetView guid="{59B93C71-A242-4D48-B468-4BF3F954629F}"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42"/>
      <headerFooter>
        <oddFooter>&amp;C- &amp;P -</oddFooter>
      </headerFooter>
    </customSheetView>
    <customSheetView guid="{1E58E4D1-4C75-4B8C-BEB1-17A46DD86746}" showGridLines="0" topLeftCell="J1">
      <selection activeCell="I20" sqref="I20"/>
      <colBreaks count="1" manualBreakCount="1">
        <brk id="8" max="22" man="1"/>
      </colBreaks>
      <pageMargins left="0.25" right="0.25" top="0.75" bottom="0.75" header="0.3" footer="0.3"/>
      <pageSetup paperSize="9" scale="79" orientation="portrait" horizontalDpi="300" verticalDpi="300" r:id="rId43"/>
      <headerFooter>
        <oddFooter>&amp;C- &amp;P -</oddFooter>
      </headerFooter>
    </customSheetView>
    <customSheetView guid="{D71B0015-E1E5-4683-BC96-4B8372B0A92C}"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44"/>
      <headerFooter>
        <oddFooter>&amp;C- &amp;P -</oddFooter>
      </headerFooter>
    </customSheetView>
    <customSheetView guid="{7A9295A9-5D4A-4252-8AE5-EAA229FB3161}"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45"/>
      <headerFooter>
        <oddFooter>&amp;C- &amp;P -</oddFooter>
      </headerFooter>
    </customSheetView>
    <customSheetView guid="{034C4040-D496-4677-9760-C8AFC8A3816C}" showGridLines="0" topLeftCell="J1">
      <selection activeCell="I20" sqref="I20"/>
      <colBreaks count="1" manualBreakCount="1">
        <brk id="8" max="22" man="1"/>
      </colBreaks>
      <pageMargins left="0.25" right="0.25" top="0.75" bottom="0.75" header="0.3" footer="0.3"/>
      <pageSetup paperSize="9" scale="79" orientation="portrait" horizontalDpi="300" verticalDpi="300" r:id="rId46"/>
      <headerFooter>
        <oddFooter>&amp;C- &amp;P -</oddFooter>
      </headerFooter>
    </customSheetView>
    <customSheetView guid="{430D13A4-4EC3-4F3B-94F5-67B604D20D98}"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47"/>
      <headerFooter>
        <oddFooter>&amp;C- &amp;P -</oddFooter>
      </headerFooter>
    </customSheetView>
    <customSheetView guid="{337CCED3-5E6B-4E3D-BC98-489707EF974E}" showGridLines="0" printArea="1">
      <selection activeCell="I20" sqref="I20"/>
      <colBreaks count="1" manualBreakCount="1">
        <brk id="8" max="22" man="1"/>
      </colBreaks>
      <pageMargins left="0.25" right="0.25" top="0.75" bottom="0.75" header="0.3" footer="0.3"/>
      <pageSetup paperSize="9" scale="79" orientation="portrait" horizontalDpi="300" verticalDpi="300" r:id="rId48"/>
      <headerFooter>
        <oddFooter>&amp;C- &amp;P -</oddFooter>
      </headerFooter>
    </customSheetView>
    <customSheetView guid="{0EDD8A79-DA95-4C03-AB90-8EF8BEF7366A}" showGridLines="0" topLeftCell="J1">
      <selection activeCell="I20" sqref="I20"/>
      <colBreaks count="1" manualBreakCount="1">
        <brk id="8" max="22" man="1"/>
      </colBreaks>
      <pageMargins left="0.25" right="0.25" top="0.75" bottom="0.75" header="0.3" footer="0.3"/>
      <pageSetup paperSize="9" scale="79" orientation="portrait" horizontalDpi="300" verticalDpi="300" r:id="rId49"/>
      <headerFooter>
        <oddFooter>&amp;C- &amp;P -</oddFooter>
      </headerFooter>
    </customSheetView>
    <customSheetView guid="{214495F1-9B71-47E5-887D-A07A1A95C8B8}" showGridLines="0" topLeftCell="J1">
      <selection activeCell="I20" sqref="I20"/>
      <colBreaks count="1" manualBreakCount="1">
        <brk id="8" max="22" man="1"/>
      </colBreaks>
      <pageMargins left="0.25" right="0.25" top="0.75" bottom="0.75" header="0.3" footer="0.3"/>
      <pageSetup paperSize="9" scale="79" orientation="portrait" horizontalDpi="300" verticalDpi="300" r:id="rId50"/>
      <headerFooter>
        <oddFooter>&amp;C- &amp;P -</oddFooter>
      </headerFooter>
    </customSheetView>
    <customSheetView guid="{CD8CBEF9-02F2-47BF-8155-972E366007BB}"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51"/>
      <headerFooter>
        <oddFooter>&amp;C- &amp;P -</oddFooter>
      </headerFooter>
    </customSheetView>
    <customSheetView guid="{BD61EDB6-A93F-4890-AEDE-32E26E64EB3F}"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52"/>
      <headerFooter>
        <oddFooter>&amp;C- &amp;P -</oddFooter>
      </headerFooter>
    </customSheetView>
    <customSheetView guid="{2551149C-B400-4FF7-9C66-7D38AF192CD3}" showGridLines="0" topLeftCell="J1">
      <selection activeCell="I20" sqref="I20"/>
      <colBreaks count="1" manualBreakCount="1">
        <brk id="8" max="22" man="1"/>
      </colBreaks>
      <pageMargins left="0.25" right="0.25" top="0.75" bottom="0.75" header="0.3" footer="0.3"/>
      <pageSetup paperSize="9" scale="79" orientation="portrait" horizontalDpi="300" verticalDpi="300" r:id="rId53"/>
      <headerFooter>
        <oddFooter>&amp;C- &amp;P -</oddFooter>
      </headerFooter>
    </customSheetView>
    <customSheetView guid="{F0A88F7F-B050-44D2-9557-2B68B424EAF3}" showGridLines="0" topLeftCell="J1">
      <selection activeCell="I20" sqref="I20"/>
      <colBreaks count="1" manualBreakCount="1">
        <brk id="8" max="22" man="1"/>
      </colBreaks>
      <pageMargins left="0.25" right="0.25" top="0.75" bottom="0.75" header="0.3" footer="0.3"/>
      <pageSetup paperSize="9" scale="79" orientation="portrait" horizontalDpi="300" verticalDpi="300" r:id="rId54"/>
      <headerFooter>
        <oddFooter>&amp;C- &amp;P -</oddFooter>
      </headerFooter>
    </customSheetView>
    <customSheetView guid="{2868789A-41EF-4245-B3C9-D4B5F666F8F4}"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55"/>
      <headerFooter>
        <oddFooter>&amp;C- &amp;P -</oddFooter>
      </headerFooter>
    </customSheetView>
    <customSheetView guid="{D4061CCF-D275-4D76-9A0F-61EA73C6A533}"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56"/>
      <headerFooter>
        <oddFooter>&amp;C- &amp;P -</oddFooter>
      </headerFooter>
    </customSheetView>
    <customSheetView guid="{EDD10121-F027-40CB-A383-1ABBBA7824D4}"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57"/>
      <headerFooter>
        <oddFooter>&amp;C- &amp;P -</oddFooter>
      </headerFooter>
    </customSheetView>
    <customSheetView guid="{D6BD57F8-F6EE-4534-8181-C57064A1B98C}" scale="130" showGridLines="0">
      <selection activeCell="U7" sqref="U7"/>
      <colBreaks count="1" manualBreakCount="1">
        <brk id="8" max="22" man="1"/>
      </colBreaks>
      <pageMargins left="0.25" right="0.25" top="0.75" bottom="0.75" header="0.3" footer="0.3"/>
      <pageSetup paperSize="9" scale="79" orientation="portrait" horizontalDpi="300" verticalDpi="300" r:id="rId58"/>
      <headerFooter>
        <oddFooter>&amp;C- &amp;P -</oddFooter>
      </headerFooter>
    </customSheetView>
    <customSheetView guid="{277459B4-A39D-41CB-B2BE-AB6578293E76}" scale="130" showGridLines="0" printArea="1">
      <selection activeCell="U7" sqref="U7"/>
      <colBreaks count="1" manualBreakCount="1">
        <brk id="8" max="22" man="1"/>
      </colBreaks>
      <pageMargins left="0.25" right="0.25" top="0.75" bottom="0.75" header="0.3" footer="0.3"/>
      <pageSetup paperSize="9" scale="79" orientation="portrait" horizontalDpi="300" verticalDpi="300" r:id="rId59"/>
      <headerFooter>
        <oddFooter>&amp;C- &amp;P -</oddFooter>
      </headerFooter>
    </customSheetView>
  </customSheetViews>
  <phoneticPr fontId="7"/>
  <hyperlinks>
    <hyperlink ref="H1" location="目次!A1" display="目次へ戻る"/>
  </hyperlinks>
  <pageMargins left="0.25" right="0.25" top="0.75" bottom="0.75" header="0.3" footer="0.3"/>
  <pageSetup paperSize="9" scale="79" orientation="portrait" horizontalDpi="300" verticalDpi="300" r:id="rId60"/>
  <headerFooter>
    <oddFooter>&amp;C- &amp;P -</oddFooter>
  </headerFooter>
  <colBreaks count="1" manualBreakCount="1">
    <brk id="8" max="22" man="1"/>
  </colBreaks>
  <drawing r:id="rId6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44"/>
  <sheetViews>
    <sheetView showGridLines="0" zoomScale="70" zoomScaleNormal="70" zoomScaleSheetLayoutView="100" workbookViewId="0">
      <selection activeCell="E18" sqref="E18"/>
    </sheetView>
  </sheetViews>
  <sheetFormatPr defaultColWidth="9" defaultRowHeight="22.5" customHeight="1"/>
  <cols>
    <col min="1" max="1" width="16" style="326" customWidth="1"/>
    <col min="2" max="2" width="11" style="326" customWidth="1"/>
    <col min="3" max="3" width="12" style="326" bestFit="1" customWidth="1"/>
    <col min="4" max="5" width="11" style="326" customWidth="1"/>
    <col min="6" max="16384" width="9" style="326"/>
  </cols>
  <sheetData>
    <row r="1" spans="1:7" ht="22.5" customHeight="1">
      <c r="D1" s="292" t="s">
        <v>2109</v>
      </c>
      <c r="E1" s="125" t="s">
        <v>400</v>
      </c>
    </row>
    <row r="2" spans="1:7" ht="30.75" customHeight="1">
      <c r="A2" s="1335" t="s">
        <v>789</v>
      </c>
      <c r="B2" s="1337" t="s">
        <v>790</v>
      </c>
      <c r="C2" s="1338"/>
      <c r="D2" s="1339"/>
      <c r="G2" s="327" t="s">
        <v>791</v>
      </c>
    </row>
    <row r="3" spans="1:7" ht="30.75" customHeight="1">
      <c r="A3" s="1336"/>
      <c r="B3" s="334" t="s">
        <v>792</v>
      </c>
      <c r="C3" s="335" t="s">
        <v>6</v>
      </c>
      <c r="D3" s="336" t="s">
        <v>7</v>
      </c>
    </row>
    <row r="4" spans="1:7" ht="24.75" customHeight="1">
      <c r="A4" s="337" t="s">
        <v>793</v>
      </c>
      <c r="B4" s="987">
        <v>319230</v>
      </c>
      <c r="C4" s="988">
        <v>157519</v>
      </c>
      <c r="D4" s="989">
        <v>161711</v>
      </c>
    </row>
    <row r="5" spans="1:7" ht="24.75" customHeight="1">
      <c r="A5" s="338" t="s">
        <v>1662</v>
      </c>
      <c r="B5" s="990">
        <v>121907</v>
      </c>
      <c r="C5" s="991">
        <v>59318</v>
      </c>
      <c r="D5" s="992">
        <v>62589</v>
      </c>
    </row>
    <row r="6" spans="1:7" ht="24.75" customHeight="1">
      <c r="A6" s="338" t="s">
        <v>1663</v>
      </c>
      <c r="B6" s="990">
        <v>37746</v>
      </c>
      <c r="C6" s="991">
        <v>18831</v>
      </c>
      <c r="D6" s="992">
        <v>18915</v>
      </c>
    </row>
    <row r="7" spans="1:7" ht="24.75" customHeight="1">
      <c r="A7" s="338" t="s">
        <v>1664</v>
      </c>
      <c r="B7" s="990">
        <v>34650</v>
      </c>
      <c r="C7" s="991">
        <v>17262</v>
      </c>
      <c r="D7" s="992">
        <v>17388</v>
      </c>
    </row>
    <row r="8" spans="1:7" ht="24.75" customHeight="1">
      <c r="A8" s="339" t="s">
        <v>1665</v>
      </c>
      <c r="B8" s="993">
        <v>30496</v>
      </c>
      <c r="C8" s="994">
        <v>14709</v>
      </c>
      <c r="D8" s="995">
        <v>15787</v>
      </c>
    </row>
    <row r="9" spans="1:7" ht="24.75" customHeight="1">
      <c r="A9" s="339" t="s">
        <v>1666</v>
      </c>
      <c r="B9" s="993">
        <v>26333</v>
      </c>
      <c r="C9" s="994">
        <v>13027</v>
      </c>
      <c r="D9" s="995">
        <v>13306</v>
      </c>
    </row>
    <row r="10" spans="1:7" ht="24.75" customHeight="1">
      <c r="A10" s="339" t="s">
        <v>1667</v>
      </c>
      <c r="B10" s="993">
        <v>17480</v>
      </c>
      <c r="C10" s="994">
        <v>9477</v>
      </c>
      <c r="D10" s="995">
        <v>8003</v>
      </c>
    </row>
    <row r="11" spans="1:7" ht="24.75" customHeight="1">
      <c r="A11" s="339" t="s">
        <v>1668</v>
      </c>
      <c r="B11" s="993">
        <v>12090</v>
      </c>
      <c r="C11" s="994">
        <v>5917</v>
      </c>
      <c r="D11" s="995">
        <v>6173</v>
      </c>
    </row>
    <row r="12" spans="1:7" ht="24.75" customHeight="1">
      <c r="A12" s="339" t="s">
        <v>1669</v>
      </c>
      <c r="B12" s="993">
        <v>10311</v>
      </c>
      <c r="C12" s="994">
        <v>5110</v>
      </c>
      <c r="D12" s="995">
        <v>5201</v>
      </c>
    </row>
    <row r="13" spans="1:7" ht="24.75" customHeight="1">
      <c r="A13" s="339" t="s">
        <v>1670</v>
      </c>
      <c r="B13" s="993">
        <v>5943</v>
      </c>
      <c r="C13" s="994">
        <v>2922</v>
      </c>
      <c r="D13" s="995">
        <v>3021</v>
      </c>
    </row>
    <row r="14" spans="1:7" ht="24.75" customHeight="1">
      <c r="A14" s="339" t="s">
        <v>1671</v>
      </c>
      <c r="B14" s="993">
        <v>4919</v>
      </c>
      <c r="C14" s="994">
        <v>2276</v>
      </c>
      <c r="D14" s="995">
        <v>2643</v>
      </c>
    </row>
    <row r="15" spans="1:7" ht="24.75" customHeight="1">
      <c r="A15" s="339" t="s">
        <v>1672</v>
      </c>
      <c r="B15" s="993">
        <v>3935</v>
      </c>
      <c r="C15" s="994">
        <v>1984</v>
      </c>
      <c r="D15" s="995">
        <v>1951</v>
      </c>
    </row>
    <row r="16" spans="1:7" ht="24.75" customHeight="1">
      <c r="A16" s="339" t="s">
        <v>1673</v>
      </c>
      <c r="B16" s="993">
        <v>3804</v>
      </c>
      <c r="C16" s="994">
        <v>1951</v>
      </c>
      <c r="D16" s="995">
        <v>1853</v>
      </c>
    </row>
    <row r="17" spans="1:5" ht="24.75" customHeight="1">
      <c r="A17" s="339" t="s">
        <v>1674</v>
      </c>
      <c r="B17" s="993">
        <v>3687</v>
      </c>
      <c r="C17" s="994">
        <v>1813</v>
      </c>
      <c r="D17" s="995">
        <v>1874</v>
      </c>
    </row>
    <row r="18" spans="1:5" ht="24.75" customHeight="1">
      <c r="A18" s="339" t="s">
        <v>1675</v>
      </c>
      <c r="B18" s="993">
        <v>3476</v>
      </c>
      <c r="C18" s="994">
        <v>1715</v>
      </c>
      <c r="D18" s="995">
        <v>1761</v>
      </c>
    </row>
    <row r="19" spans="1:5" ht="24.75" customHeight="1">
      <c r="A19" s="340" t="s">
        <v>1676</v>
      </c>
      <c r="B19" s="996">
        <v>2453</v>
      </c>
      <c r="C19" s="994">
        <v>1207</v>
      </c>
      <c r="D19" s="997">
        <v>1246</v>
      </c>
      <c r="E19" s="341"/>
    </row>
    <row r="20" spans="1:5" ht="36.75" customHeight="1">
      <c r="A20" s="328"/>
      <c r="B20" s="292" t="s">
        <v>2109</v>
      </c>
      <c r="C20" s="328"/>
      <c r="D20" s="328"/>
      <c r="E20" s="329"/>
    </row>
    <row r="21" spans="1:5" ht="21" customHeight="1">
      <c r="A21" s="1335" t="s">
        <v>789</v>
      </c>
      <c r="B21" s="1335" t="s">
        <v>1</v>
      </c>
    </row>
    <row r="22" spans="1:5" ht="21" customHeight="1">
      <c r="A22" s="1336"/>
      <c r="B22" s="1336"/>
    </row>
    <row r="23" spans="1:5" ht="21" customHeight="1">
      <c r="A23" s="337" t="s">
        <v>793</v>
      </c>
      <c r="B23" s="342">
        <v>143917</v>
      </c>
    </row>
    <row r="24" spans="1:5" ht="21" customHeight="1">
      <c r="A24" s="338" t="s">
        <v>1662</v>
      </c>
      <c r="B24" s="343">
        <v>58648</v>
      </c>
    </row>
    <row r="25" spans="1:5" ht="21" customHeight="1">
      <c r="A25" s="338" t="s">
        <v>1663</v>
      </c>
      <c r="B25" s="343">
        <v>17732</v>
      </c>
    </row>
    <row r="26" spans="1:5" s="330" customFormat="1" ht="22.5" customHeight="1">
      <c r="A26" s="338" t="s">
        <v>1664</v>
      </c>
      <c r="B26" s="343">
        <v>15686</v>
      </c>
    </row>
    <row r="27" spans="1:5" s="330" customFormat="1" ht="22.5" customHeight="1">
      <c r="A27" s="339" t="s">
        <v>1665</v>
      </c>
      <c r="B27" s="344">
        <v>12917</v>
      </c>
    </row>
    <row r="28" spans="1:5" ht="22.5" customHeight="1">
      <c r="A28" s="339" t="s">
        <v>1666</v>
      </c>
      <c r="B28" s="344">
        <v>11955</v>
      </c>
    </row>
    <row r="29" spans="1:5" ht="22.5" customHeight="1">
      <c r="A29" s="339" t="s">
        <v>1667</v>
      </c>
      <c r="B29" s="344">
        <v>8067</v>
      </c>
    </row>
    <row r="30" spans="1:5" ht="22.5" customHeight="1">
      <c r="A30" s="339" t="s">
        <v>1668</v>
      </c>
      <c r="B30" s="344">
        <v>4678</v>
      </c>
    </row>
    <row r="31" spans="1:5" ht="22.5" customHeight="1">
      <c r="A31" s="339" t="s">
        <v>1669</v>
      </c>
      <c r="B31" s="344">
        <v>4152</v>
      </c>
    </row>
    <row r="32" spans="1:5" ht="22.5" customHeight="1">
      <c r="A32" s="339" t="s">
        <v>1670</v>
      </c>
      <c r="B32" s="344">
        <v>2061</v>
      </c>
    </row>
    <row r="33" spans="1:3" ht="22.5" customHeight="1">
      <c r="A33" s="339" t="s">
        <v>1671</v>
      </c>
      <c r="B33" s="344">
        <v>1718</v>
      </c>
    </row>
    <row r="34" spans="1:3" ht="22.5" customHeight="1">
      <c r="A34" s="339" t="s">
        <v>1673</v>
      </c>
      <c r="B34" s="344">
        <v>1404</v>
      </c>
    </row>
    <row r="35" spans="1:3" ht="22.5" customHeight="1">
      <c r="A35" s="339" t="s">
        <v>1672</v>
      </c>
      <c r="B35" s="344">
        <v>1390</v>
      </c>
    </row>
    <row r="36" spans="1:3" ht="22.5" customHeight="1">
      <c r="A36" s="339" t="s">
        <v>1674</v>
      </c>
      <c r="B36" s="344">
        <v>1231</v>
      </c>
    </row>
    <row r="37" spans="1:3" ht="22.5" customHeight="1">
      <c r="A37" s="339" t="s">
        <v>1675</v>
      </c>
      <c r="B37" s="344">
        <v>1236</v>
      </c>
    </row>
    <row r="38" spans="1:3" ht="22.5" customHeight="1">
      <c r="A38" s="340" t="s">
        <v>1676</v>
      </c>
      <c r="B38" s="345">
        <v>1042</v>
      </c>
    </row>
    <row r="39" spans="1:3" ht="22.5" customHeight="1">
      <c r="C39" s="331"/>
    </row>
    <row r="40" spans="1:3" ht="22.5" customHeight="1">
      <c r="C40" s="331"/>
    </row>
    <row r="41" spans="1:3" ht="22.5" customHeight="1">
      <c r="C41" s="331"/>
    </row>
    <row r="42" spans="1:3" ht="22.5" customHeight="1">
      <c r="C42" s="331"/>
    </row>
    <row r="43" spans="1:3" ht="22.5" customHeight="1">
      <c r="C43" s="331"/>
    </row>
    <row r="44" spans="1:3" ht="22.5" customHeight="1">
      <c r="C44" s="331"/>
    </row>
  </sheetData>
  <sortState ref="A24:B38">
    <sortCondition descending="1" ref="B24:B38"/>
  </sortState>
  <customSheetViews>
    <customSheetView guid="{7638DF67-4320-4B2E-8CED-F30400A22A6F}"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1"/>
      <headerFooter alignWithMargins="0"/>
    </customSheetView>
    <customSheetView guid="{033C36F7-E1E4-46BF-954B-BBA7310CE75C}"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2"/>
      <headerFooter alignWithMargins="0"/>
    </customSheetView>
    <customSheetView guid="{36472B0F-2A8F-4437-8A5B-DB8B4B6E968E}"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
      <headerFooter alignWithMargins="0"/>
    </customSheetView>
    <customSheetView guid="{2D0A6E8D-0408-4801-8FAA-C5FD88FF0EC2}"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
      <headerFooter alignWithMargins="0"/>
    </customSheetView>
    <customSheetView guid="{CCAE2F8D-A096-471A-A5DB-761473E75C80}"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
      <headerFooter alignWithMargins="0"/>
    </customSheetView>
    <customSheetView guid="{A70FDA42-82B2-4F14-8984-2E2044C05861}"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6"/>
      <headerFooter alignWithMargins="0"/>
    </customSheetView>
    <customSheetView guid="{F8F8F397-D6A3-4BD0-9E53-3D39483D1CBF}"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7"/>
      <headerFooter alignWithMargins="0"/>
    </customSheetView>
    <customSheetView guid="{D673FFEC-E07D-49B9-A0FC-BCF5FDFD2C67}"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8"/>
      <headerFooter alignWithMargins="0"/>
    </customSheetView>
    <customSheetView guid="{EE98275F-E3BA-4A7E-BE2A-0F7F35847352}"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9"/>
      <headerFooter alignWithMargins="0"/>
    </customSheetView>
    <customSheetView guid="{97E03D02-D480-4666-A6E1-59D4144B3FD9}"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0"/>
      <headerFooter alignWithMargins="0"/>
    </customSheetView>
    <customSheetView guid="{9A3FFD83-48B2-47DA-8A5E-53892F5AF928}"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11"/>
      <headerFooter alignWithMargins="0"/>
    </customSheetView>
    <customSheetView guid="{717D5D0E-03BD-42FE-B02F-A9FF9CADF1A5}"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12"/>
      <headerFooter alignWithMargins="0"/>
    </customSheetView>
    <customSheetView guid="{30A2590E-B68F-488E-B4E2-55E3D8A53AAC}"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13"/>
      <headerFooter alignWithMargins="0"/>
    </customSheetView>
    <customSheetView guid="{031DD57E-C293-423A-8DF7-B2FDC9241663}"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14"/>
      <headerFooter alignWithMargins="0"/>
    </customSheetView>
    <customSheetView guid="{F9B3178F-FE3C-420E-BE2A-18A94A5552B8}"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15"/>
      <headerFooter alignWithMargins="0"/>
    </customSheetView>
    <customSheetView guid="{F314B098-4B95-4B92-8423-CB04A69922DF}"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6"/>
      <headerFooter alignWithMargins="0"/>
    </customSheetView>
    <customSheetView guid="{BBA60712-7519-46EB-A3CF-B043CF2D8D90}"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7"/>
      <headerFooter alignWithMargins="0"/>
    </customSheetView>
    <customSheetView guid="{FAEA9D20-506D-4159-8291-B8ED06C29A08}" showGridLines="0" fitToPage="1">
      <pageMargins left="0.39370078740157483" right="0.39370078740157483" top="0.59055118110236227" bottom="0.39370078740157483" header="0" footer="0"/>
      <printOptions horizontalCentered="1" verticalCentered="1"/>
      <pageSetup paperSize="9" scale="84" pageOrder="overThenDown" orientation="landscape" r:id="rId18"/>
      <headerFooter alignWithMargins="0"/>
    </customSheetView>
    <customSheetView guid="{499C3B7B-ECFB-4FFB-BA0B-0B7B9DCC326F}"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9"/>
      <headerFooter alignWithMargins="0"/>
    </customSheetView>
    <customSheetView guid="{582EB886-5348-41F7-B6C3-7D5782D3ACD9}" showGridLines="0" fitToPage="1">
      <pageMargins left="0.39370078740157483" right="0.39370078740157483" top="0.59055118110236227" bottom="0.39370078740157483" header="0" footer="0"/>
      <printOptions horizontalCentered="1" verticalCentered="1"/>
      <pageSetup paperSize="9" scale="84" pageOrder="overThenDown" orientation="landscape" r:id="rId20"/>
      <headerFooter alignWithMargins="0"/>
    </customSheetView>
    <customSheetView guid="{67A28A89-E198-4A6E-809F-7C1EE1D592B0}"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21"/>
      <headerFooter alignWithMargins="0"/>
    </customSheetView>
    <customSheetView guid="{CED0B8D9-B004-48AD-A858-70C151F3F6A0}" showGridLines="0" fitToPage="1">
      <pageMargins left="0.39370078740157483" right="0.39370078740157483" top="0.59055118110236227" bottom="0.39370078740157483" header="0" footer="0"/>
      <printOptions horizontalCentered="1" verticalCentered="1"/>
      <pageSetup paperSize="9" scale="84" pageOrder="overThenDown" orientation="landscape" r:id="rId22"/>
      <headerFooter alignWithMargins="0"/>
    </customSheetView>
    <customSheetView guid="{76A99285-706C-47CC-88FC-63EDE717FCB7}" showGridLines="0" fitToPage="1">
      <pageMargins left="0.39370078740157483" right="0.39370078740157483" top="0.59055118110236227" bottom="0.39370078740157483" header="0" footer="0"/>
      <printOptions horizontalCentered="1" verticalCentered="1"/>
      <pageSetup paperSize="9" scale="84" pageOrder="overThenDown" orientation="landscape" r:id="rId23"/>
      <headerFooter alignWithMargins="0"/>
    </customSheetView>
    <customSheetView guid="{00865AC3-5823-4499-87D6-A32864153DFC}" showGridLines="0" fitToPage="1">
      <pageMargins left="0.39370078740157483" right="0.39370078740157483" top="0.59055118110236227" bottom="0.39370078740157483" header="0" footer="0"/>
      <printOptions horizontalCentered="1" verticalCentered="1"/>
      <pageSetup paperSize="9" scale="84" pageOrder="overThenDown" orientation="landscape" r:id="rId24"/>
      <headerFooter alignWithMargins="0"/>
    </customSheetView>
    <customSheetView guid="{441DB8A6-A33C-419D-875A-3F2FFBE6E0E8}" showGridLines="0" fitToPage="1">
      <pageMargins left="0.39370078740157483" right="0.39370078740157483" top="0.59055118110236227" bottom="0.39370078740157483" header="0" footer="0"/>
      <printOptions horizontalCentered="1" verticalCentered="1"/>
      <pageSetup paperSize="9" scale="84" pageOrder="overThenDown" orientation="landscape" r:id="rId25"/>
      <headerFooter alignWithMargins="0"/>
    </customSheetView>
    <customSheetView guid="{2BC28E4B-9C81-4843-8B55-63150A8DD92B}" showGridLines="0" fitToPage="1">
      <pageMargins left="0.39370078740157483" right="0.39370078740157483" top="0.59055118110236227" bottom="0.39370078740157483" header="0" footer="0"/>
      <printOptions horizontalCentered="1" verticalCentered="1"/>
      <pageSetup paperSize="9" scale="84" pageOrder="overThenDown" orientation="landscape" r:id="rId26"/>
      <headerFooter alignWithMargins="0"/>
    </customSheetView>
    <customSheetView guid="{CEC8D9A4-667A-441A-B348-38BA69B851DA}" showGridLines="0" fitToPage="1">
      <pageMargins left="0.39370078740157483" right="0.39370078740157483" top="0.59055118110236227" bottom="0.39370078740157483" header="0" footer="0"/>
      <printOptions horizontalCentered="1" verticalCentered="1"/>
      <pageSetup paperSize="9" scale="84" pageOrder="overThenDown" orientation="landscape" r:id="rId27"/>
      <headerFooter alignWithMargins="0"/>
    </customSheetView>
    <customSheetView guid="{84F041DC-148A-40FE-A6D1-68C2D054DF55}" showGridLines="0" fitToPage="1">
      <pageMargins left="0.39370078740157483" right="0.39370078740157483" top="0.59055118110236227" bottom="0.39370078740157483" header="0" footer="0"/>
      <printOptions horizontalCentered="1" verticalCentered="1"/>
      <pageSetup paperSize="9" scale="84" pageOrder="overThenDown" orientation="landscape" r:id="rId28"/>
      <headerFooter alignWithMargins="0"/>
    </customSheetView>
    <customSheetView guid="{EA8DD5C4-37CD-4D83-93C6-8AAE3FA22626}" showGridLines="0" fitToPage="1">
      <pageMargins left="0.39370078740157483" right="0.39370078740157483" top="0.59055118110236227" bottom="0.39370078740157483" header="0" footer="0"/>
      <printOptions horizontalCentered="1" verticalCentered="1"/>
      <pageSetup paperSize="9" scale="84" pageOrder="overThenDown" orientation="landscape" r:id="rId29"/>
      <headerFooter alignWithMargins="0"/>
    </customSheetView>
    <customSheetView guid="{EB719729-E4E7-4A6B-A0F2-B45634A8A39C}" showGridLines="0" fitToPage="1">
      <pageMargins left="0.39370078740157483" right="0.39370078740157483" top="0.59055118110236227" bottom="0.39370078740157483" header="0" footer="0"/>
      <printOptions horizontalCentered="1" verticalCentered="1"/>
      <pageSetup paperSize="9" scale="84" pageOrder="overThenDown" orientation="landscape" r:id="rId30"/>
      <headerFooter alignWithMargins="0"/>
    </customSheetView>
    <customSheetView guid="{3BCE3315-BEC0-4AD9-A818-0BC0D795FE7B}"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31"/>
      <headerFooter alignWithMargins="0"/>
    </customSheetView>
    <customSheetView guid="{D5E8139D-26D3-42E5-96BB-6121322C48CB}" showGridLines="0" fitToPage="1">
      <pageMargins left="0.39370078740157483" right="0.39370078740157483" top="0.59055118110236227" bottom="0.39370078740157483" header="0" footer="0"/>
      <printOptions horizontalCentered="1" verticalCentered="1"/>
      <pageSetup paperSize="9" scale="84" pageOrder="overThenDown" orientation="landscape" r:id="rId32"/>
      <headerFooter alignWithMargins="0"/>
    </customSheetView>
    <customSheetView guid="{A7A537DD-3639-4028-8374-24EF93F7F50D}"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33"/>
      <headerFooter alignWithMargins="0"/>
    </customSheetView>
    <customSheetView guid="{0B51740E-E870-447D-82CF-F9426A0FDB8A}" showGridLines="0" fitToPage="1">
      <pageMargins left="0.39370078740157483" right="0.39370078740157483" top="0.59055118110236227" bottom="0.39370078740157483" header="0" footer="0"/>
      <printOptions horizontalCentered="1" verticalCentered="1"/>
      <pageSetup paperSize="9" scale="84" pageOrder="overThenDown" orientation="landscape" r:id="rId34"/>
      <headerFooter alignWithMargins="0"/>
    </customSheetView>
    <customSheetView guid="{B25978DA-B72A-4DF3-B7F6-0B7323E18582}" showGridLines="0" fitToPage="1">
      <pageMargins left="0.39370078740157483" right="0.39370078740157483" top="0.59055118110236227" bottom="0.39370078740157483" header="0" footer="0"/>
      <printOptions horizontalCentered="1" verticalCentered="1"/>
      <pageSetup paperSize="9" scale="84" pageOrder="overThenDown" orientation="landscape" r:id="rId35"/>
      <headerFooter alignWithMargins="0"/>
    </customSheetView>
    <customSheetView guid="{1FD8CC80-ABBD-4004-965D-7C3A94C6060A}"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6"/>
      <headerFooter alignWithMargins="0"/>
    </customSheetView>
    <customSheetView guid="{4B3B3520-A8B7-4246-A658-5E3046C11156}"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7"/>
      <headerFooter alignWithMargins="0"/>
    </customSheetView>
    <customSheetView guid="{8AC86257-3275-45B0-9EB5-FCC978284538}"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8"/>
      <headerFooter alignWithMargins="0"/>
    </customSheetView>
    <customSheetView guid="{E45D6C9F-29CA-4814-BB11-FCF7794E8FD9}"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9"/>
      <headerFooter alignWithMargins="0"/>
    </customSheetView>
    <customSheetView guid="{8B4E2514-D1F2-4DC0-817C-9C588D7DCCCB}"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0"/>
      <headerFooter alignWithMargins="0"/>
    </customSheetView>
    <customSheetView guid="{C0326AA0-4A84-4874-8CF5-FBF582EDE8E4}"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1"/>
      <headerFooter alignWithMargins="0"/>
    </customSheetView>
    <customSheetView guid="{59B93C71-A242-4D48-B468-4BF3F954629F}"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2"/>
      <headerFooter alignWithMargins="0"/>
    </customSheetView>
    <customSheetView guid="{1E58E4D1-4C75-4B8C-BEB1-17A46DD86746}"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3"/>
      <headerFooter alignWithMargins="0"/>
    </customSheetView>
    <customSheetView guid="{D71B0015-E1E5-4683-BC96-4B8372B0A92C}"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4"/>
      <headerFooter alignWithMargins="0"/>
    </customSheetView>
    <customSheetView guid="{7A9295A9-5D4A-4252-8AE5-EAA229FB3161}"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5"/>
      <headerFooter alignWithMargins="0"/>
    </customSheetView>
    <customSheetView guid="{034C4040-D496-4677-9760-C8AFC8A3816C}"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6"/>
      <headerFooter alignWithMargins="0"/>
    </customSheetView>
    <customSheetView guid="{430D13A4-4EC3-4F3B-94F5-67B604D20D98}"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7"/>
      <headerFooter alignWithMargins="0"/>
    </customSheetView>
    <customSheetView guid="{337CCED3-5E6B-4E3D-BC98-489707EF974E}"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8"/>
      <headerFooter alignWithMargins="0"/>
    </customSheetView>
    <customSheetView guid="{0EDD8A79-DA95-4C03-AB90-8EF8BEF7366A}"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9"/>
      <headerFooter alignWithMargins="0"/>
    </customSheetView>
    <customSheetView guid="{214495F1-9B71-47E5-887D-A07A1A95C8B8}"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0"/>
      <headerFooter alignWithMargins="0"/>
    </customSheetView>
    <customSheetView guid="{CD8CBEF9-02F2-47BF-8155-972E366007BB}"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1"/>
      <headerFooter alignWithMargins="0"/>
    </customSheetView>
    <customSheetView guid="{BD61EDB6-A93F-4890-AEDE-32E26E64EB3F}"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2"/>
      <headerFooter alignWithMargins="0"/>
    </customSheetView>
    <customSheetView guid="{2551149C-B400-4FF7-9C66-7D38AF192CD3}"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3"/>
      <headerFooter alignWithMargins="0"/>
    </customSheetView>
    <customSheetView guid="{F0A88F7F-B050-44D2-9557-2B68B424EAF3}"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4"/>
      <headerFooter alignWithMargins="0"/>
    </customSheetView>
    <customSheetView guid="{2868789A-41EF-4245-B3C9-D4B5F666F8F4}"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5"/>
      <headerFooter alignWithMargins="0"/>
    </customSheetView>
    <customSheetView guid="{D4061CCF-D275-4D76-9A0F-61EA73C6A533}"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6"/>
      <headerFooter alignWithMargins="0"/>
    </customSheetView>
    <customSheetView guid="{EDD10121-F027-40CB-A383-1ABBBA7824D4}"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7"/>
      <headerFooter alignWithMargins="0"/>
    </customSheetView>
    <customSheetView guid="{D6BD57F8-F6EE-4534-8181-C57064A1B98C}" scale="115" showGridLines="0" fitToPage="1" topLeftCell="G1">
      <selection activeCell="B9" sqref="B9"/>
      <pageMargins left="0.39370078740157483" right="0.39370078740157483" top="0.59055118110236227" bottom="0.39370078740157483" header="0" footer="0"/>
      <printOptions horizontalCentered="1" verticalCentered="1"/>
      <pageSetup paperSize="9" scale="84" pageOrder="overThenDown" orientation="landscape" r:id="rId58"/>
      <headerFooter alignWithMargins="0"/>
    </customSheetView>
    <customSheetView guid="{277459B4-A39D-41CB-B2BE-AB6578293E76}" scale="115" showGridLines="0" fitToPage="1" printArea="1" topLeftCell="G1">
      <selection activeCell="B9" sqref="B9"/>
      <pageMargins left="0.39370078740157483" right="0.39370078740157483" top="0.59055118110236227" bottom="0.39370078740157483" header="0" footer="0"/>
      <printOptions horizontalCentered="1" verticalCentered="1"/>
      <pageSetup paperSize="9" scale="84" pageOrder="overThenDown" orientation="landscape" r:id="rId59"/>
      <headerFooter alignWithMargins="0"/>
    </customSheetView>
  </customSheetViews>
  <mergeCells count="4">
    <mergeCell ref="A2:A3"/>
    <mergeCell ref="B2:D2"/>
    <mergeCell ref="A21:A22"/>
    <mergeCell ref="B21:B22"/>
  </mergeCells>
  <phoneticPr fontId="7"/>
  <hyperlinks>
    <hyperlink ref="E1" location="目次!A1" display="目次へ戻る"/>
  </hyperlinks>
  <printOptions horizontalCentered="1" verticalCentered="1"/>
  <pageMargins left="0.39370078740157483" right="0.39370078740157483" top="0.59055118110236227" bottom="0.39370078740157483" header="0" footer="0"/>
  <pageSetup paperSize="9" scale="84" pageOrder="overThenDown" orientation="landscape" r:id="rId60"/>
  <headerFooter alignWithMargins="0"/>
  <drawing r:id="rId6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N57"/>
  <sheetViews>
    <sheetView showGridLines="0" zoomScale="85" zoomScaleNormal="85" zoomScaleSheetLayoutView="100" workbookViewId="0">
      <selection activeCell="E15" sqref="E15"/>
    </sheetView>
  </sheetViews>
  <sheetFormatPr defaultColWidth="8.125" defaultRowHeight="13.5"/>
  <cols>
    <col min="1" max="2" width="9.625" style="85" customWidth="1"/>
    <col min="3" max="3" width="11.25" style="213" customWidth="1"/>
    <col min="4" max="4" width="11" style="213" customWidth="1"/>
    <col min="5" max="7" width="11.25" style="213" customWidth="1"/>
    <col min="8" max="8" width="8.125" style="213" customWidth="1"/>
    <col min="9" max="9" width="10.625" style="209" customWidth="1"/>
    <col min="10" max="10" width="5.625" style="209" customWidth="1"/>
    <col min="11" max="18" width="8.125" style="209"/>
    <col min="19" max="19" width="8.25" style="209" bestFit="1" customWidth="1"/>
    <col min="20" max="21" width="8.125" style="209"/>
    <col min="22" max="22" width="11.75" style="209" customWidth="1"/>
    <col min="23" max="23" width="12.5" style="209" customWidth="1"/>
    <col min="24" max="24" width="6.25" style="209" customWidth="1"/>
    <col min="25" max="16384" width="8.125" style="209"/>
  </cols>
  <sheetData>
    <row r="1" spans="1:11">
      <c r="I1" s="125" t="s">
        <v>399</v>
      </c>
    </row>
    <row r="2" spans="1:11">
      <c r="A2" s="96" t="s">
        <v>1108</v>
      </c>
      <c r="K2" s="209" t="s">
        <v>1108</v>
      </c>
    </row>
    <row r="4" spans="1:11" ht="37.5" customHeight="1">
      <c r="A4" s="1087" t="s">
        <v>933</v>
      </c>
      <c r="B4" s="1087" t="s">
        <v>344</v>
      </c>
      <c r="C4" s="1088" t="s">
        <v>1107</v>
      </c>
      <c r="D4" s="1088" t="s">
        <v>1106</v>
      </c>
      <c r="E4" s="1089" t="s">
        <v>1105</v>
      </c>
      <c r="F4" s="484" t="s">
        <v>1104</v>
      </c>
      <c r="G4" s="392" t="s">
        <v>1097</v>
      </c>
      <c r="H4" s="484" t="s">
        <v>1103</v>
      </c>
    </row>
    <row r="5" spans="1:11" ht="22.5" customHeight="1">
      <c r="A5" s="467">
        <v>2010</v>
      </c>
      <c r="B5" s="467" t="s">
        <v>1093</v>
      </c>
      <c r="C5" s="1090">
        <v>13020231</v>
      </c>
      <c r="D5" s="1090">
        <v>1088374</v>
      </c>
      <c r="E5" s="1092">
        <f t="shared" ref="E5:E15" si="0">+C5+D5</f>
        <v>14108605</v>
      </c>
      <c r="F5" s="1090">
        <v>6151700</v>
      </c>
      <c r="G5" s="1092">
        <f t="shared" ref="G5:G15" si="1">+E5+F5</f>
        <v>20260305</v>
      </c>
      <c r="H5" s="1091">
        <v>0.74199999999999999</v>
      </c>
    </row>
    <row r="6" spans="1:11" ht="22.5" customHeight="1">
      <c r="A6" s="467">
        <v>2011</v>
      </c>
      <c r="B6" s="467" t="s">
        <v>1092</v>
      </c>
      <c r="C6" s="1092">
        <v>12921944</v>
      </c>
      <c r="D6" s="1092">
        <v>9586174</v>
      </c>
      <c r="E6" s="1092">
        <f t="shared" si="0"/>
        <v>22508118</v>
      </c>
      <c r="F6" s="1092">
        <v>5855100</v>
      </c>
      <c r="G6" s="1092">
        <f t="shared" si="1"/>
        <v>28363218</v>
      </c>
      <c r="H6" s="1091">
        <v>0.74399999999999999</v>
      </c>
    </row>
    <row r="7" spans="1:11" ht="22.5" customHeight="1">
      <c r="A7" s="467">
        <v>2012</v>
      </c>
      <c r="B7" s="467" t="s">
        <v>1091</v>
      </c>
      <c r="C7" s="1093">
        <v>14690752</v>
      </c>
      <c r="D7" s="1093">
        <v>6996274</v>
      </c>
      <c r="E7" s="1092">
        <f t="shared" si="0"/>
        <v>21687026</v>
      </c>
      <c r="F7" s="1093">
        <v>6906900</v>
      </c>
      <c r="G7" s="1092">
        <f t="shared" si="1"/>
        <v>28593926</v>
      </c>
      <c r="H7" s="1091">
        <v>0.70299999999999996</v>
      </c>
    </row>
    <row r="8" spans="1:11" ht="22.5" customHeight="1">
      <c r="A8" s="467">
        <v>2013</v>
      </c>
      <c r="B8" s="467" t="s">
        <v>1090</v>
      </c>
      <c r="C8" s="1090">
        <v>12647662</v>
      </c>
      <c r="D8" s="1090">
        <v>3734099</v>
      </c>
      <c r="E8" s="1092">
        <f t="shared" si="0"/>
        <v>16381761</v>
      </c>
      <c r="F8" s="1090">
        <v>6596700</v>
      </c>
      <c r="G8" s="1092">
        <f t="shared" si="1"/>
        <v>22978461</v>
      </c>
      <c r="H8" s="1091">
        <v>0.748</v>
      </c>
    </row>
    <row r="9" spans="1:11" ht="22.5" customHeight="1">
      <c r="A9" s="467">
        <v>2014</v>
      </c>
      <c r="B9" s="467" t="s">
        <v>1089</v>
      </c>
      <c r="C9" s="1093">
        <v>11624007</v>
      </c>
      <c r="D9" s="1093">
        <v>6059085</v>
      </c>
      <c r="E9" s="1092">
        <f t="shared" si="0"/>
        <v>17683092</v>
      </c>
      <c r="F9" s="1093">
        <v>5771900</v>
      </c>
      <c r="G9" s="1092">
        <f t="shared" si="1"/>
        <v>23454992</v>
      </c>
      <c r="H9" s="1091">
        <v>0.77</v>
      </c>
    </row>
    <row r="10" spans="1:11" ht="22.5" customHeight="1">
      <c r="A10" s="467">
        <v>2015</v>
      </c>
      <c r="B10" s="467" t="s">
        <v>1088</v>
      </c>
      <c r="C10" s="1093">
        <v>10799049</v>
      </c>
      <c r="D10" s="1093">
        <v>7136335</v>
      </c>
      <c r="E10" s="1092">
        <f t="shared" si="0"/>
        <v>17935384</v>
      </c>
      <c r="F10" s="1093">
        <v>5166600</v>
      </c>
      <c r="G10" s="1092">
        <f t="shared" si="1"/>
        <v>23101984</v>
      </c>
      <c r="H10" s="1091">
        <v>0.79100000000000004</v>
      </c>
    </row>
    <row r="11" spans="1:11" ht="22.5" customHeight="1">
      <c r="A11" s="467">
        <v>2016</v>
      </c>
      <c r="B11" s="467" t="s">
        <v>1087</v>
      </c>
      <c r="C11" s="1093">
        <v>10314200</v>
      </c>
      <c r="D11" s="1093">
        <v>3030320</v>
      </c>
      <c r="E11" s="1092">
        <f t="shared" si="0"/>
        <v>13344520</v>
      </c>
      <c r="F11" s="1093">
        <v>4800000</v>
      </c>
      <c r="G11" s="1092">
        <f t="shared" si="1"/>
        <v>18144520</v>
      </c>
      <c r="H11" s="1091">
        <v>0.79700000000000004</v>
      </c>
    </row>
    <row r="12" spans="1:11" ht="22.5" customHeight="1">
      <c r="A12" s="467">
        <v>2017</v>
      </c>
      <c r="B12" s="467" t="s">
        <v>1086</v>
      </c>
      <c r="C12" s="1093">
        <v>9146129</v>
      </c>
      <c r="D12" s="1093">
        <v>2860091</v>
      </c>
      <c r="E12" s="1092">
        <f t="shared" si="0"/>
        <v>12006220</v>
      </c>
      <c r="F12" s="1093">
        <v>4961000</v>
      </c>
      <c r="G12" s="1092">
        <f t="shared" si="1"/>
        <v>16967220</v>
      </c>
      <c r="H12" s="1091">
        <v>0.81899999999999995</v>
      </c>
    </row>
    <row r="13" spans="1:11" ht="22.5" customHeight="1">
      <c r="A13" s="467">
        <v>2018</v>
      </c>
      <c r="B13" s="467" t="s">
        <v>1085</v>
      </c>
      <c r="C13" s="1094">
        <v>7484920</v>
      </c>
      <c r="D13" s="1094">
        <v>3219743</v>
      </c>
      <c r="E13" s="1092">
        <f t="shared" si="0"/>
        <v>10704663</v>
      </c>
      <c r="F13" s="1094">
        <v>4551800</v>
      </c>
      <c r="G13" s="1092">
        <f t="shared" si="1"/>
        <v>15256463</v>
      </c>
      <c r="H13" s="1091">
        <v>0.85399999999999998</v>
      </c>
    </row>
    <row r="14" spans="1:11" ht="22.5" customHeight="1">
      <c r="A14" s="1150">
        <v>2019</v>
      </c>
      <c r="B14" s="1150" t="s">
        <v>352</v>
      </c>
      <c r="C14" s="1092">
        <v>7464098</v>
      </c>
      <c r="D14" s="1092">
        <v>3840228</v>
      </c>
      <c r="E14" s="1092">
        <f t="shared" si="0"/>
        <v>11304326</v>
      </c>
      <c r="F14" s="1092">
        <v>4113200</v>
      </c>
      <c r="G14" s="1092">
        <f t="shared" si="1"/>
        <v>15417526</v>
      </c>
      <c r="H14" s="1091">
        <v>0.85499999999999998</v>
      </c>
    </row>
    <row r="15" spans="1:11" ht="22.5" customHeight="1">
      <c r="A15" s="467">
        <v>2020</v>
      </c>
      <c r="B15" s="467" t="s">
        <v>556</v>
      </c>
      <c r="C15" s="1092">
        <v>7410907</v>
      </c>
      <c r="D15" s="1092">
        <v>2197149</v>
      </c>
      <c r="E15" s="1092">
        <f t="shared" si="0"/>
        <v>9608056</v>
      </c>
      <c r="F15" s="1092">
        <v>4037700</v>
      </c>
      <c r="G15" s="1092">
        <f t="shared" si="1"/>
        <v>13645756</v>
      </c>
      <c r="H15" s="1091">
        <v>0.86099999999999999</v>
      </c>
    </row>
    <row r="16" spans="1:11" ht="22.5" customHeight="1">
      <c r="A16" s="467">
        <v>2021</v>
      </c>
      <c r="B16" s="467" t="s">
        <v>585</v>
      </c>
      <c r="C16" s="1092">
        <v>10251749</v>
      </c>
      <c r="D16" s="1092">
        <f>2523868+1912104</f>
        <v>4435972</v>
      </c>
      <c r="E16" s="1092">
        <f>+C16+D16</f>
        <v>14687721</v>
      </c>
      <c r="F16" s="1092">
        <v>6583900</v>
      </c>
      <c r="G16" s="1092">
        <f>+E16+F16</f>
        <v>21271621</v>
      </c>
      <c r="H16" s="1091">
        <v>0.81200000000000006</v>
      </c>
    </row>
    <row r="17" spans="1:8" ht="22.5" customHeight="1">
      <c r="A17" s="467">
        <v>2022</v>
      </c>
      <c r="B17" s="467" t="s">
        <v>632</v>
      </c>
      <c r="C17" s="1092">
        <v>9542680</v>
      </c>
      <c r="D17" s="1092">
        <v>4731599</v>
      </c>
      <c r="E17" s="1092">
        <f>+C17+D17</f>
        <v>14274279</v>
      </c>
      <c r="F17" s="1092">
        <v>2698700</v>
      </c>
      <c r="G17" s="1092">
        <f>+E17+F17</f>
        <v>16972979</v>
      </c>
      <c r="H17" s="1091">
        <v>0.83</v>
      </c>
    </row>
    <row r="18" spans="1:8" ht="22.5" customHeight="1">
      <c r="A18" s="467">
        <v>2023</v>
      </c>
      <c r="B18" s="467" t="s">
        <v>1593</v>
      </c>
      <c r="C18" s="1092">
        <v>10677140</v>
      </c>
      <c r="D18" s="1092">
        <v>1520648</v>
      </c>
      <c r="E18" s="1092">
        <f>+C18+D18</f>
        <v>12197788</v>
      </c>
      <c r="F18" s="1092">
        <v>1688100</v>
      </c>
      <c r="G18" s="1092">
        <f>+E18+F18</f>
        <v>13885888</v>
      </c>
      <c r="H18" s="1091">
        <v>0.81699999999999995</v>
      </c>
    </row>
    <row r="19" spans="1:8" ht="22.5" customHeight="1"/>
    <row r="20" spans="1:8" ht="22.5" customHeight="1"/>
    <row r="21" spans="1:8" ht="22.5" customHeight="1"/>
    <row r="22" spans="1:8" ht="22.5" customHeight="1"/>
    <row r="23" spans="1:8" ht="22.5" customHeight="1"/>
    <row r="24" spans="1:8" ht="22.5" customHeight="1"/>
    <row r="25" spans="1:8" ht="22.5" customHeight="1"/>
    <row r="26" spans="1:8" ht="22.5" customHeight="1"/>
    <row r="27" spans="1:8" ht="22.5" customHeight="1"/>
    <row r="28" spans="1:8" ht="22.5" customHeight="1"/>
    <row r="29" spans="1:8" ht="22.5" customHeight="1"/>
    <row r="30" spans="1:8" ht="22.5" customHeight="1"/>
    <row r="31" spans="1:8" ht="22.5" customHeight="1"/>
    <row r="32" spans="1:8" ht="22.5" customHeight="1"/>
    <row r="33" spans="11:14" ht="22.5" customHeight="1"/>
    <row r="34" spans="11:14" ht="22.5" customHeight="1"/>
    <row r="35" spans="11:14" ht="22.5" customHeight="1"/>
    <row r="36" spans="11:14" ht="22.5" customHeight="1"/>
    <row r="37" spans="11:14" ht="22.5" customHeight="1"/>
    <row r="38" spans="11:14" ht="22.5" customHeight="1"/>
    <row r="39" spans="11:14" ht="22.5" customHeight="1"/>
    <row r="40" spans="11:14" ht="22.5" customHeight="1"/>
    <row r="41" spans="11:14" ht="22.5" customHeight="1">
      <c r="K41" s="1361"/>
      <c r="L41" s="1362"/>
      <c r="M41" s="1363"/>
      <c r="N41" s="1363"/>
    </row>
    <row r="42" spans="11:14" ht="22.5" customHeight="1">
      <c r="K42" s="1362"/>
      <c r="L42" s="1362"/>
      <c r="M42" s="1363"/>
      <c r="N42" s="1363"/>
    </row>
    <row r="43" spans="11:14" ht="22.5" customHeight="1"/>
    <row r="44" spans="11:14" ht="22.5" customHeight="1"/>
    <row r="45" spans="11:14" ht="22.5" customHeight="1"/>
    <row r="46" spans="11:14" ht="22.5" customHeight="1"/>
    <row r="47" spans="11:14" ht="22.5" customHeight="1"/>
    <row r="48" spans="11:14"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customSheetViews>
    <customSheetView guid="{7638DF67-4320-4B2E-8CED-F30400A22A6F}" showGridLines="0" fitToPage="1">
      <selection activeCell="E15" sqref="E15"/>
      <colBreaks count="1" manualBreakCount="1">
        <brk id="9" max="33" man="1"/>
      </colBreaks>
      <pageMargins left="0.25" right="0.25" top="0.75" bottom="0.75" header="0.3" footer="0.3"/>
      <pageSetup paperSize="9" scale="62" orientation="landscape" horizontalDpi="300" verticalDpi="300" r:id="rId1"/>
      <headerFooter>
        <oddFooter>&amp;C- &amp;P -</oddFooter>
      </headerFooter>
    </customSheetView>
    <customSheetView guid="{D6BD57F8-F6EE-4534-8181-C57064A1B98C}" showGridLines="0" fitToPage="1">
      <selection activeCell="E15" sqref="E15"/>
      <colBreaks count="1" manualBreakCount="1">
        <brk id="9" max="33" man="1"/>
      </colBreaks>
      <pageMargins left="0.25" right="0.25" top="0.75" bottom="0.75" header="0.3" footer="0.3"/>
      <pageSetup paperSize="9" scale="62" orientation="landscape" horizontalDpi="300" verticalDpi="300" r:id="rId2"/>
      <headerFooter>
        <oddFooter>&amp;C- &amp;P -</oddFooter>
      </headerFooter>
    </customSheetView>
    <customSheetView guid="{277459B4-A39D-41CB-B2BE-AB6578293E76}" showGridLines="0" fitToPage="1" printArea="1">
      <selection activeCell="E15" sqref="E15"/>
      <colBreaks count="1" manualBreakCount="1">
        <brk id="9" max="33" man="1"/>
      </colBreaks>
      <pageMargins left="0.25" right="0.25" top="0.75" bottom="0.75" header="0.3" footer="0.3"/>
      <pageSetup paperSize="9" scale="62" orientation="landscape" horizontalDpi="300" verticalDpi="300" r:id="rId3"/>
      <headerFooter>
        <oddFooter>&amp;C- &amp;P -</oddFooter>
      </headerFooter>
    </customSheetView>
  </customSheetViews>
  <mergeCells count="3">
    <mergeCell ref="K41:L42"/>
    <mergeCell ref="M41:N41"/>
    <mergeCell ref="M42:N42"/>
  </mergeCells>
  <phoneticPr fontId="7"/>
  <hyperlinks>
    <hyperlink ref="I1" location="目次!A1" display="目次へ戻る"/>
  </hyperlinks>
  <pageMargins left="0.25" right="0.25" top="0.75" bottom="0.75" header="0.3" footer="0.3"/>
  <pageSetup paperSize="9" scale="62" orientation="landscape" horizontalDpi="300" verticalDpi="300" r:id="rId4"/>
  <headerFooter>
    <oddFooter>&amp;C- &amp;P -</oddFooter>
  </headerFooter>
  <colBreaks count="1" manualBreakCount="1">
    <brk id="9" max="33" man="1"/>
  </colBreaks>
  <drawing r:id="rId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19"/>
  <sheetViews>
    <sheetView showGridLines="0" zoomScaleNormal="100" zoomScaleSheetLayoutView="100" workbookViewId="0">
      <selection activeCell="D2" sqref="D2"/>
    </sheetView>
  </sheetViews>
  <sheetFormatPr defaultColWidth="9" defaultRowHeight="13.5"/>
  <cols>
    <col min="1" max="2" width="11.875" style="209" customWidth="1"/>
    <col min="3" max="4" width="14.625" style="209" customWidth="1"/>
    <col min="5" max="5" width="11.75" style="209" customWidth="1"/>
    <col min="6" max="16384" width="9" style="209"/>
  </cols>
  <sheetData>
    <row r="1" spans="1:6">
      <c r="E1" s="271" t="s">
        <v>399</v>
      </c>
    </row>
    <row r="2" spans="1:6">
      <c r="A2" s="209" t="s">
        <v>1122</v>
      </c>
      <c r="F2" s="209" t="s">
        <v>1122</v>
      </c>
    </row>
    <row r="4" spans="1:6" ht="37.5" customHeight="1">
      <c r="A4" s="485" t="s">
        <v>933</v>
      </c>
      <c r="B4" s="485" t="s">
        <v>1121</v>
      </c>
      <c r="C4" s="50" t="s">
        <v>1120</v>
      </c>
      <c r="D4" s="438" t="s">
        <v>1119</v>
      </c>
    </row>
    <row r="5" spans="1:6" ht="22.5" customHeight="1">
      <c r="A5" s="1035">
        <v>2010</v>
      </c>
      <c r="B5" s="1036" t="s">
        <v>2234</v>
      </c>
      <c r="C5" s="1047">
        <v>0.19855933000000001</v>
      </c>
      <c r="D5" s="1037"/>
    </row>
    <row r="6" spans="1:6" ht="22.5" customHeight="1">
      <c r="A6" s="1035">
        <v>2011</v>
      </c>
      <c r="B6" s="1036" t="s">
        <v>2232</v>
      </c>
      <c r="C6" s="1047">
        <v>6.2474849999999998E-2</v>
      </c>
      <c r="D6" s="1037"/>
    </row>
    <row r="7" spans="1:6" ht="22.5" customHeight="1">
      <c r="A7" s="1035">
        <v>2012</v>
      </c>
      <c r="B7" s="1036" t="s">
        <v>2233</v>
      </c>
      <c r="C7" s="1047">
        <v>3.8078500000000002E-3</v>
      </c>
      <c r="D7" s="1037"/>
    </row>
    <row r="8" spans="1:6" ht="22.5" customHeight="1">
      <c r="A8" s="426">
        <v>2013</v>
      </c>
      <c r="B8" s="1150" t="s">
        <v>1118</v>
      </c>
      <c r="C8" s="1048">
        <v>7.8731860000000001E-2</v>
      </c>
      <c r="D8" s="84">
        <v>75000</v>
      </c>
    </row>
    <row r="9" spans="1:6" ht="22.5" customHeight="1">
      <c r="A9" s="426">
        <v>2014</v>
      </c>
      <c r="B9" s="1150" t="s">
        <v>1117</v>
      </c>
      <c r="C9" s="84">
        <v>3.6621706500000002</v>
      </c>
      <c r="D9" s="84">
        <v>111100</v>
      </c>
    </row>
    <row r="10" spans="1:6" ht="22.5" customHeight="1">
      <c r="A10" s="426">
        <v>2015</v>
      </c>
      <c r="B10" s="1150" t="s">
        <v>1116</v>
      </c>
      <c r="C10" s="84">
        <v>6.0354698600000001</v>
      </c>
      <c r="D10" s="84">
        <v>664600</v>
      </c>
    </row>
    <row r="11" spans="1:6" ht="22.5" customHeight="1">
      <c r="A11" s="426">
        <v>2016</v>
      </c>
      <c r="B11" s="1150" t="s">
        <v>1115</v>
      </c>
      <c r="C11" s="84">
        <v>6.8302003600000001</v>
      </c>
      <c r="D11" s="84">
        <v>2034500</v>
      </c>
    </row>
    <row r="12" spans="1:6" ht="22.5" customHeight="1">
      <c r="A12" s="426">
        <v>2017</v>
      </c>
      <c r="B12" s="1150" t="s">
        <v>1114</v>
      </c>
      <c r="C12" s="84">
        <v>7.5041577100000003</v>
      </c>
      <c r="D12" s="84">
        <v>2321200</v>
      </c>
    </row>
    <row r="13" spans="1:6" ht="22.5" customHeight="1">
      <c r="A13" s="426">
        <v>2018</v>
      </c>
      <c r="B13" s="1150" t="s">
        <v>1113</v>
      </c>
      <c r="C13" s="84">
        <v>8.6952035700000003</v>
      </c>
      <c r="D13" s="84">
        <v>2689900</v>
      </c>
    </row>
    <row r="14" spans="1:6" ht="22.5" customHeight="1">
      <c r="A14" s="426">
        <v>2019</v>
      </c>
      <c r="B14" s="1150" t="s">
        <v>1112</v>
      </c>
      <c r="C14" s="84">
        <v>9.8122054300000006</v>
      </c>
      <c r="D14" s="84">
        <v>3461500</v>
      </c>
    </row>
    <row r="15" spans="1:6" ht="22.5" customHeight="1">
      <c r="A15" s="467">
        <v>2020</v>
      </c>
      <c r="B15" s="1150" t="s">
        <v>1111</v>
      </c>
      <c r="C15" s="84">
        <v>11.397142949999999</v>
      </c>
      <c r="D15" s="84">
        <v>3948800</v>
      </c>
    </row>
    <row r="16" spans="1:6" ht="22.5" customHeight="1">
      <c r="A16" s="426">
        <v>2021</v>
      </c>
      <c r="B16" s="1150" t="s">
        <v>1110</v>
      </c>
      <c r="C16" s="84">
        <v>11.724256110000001</v>
      </c>
      <c r="D16" s="84">
        <v>5477000</v>
      </c>
    </row>
    <row r="17" spans="1:4" ht="22.5" customHeight="1">
      <c r="A17" s="467">
        <v>2022</v>
      </c>
      <c r="B17" s="1150" t="s">
        <v>1109</v>
      </c>
      <c r="C17" s="281">
        <v>12.83784322</v>
      </c>
      <c r="D17" s="281">
        <v>9683000</v>
      </c>
    </row>
    <row r="18" spans="1:4" ht="22.5" customHeight="1">
      <c r="A18" s="467">
        <v>2023</v>
      </c>
      <c r="B18" s="1150" t="s">
        <v>1597</v>
      </c>
      <c r="C18" s="281">
        <f>C17+24.20784905</f>
        <v>37.045692270000004</v>
      </c>
      <c r="D18" s="281">
        <v>9957800</v>
      </c>
    </row>
    <row r="19" spans="1:4" ht="22.5" customHeight="1">
      <c r="A19" s="467">
        <v>2024</v>
      </c>
      <c r="B19" s="1150" t="s">
        <v>2081</v>
      </c>
      <c r="C19" s="281"/>
      <c r="D19" s="281">
        <v>14613000</v>
      </c>
    </row>
  </sheetData>
  <customSheetViews>
    <customSheetView guid="{7638DF67-4320-4B2E-8CED-F30400A22A6F}"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1"/>
    </customSheetView>
    <customSheetView guid="{033C36F7-E1E4-46BF-954B-BBA7310CE75C}" showGridLines="0" topLeftCell="A4">
      <selection activeCell="D2" sqref="D2"/>
      <colBreaks count="1" manualBreakCount="1">
        <brk id="5" max="1048575" man="1"/>
      </colBreaks>
      <pageMargins left="0.7" right="0.7" top="0.75" bottom="0.75" header="0.3" footer="0.3"/>
      <pageSetup paperSize="9" orientation="portrait" horizontalDpi="1200" verticalDpi="1200" r:id="rId2"/>
    </customSheetView>
    <customSheetView guid="{36472B0F-2A8F-4437-8A5B-DB8B4B6E968E}"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
    </customSheetView>
    <customSheetView guid="{2D0A6E8D-0408-4801-8FAA-C5FD88FF0EC2}" showGridLines="0" topLeftCell="A4">
      <selection activeCell="D2" sqref="D2"/>
      <colBreaks count="1" manualBreakCount="1">
        <brk id="5" max="1048575" man="1"/>
      </colBreaks>
      <pageMargins left="0.7" right="0.7" top="0.75" bottom="0.75" header="0.3" footer="0.3"/>
      <pageSetup paperSize="9" orientation="portrait" horizontalDpi="1200" verticalDpi="1200" r:id="rId4"/>
    </customSheetView>
    <customSheetView guid="{CCAE2F8D-A096-471A-A5DB-761473E75C80}"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5"/>
    </customSheetView>
    <customSheetView guid="{A70FDA42-82B2-4F14-8984-2E2044C05861}" showGridLines="0" topLeftCell="A4">
      <selection activeCell="E13" sqref="E13"/>
      <colBreaks count="1" manualBreakCount="1">
        <brk id="5" max="1048575" man="1"/>
      </colBreaks>
      <pageMargins left="0.7" right="0.7" top="0.75" bottom="0.75" header="0.3" footer="0.3"/>
      <pageSetup paperSize="9" orientation="portrait" horizontalDpi="1200" verticalDpi="1200" r:id="rId6"/>
    </customSheetView>
    <customSheetView guid="{F8F8F397-D6A3-4BD0-9E53-3D39483D1CBF}" showGridLines="0" topLeftCell="A4">
      <selection activeCell="D2" sqref="D2"/>
      <colBreaks count="1" manualBreakCount="1">
        <brk id="5" max="1048575" man="1"/>
      </colBreaks>
      <pageMargins left="0.7" right="0.7" top="0.75" bottom="0.75" header="0.3" footer="0.3"/>
      <pageSetup paperSize="9" orientation="portrait" horizontalDpi="1200" verticalDpi="1200" r:id="rId7"/>
    </customSheetView>
    <customSheetView guid="{D673FFEC-E07D-49B9-A0FC-BCF5FDFD2C67}" showGridLines="0" topLeftCell="F1">
      <selection activeCell="F2" sqref="F2"/>
      <colBreaks count="1" manualBreakCount="1">
        <brk id="5" max="1048575" man="1"/>
      </colBreaks>
      <pageMargins left="0.7" right="0.7" top="0.75" bottom="0.75" header="0.3" footer="0.3"/>
      <pageSetup paperSize="9" orientation="portrait" horizontalDpi="1200" verticalDpi="1200" r:id="rId8"/>
    </customSheetView>
    <customSheetView guid="{EE98275F-E3BA-4A7E-BE2A-0F7F35847352}"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9"/>
    </customSheetView>
    <customSheetView guid="{97E03D02-D480-4666-A6E1-59D4144B3FD9}"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10"/>
    </customSheetView>
    <customSheetView guid="{9A3FFD83-48B2-47DA-8A5E-53892F5AF928}" showGridLines="0" printArea="1">
      <selection activeCell="F2" sqref="F2"/>
      <colBreaks count="1" manualBreakCount="1">
        <brk id="5" max="1048575" man="1"/>
      </colBreaks>
      <pageMargins left="0.7" right="0.7" top="0.75" bottom="0.75" header="0.3" footer="0.3"/>
      <pageSetup paperSize="9" orientation="portrait" horizontalDpi="1200" verticalDpi="1200" r:id="rId11"/>
    </customSheetView>
    <customSheetView guid="{717D5D0E-03BD-42FE-B02F-A9FF9CADF1A5}" showGridLines="0" topLeftCell="A4">
      <selection activeCell="D2" sqref="D2"/>
      <colBreaks count="1" manualBreakCount="1">
        <brk id="5" max="1048575" man="1"/>
      </colBreaks>
      <pageMargins left="0.7" right="0.7" top="0.75" bottom="0.75" header="0.3" footer="0.3"/>
      <pageSetup paperSize="9" orientation="portrait" horizontalDpi="1200" verticalDpi="1200" r:id="rId12"/>
    </customSheetView>
    <customSheetView guid="{30A2590E-B68F-488E-B4E2-55E3D8A53AAC}" showGridLines="0" topLeftCell="F1">
      <selection activeCell="F2" sqref="F2"/>
      <colBreaks count="1" manualBreakCount="1">
        <brk id="5" max="1048575" man="1"/>
      </colBreaks>
      <pageMargins left="0.7" right="0.7" top="0.75" bottom="0.75" header="0.3" footer="0.3"/>
      <pageSetup paperSize="9" orientation="portrait" horizontalDpi="1200" verticalDpi="1200" r:id="rId13"/>
    </customSheetView>
    <customSheetView guid="{031DD57E-C293-423A-8DF7-B2FDC9241663}" showGridLines="0" topLeftCell="F1">
      <selection activeCell="F2" sqref="F2"/>
      <colBreaks count="1" manualBreakCount="1">
        <brk id="5" max="1048575" man="1"/>
      </colBreaks>
      <pageMargins left="0.7" right="0.7" top="0.75" bottom="0.75" header="0.3" footer="0.3"/>
      <pageSetup paperSize="9" orientation="portrait" horizontalDpi="1200" verticalDpi="1200" r:id="rId14"/>
    </customSheetView>
    <customSheetView guid="{F9B3178F-FE3C-420E-BE2A-18A94A5552B8}" showGridLines="0" topLeftCell="F1">
      <selection activeCell="F2" sqref="F2"/>
      <colBreaks count="1" manualBreakCount="1">
        <brk id="5" max="1048575" man="1"/>
      </colBreaks>
      <pageMargins left="0.7" right="0.7" top="0.75" bottom="0.75" header="0.3" footer="0.3"/>
      <pageSetup paperSize="9" orientation="portrait" horizontalDpi="1200" verticalDpi="1200" r:id="rId15"/>
    </customSheetView>
    <customSheetView guid="{F314B098-4B95-4B92-8423-CB04A69922DF}"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16"/>
    </customSheetView>
    <customSheetView guid="{BBA60712-7519-46EB-A3CF-B043CF2D8D90}"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17"/>
    </customSheetView>
    <customSheetView guid="{FAEA9D20-506D-4159-8291-B8ED06C29A08}" showGridLines="0" topLeftCell="A4">
      <selection activeCell="D2" sqref="D2"/>
      <colBreaks count="1" manualBreakCount="1">
        <brk id="5" max="1048575" man="1"/>
      </colBreaks>
      <pageMargins left="0.7" right="0.7" top="0.75" bottom="0.75" header="0.3" footer="0.3"/>
      <pageSetup paperSize="9" orientation="portrait" horizontalDpi="1200" verticalDpi="1200" r:id="rId18"/>
    </customSheetView>
    <customSheetView guid="{499C3B7B-ECFB-4FFB-BA0B-0B7B9DCC326F}"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19"/>
    </customSheetView>
    <customSheetView guid="{582EB886-5348-41F7-B6C3-7D5782D3ACD9}" showGridLines="0" topLeftCell="A4">
      <selection activeCell="D2" sqref="D2"/>
      <colBreaks count="1" manualBreakCount="1">
        <brk id="5" max="1048575" man="1"/>
      </colBreaks>
      <pageMargins left="0.7" right="0.7" top="0.75" bottom="0.75" header="0.3" footer="0.3"/>
      <pageSetup paperSize="9" orientation="portrait" horizontalDpi="1200" verticalDpi="1200" r:id="rId20"/>
    </customSheetView>
    <customSheetView guid="{67A28A89-E198-4A6E-809F-7C1EE1D592B0}"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21"/>
    </customSheetView>
    <customSheetView guid="{CED0B8D9-B004-48AD-A858-70C151F3F6A0}" showGridLines="0" topLeftCell="F1">
      <selection activeCell="F2" sqref="F2"/>
      <colBreaks count="1" manualBreakCount="1">
        <brk id="5" max="1048575" man="1"/>
      </colBreaks>
      <pageMargins left="0.7" right="0.7" top="0.75" bottom="0.75" header="0.3" footer="0.3"/>
      <pageSetup paperSize="9" orientation="portrait" horizontalDpi="1200" verticalDpi="1200" r:id="rId22"/>
    </customSheetView>
    <customSheetView guid="{76A99285-706C-47CC-88FC-63EDE717FCB7}" showGridLines="0" topLeftCell="F1">
      <selection activeCell="F2" sqref="F2"/>
      <colBreaks count="1" manualBreakCount="1">
        <brk id="5" max="1048575" man="1"/>
      </colBreaks>
      <pageMargins left="0.7" right="0.7" top="0.75" bottom="0.75" header="0.3" footer="0.3"/>
      <pageSetup paperSize="9" orientation="portrait" horizontalDpi="1200" verticalDpi="1200" r:id="rId23"/>
    </customSheetView>
    <customSheetView guid="{00865AC3-5823-4499-87D6-A32864153DFC}" showGridLines="0" topLeftCell="F1">
      <selection activeCell="F2" sqref="F2"/>
      <colBreaks count="1" manualBreakCount="1">
        <brk id="5" max="1048575" man="1"/>
      </colBreaks>
      <pageMargins left="0.7" right="0.7" top="0.75" bottom="0.75" header="0.3" footer="0.3"/>
      <pageSetup paperSize="9" orientation="portrait" horizontalDpi="1200" verticalDpi="1200" r:id="rId24"/>
    </customSheetView>
    <customSheetView guid="{441DB8A6-A33C-419D-875A-3F2FFBE6E0E8}" showGridLines="0" topLeftCell="F1">
      <selection activeCell="F2" sqref="F2"/>
      <colBreaks count="1" manualBreakCount="1">
        <brk id="5" max="1048575" man="1"/>
      </colBreaks>
      <pageMargins left="0.7" right="0.7" top="0.75" bottom="0.75" header="0.3" footer="0.3"/>
      <pageSetup paperSize="9" orientation="portrait" horizontalDpi="1200" verticalDpi="1200" r:id="rId25"/>
    </customSheetView>
    <customSheetView guid="{2BC28E4B-9C81-4843-8B55-63150A8DD92B}" showGridLines="0" topLeftCell="F1">
      <selection activeCell="F2" sqref="F2"/>
      <colBreaks count="1" manualBreakCount="1">
        <brk id="5" max="1048575" man="1"/>
      </colBreaks>
      <pageMargins left="0.7" right="0.7" top="0.75" bottom="0.75" header="0.3" footer="0.3"/>
      <pageSetup paperSize="9" orientation="portrait" horizontalDpi="1200" verticalDpi="1200" r:id="rId26"/>
    </customSheetView>
    <customSheetView guid="{CEC8D9A4-667A-441A-B348-38BA69B851DA}" showGridLines="0" topLeftCell="F1">
      <selection activeCell="F2" sqref="F2"/>
      <colBreaks count="1" manualBreakCount="1">
        <brk id="5" max="1048575" man="1"/>
      </colBreaks>
      <pageMargins left="0.7" right="0.7" top="0.75" bottom="0.75" header="0.3" footer="0.3"/>
      <pageSetup paperSize="9" orientation="portrait" horizontalDpi="1200" verticalDpi="1200" r:id="rId27"/>
    </customSheetView>
    <customSheetView guid="{84F041DC-148A-40FE-A6D1-68C2D054DF55}" showGridLines="0" topLeftCell="F1">
      <selection activeCell="F2" sqref="F2"/>
      <colBreaks count="1" manualBreakCount="1">
        <brk id="5" max="1048575" man="1"/>
      </colBreaks>
      <pageMargins left="0.7" right="0.7" top="0.75" bottom="0.75" header="0.3" footer="0.3"/>
      <pageSetup paperSize="9" orientation="portrait" horizontalDpi="1200" verticalDpi="1200" r:id="rId28"/>
    </customSheetView>
    <customSheetView guid="{EA8DD5C4-37CD-4D83-93C6-8AAE3FA22626}" showGridLines="0" topLeftCell="F1">
      <selection activeCell="F2" sqref="F2"/>
      <colBreaks count="1" manualBreakCount="1">
        <brk id="5" max="1048575" man="1"/>
      </colBreaks>
      <pageMargins left="0.7" right="0.7" top="0.75" bottom="0.75" header="0.3" footer="0.3"/>
      <pageSetup paperSize="9" orientation="portrait" horizontalDpi="1200" verticalDpi="1200" r:id="rId29"/>
    </customSheetView>
    <customSheetView guid="{EB719729-E4E7-4A6B-A0F2-B45634A8A39C}" showGridLines="0" topLeftCell="F1">
      <selection activeCell="F2" sqref="F2"/>
      <colBreaks count="1" manualBreakCount="1">
        <brk id="5" max="1048575" man="1"/>
      </colBreaks>
      <pageMargins left="0.7" right="0.7" top="0.75" bottom="0.75" header="0.3" footer="0.3"/>
      <pageSetup paperSize="9" orientation="portrait" horizontalDpi="1200" verticalDpi="1200" r:id="rId30"/>
    </customSheetView>
    <customSheetView guid="{3BCE3315-BEC0-4AD9-A818-0BC0D795FE7B}"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1"/>
    </customSheetView>
    <customSheetView guid="{D5E8139D-26D3-42E5-96BB-6121322C48CB}" showGridLines="0" topLeftCell="F1">
      <selection activeCell="F2" sqref="F2"/>
      <colBreaks count="1" manualBreakCount="1">
        <brk id="5" max="1048575" man="1"/>
      </colBreaks>
      <pageMargins left="0.7" right="0.7" top="0.75" bottom="0.75" header="0.3" footer="0.3"/>
      <pageSetup paperSize="9" orientation="portrait" horizontalDpi="1200" verticalDpi="1200" r:id="rId32"/>
    </customSheetView>
    <customSheetView guid="{A7A537DD-3639-4028-8374-24EF93F7F50D}"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3"/>
    </customSheetView>
    <customSheetView guid="{0B51740E-E870-447D-82CF-F9426A0FDB8A}" showGridLines="0" topLeftCell="A4">
      <selection activeCell="D2" sqref="D2"/>
      <colBreaks count="1" manualBreakCount="1">
        <brk id="5" max="1048575" man="1"/>
      </colBreaks>
      <pageMargins left="0.7" right="0.7" top="0.75" bottom="0.75" header="0.3" footer="0.3"/>
      <pageSetup paperSize="9" orientation="portrait" horizontalDpi="1200" verticalDpi="1200" r:id="rId34"/>
    </customSheetView>
    <customSheetView guid="{B25978DA-B72A-4DF3-B7F6-0B7323E18582}" showGridLines="0" topLeftCell="A4">
      <selection activeCell="D2" sqref="D2"/>
      <colBreaks count="1" manualBreakCount="1">
        <brk id="5" max="1048575" man="1"/>
      </colBreaks>
      <pageMargins left="0.7" right="0.7" top="0.75" bottom="0.75" header="0.3" footer="0.3"/>
      <pageSetup paperSize="9" orientation="portrait" horizontalDpi="1200" verticalDpi="1200" r:id="rId35"/>
    </customSheetView>
    <customSheetView guid="{1FD8CC80-ABBD-4004-965D-7C3A94C6060A}"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6"/>
    </customSheetView>
    <customSheetView guid="{4B3B3520-A8B7-4246-A658-5E3046C11156}"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7"/>
    </customSheetView>
    <customSheetView guid="{8AC86257-3275-45B0-9EB5-FCC978284538}" showGridLines="0" topLeftCell="A4">
      <selection activeCell="D2" sqref="D2"/>
      <colBreaks count="1" manualBreakCount="1">
        <brk id="5" max="1048575" man="1"/>
      </colBreaks>
      <pageMargins left="0.7" right="0.7" top="0.75" bottom="0.75" header="0.3" footer="0.3"/>
      <pageSetup paperSize="9" orientation="portrait" horizontalDpi="1200" verticalDpi="1200" r:id="rId38"/>
    </customSheetView>
    <customSheetView guid="{E45D6C9F-29CA-4814-BB11-FCF7794E8FD9}"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39"/>
    </customSheetView>
    <customSheetView guid="{8B4E2514-D1F2-4DC0-817C-9C588D7DCCCB}"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40"/>
    </customSheetView>
    <customSheetView guid="{C0326AA0-4A84-4874-8CF5-FBF582EDE8E4}"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41"/>
    </customSheetView>
    <customSheetView guid="{59B93C71-A242-4D48-B468-4BF3F954629F}"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42"/>
    </customSheetView>
    <customSheetView guid="{1E58E4D1-4C75-4B8C-BEB1-17A46DD86746}" showGridLines="0" topLeftCell="A4">
      <selection activeCell="D2" sqref="D2"/>
      <colBreaks count="1" manualBreakCount="1">
        <brk id="5" max="1048575" man="1"/>
      </colBreaks>
      <pageMargins left="0.7" right="0.7" top="0.75" bottom="0.75" header="0.3" footer="0.3"/>
      <pageSetup paperSize="9" orientation="portrait" horizontalDpi="1200" verticalDpi="1200" r:id="rId43"/>
    </customSheetView>
    <customSheetView guid="{D71B0015-E1E5-4683-BC96-4B8372B0A92C}" showGridLines="0" printArea="1" topLeftCell="A4">
      <selection activeCell="E13" sqref="E13"/>
      <colBreaks count="1" manualBreakCount="1">
        <brk id="5" max="1048575" man="1"/>
      </colBreaks>
      <pageMargins left="0.7" right="0.7" top="0.75" bottom="0.75" header="0.3" footer="0.3"/>
      <pageSetup paperSize="9" orientation="portrait" horizontalDpi="1200" verticalDpi="1200" r:id="rId44"/>
    </customSheetView>
    <customSheetView guid="{7A9295A9-5D4A-4252-8AE5-EAA229FB3161}" showGridLines="0" printArea="1" topLeftCell="A4">
      <selection activeCell="E13" sqref="E13"/>
      <colBreaks count="1" manualBreakCount="1">
        <brk id="5" max="1048575" man="1"/>
      </colBreaks>
      <pageMargins left="0.7" right="0.7" top="0.75" bottom="0.75" header="0.3" footer="0.3"/>
      <pageSetup paperSize="9" orientation="portrait" horizontalDpi="1200" verticalDpi="1200" r:id="rId45"/>
    </customSheetView>
    <customSheetView guid="{034C4040-D496-4677-9760-C8AFC8A3816C}" showGridLines="0" topLeftCell="A4">
      <selection activeCell="E13" sqref="E13"/>
      <colBreaks count="1" manualBreakCount="1">
        <brk id="5" max="1048575" man="1"/>
      </colBreaks>
      <pageMargins left="0.7" right="0.7" top="0.75" bottom="0.75" header="0.3" footer="0.3"/>
      <pageSetup paperSize="9" orientation="portrait" horizontalDpi="1200" verticalDpi="1200" r:id="rId46"/>
    </customSheetView>
    <customSheetView guid="{430D13A4-4EC3-4F3B-94F5-67B604D20D98}"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47"/>
    </customSheetView>
    <customSheetView guid="{337CCED3-5E6B-4E3D-BC98-489707EF974E}"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48"/>
    </customSheetView>
    <customSheetView guid="{0EDD8A79-DA95-4C03-AB90-8EF8BEF7366A}" showGridLines="0" topLeftCell="A4">
      <selection activeCell="D2" sqref="D2"/>
      <colBreaks count="1" manualBreakCount="1">
        <brk id="5" max="1048575" man="1"/>
      </colBreaks>
      <pageMargins left="0.7" right="0.7" top="0.75" bottom="0.75" header="0.3" footer="0.3"/>
      <pageSetup paperSize="9" orientation="portrait" horizontalDpi="1200" verticalDpi="1200" r:id="rId49"/>
    </customSheetView>
    <customSheetView guid="{214495F1-9B71-47E5-887D-A07A1A95C8B8}" showGridLines="0" topLeftCell="A4">
      <selection activeCell="D2" sqref="D2"/>
      <colBreaks count="1" manualBreakCount="1">
        <brk id="5" max="1048575" man="1"/>
      </colBreaks>
      <pageMargins left="0.7" right="0.7" top="0.75" bottom="0.75" header="0.3" footer="0.3"/>
      <pageSetup paperSize="9" orientation="portrait" horizontalDpi="1200" verticalDpi="1200" r:id="rId50"/>
    </customSheetView>
    <customSheetView guid="{CD8CBEF9-02F2-47BF-8155-972E366007BB}"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51"/>
    </customSheetView>
    <customSheetView guid="{BD61EDB6-A93F-4890-AEDE-32E26E64EB3F}" showGridLines="0" printArea="1" topLeftCell="A4">
      <selection activeCell="E13" sqref="E13"/>
      <colBreaks count="1" manualBreakCount="1">
        <brk id="5" max="1048575" man="1"/>
      </colBreaks>
      <pageMargins left="0.7" right="0.7" top="0.75" bottom="0.75" header="0.3" footer="0.3"/>
      <pageSetup paperSize="9" orientation="portrait" horizontalDpi="1200" verticalDpi="1200" r:id="rId52"/>
    </customSheetView>
    <customSheetView guid="{2551149C-B400-4FF7-9C66-7D38AF192CD3}" showGridLines="0" topLeftCell="A4">
      <selection activeCell="D2" sqref="D2"/>
      <colBreaks count="1" manualBreakCount="1">
        <brk id="5" max="1048575" man="1"/>
      </colBreaks>
      <pageMargins left="0.7" right="0.7" top="0.75" bottom="0.75" header="0.3" footer="0.3"/>
      <pageSetup paperSize="9" orientation="portrait" horizontalDpi="1200" verticalDpi="1200" r:id="rId53"/>
    </customSheetView>
    <customSheetView guid="{F0A88F7F-B050-44D2-9557-2B68B424EAF3}" showGridLines="0" topLeftCell="A4">
      <selection activeCell="E13" sqref="E13"/>
      <colBreaks count="1" manualBreakCount="1">
        <brk id="5" max="1048575" man="1"/>
      </colBreaks>
      <pageMargins left="0.7" right="0.7" top="0.75" bottom="0.75" header="0.3" footer="0.3"/>
      <pageSetup paperSize="9" orientation="portrait" horizontalDpi="1200" verticalDpi="1200" r:id="rId54"/>
    </customSheetView>
    <customSheetView guid="{2868789A-41EF-4245-B3C9-D4B5F666F8F4}"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55"/>
    </customSheetView>
    <customSheetView guid="{D4061CCF-D275-4D76-9A0F-61EA73C6A533}" showGridLines="0" printArea="1">
      <selection activeCell="E14" sqref="E14"/>
      <colBreaks count="1" manualBreakCount="1">
        <brk id="5" max="1048575" man="1"/>
      </colBreaks>
      <pageMargins left="0.7" right="0.7" top="0.75" bottom="0.75" header="0.3" footer="0.3"/>
      <pageSetup paperSize="9" orientation="portrait" horizontalDpi="1200" verticalDpi="1200" r:id="rId56"/>
    </customSheetView>
    <customSheetView guid="{EDD10121-F027-40CB-A383-1ABBBA7824D4}"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57"/>
    </customSheetView>
    <customSheetView guid="{D6BD57F8-F6EE-4534-8181-C57064A1B98C}" showGridLines="0">
      <selection activeCell="E10" sqref="E10"/>
      <colBreaks count="1" manualBreakCount="1">
        <brk id="5" max="1048575" man="1"/>
      </colBreaks>
      <pageMargins left="0.7" right="0.7" top="0.75" bottom="0.75" header="0.3" footer="0.3"/>
      <pageSetup paperSize="9" orientation="portrait" horizontalDpi="1200" verticalDpi="1200" r:id="rId58"/>
    </customSheetView>
    <customSheetView guid="{277459B4-A39D-41CB-B2BE-AB6578293E76}" showGridLines="0" printArea="1">
      <selection activeCell="E10" sqref="E10"/>
      <colBreaks count="1" manualBreakCount="1">
        <brk id="5" max="1048575" man="1"/>
      </colBreaks>
      <pageMargins left="0.7" right="0.7" top="0.75" bottom="0.75" header="0.3" footer="0.3"/>
      <pageSetup paperSize="9" orientation="portrait" horizontalDpi="1200" verticalDpi="1200" r:id="rId59"/>
    </customSheetView>
  </customSheetViews>
  <phoneticPr fontId="7"/>
  <hyperlinks>
    <hyperlink ref="E1" location="目次!A1" display="目次へ戻る"/>
  </hyperlinks>
  <pageMargins left="0.7" right="0.7" top="0.75" bottom="0.75" header="0.3" footer="0.3"/>
  <pageSetup paperSize="9" orientation="portrait" horizontalDpi="1200" verticalDpi="1200" r:id="rId60"/>
  <colBreaks count="1" manualBreakCount="1">
    <brk id="5" max="1048575" man="1"/>
  </colBreaks>
  <drawing r:id="rId6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1"/>
  <sheetViews>
    <sheetView showGridLines="0" zoomScale="85" zoomScaleNormal="85" zoomScaleSheetLayoutView="100" workbookViewId="0">
      <selection activeCell="E21" sqref="E21"/>
    </sheetView>
  </sheetViews>
  <sheetFormatPr defaultColWidth="9" defaultRowHeight="13.5"/>
  <cols>
    <col min="1" max="1" width="19" style="209" customWidth="1"/>
    <col min="2" max="2" width="12.5" style="209" customWidth="1"/>
    <col min="3" max="3" width="12.25" style="209" customWidth="1"/>
    <col min="4" max="4" width="10.625" style="209" bestFit="1" customWidth="1"/>
    <col min="5" max="5" width="6.2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13">
      <c r="D1" s="271" t="s">
        <v>399</v>
      </c>
    </row>
    <row r="2" spans="1:13">
      <c r="A2" s="209" t="s">
        <v>1136</v>
      </c>
      <c r="F2" s="209" t="s">
        <v>1136</v>
      </c>
    </row>
    <row r="5" spans="1:13" ht="18" customHeight="1">
      <c r="A5" s="1163" t="s">
        <v>1135</v>
      </c>
      <c r="B5" s="1164">
        <v>0.38972204662784338</v>
      </c>
      <c r="M5" s="194" t="s">
        <v>2104</v>
      </c>
    </row>
    <row r="6" spans="1:13" ht="18" customHeight="1">
      <c r="A6" s="1163" t="s">
        <v>1134</v>
      </c>
      <c r="B6" s="1164">
        <v>0.19971827508369144</v>
      </c>
    </row>
    <row r="7" spans="1:13" ht="18" customHeight="1">
      <c r="A7" s="1163" t="s">
        <v>1133</v>
      </c>
      <c r="B7" s="1164">
        <v>7.604962820085906E-2</v>
      </c>
    </row>
    <row r="8" spans="1:13" ht="18" customHeight="1">
      <c r="A8" s="1163" t="s">
        <v>1132</v>
      </c>
      <c r="B8" s="1164">
        <v>5.4875351176156717E-2</v>
      </c>
    </row>
    <row r="9" spans="1:13" ht="18" customHeight="1">
      <c r="A9" s="1163" t="s">
        <v>1131</v>
      </c>
      <c r="B9" s="1164">
        <v>4.3692353878511829E-2</v>
      </c>
    </row>
    <row r="10" spans="1:13" ht="18" customHeight="1">
      <c r="A10" s="1163" t="s">
        <v>1130</v>
      </c>
      <c r="B10" s="1164">
        <v>3.6717188263422934E-2</v>
      </c>
    </row>
    <row r="11" spans="1:13" ht="18" customHeight="1">
      <c r="A11" s="1163" t="s">
        <v>1129</v>
      </c>
      <c r="B11" s="1164">
        <v>3.5727776300614834E-2</v>
      </c>
    </row>
    <row r="12" spans="1:13" ht="18" customHeight="1">
      <c r="A12" s="1163" t="s">
        <v>1128</v>
      </c>
      <c r="B12" s="1164">
        <v>1.4223752347329617E-2</v>
      </c>
    </row>
    <row r="13" spans="1:13" ht="18" customHeight="1">
      <c r="A13" s="1163" t="s">
        <v>1127</v>
      </c>
      <c r="B13" s="1164">
        <v>1.3373156420929384E-2</v>
      </c>
    </row>
    <row r="14" spans="1:13" ht="18" customHeight="1">
      <c r="A14" s="1163" t="s">
        <v>1126</v>
      </c>
      <c r="B14" s="1164">
        <v>9.992058582678251E-3</v>
      </c>
    </row>
    <row r="15" spans="1:13" ht="18" customHeight="1">
      <c r="A15" s="1163" t="s">
        <v>1125</v>
      </c>
      <c r="B15" s="1164">
        <v>9.748242537968306E-3</v>
      </c>
    </row>
    <row r="16" spans="1:13" ht="18" customHeight="1">
      <c r="A16" s="316" t="s">
        <v>1656</v>
      </c>
      <c r="B16" s="1164">
        <v>5.9532385698273047E-3</v>
      </c>
    </row>
    <row r="17" spans="1:2" ht="18" customHeight="1">
      <c r="A17" s="316" t="s">
        <v>1657</v>
      </c>
      <c r="B17" s="1164">
        <v>5.9495069099300361E-3</v>
      </c>
    </row>
    <row r="18" spans="1:2" ht="18" customHeight="1">
      <c r="A18" s="316" t="s">
        <v>1658</v>
      </c>
      <c r="B18" s="1164">
        <v>5.2947118630478065E-3</v>
      </c>
    </row>
    <row r="19" spans="1:2" ht="18" customHeight="1">
      <c r="A19" s="1163" t="s">
        <v>1124</v>
      </c>
      <c r="B19" s="1165">
        <v>4.3382258076360463E-4</v>
      </c>
    </row>
    <row r="20" spans="1:2" ht="18" customHeight="1">
      <c r="A20" s="1163" t="s">
        <v>1123</v>
      </c>
      <c r="B20" s="1164">
        <v>9.8528890656425117E-2</v>
      </c>
    </row>
    <row r="21" spans="1:2" ht="18" customHeight="1">
      <c r="A21" s="1163"/>
      <c r="B21" s="1164">
        <v>1</v>
      </c>
    </row>
  </sheetData>
  <customSheetViews>
    <customSheetView guid="{7638DF67-4320-4B2E-8CED-F30400A22A6F}" showGridLines="0" printArea="1">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
      <headerFooter>
        <oddFooter>&amp;C- &amp;P -</oddFooter>
      </headerFooter>
    </customSheetView>
    <customSheetView guid="{033C36F7-E1E4-46BF-954B-BBA7310CE75C}"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
      <headerFooter>
        <oddFooter>&amp;C- &amp;P -</oddFooter>
      </headerFooter>
    </customSheetView>
    <customSheetView guid="{36472B0F-2A8F-4437-8A5B-DB8B4B6E968E}" showGridLines="0" printArea="1" topLeftCell="A13">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
      <headerFooter>
        <oddFooter>&amp;C- &amp;P -</oddFooter>
      </headerFooter>
    </customSheetView>
    <customSheetView guid="{2D0A6E8D-0408-4801-8FAA-C5FD88FF0EC2}"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
      <headerFooter>
        <oddFooter>&amp;C- &amp;P -</oddFooter>
      </headerFooter>
    </customSheetView>
    <customSheetView guid="{CCAE2F8D-A096-471A-A5DB-761473E75C80}" showGridLines="0" printArea="1">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
      <headerFooter>
        <oddFooter>&amp;C- &amp;P -</oddFooter>
      </headerFooter>
    </customSheetView>
    <customSheetView guid="{A70FDA42-82B2-4F14-8984-2E2044C05861}" showGridLines="0">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6"/>
      <headerFooter>
        <oddFooter>&amp;C- &amp;P -</oddFooter>
      </headerFooter>
    </customSheetView>
    <customSheetView guid="{F8F8F397-D6A3-4BD0-9E53-3D39483D1CBF}"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7"/>
      <headerFooter>
        <oddFooter>&amp;C- &amp;P -</oddFooter>
      </headerFooter>
    </customSheetView>
    <customSheetView guid="{D673FFEC-E07D-49B9-A0FC-BCF5FDFD2C67}" showGridLines="0">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8"/>
      <headerFooter>
        <oddFooter>&amp;C- &amp;P -</oddFooter>
      </headerFooter>
    </customSheetView>
    <customSheetView guid="{EE98275F-E3BA-4A7E-BE2A-0F7F35847352}"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9"/>
      <headerFooter>
        <oddFooter>&amp;C- &amp;P -</oddFooter>
      </headerFooter>
    </customSheetView>
    <customSheetView guid="{97E03D02-D480-4666-A6E1-59D4144B3FD9}"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0"/>
      <headerFooter>
        <oddFooter>&amp;C- &amp;P -</oddFooter>
      </headerFooter>
    </customSheetView>
    <customSheetView guid="{9A3FFD83-48B2-47DA-8A5E-53892F5AF928}"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1"/>
      <headerFooter>
        <oddFooter>&amp;C- &amp;P -</oddFooter>
      </headerFooter>
    </customSheetView>
    <customSheetView guid="{717D5D0E-03BD-42FE-B02F-A9FF9CADF1A5}"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2"/>
      <headerFooter>
        <oddFooter>&amp;C- &amp;P -</oddFooter>
      </headerFooter>
    </customSheetView>
    <customSheetView guid="{30A2590E-B68F-488E-B4E2-55E3D8A53AAC}" showGridLines="0">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3"/>
      <headerFooter>
        <oddFooter>&amp;C- &amp;P -</oddFooter>
      </headerFooter>
    </customSheetView>
    <customSheetView guid="{031DD57E-C293-423A-8DF7-B2FDC9241663}" showGridLines="0">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4"/>
      <headerFooter>
        <oddFooter>&amp;C- &amp;P -</oddFooter>
      </headerFooter>
    </customSheetView>
    <customSheetView guid="{F9B3178F-FE3C-420E-BE2A-18A94A5552B8}" showGridLines="0">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5"/>
      <headerFooter>
        <oddFooter>&amp;C- &amp;P -</oddFooter>
      </headerFooter>
    </customSheetView>
    <customSheetView guid="{F314B098-4B95-4B92-8423-CB04A69922DF}" showGridLines="0" printArea="1">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6"/>
      <headerFooter>
        <oddFooter>&amp;C- &amp;P -</oddFooter>
      </headerFooter>
    </customSheetView>
    <customSheetView guid="{BBA60712-7519-46EB-A3CF-B043CF2D8D90}"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7"/>
      <headerFooter>
        <oddFooter>&amp;C- &amp;P -</oddFooter>
      </headerFooter>
    </customSheetView>
    <customSheetView guid="{FAEA9D20-506D-4159-8291-B8ED06C29A08}"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8"/>
      <headerFooter>
        <oddFooter>&amp;C- &amp;P -</oddFooter>
      </headerFooter>
    </customSheetView>
    <customSheetView guid="{499C3B7B-ECFB-4FFB-BA0B-0B7B9DCC326F}" showGridLines="0" printArea="1">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9"/>
      <headerFooter>
        <oddFooter>&amp;C- &amp;P -</oddFooter>
      </headerFooter>
    </customSheetView>
    <customSheetView guid="{582EB886-5348-41F7-B6C3-7D5782D3ACD9}"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0"/>
      <headerFooter>
        <oddFooter>&amp;C- &amp;P -</oddFooter>
      </headerFooter>
    </customSheetView>
    <customSheetView guid="{67A28A89-E198-4A6E-809F-7C1EE1D592B0}" showGridLines="0" printArea="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1"/>
      <headerFooter>
        <oddFooter>&amp;C- &amp;P -</oddFooter>
      </headerFooter>
    </customSheetView>
    <customSheetView guid="{CED0B8D9-B004-48AD-A858-70C151F3F6A0}"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2"/>
      <headerFooter>
        <oddFooter>&amp;C- &amp;P -</oddFooter>
      </headerFooter>
    </customSheetView>
    <customSheetView guid="{76A99285-706C-47CC-88FC-63EDE717FCB7}"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3"/>
      <headerFooter>
        <oddFooter>&amp;C- &amp;P -</oddFooter>
      </headerFooter>
    </customSheetView>
    <customSheetView guid="{00865AC3-5823-4499-87D6-A32864153DFC}"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4"/>
      <headerFooter>
        <oddFooter>&amp;C- &amp;P -</oddFooter>
      </headerFooter>
    </customSheetView>
    <customSheetView guid="{441DB8A6-A33C-419D-875A-3F2FFBE6E0E8}"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5"/>
      <headerFooter>
        <oddFooter>&amp;C- &amp;P -</oddFooter>
      </headerFooter>
    </customSheetView>
    <customSheetView guid="{2BC28E4B-9C81-4843-8B55-63150A8DD92B}"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6"/>
      <headerFooter>
        <oddFooter>&amp;C- &amp;P -</oddFooter>
      </headerFooter>
    </customSheetView>
    <customSheetView guid="{CEC8D9A4-667A-441A-B348-38BA69B851DA}"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7"/>
      <headerFooter>
        <oddFooter>&amp;C- &amp;P -</oddFooter>
      </headerFooter>
    </customSheetView>
    <customSheetView guid="{84F041DC-148A-40FE-A6D1-68C2D054DF55}"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8"/>
      <headerFooter>
        <oddFooter>&amp;C- &amp;P -</oddFooter>
      </headerFooter>
    </customSheetView>
    <customSheetView guid="{EA8DD5C4-37CD-4D83-93C6-8AAE3FA22626}"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9"/>
      <headerFooter>
        <oddFooter>&amp;C- &amp;P -</oddFooter>
      </headerFooter>
    </customSheetView>
    <customSheetView guid="{EB719729-E4E7-4A6B-A0F2-B45634A8A39C}"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0"/>
      <headerFooter>
        <oddFooter>&amp;C- &amp;P -</oddFooter>
      </headerFooter>
    </customSheetView>
    <customSheetView guid="{3BCE3315-BEC0-4AD9-A818-0BC0D795FE7B}" showGridLines="0" printArea="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1"/>
      <headerFooter>
        <oddFooter>&amp;C- &amp;P -</oddFooter>
      </headerFooter>
    </customSheetView>
    <customSheetView guid="{D5E8139D-26D3-42E5-96BB-6121322C48CB}"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2"/>
      <headerFooter>
        <oddFooter>&amp;C- &amp;P -</oddFooter>
      </headerFooter>
    </customSheetView>
    <customSheetView guid="{A7A537DD-3639-4028-8374-24EF93F7F50D}" showGridLines="0" printArea="1">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3"/>
      <headerFooter>
        <oddFooter>&amp;C- &amp;P -</oddFooter>
      </headerFooter>
    </customSheetView>
    <customSheetView guid="{0B51740E-E870-447D-82CF-F9426A0FDB8A}"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4"/>
      <headerFooter>
        <oddFooter>&amp;C- &amp;P -</oddFooter>
      </headerFooter>
    </customSheetView>
    <customSheetView guid="{B25978DA-B72A-4DF3-B7F6-0B7323E18582}"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5"/>
      <headerFooter>
        <oddFooter>&amp;C- &amp;P -</oddFooter>
      </headerFooter>
    </customSheetView>
    <customSheetView guid="{1FD8CC80-ABBD-4004-965D-7C3A94C6060A}" showGridLines="0" printArea="1" topLeftCell="D1">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6"/>
      <headerFooter>
        <oddFooter>&amp;C- &amp;P -</oddFooter>
      </headerFooter>
    </customSheetView>
    <customSheetView guid="{4B3B3520-A8B7-4246-A658-5E3046C11156}" showGridLines="0" printArea="1">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7"/>
      <headerFooter>
        <oddFooter>&amp;C- &amp;P -</oddFooter>
      </headerFooter>
    </customSheetView>
    <customSheetView guid="{8AC86257-3275-45B0-9EB5-FCC978284538}"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8"/>
      <headerFooter>
        <oddFooter>&amp;C- &amp;P -</oddFooter>
      </headerFooter>
    </customSheetView>
    <customSheetView guid="{E45D6C9F-29CA-4814-BB11-FCF7794E8FD9}" showGridLines="0" printArea="1">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9"/>
      <headerFooter>
        <oddFooter>&amp;C- &amp;P -</oddFooter>
      </headerFooter>
    </customSheetView>
    <customSheetView guid="{8B4E2514-D1F2-4DC0-817C-9C588D7DCCCB}"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0"/>
      <headerFooter>
        <oddFooter>&amp;C- &amp;P -</oddFooter>
      </headerFooter>
    </customSheetView>
    <customSheetView guid="{C0326AA0-4A84-4874-8CF5-FBF582EDE8E4}" showGridLines="0" printArea="1">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1"/>
      <headerFooter>
        <oddFooter>&amp;C- &amp;P -</oddFooter>
      </headerFooter>
    </customSheetView>
    <customSheetView guid="{59B93C71-A242-4D48-B468-4BF3F954629F}"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2"/>
      <headerFooter>
        <oddFooter>&amp;C- &amp;P -</oddFooter>
      </headerFooter>
    </customSheetView>
    <customSheetView guid="{1E58E4D1-4C75-4B8C-BEB1-17A46DD86746}"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3"/>
      <headerFooter>
        <oddFooter>&amp;C- &amp;P -</oddFooter>
      </headerFooter>
    </customSheetView>
    <customSheetView guid="{D71B0015-E1E5-4683-BC96-4B8372B0A92C}"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4"/>
      <headerFooter>
        <oddFooter>&amp;C- &amp;P -</oddFooter>
      </headerFooter>
    </customSheetView>
    <customSheetView guid="{7A9295A9-5D4A-4252-8AE5-EAA229FB3161}"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5"/>
      <headerFooter>
        <oddFooter>&amp;C- &amp;P -</oddFooter>
      </headerFooter>
    </customSheetView>
    <customSheetView guid="{034C4040-D496-4677-9760-C8AFC8A3816C}" showGridLines="0">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6"/>
      <headerFooter>
        <oddFooter>&amp;C- &amp;P -</oddFooter>
      </headerFooter>
    </customSheetView>
    <customSheetView guid="{430D13A4-4EC3-4F3B-94F5-67B604D20D98}"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7"/>
      <headerFooter>
        <oddFooter>&amp;C- &amp;P -</oddFooter>
      </headerFooter>
    </customSheetView>
    <customSheetView guid="{337CCED3-5E6B-4E3D-BC98-489707EF974E}" showGridLines="0" printArea="1">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8"/>
      <headerFooter>
        <oddFooter>&amp;C- &amp;P -</oddFooter>
      </headerFooter>
    </customSheetView>
    <customSheetView guid="{0EDD8A79-DA95-4C03-AB90-8EF8BEF7366A}"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9"/>
      <headerFooter>
        <oddFooter>&amp;C- &amp;P -</oddFooter>
      </headerFooter>
    </customSheetView>
    <customSheetView guid="{214495F1-9B71-47E5-887D-A07A1A95C8B8}"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0"/>
      <headerFooter>
        <oddFooter>&amp;C- &amp;P -</oddFooter>
      </headerFooter>
    </customSheetView>
    <customSheetView guid="{CD8CBEF9-02F2-47BF-8155-972E366007BB}" showGridLines="0" printArea="1">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1"/>
      <headerFooter>
        <oddFooter>&amp;C- &amp;P -</oddFooter>
      </headerFooter>
    </customSheetView>
    <customSheetView guid="{BD61EDB6-A93F-4890-AEDE-32E26E64EB3F}"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2"/>
      <headerFooter>
        <oddFooter>&amp;C- &amp;P -</oddFooter>
      </headerFooter>
    </customSheetView>
    <customSheetView guid="{2551149C-B400-4FF7-9C66-7D38AF192CD3}"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3"/>
      <headerFooter>
        <oddFooter>&amp;C- &amp;P -</oddFooter>
      </headerFooter>
    </customSheetView>
    <customSheetView guid="{F0A88F7F-B050-44D2-9557-2B68B424EAF3}" showGridLines="0">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4"/>
      <headerFooter>
        <oddFooter>&amp;C- &amp;P -</oddFooter>
      </headerFooter>
    </customSheetView>
    <customSheetView guid="{2868789A-41EF-4245-B3C9-D4B5F666F8F4}"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5"/>
      <headerFooter>
        <oddFooter>&amp;C- &amp;P -</oddFooter>
      </headerFooter>
    </customSheetView>
    <customSheetView guid="{D4061CCF-D275-4D76-9A0F-61EA73C6A533}"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6"/>
      <headerFooter>
        <oddFooter>&amp;C- &amp;P -</oddFooter>
      </headerFooter>
    </customSheetView>
    <customSheetView guid="{EDD10121-F027-40CB-A383-1ABBBA7824D4}"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7"/>
      <headerFooter>
        <oddFooter>&amp;C- &amp;P -</oddFooter>
      </headerFooter>
    </customSheetView>
    <customSheetView guid="{D6BD57F8-F6EE-4534-8181-C57064A1B98C}" scale="85" showGridLines="0">
      <selection activeCell="D14" sqref="D1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8"/>
      <headerFooter>
        <oddFooter>&amp;C- &amp;P -</oddFooter>
      </headerFooter>
    </customSheetView>
    <customSheetView guid="{277459B4-A39D-41CB-B2BE-AB6578293E76}" scale="85" showGridLines="0" printArea="1">
      <selection activeCell="D14" sqref="D1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9"/>
      <headerFooter>
        <oddFooter>&amp;C- &amp;P -</oddFooter>
      </headerFooter>
    </customSheetView>
  </customSheetViews>
  <phoneticPr fontId="7"/>
  <hyperlinks>
    <hyperlink ref="D1" location="目次!A1" display="目次へ戻る"/>
  </hyperlinks>
  <pageMargins left="0.70866141732283472" right="0.70866141732283472" top="0.74803149606299213" bottom="0.74803149606299213" header="0.31496062992125984" footer="0.31496062992125984"/>
  <pageSetup paperSize="9" orientation="portrait" horizontalDpi="300" verticalDpi="300" r:id="rId60"/>
  <headerFooter>
    <oddFooter>&amp;C- &amp;P -</oddFooter>
  </headerFooter>
  <colBreaks count="1" manualBreakCount="1">
    <brk id="4" max="32" man="1"/>
  </colBreaks>
  <drawing r:id="rId6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2"/>
  <sheetViews>
    <sheetView showGridLines="0" zoomScaleNormal="85" zoomScaleSheetLayoutView="100" workbookViewId="0">
      <selection activeCell="J19" sqref="J19"/>
    </sheetView>
  </sheetViews>
  <sheetFormatPr defaultColWidth="9" defaultRowHeight="13.5"/>
  <cols>
    <col min="1" max="2" width="11.875" style="209" customWidth="1"/>
    <col min="3" max="4" width="14.625" style="209" customWidth="1"/>
    <col min="5" max="5" width="10.375" style="209" customWidth="1"/>
    <col min="6" max="6" width="7"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271" t="s">
        <v>399</v>
      </c>
    </row>
    <row r="2" spans="1:7">
      <c r="A2" s="209" t="s">
        <v>1139</v>
      </c>
      <c r="G2" s="209" t="s">
        <v>1139</v>
      </c>
    </row>
    <row r="4" spans="1:7" ht="37.5" customHeight="1">
      <c r="A4" s="50" t="s">
        <v>83</v>
      </c>
      <c r="B4" s="50" t="s">
        <v>332</v>
      </c>
      <c r="C4" s="50" t="s">
        <v>1138</v>
      </c>
      <c r="D4" s="50" t="s">
        <v>1137</v>
      </c>
      <c r="E4" s="19"/>
    </row>
    <row r="5" spans="1:7" ht="22.5" customHeight="1">
      <c r="A5" s="51">
        <v>2010</v>
      </c>
      <c r="B5" s="51" t="s">
        <v>106</v>
      </c>
      <c r="C5" s="367">
        <v>2174</v>
      </c>
      <c r="D5" s="93">
        <v>14</v>
      </c>
      <c r="E5" s="369"/>
    </row>
    <row r="6" spans="1:7" ht="22.5" customHeight="1">
      <c r="A6" s="51">
        <v>2011</v>
      </c>
      <c r="B6" s="51" t="s">
        <v>107</v>
      </c>
      <c r="C6" s="367">
        <v>1987</v>
      </c>
      <c r="D6" s="93">
        <v>15</v>
      </c>
      <c r="E6" s="166"/>
    </row>
    <row r="7" spans="1:7" ht="22.5" customHeight="1">
      <c r="A7" s="51">
        <v>2012</v>
      </c>
      <c r="B7" s="51" t="s">
        <v>108</v>
      </c>
      <c r="C7" s="367">
        <v>2011</v>
      </c>
      <c r="D7" s="93">
        <v>12</v>
      </c>
      <c r="E7" s="164"/>
    </row>
    <row r="8" spans="1:7" ht="22.5" customHeight="1">
      <c r="A8" s="51">
        <v>2013</v>
      </c>
      <c r="B8" s="51" t="s">
        <v>109</v>
      </c>
      <c r="C8" s="367">
        <v>1889</v>
      </c>
      <c r="D8" s="93">
        <v>13</v>
      </c>
    </row>
    <row r="9" spans="1:7" ht="22.5" customHeight="1">
      <c r="A9" s="51">
        <v>2014</v>
      </c>
      <c r="B9" s="51" t="s">
        <v>110</v>
      </c>
      <c r="C9" s="367">
        <v>1589</v>
      </c>
      <c r="D9" s="93">
        <v>11</v>
      </c>
    </row>
    <row r="10" spans="1:7" ht="22.5" customHeight="1">
      <c r="A10" s="51">
        <v>2015</v>
      </c>
      <c r="B10" s="51" t="s">
        <v>111</v>
      </c>
      <c r="C10" s="367">
        <v>1301</v>
      </c>
      <c r="D10" s="93">
        <v>5</v>
      </c>
    </row>
    <row r="11" spans="1:7" ht="22.5" customHeight="1">
      <c r="A11" s="51">
        <v>2016</v>
      </c>
      <c r="B11" s="51" t="s">
        <v>112</v>
      </c>
      <c r="C11" s="367">
        <v>1128</v>
      </c>
      <c r="D11" s="93">
        <v>9</v>
      </c>
    </row>
    <row r="12" spans="1:7" ht="22.5" customHeight="1">
      <c r="A12" s="51">
        <v>2017</v>
      </c>
      <c r="B12" s="51" t="s">
        <v>113</v>
      </c>
      <c r="C12" s="367">
        <v>1190</v>
      </c>
      <c r="D12" s="93">
        <v>8</v>
      </c>
    </row>
    <row r="13" spans="1:7" ht="22.5" customHeight="1">
      <c r="A13" s="51">
        <v>2018</v>
      </c>
      <c r="B13" s="51" t="s">
        <v>114</v>
      </c>
      <c r="C13" s="367">
        <v>1008</v>
      </c>
      <c r="D13" s="93">
        <v>9</v>
      </c>
    </row>
    <row r="14" spans="1:7" ht="22.5" customHeight="1">
      <c r="A14" s="51">
        <v>2019</v>
      </c>
      <c r="B14" s="51" t="s">
        <v>341</v>
      </c>
      <c r="C14" s="367">
        <v>920</v>
      </c>
      <c r="D14" s="93">
        <v>9</v>
      </c>
    </row>
    <row r="15" spans="1:7" ht="22.5" customHeight="1">
      <c r="A15" s="51">
        <v>2020</v>
      </c>
      <c r="B15" s="51" t="s">
        <v>116</v>
      </c>
      <c r="C15" s="367">
        <v>679</v>
      </c>
      <c r="D15" s="93">
        <v>9</v>
      </c>
    </row>
    <row r="16" spans="1:7" ht="22.5" customHeight="1">
      <c r="A16" s="295">
        <v>2021</v>
      </c>
      <c r="B16" s="295" t="s">
        <v>366</v>
      </c>
      <c r="C16" s="280">
        <v>620</v>
      </c>
      <c r="D16" s="308">
        <v>7</v>
      </c>
    </row>
    <row r="17" spans="1:4" ht="22.5" customHeight="1">
      <c r="A17" s="295">
        <v>2022</v>
      </c>
      <c r="B17" s="295" t="s">
        <v>367</v>
      </c>
      <c r="C17" s="280">
        <v>561</v>
      </c>
      <c r="D17" s="308">
        <v>5</v>
      </c>
    </row>
    <row r="18" spans="1:4" ht="22.5" customHeight="1">
      <c r="A18" s="305">
        <v>2023</v>
      </c>
      <c r="B18" s="305" t="s">
        <v>368</v>
      </c>
      <c r="C18" s="280">
        <v>601</v>
      </c>
      <c r="D18" s="308">
        <v>8</v>
      </c>
    </row>
    <row r="19" spans="1:4" ht="22.5" customHeight="1"/>
    <row r="20" spans="1:4" ht="22.5" customHeight="1"/>
    <row r="21" spans="1:4" ht="22.5" customHeight="1"/>
    <row r="22" spans="1:4" ht="22.5" customHeight="1"/>
  </sheetData>
  <customSheetViews>
    <customSheetView guid="{7638DF67-4320-4B2E-8CED-F30400A22A6F}" showGridLines="0" printArea="1">
      <selection sqref="A1:E25"/>
      <colBreaks count="1" manualBreakCount="1">
        <brk id="5" max="16" man="1"/>
      </colBreaks>
      <pageMargins left="0.25" right="0.25" top="0.75" bottom="0.75" header="0.3" footer="0.3"/>
      <pageSetup paperSize="9" scale="86" orientation="portrait" horizontalDpi="300" verticalDpi="300" r:id="rId1"/>
      <headerFooter>
        <oddFooter>&amp;C- &amp;P -</oddFooter>
      </headerFooter>
    </customSheetView>
    <customSheetView guid="{033C36F7-E1E4-46BF-954B-BBA7310CE75C}" showGridLines="0">
      <selection sqref="A1:E25"/>
      <colBreaks count="1" manualBreakCount="1">
        <brk id="5" max="16" man="1"/>
      </colBreaks>
      <pageMargins left="0.25" right="0.25" top="0.75" bottom="0.75" header="0.3" footer="0.3"/>
      <pageSetup paperSize="9" scale="86" orientation="portrait" horizontalDpi="300" verticalDpi="300" r:id="rId2"/>
      <headerFooter>
        <oddFooter>&amp;C- &amp;P -</oddFooter>
      </headerFooter>
    </customSheetView>
    <customSheetView guid="{36472B0F-2A8F-4437-8A5B-DB8B4B6E968E}" showGridLines="0" printArea="1" topLeftCell="A7">
      <selection sqref="A1:E25"/>
      <colBreaks count="1" manualBreakCount="1">
        <brk id="5" max="16" man="1"/>
      </colBreaks>
      <pageMargins left="0.25" right="0.25" top="0.75" bottom="0.75" header="0.3" footer="0.3"/>
      <pageSetup paperSize="9" scale="86" orientation="portrait" horizontalDpi="300" verticalDpi="300" r:id="rId3"/>
      <headerFooter>
        <oddFooter>&amp;C- &amp;P -</oddFooter>
      </headerFooter>
    </customSheetView>
    <customSheetView guid="{2D0A6E8D-0408-4801-8FAA-C5FD88FF0EC2}" showGridLines="0">
      <selection sqref="A1:E25"/>
      <colBreaks count="1" manualBreakCount="1">
        <brk id="5" max="16" man="1"/>
      </colBreaks>
      <pageMargins left="0.25" right="0.25" top="0.75" bottom="0.75" header="0.3" footer="0.3"/>
      <pageSetup paperSize="9" scale="86" orientation="portrait" horizontalDpi="300" verticalDpi="300" r:id="rId4"/>
      <headerFooter>
        <oddFooter>&amp;C- &amp;P -</oddFooter>
      </headerFooter>
    </customSheetView>
    <customSheetView guid="{CCAE2F8D-A096-471A-A5DB-761473E75C80}" showGridLines="0" printArea="1">
      <selection sqref="A1:E25"/>
      <colBreaks count="1" manualBreakCount="1">
        <brk id="5" max="16" man="1"/>
      </colBreaks>
      <pageMargins left="0.25" right="0.25" top="0.75" bottom="0.75" header="0.3" footer="0.3"/>
      <pageSetup paperSize="9" scale="86" orientation="portrait" horizontalDpi="300" verticalDpi="300" r:id="rId5"/>
      <headerFooter>
        <oddFooter>&amp;C- &amp;P -</oddFooter>
      </headerFooter>
    </customSheetView>
    <customSheetView guid="{A70FDA42-82B2-4F14-8984-2E2044C05861}" showGridLines="0">
      <selection sqref="A1:E25"/>
      <colBreaks count="1" manualBreakCount="1">
        <brk id="5" max="16" man="1"/>
      </colBreaks>
      <pageMargins left="0.25" right="0.25" top="0.75" bottom="0.75" header="0.3" footer="0.3"/>
      <pageSetup paperSize="9" scale="86" orientation="portrait" horizontalDpi="300" verticalDpi="300" r:id="rId6"/>
      <headerFooter>
        <oddFooter>&amp;C- &amp;P -</oddFooter>
      </headerFooter>
    </customSheetView>
    <customSheetView guid="{F8F8F397-D6A3-4BD0-9E53-3D39483D1CBF}" showGridLines="0">
      <selection sqref="A1:E25"/>
      <colBreaks count="1" manualBreakCount="1">
        <brk id="5" max="16" man="1"/>
      </colBreaks>
      <pageMargins left="0.25" right="0.25" top="0.75" bottom="0.75" header="0.3" footer="0.3"/>
      <pageSetup paperSize="9" scale="86" orientation="portrait" horizontalDpi="300" verticalDpi="300" r:id="rId7"/>
      <headerFooter>
        <oddFooter>&amp;C- &amp;P -</oddFooter>
      </headerFooter>
    </customSheetView>
    <customSheetView guid="{D673FFEC-E07D-49B9-A0FC-BCF5FDFD2C67}" showGridLines="0">
      <selection sqref="A1:E25"/>
      <colBreaks count="1" manualBreakCount="1">
        <brk id="5" max="16" man="1"/>
      </colBreaks>
      <pageMargins left="0.25" right="0.25" top="0.75" bottom="0.75" header="0.3" footer="0.3"/>
      <pageSetup paperSize="9" scale="86" orientation="portrait" horizontalDpi="300" verticalDpi="300" r:id="rId8"/>
      <headerFooter>
        <oddFooter>&amp;C- &amp;P -</oddFooter>
      </headerFooter>
    </customSheetView>
    <customSheetView guid="{EE98275F-E3BA-4A7E-BE2A-0F7F35847352}" showGridLines="0" printArea="1">
      <selection sqref="A1:E25"/>
      <colBreaks count="1" manualBreakCount="1">
        <brk id="5" max="16" man="1"/>
      </colBreaks>
      <pageMargins left="0.25" right="0.25" top="0.75" bottom="0.75" header="0.3" footer="0.3"/>
      <pageSetup paperSize="9" scale="86" orientation="portrait" horizontalDpi="300" verticalDpi="300" r:id="rId9"/>
      <headerFooter>
        <oddFooter>&amp;C- &amp;P -</oddFooter>
      </headerFooter>
    </customSheetView>
    <customSheetView guid="{97E03D02-D480-4666-A6E1-59D4144B3FD9}" showGridLines="0" printArea="1">
      <selection sqref="A1:E25"/>
      <colBreaks count="1" manualBreakCount="1">
        <brk id="5" max="16" man="1"/>
      </colBreaks>
      <pageMargins left="0.25" right="0.25" top="0.75" bottom="0.75" header="0.3" footer="0.3"/>
      <pageSetup paperSize="9" scale="86" orientation="portrait" horizontalDpi="300" verticalDpi="300" r:id="rId10"/>
      <headerFooter>
        <oddFooter>&amp;C- &amp;P -</oddFooter>
      </headerFooter>
    </customSheetView>
    <customSheetView guid="{9A3FFD83-48B2-47DA-8A5E-53892F5AF928}" showGridLines="0" printArea="1">
      <selection activeCell="E17" sqref="E17"/>
      <colBreaks count="1" manualBreakCount="1">
        <brk id="5" max="16" man="1"/>
      </colBreaks>
      <pageMargins left="0.25" right="0.25" top="0.75" bottom="0.75" header="0.3" footer="0.3"/>
      <pageSetup paperSize="9" scale="86" orientation="portrait" horizontalDpi="300" verticalDpi="300" r:id="rId11"/>
      <headerFooter>
        <oddFooter>&amp;C- &amp;P -</oddFooter>
      </headerFooter>
    </customSheetView>
    <customSheetView guid="{717D5D0E-03BD-42FE-B02F-A9FF9CADF1A5}" showGridLines="0">
      <selection sqref="A1:E25"/>
      <colBreaks count="1" manualBreakCount="1">
        <brk id="5" max="16" man="1"/>
      </colBreaks>
      <pageMargins left="0.25" right="0.25" top="0.75" bottom="0.75" header="0.3" footer="0.3"/>
      <pageSetup paperSize="9" scale="86" orientation="portrait" horizontalDpi="300" verticalDpi="300" r:id="rId12"/>
      <headerFooter>
        <oddFooter>&amp;C- &amp;P -</oddFooter>
      </headerFooter>
    </customSheetView>
    <customSheetView guid="{30A2590E-B68F-488E-B4E2-55E3D8A53AAC}" showGridLines="0">
      <selection sqref="A1:E25"/>
      <colBreaks count="1" manualBreakCount="1">
        <brk id="5" max="16" man="1"/>
      </colBreaks>
      <pageMargins left="0.25" right="0.25" top="0.75" bottom="0.75" header="0.3" footer="0.3"/>
      <pageSetup paperSize="9" scale="86" orientation="portrait" horizontalDpi="300" verticalDpi="300" r:id="rId13"/>
      <headerFooter>
        <oddFooter>&amp;C- &amp;P -</oddFooter>
      </headerFooter>
    </customSheetView>
    <customSheetView guid="{031DD57E-C293-423A-8DF7-B2FDC9241663}" showGridLines="0">
      <selection sqref="A1:E25"/>
      <colBreaks count="1" manualBreakCount="1">
        <brk id="5" max="16" man="1"/>
      </colBreaks>
      <pageMargins left="0.25" right="0.25" top="0.75" bottom="0.75" header="0.3" footer="0.3"/>
      <pageSetup paperSize="9" scale="86" orientation="portrait" horizontalDpi="300" verticalDpi="300" r:id="rId14"/>
      <headerFooter>
        <oddFooter>&amp;C- &amp;P -</oddFooter>
      </headerFooter>
    </customSheetView>
    <customSheetView guid="{F9B3178F-FE3C-420E-BE2A-18A94A5552B8}" showGridLines="0">
      <selection sqref="A1:E25"/>
      <colBreaks count="1" manualBreakCount="1">
        <brk id="5" max="16" man="1"/>
      </colBreaks>
      <pageMargins left="0.25" right="0.25" top="0.75" bottom="0.75" header="0.3" footer="0.3"/>
      <pageSetup paperSize="9" scale="86" orientation="portrait" horizontalDpi="300" verticalDpi="300" r:id="rId15"/>
      <headerFooter>
        <oddFooter>&amp;C- &amp;P -</oddFooter>
      </headerFooter>
    </customSheetView>
    <customSheetView guid="{F314B098-4B95-4B92-8423-CB04A69922DF}" showGridLines="0" printArea="1" topLeftCell="A6">
      <selection sqref="A1:E25"/>
      <colBreaks count="1" manualBreakCount="1">
        <brk id="5" max="16" man="1"/>
      </colBreaks>
      <pageMargins left="0.25" right="0.25" top="0.75" bottom="0.75" header="0.3" footer="0.3"/>
      <pageSetup paperSize="9" scale="86" orientation="portrait" horizontalDpi="300" verticalDpi="300" r:id="rId16"/>
      <headerFooter>
        <oddFooter>&amp;C- &amp;P -</oddFooter>
      </headerFooter>
    </customSheetView>
    <customSheetView guid="{BBA60712-7519-46EB-A3CF-B043CF2D8D90}" showGridLines="0" printArea="1">
      <selection sqref="A1:E25"/>
      <colBreaks count="1" manualBreakCount="1">
        <brk id="5" max="16" man="1"/>
      </colBreaks>
      <pageMargins left="0.25" right="0.25" top="0.75" bottom="0.75" header="0.3" footer="0.3"/>
      <pageSetup paperSize="9" scale="86" orientation="portrait" horizontalDpi="300" verticalDpi="300" r:id="rId17"/>
      <headerFooter>
        <oddFooter>&amp;C- &amp;P -</oddFooter>
      </headerFooter>
    </customSheetView>
    <customSheetView guid="{FAEA9D20-506D-4159-8291-B8ED06C29A08}" showGridLines="0">
      <selection sqref="A1:E25"/>
      <colBreaks count="1" manualBreakCount="1">
        <brk id="5" max="16" man="1"/>
      </colBreaks>
      <pageMargins left="0.25" right="0.25" top="0.75" bottom="0.75" header="0.3" footer="0.3"/>
      <pageSetup paperSize="9" scale="86" orientation="portrait" horizontalDpi="300" verticalDpi="300" r:id="rId18"/>
      <headerFooter>
        <oddFooter>&amp;C- &amp;P -</oddFooter>
      </headerFooter>
    </customSheetView>
    <customSheetView guid="{499C3B7B-ECFB-4FFB-BA0B-0B7B9DCC326F}" showGridLines="0" printArea="1">
      <selection sqref="A1:E25"/>
      <colBreaks count="1" manualBreakCount="1">
        <brk id="5" max="16" man="1"/>
      </colBreaks>
      <pageMargins left="0.25" right="0.25" top="0.75" bottom="0.75" header="0.3" footer="0.3"/>
      <pageSetup paperSize="9" scale="86" orientation="portrait" horizontalDpi="300" verticalDpi="300" r:id="rId19"/>
      <headerFooter>
        <oddFooter>&amp;C- &amp;P -</oddFooter>
      </headerFooter>
    </customSheetView>
    <customSheetView guid="{582EB886-5348-41F7-B6C3-7D5782D3ACD9}" showGridLines="0">
      <selection sqref="A1:E25"/>
      <colBreaks count="1" manualBreakCount="1">
        <brk id="5" max="16" man="1"/>
      </colBreaks>
      <pageMargins left="0.25" right="0.25" top="0.75" bottom="0.75" header="0.3" footer="0.3"/>
      <pageSetup paperSize="9" scale="86" orientation="portrait" horizontalDpi="300" verticalDpi="300" r:id="rId20"/>
      <headerFooter>
        <oddFooter>&amp;C- &amp;P -</oddFooter>
      </headerFooter>
    </customSheetView>
    <customSheetView guid="{67A28A89-E198-4A6E-809F-7C1EE1D592B0}" showGridLines="0" printArea="1">
      <selection sqref="A1:E25"/>
      <colBreaks count="1" manualBreakCount="1">
        <brk id="5" max="16" man="1"/>
      </colBreaks>
      <pageMargins left="0.25" right="0.25" top="0.75" bottom="0.75" header="0.3" footer="0.3"/>
      <pageSetup paperSize="9" scale="86" orientation="portrait" horizontalDpi="300" verticalDpi="300" r:id="rId21"/>
      <headerFooter>
        <oddFooter>&amp;C- &amp;P -</oddFooter>
      </headerFooter>
    </customSheetView>
    <customSheetView guid="{CED0B8D9-B004-48AD-A858-70C151F3F6A0}" showGridLines="0">
      <selection sqref="A1:E25"/>
      <colBreaks count="1" manualBreakCount="1">
        <brk id="5" max="16" man="1"/>
      </colBreaks>
      <pageMargins left="0.25" right="0.25" top="0.75" bottom="0.75" header="0.3" footer="0.3"/>
      <pageSetup paperSize="9" scale="86" orientation="portrait" horizontalDpi="300" verticalDpi="300" r:id="rId22"/>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6" orientation="portrait" horizontalDpi="300" verticalDpi="300" r:id="rId23"/>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6" orientation="portrait" horizontalDpi="300" verticalDpi="300" r:id="rId24"/>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6" orientation="portrait" horizontalDpi="300" verticalDpi="300" r:id="rId25"/>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6" orientation="portrait" horizontalDpi="300" verticalDpi="300" r:id="rId26"/>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6" orientation="portrait" horizontalDpi="300" verticalDpi="300" r:id="rId27"/>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6" orientation="portrait" horizontalDpi="300" verticalDpi="300" r:id="rId28"/>
      <headerFooter>
        <oddFooter>&amp;C- &amp;P -</oddFooter>
      </headerFooter>
    </customSheetView>
    <customSheetView guid="{EA8DD5C4-37CD-4D83-93C6-8AAE3FA22626}" showGridLines="0" printArea="1" topLeftCell="A6">
      <selection sqref="A1:E25"/>
      <colBreaks count="1" manualBreakCount="1">
        <brk id="5" max="16" man="1"/>
      </colBreaks>
      <pageMargins left="0.25" right="0.25" top="0.75" bottom="0.75" header="0.3" footer="0.3"/>
      <pageSetup paperSize="9" scale="86" orientation="portrait" horizontalDpi="300" verticalDpi="300" r:id="rId29"/>
      <headerFooter>
        <oddFooter>&amp;C- &amp;P -</oddFooter>
      </headerFooter>
    </customSheetView>
    <customSheetView guid="{EB719729-E4E7-4A6B-A0F2-B45634A8A39C}" showGridLines="0" topLeftCell="A6">
      <selection sqref="A1:E25"/>
      <colBreaks count="1" manualBreakCount="1">
        <brk id="5" max="16" man="1"/>
      </colBreaks>
      <pageMargins left="0.25" right="0.25" top="0.75" bottom="0.75" header="0.3" footer="0.3"/>
      <pageSetup paperSize="9" scale="86" orientation="portrait" horizontalDpi="300" verticalDpi="300" r:id="rId30"/>
      <headerFooter>
        <oddFooter>&amp;C- &amp;P -</oddFooter>
      </headerFooter>
    </customSheetView>
    <customSheetView guid="{3BCE3315-BEC0-4AD9-A818-0BC0D795FE7B}" showGridLines="0" printArea="1">
      <selection sqref="A1:E25"/>
      <colBreaks count="1" manualBreakCount="1">
        <brk id="5" max="16" man="1"/>
      </colBreaks>
      <pageMargins left="0.25" right="0.25" top="0.75" bottom="0.75" header="0.3" footer="0.3"/>
      <pageSetup paperSize="9" scale="86" orientation="portrait" horizontalDpi="300" verticalDpi="300" r:id="rId31"/>
      <headerFooter>
        <oddFooter>&amp;C- &amp;P -</oddFooter>
      </headerFooter>
    </customSheetView>
    <customSheetView guid="{D5E8139D-26D3-42E5-96BB-6121322C48CB}" showGridLines="0">
      <selection sqref="A1:E25"/>
      <colBreaks count="1" manualBreakCount="1">
        <brk id="5" max="16" man="1"/>
      </colBreaks>
      <pageMargins left="0.25" right="0.25" top="0.75" bottom="0.75" header="0.3" footer="0.3"/>
      <pageSetup paperSize="9" scale="86" orientation="portrait" horizontalDpi="300" verticalDpi="300" r:id="rId32"/>
      <headerFooter>
        <oddFooter>&amp;C- &amp;P -</oddFooter>
      </headerFooter>
    </customSheetView>
    <customSheetView guid="{A7A537DD-3639-4028-8374-24EF93F7F50D}" showGridLines="0" printArea="1">
      <selection sqref="A1:E25"/>
      <colBreaks count="1" manualBreakCount="1">
        <brk id="5" max="16" man="1"/>
      </colBreaks>
      <pageMargins left="0.25" right="0.25" top="0.75" bottom="0.75" header="0.3" footer="0.3"/>
      <pageSetup paperSize="9" scale="86" orientation="portrait" horizontalDpi="300" verticalDpi="300" r:id="rId33"/>
      <headerFooter>
        <oddFooter>&amp;C- &amp;P -</oddFooter>
      </headerFooter>
    </customSheetView>
    <customSheetView guid="{0B51740E-E870-447D-82CF-F9426A0FDB8A}" showGridLines="0">
      <selection sqref="A1:E25"/>
      <colBreaks count="1" manualBreakCount="1">
        <brk id="5" max="16" man="1"/>
      </colBreaks>
      <pageMargins left="0.25" right="0.25" top="0.75" bottom="0.75" header="0.3" footer="0.3"/>
      <pageSetup paperSize="9" scale="86" orientation="portrait" horizontalDpi="300" verticalDpi="300" r:id="rId34"/>
      <headerFooter>
        <oddFooter>&amp;C- &amp;P -</oddFooter>
      </headerFooter>
    </customSheetView>
    <customSheetView guid="{B25978DA-B72A-4DF3-B7F6-0B7323E18582}" showGridLines="0">
      <selection sqref="A1:E25"/>
      <colBreaks count="1" manualBreakCount="1">
        <brk id="5" max="16" man="1"/>
      </colBreaks>
      <pageMargins left="0.25" right="0.25" top="0.75" bottom="0.75" header="0.3" footer="0.3"/>
      <pageSetup paperSize="9" scale="86" orientation="portrait" horizontalDpi="300" verticalDpi="300" r:id="rId35"/>
      <headerFooter>
        <oddFooter>&amp;C- &amp;P -</oddFooter>
      </headerFooter>
    </customSheetView>
    <customSheetView guid="{1FD8CC80-ABBD-4004-965D-7C3A94C6060A}" showGridLines="0" printArea="1">
      <selection sqref="A1:E25"/>
      <colBreaks count="1" manualBreakCount="1">
        <brk id="5" max="16" man="1"/>
      </colBreaks>
      <pageMargins left="0.25" right="0.25" top="0.75" bottom="0.75" header="0.3" footer="0.3"/>
      <pageSetup paperSize="9" scale="86" orientation="portrait" horizontalDpi="300" verticalDpi="300" r:id="rId36"/>
      <headerFooter>
        <oddFooter>&amp;C- &amp;P -</oddFooter>
      </headerFooter>
    </customSheetView>
    <customSheetView guid="{4B3B3520-A8B7-4246-A658-5E3046C11156}" showGridLines="0" printArea="1">
      <selection sqref="A1:E25"/>
      <colBreaks count="1" manualBreakCount="1">
        <brk id="5" max="16" man="1"/>
      </colBreaks>
      <pageMargins left="0.25" right="0.25" top="0.75" bottom="0.75" header="0.3" footer="0.3"/>
      <pageSetup paperSize="9" scale="86" orientation="portrait" horizontalDpi="300" verticalDpi="300" r:id="rId37"/>
      <headerFooter>
        <oddFooter>&amp;C- &amp;P -</oddFooter>
      </headerFooter>
    </customSheetView>
    <customSheetView guid="{8AC86257-3275-45B0-9EB5-FCC978284538}" showGridLines="0">
      <selection sqref="A1:E25"/>
      <colBreaks count="1" manualBreakCount="1">
        <brk id="5" max="16" man="1"/>
      </colBreaks>
      <pageMargins left="0.25" right="0.25" top="0.75" bottom="0.75" header="0.3" footer="0.3"/>
      <pageSetup paperSize="9" scale="86" orientation="portrait" horizontalDpi="300" verticalDpi="300" r:id="rId38"/>
      <headerFooter>
        <oddFooter>&amp;C- &amp;P -</oddFooter>
      </headerFooter>
    </customSheetView>
    <customSheetView guid="{E45D6C9F-29CA-4814-BB11-FCF7794E8FD9}" showGridLines="0" printArea="1">
      <selection sqref="A1:E25"/>
      <colBreaks count="1" manualBreakCount="1">
        <brk id="5" max="16" man="1"/>
      </colBreaks>
      <pageMargins left="0.25" right="0.25" top="0.75" bottom="0.75" header="0.3" footer="0.3"/>
      <pageSetup paperSize="9" scale="86" orientation="portrait" horizontalDpi="300" verticalDpi="300" r:id="rId39"/>
      <headerFooter>
        <oddFooter>&amp;C- &amp;P -</oddFooter>
      </headerFooter>
    </customSheetView>
    <customSheetView guid="{8B4E2514-D1F2-4DC0-817C-9C588D7DCCCB}" showGridLines="0" printArea="1">
      <selection sqref="A1:E25"/>
      <colBreaks count="1" manualBreakCount="1">
        <brk id="5" max="16" man="1"/>
      </colBreaks>
      <pageMargins left="0.25" right="0.25" top="0.75" bottom="0.75" header="0.3" footer="0.3"/>
      <pageSetup paperSize="9" scale="86" orientation="portrait" horizontalDpi="300" verticalDpi="300" r:id="rId40"/>
      <headerFooter>
        <oddFooter>&amp;C- &amp;P -</oddFooter>
      </headerFooter>
    </customSheetView>
    <customSheetView guid="{C0326AA0-4A84-4874-8CF5-FBF582EDE8E4}" showGridLines="0" printArea="1">
      <selection sqref="A1:E25"/>
      <colBreaks count="1" manualBreakCount="1">
        <brk id="5" max="16" man="1"/>
      </colBreaks>
      <pageMargins left="0.25" right="0.25" top="0.75" bottom="0.75" header="0.3" footer="0.3"/>
      <pageSetup paperSize="9" scale="86" orientation="portrait" horizontalDpi="300" verticalDpi="300" r:id="rId41"/>
      <headerFooter>
        <oddFooter>&amp;C- &amp;P -</oddFooter>
      </headerFooter>
    </customSheetView>
    <customSheetView guid="{59B93C71-A242-4D48-B468-4BF3F954629F}" showGridLines="0" printArea="1">
      <selection sqref="A1:E25"/>
      <colBreaks count="1" manualBreakCount="1">
        <brk id="5" max="16" man="1"/>
      </colBreaks>
      <pageMargins left="0.25" right="0.25" top="0.75" bottom="0.75" header="0.3" footer="0.3"/>
      <pageSetup paperSize="9" scale="86" orientation="portrait" horizontalDpi="300" verticalDpi="300" r:id="rId42"/>
      <headerFooter>
        <oddFooter>&amp;C- &amp;P -</oddFooter>
      </headerFooter>
    </customSheetView>
    <customSheetView guid="{1E58E4D1-4C75-4B8C-BEB1-17A46DD86746}" showGridLines="0">
      <selection sqref="A1:E25"/>
      <colBreaks count="1" manualBreakCount="1">
        <brk id="5" max="16" man="1"/>
      </colBreaks>
      <pageMargins left="0.25" right="0.25" top="0.75" bottom="0.75" header="0.3" footer="0.3"/>
      <pageSetup paperSize="9" scale="86" orientation="portrait" horizontalDpi="300" verticalDpi="300" r:id="rId43"/>
      <headerFooter>
        <oddFooter>&amp;C- &amp;P -</oddFooter>
      </headerFooter>
    </customSheetView>
    <customSheetView guid="{D71B0015-E1E5-4683-BC96-4B8372B0A92C}" showGridLines="0" printArea="1">
      <selection sqref="A1:E25"/>
      <colBreaks count="1" manualBreakCount="1">
        <brk id="5" max="16" man="1"/>
      </colBreaks>
      <pageMargins left="0.25" right="0.25" top="0.75" bottom="0.75" header="0.3" footer="0.3"/>
      <pageSetup paperSize="9" scale="86" orientation="portrait" horizontalDpi="300" verticalDpi="300" r:id="rId44"/>
      <headerFooter>
        <oddFooter>&amp;C- &amp;P -</oddFooter>
      </headerFooter>
    </customSheetView>
    <customSheetView guid="{7A9295A9-5D4A-4252-8AE5-EAA229FB3161}" showGridLines="0" printArea="1">
      <selection sqref="A1:E25"/>
      <colBreaks count="1" manualBreakCount="1">
        <brk id="5" max="16" man="1"/>
      </colBreaks>
      <pageMargins left="0.25" right="0.25" top="0.75" bottom="0.75" header="0.3" footer="0.3"/>
      <pageSetup paperSize="9" scale="86" orientation="portrait" horizontalDpi="300" verticalDpi="300" r:id="rId45"/>
      <headerFooter>
        <oddFooter>&amp;C- &amp;P -</oddFooter>
      </headerFooter>
    </customSheetView>
    <customSheetView guid="{034C4040-D496-4677-9760-C8AFC8A3816C}" showGridLines="0">
      <selection sqref="A1:E25"/>
      <colBreaks count="1" manualBreakCount="1">
        <brk id="5" max="16" man="1"/>
      </colBreaks>
      <pageMargins left="0.25" right="0.25" top="0.75" bottom="0.75" header="0.3" footer="0.3"/>
      <pageSetup paperSize="9" scale="86" orientation="portrait" horizontalDpi="300" verticalDpi="300" r:id="rId46"/>
      <headerFooter>
        <oddFooter>&amp;C- &amp;P -</oddFooter>
      </headerFooter>
    </customSheetView>
    <customSheetView guid="{430D13A4-4EC3-4F3B-94F5-67B604D20D98}" showGridLines="0" printArea="1">
      <selection sqref="A1:E25"/>
      <colBreaks count="1" manualBreakCount="1">
        <brk id="5" max="16" man="1"/>
      </colBreaks>
      <pageMargins left="0.25" right="0.25" top="0.75" bottom="0.75" header="0.3" footer="0.3"/>
      <pageSetup paperSize="9" scale="86" orientation="portrait" horizontalDpi="300" verticalDpi="300" r:id="rId47"/>
      <headerFooter>
        <oddFooter>&amp;C- &amp;P -</oddFooter>
      </headerFooter>
    </customSheetView>
    <customSheetView guid="{337CCED3-5E6B-4E3D-BC98-489707EF974E}" showGridLines="0" printArea="1">
      <selection sqref="A1:E25"/>
      <colBreaks count="1" manualBreakCount="1">
        <brk id="5" max="16" man="1"/>
      </colBreaks>
      <pageMargins left="0.25" right="0.25" top="0.75" bottom="0.75" header="0.3" footer="0.3"/>
      <pageSetup paperSize="9" scale="86" orientation="portrait" horizontalDpi="300" verticalDpi="300" r:id="rId48"/>
      <headerFooter>
        <oddFooter>&amp;C- &amp;P -</oddFooter>
      </headerFooter>
    </customSheetView>
    <customSheetView guid="{0EDD8A79-DA95-4C03-AB90-8EF8BEF7366A}" showGridLines="0">
      <selection sqref="A1:E25"/>
      <colBreaks count="1" manualBreakCount="1">
        <brk id="5" max="16" man="1"/>
      </colBreaks>
      <pageMargins left="0.25" right="0.25" top="0.75" bottom="0.75" header="0.3" footer="0.3"/>
      <pageSetup paperSize="9" scale="86" orientation="portrait" horizontalDpi="300" verticalDpi="300" r:id="rId49"/>
      <headerFooter>
        <oddFooter>&amp;C- &amp;P -</oddFooter>
      </headerFooter>
    </customSheetView>
    <customSheetView guid="{214495F1-9B71-47E5-887D-A07A1A95C8B8}" showGridLines="0">
      <selection sqref="A1:E25"/>
      <colBreaks count="1" manualBreakCount="1">
        <brk id="5" max="16" man="1"/>
      </colBreaks>
      <pageMargins left="0.25" right="0.25" top="0.75" bottom="0.75" header="0.3" footer="0.3"/>
      <pageSetup paperSize="9" scale="86" orientation="portrait" horizontalDpi="300" verticalDpi="300" r:id="rId50"/>
      <headerFooter>
        <oddFooter>&amp;C- &amp;P -</oddFooter>
      </headerFooter>
    </customSheetView>
    <customSheetView guid="{CD8CBEF9-02F2-47BF-8155-972E366007BB}" showGridLines="0" printArea="1">
      <selection sqref="A1:E25"/>
      <colBreaks count="1" manualBreakCount="1">
        <brk id="5" max="16" man="1"/>
      </colBreaks>
      <pageMargins left="0.25" right="0.25" top="0.75" bottom="0.75" header="0.3" footer="0.3"/>
      <pageSetup paperSize="9" scale="86" orientation="portrait" horizontalDpi="300" verticalDpi="300" r:id="rId51"/>
      <headerFooter>
        <oddFooter>&amp;C- &amp;P -</oddFooter>
      </headerFooter>
    </customSheetView>
    <customSheetView guid="{BD61EDB6-A93F-4890-AEDE-32E26E64EB3F}" showGridLines="0" printArea="1">
      <selection sqref="A1:E25"/>
      <colBreaks count="1" manualBreakCount="1">
        <brk id="5" max="16" man="1"/>
      </colBreaks>
      <pageMargins left="0.25" right="0.25" top="0.75" bottom="0.75" header="0.3" footer="0.3"/>
      <pageSetup paperSize="9" scale="86" orientation="portrait" horizontalDpi="300" verticalDpi="300" r:id="rId52"/>
      <headerFooter>
        <oddFooter>&amp;C- &amp;P -</oddFooter>
      </headerFooter>
    </customSheetView>
    <customSheetView guid="{2551149C-B400-4FF7-9C66-7D38AF192CD3}" showGridLines="0">
      <selection sqref="A1:E25"/>
      <colBreaks count="1" manualBreakCount="1">
        <brk id="5" max="16" man="1"/>
      </colBreaks>
      <pageMargins left="0.25" right="0.25" top="0.75" bottom="0.75" header="0.3" footer="0.3"/>
      <pageSetup paperSize="9" scale="86" orientation="portrait" horizontalDpi="300" verticalDpi="300" r:id="rId53"/>
      <headerFooter>
        <oddFooter>&amp;C- &amp;P -</oddFooter>
      </headerFooter>
    </customSheetView>
    <customSheetView guid="{F0A88F7F-B050-44D2-9557-2B68B424EAF3}" showGridLines="0">
      <selection sqref="A1:E25"/>
      <colBreaks count="1" manualBreakCount="1">
        <brk id="5" max="16" man="1"/>
      </colBreaks>
      <pageMargins left="0.25" right="0.25" top="0.75" bottom="0.75" header="0.3" footer="0.3"/>
      <pageSetup paperSize="9" scale="86" orientation="portrait" horizontalDpi="300" verticalDpi="300" r:id="rId54"/>
      <headerFooter>
        <oddFooter>&amp;C- &amp;P -</oddFooter>
      </headerFooter>
    </customSheetView>
    <customSheetView guid="{2868789A-41EF-4245-B3C9-D4B5F666F8F4}" showGridLines="0" printArea="1">
      <selection sqref="A1:E25"/>
      <colBreaks count="1" manualBreakCount="1">
        <brk id="5" max="16" man="1"/>
      </colBreaks>
      <pageMargins left="0.25" right="0.25" top="0.75" bottom="0.75" header="0.3" footer="0.3"/>
      <pageSetup paperSize="9" scale="86" orientation="portrait" horizontalDpi="300" verticalDpi="300" r:id="rId55"/>
      <headerFooter>
        <oddFooter>&amp;C- &amp;P -</oddFooter>
      </headerFooter>
    </customSheetView>
    <customSheetView guid="{D4061CCF-D275-4D76-9A0F-61EA73C6A533}" showGridLines="0" printArea="1">
      <selection sqref="A1:E25"/>
      <colBreaks count="1" manualBreakCount="1">
        <brk id="5" max="16" man="1"/>
      </colBreaks>
      <pageMargins left="0.25" right="0.25" top="0.75" bottom="0.75" header="0.3" footer="0.3"/>
      <pageSetup paperSize="9" scale="86" orientation="portrait" horizontalDpi="300" verticalDpi="300" r:id="rId56"/>
      <headerFooter>
        <oddFooter>&amp;C- &amp;P -</oddFooter>
      </headerFooter>
    </customSheetView>
    <customSheetView guid="{EDD10121-F027-40CB-A383-1ABBBA7824D4}" showGridLines="0" printArea="1">
      <selection sqref="A1:E25"/>
      <colBreaks count="1" manualBreakCount="1">
        <brk id="5" max="16" man="1"/>
      </colBreaks>
      <pageMargins left="0.25" right="0.25" top="0.75" bottom="0.75" header="0.3" footer="0.3"/>
      <pageSetup paperSize="9" scale="86" orientation="portrait" horizontalDpi="300" verticalDpi="300" r:id="rId57"/>
      <headerFooter>
        <oddFooter>&amp;C- &amp;P -</oddFooter>
      </headerFooter>
    </customSheetView>
    <customSheetView guid="{D6BD57F8-F6EE-4534-8181-C57064A1B98C}" scale="85" showGridLines="0">
      <selection activeCell="F20" sqref="F20"/>
      <colBreaks count="1" manualBreakCount="1">
        <brk id="5" max="16" man="1"/>
      </colBreaks>
      <pageMargins left="0.25" right="0.25" top="0.75" bottom="0.75" header="0.3" footer="0.3"/>
      <pageSetup paperSize="9" scale="86" orientation="portrait" horizontalDpi="300" verticalDpi="300" r:id="rId58"/>
      <headerFooter>
        <oddFooter>&amp;C- &amp;P -</oddFooter>
      </headerFooter>
    </customSheetView>
    <customSheetView guid="{277459B4-A39D-41CB-B2BE-AB6578293E76}" scale="85" showGridLines="0" printArea="1">
      <selection activeCell="F20" sqref="F20"/>
      <colBreaks count="1" manualBreakCount="1">
        <brk id="5" max="16" man="1"/>
      </colBreaks>
      <pageMargins left="0.25" right="0.25" top="0.75" bottom="0.75" header="0.3" footer="0.3"/>
      <pageSetup paperSize="9" scale="86" orientation="portrait" horizontalDpi="300" verticalDpi="300" r:id="rId59"/>
      <headerFooter>
        <oddFooter>&amp;C- &amp;P -</oddFooter>
      </headerFooter>
    </customSheetView>
  </customSheetViews>
  <phoneticPr fontId="7"/>
  <hyperlinks>
    <hyperlink ref="E1" location="目次!A1" display="目次へ戻る"/>
  </hyperlinks>
  <pageMargins left="0.25" right="0.25" top="0.75" bottom="0.75" header="0.3" footer="0.3"/>
  <pageSetup paperSize="9" scale="86" orientation="portrait" horizontalDpi="300" verticalDpi="300" r:id="rId60"/>
  <headerFooter>
    <oddFooter>&amp;C- &amp;P -</oddFooter>
  </headerFooter>
  <colBreaks count="1" manualBreakCount="1">
    <brk id="5" max="16" man="1"/>
  </colBreaks>
  <drawing r:id="rId6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3"/>
  <sheetViews>
    <sheetView showGridLines="0" zoomScaleNormal="115" zoomScaleSheetLayoutView="100" workbookViewId="0">
      <selection activeCell="E22" sqref="E22"/>
    </sheetView>
  </sheetViews>
  <sheetFormatPr defaultColWidth="9" defaultRowHeight="13.5"/>
  <cols>
    <col min="1" max="2" width="11.875" style="209" customWidth="1"/>
    <col min="3" max="6" width="14.625" style="209" customWidth="1"/>
    <col min="7" max="7" width="10.625" style="209" bestFit="1" customWidth="1"/>
    <col min="8" max="8" width="7"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G1" s="271" t="s">
        <v>399</v>
      </c>
    </row>
    <row r="2" spans="1:9">
      <c r="A2" s="209" t="s">
        <v>1145</v>
      </c>
      <c r="I2" s="209" t="s">
        <v>1145</v>
      </c>
    </row>
    <row r="3" spans="1:9">
      <c r="F3" s="211" t="s">
        <v>1144</v>
      </c>
    </row>
    <row r="4" spans="1:9" ht="37.5" customHeight="1">
      <c r="A4" s="91" t="s">
        <v>83</v>
      </c>
      <c r="B4" s="91" t="s">
        <v>332</v>
      </c>
      <c r="C4" s="495" t="s">
        <v>1143</v>
      </c>
      <c r="D4" s="495" t="s">
        <v>1142</v>
      </c>
      <c r="E4" s="495" t="s">
        <v>1141</v>
      </c>
      <c r="F4" s="495" t="s">
        <v>1140</v>
      </c>
    </row>
    <row r="5" spans="1:9" ht="22.5" customHeight="1">
      <c r="A5" s="51">
        <v>2010</v>
      </c>
      <c r="B5" s="51" t="s">
        <v>106</v>
      </c>
      <c r="C5" s="492">
        <v>218374</v>
      </c>
      <c r="D5" s="492">
        <v>1322334</v>
      </c>
      <c r="E5" s="494">
        <v>64.471881716620601</v>
      </c>
      <c r="F5" s="494">
        <v>65.169654579648551</v>
      </c>
    </row>
    <row r="6" spans="1:9" ht="22.5" customHeight="1">
      <c r="A6" s="51">
        <v>2011</v>
      </c>
      <c r="B6" s="51" t="s">
        <v>107</v>
      </c>
      <c r="C6" s="492">
        <v>217106</v>
      </c>
      <c r="D6" s="492">
        <v>1310410</v>
      </c>
      <c r="E6" s="494">
        <v>65.298572554303689</v>
      </c>
      <c r="F6" s="494">
        <v>65.88302132483993</v>
      </c>
    </row>
    <row r="7" spans="1:9" ht="22.5" customHeight="1">
      <c r="A7" s="51">
        <v>2012</v>
      </c>
      <c r="B7" s="51" t="s">
        <v>108</v>
      </c>
      <c r="C7" s="492">
        <v>216407</v>
      </c>
      <c r="D7" s="492">
        <v>1305412</v>
      </c>
      <c r="E7" s="494">
        <v>65.939949053591235</v>
      </c>
      <c r="F7" s="494">
        <v>66.523469767873252</v>
      </c>
    </row>
    <row r="8" spans="1:9" ht="22.5" customHeight="1">
      <c r="A8" s="51">
        <v>2013</v>
      </c>
      <c r="B8" s="51" t="s">
        <v>109</v>
      </c>
      <c r="C8" s="492">
        <v>217671</v>
      </c>
      <c r="D8" s="492">
        <v>1306025</v>
      </c>
      <c r="E8" s="494">
        <v>66.31539502065587</v>
      </c>
      <c r="F8" s="494">
        <v>67.058862793826179</v>
      </c>
    </row>
    <row r="9" spans="1:9" ht="22.5" customHeight="1">
      <c r="A9" s="51">
        <v>2014</v>
      </c>
      <c r="B9" s="51" t="s">
        <v>110</v>
      </c>
      <c r="C9" s="492">
        <v>219349</v>
      </c>
      <c r="D9" s="492">
        <v>1308015</v>
      </c>
      <c r="E9" s="494">
        <v>66.65076480847884</v>
      </c>
      <c r="F9" s="494">
        <v>67.540779601679205</v>
      </c>
    </row>
    <row r="10" spans="1:9" ht="22.5" customHeight="1">
      <c r="A10" s="51">
        <v>2015</v>
      </c>
      <c r="B10" s="51" t="s">
        <v>111</v>
      </c>
      <c r="C10" s="492">
        <v>220961</v>
      </c>
      <c r="D10" s="492">
        <v>1308583</v>
      </c>
      <c r="E10" s="494">
        <v>65.87120353918985</v>
      </c>
      <c r="F10" s="494">
        <v>68.367624693122764</v>
      </c>
    </row>
    <row r="11" spans="1:9" ht="22.5" customHeight="1">
      <c r="A11" s="51">
        <v>2016</v>
      </c>
      <c r="B11" s="51" t="s">
        <v>112</v>
      </c>
      <c r="C11" s="93">
        <v>221891</v>
      </c>
      <c r="D11" s="93">
        <v>1307658</v>
      </c>
      <c r="E11" s="493">
        <v>66.117108607491588</v>
      </c>
      <c r="F11" s="493">
        <v>68.814942010353349</v>
      </c>
    </row>
    <row r="12" spans="1:9" ht="22.5" customHeight="1">
      <c r="A12" s="51">
        <v>2017</v>
      </c>
      <c r="B12" s="51" t="s">
        <v>113</v>
      </c>
      <c r="C12" s="93">
        <v>222102</v>
      </c>
      <c r="D12" s="93">
        <v>1303412</v>
      </c>
      <c r="E12" s="493">
        <v>66.348023766777303</v>
      </c>
      <c r="F12" s="493">
        <v>69.279497730923339</v>
      </c>
    </row>
    <row r="13" spans="1:9" ht="22.5" customHeight="1">
      <c r="A13" s="51">
        <v>2018</v>
      </c>
      <c r="B13" s="51" t="s">
        <v>114</v>
      </c>
      <c r="C13" s="492">
        <v>222161</v>
      </c>
      <c r="D13" s="492">
        <v>1298162</v>
      </c>
      <c r="E13" s="490">
        <v>66.7144139842584</v>
      </c>
      <c r="F13" s="490">
        <v>69.692302323771074</v>
      </c>
    </row>
    <row r="14" spans="1:9" ht="22.5" customHeight="1">
      <c r="A14" s="51">
        <v>2019</v>
      </c>
      <c r="B14" s="51" t="s">
        <v>341</v>
      </c>
      <c r="C14" s="491">
        <v>221901</v>
      </c>
      <c r="D14" s="491">
        <v>1289837</v>
      </c>
      <c r="E14" s="490">
        <v>66.832014167479841</v>
      </c>
      <c r="F14" s="490">
        <v>69.941214842642211</v>
      </c>
    </row>
    <row r="15" spans="1:9" ht="22.5" customHeight="1">
      <c r="A15" s="228">
        <v>2020</v>
      </c>
      <c r="B15" s="228" t="s">
        <v>116</v>
      </c>
      <c r="C15" s="254">
        <v>221921</v>
      </c>
      <c r="D15" s="254">
        <v>1283186</v>
      </c>
      <c r="E15" s="489">
        <v>67.722434481159127</v>
      </c>
      <c r="F15" s="489">
        <v>69.998887162657539</v>
      </c>
    </row>
    <row r="16" spans="1:9" ht="22.5" customHeight="1">
      <c r="A16" s="295">
        <v>2021</v>
      </c>
      <c r="B16" s="295" t="s">
        <v>366</v>
      </c>
      <c r="C16" s="296">
        <v>222099</v>
      </c>
      <c r="D16" s="296">
        <v>1277319</v>
      </c>
      <c r="E16" s="488">
        <v>68.097403334058967</v>
      </c>
      <c r="F16" s="488">
        <v>70.48984554051988</v>
      </c>
    </row>
    <row r="17" spans="1:6" ht="22.5" customHeight="1">
      <c r="A17" s="295">
        <v>2022</v>
      </c>
      <c r="B17" s="295" t="s">
        <v>367</v>
      </c>
      <c r="C17" s="296">
        <v>221709</v>
      </c>
      <c r="D17" s="296">
        <v>1270111</v>
      </c>
      <c r="E17" s="488">
        <v>68.408645613168986</v>
      </c>
      <c r="F17" s="488">
        <v>70.941574944061585</v>
      </c>
    </row>
    <row r="18" spans="1:6" ht="22.5" customHeight="1">
      <c r="A18" s="295">
        <v>2023</v>
      </c>
      <c r="B18" s="295" t="s">
        <v>368</v>
      </c>
      <c r="C18" s="48">
        <v>221686</v>
      </c>
      <c r="D18" s="48">
        <v>1263591</v>
      </c>
      <c r="E18" s="48">
        <v>68.400000000000006</v>
      </c>
      <c r="F18" s="48">
        <v>71.5</v>
      </c>
    </row>
    <row r="19" spans="1:6" ht="22.5" customHeight="1"/>
    <row r="20" spans="1:6" ht="22.5" customHeight="1"/>
    <row r="21" spans="1:6" ht="22.5" customHeight="1"/>
    <row r="22" spans="1:6" ht="22.5" customHeight="1"/>
    <row r="23" spans="1:6" ht="22.5" customHeight="1"/>
  </sheetData>
  <customSheetViews>
    <customSheetView guid="{7638DF67-4320-4B2E-8CED-F30400A22A6F}" showGridLines="0" printArea="1">
      <selection activeCell="E22" sqref="E22"/>
      <colBreaks count="1" manualBreakCount="1">
        <brk id="7" max="15" man="1"/>
      </colBreaks>
      <pageMargins left="0.25" right="0.25" top="0.75" bottom="0.75" header="0.3" footer="0.3"/>
      <pageSetup paperSize="9" scale="87" orientation="portrait" horizontalDpi="300" verticalDpi="300" r:id="rId1"/>
      <headerFooter>
        <oddFooter>&amp;C- &amp;P -</oddFooter>
      </headerFooter>
    </customSheetView>
    <customSheetView guid="{033C36F7-E1E4-46BF-954B-BBA7310CE75C}" showGridLines="0">
      <selection activeCell="E22" sqref="E22"/>
      <colBreaks count="1" manualBreakCount="1">
        <brk id="7" max="15" man="1"/>
      </colBreaks>
      <pageMargins left="0.25" right="0.25" top="0.75" bottom="0.75" header="0.3" footer="0.3"/>
      <pageSetup paperSize="9" scale="87" orientation="portrait" horizontalDpi="300" verticalDpi="300" r:id="rId2"/>
      <headerFooter>
        <oddFooter>&amp;C- &amp;P -</oddFooter>
      </headerFooter>
    </customSheetView>
    <customSheetView guid="{36472B0F-2A8F-4437-8A5B-DB8B4B6E968E}" showGridLines="0" printArea="1">
      <selection activeCell="K20" sqref="K20"/>
      <colBreaks count="1" manualBreakCount="1">
        <brk id="7" max="15" man="1"/>
      </colBreaks>
      <pageMargins left="0.25" right="0.25" top="0.75" bottom="0.75" header="0.3" footer="0.3"/>
      <pageSetup paperSize="9" scale="87" orientation="portrait" horizontalDpi="300" verticalDpi="300" r:id="rId3"/>
      <headerFooter>
        <oddFooter>&amp;C- &amp;P -</oddFooter>
      </headerFooter>
    </customSheetView>
    <customSheetView guid="{2D0A6E8D-0408-4801-8FAA-C5FD88FF0EC2}" showGridLines="0">
      <selection activeCell="E22" sqref="E22"/>
      <colBreaks count="1" manualBreakCount="1">
        <brk id="7" max="15" man="1"/>
      </colBreaks>
      <pageMargins left="0.25" right="0.25" top="0.75" bottom="0.75" header="0.3" footer="0.3"/>
      <pageSetup paperSize="9" scale="87" orientation="portrait" horizontalDpi="300" verticalDpi="300" r:id="rId4"/>
      <headerFooter>
        <oddFooter>&amp;C- &amp;P -</oddFooter>
      </headerFooter>
    </customSheetView>
    <customSheetView guid="{CCAE2F8D-A096-471A-A5DB-761473E75C80}" showGridLines="0" printArea="1">
      <selection activeCell="E22" sqref="E22"/>
      <colBreaks count="1" manualBreakCount="1">
        <brk id="7" max="15" man="1"/>
      </colBreaks>
      <pageMargins left="0.25" right="0.25" top="0.75" bottom="0.75" header="0.3" footer="0.3"/>
      <pageSetup paperSize="9" scale="87" orientation="portrait" horizontalDpi="300" verticalDpi="300" r:id="rId5"/>
      <headerFooter>
        <oddFooter>&amp;C- &amp;P -</oddFooter>
      </headerFooter>
    </customSheetView>
    <customSheetView guid="{A70FDA42-82B2-4F14-8984-2E2044C05861}" showGridLines="0">
      <selection activeCell="E22" sqref="E22"/>
      <colBreaks count="1" manualBreakCount="1">
        <brk id="7" max="15" man="1"/>
      </colBreaks>
      <pageMargins left="0.25" right="0.25" top="0.75" bottom="0.75" header="0.3" footer="0.3"/>
      <pageSetup paperSize="9" scale="87" orientation="portrait" horizontalDpi="300" verticalDpi="300" r:id="rId6"/>
      <headerFooter>
        <oddFooter>&amp;C- &amp;P -</oddFooter>
      </headerFooter>
    </customSheetView>
    <customSheetView guid="{F8F8F397-D6A3-4BD0-9E53-3D39483D1CBF}" showGridLines="0">
      <selection activeCell="E22" sqref="E22"/>
      <colBreaks count="1" manualBreakCount="1">
        <brk id="7" max="15" man="1"/>
      </colBreaks>
      <pageMargins left="0.25" right="0.25" top="0.75" bottom="0.75" header="0.3" footer="0.3"/>
      <pageSetup paperSize="9" scale="87" orientation="portrait" horizontalDpi="300" verticalDpi="300" r:id="rId7"/>
      <headerFooter>
        <oddFooter>&amp;C- &amp;P -</oddFooter>
      </headerFooter>
    </customSheetView>
    <customSheetView guid="{D673FFEC-E07D-49B9-A0FC-BCF5FDFD2C67}" showGridLines="0">
      <selection activeCell="K20" sqref="K20"/>
      <colBreaks count="1" manualBreakCount="1">
        <brk id="7" max="15" man="1"/>
      </colBreaks>
      <pageMargins left="0.25" right="0.25" top="0.75" bottom="0.75" header="0.3" footer="0.3"/>
      <pageSetup paperSize="9" scale="87" orientation="portrait" horizontalDpi="300" verticalDpi="300" r:id="rId8"/>
      <headerFooter>
        <oddFooter>&amp;C- &amp;P -</oddFooter>
      </headerFooter>
    </customSheetView>
    <customSheetView guid="{EE98275F-E3BA-4A7E-BE2A-0F7F35847352}" showGridLines="0" printArea="1">
      <selection activeCell="K20" sqref="K20"/>
      <colBreaks count="1" manualBreakCount="1">
        <brk id="7" max="15" man="1"/>
      </colBreaks>
      <pageMargins left="0.25" right="0.25" top="0.75" bottom="0.75" header="0.3" footer="0.3"/>
      <pageSetup paperSize="9" scale="87" orientation="portrait" horizontalDpi="300" verticalDpi="300" r:id="rId9"/>
      <headerFooter>
        <oddFooter>&amp;C- &amp;P -</oddFooter>
      </headerFooter>
    </customSheetView>
    <customSheetView guid="{97E03D02-D480-4666-A6E1-59D4144B3FD9}" showGridLines="0" printArea="1">
      <selection activeCell="K20" sqref="K20"/>
      <colBreaks count="1" manualBreakCount="1">
        <brk id="7" max="15" man="1"/>
      </colBreaks>
      <pageMargins left="0.25" right="0.25" top="0.75" bottom="0.75" header="0.3" footer="0.3"/>
      <pageSetup paperSize="9" scale="87" orientation="portrait" horizontalDpi="300" verticalDpi="300" r:id="rId10"/>
      <headerFooter>
        <oddFooter>&amp;C- &amp;P -</oddFooter>
      </headerFooter>
    </customSheetView>
    <customSheetView guid="{9A3FFD83-48B2-47DA-8A5E-53892F5AF928}" showGridLines="0" printArea="1">
      <selection activeCell="E22" sqref="E22"/>
      <colBreaks count="1" manualBreakCount="1">
        <brk id="7" max="15" man="1"/>
      </colBreaks>
      <pageMargins left="0.25" right="0.25" top="0.75" bottom="0.75" header="0.3" footer="0.3"/>
      <pageSetup paperSize="9" scale="87" orientation="portrait" horizontalDpi="300" verticalDpi="300" r:id="rId11"/>
      <headerFooter>
        <oddFooter>&amp;C- &amp;P -</oddFooter>
      </headerFooter>
    </customSheetView>
    <customSheetView guid="{717D5D0E-03BD-42FE-B02F-A9FF9CADF1A5}" showGridLines="0">
      <selection activeCell="E22" sqref="E22"/>
      <colBreaks count="1" manualBreakCount="1">
        <brk id="7" max="15" man="1"/>
      </colBreaks>
      <pageMargins left="0.25" right="0.25" top="0.75" bottom="0.75" header="0.3" footer="0.3"/>
      <pageSetup paperSize="9" scale="87" orientation="portrait" horizontalDpi="300" verticalDpi="300" r:id="rId12"/>
      <headerFooter>
        <oddFooter>&amp;C- &amp;P -</oddFooter>
      </headerFooter>
    </customSheetView>
    <customSheetView guid="{30A2590E-B68F-488E-B4E2-55E3D8A53AAC}" showGridLines="0">
      <colBreaks count="1" manualBreakCount="1">
        <brk id="7" max="15" man="1"/>
      </colBreaks>
      <pageMargins left="0.25" right="0.25" top="0.75" bottom="0.75" header="0.3" footer="0.3"/>
      <pageSetup paperSize="9" scale="87" orientation="portrait" horizontalDpi="300" verticalDpi="300" r:id="rId13"/>
      <headerFooter>
        <oddFooter>&amp;C- &amp;P -</oddFooter>
      </headerFooter>
    </customSheetView>
    <customSheetView guid="{031DD57E-C293-423A-8DF7-B2FDC9241663}" showGridLines="0">
      <colBreaks count="1" manualBreakCount="1">
        <brk id="7" max="15" man="1"/>
      </colBreaks>
      <pageMargins left="0.25" right="0.25" top="0.75" bottom="0.75" header="0.3" footer="0.3"/>
      <pageSetup paperSize="9" scale="87" orientation="portrait" horizontalDpi="300" verticalDpi="300" r:id="rId14"/>
      <headerFooter>
        <oddFooter>&amp;C- &amp;P -</oddFooter>
      </headerFooter>
    </customSheetView>
    <customSheetView guid="{F9B3178F-FE3C-420E-BE2A-18A94A5552B8}" showGridLines="0">
      <colBreaks count="1" manualBreakCount="1">
        <brk id="7" max="15" man="1"/>
      </colBreaks>
      <pageMargins left="0.25" right="0.25" top="0.75" bottom="0.75" header="0.3" footer="0.3"/>
      <pageSetup paperSize="9" scale="87" orientation="portrait" horizontalDpi="300" verticalDpi="300" r:id="rId15"/>
      <headerFooter>
        <oddFooter>&amp;C- &amp;P -</oddFooter>
      </headerFooter>
    </customSheetView>
    <customSheetView guid="{F314B098-4B95-4B92-8423-CB04A69922DF}" showGridLines="0" printArea="1">
      <colBreaks count="1" manualBreakCount="1">
        <brk id="7" max="15" man="1"/>
      </colBreaks>
      <pageMargins left="0.25" right="0.25" top="0.75" bottom="0.75" header="0.3" footer="0.3"/>
      <pageSetup paperSize="9" scale="87" orientation="portrait" horizontalDpi="300" verticalDpi="300" r:id="rId16"/>
      <headerFooter>
        <oddFooter>&amp;C- &amp;P -</oddFooter>
      </headerFooter>
    </customSheetView>
    <customSheetView guid="{BBA60712-7519-46EB-A3CF-B043CF2D8D90}" showGridLines="0" printArea="1">
      <colBreaks count="1" manualBreakCount="1">
        <brk id="7" max="15" man="1"/>
      </colBreaks>
      <pageMargins left="0.25" right="0.25" top="0.75" bottom="0.75" header="0.3" footer="0.3"/>
      <pageSetup paperSize="9" scale="87" orientation="portrait" horizontalDpi="300" verticalDpi="300" r:id="rId17"/>
      <headerFooter>
        <oddFooter>&amp;C- &amp;P -</oddFooter>
      </headerFooter>
    </customSheetView>
    <customSheetView guid="{FAEA9D20-506D-4159-8291-B8ED06C29A08}" showGridLines="0">
      <colBreaks count="1" manualBreakCount="1">
        <brk id="7" max="15" man="1"/>
      </colBreaks>
      <pageMargins left="0.25" right="0.25" top="0.75" bottom="0.75" header="0.3" footer="0.3"/>
      <pageSetup paperSize="9" scale="87" orientation="portrait" horizontalDpi="300" verticalDpi="300" r:id="rId18"/>
      <headerFooter>
        <oddFooter>&amp;C- &amp;P -</oddFooter>
      </headerFooter>
    </customSheetView>
    <customSheetView guid="{499C3B7B-ECFB-4FFB-BA0B-0B7B9DCC326F}" showGridLines="0" printArea="1">
      <colBreaks count="1" manualBreakCount="1">
        <brk id="7" max="15" man="1"/>
      </colBreaks>
      <pageMargins left="0.25" right="0.25" top="0.75" bottom="0.75" header="0.3" footer="0.3"/>
      <pageSetup paperSize="9" scale="87" orientation="portrait" horizontalDpi="300" verticalDpi="300" r:id="rId19"/>
      <headerFooter>
        <oddFooter>&amp;C- &amp;P -</oddFooter>
      </headerFooter>
    </customSheetView>
    <customSheetView guid="{582EB886-5348-41F7-B6C3-7D5782D3ACD9}" showGridLines="0">
      <colBreaks count="1" manualBreakCount="1">
        <brk id="7" max="15" man="1"/>
      </colBreaks>
      <pageMargins left="0.25" right="0.25" top="0.75" bottom="0.75" header="0.3" footer="0.3"/>
      <pageSetup paperSize="9" scale="87" orientation="portrait" horizontalDpi="300" verticalDpi="300" r:id="rId20"/>
      <headerFooter>
        <oddFooter>&amp;C- &amp;P -</oddFooter>
      </headerFooter>
    </customSheetView>
    <customSheetView guid="{67A28A89-E198-4A6E-809F-7C1EE1D592B0}" showGridLines="0" printArea="1">
      <colBreaks count="1" manualBreakCount="1">
        <brk id="7" max="15" man="1"/>
      </colBreaks>
      <pageMargins left="0.25" right="0.25" top="0.75" bottom="0.75" header="0.3" footer="0.3"/>
      <pageSetup paperSize="9" scale="87" orientation="portrait" horizontalDpi="300" verticalDpi="300" r:id="rId21"/>
      <headerFooter>
        <oddFooter>&amp;C- &amp;P -</oddFooter>
      </headerFooter>
    </customSheetView>
    <customSheetView guid="{CED0B8D9-B004-48AD-A858-70C151F3F6A0}" showGridLines="0">
      <colBreaks count="1" manualBreakCount="1">
        <brk id="7" max="15" man="1"/>
      </colBreaks>
      <pageMargins left="0.25" right="0.25" top="0.75" bottom="0.75" header="0.3" footer="0.3"/>
      <pageSetup paperSize="9" scale="87" orientation="portrait" horizontalDpi="300" verticalDpi="300" r:id="rId22"/>
      <headerFooter>
        <oddFooter>&amp;C- &amp;P -</oddFooter>
      </headerFooter>
    </customSheetView>
    <customSheetView guid="{76A99285-706C-47CC-88FC-63EDE717FCB7}" showGridLines="0">
      <colBreaks count="1" manualBreakCount="1">
        <brk id="7" max="15" man="1"/>
      </colBreaks>
      <pageMargins left="0.25" right="0.25" top="0.75" bottom="0.75" header="0.3" footer="0.3"/>
      <pageSetup paperSize="9" scale="87" orientation="portrait" horizontalDpi="300" verticalDpi="300" r:id="rId23"/>
      <headerFooter>
        <oddFooter>&amp;C- &amp;P -</oddFooter>
      </headerFooter>
    </customSheetView>
    <customSheetView guid="{00865AC3-5823-4499-87D6-A32864153DFC}" showGridLines="0">
      <colBreaks count="1" manualBreakCount="1">
        <brk id="7" max="15" man="1"/>
      </colBreaks>
      <pageMargins left="0.25" right="0.25" top="0.75" bottom="0.75" header="0.3" footer="0.3"/>
      <pageSetup paperSize="9" scale="87" orientation="portrait" horizontalDpi="300" verticalDpi="300" r:id="rId24"/>
      <headerFooter>
        <oddFooter>&amp;C- &amp;P -</oddFooter>
      </headerFooter>
    </customSheetView>
    <customSheetView guid="{441DB8A6-A33C-419D-875A-3F2FFBE6E0E8}" showGridLines="0">
      <colBreaks count="1" manualBreakCount="1">
        <brk id="7" max="15" man="1"/>
      </colBreaks>
      <pageMargins left="0.25" right="0.25" top="0.75" bottom="0.75" header="0.3" footer="0.3"/>
      <pageSetup paperSize="9" scale="87" orientation="portrait" horizontalDpi="300" verticalDpi="300" r:id="rId25"/>
      <headerFooter>
        <oddFooter>&amp;C- &amp;P -</oddFooter>
      </headerFooter>
    </customSheetView>
    <customSheetView guid="{2BC28E4B-9C81-4843-8B55-63150A8DD92B}" showGridLines="0">
      <colBreaks count="1" manualBreakCount="1">
        <brk id="7" max="15" man="1"/>
      </colBreaks>
      <pageMargins left="0.25" right="0.25" top="0.75" bottom="0.75" header="0.3" footer="0.3"/>
      <pageSetup paperSize="9" scale="87" orientation="portrait" horizontalDpi="300" verticalDpi="300" r:id="rId26"/>
      <headerFooter>
        <oddFooter>&amp;C- &amp;P -</oddFooter>
      </headerFooter>
    </customSheetView>
    <customSheetView guid="{CEC8D9A4-667A-441A-B348-38BA69B851DA}" showGridLines="0">
      <colBreaks count="1" manualBreakCount="1">
        <brk id="7" max="15" man="1"/>
      </colBreaks>
      <pageMargins left="0.25" right="0.25" top="0.75" bottom="0.75" header="0.3" footer="0.3"/>
      <pageSetup paperSize="9" scale="87" orientation="portrait" horizontalDpi="300" verticalDpi="300" r:id="rId27"/>
      <headerFooter>
        <oddFooter>&amp;C- &amp;P -</oddFooter>
      </headerFooter>
    </customSheetView>
    <customSheetView guid="{84F041DC-148A-40FE-A6D1-68C2D054DF55}" showGridLines="0">
      <colBreaks count="1" manualBreakCount="1">
        <brk id="7" max="15" man="1"/>
      </colBreaks>
      <pageMargins left="0.25" right="0.25" top="0.75" bottom="0.75" header="0.3" footer="0.3"/>
      <pageSetup paperSize="9" scale="87" orientation="portrait" horizontalDpi="300" verticalDpi="300" r:id="rId28"/>
      <headerFooter>
        <oddFooter>&amp;C- &amp;P -</oddFooter>
      </headerFooter>
    </customSheetView>
    <customSheetView guid="{EA8DD5C4-37CD-4D83-93C6-8AAE3FA22626}" showGridLines="0">
      <colBreaks count="1" manualBreakCount="1">
        <brk id="7" max="15" man="1"/>
      </colBreaks>
      <pageMargins left="0.25" right="0.25" top="0.75" bottom="0.75" header="0.3" footer="0.3"/>
      <pageSetup paperSize="9" scale="87" orientation="portrait" horizontalDpi="300" verticalDpi="300" r:id="rId29"/>
      <headerFooter>
        <oddFooter>&amp;C- &amp;P -</oddFooter>
      </headerFooter>
    </customSheetView>
    <customSheetView guid="{EB719729-E4E7-4A6B-A0F2-B45634A8A39C}" showGridLines="0">
      <colBreaks count="1" manualBreakCount="1">
        <brk id="7" max="15" man="1"/>
      </colBreaks>
      <pageMargins left="0.25" right="0.25" top="0.75" bottom="0.75" header="0.3" footer="0.3"/>
      <pageSetup paperSize="9" scale="87" orientation="portrait" horizontalDpi="300" verticalDpi="300" r:id="rId30"/>
      <headerFooter>
        <oddFooter>&amp;C- &amp;P -</oddFooter>
      </headerFooter>
    </customSheetView>
    <customSheetView guid="{3BCE3315-BEC0-4AD9-A818-0BC0D795FE7B}" showGridLines="0" printArea="1">
      <colBreaks count="1" manualBreakCount="1">
        <brk id="7" max="15" man="1"/>
      </colBreaks>
      <pageMargins left="0.25" right="0.25" top="0.75" bottom="0.75" header="0.3" footer="0.3"/>
      <pageSetup paperSize="9" scale="87" orientation="portrait" horizontalDpi="300" verticalDpi="300" r:id="rId31"/>
      <headerFooter>
        <oddFooter>&amp;C- &amp;P -</oddFooter>
      </headerFooter>
    </customSheetView>
    <customSheetView guid="{D5E8139D-26D3-42E5-96BB-6121322C48CB}" showGridLines="0">
      <colBreaks count="1" manualBreakCount="1">
        <brk id="7" max="15" man="1"/>
      </colBreaks>
      <pageMargins left="0.25" right="0.25" top="0.75" bottom="0.75" header="0.3" footer="0.3"/>
      <pageSetup paperSize="9" scale="87" orientation="portrait" horizontalDpi="300" verticalDpi="300" r:id="rId32"/>
      <headerFooter>
        <oddFooter>&amp;C- &amp;P -</oddFooter>
      </headerFooter>
    </customSheetView>
    <customSheetView guid="{A7A537DD-3639-4028-8374-24EF93F7F50D}" showGridLines="0" printArea="1">
      <colBreaks count="1" manualBreakCount="1">
        <brk id="7" max="15" man="1"/>
      </colBreaks>
      <pageMargins left="0.25" right="0.25" top="0.75" bottom="0.75" header="0.3" footer="0.3"/>
      <pageSetup paperSize="9" scale="87" orientation="portrait" horizontalDpi="300" verticalDpi="300" r:id="rId33"/>
      <headerFooter>
        <oddFooter>&amp;C- &amp;P -</oddFooter>
      </headerFooter>
    </customSheetView>
    <customSheetView guid="{0B51740E-E870-447D-82CF-F9426A0FDB8A}" showGridLines="0">
      <colBreaks count="1" manualBreakCount="1">
        <brk id="7" max="15" man="1"/>
      </colBreaks>
      <pageMargins left="0.25" right="0.25" top="0.75" bottom="0.75" header="0.3" footer="0.3"/>
      <pageSetup paperSize="9" scale="87" orientation="portrait" horizontalDpi="300" verticalDpi="300" r:id="rId34"/>
      <headerFooter>
        <oddFooter>&amp;C- &amp;P -</oddFooter>
      </headerFooter>
    </customSheetView>
    <customSheetView guid="{B25978DA-B72A-4DF3-B7F6-0B7323E18582}" showGridLines="0">
      <colBreaks count="1" manualBreakCount="1">
        <brk id="7" max="15" man="1"/>
      </colBreaks>
      <pageMargins left="0.25" right="0.25" top="0.75" bottom="0.75" header="0.3" footer="0.3"/>
      <pageSetup paperSize="9" scale="87" orientation="portrait" horizontalDpi="300" verticalDpi="300" r:id="rId35"/>
      <headerFooter>
        <oddFooter>&amp;C- &amp;P -</oddFooter>
      </headerFooter>
    </customSheetView>
    <customSheetView guid="{1FD8CC80-ABBD-4004-965D-7C3A94C6060A}" showGridLines="0" printArea="1">
      <colBreaks count="1" manualBreakCount="1">
        <brk id="7" max="15" man="1"/>
      </colBreaks>
      <pageMargins left="0.25" right="0.25" top="0.75" bottom="0.75" header="0.3" footer="0.3"/>
      <pageSetup paperSize="9" scale="87" orientation="portrait" horizontalDpi="300" verticalDpi="300" r:id="rId36"/>
      <headerFooter>
        <oddFooter>&amp;C- &amp;P -</oddFooter>
      </headerFooter>
    </customSheetView>
    <customSheetView guid="{4B3B3520-A8B7-4246-A658-5E3046C11156}" showGridLines="0" printArea="1">
      <colBreaks count="1" manualBreakCount="1">
        <brk id="7" max="15" man="1"/>
      </colBreaks>
      <pageMargins left="0.25" right="0.25" top="0.75" bottom="0.75" header="0.3" footer="0.3"/>
      <pageSetup paperSize="9" scale="87" orientation="portrait" horizontalDpi="300" verticalDpi="300" r:id="rId37"/>
      <headerFooter>
        <oddFooter>&amp;C- &amp;P -</oddFooter>
      </headerFooter>
    </customSheetView>
    <customSheetView guid="{8AC86257-3275-45B0-9EB5-FCC978284538}" showGridLines="0">
      <selection activeCell="E22" sqref="E22"/>
      <colBreaks count="1" manualBreakCount="1">
        <brk id="7" max="15" man="1"/>
      </colBreaks>
      <pageMargins left="0.25" right="0.25" top="0.75" bottom="0.75" header="0.3" footer="0.3"/>
      <pageSetup paperSize="9" scale="87" orientation="portrait" horizontalDpi="300" verticalDpi="300" r:id="rId38"/>
      <headerFooter>
        <oddFooter>&amp;C- &amp;P -</oddFooter>
      </headerFooter>
    </customSheetView>
    <customSheetView guid="{E45D6C9F-29CA-4814-BB11-FCF7794E8FD9}" showGridLines="0" printArea="1">
      <selection activeCell="E22" sqref="E22"/>
      <colBreaks count="1" manualBreakCount="1">
        <brk id="7" max="15" man="1"/>
      </colBreaks>
      <pageMargins left="0.25" right="0.25" top="0.75" bottom="0.75" header="0.3" footer="0.3"/>
      <pageSetup paperSize="9" scale="87" orientation="portrait" horizontalDpi="300" verticalDpi="300" r:id="rId39"/>
      <headerFooter>
        <oddFooter>&amp;C- &amp;P -</oddFooter>
      </headerFooter>
    </customSheetView>
    <customSheetView guid="{8B4E2514-D1F2-4DC0-817C-9C588D7DCCCB}" showGridLines="0" printArea="1">
      <selection activeCell="K20" sqref="K20"/>
      <colBreaks count="1" manualBreakCount="1">
        <brk id="7" max="15" man="1"/>
      </colBreaks>
      <pageMargins left="0.25" right="0.25" top="0.75" bottom="0.75" header="0.3" footer="0.3"/>
      <pageSetup paperSize="9" scale="87" orientation="portrait" horizontalDpi="300" verticalDpi="300" r:id="rId40"/>
      <headerFooter>
        <oddFooter>&amp;C- &amp;P -</oddFooter>
      </headerFooter>
    </customSheetView>
    <customSheetView guid="{C0326AA0-4A84-4874-8CF5-FBF582EDE8E4}" showGridLines="0" printArea="1">
      <selection activeCell="K20" sqref="K20"/>
      <colBreaks count="1" manualBreakCount="1">
        <brk id="7" max="15" man="1"/>
      </colBreaks>
      <pageMargins left="0.25" right="0.25" top="0.75" bottom="0.75" header="0.3" footer="0.3"/>
      <pageSetup paperSize="9" scale="87" orientation="portrait" horizontalDpi="300" verticalDpi="300" r:id="rId41"/>
      <headerFooter>
        <oddFooter>&amp;C- &amp;P -</oddFooter>
      </headerFooter>
    </customSheetView>
    <customSheetView guid="{59B93C71-A242-4D48-B468-4BF3F954629F}" showGridLines="0" printArea="1">
      <selection activeCell="E22" sqref="E22"/>
      <colBreaks count="1" manualBreakCount="1">
        <brk id="7" max="15" man="1"/>
      </colBreaks>
      <pageMargins left="0.25" right="0.25" top="0.75" bottom="0.75" header="0.3" footer="0.3"/>
      <pageSetup paperSize="9" scale="87" orientation="portrait" horizontalDpi="300" verticalDpi="300" r:id="rId42"/>
      <headerFooter>
        <oddFooter>&amp;C- &amp;P -</oddFooter>
      </headerFooter>
    </customSheetView>
    <customSheetView guid="{1E58E4D1-4C75-4B8C-BEB1-17A46DD86746}" showGridLines="0">
      <selection activeCell="E22" sqref="E22"/>
      <colBreaks count="1" manualBreakCount="1">
        <brk id="7" max="15" man="1"/>
      </colBreaks>
      <pageMargins left="0.25" right="0.25" top="0.75" bottom="0.75" header="0.3" footer="0.3"/>
      <pageSetup paperSize="9" scale="87" orientation="portrait" horizontalDpi="300" verticalDpi="300" r:id="rId43"/>
      <headerFooter>
        <oddFooter>&amp;C- &amp;P -</oddFooter>
      </headerFooter>
    </customSheetView>
    <customSheetView guid="{D71B0015-E1E5-4683-BC96-4B8372B0A92C}" showGridLines="0" printArea="1">
      <selection activeCell="E22" sqref="E22"/>
      <colBreaks count="1" manualBreakCount="1">
        <brk id="7" max="15" man="1"/>
      </colBreaks>
      <pageMargins left="0.25" right="0.25" top="0.75" bottom="0.75" header="0.3" footer="0.3"/>
      <pageSetup paperSize="9" scale="87" orientation="portrait" horizontalDpi="300" verticalDpi="300" r:id="rId44"/>
      <headerFooter>
        <oddFooter>&amp;C- &amp;P -</oddFooter>
      </headerFooter>
    </customSheetView>
    <customSheetView guid="{7A9295A9-5D4A-4252-8AE5-EAA229FB3161}" showGridLines="0" printArea="1">
      <selection activeCell="E22" sqref="E22"/>
      <colBreaks count="1" manualBreakCount="1">
        <brk id="7" max="15" man="1"/>
      </colBreaks>
      <pageMargins left="0.25" right="0.25" top="0.75" bottom="0.75" header="0.3" footer="0.3"/>
      <pageSetup paperSize="9" scale="87" orientation="portrait" horizontalDpi="300" verticalDpi="300" r:id="rId45"/>
      <headerFooter>
        <oddFooter>&amp;C- &amp;P -</oddFooter>
      </headerFooter>
    </customSheetView>
    <customSheetView guid="{034C4040-D496-4677-9760-C8AFC8A3816C}" showGridLines="0">
      <selection activeCell="E22" sqref="E22"/>
      <colBreaks count="1" manualBreakCount="1">
        <brk id="7" max="15" man="1"/>
      </colBreaks>
      <pageMargins left="0.25" right="0.25" top="0.75" bottom="0.75" header="0.3" footer="0.3"/>
      <pageSetup paperSize="9" scale="87" orientation="portrait" horizontalDpi="300" verticalDpi="300" r:id="rId46"/>
      <headerFooter>
        <oddFooter>&amp;C- &amp;P -</oddFooter>
      </headerFooter>
    </customSheetView>
    <customSheetView guid="{430D13A4-4EC3-4F3B-94F5-67B604D20D98}" showGridLines="0" printArea="1">
      <selection activeCell="E22" sqref="E22"/>
      <colBreaks count="1" manualBreakCount="1">
        <brk id="7" max="15" man="1"/>
      </colBreaks>
      <pageMargins left="0.25" right="0.25" top="0.75" bottom="0.75" header="0.3" footer="0.3"/>
      <pageSetup paperSize="9" scale="87" orientation="portrait" horizontalDpi="300" verticalDpi="300" r:id="rId47"/>
      <headerFooter>
        <oddFooter>&amp;C- &amp;P -</oddFooter>
      </headerFooter>
    </customSheetView>
    <customSheetView guid="{337CCED3-5E6B-4E3D-BC98-489707EF974E}" showGridLines="0" printArea="1">
      <selection activeCell="E22" sqref="E22"/>
      <colBreaks count="1" manualBreakCount="1">
        <brk id="7" max="15" man="1"/>
      </colBreaks>
      <pageMargins left="0.25" right="0.25" top="0.75" bottom="0.75" header="0.3" footer="0.3"/>
      <pageSetup paperSize="9" scale="87" orientation="portrait" horizontalDpi="300" verticalDpi="300" r:id="rId48"/>
      <headerFooter>
        <oddFooter>&amp;C- &amp;P -</oddFooter>
      </headerFooter>
    </customSheetView>
    <customSheetView guid="{0EDD8A79-DA95-4C03-AB90-8EF8BEF7366A}" showGridLines="0">
      <selection activeCell="E22" sqref="E22"/>
      <colBreaks count="1" manualBreakCount="1">
        <brk id="7" max="15" man="1"/>
      </colBreaks>
      <pageMargins left="0.25" right="0.25" top="0.75" bottom="0.75" header="0.3" footer="0.3"/>
      <pageSetup paperSize="9" scale="87" orientation="portrait" horizontalDpi="300" verticalDpi="300" r:id="rId49"/>
      <headerFooter>
        <oddFooter>&amp;C- &amp;P -</oddFooter>
      </headerFooter>
    </customSheetView>
    <customSheetView guid="{214495F1-9B71-47E5-887D-A07A1A95C8B8}" showGridLines="0">
      <selection activeCell="E22" sqref="E22"/>
      <colBreaks count="1" manualBreakCount="1">
        <brk id="7" max="15" man="1"/>
      </colBreaks>
      <pageMargins left="0.25" right="0.25" top="0.75" bottom="0.75" header="0.3" footer="0.3"/>
      <pageSetup paperSize="9" scale="87" orientation="portrait" horizontalDpi="300" verticalDpi="300" r:id="rId50"/>
      <headerFooter>
        <oddFooter>&amp;C- &amp;P -</oddFooter>
      </headerFooter>
    </customSheetView>
    <customSheetView guid="{CD8CBEF9-02F2-47BF-8155-972E366007BB}" showGridLines="0" printArea="1">
      <selection activeCell="E22" sqref="E22"/>
      <colBreaks count="1" manualBreakCount="1">
        <brk id="7" max="15" man="1"/>
      </colBreaks>
      <pageMargins left="0.25" right="0.25" top="0.75" bottom="0.75" header="0.3" footer="0.3"/>
      <pageSetup paperSize="9" scale="87" orientation="portrait" horizontalDpi="300" verticalDpi="300" r:id="rId51"/>
      <headerFooter>
        <oddFooter>&amp;C- &amp;P -</oddFooter>
      </headerFooter>
    </customSheetView>
    <customSheetView guid="{BD61EDB6-A93F-4890-AEDE-32E26E64EB3F}" showGridLines="0" printArea="1">
      <selection activeCell="E22" sqref="E22"/>
      <colBreaks count="1" manualBreakCount="1">
        <brk id="7" max="15" man="1"/>
      </colBreaks>
      <pageMargins left="0.25" right="0.25" top="0.75" bottom="0.75" header="0.3" footer="0.3"/>
      <pageSetup paperSize="9" scale="87" orientation="portrait" horizontalDpi="300" verticalDpi="300" r:id="rId52"/>
      <headerFooter>
        <oddFooter>&amp;C- &amp;P -</oddFooter>
      </headerFooter>
    </customSheetView>
    <customSheetView guid="{2551149C-B400-4FF7-9C66-7D38AF192CD3}" showGridLines="0">
      <selection activeCell="E22" sqref="E22"/>
      <colBreaks count="1" manualBreakCount="1">
        <brk id="7" max="15" man="1"/>
      </colBreaks>
      <pageMargins left="0.25" right="0.25" top="0.75" bottom="0.75" header="0.3" footer="0.3"/>
      <pageSetup paperSize="9" scale="87" orientation="portrait" horizontalDpi="300" verticalDpi="300" r:id="rId53"/>
      <headerFooter>
        <oddFooter>&amp;C- &amp;P -</oddFooter>
      </headerFooter>
    </customSheetView>
    <customSheetView guid="{F0A88F7F-B050-44D2-9557-2B68B424EAF3}" showGridLines="0">
      <selection activeCell="E22" sqref="E22"/>
      <colBreaks count="1" manualBreakCount="1">
        <brk id="7" max="15" man="1"/>
      </colBreaks>
      <pageMargins left="0.25" right="0.25" top="0.75" bottom="0.75" header="0.3" footer="0.3"/>
      <pageSetup paperSize="9" scale="87" orientation="portrait" horizontalDpi="300" verticalDpi="300" r:id="rId54"/>
      <headerFooter>
        <oddFooter>&amp;C- &amp;P -</oddFooter>
      </headerFooter>
    </customSheetView>
    <customSheetView guid="{2868789A-41EF-4245-B3C9-D4B5F666F8F4}" showGridLines="0" printArea="1">
      <selection activeCell="E22" sqref="E22"/>
      <colBreaks count="1" manualBreakCount="1">
        <brk id="7" max="15" man="1"/>
      </colBreaks>
      <pageMargins left="0.25" right="0.25" top="0.75" bottom="0.75" header="0.3" footer="0.3"/>
      <pageSetup paperSize="9" scale="87" orientation="portrait" horizontalDpi="300" verticalDpi="300" r:id="rId55"/>
      <headerFooter>
        <oddFooter>&amp;C- &amp;P -</oddFooter>
      </headerFooter>
    </customSheetView>
    <customSheetView guid="{D4061CCF-D275-4D76-9A0F-61EA73C6A533}" showGridLines="0" printArea="1">
      <selection activeCell="E22" sqref="E22"/>
      <colBreaks count="1" manualBreakCount="1">
        <brk id="7" max="15" man="1"/>
      </colBreaks>
      <pageMargins left="0.25" right="0.25" top="0.75" bottom="0.75" header="0.3" footer="0.3"/>
      <pageSetup paperSize="9" scale="87" orientation="portrait" horizontalDpi="300" verticalDpi="300" r:id="rId56"/>
      <headerFooter>
        <oddFooter>&amp;C- &amp;P -</oddFooter>
      </headerFooter>
    </customSheetView>
    <customSheetView guid="{EDD10121-F027-40CB-A383-1ABBBA7824D4}" showGridLines="0" printArea="1">
      <selection activeCell="E22" sqref="E22"/>
      <colBreaks count="1" manualBreakCount="1">
        <brk id="7" max="15" man="1"/>
      </colBreaks>
      <pageMargins left="0.25" right="0.25" top="0.75" bottom="0.75" header="0.3" footer="0.3"/>
      <pageSetup paperSize="9" scale="87" orientation="portrait" horizontalDpi="300" verticalDpi="300" r:id="rId57"/>
      <headerFooter>
        <oddFooter>&amp;C- &amp;P -</oddFooter>
      </headerFooter>
    </customSheetView>
    <customSheetView guid="{D6BD57F8-F6EE-4534-8181-C57064A1B98C}" scale="115" showGridLines="0">
      <selection activeCell="S14" sqref="S14"/>
      <colBreaks count="1" manualBreakCount="1">
        <brk id="7" max="15" man="1"/>
      </colBreaks>
      <pageMargins left="0.25" right="0.25" top="0.75" bottom="0.75" header="0.3" footer="0.3"/>
      <pageSetup paperSize="9" scale="87" orientation="portrait" horizontalDpi="300" verticalDpi="300" r:id="rId58"/>
      <headerFooter>
        <oddFooter>&amp;C- &amp;P -</oddFooter>
      </headerFooter>
    </customSheetView>
    <customSheetView guid="{277459B4-A39D-41CB-B2BE-AB6578293E76}" scale="115" showGridLines="0" printArea="1">
      <selection activeCell="S14" sqref="S14"/>
      <colBreaks count="1" manualBreakCount="1">
        <brk id="7" max="15" man="1"/>
      </colBreaks>
      <pageMargins left="0.25" right="0.25" top="0.75" bottom="0.75" header="0.3" footer="0.3"/>
      <pageSetup paperSize="9" scale="87" orientation="portrait" horizontalDpi="300" verticalDpi="300" r:id="rId59"/>
      <headerFooter>
        <oddFooter>&amp;C- &amp;P -</oddFooter>
      </headerFooter>
    </customSheetView>
  </customSheetViews>
  <phoneticPr fontId="7"/>
  <hyperlinks>
    <hyperlink ref="G1" location="目次!A1" display="目次へ戻る"/>
  </hyperlinks>
  <pageMargins left="0.25" right="0.25" top="0.75" bottom="0.75" header="0.3" footer="0.3"/>
  <pageSetup paperSize="9" scale="87" orientation="portrait" horizontalDpi="300" verticalDpi="300" r:id="rId60"/>
  <headerFooter>
    <oddFooter>&amp;C- &amp;P -</oddFooter>
  </headerFooter>
  <colBreaks count="1" manualBreakCount="1">
    <brk id="7" max="15" man="1"/>
  </colBreaks>
  <drawing r:id="rId6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1"/>
  <sheetViews>
    <sheetView showGridLines="0" zoomScaleNormal="115" zoomScaleSheetLayoutView="100" workbookViewId="0">
      <selection activeCell="D18" sqref="D18"/>
    </sheetView>
  </sheetViews>
  <sheetFormatPr defaultColWidth="9" defaultRowHeight="13.5"/>
  <cols>
    <col min="1" max="2" width="11.875" style="209" customWidth="1"/>
    <col min="3" max="3" width="14.625" style="209" customWidth="1"/>
    <col min="4" max="4" width="13" style="209" customWidth="1"/>
    <col min="5" max="5" width="7"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271" t="s">
        <v>399</v>
      </c>
    </row>
    <row r="2" spans="1:6">
      <c r="A2" s="209" t="s">
        <v>1149</v>
      </c>
      <c r="F2" s="209" t="s">
        <v>1149</v>
      </c>
    </row>
    <row r="3" spans="1:6" ht="16.5" customHeight="1">
      <c r="C3" s="211" t="s">
        <v>1148</v>
      </c>
      <c r="D3" s="211"/>
    </row>
    <row r="4" spans="1:6" ht="37.5" customHeight="1">
      <c r="A4" s="51" t="s">
        <v>343</v>
      </c>
      <c r="B4" s="51" t="s">
        <v>344</v>
      </c>
      <c r="C4" s="373" t="s">
        <v>1147</v>
      </c>
      <c r="D4" s="372"/>
    </row>
    <row r="5" spans="1:6" ht="22.5" customHeight="1">
      <c r="A5" s="51">
        <v>2010</v>
      </c>
      <c r="B5" s="51" t="s">
        <v>557</v>
      </c>
      <c r="C5" s="492">
        <v>249550</v>
      </c>
      <c r="D5" s="496"/>
    </row>
    <row r="6" spans="1:6" ht="22.5" customHeight="1">
      <c r="A6" s="51">
        <v>2011</v>
      </c>
      <c r="B6" s="51" t="s">
        <v>580</v>
      </c>
      <c r="C6" s="492">
        <v>252285</v>
      </c>
      <c r="D6" s="372"/>
    </row>
    <row r="7" spans="1:6" ht="22.5" customHeight="1">
      <c r="A7" s="51">
        <v>2012</v>
      </c>
      <c r="B7" s="51" t="s">
        <v>345</v>
      </c>
      <c r="C7" s="492">
        <v>258078</v>
      </c>
    </row>
    <row r="8" spans="1:6" ht="22.5" customHeight="1">
      <c r="A8" s="51">
        <v>2013</v>
      </c>
      <c r="B8" s="51" t="s">
        <v>346</v>
      </c>
      <c r="C8" s="492">
        <v>263714</v>
      </c>
    </row>
    <row r="9" spans="1:6" ht="22.5" customHeight="1">
      <c r="A9" s="51">
        <v>2014</v>
      </c>
      <c r="B9" s="51" t="s">
        <v>347</v>
      </c>
      <c r="C9" s="492">
        <v>268023</v>
      </c>
    </row>
    <row r="10" spans="1:6" ht="22.5" customHeight="1">
      <c r="A10" s="51">
        <v>2015</v>
      </c>
      <c r="B10" s="51" t="s">
        <v>348</v>
      </c>
      <c r="C10" s="492">
        <v>271004</v>
      </c>
    </row>
    <row r="11" spans="1:6" ht="22.5" customHeight="1">
      <c r="A11" s="51">
        <v>2016</v>
      </c>
      <c r="B11" s="51" t="s">
        <v>349</v>
      </c>
      <c r="C11" s="42">
        <v>273420</v>
      </c>
    </row>
    <row r="12" spans="1:6" ht="22.5" customHeight="1">
      <c r="A12" s="51">
        <v>2017</v>
      </c>
      <c r="B12" s="51" t="s">
        <v>350</v>
      </c>
      <c r="C12" s="492">
        <v>274347</v>
      </c>
    </row>
    <row r="13" spans="1:6" ht="22.5" customHeight="1">
      <c r="A13" s="51">
        <v>2018</v>
      </c>
      <c r="B13" s="51" t="s">
        <v>351</v>
      </c>
      <c r="C13" s="492">
        <v>275414</v>
      </c>
    </row>
    <row r="14" spans="1:6" ht="22.5" customHeight="1">
      <c r="A14" s="51">
        <v>2019</v>
      </c>
      <c r="B14" s="51" t="s">
        <v>1146</v>
      </c>
      <c r="C14" s="84">
        <v>270276</v>
      </c>
    </row>
    <row r="15" spans="1:6" ht="22.5" customHeight="1">
      <c r="A15" s="228">
        <v>2020</v>
      </c>
      <c r="B15" s="228" t="s">
        <v>116</v>
      </c>
      <c r="C15" s="219">
        <v>271800</v>
      </c>
    </row>
    <row r="16" spans="1:6" ht="22.5" customHeight="1">
      <c r="A16" s="295">
        <v>2021</v>
      </c>
      <c r="B16" s="295" t="s">
        <v>366</v>
      </c>
      <c r="C16" s="281">
        <v>272597</v>
      </c>
    </row>
    <row r="17" spans="1:3" ht="22.5" customHeight="1">
      <c r="A17" s="295">
        <v>2022</v>
      </c>
      <c r="B17" s="295" t="s">
        <v>367</v>
      </c>
      <c r="C17" s="281">
        <v>273616</v>
      </c>
    </row>
    <row r="18" spans="1:3" ht="22.5" customHeight="1">
      <c r="A18" s="295">
        <v>2023</v>
      </c>
      <c r="B18" s="295" t="s">
        <v>368</v>
      </c>
      <c r="C18" s="58">
        <v>274153</v>
      </c>
    </row>
    <row r="19" spans="1:3" ht="22.5" customHeight="1"/>
    <row r="20" spans="1:3" ht="22.5" customHeight="1"/>
    <row r="21" spans="1:3" ht="22.5" customHeight="1"/>
  </sheetData>
  <customSheetViews>
    <customSheetView guid="{7638DF67-4320-4B2E-8CED-F30400A22A6F}" showGridLines="0" printArea="1">
      <selection activeCell="D18" sqref="D18"/>
      <colBreaks count="1" manualBreakCount="1">
        <brk id="4" max="15" man="1"/>
      </colBreaks>
      <pageMargins left="0.25" right="0.25" top="0.75" bottom="0.75" header="0.3" footer="0.3"/>
      <pageSetup paperSize="9" scale="78" orientation="portrait" horizontalDpi="300" verticalDpi="300" r:id="rId1"/>
      <headerFooter>
        <oddFooter>&amp;C- &amp;P -</oddFooter>
      </headerFooter>
    </customSheetView>
    <customSheetView guid="{033C36F7-E1E4-46BF-954B-BBA7310CE75C}" showGridLines="0">
      <selection activeCell="D18" sqref="D18"/>
      <colBreaks count="1" manualBreakCount="1">
        <brk id="4" max="15" man="1"/>
      </colBreaks>
      <pageMargins left="0.25" right="0.25" top="0.75" bottom="0.75" header="0.3" footer="0.3"/>
      <pageSetup paperSize="9" scale="78" orientation="portrait" horizontalDpi="300" verticalDpi="300" r:id="rId2"/>
      <headerFooter>
        <oddFooter>&amp;C- &amp;P -</oddFooter>
      </headerFooter>
    </customSheetView>
    <customSheetView guid="{36472B0F-2A8F-4437-8A5B-DB8B4B6E968E}" showGridLines="0" printArea="1" topLeftCell="A10">
      <selection activeCell="D18" sqref="D18"/>
      <colBreaks count="1" manualBreakCount="1">
        <brk id="4" max="15" man="1"/>
      </colBreaks>
      <pageMargins left="0.25" right="0.25" top="0.75" bottom="0.75" header="0.3" footer="0.3"/>
      <pageSetup paperSize="9" scale="78" orientation="portrait" horizontalDpi="300" verticalDpi="300" r:id="rId3"/>
      <headerFooter>
        <oddFooter>&amp;C- &amp;P -</oddFooter>
      </headerFooter>
    </customSheetView>
    <customSheetView guid="{2D0A6E8D-0408-4801-8FAA-C5FD88FF0EC2}" showGridLines="0">
      <selection activeCell="D18" sqref="D18"/>
      <colBreaks count="1" manualBreakCount="1">
        <brk id="4" max="15" man="1"/>
      </colBreaks>
      <pageMargins left="0.25" right="0.25" top="0.75" bottom="0.75" header="0.3" footer="0.3"/>
      <pageSetup paperSize="9" scale="78" orientation="portrait" horizontalDpi="300" verticalDpi="300" r:id="rId4"/>
      <headerFooter>
        <oddFooter>&amp;C- &amp;P -</oddFooter>
      </headerFooter>
    </customSheetView>
    <customSheetView guid="{CCAE2F8D-A096-471A-A5DB-761473E75C80}" showGridLines="0" printArea="1">
      <colBreaks count="1" manualBreakCount="1">
        <brk id="4" max="15" man="1"/>
      </colBreaks>
      <pageMargins left="0.25" right="0.25" top="0.75" bottom="0.75" header="0.3" footer="0.3"/>
      <pageSetup paperSize="9" scale="78" orientation="portrait" horizontalDpi="300" verticalDpi="300" r:id="rId5"/>
      <headerFooter>
        <oddFooter>&amp;C- &amp;P -</oddFooter>
      </headerFooter>
    </customSheetView>
    <customSheetView guid="{A70FDA42-82B2-4F14-8984-2E2044C05861}" showGridLines="0">
      <colBreaks count="1" manualBreakCount="1">
        <brk id="4" max="15" man="1"/>
      </colBreaks>
      <pageMargins left="0.25" right="0.25" top="0.75" bottom="0.75" header="0.3" footer="0.3"/>
      <pageSetup paperSize="9" scale="78" orientation="portrait" horizontalDpi="300" verticalDpi="300" r:id="rId6"/>
      <headerFooter>
        <oddFooter>&amp;C- &amp;P -</oddFooter>
      </headerFooter>
    </customSheetView>
    <customSheetView guid="{F8F8F397-D6A3-4BD0-9E53-3D39483D1CBF}" showGridLines="0">
      <colBreaks count="1" manualBreakCount="1">
        <brk id="4" max="15" man="1"/>
      </colBreaks>
      <pageMargins left="0.25" right="0.25" top="0.75" bottom="0.75" header="0.3" footer="0.3"/>
      <pageSetup paperSize="9" scale="78" orientation="portrait" horizontalDpi="300" verticalDpi="300" r:id="rId7"/>
      <headerFooter>
        <oddFooter>&amp;C- &amp;P -</oddFooter>
      </headerFooter>
    </customSheetView>
    <customSheetView guid="{D673FFEC-E07D-49B9-A0FC-BCF5FDFD2C67}" showGridLines="0">
      <colBreaks count="1" manualBreakCount="1">
        <brk id="4" max="15" man="1"/>
      </colBreaks>
      <pageMargins left="0.25" right="0.25" top="0.75" bottom="0.75" header="0.3" footer="0.3"/>
      <pageSetup paperSize="9" scale="78" orientation="portrait" horizontalDpi="300" verticalDpi="300" r:id="rId8"/>
      <headerFooter>
        <oddFooter>&amp;C- &amp;P -</oddFooter>
      </headerFooter>
    </customSheetView>
    <customSheetView guid="{EE98275F-E3BA-4A7E-BE2A-0F7F35847352}" showGridLines="0" printArea="1">
      <colBreaks count="1" manualBreakCount="1">
        <brk id="4" max="15" man="1"/>
      </colBreaks>
      <pageMargins left="0.25" right="0.25" top="0.75" bottom="0.75" header="0.3" footer="0.3"/>
      <pageSetup paperSize="9" scale="78" orientation="portrait" horizontalDpi="300" verticalDpi="300" r:id="rId9"/>
      <headerFooter>
        <oddFooter>&amp;C- &amp;P -</oddFooter>
      </headerFooter>
    </customSheetView>
    <customSheetView guid="{97E03D02-D480-4666-A6E1-59D4144B3FD9}" showGridLines="0" printArea="1">
      <colBreaks count="1" manualBreakCount="1">
        <brk id="4" max="15" man="1"/>
      </colBreaks>
      <pageMargins left="0.25" right="0.25" top="0.75" bottom="0.75" header="0.3" footer="0.3"/>
      <pageSetup paperSize="9" scale="78" orientation="portrait" horizontalDpi="300" verticalDpi="300" r:id="rId10"/>
      <headerFooter>
        <oddFooter>&amp;C- &amp;P -</oddFooter>
      </headerFooter>
    </customSheetView>
    <customSheetView guid="{9A3FFD83-48B2-47DA-8A5E-53892F5AF928}" showGridLines="0" printArea="1">
      <colBreaks count="1" manualBreakCount="1">
        <brk id="4" max="15" man="1"/>
      </colBreaks>
      <pageMargins left="0.25" right="0.25" top="0.75" bottom="0.75" header="0.3" footer="0.3"/>
      <pageSetup paperSize="9" scale="78" orientation="portrait" horizontalDpi="300" verticalDpi="300" r:id="rId11"/>
      <headerFooter>
        <oddFooter>&amp;C- &amp;P -</oddFooter>
      </headerFooter>
    </customSheetView>
    <customSheetView guid="{717D5D0E-03BD-42FE-B02F-A9FF9CADF1A5}" showGridLines="0">
      <colBreaks count="1" manualBreakCount="1">
        <brk id="4" max="15" man="1"/>
      </colBreaks>
      <pageMargins left="0.25" right="0.25" top="0.75" bottom="0.75" header="0.3" footer="0.3"/>
      <pageSetup paperSize="9" scale="78" orientation="portrait" horizontalDpi="300" verticalDpi="300" r:id="rId12"/>
      <headerFooter>
        <oddFooter>&amp;C- &amp;P -</oddFooter>
      </headerFooter>
    </customSheetView>
    <customSheetView guid="{30A2590E-B68F-488E-B4E2-55E3D8A53AAC}" showGridLines="0">
      <colBreaks count="1" manualBreakCount="1">
        <brk id="4" max="15" man="1"/>
      </colBreaks>
      <pageMargins left="0.25" right="0.25" top="0.75" bottom="0.75" header="0.3" footer="0.3"/>
      <pageSetup paperSize="9" scale="78" orientation="portrait" horizontalDpi="300" verticalDpi="300" r:id="rId13"/>
      <headerFooter>
        <oddFooter>&amp;C- &amp;P -</oddFooter>
      </headerFooter>
    </customSheetView>
    <customSheetView guid="{031DD57E-C293-423A-8DF7-B2FDC9241663}" showGridLines="0">
      <colBreaks count="1" manualBreakCount="1">
        <brk id="4" max="15" man="1"/>
      </colBreaks>
      <pageMargins left="0.25" right="0.25" top="0.75" bottom="0.75" header="0.3" footer="0.3"/>
      <pageSetup paperSize="9" scale="78" orientation="portrait" horizontalDpi="300" verticalDpi="300" r:id="rId14"/>
      <headerFooter>
        <oddFooter>&amp;C- &amp;P -</oddFooter>
      </headerFooter>
    </customSheetView>
    <customSheetView guid="{F9B3178F-FE3C-420E-BE2A-18A94A5552B8}" showGridLines="0">
      <colBreaks count="1" manualBreakCount="1">
        <brk id="4" max="15" man="1"/>
      </colBreaks>
      <pageMargins left="0.25" right="0.25" top="0.75" bottom="0.75" header="0.3" footer="0.3"/>
      <pageSetup paperSize="9" scale="78" orientation="portrait" horizontalDpi="300" verticalDpi="300" r:id="rId15"/>
      <headerFooter>
        <oddFooter>&amp;C- &amp;P -</oddFooter>
      </headerFooter>
    </customSheetView>
    <customSheetView guid="{F314B098-4B95-4B92-8423-CB04A69922DF}" showGridLines="0" printArea="1">
      <colBreaks count="1" manualBreakCount="1">
        <brk id="4" max="15" man="1"/>
      </colBreaks>
      <pageMargins left="0.25" right="0.25" top="0.75" bottom="0.75" header="0.3" footer="0.3"/>
      <pageSetup paperSize="9" scale="78" orientation="portrait" horizontalDpi="300" verticalDpi="300" r:id="rId16"/>
      <headerFooter>
        <oddFooter>&amp;C- &amp;P -</oddFooter>
      </headerFooter>
    </customSheetView>
    <customSheetView guid="{BBA60712-7519-46EB-A3CF-B043CF2D8D90}" showGridLines="0" printArea="1">
      <colBreaks count="1" manualBreakCount="1">
        <brk id="4" max="15" man="1"/>
      </colBreaks>
      <pageMargins left="0.25" right="0.25" top="0.75" bottom="0.75" header="0.3" footer="0.3"/>
      <pageSetup paperSize="9" scale="78" orientation="portrait" horizontalDpi="300" verticalDpi="300" r:id="rId17"/>
      <headerFooter>
        <oddFooter>&amp;C- &amp;P -</oddFooter>
      </headerFooter>
    </customSheetView>
    <customSheetView guid="{FAEA9D20-506D-4159-8291-B8ED06C29A08}" showGridLines="0">
      <colBreaks count="1" manualBreakCount="1">
        <brk id="4" max="15" man="1"/>
      </colBreaks>
      <pageMargins left="0.25" right="0.25" top="0.75" bottom="0.75" header="0.3" footer="0.3"/>
      <pageSetup paperSize="9" scale="78" orientation="portrait" horizontalDpi="300" verticalDpi="300" r:id="rId18"/>
      <headerFooter>
        <oddFooter>&amp;C- &amp;P -</oddFooter>
      </headerFooter>
    </customSheetView>
    <customSheetView guid="{499C3B7B-ECFB-4FFB-BA0B-0B7B9DCC326F}" showGridLines="0" printArea="1">
      <colBreaks count="1" manualBreakCount="1">
        <brk id="4" max="15" man="1"/>
      </colBreaks>
      <pageMargins left="0.25" right="0.25" top="0.75" bottom="0.75" header="0.3" footer="0.3"/>
      <pageSetup paperSize="9" scale="78" orientation="portrait" horizontalDpi="300" verticalDpi="300" r:id="rId19"/>
      <headerFooter>
        <oddFooter>&amp;C- &amp;P -</oddFooter>
      </headerFooter>
    </customSheetView>
    <customSheetView guid="{582EB886-5348-41F7-B6C3-7D5782D3ACD9}" showGridLines="0">
      <colBreaks count="1" manualBreakCount="1">
        <brk id="4" max="15" man="1"/>
      </colBreaks>
      <pageMargins left="0.25" right="0.25" top="0.75" bottom="0.75" header="0.3" footer="0.3"/>
      <pageSetup paperSize="9" scale="78" orientation="portrait" horizontalDpi="300" verticalDpi="300" r:id="rId20"/>
      <headerFooter>
        <oddFooter>&amp;C- &amp;P -</oddFooter>
      </headerFooter>
    </customSheetView>
    <customSheetView guid="{67A28A89-E198-4A6E-809F-7C1EE1D592B0}" showGridLines="0" printArea="1">
      <colBreaks count="1" manualBreakCount="1">
        <brk id="4" max="15" man="1"/>
      </colBreaks>
      <pageMargins left="0.25" right="0.25" top="0.75" bottom="0.75" header="0.3" footer="0.3"/>
      <pageSetup paperSize="9" scale="78" orientation="portrait" horizontalDpi="300" verticalDpi="300" r:id="rId21"/>
      <headerFooter>
        <oddFooter>&amp;C- &amp;P -</oddFooter>
      </headerFooter>
    </customSheetView>
    <customSheetView guid="{CED0B8D9-B004-48AD-A858-70C151F3F6A0}" showGridLines="0">
      <colBreaks count="1" manualBreakCount="1">
        <brk id="4" max="15" man="1"/>
      </colBreaks>
      <pageMargins left="0.25" right="0.25" top="0.75" bottom="0.75" header="0.3" footer="0.3"/>
      <pageSetup paperSize="9" scale="78" orientation="portrait" horizontalDpi="300" verticalDpi="300" r:id="rId22"/>
      <headerFooter>
        <oddFooter>&amp;C- &amp;P -</oddFooter>
      </headerFooter>
    </customSheetView>
    <customSheetView guid="{76A99285-706C-47CC-88FC-63EDE717FCB7}" showGridLines="0">
      <colBreaks count="1" manualBreakCount="1">
        <brk id="4" max="15" man="1"/>
      </colBreaks>
      <pageMargins left="0.25" right="0.25" top="0.75" bottom="0.75" header="0.3" footer="0.3"/>
      <pageSetup paperSize="9" scale="78" orientation="portrait" horizontalDpi="300" verticalDpi="300" r:id="rId23"/>
      <headerFooter>
        <oddFooter>&amp;C- &amp;P -</oddFooter>
      </headerFooter>
    </customSheetView>
    <customSheetView guid="{00865AC3-5823-4499-87D6-A32864153DFC}" showGridLines="0">
      <colBreaks count="1" manualBreakCount="1">
        <brk id="4" max="15" man="1"/>
      </colBreaks>
      <pageMargins left="0.25" right="0.25" top="0.75" bottom="0.75" header="0.3" footer="0.3"/>
      <pageSetup paperSize="9" scale="78" orientation="portrait" horizontalDpi="300" verticalDpi="300" r:id="rId24"/>
      <headerFooter>
        <oddFooter>&amp;C- &amp;P -</oddFooter>
      </headerFooter>
    </customSheetView>
    <customSheetView guid="{441DB8A6-A33C-419D-875A-3F2FFBE6E0E8}" showGridLines="0">
      <colBreaks count="1" manualBreakCount="1">
        <brk id="4" max="15" man="1"/>
      </colBreaks>
      <pageMargins left="0.25" right="0.25" top="0.75" bottom="0.75" header="0.3" footer="0.3"/>
      <pageSetup paperSize="9" scale="78" orientation="portrait" horizontalDpi="300" verticalDpi="300" r:id="rId25"/>
      <headerFooter>
        <oddFooter>&amp;C- &amp;P -</oddFooter>
      </headerFooter>
    </customSheetView>
    <customSheetView guid="{2BC28E4B-9C81-4843-8B55-63150A8DD92B}" showGridLines="0">
      <colBreaks count="1" manualBreakCount="1">
        <brk id="4" max="15" man="1"/>
      </colBreaks>
      <pageMargins left="0.25" right="0.25" top="0.75" bottom="0.75" header="0.3" footer="0.3"/>
      <pageSetup paperSize="9" scale="78" orientation="portrait" horizontalDpi="300" verticalDpi="300" r:id="rId26"/>
      <headerFooter>
        <oddFooter>&amp;C- &amp;P -</oddFooter>
      </headerFooter>
    </customSheetView>
    <customSheetView guid="{CEC8D9A4-667A-441A-B348-38BA69B851DA}" showGridLines="0">
      <colBreaks count="1" manualBreakCount="1">
        <brk id="4" max="15" man="1"/>
      </colBreaks>
      <pageMargins left="0.25" right="0.25" top="0.75" bottom="0.75" header="0.3" footer="0.3"/>
      <pageSetup paperSize="9" scale="78" orientation="portrait" horizontalDpi="300" verticalDpi="300" r:id="rId27"/>
      <headerFooter>
        <oddFooter>&amp;C- &amp;P -</oddFooter>
      </headerFooter>
    </customSheetView>
    <customSheetView guid="{84F041DC-148A-40FE-A6D1-68C2D054DF55}" showGridLines="0">
      <colBreaks count="1" manualBreakCount="1">
        <brk id="4" max="15" man="1"/>
      </colBreaks>
      <pageMargins left="0.25" right="0.25" top="0.75" bottom="0.75" header="0.3" footer="0.3"/>
      <pageSetup paperSize="9" scale="78" orientation="portrait" horizontalDpi="300" verticalDpi="300" r:id="rId28"/>
      <headerFooter>
        <oddFooter>&amp;C- &amp;P -</oddFooter>
      </headerFooter>
    </customSheetView>
    <customSheetView guid="{EA8DD5C4-37CD-4D83-93C6-8AAE3FA22626}" showGridLines="0">
      <colBreaks count="1" manualBreakCount="1">
        <brk id="4" max="15" man="1"/>
      </colBreaks>
      <pageMargins left="0.25" right="0.25" top="0.75" bottom="0.75" header="0.3" footer="0.3"/>
      <pageSetup paperSize="9" scale="78" orientation="portrait" horizontalDpi="300" verticalDpi="300" r:id="rId29"/>
      <headerFooter>
        <oddFooter>&amp;C- &amp;P -</oddFooter>
      </headerFooter>
    </customSheetView>
    <customSheetView guid="{EB719729-E4E7-4A6B-A0F2-B45634A8A39C}" showGridLines="0">
      <colBreaks count="1" manualBreakCount="1">
        <brk id="4" max="15" man="1"/>
      </colBreaks>
      <pageMargins left="0.25" right="0.25" top="0.75" bottom="0.75" header="0.3" footer="0.3"/>
      <pageSetup paperSize="9" scale="78" orientation="portrait" horizontalDpi="300" verticalDpi="300" r:id="rId30"/>
      <headerFooter>
        <oddFooter>&amp;C- &amp;P -</oddFooter>
      </headerFooter>
    </customSheetView>
    <customSheetView guid="{3BCE3315-BEC0-4AD9-A818-0BC0D795FE7B}" showGridLines="0" printArea="1">
      <colBreaks count="1" manualBreakCount="1">
        <brk id="4" max="15" man="1"/>
      </colBreaks>
      <pageMargins left="0.25" right="0.25" top="0.75" bottom="0.75" header="0.3" footer="0.3"/>
      <pageSetup paperSize="9" scale="78" orientation="portrait" horizontalDpi="300" verticalDpi="300" r:id="rId31"/>
      <headerFooter>
        <oddFooter>&amp;C- &amp;P -</oddFooter>
      </headerFooter>
    </customSheetView>
    <customSheetView guid="{D5E8139D-26D3-42E5-96BB-6121322C48CB}" showGridLines="0">
      <colBreaks count="1" manualBreakCount="1">
        <brk id="4" max="15" man="1"/>
      </colBreaks>
      <pageMargins left="0.25" right="0.25" top="0.75" bottom="0.75" header="0.3" footer="0.3"/>
      <pageSetup paperSize="9" scale="78" orientation="portrait" horizontalDpi="300" verticalDpi="300" r:id="rId32"/>
      <headerFooter>
        <oddFooter>&amp;C- &amp;P -</oddFooter>
      </headerFooter>
    </customSheetView>
    <customSheetView guid="{A7A537DD-3639-4028-8374-24EF93F7F50D}" showGridLines="0" printArea="1">
      <colBreaks count="1" manualBreakCount="1">
        <brk id="4" max="15" man="1"/>
      </colBreaks>
      <pageMargins left="0.25" right="0.25" top="0.75" bottom="0.75" header="0.3" footer="0.3"/>
      <pageSetup paperSize="9" scale="78" orientation="portrait" horizontalDpi="300" verticalDpi="300" r:id="rId33"/>
      <headerFooter>
        <oddFooter>&amp;C- &amp;P -</oddFooter>
      </headerFooter>
    </customSheetView>
    <customSheetView guid="{0B51740E-E870-447D-82CF-F9426A0FDB8A}" showGridLines="0">
      <colBreaks count="1" manualBreakCount="1">
        <brk id="4" max="15" man="1"/>
      </colBreaks>
      <pageMargins left="0.25" right="0.25" top="0.75" bottom="0.75" header="0.3" footer="0.3"/>
      <pageSetup paperSize="9" scale="78" orientation="portrait" horizontalDpi="300" verticalDpi="300" r:id="rId34"/>
      <headerFooter>
        <oddFooter>&amp;C- &amp;P -</oddFooter>
      </headerFooter>
    </customSheetView>
    <customSheetView guid="{B25978DA-B72A-4DF3-B7F6-0B7323E18582}" showGridLines="0">
      <colBreaks count="1" manualBreakCount="1">
        <brk id="4" max="15" man="1"/>
      </colBreaks>
      <pageMargins left="0.25" right="0.25" top="0.75" bottom="0.75" header="0.3" footer="0.3"/>
      <pageSetup paperSize="9" scale="78" orientation="portrait" horizontalDpi="300" verticalDpi="300" r:id="rId35"/>
      <headerFooter>
        <oddFooter>&amp;C- &amp;P -</oddFooter>
      </headerFooter>
    </customSheetView>
    <customSheetView guid="{1FD8CC80-ABBD-4004-965D-7C3A94C6060A}" showGridLines="0" printArea="1">
      <colBreaks count="1" manualBreakCount="1">
        <brk id="4" max="15" man="1"/>
      </colBreaks>
      <pageMargins left="0.25" right="0.25" top="0.75" bottom="0.75" header="0.3" footer="0.3"/>
      <pageSetup paperSize="9" scale="78" orientation="portrait" horizontalDpi="300" verticalDpi="300" r:id="rId36"/>
      <headerFooter>
        <oddFooter>&amp;C- &amp;P -</oddFooter>
      </headerFooter>
    </customSheetView>
    <customSheetView guid="{4B3B3520-A8B7-4246-A658-5E3046C11156}" showGridLines="0" printArea="1">
      <colBreaks count="1" manualBreakCount="1">
        <brk id="4" max="15" man="1"/>
      </colBreaks>
      <pageMargins left="0.25" right="0.25" top="0.75" bottom="0.75" header="0.3" footer="0.3"/>
      <pageSetup paperSize="9" scale="78" orientation="portrait" horizontalDpi="300" verticalDpi="300" r:id="rId37"/>
      <headerFooter>
        <oddFooter>&amp;C- &amp;P -</oddFooter>
      </headerFooter>
    </customSheetView>
    <customSheetView guid="{8AC86257-3275-45B0-9EB5-FCC978284538}" showGridLines="0">
      <colBreaks count="1" manualBreakCount="1">
        <brk id="4" max="15" man="1"/>
      </colBreaks>
      <pageMargins left="0.25" right="0.25" top="0.75" bottom="0.75" header="0.3" footer="0.3"/>
      <pageSetup paperSize="9" scale="78" orientation="portrait" horizontalDpi="300" verticalDpi="300" r:id="rId38"/>
      <headerFooter>
        <oddFooter>&amp;C- &amp;P -</oddFooter>
      </headerFooter>
    </customSheetView>
    <customSheetView guid="{E45D6C9F-29CA-4814-BB11-FCF7794E8FD9}" showGridLines="0" printArea="1">
      <colBreaks count="1" manualBreakCount="1">
        <brk id="4" max="15" man="1"/>
      </colBreaks>
      <pageMargins left="0.25" right="0.25" top="0.75" bottom="0.75" header="0.3" footer="0.3"/>
      <pageSetup paperSize="9" scale="78" orientation="portrait" horizontalDpi="300" verticalDpi="300" r:id="rId39"/>
      <headerFooter>
        <oddFooter>&amp;C- &amp;P -</oddFooter>
      </headerFooter>
    </customSheetView>
    <customSheetView guid="{8B4E2514-D1F2-4DC0-817C-9C588D7DCCCB}" showGridLines="0" printArea="1">
      <colBreaks count="1" manualBreakCount="1">
        <brk id="4" max="15" man="1"/>
      </colBreaks>
      <pageMargins left="0.25" right="0.25" top="0.75" bottom="0.75" header="0.3" footer="0.3"/>
      <pageSetup paperSize="9" scale="78" orientation="portrait" horizontalDpi="300" verticalDpi="300" r:id="rId40"/>
      <headerFooter>
        <oddFooter>&amp;C- &amp;P -</oddFooter>
      </headerFooter>
    </customSheetView>
    <customSheetView guid="{C0326AA0-4A84-4874-8CF5-FBF582EDE8E4}" showGridLines="0" printArea="1">
      <colBreaks count="1" manualBreakCount="1">
        <brk id="4" max="15" man="1"/>
      </colBreaks>
      <pageMargins left="0.25" right="0.25" top="0.75" bottom="0.75" header="0.3" footer="0.3"/>
      <pageSetup paperSize="9" scale="78" orientation="portrait" horizontalDpi="300" verticalDpi="300" r:id="rId41"/>
      <headerFooter>
        <oddFooter>&amp;C- &amp;P -</oddFooter>
      </headerFooter>
    </customSheetView>
    <customSheetView guid="{59B93C71-A242-4D48-B468-4BF3F954629F}" showGridLines="0" printArea="1">
      <colBreaks count="1" manualBreakCount="1">
        <brk id="4" max="15" man="1"/>
      </colBreaks>
      <pageMargins left="0.25" right="0.25" top="0.75" bottom="0.75" header="0.3" footer="0.3"/>
      <pageSetup paperSize="9" scale="78" orientation="portrait" horizontalDpi="300" verticalDpi="300" r:id="rId42"/>
      <headerFooter>
        <oddFooter>&amp;C- &amp;P -</oddFooter>
      </headerFooter>
    </customSheetView>
    <customSheetView guid="{1E58E4D1-4C75-4B8C-BEB1-17A46DD86746}" showGridLines="0">
      <colBreaks count="1" manualBreakCount="1">
        <brk id="4" max="15" man="1"/>
      </colBreaks>
      <pageMargins left="0.25" right="0.25" top="0.75" bottom="0.75" header="0.3" footer="0.3"/>
      <pageSetup paperSize="9" scale="78" orientation="portrait" horizontalDpi="300" verticalDpi="300" r:id="rId43"/>
      <headerFooter>
        <oddFooter>&amp;C- &amp;P -</oddFooter>
      </headerFooter>
    </customSheetView>
    <customSheetView guid="{D71B0015-E1E5-4683-BC96-4B8372B0A92C}" showGridLines="0" printArea="1">
      <colBreaks count="1" manualBreakCount="1">
        <brk id="4" max="15" man="1"/>
      </colBreaks>
      <pageMargins left="0.25" right="0.25" top="0.75" bottom="0.75" header="0.3" footer="0.3"/>
      <pageSetup paperSize="9" scale="78" orientation="portrait" horizontalDpi="300" verticalDpi="300" r:id="rId44"/>
      <headerFooter>
        <oddFooter>&amp;C- &amp;P -</oddFooter>
      </headerFooter>
    </customSheetView>
    <customSheetView guid="{7A9295A9-5D4A-4252-8AE5-EAA229FB3161}" showGridLines="0" printArea="1">
      <colBreaks count="1" manualBreakCount="1">
        <brk id="4" max="15" man="1"/>
      </colBreaks>
      <pageMargins left="0.25" right="0.25" top="0.75" bottom="0.75" header="0.3" footer="0.3"/>
      <pageSetup paperSize="9" scale="78" orientation="portrait" horizontalDpi="300" verticalDpi="300" r:id="rId45"/>
      <headerFooter>
        <oddFooter>&amp;C- &amp;P -</oddFooter>
      </headerFooter>
    </customSheetView>
    <customSheetView guid="{034C4040-D496-4677-9760-C8AFC8A3816C}" showGridLines="0">
      <colBreaks count="1" manualBreakCount="1">
        <brk id="4" max="15" man="1"/>
      </colBreaks>
      <pageMargins left="0.25" right="0.25" top="0.75" bottom="0.75" header="0.3" footer="0.3"/>
      <pageSetup paperSize="9" scale="78" orientation="portrait" horizontalDpi="300" verticalDpi="300" r:id="rId46"/>
      <headerFooter>
        <oddFooter>&amp;C- &amp;P -</oddFooter>
      </headerFooter>
    </customSheetView>
    <customSheetView guid="{430D13A4-4EC3-4F3B-94F5-67B604D20D98}" showGridLines="0" printArea="1">
      <colBreaks count="1" manualBreakCount="1">
        <brk id="4" max="15" man="1"/>
      </colBreaks>
      <pageMargins left="0.25" right="0.25" top="0.75" bottom="0.75" header="0.3" footer="0.3"/>
      <pageSetup paperSize="9" scale="78" orientation="portrait" horizontalDpi="300" verticalDpi="300" r:id="rId47"/>
      <headerFooter>
        <oddFooter>&amp;C- &amp;P -</oddFooter>
      </headerFooter>
    </customSheetView>
    <customSheetView guid="{337CCED3-5E6B-4E3D-BC98-489707EF974E}" showGridLines="0" printArea="1">
      <selection activeCell="D18" sqref="D18"/>
      <colBreaks count="1" manualBreakCount="1">
        <brk id="4" max="15" man="1"/>
      </colBreaks>
      <pageMargins left="0.25" right="0.25" top="0.75" bottom="0.75" header="0.3" footer="0.3"/>
      <pageSetup paperSize="9" scale="78" orientation="portrait" horizontalDpi="300" verticalDpi="300" r:id="rId48"/>
      <headerFooter>
        <oddFooter>&amp;C- &amp;P -</oddFooter>
      </headerFooter>
    </customSheetView>
    <customSheetView guid="{0EDD8A79-DA95-4C03-AB90-8EF8BEF7366A}" showGridLines="0">
      <selection activeCell="D18" sqref="D18"/>
      <colBreaks count="1" manualBreakCount="1">
        <brk id="4" max="15" man="1"/>
      </colBreaks>
      <pageMargins left="0.25" right="0.25" top="0.75" bottom="0.75" header="0.3" footer="0.3"/>
      <pageSetup paperSize="9" scale="78" orientation="portrait" horizontalDpi="300" verticalDpi="300" r:id="rId49"/>
      <headerFooter>
        <oddFooter>&amp;C- &amp;P -</oddFooter>
      </headerFooter>
    </customSheetView>
    <customSheetView guid="{214495F1-9B71-47E5-887D-A07A1A95C8B8}" showGridLines="0">
      <selection activeCell="D18" sqref="D18"/>
      <colBreaks count="1" manualBreakCount="1">
        <brk id="4" max="15" man="1"/>
      </colBreaks>
      <pageMargins left="0.25" right="0.25" top="0.75" bottom="0.75" header="0.3" footer="0.3"/>
      <pageSetup paperSize="9" scale="78" orientation="portrait" horizontalDpi="300" verticalDpi="300" r:id="rId50"/>
      <headerFooter>
        <oddFooter>&amp;C- &amp;P -</oddFooter>
      </headerFooter>
    </customSheetView>
    <customSheetView guid="{CD8CBEF9-02F2-47BF-8155-972E366007BB}" showGridLines="0" printArea="1">
      <selection activeCell="D18" sqref="D18"/>
      <colBreaks count="1" manualBreakCount="1">
        <brk id="4" max="15" man="1"/>
      </colBreaks>
      <pageMargins left="0.25" right="0.25" top="0.75" bottom="0.75" header="0.3" footer="0.3"/>
      <pageSetup paperSize="9" scale="78" orientation="portrait" horizontalDpi="300" verticalDpi="300" r:id="rId51"/>
      <headerFooter>
        <oddFooter>&amp;C- &amp;P -</oddFooter>
      </headerFooter>
    </customSheetView>
    <customSheetView guid="{BD61EDB6-A93F-4890-AEDE-32E26E64EB3F}" showGridLines="0" printArea="1">
      <selection activeCell="D18" sqref="D18"/>
      <colBreaks count="1" manualBreakCount="1">
        <brk id="4" max="15" man="1"/>
      </colBreaks>
      <pageMargins left="0.25" right="0.25" top="0.75" bottom="0.75" header="0.3" footer="0.3"/>
      <pageSetup paperSize="9" scale="78" orientation="portrait" horizontalDpi="300" verticalDpi="300" r:id="rId52"/>
      <headerFooter>
        <oddFooter>&amp;C- &amp;P -</oddFooter>
      </headerFooter>
    </customSheetView>
    <customSheetView guid="{2551149C-B400-4FF7-9C66-7D38AF192CD3}" showGridLines="0">
      <selection activeCell="D18" sqref="D18"/>
      <colBreaks count="1" manualBreakCount="1">
        <brk id="4" max="15" man="1"/>
      </colBreaks>
      <pageMargins left="0.25" right="0.25" top="0.75" bottom="0.75" header="0.3" footer="0.3"/>
      <pageSetup paperSize="9" scale="78" orientation="portrait" horizontalDpi="300" verticalDpi="300" r:id="rId53"/>
      <headerFooter>
        <oddFooter>&amp;C- &amp;P -</oddFooter>
      </headerFooter>
    </customSheetView>
    <customSheetView guid="{F0A88F7F-B050-44D2-9557-2B68B424EAF3}" showGridLines="0">
      <selection activeCell="D18" sqref="D18"/>
      <colBreaks count="1" manualBreakCount="1">
        <brk id="4" max="15" man="1"/>
      </colBreaks>
      <pageMargins left="0.25" right="0.25" top="0.75" bottom="0.75" header="0.3" footer="0.3"/>
      <pageSetup paperSize="9" scale="78" orientation="portrait" horizontalDpi="300" verticalDpi="300" r:id="rId54"/>
      <headerFooter>
        <oddFooter>&amp;C- &amp;P -</oddFooter>
      </headerFooter>
    </customSheetView>
    <customSheetView guid="{2868789A-41EF-4245-B3C9-D4B5F666F8F4}" showGridLines="0" printArea="1">
      <selection activeCell="D18" sqref="D18"/>
      <colBreaks count="1" manualBreakCount="1">
        <brk id="4" max="15" man="1"/>
      </colBreaks>
      <pageMargins left="0.25" right="0.25" top="0.75" bottom="0.75" header="0.3" footer="0.3"/>
      <pageSetup paperSize="9" scale="78" orientation="portrait" horizontalDpi="300" verticalDpi="300" r:id="rId55"/>
      <headerFooter>
        <oddFooter>&amp;C- &amp;P -</oddFooter>
      </headerFooter>
    </customSheetView>
    <customSheetView guid="{D4061CCF-D275-4D76-9A0F-61EA73C6A533}" showGridLines="0" printArea="1">
      <selection activeCell="D18" sqref="D18"/>
      <colBreaks count="1" manualBreakCount="1">
        <brk id="4" max="15" man="1"/>
      </colBreaks>
      <pageMargins left="0.25" right="0.25" top="0.75" bottom="0.75" header="0.3" footer="0.3"/>
      <pageSetup paperSize="9" scale="78" orientation="portrait" horizontalDpi="300" verticalDpi="300" r:id="rId56"/>
      <headerFooter>
        <oddFooter>&amp;C- &amp;P -</oddFooter>
      </headerFooter>
    </customSheetView>
    <customSheetView guid="{EDD10121-F027-40CB-A383-1ABBBA7824D4}" showGridLines="0" printArea="1">
      <selection activeCell="D18" sqref="D18"/>
      <colBreaks count="1" manualBreakCount="1">
        <brk id="4" max="15" man="1"/>
      </colBreaks>
      <pageMargins left="0.25" right="0.25" top="0.75" bottom="0.75" header="0.3" footer="0.3"/>
      <pageSetup paperSize="9" scale="78" orientation="portrait" horizontalDpi="300" verticalDpi="300" r:id="rId57"/>
      <headerFooter>
        <oddFooter>&amp;C- &amp;P -</oddFooter>
      </headerFooter>
    </customSheetView>
    <customSheetView guid="{D6BD57F8-F6EE-4534-8181-C57064A1B98C}" scale="115" showGridLines="0">
      <selection activeCell="I22" sqref="I22"/>
      <colBreaks count="1" manualBreakCount="1">
        <brk id="4" max="15" man="1"/>
      </colBreaks>
      <pageMargins left="0.25" right="0.25" top="0.75" bottom="0.75" header="0.3" footer="0.3"/>
      <pageSetup paperSize="9" scale="78" orientation="portrait" horizontalDpi="300" verticalDpi="300" r:id="rId58"/>
      <headerFooter>
        <oddFooter>&amp;C- &amp;P -</oddFooter>
      </headerFooter>
    </customSheetView>
    <customSheetView guid="{277459B4-A39D-41CB-B2BE-AB6578293E76}" scale="115" showGridLines="0" printArea="1">
      <selection activeCell="I22" sqref="I22"/>
      <colBreaks count="1" manualBreakCount="1">
        <brk id="4" max="15" man="1"/>
      </colBreaks>
      <pageMargins left="0.25" right="0.25" top="0.75" bottom="0.75" header="0.3" footer="0.3"/>
      <pageSetup paperSize="9" scale="78" orientation="portrait" horizontalDpi="300" verticalDpi="300" r:id="rId59"/>
      <headerFooter>
        <oddFooter>&amp;C- &amp;P -</oddFooter>
      </headerFooter>
    </customSheetView>
  </customSheetViews>
  <phoneticPr fontId="7"/>
  <hyperlinks>
    <hyperlink ref="D1" location="目次!A1" display="目次へ戻る"/>
  </hyperlinks>
  <pageMargins left="0.25" right="0.25" top="0.75" bottom="0.75" header="0.3" footer="0.3"/>
  <pageSetup paperSize="9" scale="78" orientation="portrait" horizontalDpi="300" verticalDpi="300" r:id="rId60"/>
  <headerFooter>
    <oddFooter>&amp;C- &amp;P -</oddFooter>
  </headerFooter>
  <colBreaks count="1" manualBreakCount="1">
    <brk id="4" max="15" man="1"/>
  </colBreaks>
  <drawing r:id="rId6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0"/>
  <sheetViews>
    <sheetView showGridLines="0" zoomScaleNormal="115" zoomScaleSheetLayoutView="100" workbookViewId="0">
      <selection activeCell="G15" sqref="G15"/>
    </sheetView>
  </sheetViews>
  <sheetFormatPr defaultColWidth="9" defaultRowHeight="13.5"/>
  <cols>
    <col min="1" max="2" width="11.875" style="209" customWidth="1"/>
    <col min="3" max="3" width="14.625" style="209" customWidth="1"/>
    <col min="4" max="4" width="13.5" style="209" customWidth="1"/>
    <col min="5" max="5" width="5.62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271" t="s">
        <v>399</v>
      </c>
    </row>
    <row r="2" spans="1:6">
      <c r="A2" s="209" t="s">
        <v>1154</v>
      </c>
      <c r="F2" s="209" t="s">
        <v>1154</v>
      </c>
    </row>
    <row r="3" spans="1:6">
      <c r="C3" s="323"/>
      <c r="D3" s="323"/>
    </row>
    <row r="4" spans="1:6" ht="37.5" customHeight="1">
      <c r="A4" s="50" t="s">
        <v>83</v>
      </c>
      <c r="B4" s="50" t="s">
        <v>344</v>
      </c>
      <c r="C4" s="509" t="s">
        <v>1153</v>
      </c>
      <c r="D4" s="512"/>
    </row>
    <row r="5" spans="1:6" ht="22.5" customHeight="1">
      <c r="A5" s="509">
        <v>2010</v>
      </c>
      <c r="B5" s="506" t="s">
        <v>1093</v>
      </c>
      <c r="C5" s="511">
        <v>5992205</v>
      </c>
      <c r="D5" s="510"/>
    </row>
    <row r="6" spans="1:6" ht="22.5" customHeight="1">
      <c r="A6" s="505">
        <v>2011</v>
      </c>
      <c r="B6" s="506" t="s">
        <v>1092</v>
      </c>
      <c r="C6" s="511">
        <v>5820864</v>
      </c>
      <c r="D6" s="510"/>
    </row>
    <row r="7" spans="1:6" ht="22.5" customHeight="1">
      <c r="A7" s="505">
        <v>2012</v>
      </c>
      <c r="B7" s="506" t="s">
        <v>1091</v>
      </c>
      <c r="C7" s="511">
        <v>6344430</v>
      </c>
      <c r="D7" s="510"/>
    </row>
    <row r="8" spans="1:6" ht="22.5" customHeight="1">
      <c r="A8" s="505">
        <v>2013</v>
      </c>
      <c r="B8" s="506" t="s">
        <v>1090</v>
      </c>
      <c r="C8" s="511">
        <v>6544815</v>
      </c>
      <c r="D8" s="510"/>
    </row>
    <row r="9" spans="1:6" ht="22.5" customHeight="1">
      <c r="A9" s="505">
        <v>2014</v>
      </c>
      <c r="B9" s="506" t="s">
        <v>1089</v>
      </c>
      <c r="C9" s="503">
        <v>6477655</v>
      </c>
      <c r="D9" s="502"/>
    </row>
    <row r="10" spans="1:6" ht="22.5" customHeight="1">
      <c r="A10" s="505">
        <v>2015</v>
      </c>
      <c r="B10" s="506" t="s">
        <v>1088</v>
      </c>
      <c r="C10" s="503">
        <v>6639972</v>
      </c>
      <c r="D10" s="502"/>
    </row>
    <row r="11" spans="1:6" ht="22.5" customHeight="1">
      <c r="A11" s="505">
        <v>2016</v>
      </c>
      <c r="B11" s="506" t="s">
        <v>1087</v>
      </c>
      <c r="C11" s="503">
        <v>6610150</v>
      </c>
      <c r="D11" s="502"/>
    </row>
    <row r="12" spans="1:6" ht="22.5" customHeight="1">
      <c r="A12" s="509">
        <v>2017</v>
      </c>
      <c r="B12" s="506" t="s">
        <v>1086</v>
      </c>
      <c r="C12" s="508">
        <v>6595915</v>
      </c>
      <c r="D12" s="507"/>
    </row>
    <row r="13" spans="1:6" ht="22.5" customHeight="1">
      <c r="A13" s="505">
        <v>2018</v>
      </c>
      <c r="B13" s="506" t="s">
        <v>1085</v>
      </c>
      <c r="C13" s="503">
        <v>6573285</v>
      </c>
      <c r="D13" s="502"/>
    </row>
    <row r="14" spans="1:6" ht="22.5" customHeight="1">
      <c r="A14" s="505">
        <v>2019</v>
      </c>
      <c r="B14" s="504" t="s">
        <v>1152</v>
      </c>
      <c r="C14" s="503">
        <v>6407928</v>
      </c>
      <c r="D14" s="502"/>
    </row>
    <row r="15" spans="1:6" ht="22.5" customHeight="1">
      <c r="A15" s="501">
        <v>2020</v>
      </c>
      <c r="B15" s="500" t="s">
        <v>1151</v>
      </c>
      <c r="C15" s="499">
        <v>4174870</v>
      </c>
    </row>
    <row r="16" spans="1:6" ht="22.5" customHeight="1">
      <c r="A16" s="498">
        <v>2021</v>
      </c>
      <c r="B16" s="498" t="s">
        <v>1150</v>
      </c>
      <c r="C16" s="497">
        <v>4536585</v>
      </c>
    </row>
    <row r="17" spans="1:3" ht="22.5" customHeight="1">
      <c r="A17" s="498">
        <v>2022</v>
      </c>
      <c r="B17" s="498" t="s">
        <v>1268</v>
      </c>
      <c r="C17" s="497">
        <v>5223150</v>
      </c>
    </row>
    <row r="18" spans="1:3" ht="22.5" customHeight="1">
      <c r="A18" s="498">
        <v>2023</v>
      </c>
      <c r="B18" s="498" t="s">
        <v>1603</v>
      </c>
      <c r="C18" s="58">
        <v>5871755</v>
      </c>
    </row>
    <row r="19" spans="1:3" ht="22.5" customHeight="1"/>
    <row r="20" spans="1:3" ht="22.5" customHeight="1"/>
  </sheetData>
  <customSheetViews>
    <customSheetView guid="{7638DF67-4320-4B2E-8CED-F30400A22A6F}" showGridLines="0" printArea="1">
      <selection activeCell="G15" sqref="G15"/>
      <colBreaks count="1" manualBreakCount="1">
        <brk id="4" max="15" man="1"/>
      </colBreaks>
      <pageMargins left="0.25" right="0.25" top="0.75" bottom="0.75" header="0.3" footer="0.3"/>
      <pageSetup paperSize="9" scale="92" orientation="portrait" horizontalDpi="300" verticalDpi="300" r:id="rId1"/>
      <headerFooter>
        <oddFooter>&amp;C- &amp;P -</oddFooter>
      </headerFooter>
    </customSheetView>
    <customSheetView guid="{033C36F7-E1E4-46BF-954B-BBA7310CE75C}" showGridLines="0">
      <selection activeCell="G15" sqref="G15"/>
      <colBreaks count="1" manualBreakCount="1">
        <brk id="4" max="15" man="1"/>
      </colBreaks>
      <pageMargins left="0.25" right="0.25" top="0.75" bottom="0.75" header="0.3" footer="0.3"/>
      <pageSetup paperSize="9" scale="92" orientation="portrait" horizontalDpi="300" verticalDpi="300" r:id="rId2"/>
      <headerFooter>
        <oddFooter>&amp;C- &amp;P -</oddFooter>
      </headerFooter>
    </customSheetView>
    <customSheetView guid="{36472B0F-2A8F-4437-8A5B-DB8B4B6E968E}" showGridLines="0" printArea="1" topLeftCell="A10">
      <selection activeCell="G15" sqref="G15"/>
      <colBreaks count="1" manualBreakCount="1">
        <brk id="4" max="15" man="1"/>
      </colBreaks>
      <pageMargins left="0.25" right="0.25" top="0.75" bottom="0.75" header="0.3" footer="0.3"/>
      <pageSetup paperSize="9" scale="92" orientation="portrait" horizontalDpi="300" verticalDpi="300" r:id="rId3"/>
      <headerFooter>
        <oddFooter>&amp;C- &amp;P -</oddFooter>
      </headerFooter>
    </customSheetView>
    <customSheetView guid="{2D0A6E8D-0408-4801-8FAA-C5FD88FF0EC2}" showGridLines="0">
      <selection activeCell="G15" sqref="G15"/>
      <colBreaks count="1" manualBreakCount="1">
        <brk id="4" max="15" man="1"/>
      </colBreaks>
      <pageMargins left="0.25" right="0.25" top="0.75" bottom="0.75" header="0.3" footer="0.3"/>
      <pageSetup paperSize="9" scale="92" orientation="portrait" horizontalDpi="300" verticalDpi="300" r:id="rId4"/>
      <headerFooter>
        <oddFooter>&amp;C- &amp;P -</oddFooter>
      </headerFooter>
    </customSheetView>
    <customSheetView guid="{CCAE2F8D-A096-471A-A5DB-761473E75C80}" showGridLines="0" printArea="1">
      <colBreaks count="1" manualBreakCount="1">
        <brk id="4" max="15" man="1"/>
      </colBreaks>
      <pageMargins left="0.25" right="0.25" top="0.75" bottom="0.75" header="0.3" footer="0.3"/>
      <pageSetup paperSize="9" scale="92" orientation="portrait" horizontalDpi="300" verticalDpi="300" r:id="rId5"/>
      <headerFooter>
        <oddFooter>&amp;C- &amp;P -</oddFooter>
      </headerFooter>
    </customSheetView>
    <customSheetView guid="{A70FDA42-82B2-4F14-8984-2E2044C05861}" showGridLines="0">
      <colBreaks count="1" manualBreakCount="1">
        <brk id="4" max="15" man="1"/>
      </colBreaks>
      <pageMargins left="0.25" right="0.25" top="0.75" bottom="0.75" header="0.3" footer="0.3"/>
      <pageSetup paperSize="9" scale="92" orientation="portrait" horizontalDpi="300" verticalDpi="300" r:id="rId6"/>
      <headerFooter>
        <oddFooter>&amp;C- &amp;P -</oddFooter>
      </headerFooter>
    </customSheetView>
    <customSheetView guid="{F8F8F397-D6A3-4BD0-9E53-3D39483D1CBF}" showGridLines="0">
      <colBreaks count="1" manualBreakCount="1">
        <brk id="4" max="15" man="1"/>
      </colBreaks>
      <pageMargins left="0.25" right="0.25" top="0.75" bottom="0.75" header="0.3" footer="0.3"/>
      <pageSetup paperSize="9" scale="92" orientation="portrait" horizontalDpi="300" verticalDpi="300" r:id="rId7"/>
      <headerFooter>
        <oddFooter>&amp;C- &amp;P -</oddFooter>
      </headerFooter>
    </customSheetView>
    <customSheetView guid="{D673FFEC-E07D-49B9-A0FC-BCF5FDFD2C67}" showGridLines="0">
      <colBreaks count="1" manualBreakCount="1">
        <brk id="4" max="15" man="1"/>
      </colBreaks>
      <pageMargins left="0.25" right="0.25" top="0.75" bottom="0.75" header="0.3" footer="0.3"/>
      <pageSetup paperSize="9" scale="92" orientation="portrait" horizontalDpi="300" verticalDpi="300" r:id="rId8"/>
      <headerFooter>
        <oddFooter>&amp;C- &amp;P -</oddFooter>
      </headerFooter>
    </customSheetView>
    <customSheetView guid="{EE98275F-E3BA-4A7E-BE2A-0F7F35847352}" showGridLines="0" printArea="1">
      <colBreaks count="1" manualBreakCount="1">
        <brk id="4" max="15" man="1"/>
      </colBreaks>
      <pageMargins left="0.25" right="0.25" top="0.75" bottom="0.75" header="0.3" footer="0.3"/>
      <pageSetup paperSize="9" scale="92" orientation="portrait" horizontalDpi="300" verticalDpi="300" r:id="rId9"/>
      <headerFooter>
        <oddFooter>&amp;C- &amp;P -</oddFooter>
      </headerFooter>
    </customSheetView>
    <customSheetView guid="{97E03D02-D480-4666-A6E1-59D4144B3FD9}" showGridLines="0" printArea="1">
      <colBreaks count="1" manualBreakCount="1">
        <brk id="4" max="15" man="1"/>
      </colBreaks>
      <pageMargins left="0.25" right="0.25" top="0.75" bottom="0.75" header="0.3" footer="0.3"/>
      <pageSetup paperSize="9" scale="92" orientation="portrait" horizontalDpi="300" verticalDpi="300" r:id="rId10"/>
      <headerFooter>
        <oddFooter>&amp;C- &amp;P -</oddFooter>
      </headerFooter>
    </customSheetView>
    <customSheetView guid="{9A3FFD83-48B2-47DA-8A5E-53892F5AF928}" showGridLines="0" printArea="1">
      <colBreaks count="1" manualBreakCount="1">
        <brk id="4" max="15" man="1"/>
      </colBreaks>
      <pageMargins left="0.25" right="0.25" top="0.75" bottom="0.75" header="0.3" footer="0.3"/>
      <pageSetup paperSize="9" scale="92" orientation="portrait" horizontalDpi="300" verticalDpi="300" r:id="rId11"/>
      <headerFooter>
        <oddFooter>&amp;C- &amp;P -</oddFooter>
      </headerFooter>
    </customSheetView>
    <customSheetView guid="{717D5D0E-03BD-42FE-B02F-A9FF9CADF1A5}" showGridLines="0">
      <colBreaks count="1" manualBreakCount="1">
        <brk id="4" max="15" man="1"/>
      </colBreaks>
      <pageMargins left="0.25" right="0.25" top="0.75" bottom="0.75" header="0.3" footer="0.3"/>
      <pageSetup paperSize="9" scale="92" orientation="portrait" horizontalDpi="300" verticalDpi="300" r:id="rId12"/>
      <headerFooter>
        <oddFooter>&amp;C- &amp;P -</oddFooter>
      </headerFooter>
    </customSheetView>
    <customSheetView guid="{30A2590E-B68F-488E-B4E2-55E3D8A53AAC}" showGridLines="0">
      <colBreaks count="1" manualBreakCount="1">
        <brk id="4" max="15" man="1"/>
      </colBreaks>
      <pageMargins left="0.25" right="0.25" top="0.75" bottom="0.75" header="0.3" footer="0.3"/>
      <pageSetup paperSize="9" scale="92" orientation="portrait" horizontalDpi="300" verticalDpi="300" r:id="rId13"/>
      <headerFooter>
        <oddFooter>&amp;C- &amp;P -</oddFooter>
      </headerFooter>
    </customSheetView>
    <customSheetView guid="{031DD57E-C293-423A-8DF7-B2FDC9241663}" showGridLines="0">
      <colBreaks count="1" manualBreakCount="1">
        <brk id="4" max="15" man="1"/>
      </colBreaks>
      <pageMargins left="0.25" right="0.25" top="0.75" bottom="0.75" header="0.3" footer="0.3"/>
      <pageSetup paperSize="9" scale="92" orientation="portrait" horizontalDpi="300" verticalDpi="300" r:id="rId14"/>
      <headerFooter>
        <oddFooter>&amp;C- &amp;P -</oddFooter>
      </headerFooter>
    </customSheetView>
    <customSheetView guid="{F9B3178F-FE3C-420E-BE2A-18A94A5552B8}" showGridLines="0">
      <colBreaks count="1" manualBreakCount="1">
        <brk id="4" max="15" man="1"/>
      </colBreaks>
      <pageMargins left="0.25" right="0.25" top="0.75" bottom="0.75" header="0.3" footer="0.3"/>
      <pageSetup paperSize="9" scale="92" orientation="portrait" horizontalDpi="300" verticalDpi="300" r:id="rId15"/>
      <headerFooter>
        <oddFooter>&amp;C- &amp;P -</oddFooter>
      </headerFooter>
    </customSheetView>
    <customSheetView guid="{F314B098-4B95-4B92-8423-CB04A69922DF}" showGridLines="0" printArea="1">
      <colBreaks count="1" manualBreakCount="1">
        <brk id="4" max="15" man="1"/>
      </colBreaks>
      <pageMargins left="0.25" right="0.25" top="0.75" bottom="0.75" header="0.3" footer="0.3"/>
      <pageSetup paperSize="9" scale="92" orientation="portrait" horizontalDpi="300" verticalDpi="300" r:id="rId16"/>
      <headerFooter>
        <oddFooter>&amp;C- &amp;P -</oddFooter>
      </headerFooter>
    </customSheetView>
    <customSheetView guid="{BBA60712-7519-46EB-A3CF-B043CF2D8D90}" showGridLines="0" printArea="1">
      <colBreaks count="1" manualBreakCount="1">
        <brk id="4" max="15" man="1"/>
      </colBreaks>
      <pageMargins left="0.25" right="0.25" top="0.75" bottom="0.75" header="0.3" footer="0.3"/>
      <pageSetup paperSize="9" scale="92" orientation="portrait" horizontalDpi="300" verticalDpi="300" r:id="rId17"/>
      <headerFooter>
        <oddFooter>&amp;C- &amp;P -</oddFooter>
      </headerFooter>
    </customSheetView>
    <customSheetView guid="{FAEA9D20-506D-4159-8291-B8ED06C29A08}" showGridLines="0">
      <colBreaks count="1" manualBreakCount="1">
        <brk id="4" max="15" man="1"/>
      </colBreaks>
      <pageMargins left="0.25" right="0.25" top="0.75" bottom="0.75" header="0.3" footer="0.3"/>
      <pageSetup paperSize="9" scale="92" orientation="portrait" horizontalDpi="300" verticalDpi="300" r:id="rId18"/>
      <headerFooter>
        <oddFooter>&amp;C- &amp;P -</oddFooter>
      </headerFooter>
    </customSheetView>
    <customSheetView guid="{499C3B7B-ECFB-4FFB-BA0B-0B7B9DCC326F}" showGridLines="0" printArea="1">
      <colBreaks count="1" manualBreakCount="1">
        <brk id="4" max="15" man="1"/>
      </colBreaks>
      <pageMargins left="0.25" right="0.25" top="0.75" bottom="0.75" header="0.3" footer="0.3"/>
      <pageSetup paperSize="9" scale="92" orientation="portrait" horizontalDpi="300" verticalDpi="300" r:id="rId19"/>
      <headerFooter>
        <oddFooter>&amp;C- &amp;P -</oddFooter>
      </headerFooter>
    </customSheetView>
    <customSheetView guid="{582EB886-5348-41F7-B6C3-7D5782D3ACD9}" showGridLines="0">
      <colBreaks count="1" manualBreakCount="1">
        <brk id="4" max="15" man="1"/>
      </colBreaks>
      <pageMargins left="0.25" right="0.25" top="0.75" bottom="0.75" header="0.3" footer="0.3"/>
      <pageSetup paperSize="9" scale="92" orientation="portrait" horizontalDpi="300" verticalDpi="300" r:id="rId20"/>
      <headerFooter>
        <oddFooter>&amp;C- &amp;P -</oddFooter>
      </headerFooter>
    </customSheetView>
    <customSheetView guid="{67A28A89-E198-4A6E-809F-7C1EE1D592B0}" showGridLines="0" printArea="1">
      <colBreaks count="1" manualBreakCount="1">
        <brk id="4" max="15" man="1"/>
      </colBreaks>
      <pageMargins left="0.25" right="0.25" top="0.75" bottom="0.75" header="0.3" footer="0.3"/>
      <pageSetup paperSize="9" scale="92" orientation="portrait" horizontalDpi="300" verticalDpi="300" r:id="rId21"/>
      <headerFooter>
        <oddFooter>&amp;C- &amp;P -</oddFooter>
      </headerFooter>
    </customSheetView>
    <customSheetView guid="{CED0B8D9-B004-48AD-A858-70C151F3F6A0}" showGridLines="0">
      <colBreaks count="1" manualBreakCount="1">
        <brk id="4" max="15" man="1"/>
      </colBreaks>
      <pageMargins left="0.25" right="0.25" top="0.75" bottom="0.75" header="0.3" footer="0.3"/>
      <pageSetup paperSize="9" scale="92" orientation="portrait" horizontalDpi="300" verticalDpi="300" r:id="rId22"/>
      <headerFooter>
        <oddFooter>&amp;C- &amp;P -</oddFooter>
      </headerFooter>
    </customSheetView>
    <customSheetView guid="{76A99285-706C-47CC-88FC-63EDE717FCB7}" showGridLines="0">
      <colBreaks count="1" manualBreakCount="1">
        <brk id="4" max="15" man="1"/>
      </colBreaks>
      <pageMargins left="0.25" right="0.25" top="0.75" bottom="0.75" header="0.3" footer="0.3"/>
      <pageSetup paperSize="9" scale="92" orientation="portrait" horizontalDpi="300" verticalDpi="300" r:id="rId23"/>
      <headerFooter>
        <oddFooter>&amp;C- &amp;P -</oddFooter>
      </headerFooter>
    </customSheetView>
    <customSheetView guid="{00865AC3-5823-4499-87D6-A32864153DFC}" showGridLines="0">
      <colBreaks count="1" manualBreakCount="1">
        <brk id="4" max="15" man="1"/>
      </colBreaks>
      <pageMargins left="0.25" right="0.25" top="0.75" bottom="0.75" header="0.3" footer="0.3"/>
      <pageSetup paperSize="9" scale="92" orientation="portrait" horizontalDpi="300" verticalDpi="300" r:id="rId24"/>
      <headerFooter>
        <oddFooter>&amp;C- &amp;P -</oddFooter>
      </headerFooter>
    </customSheetView>
    <customSheetView guid="{441DB8A6-A33C-419D-875A-3F2FFBE6E0E8}" showGridLines="0">
      <colBreaks count="1" manualBreakCount="1">
        <brk id="4" max="15" man="1"/>
      </colBreaks>
      <pageMargins left="0.25" right="0.25" top="0.75" bottom="0.75" header="0.3" footer="0.3"/>
      <pageSetup paperSize="9" scale="92" orientation="portrait" horizontalDpi="300" verticalDpi="300" r:id="rId25"/>
      <headerFooter>
        <oddFooter>&amp;C- &amp;P -</oddFooter>
      </headerFooter>
    </customSheetView>
    <customSheetView guid="{2BC28E4B-9C81-4843-8B55-63150A8DD92B}" showGridLines="0">
      <colBreaks count="1" manualBreakCount="1">
        <brk id="4" max="15" man="1"/>
      </colBreaks>
      <pageMargins left="0.25" right="0.25" top="0.75" bottom="0.75" header="0.3" footer="0.3"/>
      <pageSetup paperSize="9" scale="92" orientation="portrait" horizontalDpi="300" verticalDpi="300" r:id="rId26"/>
      <headerFooter>
        <oddFooter>&amp;C- &amp;P -</oddFooter>
      </headerFooter>
    </customSheetView>
    <customSheetView guid="{CEC8D9A4-667A-441A-B348-38BA69B851DA}" showGridLines="0">
      <colBreaks count="1" manualBreakCount="1">
        <brk id="4" max="15" man="1"/>
      </colBreaks>
      <pageMargins left="0.25" right="0.25" top="0.75" bottom="0.75" header="0.3" footer="0.3"/>
      <pageSetup paperSize="9" scale="92" orientation="portrait" horizontalDpi="300" verticalDpi="300" r:id="rId27"/>
      <headerFooter>
        <oddFooter>&amp;C- &amp;P -</oddFooter>
      </headerFooter>
    </customSheetView>
    <customSheetView guid="{84F041DC-148A-40FE-A6D1-68C2D054DF55}" showGridLines="0">
      <colBreaks count="1" manualBreakCount="1">
        <brk id="4" max="15" man="1"/>
      </colBreaks>
      <pageMargins left="0.25" right="0.25" top="0.75" bottom="0.75" header="0.3" footer="0.3"/>
      <pageSetup paperSize="9" scale="92" orientation="portrait" horizontalDpi="300" verticalDpi="300" r:id="rId28"/>
      <headerFooter>
        <oddFooter>&amp;C- &amp;P -</oddFooter>
      </headerFooter>
    </customSheetView>
    <customSheetView guid="{EA8DD5C4-37CD-4D83-93C6-8AAE3FA22626}" showGridLines="0">
      <colBreaks count="1" manualBreakCount="1">
        <brk id="4" max="15" man="1"/>
      </colBreaks>
      <pageMargins left="0.25" right="0.25" top="0.75" bottom="0.75" header="0.3" footer="0.3"/>
      <pageSetup paperSize="9" scale="92" orientation="portrait" horizontalDpi="300" verticalDpi="300" r:id="rId29"/>
      <headerFooter>
        <oddFooter>&amp;C- &amp;P -</oddFooter>
      </headerFooter>
    </customSheetView>
    <customSheetView guid="{EB719729-E4E7-4A6B-A0F2-B45634A8A39C}" showGridLines="0">
      <colBreaks count="1" manualBreakCount="1">
        <brk id="4" max="15" man="1"/>
      </colBreaks>
      <pageMargins left="0.25" right="0.25" top="0.75" bottom="0.75" header="0.3" footer="0.3"/>
      <pageSetup paperSize="9" scale="92" orientation="portrait" horizontalDpi="300" verticalDpi="300" r:id="rId30"/>
      <headerFooter>
        <oddFooter>&amp;C- &amp;P -</oddFooter>
      </headerFooter>
    </customSheetView>
    <customSheetView guid="{3BCE3315-BEC0-4AD9-A818-0BC0D795FE7B}" showGridLines="0" printArea="1">
      <colBreaks count="1" manualBreakCount="1">
        <brk id="4" max="15" man="1"/>
      </colBreaks>
      <pageMargins left="0.25" right="0.25" top="0.75" bottom="0.75" header="0.3" footer="0.3"/>
      <pageSetup paperSize="9" scale="92" orientation="portrait" horizontalDpi="300" verticalDpi="300" r:id="rId31"/>
      <headerFooter>
        <oddFooter>&amp;C- &amp;P -</oddFooter>
      </headerFooter>
    </customSheetView>
    <customSheetView guid="{D5E8139D-26D3-42E5-96BB-6121322C48CB}" showGridLines="0">
      <colBreaks count="1" manualBreakCount="1">
        <brk id="4" max="15" man="1"/>
      </colBreaks>
      <pageMargins left="0.25" right="0.25" top="0.75" bottom="0.75" header="0.3" footer="0.3"/>
      <pageSetup paperSize="9" scale="92" orientation="portrait" horizontalDpi="300" verticalDpi="300" r:id="rId32"/>
      <headerFooter>
        <oddFooter>&amp;C- &amp;P -</oddFooter>
      </headerFooter>
    </customSheetView>
    <customSheetView guid="{A7A537DD-3639-4028-8374-24EF93F7F50D}" showGridLines="0" printArea="1">
      <colBreaks count="1" manualBreakCount="1">
        <brk id="4" max="15" man="1"/>
      </colBreaks>
      <pageMargins left="0.25" right="0.25" top="0.75" bottom="0.75" header="0.3" footer="0.3"/>
      <pageSetup paperSize="9" scale="92" orientation="portrait" horizontalDpi="300" verticalDpi="300" r:id="rId33"/>
      <headerFooter>
        <oddFooter>&amp;C- &amp;P -</oddFooter>
      </headerFooter>
    </customSheetView>
    <customSheetView guid="{0B51740E-E870-447D-82CF-F9426A0FDB8A}" showGridLines="0">
      <colBreaks count="1" manualBreakCount="1">
        <brk id="4" max="15" man="1"/>
      </colBreaks>
      <pageMargins left="0.25" right="0.25" top="0.75" bottom="0.75" header="0.3" footer="0.3"/>
      <pageSetup paperSize="9" scale="92" orientation="portrait" horizontalDpi="300" verticalDpi="300" r:id="rId34"/>
      <headerFooter>
        <oddFooter>&amp;C- &amp;P -</oddFooter>
      </headerFooter>
    </customSheetView>
    <customSheetView guid="{B25978DA-B72A-4DF3-B7F6-0B7323E18582}" showGridLines="0">
      <colBreaks count="1" manualBreakCount="1">
        <brk id="4" max="15" man="1"/>
      </colBreaks>
      <pageMargins left="0.25" right="0.25" top="0.75" bottom="0.75" header="0.3" footer="0.3"/>
      <pageSetup paperSize="9" scale="92" orientation="portrait" horizontalDpi="300" verticalDpi="300" r:id="rId35"/>
      <headerFooter>
        <oddFooter>&amp;C- &amp;P -</oddFooter>
      </headerFooter>
    </customSheetView>
    <customSheetView guid="{1FD8CC80-ABBD-4004-965D-7C3A94C6060A}" showGridLines="0" printArea="1">
      <colBreaks count="1" manualBreakCount="1">
        <brk id="4" max="15" man="1"/>
      </colBreaks>
      <pageMargins left="0.25" right="0.25" top="0.75" bottom="0.75" header="0.3" footer="0.3"/>
      <pageSetup paperSize="9" scale="92" orientation="portrait" horizontalDpi="300" verticalDpi="300" r:id="rId36"/>
      <headerFooter>
        <oddFooter>&amp;C- &amp;P -</oddFooter>
      </headerFooter>
    </customSheetView>
    <customSheetView guid="{4B3B3520-A8B7-4246-A658-5E3046C11156}" showGridLines="0" printArea="1">
      <colBreaks count="1" manualBreakCount="1">
        <brk id="4" max="15" man="1"/>
      </colBreaks>
      <pageMargins left="0.25" right="0.25" top="0.75" bottom="0.75" header="0.3" footer="0.3"/>
      <pageSetup paperSize="9" scale="92" orientation="portrait" horizontalDpi="300" verticalDpi="300" r:id="rId37"/>
      <headerFooter>
        <oddFooter>&amp;C- &amp;P -</oddFooter>
      </headerFooter>
    </customSheetView>
    <customSheetView guid="{8AC86257-3275-45B0-9EB5-FCC978284538}" showGridLines="0">
      <colBreaks count="1" manualBreakCount="1">
        <brk id="4" max="15" man="1"/>
      </colBreaks>
      <pageMargins left="0.25" right="0.25" top="0.75" bottom="0.75" header="0.3" footer="0.3"/>
      <pageSetup paperSize="9" scale="92" orientation="portrait" horizontalDpi="300" verticalDpi="300" r:id="rId38"/>
      <headerFooter>
        <oddFooter>&amp;C- &amp;P -</oddFooter>
      </headerFooter>
    </customSheetView>
    <customSheetView guid="{E45D6C9F-29CA-4814-BB11-FCF7794E8FD9}" showGridLines="0" printArea="1">
      <colBreaks count="1" manualBreakCount="1">
        <brk id="4" max="15" man="1"/>
      </colBreaks>
      <pageMargins left="0.25" right="0.25" top="0.75" bottom="0.75" header="0.3" footer="0.3"/>
      <pageSetup paperSize="9" scale="92" orientation="portrait" horizontalDpi="300" verticalDpi="300" r:id="rId39"/>
      <headerFooter>
        <oddFooter>&amp;C- &amp;P -</oddFooter>
      </headerFooter>
    </customSheetView>
    <customSheetView guid="{8B4E2514-D1F2-4DC0-817C-9C588D7DCCCB}" showGridLines="0" printArea="1">
      <colBreaks count="1" manualBreakCount="1">
        <brk id="4" max="15" man="1"/>
      </colBreaks>
      <pageMargins left="0.25" right="0.25" top="0.75" bottom="0.75" header="0.3" footer="0.3"/>
      <pageSetup paperSize="9" scale="92" orientation="portrait" horizontalDpi="300" verticalDpi="300" r:id="rId40"/>
      <headerFooter>
        <oddFooter>&amp;C- &amp;P -</oddFooter>
      </headerFooter>
    </customSheetView>
    <customSheetView guid="{C0326AA0-4A84-4874-8CF5-FBF582EDE8E4}" showGridLines="0" printArea="1">
      <colBreaks count="1" manualBreakCount="1">
        <brk id="4" max="15" man="1"/>
      </colBreaks>
      <pageMargins left="0.25" right="0.25" top="0.75" bottom="0.75" header="0.3" footer="0.3"/>
      <pageSetup paperSize="9" scale="92" orientation="portrait" horizontalDpi="300" verticalDpi="300" r:id="rId41"/>
      <headerFooter>
        <oddFooter>&amp;C- &amp;P -</oddFooter>
      </headerFooter>
    </customSheetView>
    <customSheetView guid="{59B93C71-A242-4D48-B468-4BF3F954629F}" showGridLines="0" printArea="1">
      <colBreaks count="1" manualBreakCount="1">
        <brk id="4" max="15" man="1"/>
      </colBreaks>
      <pageMargins left="0.25" right="0.25" top="0.75" bottom="0.75" header="0.3" footer="0.3"/>
      <pageSetup paperSize="9" scale="92" orientation="portrait" horizontalDpi="300" verticalDpi="300" r:id="rId42"/>
      <headerFooter>
        <oddFooter>&amp;C- &amp;P -</oddFooter>
      </headerFooter>
    </customSheetView>
    <customSheetView guid="{1E58E4D1-4C75-4B8C-BEB1-17A46DD86746}" showGridLines="0">
      <colBreaks count="1" manualBreakCount="1">
        <brk id="4" max="15" man="1"/>
      </colBreaks>
      <pageMargins left="0.25" right="0.25" top="0.75" bottom="0.75" header="0.3" footer="0.3"/>
      <pageSetup paperSize="9" scale="92" orientation="portrait" horizontalDpi="300" verticalDpi="300" r:id="rId43"/>
      <headerFooter>
        <oddFooter>&amp;C- &amp;P -</oddFooter>
      </headerFooter>
    </customSheetView>
    <customSheetView guid="{D71B0015-E1E5-4683-BC96-4B8372B0A92C}" showGridLines="0" printArea="1">
      <colBreaks count="1" manualBreakCount="1">
        <brk id="4" max="15" man="1"/>
      </colBreaks>
      <pageMargins left="0.25" right="0.25" top="0.75" bottom="0.75" header="0.3" footer="0.3"/>
      <pageSetup paperSize="9" scale="92" orientation="portrait" horizontalDpi="300" verticalDpi="300" r:id="rId44"/>
      <headerFooter>
        <oddFooter>&amp;C- &amp;P -</oddFooter>
      </headerFooter>
    </customSheetView>
    <customSheetView guid="{7A9295A9-5D4A-4252-8AE5-EAA229FB3161}" showGridLines="0" printArea="1">
      <colBreaks count="1" manualBreakCount="1">
        <brk id="4" max="15" man="1"/>
      </colBreaks>
      <pageMargins left="0.25" right="0.25" top="0.75" bottom="0.75" header="0.3" footer="0.3"/>
      <pageSetup paperSize="9" scale="92" orientation="portrait" horizontalDpi="300" verticalDpi="300" r:id="rId45"/>
      <headerFooter>
        <oddFooter>&amp;C- &amp;P -</oddFooter>
      </headerFooter>
    </customSheetView>
    <customSheetView guid="{034C4040-D496-4677-9760-C8AFC8A3816C}" showGridLines="0">
      <colBreaks count="1" manualBreakCount="1">
        <brk id="4" max="15" man="1"/>
      </colBreaks>
      <pageMargins left="0.25" right="0.25" top="0.75" bottom="0.75" header="0.3" footer="0.3"/>
      <pageSetup paperSize="9" scale="92" orientation="portrait" horizontalDpi="300" verticalDpi="300" r:id="rId46"/>
      <headerFooter>
        <oddFooter>&amp;C- &amp;P -</oddFooter>
      </headerFooter>
    </customSheetView>
    <customSheetView guid="{430D13A4-4EC3-4F3B-94F5-67B604D20D98}" showGridLines="0" printArea="1">
      <colBreaks count="1" manualBreakCount="1">
        <brk id="4" max="15" man="1"/>
      </colBreaks>
      <pageMargins left="0.25" right="0.25" top="0.75" bottom="0.75" header="0.3" footer="0.3"/>
      <pageSetup paperSize="9" scale="92" orientation="portrait" horizontalDpi="300" verticalDpi="300" r:id="rId47"/>
      <headerFooter>
        <oddFooter>&amp;C- &amp;P -</oddFooter>
      </headerFooter>
    </customSheetView>
    <customSheetView guid="{337CCED3-5E6B-4E3D-BC98-489707EF974E}" showGridLines="0" printArea="1">
      <selection activeCell="G15" sqref="G15"/>
      <colBreaks count="1" manualBreakCount="1">
        <brk id="4" max="15" man="1"/>
      </colBreaks>
      <pageMargins left="0.25" right="0.25" top="0.75" bottom="0.75" header="0.3" footer="0.3"/>
      <pageSetup paperSize="9" scale="92" orientation="portrait" horizontalDpi="300" verticalDpi="300" r:id="rId48"/>
      <headerFooter>
        <oddFooter>&amp;C- &amp;P -</oddFooter>
      </headerFooter>
    </customSheetView>
    <customSheetView guid="{0EDD8A79-DA95-4C03-AB90-8EF8BEF7366A}" showGridLines="0">
      <selection activeCell="G15" sqref="G15"/>
      <colBreaks count="1" manualBreakCount="1">
        <brk id="4" max="15" man="1"/>
      </colBreaks>
      <pageMargins left="0.25" right="0.25" top="0.75" bottom="0.75" header="0.3" footer="0.3"/>
      <pageSetup paperSize="9" scale="92" orientation="portrait" horizontalDpi="300" verticalDpi="300" r:id="rId49"/>
      <headerFooter>
        <oddFooter>&amp;C- &amp;P -</oddFooter>
      </headerFooter>
    </customSheetView>
    <customSheetView guid="{214495F1-9B71-47E5-887D-A07A1A95C8B8}" showGridLines="0">
      <selection activeCell="G15" sqref="G15"/>
      <colBreaks count="1" manualBreakCount="1">
        <brk id="4" max="15" man="1"/>
      </colBreaks>
      <pageMargins left="0.25" right="0.25" top="0.75" bottom="0.75" header="0.3" footer="0.3"/>
      <pageSetup paperSize="9" scale="92" orientation="portrait" horizontalDpi="300" verticalDpi="300" r:id="rId50"/>
      <headerFooter>
        <oddFooter>&amp;C- &amp;P -</oddFooter>
      </headerFooter>
    </customSheetView>
    <customSheetView guid="{CD8CBEF9-02F2-47BF-8155-972E366007BB}" showGridLines="0" printArea="1">
      <selection activeCell="G15" sqref="G15"/>
      <colBreaks count="1" manualBreakCount="1">
        <brk id="4" max="15" man="1"/>
      </colBreaks>
      <pageMargins left="0.25" right="0.25" top="0.75" bottom="0.75" header="0.3" footer="0.3"/>
      <pageSetup paperSize="9" scale="92" orientation="portrait" horizontalDpi="300" verticalDpi="300" r:id="rId51"/>
      <headerFooter>
        <oddFooter>&amp;C- &amp;P -</oddFooter>
      </headerFooter>
    </customSheetView>
    <customSheetView guid="{BD61EDB6-A93F-4890-AEDE-32E26E64EB3F}" showGridLines="0" printArea="1">
      <selection activeCell="G15" sqref="G15"/>
      <colBreaks count="1" manualBreakCount="1">
        <brk id="4" max="15" man="1"/>
      </colBreaks>
      <pageMargins left="0.25" right="0.25" top="0.75" bottom="0.75" header="0.3" footer="0.3"/>
      <pageSetup paperSize="9" scale="92" orientation="portrait" horizontalDpi="300" verticalDpi="300" r:id="rId52"/>
      <headerFooter>
        <oddFooter>&amp;C- &amp;P -</oddFooter>
      </headerFooter>
    </customSheetView>
    <customSheetView guid="{2551149C-B400-4FF7-9C66-7D38AF192CD3}" showGridLines="0">
      <selection activeCell="G15" sqref="G15"/>
      <colBreaks count="1" manualBreakCount="1">
        <brk id="4" max="15" man="1"/>
      </colBreaks>
      <pageMargins left="0.25" right="0.25" top="0.75" bottom="0.75" header="0.3" footer="0.3"/>
      <pageSetup paperSize="9" scale="92" orientation="portrait" horizontalDpi="300" verticalDpi="300" r:id="rId53"/>
      <headerFooter>
        <oddFooter>&amp;C- &amp;P -</oddFooter>
      </headerFooter>
    </customSheetView>
    <customSheetView guid="{F0A88F7F-B050-44D2-9557-2B68B424EAF3}" showGridLines="0">
      <selection activeCell="G15" sqref="G15"/>
      <colBreaks count="1" manualBreakCount="1">
        <brk id="4" max="15" man="1"/>
      </colBreaks>
      <pageMargins left="0.25" right="0.25" top="0.75" bottom="0.75" header="0.3" footer="0.3"/>
      <pageSetup paperSize="9" scale="92" orientation="portrait" horizontalDpi="300" verticalDpi="300" r:id="rId54"/>
      <headerFooter>
        <oddFooter>&amp;C- &amp;P -</oddFooter>
      </headerFooter>
    </customSheetView>
    <customSheetView guid="{2868789A-41EF-4245-B3C9-D4B5F666F8F4}" showGridLines="0" printArea="1">
      <selection activeCell="G15" sqref="G15"/>
      <colBreaks count="1" manualBreakCount="1">
        <brk id="4" max="15" man="1"/>
      </colBreaks>
      <pageMargins left="0.25" right="0.25" top="0.75" bottom="0.75" header="0.3" footer="0.3"/>
      <pageSetup paperSize="9" scale="92" orientation="portrait" horizontalDpi="300" verticalDpi="300" r:id="rId55"/>
      <headerFooter>
        <oddFooter>&amp;C- &amp;P -</oddFooter>
      </headerFooter>
    </customSheetView>
    <customSheetView guid="{D4061CCF-D275-4D76-9A0F-61EA73C6A533}" showGridLines="0" printArea="1">
      <selection activeCell="G15" sqref="G15"/>
      <colBreaks count="1" manualBreakCount="1">
        <brk id="4" max="15" man="1"/>
      </colBreaks>
      <pageMargins left="0.25" right="0.25" top="0.75" bottom="0.75" header="0.3" footer="0.3"/>
      <pageSetup paperSize="9" scale="92" orientation="portrait" horizontalDpi="300" verticalDpi="300" r:id="rId56"/>
      <headerFooter>
        <oddFooter>&amp;C- &amp;P -</oddFooter>
      </headerFooter>
    </customSheetView>
    <customSheetView guid="{EDD10121-F027-40CB-A383-1ABBBA7824D4}" showGridLines="0" printArea="1">
      <selection activeCell="G15" sqref="G15"/>
      <colBreaks count="1" manualBreakCount="1">
        <brk id="4" max="15" man="1"/>
      </colBreaks>
      <pageMargins left="0.25" right="0.25" top="0.75" bottom="0.75" header="0.3" footer="0.3"/>
      <pageSetup paperSize="9" scale="92" orientation="portrait" horizontalDpi="300" verticalDpi="300" r:id="rId57"/>
      <headerFooter>
        <oddFooter>&amp;C- &amp;P -</oddFooter>
      </headerFooter>
    </customSheetView>
    <customSheetView guid="{D6BD57F8-F6EE-4534-8181-C57064A1B98C}" scale="115" showGridLines="0">
      <selection activeCell="P10" sqref="P10"/>
      <colBreaks count="1" manualBreakCount="1">
        <brk id="4" max="15" man="1"/>
      </colBreaks>
      <pageMargins left="0.25" right="0.25" top="0.75" bottom="0.75" header="0.3" footer="0.3"/>
      <pageSetup paperSize="9" scale="92" orientation="portrait" horizontalDpi="300" verticalDpi="300" r:id="rId58"/>
      <headerFooter>
        <oddFooter>&amp;C- &amp;P -</oddFooter>
      </headerFooter>
    </customSheetView>
    <customSheetView guid="{277459B4-A39D-41CB-B2BE-AB6578293E76}" scale="115" showGridLines="0" printArea="1">
      <selection activeCell="P10" sqref="P10"/>
      <colBreaks count="1" manualBreakCount="1">
        <brk id="4" max="15" man="1"/>
      </colBreaks>
      <pageMargins left="0.25" right="0.25" top="0.75" bottom="0.75" header="0.3" footer="0.3"/>
      <pageSetup paperSize="9" scale="92" orientation="portrait" horizontalDpi="300" verticalDpi="300" r:id="rId59"/>
      <headerFooter>
        <oddFooter>&amp;C- &amp;P -</oddFooter>
      </headerFooter>
    </customSheetView>
  </customSheetViews>
  <phoneticPr fontId="7"/>
  <hyperlinks>
    <hyperlink ref="D1" location="目次!A1" display="目次へ戻る"/>
  </hyperlinks>
  <pageMargins left="0.25" right="0.25" top="0.75" bottom="0.75" header="0.3" footer="0.3"/>
  <pageSetup paperSize="9" scale="92" orientation="portrait" horizontalDpi="300" verticalDpi="300" r:id="rId60"/>
  <headerFooter>
    <oddFooter>&amp;C- &amp;P -</oddFooter>
  </headerFooter>
  <colBreaks count="1" manualBreakCount="1">
    <brk id="4" max="15" man="1"/>
  </colBreaks>
  <drawing r:id="rId6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3"/>
  <sheetViews>
    <sheetView showGridLines="0" zoomScaleNormal="115" zoomScaleSheetLayoutView="100" workbookViewId="0">
      <selection activeCell="H16" sqref="H16"/>
    </sheetView>
  </sheetViews>
  <sheetFormatPr defaultColWidth="9" defaultRowHeight="13.5"/>
  <cols>
    <col min="1" max="2" width="11.875" style="209" customWidth="1"/>
    <col min="3" max="5" width="14.625" style="209" customWidth="1"/>
    <col min="6" max="6" width="11.125" style="209" customWidth="1"/>
    <col min="7" max="7" width="5.62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271" t="s">
        <v>399</v>
      </c>
    </row>
    <row r="2" spans="1:8">
      <c r="A2" s="209" t="s">
        <v>1158</v>
      </c>
      <c r="H2" s="209" t="s">
        <v>1158</v>
      </c>
    </row>
    <row r="4" spans="1:8" ht="37.5" customHeight="1">
      <c r="A4" s="50" t="s">
        <v>343</v>
      </c>
      <c r="B4" s="50" t="s">
        <v>344</v>
      </c>
      <c r="C4" s="522" t="s">
        <v>1157</v>
      </c>
      <c r="D4" s="522" t="s">
        <v>1156</v>
      </c>
      <c r="E4" s="522" t="s">
        <v>1155</v>
      </c>
      <c r="F4" s="521"/>
    </row>
    <row r="5" spans="1:8" ht="22.5" customHeight="1">
      <c r="A5" s="509">
        <v>2010</v>
      </c>
      <c r="B5" s="506" t="s">
        <v>557</v>
      </c>
      <c r="C5" s="517">
        <v>1881092</v>
      </c>
      <c r="D5" s="517">
        <v>3754938</v>
      </c>
      <c r="E5" s="515">
        <v>333</v>
      </c>
      <c r="F5" s="520"/>
    </row>
    <row r="6" spans="1:8" ht="22.5" customHeight="1">
      <c r="A6" s="509">
        <v>2011</v>
      </c>
      <c r="B6" s="506" t="s">
        <v>580</v>
      </c>
      <c r="C6" s="517">
        <v>1822331</v>
      </c>
      <c r="D6" s="517">
        <v>3706379</v>
      </c>
      <c r="E6" s="515">
        <v>373.8</v>
      </c>
      <c r="F6" s="519"/>
    </row>
    <row r="7" spans="1:8" ht="22.5" customHeight="1">
      <c r="A7" s="509">
        <v>2012</v>
      </c>
      <c r="B7" s="506" t="s">
        <v>345</v>
      </c>
      <c r="C7" s="517">
        <v>2047412</v>
      </c>
      <c r="D7" s="517">
        <v>3809099</v>
      </c>
      <c r="E7" s="515">
        <v>389.8</v>
      </c>
      <c r="F7" s="519"/>
    </row>
    <row r="8" spans="1:8" ht="22.5" customHeight="1">
      <c r="A8" s="509">
        <v>2013</v>
      </c>
      <c r="B8" s="506" t="s">
        <v>346</v>
      </c>
      <c r="C8" s="517">
        <v>1811252</v>
      </c>
      <c r="D8" s="517">
        <v>3864033</v>
      </c>
      <c r="E8" s="515">
        <v>400.5</v>
      </c>
      <c r="F8" s="518"/>
    </row>
    <row r="9" spans="1:8" ht="22.5" customHeight="1">
      <c r="A9" s="509">
        <v>2014</v>
      </c>
      <c r="B9" s="506" t="s">
        <v>347</v>
      </c>
      <c r="C9" s="517">
        <v>1582034</v>
      </c>
      <c r="D9" s="517">
        <v>3871816</v>
      </c>
      <c r="E9" s="515">
        <v>402.7</v>
      </c>
    </row>
    <row r="10" spans="1:8" ht="22.5" customHeight="1">
      <c r="A10" s="509">
        <v>2015</v>
      </c>
      <c r="B10" s="506" t="s">
        <v>348</v>
      </c>
      <c r="C10" s="517">
        <v>1515279</v>
      </c>
      <c r="D10" s="517">
        <v>3861257</v>
      </c>
      <c r="E10" s="515">
        <v>402.9</v>
      </c>
    </row>
    <row r="11" spans="1:8" ht="22.5" customHeight="1">
      <c r="A11" s="505">
        <v>2016</v>
      </c>
      <c r="B11" s="506" t="s">
        <v>349</v>
      </c>
      <c r="C11" s="514">
        <v>1629383</v>
      </c>
      <c r="D11" s="514">
        <v>3801239</v>
      </c>
      <c r="E11" s="513">
        <v>426.6</v>
      </c>
    </row>
    <row r="12" spans="1:8" ht="22.5" customHeight="1">
      <c r="A12" s="509">
        <v>2017</v>
      </c>
      <c r="B12" s="506" t="s">
        <v>350</v>
      </c>
      <c r="C12" s="516">
        <v>1581545</v>
      </c>
      <c r="D12" s="516">
        <v>3312973</v>
      </c>
      <c r="E12" s="515">
        <v>426.6</v>
      </c>
    </row>
    <row r="13" spans="1:8" ht="22.5" customHeight="1">
      <c r="A13" s="505">
        <v>2018</v>
      </c>
      <c r="B13" s="506" t="s">
        <v>351</v>
      </c>
      <c r="C13" s="514">
        <v>1591922</v>
      </c>
      <c r="D13" s="514">
        <v>3294123</v>
      </c>
      <c r="E13" s="513">
        <v>472.2</v>
      </c>
    </row>
    <row r="14" spans="1:8" ht="22.5" customHeight="1">
      <c r="A14" s="505">
        <v>2019</v>
      </c>
      <c r="B14" s="504" t="s">
        <v>352</v>
      </c>
      <c r="C14" s="514">
        <v>1479857</v>
      </c>
      <c r="D14" s="514">
        <v>2836984</v>
      </c>
      <c r="E14" s="513">
        <v>410.7</v>
      </c>
    </row>
    <row r="15" spans="1:8" ht="22.5" customHeight="1">
      <c r="A15" s="505">
        <v>2020</v>
      </c>
      <c r="B15" s="504" t="s">
        <v>556</v>
      </c>
      <c r="C15" s="1226">
        <v>944568</v>
      </c>
      <c r="D15" s="1226">
        <v>2246212</v>
      </c>
      <c r="E15" s="1279">
        <v>409.4</v>
      </c>
    </row>
    <row r="16" spans="1:8" ht="22.5" customHeight="1">
      <c r="A16" s="498">
        <v>2021</v>
      </c>
      <c r="B16" s="498" t="s">
        <v>585</v>
      </c>
      <c r="C16" s="296">
        <v>1244438</v>
      </c>
      <c r="D16" s="296">
        <v>2128549</v>
      </c>
      <c r="E16" s="1280">
        <v>342.4</v>
      </c>
    </row>
    <row r="17" spans="1:5" ht="22.5" customHeight="1">
      <c r="A17" s="498">
        <v>2022</v>
      </c>
      <c r="B17" s="498" t="s">
        <v>632</v>
      </c>
      <c r="C17" s="296">
        <v>1277749</v>
      </c>
      <c r="D17" s="296">
        <v>2611351</v>
      </c>
      <c r="E17" s="1280">
        <v>339.7</v>
      </c>
    </row>
    <row r="18" spans="1:5" ht="22.5" customHeight="1">
      <c r="A18" s="525">
        <v>2023</v>
      </c>
      <c r="B18" s="525" t="s">
        <v>1593</v>
      </c>
      <c r="C18" s="296">
        <v>1370336</v>
      </c>
      <c r="D18" s="296">
        <v>2845900</v>
      </c>
      <c r="E18" s="1280">
        <v>341.3</v>
      </c>
    </row>
    <row r="19" spans="1:5">
      <c r="E19" s="209" t="s">
        <v>2103</v>
      </c>
    </row>
    <row r="20" spans="1:5" ht="22.5" customHeight="1"/>
    <row r="21" spans="1:5" ht="22.5" customHeight="1"/>
    <row r="22" spans="1:5" ht="22.5" customHeight="1"/>
    <row r="23" spans="1:5" ht="22.5" customHeight="1"/>
  </sheetData>
  <customSheetViews>
    <customSheetView guid="{7638DF67-4320-4B2E-8CED-F30400A22A6F}" showGridLines="0" printArea="1">
      <selection activeCell="G17" sqref="G17"/>
      <colBreaks count="1" manualBreakCount="1">
        <brk id="6" max="15" man="1"/>
      </colBreaks>
      <pageMargins left="0.25" right="0.25" top="0.75" bottom="0.75" header="0.3" footer="0.3"/>
      <pageSetup paperSize="9" scale="78" orientation="portrait" horizontalDpi="300" verticalDpi="300" r:id="rId1"/>
      <headerFooter>
        <oddFooter>&amp;C- &amp;P -</oddFooter>
      </headerFooter>
    </customSheetView>
    <customSheetView guid="{033C36F7-E1E4-46BF-954B-BBA7310CE75C}" showGridLines="0">
      <selection activeCell="I18" sqref="I18"/>
      <colBreaks count="1" manualBreakCount="1">
        <brk id="6" max="15" man="1"/>
      </colBreaks>
      <pageMargins left="0.25" right="0.25" top="0.75" bottom="0.75" header="0.3" footer="0.3"/>
      <pageSetup paperSize="9" scale="78" orientation="portrait" horizontalDpi="300" verticalDpi="300" r:id="rId2"/>
      <headerFooter>
        <oddFooter>&amp;C- &amp;P -</oddFooter>
      </headerFooter>
    </customSheetView>
    <customSheetView guid="{36472B0F-2A8F-4437-8A5B-DB8B4B6E968E}" showGridLines="0" printArea="1">
      <selection activeCell="E19" sqref="E19"/>
      <colBreaks count="1" manualBreakCount="1">
        <brk id="6" max="15" man="1"/>
      </colBreaks>
      <pageMargins left="0.25" right="0.25" top="0.75" bottom="0.75" header="0.3" footer="0.3"/>
      <pageSetup paperSize="9" scale="78" orientation="portrait" horizontalDpi="300" verticalDpi="300" r:id="rId3"/>
      <headerFooter>
        <oddFooter>&amp;C- &amp;P -</oddFooter>
      </headerFooter>
    </customSheetView>
    <customSheetView guid="{2D0A6E8D-0408-4801-8FAA-C5FD88FF0EC2}" showGridLines="0">
      <selection activeCell="G17" sqref="G17"/>
      <colBreaks count="1" manualBreakCount="1">
        <brk id="6" max="15" man="1"/>
      </colBreaks>
      <pageMargins left="0.25" right="0.25" top="0.75" bottom="0.75" header="0.3" footer="0.3"/>
      <pageSetup paperSize="9" scale="78" orientation="portrait" horizontalDpi="300" verticalDpi="300" r:id="rId4"/>
      <headerFooter>
        <oddFooter>&amp;C- &amp;P -</oddFooter>
      </headerFooter>
    </customSheetView>
    <customSheetView guid="{CCAE2F8D-A096-471A-A5DB-761473E75C80}" showGridLines="0" printArea="1">
      <selection activeCell="G17" sqref="G17"/>
      <colBreaks count="1" manualBreakCount="1">
        <brk id="6" max="15" man="1"/>
      </colBreaks>
      <pageMargins left="0.25" right="0.25" top="0.75" bottom="0.75" header="0.3" footer="0.3"/>
      <pageSetup paperSize="9" scale="78" orientation="portrait" horizontalDpi="300" verticalDpi="300" r:id="rId5"/>
      <headerFooter>
        <oddFooter>&amp;C- &amp;P -</oddFooter>
      </headerFooter>
    </customSheetView>
    <customSheetView guid="{A70FDA42-82B2-4F14-8984-2E2044C05861}" showGridLines="0">
      <selection activeCell="F8" sqref="F8"/>
      <colBreaks count="1" manualBreakCount="1">
        <brk id="6" max="15" man="1"/>
      </colBreaks>
      <pageMargins left="0.25" right="0.25" top="0.75" bottom="0.75" header="0.3" footer="0.3"/>
      <pageSetup paperSize="9" scale="78" orientation="landscape" horizontalDpi="300" verticalDpi="300" r:id="rId6"/>
      <headerFooter>
        <oddFooter>&amp;C- &amp;P -</oddFooter>
      </headerFooter>
    </customSheetView>
    <customSheetView guid="{F8F8F397-D6A3-4BD0-9E53-3D39483D1CBF}" showGridLines="0">
      <selection activeCell="G17" sqref="G17"/>
      <colBreaks count="1" manualBreakCount="1">
        <brk id="6" max="15" man="1"/>
      </colBreaks>
      <pageMargins left="0.25" right="0.25" top="0.75" bottom="0.75" header="0.3" footer="0.3"/>
      <pageSetup paperSize="9" scale="78" orientation="portrait" horizontalDpi="300" verticalDpi="300" r:id="rId7"/>
      <headerFooter>
        <oddFooter>&amp;C- &amp;P -</oddFooter>
      </headerFooter>
    </customSheetView>
    <customSheetView guid="{D673FFEC-E07D-49B9-A0FC-BCF5FDFD2C67}" showGridLines="0">
      <selection activeCell="E19" sqref="E19"/>
      <colBreaks count="1" manualBreakCount="1">
        <brk id="6" max="15" man="1"/>
      </colBreaks>
      <pageMargins left="0.25" right="0.25" top="0.75" bottom="0.75" header="0.3" footer="0.3"/>
      <pageSetup paperSize="9" scale="78" orientation="portrait" horizontalDpi="300" verticalDpi="300" r:id="rId8"/>
      <headerFooter>
        <oddFooter>&amp;C- &amp;P -</oddFooter>
      </headerFooter>
    </customSheetView>
    <customSheetView guid="{EE98275F-E3BA-4A7E-BE2A-0F7F35847352}" showGridLines="0" printArea="1">
      <selection activeCell="E19" sqref="E19"/>
      <colBreaks count="1" manualBreakCount="1">
        <brk id="6" max="15" man="1"/>
      </colBreaks>
      <pageMargins left="0.25" right="0.25" top="0.75" bottom="0.75" header="0.3" footer="0.3"/>
      <pageSetup paperSize="9" scale="78" orientation="portrait" horizontalDpi="300" verticalDpi="300" r:id="rId9"/>
      <headerFooter>
        <oddFooter>&amp;C- &amp;P -</oddFooter>
      </headerFooter>
    </customSheetView>
    <customSheetView guid="{97E03D02-D480-4666-A6E1-59D4144B3FD9}" showGridLines="0" printArea="1">
      <selection activeCell="H16" sqref="H16"/>
      <colBreaks count="1" manualBreakCount="1">
        <brk id="6" max="15" man="1"/>
      </colBreaks>
      <pageMargins left="0.25" right="0.25" top="0.75" bottom="0.75" header="0.3" footer="0.3"/>
      <pageSetup paperSize="9" scale="78" orientation="portrait" horizontalDpi="300" verticalDpi="300" r:id="rId10"/>
      <headerFooter>
        <oddFooter>&amp;C- &amp;P -</oddFooter>
      </headerFooter>
    </customSheetView>
    <customSheetView guid="{9A3FFD83-48B2-47DA-8A5E-53892F5AF928}" showGridLines="0" printArea="1">
      <selection activeCell="E19" sqref="E19"/>
      <colBreaks count="1" manualBreakCount="1">
        <brk id="6" max="15" man="1"/>
      </colBreaks>
      <pageMargins left="0.25" right="0.25" top="0.75" bottom="0.75" header="0.3" footer="0.3"/>
      <pageSetup paperSize="9" scale="78" orientation="portrait" horizontalDpi="300" verticalDpi="300" r:id="rId11"/>
      <headerFooter>
        <oddFooter>&amp;C- &amp;P -</oddFooter>
      </headerFooter>
    </customSheetView>
    <customSheetView guid="{717D5D0E-03BD-42FE-B02F-A9FF9CADF1A5}" showGridLines="0">
      <selection activeCell="G17" sqref="G17"/>
      <colBreaks count="1" manualBreakCount="1">
        <brk id="6" max="15" man="1"/>
      </colBreaks>
      <pageMargins left="0.25" right="0.25" top="0.75" bottom="0.75" header="0.3" footer="0.3"/>
      <pageSetup paperSize="9" scale="78" orientation="portrait" horizontalDpi="300" verticalDpi="300" r:id="rId12"/>
      <headerFooter>
        <oddFooter>&amp;C- &amp;P -</oddFooter>
      </headerFooter>
    </customSheetView>
    <customSheetView guid="{30A2590E-B68F-488E-B4E2-55E3D8A53AAC}" showGridLines="0">
      <selection activeCell="E19" sqref="E19"/>
      <colBreaks count="1" manualBreakCount="1">
        <brk id="6" max="15" man="1"/>
      </colBreaks>
      <pageMargins left="0.25" right="0.25" top="0.75" bottom="0.75" header="0.3" footer="0.3"/>
      <pageSetup paperSize="9" scale="78" orientation="portrait" horizontalDpi="300" verticalDpi="300" r:id="rId13"/>
      <headerFooter>
        <oddFooter>&amp;C- &amp;P -</oddFooter>
      </headerFooter>
    </customSheetView>
    <customSheetView guid="{031DD57E-C293-423A-8DF7-B2FDC9241663}" showGridLines="0">
      <selection activeCell="E19" sqref="E19"/>
      <colBreaks count="1" manualBreakCount="1">
        <brk id="6" max="15" man="1"/>
      </colBreaks>
      <pageMargins left="0.25" right="0.25" top="0.75" bottom="0.75" header="0.3" footer="0.3"/>
      <pageSetup paperSize="9" scale="78" orientation="portrait" horizontalDpi="300" verticalDpi="300" r:id="rId14"/>
      <headerFooter>
        <oddFooter>&amp;C- &amp;P -</oddFooter>
      </headerFooter>
    </customSheetView>
    <customSheetView guid="{F9B3178F-FE3C-420E-BE2A-18A94A5552B8}" showGridLines="0">
      <selection activeCell="E19" sqref="E19"/>
      <colBreaks count="1" manualBreakCount="1">
        <brk id="6" max="15" man="1"/>
      </colBreaks>
      <pageMargins left="0.25" right="0.25" top="0.75" bottom="0.75" header="0.3" footer="0.3"/>
      <pageSetup paperSize="9" scale="78" orientation="portrait" horizontalDpi="300" verticalDpi="300" r:id="rId15"/>
      <headerFooter>
        <oddFooter>&amp;C- &amp;P -</oddFooter>
      </headerFooter>
    </customSheetView>
    <customSheetView guid="{F314B098-4B95-4B92-8423-CB04A69922DF}" showGridLines="0" printArea="1">
      <selection activeCell="G17" sqref="G17"/>
      <colBreaks count="1" manualBreakCount="1">
        <brk id="6" max="15" man="1"/>
      </colBreaks>
      <pageMargins left="0.25" right="0.25" top="0.75" bottom="0.75" header="0.3" footer="0.3"/>
      <pageSetup paperSize="9" scale="78" orientation="portrait" horizontalDpi="300" verticalDpi="300" r:id="rId16"/>
      <headerFooter>
        <oddFooter>&amp;C- &amp;P -</oddFooter>
      </headerFooter>
    </customSheetView>
    <customSheetView guid="{BBA60712-7519-46EB-A3CF-B043CF2D8D90}" showGridLines="0" printArea="1">
      <selection activeCell="G17" sqref="G17"/>
      <colBreaks count="1" manualBreakCount="1">
        <brk id="6" max="15" man="1"/>
      </colBreaks>
      <pageMargins left="0.25" right="0.25" top="0.75" bottom="0.75" header="0.3" footer="0.3"/>
      <pageSetup paperSize="9" scale="78" orientation="portrait" horizontalDpi="300" verticalDpi="300" r:id="rId17"/>
      <headerFooter>
        <oddFooter>&amp;C- &amp;P -</oddFooter>
      </headerFooter>
    </customSheetView>
    <customSheetView guid="{FAEA9D20-506D-4159-8291-B8ED06C29A08}" showGridLines="0">
      <colBreaks count="1" manualBreakCount="1">
        <brk id="6" max="15" man="1"/>
      </colBreaks>
      <pageMargins left="0.25" right="0.25" top="0.75" bottom="0.75" header="0.3" footer="0.3"/>
      <pageSetup paperSize="9" scale="78" orientation="portrait" horizontalDpi="300" verticalDpi="300" r:id="rId18"/>
      <headerFooter>
        <oddFooter>&amp;C- &amp;P -</oddFooter>
      </headerFooter>
    </customSheetView>
    <customSheetView guid="{499C3B7B-ECFB-4FFB-BA0B-0B7B9DCC326F}" showGridLines="0" printArea="1">
      <colBreaks count="1" manualBreakCount="1">
        <brk id="6" max="15" man="1"/>
      </colBreaks>
      <pageMargins left="0.25" right="0.25" top="0.75" bottom="0.75" header="0.3" footer="0.3"/>
      <pageSetup paperSize="9" scale="78" orientation="portrait" horizontalDpi="300" verticalDpi="300" r:id="rId19"/>
      <headerFooter>
        <oddFooter>&amp;C- &amp;P -</oddFooter>
      </headerFooter>
    </customSheetView>
    <customSheetView guid="{582EB886-5348-41F7-B6C3-7D5782D3ACD9}" showGridLines="0">
      <colBreaks count="1" manualBreakCount="1">
        <brk id="6" max="15" man="1"/>
      </colBreaks>
      <pageMargins left="0.25" right="0.25" top="0.75" bottom="0.75" header="0.3" footer="0.3"/>
      <pageSetup paperSize="9" scale="78" orientation="portrait" horizontalDpi="300" verticalDpi="300" r:id="rId20"/>
      <headerFooter>
        <oddFooter>&amp;C- &amp;P -</oddFooter>
      </headerFooter>
    </customSheetView>
    <customSheetView guid="{67A28A89-E198-4A6E-809F-7C1EE1D592B0}" showGridLines="0" printArea="1">
      <colBreaks count="1" manualBreakCount="1">
        <brk id="6" max="15" man="1"/>
      </colBreaks>
      <pageMargins left="0.25" right="0.25" top="0.75" bottom="0.75" header="0.3" footer="0.3"/>
      <pageSetup paperSize="9" scale="78" orientation="portrait" horizontalDpi="300" verticalDpi="300" r:id="rId21"/>
      <headerFooter>
        <oddFooter>&amp;C- &amp;P -</oddFooter>
      </headerFooter>
    </customSheetView>
    <customSheetView guid="{CED0B8D9-B004-48AD-A858-70C151F3F6A0}" showGridLines="0">
      <colBreaks count="1" manualBreakCount="1">
        <brk id="6" max="15" man="1"/>
      </colBreaks>
      <pageMargins left="0.25" right="0.25" top="0.75" bottom="0.75" header="0.3" footer="0.3"/>
      <pageSetup paperSize="9" scale="78" orientation="portrait" horizontalDpi="300" verticalDpi="300" r:id="rId22"/>
      <headerFooter>
        <oddFooter>&amp;C- &amp;P -</oddFooter>
      </headerFooter>
    </customSheetView>
    <customSheetView guid="{76A99285-706C-47CC-88FC-63EDE717FCB7}" showGridLines="0">
      <colBreaks count="1" manualBreakCount="1">
        <brk id="6" max="15" man="1"/>
      </colBreaks>
      <pageMargins left="0.25" right="0.25" top="0.75" bottom="0.75" header="0.3" footer="0.3"/>
      <pageSetup paperSize="9" scale="78" orientation="portrait" horizontalDpi="300" verticalDpi="300" r:id="rId23"/>
      <headerFooter>
        <oddFooter>&amp;C- &amp;P -</oddFooter>
      </headerFooter>
    </customSheetView>
    <customSheetView guid="{00865AC3-5823-4499-87D6-A32864153DFC}" showGridLines="0">
      <colBreaks count="1" manualBreakCount="1">
        <brk id="6" max="15" man="1"/>
      </colBreaks>
      <pageMargins left="0.25" right="0.25" top="0.75" bottom="0.75" header="0.3" footer="0.3"/>
      <pageSetup paperSize="9" scale="78" orientation="portrait" horizontalDpi="300" verticalDpi="300" r:id="rId24"/>
      <headerFooter>
        <oddFooter>&amp;C- &amp;P -</oddFooter>
      </headerFooter>
    </customSheetView>
    <customSheetView guid="{441DB8A6-A33C-419D-875A-3F2FFBE6E0E8}" showGridLines="0">
      <colBreaks count="1" manualBreakCount="1">
        <brk id="6" max="15" man="1"/>
      </colBreaks>
      <pageMargins left="0.25" right="0.25" top="0.75" bottom="0.75" header="0.3" footer="0.3"/>
      <pageSetup paperSize="9" scale="78" orientation="portrait" horizontalDpi="300" verticalDpi="300" r:id="rId25"/>
      <headerFooter>
        <oddFooter>&amp;C- &amp;P -</oddFooter>
      </headerFooter>
    </customSheetView>
    <customSheetView guid="{2BC28E4B-9C81-4843-8B55-63150A8DD92B}" showGridLines="0">
      <colBreaks count="1" manualBreakCount="1">
        <brk id="6" max="15" man="1"/>
      </colBreaks>
      <pageMargins left="0.25" right="0.25" top="0.75" bottom="0.75" header="0.3" footer="0.3"/>
      <pageSetup paperSize="9" scale="78" orientation="portrait" horizontalDpi="300" verticalDpi="300" r:id="rId26"/>
      <headerFooter>
        <oddFooter>&amp;C- &amp;P -</oddFooter>
      </headerFooter>
    </customSheetView>
    <customSheetView guid="{CEC8D9A4-667A-441A-B348-38BA69B851DA}" showGridLines="0">
      <colBreaks count="1" manualBreakCount="1">
        <brk id="6" max="15" man="1"/>
      </colBreaks>
      <pageMargins left="0.25" right="0.25" top="0.75" bottom="0.75" header="0.3" footer="0.3"/>
      <pageSetup paperSize="9" scale="78" orientation="portrait" horizontalDpi="300" verticalDpi="300" r:id="rId27"/>
      <headerFooter>
        <oddFooter>&amp;C- &amp;P -</oddFooter>
      </headerFooter>
    </customSheetView>
    <customSheetView guid="{84F041DC-148A-40FE-A6D1-68C2D054DF55}" showGridLines="0">
      <colBreaks count="1" manualBreakCount="1">
        <brk id="6" max="15" man="1"/>
      </colBreaks>
      <pageMargins left="0.25" right="0.25" top="0.75" bottom="0.75" header="0.3" footer="0.3"/>
      <pageSetup paperSize="9" scale="78" orientation="portrait" horizontalDpi="300" verticalDpi="300" r:id="rId28"/>
      <headerFooter>
        <oddFooter>&amp;C- &amp;P -</oddFooter>
      </headerFooter>
    </customSheetView>
    <customSheetView guid="{EA8DD5C4-37CD-4D83-93C6-8AAE3FA22626}" showGridLines="0">
      <colBreaks count="1" manualBreakCount="1">
        <brk id="6" max="15" man="1"/>
      </colBreaks>
      <pageMargins left="0.25" right="0.25" top="0.75" bottom="0.75" header="0.3" footer="0.3"/>
      <pageSetup paperSize="9" scale="78" orientation="portrait" horizontalDpi="300" verticalDpi="300" r:id="rId29"/>
      <headerFooter>
        <oddFooter>&amp;C- &amp;P -</oddFooter>
      </headerFooter>
    </customSheetView>
    <customSheetView guid="{EB719729-E4E7-4A6B-A0F2-B45634A8A39C}" showGridLines="0">
      <colBreaks count="1" manualBreakCount="1">
        <brk id="6" max="15" man="1"/>
      </colBreaks>
      <pageMargins left="0.25" right="0.25" top="0.75" bottom="0.75" header="0.3" footer="0.3"/>
      <pageSetup paperSize="9" scale="78" orientation="portrait" horizontalDpi="300" verticalDpi="300" r:id="rId30"/>
      <headerFooter>
        <oddFooter>&amp;C- &amp;P -</oddFooter>
      </headerFooter>
    </customSheetView>
    <customSheetView guid="{3BCE3315-BEC0-4AD9-A818-0BC0D795FE7B}" showGridLines="0" printArea="1">
      <colBreaks count="1" manualBreakCount="1">
        <brk id="6" max="15" man="1"/>
      </colBreaks>
      <pageMargins left="0.25" right="0.25" top="0.75" bottom="0.75" header="0.3" footer="0.3"/>
      <pageSetup paperSize="9" scale="78" orientation="portrait" horizontalDpi="300" verticalDpi="300" r:id="rId31"/>
      <headerFooter>
        <oddFooter>&amp;C- &amp;P -</oddFooter>
      </headerFooter>
    </customSheetView>
    <customSheetView guid="{D5E8139D-26D3-42E5-96BB-6121322C48CB}" showGridLines="0">
      <colBreaks count="1" manualBreakCount="1">
        <brk id="6" max="15" man="1"/>
      </colBreaks>
      <pageMargins left="0.25" right="0.25" top="0.75" bottom="0.75" header="0.3" footer="0.3"/>
      <pageSetup paperSize="9" scale="78" orientation="portrait" horizontalDpi="300" verticalDpi="300" r:id="rId32"/>
      <headerFooter>
        <oddFooter>&amp;C- &amp;P -</oddFooter>
      </headerFooter>
    </customSheetView>
    <customSheetView guid="{A7A537DD-3639-4028-8374-24EF93F7F50D}" showGridLines="0" printArea="1">
      <colBreaks count="1" manualBreakCount="1">
        <brk id="6" max="15" man="1"/>
      </colBreaks>
      <pageMargins left="0.25" right="0.25" top="0.75" bottom="0.75" header="0.3" footer="0.3"/>
      <pageSetup paperSize="9" scale="78" orientation="portrait" horizontalDpi="300" verticalDpi="300" r:id="rId33"/>
      <headerFooter>
        <oddFooter>&amp;C- &amp;P -</oddFooter>
      </headerFooter>
    </customSheetView>
    <customSheetView guid="{0B51740E-E870-447D-82CF-F9426A0FDB8A}" showGridLines="0">
      <colBreaks count="1" manualBreakCount="1">
        <brk id="6" max="15" man="1"/>
      </colBreaks>
      <pageMargins left="0.25" right="0.25" top="0.75" bottom="0.75" header="0.3" footer="0.3"/>
      <pageSetup paperSize="9" scale="78" orientation="portrait" horizontalDpi="300" verticalDpi="300" r:id="rId34"/>
      <headerFooter>
        <oddFooter>&amp;C- &amp;P -</oddFooter>
      </headerFooter>
    </customSheetView>
    <customSheetView guid="{B25978DA-B72A-4DF3-B7F6-0B7323E18582}" showGridLines="0">
      <selection activeCell="G17" sqref="G17"/>
      <colBreaks count="1" manualBreakCount="1">
        <brk id="6" max="15" man="1"/>
      </colBreaks>
      <pageMargins left="0.25" right="0.25" top="0.75" bottom="0.75" header="0.3" footer="0.3"/>
      <pageSetup paperSize="9" scale="78" orientation="portrait" horizontalDpi="300" verticalDpi="300" r:id="rId35"/>
      <headerFooter>
        <oddFooter>&amp;C- &amp;P -</oddFooter>
      </headerFooter>
    </customSheetView>
    <customSheetView guid="{1FD8CC80-ABBD-4004-965D-7C3A94C6060A}" showGridLines="0" printArea="1">
      <selection activeCell="E19" sqref="E19"/>
      <colBreaks count="1" manualBreakCount="1">
        <brk id="6" max="15" man="1"/>
      </colBreaks>
      <pageMargins left="0.25" right="0.25" top="0.75" bottom="0.75" header="0.3" footer="0.3"/>
      <pageSetup paperSize="9" scale="78" orientation="portrait" horizontalDpi="300" verticalDpi="300" r:id="rId36"/>
      <headerFooter>
        <oddFooter>&amp;C- &amp;P -</oddFooter>
      </headerFooter>
    </customSheetView>
    <customSheetView guid="{4B3B3520-A8B7-4246-A658-5E3046C11156}" showGridLines="0" printArea="1">
      <selection activeCell="E19" sqref="E19"/>
      <colBreaks count="1" manualBreakCount="1">
        <brk id="6" max="15" man="1"/>
      </colBreaks>
      <pageMargins left="0.25" right="0.25" top="0.75" bottom="0.75" header="0.3" footer="0.3"/>
      <pageSetup paperSize="9" scale="78" orientation="portrait" horizontalDpi="300" verticalDpi="300" r:id="rId37"/>
      <headerFooter>
        <oddFooter>&amp;C- &amp;P -</oddFooter>
      </headerFooter>
    </customSheetView>
    <customSheetView guid="{8AC86257-3275-45B0-9EB5-FCC978284538}" showGridLines="0">
      <selection activeCell="G17" sqref="G17"/>
      <colBreaks count="1" manualBreakCount="1">
        <brk id="6" max="15" man="1"/>
      </colBreaks>
      <pageMargins left="0.25" right="0.25" top="0.75" bottom="0.75" header="0.3" footer="0.3"/>
      <pageSetup paperSize="9" scale="78" orientation="portrait" horizontalDpi="300" verticalDpi="300" r:id="rId38"/>
      <headerFooter>
        <oddFooter>&amp;C- &amp;P -</oddFooter>
      </headerFooter>
    </customSheetView>
    <customSheetView guid="{E45D6C9F-29CA-4814-BB11-FCF7794E8FD9}" showGridLines="0" printArea="1">
      <selection activeCell="G17" sqref="G17"/>
      <colBreaks count="1" manualBreakCount="1">
        <brk id="6" max="15" man="1"/>
      </colBreaks>
      <pageMargins left="0.25" right="0.25" top="0.75" bottom="0.75" header="0.3" footer="0.3"/>
      <pageSetup paperSize="9" scale="78" orientation="portrait" horizontalDpi="300" verticalDpi="300" r:id="rId39"/>
      <headerFooter>
        <oddFooter>&amp;C- &amp;P -</oddFooter>
      </headerFooter>
    </customSheetView>
    <customSheetView guid="{8B4E2514-D1F2-4DC0-817C-9C588D7DCCCB}" showGridLines="0" printArea="1">
      <selection activeCell="E19" sqref="E19"/>
      <colBreaks count="1" manualBreakCount="1">
        <brk id="6" max="15" man="1"/>
      </colBreaks>
      <pageMargins left="0.25" right="0.25" top="0.75" bottom="0.75" header="0.3" footer="0.3"/>
      <pageSetup paperSize="9" scale="78" orientation="portrait" horizontalDpi="300" verticalDpi="300" r:id="rId40"/>
      <headerFooter>
        <oddFooter>&amp;C- &amp;P -</oddFooter>
      </headerFooter>
    </customSheetView>
    <customSheetView guid="{C0326AA0-4A84-4874-8CF5-FBF582EDE8E4}" showGridLines="0" printArea="1">
      <selection activeCell="E19" sqref="E19"/>
      <colBreaks count="1" manualBreakCount="1">
        <brk id="6" max="15" man="1"/>
      </colBreaks>
      <pageMargins left="0.25" right="0.25" top="0.75" bottom="0.75" header="0.3" footer="0.3"/>
      <pageSetup paperSize="9" scale="78" orientation="portrait" horizontalDpi="300" verticalDpi="300" r:id="rId41"/>
      <headerFooter>
        <oddFooter>&amp;C- &amp;P -</oddFooter>
      </headerFooter>
    </customSheetView>
    <customSheetView guid="{59B93C71-A242-4D48-B468-4BF3F954629F}" showGridLines="0" printArea="1">
      <selection activeCell="G17" sqref="G17"/>
      <colBreaks count="1" manualBreakCount="1">
        <brk id="6" max="15" man="1"/>
      </colBreaks>
      <pageMargins left="0.25" right="0.25" top="0.75" bottom="0.75" header="0.3" footer="0.3"/>
      <pageSetup paperSize="9" scale="78" orientation="portrait" horizontalDpi="300" verticalDpi="300" r:id="rId42"/>
      <headerFooter>
        <oddFooter>&amp;C- &amp;P -</oddFooter>
      </headerFooter>
    </customSheetView>
    <customSheetView guid="{1E58E4D1-4C75-4B8C-BEB1-17A46DD86746}" showGridLines="0">
      <selection activeCell="F8" sqref="F8"/>
      <colBreaks count="1" manualBreakCount="1">
        <brk id="6" max="15" man="1"/>
      </colBreaks>
      <pageMargins left="0.25" right="0.25" top="0.75" bottom="0.75" header="0.3" footer="0.3"/>
      <pageSetup paperSize="9" scale="78" orientation="landscape" horizontalDpi="300" verticalDpi="300" r:id="rId43"/>
      <headerFooter>
        <oddFooter>&amp;C- &amp;P -</oddFooter>
      </headerFooter>
    </customSheetView>
    <customSheetView guid="{D71B0015-E1E5-4683-BC96-4B8372B0A92C}" showGridLines="0" printArea="1">
      <selection activeCell="F8" sqref="F8"/>
      <colBreaks count="1" manualBreakCount="1">
        <brk id="6" max="15" man="1"/>
      </colBreaks>
      <pageMargins left="0.25" right="0.25" top="0.75" bottom="0.75" header="0.3" footer="0.3"/>
      <pageSetup paperSize="9" scale="78" orientation="landscape" horizontalDpi="300" verticalDpi="300" r:id="rId44"/>
      <headerFooter>
        <oddFooter>&amp;C- &amp;P -</oddFooter>
      </headerFooter>
    </customSheetView>
    <customSheetView guid="{7A9295A9-5D4A-4252-8AE5-EAA229FB3161}" showGridLines="0" printArea="1">
      <selection activeCell="F8" sqref="F8"/>
      <colBreaks count="1" manualBreakCount="1">
        <brk id="6" max="15" man="1"/>
      </colBreaks>
      <pageMargins left="0.25" right="0.25" top="0.75" bottom="0.75" header="0.3" footer="0.3"/>
      <pageSetup paperSize="9" scale="78" orientation="landscape" horizontalDpi="300" verticalDpi="300" r:id="rId45"/>
      <headerFooter>
        <oddFooter>&amp;C- &amp;P -</oddFooter>
      </headerFooter>
    </customSheetView>
    <customSheetView guid="{034C4040-D496-4677-9760-C8AFC8A3816C}" showGridLines="0">
      <selection activeCell="F8" sqref="F8"/>
      <colBreaks count="1" manualBreakCount="1">
        <brk id="6" max="15" man="1"/>
      </colBreaks>
      <pageMargins left="0.25" right="0.25" top="0.75" bottom="0.75" header="0.3" footer="0.3"/>
      <pageSetup paperSize="9" scale="78" orientation="landscape" horizontalDpi="300" verticalDpi="300" r:id="rId46"/>
      <headerFooter>
        <oddFooter>&amp;C- &amp;P -</oddFooter>
      </headerFooter>
    </customSheetView>
    <customSheetView guid="{430D13A4-4EC3-4F3B-94F5-67B604D20D98}" showGridLines="0" printArea="1">
      <selection activeCell="G17" sqref="G17"/>
      <colBreaks count="1" manualBreakCount="1">
        <brk id="6" max="15" man="1"/>
      </colBreaks>
      <pageMargins left="0.25" right="0.25" top="0.75" bottom="0.75" header="0.3" footer="0.3"/>
      <pageSetup paperSize="9" scale="78" orientation="portrait" horizontalDpi="300" verticalDpi="300" r:id="rId47"/>
      <headerFooter>
        <oddFooter>&amp;C- &amp;P -</oddFooter>
      </headerFooter>
    </customSheetView>
    <customSheetView guid="{337CCED3-5E6B-4E3D-BC98-489707EF974E}" showGridLines="0" printArea="1">
      <selection activeCell="G17" sqref="G17"/>
      <colBreaks count="1" manualBreakCount="1">
        <brk id="6" max="15" man="1"/>
      </colBreaks>
      <pageMargins left="0.25" right="0.25" top="0.75" bottom="0.75" header="0.3" footer="0.3"/>
      <pageSetup paperSize="9" scale="78" orientation="portrait" horizontalDpi="300" verticalDpi="300" r:id="rId48"/>
      <headerFooter>
        <oddFooter>&amp;C- &amp;P -</oddFooter>
      </headerFooter>
    </customSheetView>
    <customSheetView guid="{0EDD8A79-DA95-4C03-AB90-8EF8BEF7366A}" showGridLines="0">
      <selection activeCell="G17" sqref="G17"/>
      <colBreaks count="1" manualBreakCount="1">
        <brk id="6" max="15" man="1"/>
      </colBreaks>
      <pageMargins left="0.25" right="0.25" top="0.75" bottom="0.75" header="0.3" footer="0.3"/>
      <pageSetup paperSize="9" scale="78" orientation="portrait" horizontalDpi="300" verticalDpi="300" r:id="rId49"/>
      <headerFooter>
        <oddFooter>&amp;C- &amp;P -</oddFooter>
      </headerFooter>
    </customSheetView>
    <customSheetView guid="{214495F1-9B71-47E5-887D-A07A1A95C8B8}" showGridLines="0">
      <selection activeCell="G17" sqref="G17"/>
      <colBreaks count="1" manualBreakCount="1">
        <brk id="6" max="15" man="1"/>
      </colBreaks>
      <pageMargins left="0.25" right="0.25" top="0.75" bottom="0.75" header="0.3" footer="0.3"/>
      <pageSetup paperSize="9" scale="78" orientation="portrait" horizontalDpi="300" verticalDpi="300" r:id="rId50"/>
      <headerFooter>
        <oddFooter>&amp;C- &amp;P -</oddFooter>
      </headerFooter>
    </customSheetView>
    <customSheetView guid="{CD8CBEF9-02F2-47BF-8155-972E366007BB}" showGridLines="0" printArea="1">
      <selection activeCell="G17" sqref="G17"/>
      <colBreaks count="1" manualBreakCount="1">
        <brk id="6" max="15" man="1"/>
      </colBreaks>
      <pageMargins left="0.25" right="0.25" top="0.75" bottom="0.75" header="0.3" footer="0.3"/>
      <pageSetup paperSize="9" scale="78" orientation="portrait" horizontalDpi="300" verticalDpi="300" r:id="rId51"/>
      <headerFooter>
        <oddFooter>&amp;C- &amp;P -</oddFooter>
      </headerFooter>
    </customSheetView>
    <customSheetView guid="{BD61EDB6-A93F-4890-AEDE-32E26E64EB3F}" showGridLines="0" printArea="1">
      <selection activeCell="F8" sqref="F8"/>
      <colBreaks count="1" manualBreakCount="1">
        <brk id="6" max="15" man="1"/>
      </colBreaks>
      <pageMargins left="0.25" right="0.25" top="0.75" bottom="0.75" header="0.3" footer="0.3"/>
      <pageSetup paperSize="9" scale="78" orientation="landscape" horizontalDpi="300" verticalDpi="300" r:id="rId52"/>
      <headerFooter>
        <oddFooter>&amp;C- &amp;P -</oddFooter>
      </headerFooter>
    </customSheetView>
    <customSheetView guid="{2551149C-B400-4FF7-9C66-7D38AF192CD3}" showGridLines="0">
      <selection activeCell="G17" sqref="G17"/>
      <colBreaks count="1" manualBreakCount="1">
        <brk id="6" max="15" man="1"/>
      </colBreaks>
      <pageMargins left="0.25" right="0.25" top="0.75" bottom="0.75" header="0.3" footer="0.3"/>
      <pageSetup paperSize="9" scale="78" orientation="portrait" horizontalDpi="300" verticalDpi="300" r:id="rId53"/>
      <headerFooter>
        <oddFooter>&amp;C- &amp;P -</oddFooter>
      </headerFooter>
    </customSheetView>
    <customSheetView guid="{F0A88F7F-B050-44D2-9557-2B68B424EAF3}" showGridLines="0">
      <selection activeCell="F8" sqref="F8"/>
      <colBreaks count="1" manualBreakCount="1">
        <brk id="6" max="15" man="1"/>
      </colBreaks>
      <pageMargins left="0.25" right="0.25" top="0.75" bottom="0.75" header="0.3" footer="0.3"/>
      <pageSetup paperSize="9" scale="78" orientation="landscape" horizontalDpi="300" verticalDpi="300" r:id="rId54"/>
      <headerFooter>
        <oddFooter>&amp;C- &amp;P -</oddFooter>
      </headerFooter>
    </customSheetView>
    <customSheetView guid="{2868789A-41EF-4245-B3C9-D4B5F666F8F4}" showGridLines="0" printArea="1">
      <selection activeCell="F8" sqref="F8"/>
      <colBreaks count="1" manualBreakCount="1">
        <brk id="6" max="15" man="1"/>
      </colBreaks>
      <pageMargins left="0.25" right="0.25" top="0.75" bottom="0.75" header="0.3" footer="0.3"/>
      <pageSetup paperSize="9" scale="78" orientation="portrait" horizontalDpi="300" verticalDpi="300" r:id="rId55"/>
      <headerFooter>
        <oddFooter>&amp;C- &amp;P -</oddFooter>
      </headerFooter>
    </customSheetView>
    <customSheetView guid="{D4061CCF-D275-4D76-9A0F-61EA73C6A533}" showGridLines="0" printArea="1">
      <selection activeCell="I18" sqref="I18"/>
      <colBreaks count="1" manualBreakCount="1">
        <brk id="6" max="15" man="1"/>
      </colBreaks>
      <pageMargins left="0.25" right="0.25" top="0.75" bottom="0.75" header="0.3" footer="0.3"/>
      <pageSetup paperSize="9" scale="78" orientation="landscape" horizontalDpi="300" verticalDpi="300" r:id="rId56"/>
      <headerFooter>
        <oddFooter>&amp;C- &amp;P -</oddFooter>
      </headerFooter>
    </customSheetView>
    <customSheetView guid="{EDD10121-F027-40CB-A383-1ABBBA7824D4}" showGridLines="0" printArea="1">
      <selection activeCell="I18" sqref="I18"/>
      <colBreaks count="1" manualBreakCount="1">
        <brk id="6" max="15" man="1"/>
      </colBreaks>
      <pageMargins left="0.25" right="0.25" top="0.75" bottom="0.75" header="0.3" footer="0.3"/>
      <pageSetup paperSize="9" scale="78" orientation="portrait" horizontalDpi="300" verticalDpi="300" r:id="rId57"/>
      <headerFooter>
        <oddFooter>&amp;C- &amp;P -</oddFooter>
      </headerFooter>
    </customSheetView>
    <customSheetView guid="{D6BD57F8-F6EE-4534-8181-C57064A1B98C}" scale="115" showGridLines="0">
      <selection activeCell="A18" sqref="A18:E18"/>
      <colBreaks count="1" manualBreakCount="1">
        <brk id="6" max="15" man="1"/>
      </colBreaks>
      <pageMargins left="0.25" right="0.25" top="0.75" bottom="0.75" header="0.3" footer="0.3"/>
      <pageSetup paperSize="9" scale="78" orientation="portrait" horizontalDpi="300" verticalDpi="300" r:id="rId58"/>
      <headerFooter>
        <oddFooter>&amp;C- &amp;P -</oddFooter>
      </headerFooter>
    </customSheetView>
    <customSheetView guid="{277459B4-A39D-41CB-B2BE-AB6578293E76}" scale="115" showGridLines="0" printArea="1">
      <selection activeCell="A18" sqref="A18:E18"/>
      <colBreaks count="1" manualBreakCount="1">
        <brk id="6" max="15" man="1"/>
      </colBreaks>
      <pageMargins left="0.25" right="0.25" top="0.75" bottom="0.75" header="0.3" footer="0.3"/>
      <pageSetup paperSize="9" scale="78"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78" orientation="portrait" horizontalDpi="300" verticalDpi="300" r:id="rId60"/>
  <headerFooter>
    <oddFooter>&amp;C- &amp;P -</oddFooter>
  </headerFooter>
  <colBreaks count="1" manualBreakCount="1">
    <brk id="6" max="15" man="1"/>
  </colBreaks>
  <drawing r:id="rId6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3"/>
  <sheetViews>
    <sheetView showGridLines="0" zoomScaleNormal="100" zoomScaleSheetLayoutView="100" workbookViewId="0">
      <selection activeCell="G18" sqref="G18"/>
    </sheetView>
  </sheetViews>
  <sheetFormatPr defaultColWidth="9" defaultRowHeight="13.5"/>
  <cols>
    <col min="1" max="2" width="11.875" style="209" customWidth="1"/>
    <col min="3" max="6" width="14.625" style="209" customWidth="1"/>
    <col min="7" max="7" width="10.625" style="209" bestFit="1" customWidth="1"/>
    <col min="8" max="8" width="5.625" style="209" customWidth="1"/>
    <col min="9" max="16" width="9" style="209"/>
    <col min="17" max="17" width="9.25" style="209" bestFit="1" customWidth="1"/>
    <col min="18" max="19" width="9" style="209"/>
    <col min="20" max="20" width="13.125" style="209" customWidth="1"/>
    <col min="21" max="21" width="13.875" style="209" customWidth="1"/>
    <col min="22" max="22" width="6.875" style="209" customWidth="1"/>
    <col min="23" max="16384" width="9" style="209"/>
  </cols>
  <sheetData>
    <row r="1" spans="1:9">
      <c r="G1" s="271" t="s">
        <v>399</v>
      </c>
    </row>
    <row r="2" spans="1:9">
      <c r="A2" s="209" t="s">
        <v>1163</v>
      </c>
      <c r="I2" s="209" t="s">
        <v>1163</v>
      </c>
    </row>
    <row r="4" spans="1:9" ht="37.5" customHeight="1">
      <c r="A4" s="50" t="s">
        <v>343</v>
      </c>
      <c r="B4" s="50" t="s">
        <v>344</v>
      </c>
      <c r="C4" s="509" t="s">
        <v>1162</v>
      </c>
      <c r="D4" s="509" t="s">
        <v>1161</v>
      </c>
      <c r="E4" s="509" t="s">
        <v>1160</v>
      </c>
      <c r="F4" s="509" t="s">
        <v>1159</v>
      </c>
      <c r="G4" s="534"/>
    </row>
    <row r="5" spans="1:9" ht="22.5" customHeight="1">
      <c r="A5" s="509">
        <v>2010</v>
      </c>
      <c r="B5" s="506" t="s">
        <v>557</v>
      </c>
      <c r="C5" s="531">
        <v>4654725</v>
      </c>
      <c r="D5" s="530">
        <v>1932471</v>
      </c>
      <c r="E5" s="530">
        <v>578887</v>
      </c>
      <c r="F5" s="530">
        <v>1119087</v>
      </c>
      <c r="G5" s="534"/>
    </row>
    <row r="6" spans="1:9" ht="22.5" customHeight="1">
      <c r="A6" s="509">
        <v>2011</v>
      </c>
      <c r="B6" s="506" t="s">
        <v>580</v>
      </c>
      <c r="C6" s="531">
        <v>8026419</v>
      </c>
      <c r="D6" s="530">
        <v>3730869</v>
      </c>
      <c r="E6" s="530">
        <v>1110666</v>
      </c>
      <c r="F6" s="530">
        <v>2425452</v>
      </c>
      <c r="G6" s="502"/>
    </row>
    <row r="7" spans="1:9" ht="22.5" customHeight="1">
      <c r="A7" s="509">
        <v>2012</v>
      </c>
      <c r="B7" s="506" t="s">
        <v>345</v>
      </c>
      <c r="C7" s="531">
        <v>5597944</v>
      </c>
      <c r="D7" s="530">
        <v>2386997</v>
      </c>
      <c r="E7" s="530">
        <v>753904</v>
      </c>
      <c r="F7" s="530">
        <v>1864552</v>
      </c>
      <c r="G7" s="533"/>
    </row>
    <row r="8" spans="1:9" ht="22.5" customHeight="1">
      <c r="A8" s="509">
        <v>2013</v>
      </c>
      <c r="B8" s="506" t="s">
        <v>346</v>
      </c>
      <c r="C8" s="531">
        <v>5913291</v>
      </c>
      <c r="D8" s="530">
        <v>2497407</v>
      </c>
      <c r="E8" s="530">
        <v>747706</v>
      </c>
      <c r="F8" s="530">
        <v>1851193</v>
      </c>
      <c r="G8" s="532"/>
    </row>
    <row r="9" spans="1:9" ht="22.5" customHeight="1">
      <c r="A9" s="509">
        <v>2014</v>
      </c>
      <c r="B9" s="506" t="s">
        <v>347</v>
      </c>
      <c r="C9" s="531">
        <v>5630016</v>
      </c>
      <c r="D9" s="530">
        <v>2346649</v>
      </c>
      <c r="E9" s="530">
        <v>708466</v>
      </c>
      <c r="F9" s="530">
        <v>1790416</v>
      </c>
      <c r="G9" s="532"/>
    </row>
    <row r="10" spans="1:9" ht="22.5" customHeight="1">
      <c r="A10" s="509">
        <v>2015</v>
      </c>
      <c r="B10" s="506" t="s">
        <v>348</v>
      </c>
      <c r="C10" s="531">
        <v>5682351</v>
      </c>
      <c r="D10" s="530">
        <v>2371971</v>
      </c>
      <c r="E10" s="530">
        <v>687262</v>
      </c>
      <c r="F10" s="530">
        <v>1808358</v>
      </c>
    </row>
    <row r="11" spans="1:9" ht="22.5" customHeight="1">
      <c r="A11" s="505">
        <v>2016</v>
      </c>
      <c r="B11" s="506" t="s">
        <v>349</v>
      </c>
      <c r="C11" s="528">
        <v>5684836</v>
      </c>
      <c r="D11" s="527">
        <v>2342720</v>
      </c>
      <c r="E11" s="527">
        <v>659529</v>
      </c>
      <c r="F11" s="527">
        <v>1800792</v>
      </c>
    </row>
    <row r="12" spans="1:9" ht="22.5" customHeight="1">
      <c r="A12" s="509">
        <v>2017</v>
      </c>
      <c r="B12" s="506" t="s">
        <v>350</v>
      </c>
      <c r="C12" s="529">
        <v>5546311</v>
      </c>
      <c r="D12" s="529">
        <v>2331022</v>
      </c>
      <c r="E12" s="529">
        <v>641765</v>
      </c>
      <c r="F12" s="529">
        <v>1860595</v>
      </c>
    </row>
    <row r="13" spans="1:9" ht="22.5" customHeight="1">
      <c r="A13" s="505">
        <v>2018</v>
      </c>
      <c r="B13" s="506" t="s">
        <v>351</v>
      </c>
      <c r="C13" s="528">
        <v>5424151</v>
      </c>
      <c r="D13" s="527">
        <v>2269466</v>
      </c>
      <c r="E13" s="526">
        <v>637032</v>
      </c>
      <c r="F13" s="526">
        <v>1863888</v>
      </c>
    </row>
    <row r="14" spans="1:9" ht="22.5" customHeight="1">
      <c r="A14" s="505">
        <v>2019</v>
      </c>
      <c r="B14" s="504" t="s">
        <v>352</v>
      </c>
      <c r="C14" s="528">
        <v>5087234</v>
      </c>
      <c r="D14" s="527">
        <v>2118111</v>
      </c>
      <c r="E14" s="526">
        <v>606435</v>
      </c>
      <c r="F14" s="526">
        <v>1854890</v>
      </c>
    </row>
    <row r="15" spans="1:9" ht="22.5" customHeight="1">
      <c r="A15" s="498">
        <v>2020</v>
      </c>
      <c r="B15" s="498" t="s">
        <v>556</v>
      </c>
      <c r="C15" s="296">
        <v>4220936</v>
      </c>
      <c r="D15" s="296">
        <v>1771231</v>
      </c>
      <c r="E15" s="296">
        <v>499746</v>
      </c>
      <c r="F15" s="296">
        <v>1482276</v>
      </c>
    </row>
    <row r="16" spans="1:9" ht="22.5" customHeight="1">
      <c r="A16" s="525">
        <v>2021</v>
      </c>
      <c r="B16" s="525" t="s">
        <v>585</v>
      </c>
      <c r="C16" s="296">
        <v>4389967</v>
      </c>
      <c r="D16" s="296">
        <v>1845574</v>
      </c>
      <c r="E16" s="296">
        <v>504984</v>
      </c>
      <c r="F16" s="296">
        <v>1510388</v>
      </c>
    </row>
    <row r="17" spans="1:7" ht="22.5" customHeight="1">
      <c r="A17" s="525">
        <v>2022</v>
      </c>
      <c r="B17" s="525" t="s">
        <v>632</v>
      </c>
      <c r="C17" s="296">
        <v>4410394</v>
      </c>
      <c r="D17" s="296">
        <v>1850706</v>
      </c>
      <c r="E17" s="296">
        <v>533783</v>
      </c>
      <c r="F17" s="296">
        <v>1385845</v>
      </c>
    </row>
    <row r="18" spans="1:7" ht="22.5" customHeight="1">
      <c r="A18" s="525">
        <v>2023</v>
      </c>
      <c r="B18" s="525" t="s">
        <v>1593</v>
      </c>
      <c r="C18" s="296">
        <v>4496755</v>
      </c>
      <c r="D18" s="49">
        <v>1908731</v>
      </c>
      <c r="E18" s="49">
        <v>534182</v>
      </c>
      <c r="F18" s="49">
        <v>1429325</v>
      </c>
      <c r="G18" s="523"/>
    </row>
    <row r="19" spans="1:7" ht="22.5" customHeight="1">
      <c r="C19" s="1238"/>
      <c r="D19" s="524"/>
      <c r="E19" s="524"/>
      <c r="F19" s="524"/>
      <c r="G19" s="523"/>
    </row>
    <row r="20" spans="1:7" ht="22.5" customHeight="1">
      <c r="D20" s="524"/>
      <c r="E20" s="524"/>
      <c r="F20" s="524"/>
      <c r="G20" s="523"/>
    </row>
    <row r="21" spans="1:7" ht="22.5" customHeight="1"/>
    <row r="22" spans="1:7" ht="22.5" customHeight="1"/>
    <row r="23" spans="1:7" ht="22.5" customHeight="1"/>
  </sheetData>
  <customSheetViews>
    <customSheetView guid="{7638DF67-4320-4B2E-8CED-F30400A22A6F}"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1"/>
      <headerFooter>
        <oddFooter>&amp;C- &amp;P -</oddFooter>
      </headerFooter>
    </customSheetView>
    <customSheetView guid="{033C36F7-E1E4-46BF-954B-BBA7310CE75C}" scale="115" showGridLines="0">
      <selection activeCell="G1" sqref="G1"/>
      <colBreaks count="1" manualBreakCount="1">
        <brk id="7" max="19" man="1"/>
      </colBreaks>
      <pageMargins left="0.25" right="0.25" top="0.75" bottom="0.75" header="0.3" footer="0.3"/>
      <pageSetup paperSize="9" scale="77" orientation="portrait" horizontalDpi="300" verticalDpi="300" r:id="rId2"/>
      <headerFooter>
        <oddFooter>&amp;C- &amp;P -</oddFooter>
      </headerFooter>
    </customSheetView>
    <customSheetView guid="{36472B0F-2A8F-4437-8A5B-DB8B4B6E968E}"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
      <headerFooter>
        <oddFooter>&amp;C- &amp;P -</oddFooter>
      </headerFooter>
    </customSheetView>
    <customSheetView guid="{2D0A6E8D-0408-4801-8FAA-C5FD88FF0EC2}" scale="115" showGridLines="0">
      <selection activeCell="G1" sqref="G1"/>
      <colBreaks count="1" manualBreakCount="1">
        <brk id="7" max="19" man="1"/>
      </colBreaks>
      <pageMargins left="0.25" right="0.25" top="0.75" bottom="0.75" header="0.3" footer="0.3"/>
      <pageSetup paperSize="9" scale="77" orientation="portrait" horizontalDpi="300" verticalDpi="300" r:id="rId4"/>
      <headerFooter>
        <oddFooter>&amp;C- &amp;P -</oddFooter>
      </headerFooter>
    </customSheetView>
    <customSheetView guid="{CCAE2F8D-A096-471A-A5DB-761473E75C80}"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5"/>
      <headerFooter>
        <oddFooter>&amp;C- &amp;P -</oddFooter>
      </headerFooter>
    </customSheetView>
    <customSheetView guid="{A70FDA42-82B2-4F14-8984-2E2044C05861}" scale="115" showGridLines="0">
      <selection activeCell="G1" sqref="G1"/>
      <colBreaks count="1" manualBreakCount="1">
        <brk id="7" max="19" man="1"/>
      </colBreaks>
      <pageMargins left="0.25" right="0.25" top="0.75" bottom="0.75" header="0.3" footer="0.3"/>
      <pageSetup paperSize="9" scale="77" orientation="portrait" horizontalDpi="300" verticalDpi="300" r:id="rId6"/>
      <headerFooter>
        <oddFooter>&amp;C- &amp;P -</oddFooter>
      </headerFooter>
    </customSheetView>
    <customSheetView guid="{F8F8F397-D6A3-4BD0-9E53-3D39483D1CBF}" scale="115" showGridLines="0">
      <selection activeCell="G1" sqref="G1"/>
      <colBreaks count="1" manualBreakCount="1">
        <brk id="7" max="19" man="1"/>
      </colBreaks>
      <pageMargins left="0.25" right="0.25" top="0.75" bottom="0.75" header="0.3" footer="0.3"/>
      <pageSetup paperSize="9" scale="77" orientation="portrait" horizontalDpi="300" verticalDpi="300" r:id="rId7"/>
      <headerFooter>
        <oddFooter>&amp;C- &amp;P -</oddFooter>
      </headerFooter>
    </customSheetView>
    <customSheetView guid="{D673FFEC-E07D-49B9-A0FC-BCF5FDFD2C67}" scale="115" showGridLines="0">
      <selection activeCell="G1" sqref="G1"/>
      <colBreaks count="1" manualBreakCount="1">
        <brk id="7" max="19" man="1"/>
      </colBreaks>
      <pageMargins left="0.25" right="0.25" top="0.75" bottom="0.75" header="0.3" footer="0.3"/>
      <pageSetup paperSize="9" scale="77" orientation="portrait" horizontalDpi="300" verticalDpi="300" r:id="rId8"/>
      <headerFooter>
        <oddFooter>&amp;C- &amp;P -</oddFooter>
      </headerFooter>
    </customSheetView>
    <customSheetView guid="{EE98275F-E3BA-4A7E-BE2A-0F7F35847352}"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9"/>
      <headerFooter>
        <oddFooter>&amp;C- &amp;P -</oddFooter>
      </headerFooter>
    </customSheetView>
    <customSheetView guid="{97E03D02-D480-4666-A6E1-59D4144B3FD9}" scale="115" showGridLines="0" printArea="1">
      <colBreaks count="1" manualBreakCount="1">
        <brk id="7" max="19" man="1"/>
      </colBreaks>
      <pageMargins left="0.25" right="0.25" top="0.75" bottom="0.75" header="0.3" footer="0.3"/>
      <pageSetup paperSize="9" scale="77" orientation="portrait" horizontalDpi="300" verticalDpi="300" r:id="rId10"/>
      <headerFooter>
        <oddFooter>&amp;C- &amp;P -</oddFooter>
      </headerFooter>
    </customSheetView>
    <customSheetView guid="{9A3FFD83-48B2-47DA-8A5E-53892F5AF928}"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11"/>
      <headerFooter>
        <oddFooter>&amp;C- &amp;P -</oddFooter>
      </headerFooter>
    </customSheetView>
    <customSheetView guid="{717D5D0E-03BD-42FE-B02F-A9FF9CADF1A5}" scale="115" showGridLines="0">
      <selection activeCell="G1" sqref="G1"/>
      <colBreaks count="1" manualBreakCount="1">
        <brk id="7" max="19" man="1"/>
      </colBreaks>
      <pageMargins left="0.25" right="0.25" top="0.75" bottom="0.75" header="0.3" footer="0.3"/>
      <pageSetup paperSize="9" scale="77" orientation="portrait" horizontalDpi="300" verticalDpi="300" r:id="rId12"/>
      <headerFooter>
        <oddFooter>&amp;C- &amp;P -</oddFooter>
      </headerFooter>
    </customSheetView>
    <customSheetView guid="{30A2590E-B68F-488E-B4E2-55E3D8A53AAC}" scale="115" showGridLines="0">
      <selection activeCell="G1" sqref="G1"/>
      <colBreaks count="1" manualBreakCount="1">
        <brk id="7" max="19" man="1"/>
      </colBreaks>
      <pageMargins left="0.25" right="0.25" top="0.75" bottom="0.75" header="0.3" footer="0.3"/>
      <pageSetup paperSize="9" scale="77" orientation="portrait" horizontalDpi="300" verticalDpi="300" r:id="rId13"/>
      <headerFooter>
        <oddFooter>&amp;C- &amp;P -</oddFooter>
      </headerFooter>
    </customSheetView>
    <customSheetView guid="{031DD57E-C293-423A-8DF7-B2FDC9241663}" scale="115" showGridLines="0">
      <selection activeCell="G1" sqref="G1"/>
      <colBreaks count="1" manualBreakCount="1">
        <brk id="7" max="19" man="1"/>
      </colBreaks>
      <pageMargins left="0.25" right="0.25" top="0.75" bottom="0.75" header="0.3" footer="0.3"/>
      <pageSetup paperSize="9" scale="77" orientation="portrait" horizontalDpi="300" verticalDpi="300" r:id="rId14"/>
      <headerFooter>
        <oddFooter>&amp;C- &amp;P -</oddFooter>
      </headerFooter>
    </customSheetView>
    <customSheetView guid="{F9B3178F-FE3C-420E-BE2A-18A94A5552B8}" scale="115" showGridLines="0">
      <selection activeCell="G1" sqref="G1"/>
      <colBreaks count="1" manualBreakCount="1">
        <brk id="7" max="19" man="1"/>
      </colBreaks>
      <pageMargins left="0.25" right="0.25" top="0.75" bottom="0.75" header="0.3" footer="0.3"/>
      <pageSetup paperSize="9" scale="77" orientation="portrait" horizontalDpi="300" verticalDpi="300" r:id="rId15"/>
      <headerFooter>
        <oddFooter>&amp;C- &amp;P -</oddFooter>
      </headerFooter>
    </customSheetView>
    <customSheetView guid="{F314B098-4B95-4B92-8423-CB04A69922DF}" scale="115" showGridLines="0" printArea="1">
      <colBreaks count="1" manualBreakCount="1">
        <brk id="7" max="19" man="1"/>
      </colBreaks>
      <pageMargins left="0.25" right="0.25" top="0.75" bottom="0.75" header="0.3" footer="0.3"/>
      <pageSetup paperSize="9" scale="77" orientation="portrait" horizontalDpi="300" verticalDpi="300" r:id="rId16"/>
      <headerFooter>
        <oddFooter>&amp;C- &amp;P -</oddFooter>
      </headerFooter>
    </customSheetView>
    <customSheetView guid="{BBA60712-7519-46EB-A3CF-B043CF2D8D90}" scale="115" showGridLines="0" printArea="1">
      <colBreaks count="1" manualBreakCount="1">
        <brk id="7" max="19" man="1"/>
      </colBreaks>
      <pageMargins left="0.25" right="0.25" top="0.75" bottom="0.75" header="0.3" footer="0.3"/>
      <pageSetup paperSize="9" scale="77" orientation="portrait" horizontalDpi="300" verticalDpi="300" r:id="rId17"/>
      <headerFooter>
        <oddFooter>&amp;C- &amp;P -</oddFooter>
      </headerFooter>
    </customSheetView>
    <customSheetView guid="{FAEA9D20-506D-4159-8291-B8ED06C29A08}" scale="115" showGridLines="0">
      <colBreaks count="1" manualBreakCount="1">
        <brk id="7" max="19" man="1"/>
      </colBreaks>
      <pageMargins left="0.25" right="0.25" top="0.75" bottom="0.75" header="0.3" footer="0.3"/>
      <pageSetup paperSize="9" scale="77" orientation="portrait" horizontalDpi="300" verticalDpi="300" r:id="rId18"/>
      <headerFooter>
        <oddFooter>&amp;C- &amp;P -</oddFooter>
      </headerFooter>
    </customSheetView>
    <customSheetView guid="{499C3B7B-ECFB-4FFB-BA0B-0B7B9DCC326F}" scale="115" showGridLines="0" printArea="1">
      <colBreaks count="1" manualBreakCount="1">
        <brk id="7" max="19" man="1"/>
      </colBreaks>
      <pageMargins left="0.25" right="0.25" top="0.75" bottom="0.75" header="0.3" footer="0.3"/>
      <pageSetup paperSize="9" scale="77" orientation="portrait" horizontalDpi="300" verticalDpi="300" r:id="rId19"/>
      <headerFooter>
        <oddFooter>&amp;C- &amp;P -</oddFooter>
      </headerFooter>
    </customSheetView>
    <customSheetView guid="{582EB886-5348-41F7-B6C3-7D5782D3ACD9}" scale="115" showGridLines="0">
      <colBreaks count="1" manualBreakCount="1">
        <brk id="7" max="19" man="1"/>
      </colBreaks>
      <pageMargins left="0.25" right="0.25" top="0.75" bottom="0.75" header="0.3" footer="0.3"/>
      <pageSetup paperSize="9" scale="77" orientation="portrait" horizontalDpi="300" verticalDpi="300" r:id="rId20"/>
      <headerFooter>
        <oddFooter>&amp;C- &amp;P -</oddFooter>
      </headerFooter>
    </customSheetView>
    <customSheetView guid="{67A28A89-E198-4A6E-809F-7C1EE1D592B0}" scale="115" showGridLines="0" printArea="1">
      <colBreaks count="1" manualBreakCount="1">
        <brk id="7" max="19" man="1"/>
      </colBreaks>
      <pageMargins left="0.25" right="0.25" top="0.75" bottom="0.75" header="0.3" footer="0.3"/>
      <pageSetup paperSize="9" scale="77" orientation="portrait" horizontalDpi="300" verticalDpi="300" r:id="rId21"/>
      <headerFooter>
        <oddFooter>&amp;C- &amp;P -</oddFooter>
      </headerFooter>
    </customSheetView>
    <customSheetView guid="{CED0B8D9-B004-48AD-A858-70C151F3F6A0}" scale="115" showGridLines="0">
      <colBreaks count="1" manualBreakCount="1">
        <brk id="7" max="19" man="1"/>
      </colBreaks>
      <pageMargins left="0.25" right="0.25" top="0.75" bottom="0.75" header="0.3" footer="0.3"/>
      <pageSetup paperSize="9" scale="77" orientation="portrait" horizontalDpi="300" verticalDpi="300" r:id="rId22"/>
      <headerFooter>
        <oddFooter>&amp;C- &amp;P -</oddFooter>
      </headerFooter>
    </customSheetView>
    <customSheetView guid="{76A99285-706C-47CC-88FC-63EDE717FCB7}" scale="115" showGridLines="0">
      <colBreaks count="1" manualBreakCount="1">
        <brk id="7" max="19" man="1"/>
      </colBreaks>
      <pageMargins left="0.25" right="0.25" top="0.75" bottom="0.75" header="0.3" footer="0.3"/>
      <pageSetup paperSize="9" scale="77" orientation="portrait" horizontalDpi="300" verticalDpi="300" r:id="rId23"/>
      <headerFooter>
        <oddFooter>&amp;C- &amp;P -</oddFooter>
      </headerFooter>
    </customSheetView>
    <customSheetView guid="{00865AC3-5823-4499-87D6-A32864153DFC}" scale="115" showGridLines="0">
      <colBreaks count="1" manualBreakCount="1">
        <brk id="7" max="19" man="1"/>
      </colBreaks>
      <pageMargins left="0.25" right="0.25" top="0.75" bottom="0.75" header="0.3" footer="0.3"/>
      <pageSetup paperSize="9" scale="77" orientation="portrait" horizontalDpi="300" verticalDpi="300" r:id="rId24"/>
      <headerFooter>
        <oddFooter>&amp;C- &amp;P -</oddFooter>
      </headerFooter>
    </customSheetView>
    <customSheetView guid="{441DB8A6-A33C-419D-875A-3F2FFBE6E0E8}" scale="115" showGridLines="0">
      <colBreaks count="1" manualBreakCount="1">
        <brk id="7" max="19" man="1"/>
      </colBreaks>
      <pageMargins left="0.25" right="0.25" top="0.75" bottom="0.75" header="0.3" footer="0.3"/>
      <pageSetup paperSize="9" scale="77" orientation="portrait" horizontalDpi="300" verticalDpi="300" r:id="rId25"/>
      <headerFooter>
        <oddFooter>&amp;C- &amp;P -</oddFooter>
      </headerFooter>
    </customSheetView>
    <customSheetView guid="{2BC28E4B-9C81-4843-8B55-63150A8DD92B}" scale="115" showGridLines="0">
      <colBreaks count="1" manualBreakCount="1">
        <brk id="7" max="19" man="1"/>
      </colBreaks>
      <pageMargins left="0.25" right="0.25" top="0.75" bottom="0.75" header="0.3" footer="0.3"/>
      <pageSetup paperSize="9" scale="77" orientation="portrait" horizontalDpi="300" verticalDpi="300" r:id="rId26"/>
      <headerFooter>
        <oddFooter>&amp;C- &amp;P -</oddFooter>
      </headerFooter>
    </customSheetView>
    <customSheetView guid="{CEC8D9A4-667A-441A-B348-38BA69B851DA}" scale="115" showGridLines="0">
      <colBreaks count="1" manualBreakCount="1">
        <brk id="7" max="19" man="1"/>
      </colBreaks>
      <pageMargins left="0.25" right="0.25" top="0.75" bottom="0.75" header="0.3" footer="0.3"/>
      <pageSetup paperSize="9" scale="77" orientation="portrait" horizontalDpi="300" verticalDpi="300" r:id="rId27"/>
      <headerFooter>
        <oddFooter>&amp;C- &amp;P -</oddFooter>
      </headerFooter>
    </customSheetView>
    <customSheetView guid="{84F041DC-148A-40FE-A6D1-68C2D054DF55}" scale="115" showGridLines="0">
      <colBreaks count="1" manualBreakCount="1">
        <brk id="7" max="19" man="1"/>
      </colBreaks>
      <pageMargins left="0.25" right="0.25" top="0.75" bottom="0.75" header="0.3" footer="0.3"/>
      <pageSetup paperSize="9" scale="77" orientation="portrait" horizontalDpi="300" verticalDpi="300" r:id="rId28"/>
      <headerFooter>
        <oddFooter>&amp;C- &amp;P -</oddFooter>
      </headerFooter>
    </customSheetView>
    <customSheetView guid="{EA8DD5C4-37CD-4D83-93C6-8AAE3FA22626}" scale="115" showGridLines="0">
      <colBreaks count="1" manualBreakCount="1">
        <brk id="7" max="19" man="1"/>
      </colBreaks>
      <pageMargins left="0.25" right="0.25" top="0.75" bottom="0.75" header="0.3" footer="0.3"/>
      <pageSetup paperSize="9" scale="77" orientation="portrait" horizontalDpi="300" verticalDpi="300" r:id="rId29"/>
      <headerFooter>
        <oddFooter>&amp;C- &amp;P -</oddFooter>
      </headerFooter>
    </customSheetView>
    <customSheetView guid="{EB719729-E4E7-4A6B-A0F2-B45634A8A39C}" scale="115" showGridLines="0">
      <colBreaks count="1" manualBreakCount="1">
        <brk id="7" max="19" man="1"/>
      </colBreaks>
      <pageMargins left="0.25" right="0.25" top="0.75" bottom="0.75" header="0.3" footer="0.3"/>
      <pageSetup paperSize="9" scale="77" orientation="portrait" horizontalDpi="300" verticalDpi="300" r:id="rId30"/>
      <headerFooter>
        <oddFooter>&amp;C- &amp;P -</oddFooter>
      </headerFooter>
    </customSheetView>
    <customSheetView guid="{3BCE3315-BEC0-4AD9-A818-0BC0D795FE7B}" scale="115" showGridLines="0" printArea="1">
      <colBreaks count="1" manualBreakCount="1">
        <brk id="7" max="19" man="1"/>
      </colBreaks>
      <pageMargins left="0.25" right="0.25" top="0.75" bottom="0.75" header="0.3" footer="0.3"/>
      <pageSetup paperSize="9" scale="77" orientation="portrait" horizontalDpi="300" verticalDpi="300" r:id="rId31"/>
      <headerFooter>
        <oddFooter>&amp;C- &amp;P -</oddFooter>
      </headerFooter>
    </customSheetView>
    <customSheetView guid="{D5E8139D-26D3-42E5-96BB-6121322C48CB}" scale="115" showGridLines="0">
      <colBreaks count="1" manualBreakCount="1">
        <brk id="7" max="19" man="1"/>
      </colBreaks>
      <pageMargins left="0.25" right="0.25" top="0.75" bottom="0.75" header="0.3" footer="0.3"/>
      <pageSetup paperSize="9" scale="77" orientation="portrait" horizontalDpi="300" verticalDpi="300" r:id="rId32"/>
      <headerFooter>
        <oddFooter>&amp;C- &amp;P -</oddFooter>
      </headerFooter>
    </customSheetView>
    <customSheetView guid="{A7A537DD-3639-4028-8374-24EF93F7F50D}" scale="115" showGridLines="0" printArea="1">
      <colBreaks count="1" manualBreakCount="1">
        <brk id="7" max="19" man="1"/>
      </colBreaks>
      <pageMargins left="0.25" right="0.25" top="0.75" bottom="0.75" header="0.3" footer="0.3"/>
      <pageSetup paperSize="9" scale="77" orientation="portrait" horizontalDpi="300" verticalDpi="300" r:id="rId33"/>
      <headerFooter>
        <oddFooter>&amp;C- &amp;P -</oddFooter>
      </headerFooter>
    </customSheetView>
    <customSheetView guid="{0B51740E-E870-447D-82CF-F9426A0FDB8A}" scale="115" showGridLines="0">
      <colBreaks count="1" manualBreakCount="1">
        <brk id="7" max="19" man="1"/>
      </colBreaks>
      <pageMargins left="0.25" right="0.25" top="0.75" bottom="0.75" header="0.3" footer="0.3"/>
      <pageSetup paperSize="9" scale="77" orientation="portrait" horizontalDpi="300" verticalDpi="300" r:id="rId34"/>
      <headerFooter>
        <oddFooter>&amp;C- &amp;P -</oddFooter>
      </headerFooter>
    </customSheetView>
    <customSheetView guid="{B25978DA-B72A-4DF3-B7F6-0B7323E18582}" scale="115" showGridLines="0">
      <colBreaks count="1" manualBreakCount="1">
        <brk id="7" max="19" man="1"/>
      </colBreaks>
      <pageMargins left="0.25" right="0.25" top="0.75" bottom="0.75" header="0.3" footer="0.3"/>
      <pageSetup paperSize="9" scale="77" orientation="portrait" horizontalDpi="300" verticalDpi="300" r:id="rId35"/>
      <headerFooter>
        <oddFooter>&amp;C- &amp;P -</oddFooter>
      </headerFooter>
    </customSheetView>
    <customSheetView guid="{1FD8CC80-ABBD-4004-965D-7C3A94C6060A}"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6"/>
      <headerFooter>
        <oddFooter>&amp;C- &amp;P -</oddFooter>
      </headerFooter>
    </customSheetView>
    <customSheetView guid="{4B3B3520-A8B7-4246-A658-5E3046C11156}"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7"/>
      <headerFooter>
        <oddFooter>&amp;C- &amp;P -</oddFooter>
      </headerFooter>
    </customSheetView>
    <customSheetView guid="{8AC86257-3275-45B0-9EB5-FCC978284538}" scale="115" showGridLines="0">
      <selection activeCell="G1" sqref="G1"/>
      <colBreaks count="1" manualBreakCount="1">
        <brk id="7" max="19" man="1"/>
      </colBreaks>
      <pageMargins left="0.25" right="0.25" top="0.75" bottom="0.75" header="0.3" footer="0.3"/>
      <pageSetup paperSize="9" scale="77" orientation="portrait" horizontalDpi="300" verticalDpi="300" r:id="rId38"/>
      <headerFooter>
        <oddFooter>&amp;C- &amp;P -</oddFooter>
      </headerFooter>
    </customSheetView>
    <customSheetView guid="{E45D6C9F-29CA-4814-BB11-FCF7794E8FD9}"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9"/>
      <headerFooter>
        <oddFooter>&amp;C- &amp;P -</oddFooter>
      </headerFooter>
    </customSheetView>
    <customSheetView guid="{8B4E2514-D1F2-4DC0-817C-9C588D7DCCCB}"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40"/>
      <headerFooter>
        <oddFooter>&amp;C- &amp;P -</oddFooter>
      </headerFooter>
    </customSheetView>
    <customSheetView guid="{C0326AA0-4A84-4874-8CF5-FBF582EDE8E4}"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41"/>
      <headerFooter>
        <oddFooter>&amp;C- &amp;P -</oddFooter>
      </headerFooter>
    </customSheetView>
    <customSheetView guid="{59B93C71-A242-4D48-B468-4BF3F954629F}"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42"/>
      <headerFooter>
        <oddFooter>&amp;C- &amp;P -</oddFooter>
      </headerFooter>
    </customSheetView>
    <customSheetView guid="{1E58E4D1-4C75-4B8C-BEB1-17A46DD86746}" scale="115" showGridLines="0">
      <selection activeCell="G1" sqref="G1"/>
      <colBreaks count="1" manualBreakCount="1">
        <brk id="7" max="19" man="1"/>
      </colBreaks>
      <pageMargins left="0.25" right="0.25" top="0.75" bottom="0.75" header="0.3" footer="0.3"/>
      <pageSetup paperSize="9" scale="77" orientation="portrait" horizontalDpi="300" verticalDpi="300" r:id="rId43"/>
      <headerFooter>
        <oddFooter>&amp;C- &amp;P -</oddFooter>
      </headerFooter>
    </customSheetView>
    <customSheetView guid="{D71B0015-E1E5-4683-BC96-4B8372B0A92C}"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44"/>
      <headerFooter>
        <oddFooter>&amp;C- &amp;P -</oddFooter>
      </headerFooter>
    </customSheetView>
    <customSheetView guid="{7A9295A9-5D4A-4252-8AE5-EAA229FB3161}"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45"/>
      <headerFooter>
        <oddFooter>&amp;C- &amp;P -</oddFooter>
      </headerFooter>
    </customSheetView>
    <customSheetView guid="{034C4040-D496-4677-9760-C8AFC8A3816C}" scale="115" showGridLines="0">
      <selection activeCell="G1" sqref="G1"/>
      <colBreaks count="1" manualBreakCount="1">
        <brk id="7" max="19" man="1"/>
      </colBreaks>
      <pageMargins left="0.25" right="0.25" top="0.75" bottom="0.75" header="0.3" footer="0.3"/>
      <pageSetup paperSize="9" scale="77" orientation="portrait" horizontalDpi="300" verticalDpi="300" r:id="rId46"/>
      <headerFooter>
        <oddFooter>&amp;C- &amp;P -</oddFooter>
      </headerFooter>
    </customSheetView>
    <customSheetView guid="{430D13A4-4EC3-4F3B-94F5-67B604D20D98}"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47"/>
      <headerFooter>
        <oddFooter>&amp;C- &amp;P -</oddFooter>
      </headerFooter>
    </customSheetView>
    <customSheetView guid="{337CCED3-5E6B-4E3D-BC98-489707EF974E}"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48"/>
      <headerFooter>
        <oddFooter>&amp;C- &amp;P -</oddFooter>
      </headerFooter>
    </customSheetView>
    <customSheetView guid="{0EDD8A79-DA95-4C03-AB90-8EF8BEF7366A}" scale="115" showGridLines="0">
      <selection activeCell="G1" sqref="G1"/>
      <colBreaks count="1" manualBreakCount="1">
        <brk id="7" max="19" man="1"/>
      </colBreaks>
      <pageMargins left="0.25" right="0.25" top="0.75" bottom="0.75" header="0.3" footer="0.3"/>
      <pageSetup paperSize="9" scale="77" orientation="portrait" horizontalDpi="300" verticalDpi="300" r:id="rId49"/>
      <headerFooter>
        <oddFooter>&amp;C- &amp;P -</oddFooter>
      </headerFooter>
    </customSheetView>
    <customSheetView guid="{214495F1-9B71-47E5-887D-A07A1A95C8B8}" scale="115" showGridLines="0">
      <selection activeCell="G1" sqref="G1"/>
      <colBreaks count="1" manualBreakCount="1">
        <brk id="7" max="19" man="1"/>
      </colBreaks>
      <pageMargins left="0.25" right="0.25" top="0.75" bottom="0.75" header="0.3" footer="0.3"/>
      <pageSetup paperSize="9" scale="77" orientation="portrait" horizontalDpi="300" verticalDpi="300" r:id="rId50"/>
      <headerFooter>
        <oddFooter>&amp;C- &amp;P -</oddFooter>
      </headerFooter>
    </customSheetView>
    <customSheetView guid="{CD8CBEF9-02F2-47BF-8155-972E366007BB}"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51"/>
      <headerFooter>
        <oddFooter>&amp;C- &amp;P -</oddFooter>
      </headerFooter>
    </customSheetView>
    <customSheetView guid="{BD61EDB6-A93F-4890-AEDE-32E26E64EB3F}"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52"/>
      <headerFooter>
        <oddFooter>&amp;C- &amp;P -</oddFooter>
      </headerFooter>
    </customSheetView>
    <customSheetView guid="{2551149C-B400-4FF7-9C66-7D38AF192CD3}" scale="115" showGridLines="0">
      <selection activeCell="G1" sqref="G1"/>
      <colBreaks count="1" manualBreakCount="1">
        <brk id="7" max="19" man="1"/>
      </colBreaks>
      <pageMargins left="0.25" right="0.25" top="0.75" bottom="0.75" header="0.3" footer="0.3"/>
      <pageSetup paperSize="9" scale="77" orientation="portrait" horizontalDpi="300" verticalDpi="300" r:id="rId53"/>
      <headerFooter>
        <oddFooter>&amp;C- &amp;P -</oddFooter>
      </headerFooter>
    </customSheetView>
    <customSheetView guid="{F0A88F7F-B050-44D2-9557-2B68B424EAF3}" scale="115" showGridLines="0">
      <selection activeCell="G1" sqref="G1"/>
      <colBreaks count="1" manualBreakCount="1">
        <brk id="7" max="19" man="1"/>
      </colBreaks>
      <pageMargins left="0.25" right="0.25" top="0.75" bottom="0.75" header="0.3" footer="0.3"/>
      <pageSetup paperSize="9" scale="77" orientation="portrait" horizontalDpi="300" verticalDpi="300" r:id="rId54"/>
      <headerFooter>
        <oddFooter>&amp;C- &amp;P -</oddFooter>
      </headerFooter>
    </customSheetView>
    <customSheetView guid="{2868789A-41EF-4245-B3C9-D4B5F666F8F4}"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55"/>
      <headerFooter>
        <oddFooter>&amp;C- &amp;P -</oddFooter>
      </headerFooter>
    </customSheetView>
    <customSheetView guid="{D4061CCF-D275-4D76-9A0F-61EA73C6A533}"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56"/>
      <headerFooter>
        <oddFooter>&amp;C- &amp;P -</oddFooter>
      </headerFooter>
    </customSheetView>
    <customSheetView guid="{EDD10121-F027-40CB-A383-1ABBBA7824D4}"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57"/>
      <headerFooter>
        <oddFooter>&amp;C- &amp;P -</oddFooter>
      </headerFooter>
    </customSheetView>
    <customSheetView guid="{D6BD57F8-F6EE-4534-8181-C57064A1B98C}" scale="115" showGridLines="0" topLeftCell="E2">
      <selection activeCell="R18" sqref="R18"/>
      <colBreaks count="1" manualBreakCount="1">
        <brk id="7" max="19" man="1"/>
      </colBreaks>
      <pageMargins left="0.25" right="0.25" top="0.75" bottom="0.75" header="0.3" footer="0.3"/>
      <pageSetup paperSize="9" scale="77" orientation="portrait" horizontalDpi="300" verticalDpi="300" r:id="rId58"/>
      <headerFooter>
        <oddFooter>&amp;C- &amp;P -</oddFooter>
      </headerFooter>
    </customSheetView>
    <customSheetView guid="{277459B4-A39D-41CB-B2BE-AB6578293E76}" scale="115" showGridLines="0" printArea="1" topLeftCell="E2">
      <selection activeCell="R18" sqref="R18"/>
      <colBreaks count="1" manualBreakCount="1">
        <brk id="7" max="19" man="1"/>
      </colBreaks>
      <pageMargins left="0.25" right="0.25" top="0.75" bottom="0.75" header="0.3" footer="0.3"/>
      <pageSetup paperSize="9" scale="77" orientation="portrait" horizontalDpi="300" verticalDpi="300" r:id="rId59"/>
      <headerFooter>
        <oddFooter>&amp;C- &amp;P -</oddFooter>
      </headerFooter>
    </customSheetView>
  </customSheetViews>
  <phoneticPr fontId="7"/>
  <hyperlinks>
    <hyperlink ref="G1" location="目次!A1" display="目次へ戻る"/>
  </hyperlinks>
  <pageMargins left="0.25" right="0.25" top="0.75" bottom="0.75" header="0.3" footer="0.3"/>
  <pageSetup paperSize="9" scale="77" orientation="portrait" horizontalDpi="300" verticalDpi="300" r:id="rId60"/>
  <headerFooter>
    <oddFooter>&amp;C- &amp;P -</oddFooter>
  </headerFooter>
  <colBreaks count="1" manualBreakCount="1">
    <brk id="7" max="19" man="1"/>
  </colBreaks>
  <drawing r:id="rId6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U30"/>
  <sheetViews>
    <sheetView showGridLines="0" zoomScaleNormal="115" zoomScaleSheetLayoutView="100" workbookViewId="0">
      <selection activeCell="G22" sqref="G22"/>
    </sheetView>
  </sheetViews>
  <sheetFormatPr defaultColWidth="9" defaultRowHeight="13.5"/>
  <cols>
    <col min="1" max="2" width="11.875" style="209" customWidth="1"/>
    <col min="3" max="7" width="14.625" style="209" customWidth="1"/>
    <col min="8" max="8" width="12.125" style="209" customWidth="1"/>
    <col min="9" max="9" width="5.875" style="209" customWidth="1"/>
    <col min="10" max="17" width="9" style="209"/>
    <col min="18" max="18" width="9.25" style="209" bestFit="1" customWidth="1"/>
    <col min="19" max="20" width="9" style="209"/>
    <col min="21" max="21" width="13.125" style="209" customWidth="1"/>
    <col min="22" max="22" width="13.875" style="209" customWidth="1"/>
    <col min="23" max="23" width="6.875" style="209" customWidth="1"/>
    <col min="24" max="16384" width="9" style="209"/>
  </cols>
  <sheetData>
    <row r="1" spans="1:10">
      <c r="C1" s="323"/>
      <c r="D1" s="536"/>
      <c r="E1" s="536"/>
      <c r="F1" s="536"/>
      <c r="H1" s="537" t="s">
        <v>399</v>
      </c>
    </row>
    <row r="2" spans="1:10">
      <c r="A2" s="209" t="s">
        <v>1169</v>
      </c>
      <c r="D2" s="374"/>
      <c r="E2" s="374"/>
      <c r="F2" s="374"/>
      <c r="G2" s="536"/>
      <c r="H2" s="536"/>
      <c r="J2" s="209" t="s">
        <v>1169</v>
      </c>
    </row>
    <row r="4" spans="1:10" ht="37.5" customHeight="1">
      <c r="A4" s="50" t="s">
        <v>83</v>
      </c>
      <c r="B4" s="50" t="s">
        <v>332</v>
      </c>
      <c r="C4" s="50" t="s">
        <v>1168</v>
      </c>
      <c r="D4" s="50" t="s">
        <v>1167</v>
      </c>
      <c r="E4" s="50" t="s">
        <v>1166</v>
      </c>
      <c r="F4" s="50" t="s">
        <v>1165</v>
      </c>
      <c r="G4" s="92" t="s">
        <v>1164</v>
      </c>
      <c r="H4" s="19"/>
    </row>
    <row r="5" spans="1:10" ht="22.5" customHeight="1">
      <c r="A5" s="51">
        <v>2010</v>
      </c>
      <c r="B5" s="51" t="s">
        <v>106</v>
      </c>
      <c r="C5" s="367">
        <v>127058</v>
      </c>
      <c r="D5" s="367">
        <v>4835</v>
      </c>
      <c r="E5" s="367">
        <v>9118</v>
      </c>
      <c r="F5" s="367">
        <v>687</v>
      </c>
      <c r="G5" s="367">
        <v>1145</v>
      </c>
      <c r="H5" s="369"/>
    </row>
    <row r="6" spans="1:10" ht="22.5" customHeight="1">
      <c r="A6" s="51" t="s">
        <v>364</v>
      </c>
      <c r="B6" s="51" t="s">
        <v>107</v>
      </c>
      <c r="C6" s="367">
        <v>149265</v>
      </c>
      <c r="D6" s="367">
        <v>8573</v>
      </c>
      <c r="E6" s="367">
        <v>10661</v>
      </c>
      <c r="F6" s="367">
        <v>938</v>
      </c>
      <c r="G6" s="367">
        <v>1360</v>
      </c>
      <c r="H6" s="535"/>
    </row>
    <row r="7" spans="1:10" ht="22.5" customHeight="1">
      <c r="A7" s="51" t="s">
        <v>626</v>
      </c>
      <c r="B7" s="51" t="s">
        <v>108</v>
      </c>
      <c r="C7" s="367">
        <v>159799</v>
      </c>
      <c r="D7" s="367">
        <v>7149</v>
      </c>
      <c r="E7" s="367">
        <v>10285</v>
      </c>
      <c r="F7" s="367">
        <v>1028</v>
      </c>
      <c r="G7" s="367">
        <v>1380</v>
      </c>
      <c r="H7" s="535"/>
    </row>
    <row r="8" spans="1:10" ht="22.5" customHeight="1">
      <c r="A8" s="51" t="s">
        <v>1598</v>
      </c>
      <c r="B8" s="51" t="s">
        <v>109</v>
      </c>
      <c r="C8" s="367">
        <v>156384</v>
      </c>
      <c r="D8" s="367">
        <v>5832</v>
      </c>
      <c r="E8" s="367">
        <v>10412</v>
      </c>
      <c r="F8" s="367">
        <v>934</v>
      </c>
      <c r="G8" s="367">
        <v>1447</v>
      </c>
      <c r="H8" s="535"/>
    </row>
    <row r="9" spans="1:10" ht="22.5" customHeight="1">
      <c r="A9" s="51">
        <v>2014</v>
      </c>
      <c r="B9" s="51" t="s">
        <v>110</v>
      </c>
      <c r="C9" s="367">
        <v>159741</v>
      </c>
      <c r="D9" s="367">
        <v>4312</v>
      </c>
      <c r="E9" s="367">
        <v>9825</v>
      </c>
      <c r="F9" s="367">
        <v>875</v>
      </c>
      <c r="G9" s="367">
        <v>1454</v>
      </c>
      <c r="H9" s="535"/>
    </row>
    <row r="10" spans="1:10" ht="22.5" customHeight="1">
      <c r="A10" s="51">
        <v>2015</v>
      </c>
      <c r="B10" s="51" t="s">
        <v>111</v>
      </c>
      <c r="C10" s="367">
        <v>144359</v>
      </c>
      <c r="D10" s="367">
        <v>4411</v>
      </c>
      <c r="E10" s="367">
        <v>9203</v>
      </c>
      <c r="F10" s="367">
        <v>949</v>
      </c>
      <c r="G10" s="367">
        <v>1328</v>
      </c>
      <c r="H10" s="535"/>
    </row>
    <row r="11" spans="1:10" ht="22.5" customHeight="1">
      <c r="A11" s="51">
        <v>2016</v>
      </c>
      <c r="B11" s="51" t="s">
        <v>112</v>
      </c>
      <c r="C11" s="367">
        <v>137920</v>
      </c>
      <c r="D11" s="367">
        <v>4162</v>
      </c>
      <c r="E11" s="367">
        <v>8625</v>
      </c>
      <c r="F11" s="367">
        <v>901</v>
      </c>
      <c r="G11" s="367">
        <v>1237</v>
      </c>
    </row>
    <row r="12" spans="1:10" ht="22.5" customHeight="1">
      <c r="A12" s="51">
        <v>2017</v>
      </c>
      <c r="B12" s="51" t="s">
        <v>113</v>
      </c>
      <c r="C12" s="367">
        <v>134750</v>
      </c>
      <c r="D12" s="367">
        <v>4049</v>
      </c>
      <c r="E12" s="367">
        <v>8337</v>
      </c>
      <c r="F12" s="367">
        <v>949</v>
      </c>
      <c r="G12" s="492">
        <v>1212</v>
      </c>
    </row>
    <row r="13" spans="1:10" ht="22.5" customHeight="1">
      <c r="A13" s="51">
        <v>2018</v>
      </c>
      <c r="B13" s="51" t="s">
        <v>114</v>
      </c>
      <c r="C13" s="367">
        <v>135958</v>
      </c>
      <c r="D13" s="367">
        <v>4048</v>
      </c>
      <c r="E13" s="367">
        <v>8028</v>
      </c>
      <c r="F13" s="367">
        <v>1009</v>
      </c>
      <c r="G13" s="367">
        <v>1226</v>
      </c>
    </row>
    <row r="14" spans="1:10" ht="22.5" customHeight="1">
      <c r="A14" s="51">
        <v>2019</v>
      </c>
      <c r="B14" s="50" t="s">
        <v>341</v>
      </c>
      <c r="C14" s="84">
        <v>142924</v>
      </c>
      <c r="D14" s="84">
        <v>6440</v>
      </c>
      <c r="E14" s="84">
        <v>7200</v>
      </c>
      <c r="F14" s="84">
        <v>683</v>
      </c>
      <c r="G14" s="84">
        <v>1294</v>
      </c>
    </row>
    <row r="15" spans="1:10" ht="22.5" customHeight="1">
      <c r="A15" s="229">
        <v>2020</v>
      </c>
      <c r="B15" s="229" t="s">
        <v>116</v>
      </c>
      <c r="C15" s="219">
        <v>135229</v>
      </c>
      <c r="D15" s="219">
        <v>6487</v>
      </c>
      <c r="E15" s="219">
        <v>8751</v>
      </c>
      <c r="F15" s="219">
        <v>1214</v>
      </c>
      <c r="G15" s="219">
        <v>1257</v>
      </c>
    </row>
    <row r="16" spans="1:10" ht="22.5" customHeight="1">
      <c r="A16" s="756">
        <v>2021</v>
      </c>
      <c r="B16" s="756" t="s">
        <v>366</v>
      </c>
      <c r="C16" s="594">
        <v>133867</v>
      </c>
      <c r="D16" s="594">
        <v>4843</v>
      </c>
      <c r="E16" s="594">
        <v>8293</v>
      </c>
      <c r="F16" s="594">
        <v>1276</v>
      </c>
      <c r="G16" s="594">
        <v>1246</v>
      </c>
    </row>
    <row r="17" spans="1:21" ht="22.5" customHeight="1">
      <c r="A17" s="1240">
        <v>2022</v>
      </c>
      <c r="B17" s="1240" t="s">
        <v>367</v>
      </c>
      <c r="C17" s="281">
        <v>128156</v>
      </c>
      <c r="D17" s="281">
        <v>4744</v>
      </c>
      <c r="E17" s="281">
        <v>8640</v>
      </c>
      <c r="F17" s="281">
        <v>1135</v>
      </c>
      <c r="G17" s="281">
        <v>1206</v>
      </c>
    </row>
    <row r="18" spans="1:21" ht="22.5" customHeight="1">
      <c r="A18" s="1241">
        <v>2023</v>
      </c>
      <c r="B18" s="1241" t="s">
        <v>368</v>
      </c>
      <c r="C18" s="281">
        <v>119277</v>
      </c>
      <c r="D18" s="281">
        <v>3298</v>
      </c>
      <c r="E18" s="281">
        <v>8094</v>
      </c>
      <c r="F18" s="281">
        <v>1003</v>
      </c>
      <c r="G18" s="281">
        <v>1140</v>
      </c>
    </row>
    <row r="19" spans="1:21" ht="22.5" customHeight="1"/>
    <row r="20" spans="1:21">
      <c r="R20" s="1020"/>
      <c r="S20" s="1021"/>
      <c r="T20" s="1021"/>
      <c r="U20" s="1021"/>
    </row>
    <row r="21" spans="1:21" ht="22.5" customHeight="1"/>
    <row r="22" spans="1:21" ht="22.5" customHeight="1"/>
    <row r="23" spans="1:21" ht="22.5" customHeight="1"/>
    <row r="24" spans="1:21" ht="22.5" customHeight="1"/>
    <row r="25" spans="1:21" ht="22.5" customHeight="1"/>
    <row r="26" spans="1:21" ht="22.5" customHeight="1"/>
    <row r="27" spans="1:21" ht="22.5" customHeight="1"/>
    <row r="28" spans="1:21" ht="22.5" customHeight="1"/>
    <row r="29" spans="1:21" ht="22.5" customHeight="1"/>
    <row r="30" spans="1:21" ht="22.5" customHeight="1"/>
  </sheetData>
  <customSheetViews>
    <customSheetView guid="{7638DF67-4320-4B2E-8CED-F30400A22A6F}" showGridLines="0" printArea="1">
      <selection activeCell="G18" sqref="G18"/>
      <colBreaks count="1" manualBreakCount="1">
        <brk id="8" max="18" man="1"/>
      </colBreaks>
      <pageMargins left="0.25" right="0.25" top="0.75" bottom="0.75" header="0.3" footer="0.3"/>
      <pageSetup paperSize="9" scale="91" orientation="portrait" horizontalDpi="300" verticalDpi="300" r:id="rId1"/>
      <headerFooter>
        <oddFooter>&amp;C- &amp;P -</oddFooter>
      </headerFooter>
    </customSheetView>
    <customSheetView guid="{033C36F7-E1E4-46BF-954B-BBA7310CE75C}" showGridLines="0">
      <selection activeCell="G18" sqref="G18"/>
      <colBreaks count="1" manualBreakCount="1">
        <brk id="8" max="18" man="1"/>
      </colBreaks>
      <pageMargins left="0.25" right="0.25" top="0.75" bottom="0.75" header="0.3" footer="0.3"/>
      <pageSetup paperSize="9" scale="91" orientation="portrait" horizontalDpi="300" verticalDpi="300" r:id="rId2"/>
      <headerFooter>
        <oddFooter>&amp;C- &amp;P -</oddFooter>
      </headerFooter>
    </customSheetView>
    <customSheetView guid="{36472B0F-2A8F-4437-8A5B-DB8B4B6E968E}" showGridLines="0" printArea="1">
      <selection activeCell="G18" sqref="G18"/>
      <colBreaks count="1" manualBreakCount="1">
        <brk id="8" max="18" man="1"/>
      </colBreaks>
      <pageMargins left="0.25" right="0.25" top="0.75" bottom="0.75" header="0.3" footer="0.3"/>
      <pageSetup paperSize="9" scale="91" orientation="portrait" horizontalDpi="300" verticalDpi="300" r:id="rId3"/>
      <headerFooter>
        <oddFooter>&amp;C- &amp;P -</oddFooter>
      </headerFooter>
    </customSheetView>
    <customSheetView guid="{2D0A6E8D-0408-4801-8FAA-C5FD88FF0EC2}" showGridLines="0">
      <selection activeCell="G18" sqref="G18"/>
      <colBreaks count="1" manualBreakCount="1">
        <brk id="8" max="18" man="1"/>
      </colBreaks>
      <pageMargins left="0.25" right="0.25" top="0.75" bottom="0.75" header="0.3" footer="0.3"/>
      <pageSetup paperSize="9" scale="91" orientation="portrait" horizontalDpi="300" verticalDpi="300" r:id="rId4"/>
      <headerFooter>
        <oddFooter>&amp;C- &amp;P -</oddFooter>
      </headerFooter>
    </customSheetView>
    <customSheetView guid="{CCAE2F8D-A096-471A-A5DB-761473E75C80}" showGridLines="0" printArea="1">
      <selection activeCell="G18" sqref="G18"/>
      <colBreaks count="1" manualBreakCount="1">
        <brk id="8" max="18" man="1"/>
      </colBreaks>
      <pageMargins left="0.25" right="0.25" top="0.75" bottom="0.75" header="0.3" footer="0.3"/>
      <pageSetup paperSize="9" scale="91" orientation="portrait" horizontalDpi="300" verticalDpi="300" r:id="rId5"/>
      <headerFooter>
        <oddFooter>&amp;C- &amp;P -</oddFooter>
      </headerFooter>
    </customSheetView>
    <customSheetView guid="{A70FDA42-82B2-4F14-8984-2E2044C05861}" showGridLines="0">
      <selection activeCell="G20" sqref="G20"/>
      <colBreaks count="1" manualBreakCount="1">
        <brk id="8" max="18" man="1"/>
      </colBreaks>
      <pageMargins left="0.25" right="0.25" top="0.75" bottom="0.75" header="0.3" footer="0.3"/>
      <pageSetup paperSize="9" scale="91" orientation="portrait" horizontalDpi="300" verticalDpi="300" r:id="rId6"/>
      <headerFooter>
        <oddFooter>&amp;C- &amp;P -</oddFooter>
      </headerFooter>
    </customSheetView>
    <customSheetView guid="{F8F8F397-D6A3-4BD0-9E53-3D39483D1CBF}" showGridLines="0">
      <selection activeCell="G18" sqref="G18"/>
      <colBreaks count="1" manualBreakCount="1">
        <brk id="8" max="18" man="1"/>
      </colBreaks>
      <pageMargins left="0.25" right="0.25" top="0.75" bottom="0.75" header="0.3" footer="0.3"/>
      <pageSetup paperSize="9" scale="91" orientation="portrait" horizontalDpi="300" verticalDpi="300" r:id="rId7"/>
      <headerFooter>
        <oddFooter>&amp;C- &amp;P -</oddFooter>
      </headerFooter>
    </customSheetView>
    <customSheetView guid="{D673FFEC-E07D-49B9-A0FC-BCF5FDFD2C67}" showGridLines="0">
      <selection activeCell="G18" sqref="G18"/>
      <colBreaks count="1" manualBreakCount="1">
        <brk id="8" max="18" man="1"/>
      </colBreaks>
      <pageMargins left="0.25" right="0.25" top="0.75" bottom="0.75" header="0.3" footer="0.3"/>
      <pageSetup paperSize="9" scale="91" orientation="portrait" horizontalDpi="300" verticalDpi="300" r:id="rId8"/>
      <headerFooter>
        <oddFooter>&amp;C- &amp;P -</oddFooter>
      </headerFooter>
    </customSheetView>
    <customSheetView guid="{EE98275F-E3BA-4A7E-BE2A-0F7F35847352}" showGridLines="0" printArea="1">
      <selection activeCell="G18" sqref="G18"/>
      <colBreaks count="1" manualBreakCount="1">
        <brk id="8" max="18" man="1"/>
      </colBreaks>
      <pageMargins left="0.25" right="0.25" top="0.75" bottom="0.75" header="0.3" footer="0.3"/>
      <pageSetup paperSize="9" scale="91" orientation="portrait" horizontalDpi="300" verticalDpi="300" r:id="rId9"/>
      <headerFooter>
        <oddFooter>&amp;C- &amp;P -</oddFooter>
      </headerFooter>
    </customSheetView>
    <customSheetView guid="{97E03D02-D480-4666-A6E1-59D4144B3FD9}" showGridLines="0" printArea="1">
      <selection activeCell="G18" sqref="G18"/>
      <colBreaks count="1" manualBreakCount="1">
        <brk id="8" max="18" man="1"/>
      </colBreaks>
      <pageMargins left="0.25" right="0.25" top="0.75" bottom="0.75" header="0.3" footer="0.3"/>
      <pageSetup paperSize="9" scale="91" orientation="portrait" horizontalDpi="300" verticalDpi="300" r:id="rId10"/>
      <headerFooter>
        <oddFooter>&amp;C- &amp;P -</oddFooter>
      </headerFooter>
    </customSheetView>
    <customSheetView guid="{9A3FFD83-48B2-47DA-8A5E-53892F5AF928}" showGridLines="0" printArea="1">
      <selection activeCell="G18" sqref="G18"/>
      <colBreaks count="1" manualBreakCount="1">
        <brk id="8" max="18" man="1"/>
      </colBreaks>
      <pageMargins left="0.25" right="0.25" top="0.75" bottom="0.75" header="0.3" footer="0.3"/>
      <pageSetup paperSize="9" scale="91" orientation="portrait" horizontalDpi="300" verticalDpi="300" r:id="rId11"/>
      <headerFooter>
        <oddFooter>&amp;C- &amp;P -</oddFooter>
      </headerFooter>
    </customSheetView>
    <customSheetView guid="{717D5D0E-03BD-42FE-B02F-A9FF9CADF1A5}" showGridLines="0">
      <selection activeCell="G18" sqref="G18"/>
      <colBreaks count="1" manualBreakCount="1">
        <brk id="8" max="18" man="1"/>
      </colBreaks>
      <pageMargins left="0.25" right="0.25" top="0.75" bottom="0.75" header="0.3" footer="0.3"/>
      <pageSetup paperSize="9" scale="91" orientation="portrait" horizontalDpi="300" verticalDpi="300" r:id="rId12"/>
      <headerFooter>
        <oddFooter>&amp;C- &amp;P -</oddFooter>
      </headerFooter>
    </customSheetView>
    <customSheetView guid="{30A2590E-B68F-488E-B4E2-55E3D8A53AAC}" showGridLines="0">
      <selection activeCell="G18" sqref="G18"/>
      <colBreaks count="1" manualBreakCount="1">
        <brk id="8" max="18" man="1"/>
      </colBreaks>
      <pageMargins left="0.25" right="0.25" top="0.75" bottom="0.75" header="0.3" footer="0.3"/>
      <pageSetup paperSize="9" scale="91" orientation="portrait" horizontalDpi="300" verticalDpi="300" r:id="rId13"/>
      <headerFooter>
        <oddFooter>&amp;C- &amp;P -</oddFooter>
      </headerFooter>
    </customSheetView>
    <customSheetView guid="{031DD57E-C293-423A-8DF7-B2FDC9241663}" showGridLines="0">
      <selection activeCell="G18" sqref="G18"/>
      <colBreaks count="1" manualBreakCount="1">
        <brk id="8" max="18" man="1"/>
      </colBreaks>
      <pageMargins left="0.25" right="0.25" top="0.75" bottom="0.75" header="0.3" footer="0.3"/>
      <pageSetup paperSize="9" scale="91" orientation="portrait" horizontalDpi="300" verticalDpi="300" r:id="rId14"/>
      <headerFooter>
        <oddFooter>&amp;C- &amp;P -</oddFooter>
      </headerFooter>
    </customSheetView>
    <customSheetView guid="{F9B3178F-FE3C-420E-BE2A-18A94A5552B8}" showGridLines="0">
      <selection activeCell="G18" sqref="G18"/>
      <colBreaks count="1" manualBreakCount="1">
        <brk id="8" max="18" man="1"/>
      </colBreaks>
      <pageMargins left="0.25" right="0.25" top="0.75" bottom="0.75" header="0.3" footer="0.3"/>
      <pageSetup paperSize="9" scale="91" orientation="portrait" horizontalDpi="300" verticalDpi="300" r:id="rId15"/>
      <headerFooter>
        <oddFooter>&amp;C- &amp;P -</oddFooter>
      </headerFooter>
    </customSheetView>
    <customSheetView guid="{F314B098-4B95-4B92-8423-CB04A69922DF}" showGridLines="0" printArea="1">
      <selection activeCell="G18" sqref="G18"/>
      <colBreaks count="1" manualBreakCount="1">
        <brk id="8" max="18" man="1"/>
      </colBreaks>
      <pageMargins left="0.25" right="0.25" top="0.75" bottom="0.75" header="0.3" footer="0.3"/>
      <pageSetup paperSize="9" scale="91" orientation="portrait" horizontalDpi="300" verticalDpi="300" r:id="rId16"/>
      <headerFooter>
        <oddFooter>&amp;C- &amp;P -</oddFooter>
      </headerFooter>
    </customSheetView>
    <customSheetView guid="{BBA60712-7519-46EB-A3CF-B043CF2D8D90}" showGridLines="0" printArea="1">
      <selection activeCell="G18" sqref="G18"/>
      <colBreaks count="1" manualBreakCount="1">
        <brk id="8" max="18" man="1"/>
      </colBreaks>
      <pageMargins left="0.25" right="0.25" top="0.75" bottom="0.75" header="0.3" footer="0.3"/>
      <pageSetup paperSize="9" scale="91" orientation="portrait" horizontalDpi="300" verticalDpi="300" r:id="rId17"/>
      <headerFooter>
        <oddFooter>&amp;C- &amp;P -</oddFooter>
      </headerFooter>
    </customSheetView>
    <customSheetView guid="{FAEA9D20-506D-4159-8291-B8ED06C29A08}" showGridLines="0">
      <selection activeCell="G18" sqref="G18"/>
      <colBreaks count="1" manualBreakCount="1">
        <brk id="8" max="18" man="1"/>
      </colBreaks>
      <pageMargins left="0.25" right="0.25" top="0.75" bottom="0.75" header="0.3" footer="0.3"/>
      <pageSetup paperSize="9" scale="91" orientation="portrait" horizontalDpi="300" verticalDpi="300" r:id="rId18"/>
      <headerFooter>
        <oddFooter>&amp;C- &amp;P -</oddFooter>
      </headerFooter>
    </customSheetView>
    <customSheetView guid="{499C3B7B-ECFB-4FFB-BA0B-0B7B9DCC326F}" showGridLines="0" printArea="1">
      <selection activeCell="G18" sqref="G18"/>
      <colBreaks count="1" manualBreakCount="1">
        <brk id="8" max="18" man="1"/>
      </colBreaks>
      <pageMargins left="0.25" right="0.25" top="0.75" bottom="0.75" header="0.3" footer="0.3"/>
      <pageSetup paperSize="9" scale="91" orientation="portrait" horizontalDpi="300" verticalDpi="300" r:id="rId19"/>
      <headerFooter>
        <oddFooter>&amp;C- &amp;P -</oddFooter>
      </headerFooter>
    </customSheetView>
    <customSheetView guid="{582EB886-5348-41F7-B6C3-7D5782D3ACD9}" showGridLines="0">
      <selection activeCell="G18" sqref="G18"/>
      <colBreaks count="1" manualBreakCount="1">
        <brk id="8" max="18" man="1"/>
      </colBreaks>
      <pageMargins left="0.25" right="0.25" top="0.75" bottom="0.75" header="0.3" footer="0.3"/>
      <pageSetup paperSize="9" scale="91" orientation="portrait" horizontalDpi="300" verticalDpi="300" r:id="rId20"/>
      <headerFooter>
        <oddFooter>&amp;C- &amp;P -</oddFooter>
      </headerFooter>
    </customSheetView>
    <customSheetView guid="{67A28A89-E198-4A6E-809F-7C1EE1D592B0}" showGridLines="0" printArea="1">
      <selection activeCell="G18" sqref="G18"/>
      <colBreaks count="1" manualBreakCount="1">
        <brk id="8" max="18" man="1"/>
      </colBreaks>
      <pageMargins left="0.25" right="0.25" top="0.75" bottom="0.75" header="0.3" footer="0.3"/>
      <pageSetup paperSize="9" scale="91" orientation="portrait" horizontalDpi="300" verticalDpi="300" r:id="rId21"/>
      <headerFooter>
        <oddFooter>&amp;C- &amp;P -</oddFooter>
      </headerFooter>
    </customSheetView>
    <customSheetView guid="{CED0B8D9-B004-48AD-A858-70C151F3F6A0}" showGridLines="0">
      <selection activeCell="G18" sqref="G18"/>
      <colBreaks count="1" manualBreakCount="1">
        <brk id="8" max="18" man="1"/>
      </colBreaks>
      <pageMargins left="0.25" right="0.25" top="0.75" bottom="0.75" header="0.3" footer="0.3"/>
      <pageSetup paperSize="9" scale="91" orientation="portrait" horizontalDpi="300" verticalDpi="300" r:id="rId22"/>
      <headerFooter>
        <oddFooter>&amp;C- &amp;P -</oddFooter>
      </headerFooter>
    </customSheetView>
    <customSheetView guid="{76A99285-706C-47CC-88FC-63EDE717FCB7}" showGridLines="0">
      <selection activeCell="G18" sqref="G18"/>
      <colBreaks count="1" manualBreakCount="1">
        <brk id="8" max="18" man="1"/>
      </colBreaks>
      <pageMargins left="0.25" right="0.25" top="0.75" bottom="0.75" header="0.3" footer="0.3"/>
      <pageSetup paperSize="9" scale="91" orientation="portrait" horizontalDpi="300" verticalDpi="300" r:id="rId23"/>
      <headerFooter>
        <oddFooter>&amp;C- &amp;P -</oddFooter>
      </headerFooter>
    </customSheetView>
    <customSheetView guid="{00865AC3-5823-4499-87D6-A32864153DFC}" showGridLines="0">
      <colBreaks count="1" manualBreakCount="1">
        <brk id="8" max="18" man="1"/>
      </colBreaks>
      <pageMargins left="0.25" right="0.25" top="0.75" bottom="0.75" header="0.3" footer="0.3"/>
      <pageSetup paperSize="9" scale="91" orientation="portrait" horizontalDpi="300" verticalDpi="300" r:id="rId24"/>
      <headerFooter>
        <oddFooter>&amp;C- &amp;P -</oddFooter>
      </headerFooter>
    </customSheetView>
    <customSheetView guid="{441DB8A6-A33C-419D-875A-3F2FFBE6E0E8}" showGridLines="0">
      <colBreaks count="1" manualBreakCount="1">
        <brk id="8" max="18" man="1"/>
      </colBreaks>
      <pageMargins left="0.25" right="0.25" top="0.75" bottom="0.75" header="0.3" footer="0.3"/>
      <pageSetup paperSize="9" scale="91" orientation="portrait" horizontalDpi="300" verticalDpi="300" r:id="rId25"/>
      <headerFooter>
        <oddFooter>&amp;C- &amp;P -</oddFooter>
      </headerFooter>
    </customSheetView>
    <customSheetView guid="{2BC28E4B-9C81-4843-8B55-63150A8DD92B}" showGridLines="0">
      <colBreaks count="1" manualBreakCount="1">
        <brk id="8" max="18" man="1"/>
      </colBreaks>
      <pageMargins left="0.25" right="0.25" top="0.75" bottom="0.75" header="0.3" footer="0.3"/>
      <pageSetup paperSize="9" scale="91" orientation="portrait" horizontalDpi="300" verticalDpi="300" r:id="rId26"/>
      <headerFooter>
        <oddFooter>&amp;C- &amp;P -</oddFooter>
      </headerFooter>
    </customSheetView>
    <customSheetView guid="{CEC8D9A4-667A-441A-B348-38BA69B851DA}" showGridLines="0">
      <colBreaks count="1" manualBreakCount="1">
        <brk id="8" max="18" man="1"/>
      </colBreaks>
      <pageMargins left="0.25" right="0.25" top="0.75" bottom="0.75" header="0.3" footer="0.3"/>
      <pageSetup paperSize="9" scale="91" orientation="portrait" horizontalDpi="300" verticalDpi="300" r:id="rId27"/>
      <headerFooter>
        <oddFooter>&amp;C- &amp;P -</oddFooter>
      </headerFooter>
    </customSheetView>
    <customSheetView guid="{84F041DC-148A-40FE-A6D1-68C2D054DF55}" showGridLines="0">
      <colBreaks count="1" manualBreakCount="1">
        <brk id="8" max="18" man="1"/>
      </colBreaks>
      <pageMargins left="0.25" right="0.25" top="0.75" bottom="0.75" header="0.3" footer="0.3"/>
      <pageSetup paperSize="9" scale="91" orientation="portrait" horizontalDpi="300" verticalDpi="300" r:id="rId28"/>
      <headerFooter>
        <oddFooter>&amp;C- &amp;P -</oddFooter>
      </headerFooter>
    </customSheetView>
    <customSheetView guid="{EA8DD5C4-37CD-4D83-93C6-8AAE3FA22626}" showGridLines="0">
      <selection activeCell="G18" sqref="G18"/>
      <colBreaks count="1" manualBreakCount="1">
        <brk id="8" max="18" man="1"/>
      </colBreaks>
      <pageMargins left="0.25" right="0.25" top="0.75" bottom="0.75" header="0.3" footer="0.3"/>
      <pageSetup paperSize="9" scale="91" orientation="portrait" horizontalDpi="300" verticalDpi="300" r:id="rId29"/>
      <headerFooter>
        <oddFooter>&amp;C- &amp;P -</oddFooter>
      </headerFooter>
    </customSheetView>
    <customSheetView guid="{EB719729-E4E7-4A6B-A0F2-B45634A8A39C}" showGridLines="0">
      <selection activeCell="G18" sqref="G18"/>
      <colBreaks count="1" manualBreakCount="1">
        <brk id="8" max="18" man="1"/>
      </colBreaks>
      <pageMargins left="0.25" right="0.25" top="0.75" bottom="0.75" header="0.3" footer="0.3"/>
      <pageSetup paperSize="9" scale="91" orientation="portrait" horizontalDpi="300" verticalDpi="300" r:id="rId30"/>
      <headerFooter>
        <oddFooter>&amp;C- &amp;P -</oddFooter>
      </headerFooter>
    </customSheetView>
    <customSheetView guid="{3BCE3315-BEC0-4AD9-A818-0BC0D795FE7B}" showGridLines="0" printArea="1">
      <selection activeCell="G18" sqref="G18"/>
      <colBreaks count="1" manualBreakCount="1">
        <brk id="8" max="18" man="1"/>
      </colBreaks>
      <pageMargins left="0.25" right="0.25" top="0.75" bottom="0.75" header="0.3" footer="0.3"/>
      <pageSetup paperSize="9" scale="91" orientation="portrait" horizontalDpi="300" verticalDpi="300" r:id="rId31"/>
      <headerFooter>
        <oddFooter>&amp;C- &amp;P -</oddFooter>
      </headerFooter>
    </customSheetView>
    <customSheetView guid="{D5E8139D-26D3-42E5-96BB-6121322C48CB}" showGridLines="0">
      <selection activeCell="G18" sqref="G18"/>
      <colBreaks count="1" manualBreakCount="1">
        <brk id="8" max="18" man="1"/>
      </colBreaks>
      <pageMargins left="0.25" right="0.25" top="0.75" bottom="0.75" header="0.3" footer="0.3"/>
      <pageSetup paperSize="9" scale="91" orientation="portrait" horizontalDpi="300" verticalDpi="300" r:id="rId32"/>
      <headerFooter>
        <oddFooter>&amp;C- &amp;P -</oddFooter>
      </headerFooter>
    </customSheetView>
    <customSheetView guid="{A7A537DD-3639-4028-8374-24EF93F7F50D}" showGridLines="0" printArea="1">
      <selection activeCell="G18" sqref="G18"/>
      <colBreaks count="1" manualBreakCount="1">
        <brk id="8" max="18" man="1"/>
      </colBreaks>
      <pageMargins left="0.25" right="0.25" top="0.75" bottom="0.75" header="0.3" footer="0.3"/>
      <pageSetup paperSize="9" scale="91" orientation="portrait" horizontalDpi="300" verticalDpi="300" r:id="rId33"/>
      <headerFooter>
        <oddFooter>&amp;C- &amp;P -</oddFooter>
      </headerFooter>
    </customSheetView>
    <customSheetView guid="{0B51740E-E870-447D-82CF-F9426A0FDB8A}" showGridLines="0">
      <selection activeCell="G18" sqref="G18"/>
      <colBreaks count="1" manualBreakCount="1">
        <brk id="8" max="18" man="1"/>
      </colBreaks>
      <pageMargins left="0.25" right="0.25" top="0.75" bottom="0.75" header="0.3" footer="0.3"/>
      <pageSetup paperSize="9" scale="91" orientation="portrait" horizontalDpi="300" verticalDpi="300" r:id="rId34"/>
      <headerFooter>
        <oddFooter>&amp;C- &amp;P -</oddFooter>
      </headerFooter>
    </customSheetView>
    <customSheetView guid="{B25978DA-B72A-4DF3-B7F6-0B7323E18582}" showGridLines="0">
      <selection activeCell="G18" sqref="G18"/>
      <colBreaks count="1" manualBreakCount="1">
        <brk id="8" max="18" man="1"/>
      </colBreaks>
      <pageMargins left="0.25" right="0.25" top="0.75" bottom="0.75" header="0.3" footer="0.3"/>
      <pageSetup paperSize="9" scale="91" orientation="portrait" horizontalDpi="300" verticalDpi="300" r:id="rId35"/>
      <headerFooter>
        <oddFooter>&amp;C- &amp;P -</oddFooter>
      </headerFooter>
    </customSheetView>
    <customSheetView guid="{1FD8CC80-ABBD-4004-965D-7C3A94C6060A}" showGridLines="0" printArea="1">
      <selection activeCell="G18" sqref="G18"/>
      <colBreaks count="1" manualBreakCount="1">
        <brk id="8" max="18" man="1"/>
      </colBreaks>
      <pageMargins left="0.25" right="0.25" top="0.75" bottom="0.75" header="0.3" footer="0.3"/>
      <pageSetup paperSize="9" scale="91" orientation="portrait" horizontalDpi="300" verticalDpi="300" r:id="rId36"/>
      <headerFooter>
        <oddFooter>&amp;C- &amp;P -</oddFooter>
      </headerFooter>
    </customSheetView>
    <customSheetView guid="{4B3B3520-A8B7-4246-A658-5E3046C11156}" showGridLines="0" printArea="1">
      <selection activeCell="G18" sqref="G18"/>
      <colBreaks count="1" manualBreakCount="1">
        <brk id="8" max="18" man="1"/>
      </colBreaks>
      <pageMargins left="0.25" right="0.25" top="0.75" bottom="0.75" header="0.3" footer="0.3"/>
      <pageSetup paperSize="9" scale="91" orientation="portrait" horizontalDpi="300" verticalDpi="300" r:id="rId37"/>
      <headerFooter>
        <oddFooter>&amp;C- &amp;P -</oddFooter>
      </headerFooter>
    </customSheetView>
    <customSheetView guid="{8AC86257-3275-45B0-9EB5-FCC978284538}" showGridLines="0">
      <selection activeCell="G18" sqref="G18"/>
      <colBreaks count="1" manualBreakCount="1">
        <brk id="8" max="18" man="1"/>
      </colBreaks>
      <pageMargins left="0.25" right="0.25" top="0.75" bottom="0.75" header="0.3" footer="0.3"/>
      <pageSetup paperSize="9" scale="91" orientation="portrait" horizontalDpi="300" verticalDpi="300" r:id="rId38"/>
      <headerFooter>
        <oddFooter>&amp;C- &amp;P -</oddFooter>
      </headerFooter>
    </customSheetView>
    <customSheetView guid="{E45D6C9F-29CA-4814-BB11-FCF7794E8FD9}" showGridLines="0" printArea="1">
      <selection activeCell="G18" sqref="G18"/>
      <colBreaks count="1" manualBreakCount="1">
        <brk id="8" max="18" man="1"/>
      </colBreaks>
      <pageMargins left="0.25" right="0.25" top="0.75" bottom="0.75" header="0.3" footer="0.3"/>
      <pageSetup paperSize="9" scale="91" orientation="portrait" horizontalDpi="300" verticalDpi="300" r:id="rId39"/>
      <headerFooter>
        <oddFooter>&amp;C- &amp;P -</oddFooter>
      </headerFooter>
    </customSheetView>
    <customSheetView guid="{8B4E2514-D1F2-4DC0-817C-9C588D7DCCCB}" showGridLines="0" printArea="1">
      <selection activeCell="G18" sqref="G18"/>
      <colBreaks count="1" manualBreakCount="1">
        <brk id="8" max="18" man="1"/>
      </colBreaks>
      <pageMargins left="0.25" right="0.25" top="0.75" bottom="0.75" header="0.3" footer="0.3"/>
      <pageSetup paperSize="9" scale="91" orientation="portrait" horizontalDpi="300" verticalDpi="300" r:id="rId40"/>
      <headerFooter>
        <oddFooter>&amp;C- &amp;P -</oddFooter>
      </headerFooter>
    </customSheetView>
    <customSheetView guid="{C0326AA0-4A84-4874-8CF5-FBF582EDE8E4}" showGridLines="0" printArea="1">
      <selection activeCell="G18" sqref="G18"/>
      <colBreaks count="1" manualBreakCount="1">
        <brk id="8" max="18" man="1"/>
      </colBreaks>
      <pageMargins left="0.25" right="0.25" top="0.75" bottom="0.75" header="0.3" footer="0.3"/>
      <pageSetup paperSize="9" scale="91" orientation="portrait" horizontalDpi="300" verticalDpi="300" r:id="rId41"/>
      <headerFooter>
        <oddFooter>&amp;C- &amp;P -</oddFooter>
      </headerFooter>
    </customSheetView>
    <customSheetView guid="{59B93C71-A242-4D48-B468-4BF3F954629F}" showGridLines="0" printArea="1">
      <selection activeCell="G18" sqref="G18"/>
      <colBreaks count="1" manualBreakCount="1">
        <brk id="8" max="18" man="1"/>
      </colBreaks>
      <pageMargins left="0.25" right="0.25" top="0.75" bottom="0.75" header="0.3" footer="0.3"/>
      <pageSetup paperSize="9" scale="91" orientation="portrait" horizontalDpi="300" verticalDpi="300" r:id="rId42"/>
      <headerFooter>
        <oddFooter>&amp;C- &amp;P -</oddFooter>
      </headerFooter>
    </customSheetView>
    <customSheetView guid="{1E58E4D1-4C75-4B8C-BEB1-17A46DD86746}" showGridLines="0">
      <selection activeCell="G18" sqref="G18"/>
      <colBreaks count="1" manualBreakCount="1">
        <brk id="8" max="18" man="1"/>
      </colBreaks>
      <pageMargins left="0.25" right="0.25" top="0.75" bottom="0.75" header="0.3" footer="0.3"/>
      <pageSetup paperSize="9" scale="91" orientation="portrait" horizontalDpi="300" verticalDpi="300" r:id="rId43"/>
      <headerFooter>
        <oddFooter>&amp;C- &amp;P -</oddFooter>
      </headerFooter>
    </customSheetView>
    <customSheetView guid="{D71B0015-E1E5-4683-BC96-4B8372B0A92C}" showGridLines="0" printArea="1">
      <selection activeCell="G20" sqref="G20"/>
      <colBreaks count="1" manualBreakCount="1">
        <brk id="8" max="18" man="1"/>
      </colBreaks>
      <pageMargins left="0.25" right="0.25" top="0.75" bottom="0.75" header="0.3" footer="0.3"/>
      <pageSetup paperSize="9" scale="91" orientation="portrait" horizontalDpi="300" verticalDpi="300" r:id="rId44"/>
      <headerFooter>
        <oddFooter>&amp;C- &amp;P -</oddFooter>
      </headerFooter>
    </customSheetView>
    <customSheetView guid="{7A9295A9-5D4A-4252-8AE5-EAA229FB3161}" showGridLines="0" printArea="1">
      <selection activeCell="G20" sqref="G20"/>
      <colBreaks count="1" manualBreakCount="1">
        <brk id="8" max="18" man="1"/>
      </colBreaks>
      <pageMargins left="0.25" right="0.25" top="0.75" bottom="0.75" header="0.3" footer="0.3"/>
      <pageSetup paperSize="9" scale="91" orientation="portrait" horizontalDpi="300" verticalDpi="300" r:id="rId45"/>
      <headerFooter>
        <oddFooter>&amp;C- &amp;P -</oddFooter>
      </headerFooter>
    </customSheetView>
    <customSheetView guid="{034C4040-D496-4677-9760-C8AFC8A3816C}" showGridLines="0">
      <selection activeCell="G20" sqref="G20"/>
      <colBreaks count="1" manualBreakCount="1">
        <brk id="8" max="18" man="1"/>
      </colBreaks>
      <pageMargins left="0.25" right="0.25" top="0.75" bottom="0.75" header="0.3" footer="0.3"/>
      <pageSetup paperSize="9" scale="91" orientation="portrait" horizontalDpi="300" verticalDpi="300" r:id="rId46"/>
      <headerFooter>
        <oddFooter>&amp;C- &amp;P -</oddFooter>
      </headerFooter>
    </customSheetView>
    <customSheetView guid="{430D13A4-4EC3-4F3B-94F5-67B604D20D98}" showGridLines="0" printArea="1">
      <selection activeCell="G18" sqref="G18"/>
      <colBreaks count="1" manualBreakCount="1">
        <brk id="8" max="18" man="1"/>
      </colBreaks>
      <pageMargins left="0.25" right="0.25" top="0.75" bottom="0.75" header="0.3" footer="0.3"/>
      <pageSetup paperSize="9" scale="91" orientation="portrait" horizontalDpi="300" verticalDpi="300" r:id="rId47"/>
      <headerFooter>
        <oddFooter>&amp;C- &amp;P -</oddFooter>
      </headerFooter>
    </customSheetView>
    <customSheetView guid="{337CCED3-5E6B-4E3D-BC98-489707EF974E}" showGridLines="0" printArea="1">
      <selection activeCell="G18" sqref="G18"/>
      <colBreaks count="1" manualBreakCount="1">
        <brk id="8" max="18" man="1"/>
      </colBreaks>
      <pageMargins left="0.25" right="0.25" top="0.75" bottom="0.75" header="0.3" footer="0.3"/>
      <pageSetup paperSize="9" scale="91" orientation="portrait" horizontalDpi="300" verticalDpi="300" r:id="rId48"/>
      <headerFooter>
        <oddFooter>&amp;C- &amp;P -</oddFooter>
      </headerFooter>
    </customSheetView>
    <customSheetView guid="{0EDD8A79-DA95-4C03-AB90-8EF8BEF7366A}" showGridLines="0">
      <selection activeCell="G18" sqref="G18"/>
      <colBreaks count="1" manualBreakCount="1">
        <brk id="8" max="18" man="1"/>
      </colBreaks>
      <pageMargins left="0.25" right="0.25" top="0.75" bottom="0.75" header="0.3" footer="0.3"/>
      <pageSetup paperSize="9" scale="91" orientation="portrait" horizontalDpi="300" verticalDpi="300" r:id="rId49"/>
      <headerFooter>
        <oddFooter>&amp;C- &amp;P -</oddFooter>
      </headerFooter>
    </customSheetView>
    <customSheetView guid="{214495F1-9B71-47E5-887D-A07A1A95C8B8}" showGridLines="0">
      <selection activeCell="G18" sqref="G18"/>
      <colBreaks count="1" manualBreakCount="1">
        <brk id="8" max="18" man="1"/>
      </colBreaks>
      <pageMargins left="0.25" right="0.25" top="0.75" bottom="0.75" header="0.3" footer="0.3"/>
      <pageSetup paperSize="9" scale="91" orientation="portrait" horizontalDpi="300" verticalDpi="300" r:id="rId50"/>
      <headerFooter>
        <oddFooter>&amp;C- &amp;P -</oddFooter>
      </headerFooter>
    </customSheetView>
    <customSheetView guid="{CD8CBEF9-02F2-47BF-8155-972E366007BB}" showGridLines="0" printArea="1">
      <selection activeCell="G18" sqref="G18"/>
      <colBreaks count="1" manualBreakCount="1">
        <brk id="8" max="18" man="1"/>
      </colBreaks>
      <pageMargins left="0.25" right="0.25" top="0.75" bottom="0.75" header="0.3" footer="0.3"/>
      <pageSetup paperSize="9" scale="91" orientation="portrait" horizontalDpi="300" verticalDpi="300" r:id="rId51"/>
      <headerFooter>
        <oddFooter>&amp;C- &amp;P -</oddFooter>
      </headerFooter>
    </customSheetView>
    <customSheetView guid="{BD61EDB6-A93F-4890-AEDE-32E26E64EB3F}" showGridLines="0" printArea="1">
      <selection activeCell="R20" sqref="R20:U20"/>
      <colBreaks count="1" manualBreakCount="1">
        <brk id="8" max="18" man="1"/>
      </colBreaks>
      <pageMargins left="0.25" right="0.25" top="0.75" bottom="0.75" header="0.3" footer="0.3"/>
      <pageSetup paperSize="9" scale="91" orientation="portrait" horizontalDpi="300" verticalDpi="300" r:id="rId52"/>
      <headerFooter>
        <oddFooter>&amp;C- &amp;P -</oddFooter>
      </headerFooter>
    </customSheetView>
    <customSheetView guid="{2551149C-B400-4FF7-9C66-7D38AF192CD3}" showGridLines="0">
      <selection activeCell="G18" sqref="G18"/>
      <colBreaks count="1" manualBreakCount="1">
        <brk id="8" max="18" man="1"/>
      </colBreaks>
      <pageMargins left="0.25" right="0.25" top="0.75" bottom="0.75" header="0.3" footer="0.3"/>
      <pageSetup paperSize="9" scale="91" orientation="portrait" horizontalDpi="300" verticalDpi="300" r:id="rId53"/>
      <headerFooter>
        <oddFooter>&amp;C- &amp;P -</oddFooter>
      </headerFooter>
    </customSheetView>
    <customSheetView guid="{F0A88F7F-B050-44D2-9557-2B68B424EAF3}" showGridLines="0">
      <selection activeCell="G18" sqref="G18"/>
      <colBreaks count="1" manualBreakCount="1">
        <brk id="8" max="18" man="1"/>
      </colBreaks>
      <pageMargins left="0.25" right="0.25" top="0.75" bottom="0.75" header="0.3" footer="0.3"/>
      <pageSetup paperSize="9" scale="91" orientation="portrait" horizontalDpi="300" verticalDpi="300" r:id="rId54"/>
      <headerFooter>
        <oddFooter>&amp;C- &amp;P -</oddFooter>
      </headerFooter>
    </customSheetView>
    <customSheetView guid="{2868789A-41EF-4245-B3C9-D4B5F666F8F4}" showGridLines="0" printArea="1">
      <selection activeCell="G18" sqref="G18"/>
      <colBreaks count="1" manualBreakCount="1">
        <brk id="8" max="18" man="1"/>
      </colBreaks>
      <pageMargins left="0.25" right="0.25" top="0.75" bottom="0.75" header="0.3" footer="0.3"/>
      <pageSetup paperSize="9" scale="91" orientation="portrait" horizontalDpi="300" verticalDpi="300" r:id="rId55"/>
      <headerFooter>
        <oddFooter>&amp;C- &amp;P -</oddFooter>
      </headerFooter>
    </customSheetView>
    <customSheetView guid="{D4061CCF-D275-4D76-9A0F-61EA73C6A533}" showGridLines="0" printArea="1">
      <selection activeCell="G18" sqref="G18"/>
      <colBreaks count="1" manualBreakCount="1">
        <brk id="8" max="18" man="1"/>
      </colBreaks>
      <pageMargins left="0.25" right="0.25" top="0.75" bottom="0.75" header="0.3" footer="0.3"/>
      <pageSetup paperSize="9" scale="91" orientation="portrait" horizontalDpi="300" verticalDpi="300" r:id="rId56"/>
      <headerFooter>
        <oddFooter>&amp;C- &amp;P -</oddFooter>
      </headerFooter>
    </customSheetView>
    <customSheetView guid="{EDD10121-F027-40CB-A383-1ABBBA7824D4}" showGridLines="0" printArea="1">
      <selection activeCell="G18" sqref="G18"/>
      <colBreaks count="1" manualBreakCount="1">
        <brk id="8" max="18" man="1"/>
      </colBreaks>
      <pageMargins left="0.25" right="0.25" top="0.75" bottom="0.75" header="0.3" footer="0.3"/>
      <pageSetup paperSize="9" scale="91" orientation="portrait" horizontalDpi="300" verticalDpi="300" r:id="rId57"/>
      <headerFooter>
        <oddFooter>&amp;C- &amp;P -</oddFooter>
      </headerFooter>
    </customSheetView>
    <customSheetView guid="{D6BD57F8-F6EE-4534-8181-C57064A1B98C}" scale="115" showGridLines="0">
      <selection activeCell="U6" sqref="U6"/>
      <colBreaks count="1" manualBreakCount="1">
        <brk id="8" max="18" man="1"/>
      </colBreaks>
      <pageMargins left="0.25" right="0.25" top="0.75" bottom="0.75" header="0.3" footer="0.3"/>
      <pageSetup paperSize="9" scale="91" orientation="portrait" horizontalDpi="300" verticalDpi="300" r:id="rId58"/>
      <headerFooter>
        <oddFooter>&amp;C- &amp;P -</oddFooter>
      </headerFooter>
    </customSheetView>
    <customSheetView guid="{277459B4-A39D-41CB-B2BE-AB6578293E76}" scale="115" showGridLines="0" printArea="1">
      <selection activeCell="U6" sqref="U6"/>
      <colBreaks count="1" manualBreakCount="1">
        <brk id="8" max="18" man="1"/>
      </colBreaks>
      <pageMargins left="0.25" right="0.25" top="0.75" bottom="0.75" header="0.3" footer="0.3"/>
      <pageSetup paperSize="9" scale="91" orientation="portrait" horizontalDpi="300" verticalDpi="300" r:id="rId59"/>
      <headerFooter>
        <oddFooter>&amp;C- &amp;P -</oddFooter>
      </headerFooter>
    </customSheetView>
  </customSheetViews>
  <phoneticPr fontId="7"/>
  <hyperlinks>
    <hyperlink ref="H1" location="目次!A1" display="目次へ戻る"/>
  </hyperlinks>
  <pageMargins left="0.25" right="0.25" top="0.75" bottom="0.75" header="0.3" footer="0.3"/>
  <pageSetup paperSize="9" scale="91" orientation="portrait" horizontalDpi="300" verticalDpi="300" r:id="rId60"/>
  <headerFooter>
    <oddFooter>&amp;C- &amp;P -</oddFooter>
  </headerFooter>
  <colBreaks count="1" manualBreakCount="1">
    <brk id="8" max="18" man="1"/>
  </colBreaks>
  <drawing r:id="rId6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171"/>
  <sheetViews>
    <sheetView showGridLines="0" zoomScale="40" zoomScaleNormal="40" zoomScaleSheetLayoutView="77" workbookViewId="0">
      <selection activeCell="C80" sqref="C80:D80"/>
    </sheetView>
  </sheetViews>
  <sheetFormatPr defaultColWidth="9" defaultRowHeight="13.5"/>
  <cols>
    <col min="1" max="1" width="10.625" style="88" customWidth="1"/>
    <col min="2" max="4" width="9" style="88" customWidth="1"/>
    <col min="5" max="5" width="3.625" style="88" customWidth="1"/>
    <col min="6" max="6" width="10.625" style="88" customWidth="1"/>
    <col min="7" max="10" width="9" style="88" customWidth="1"/>
    <col min="11" max="11" width="10.625" style="88" customWidth="1"/>
    <col min="12" max="14" width="9" style="88"/>
    <col min="15" max="15" width="3.625" style="88" customWidth="1"/>
    <col min="16" max="16" width="10.625" style="88" customWidth="1"/>
    <col min="17" max="18" width="9" style="88"/>
    <col min="19" max="19" width="9" style="88" customWidth="1"/>
    <col min="20" max="21" width="9" style="88"/>
    <col min="22" max="22" width="13.125" style="88" customWidth="1"/>
    <col min="23" max="23" width="13.875" style="88" customWidth="1"/>
    <col min="24" max="24" width="6.875" style="88" customWidth="1"/>
    <col min="25" max="16384" width="9" style="88"/>
  </cols>
  <sheetData>
    <row r="1" spans="1:21">
      <c r="A1" s="87"/>
      <c r="B1" s="87"/>
      <c r="C1" s="87"/>
      <c r="D1" s="87"/>
      <c r="E1" s="87"/>
      <c r="F1" s="87"/>
      <c r="G1" s="87"/>
      <c r="H1" s="87"/>
      <c r="J1" s="126" t="s">
        <v>400</v>
      </c>
    </row>
    <row r="2" spans="1:21">
      <c r="A2" s="88" t="s">
        <v>627</v>
      </c>
    </row>
    <row r="3" spans="1:21">
      <c r="A3" s="88" t="s">
        <v>72</v>
      </c>
      <c r="B3" s="89"/>
      <c r="C3" s="89"/>
      <c r="D3" s="89"/>
      <c r="E3" s="89"/>
      <c r="F3" s="89"/>
      <c r="G3" s="89"/>
      <c r="H3" s="89"/>
      <c r="I3" s="282" t="s">
        <v>2110</v>
      </c>
      <c r="K3" s="89"/>
      <c r="L3" s="89"/>
      <c r="M3" s="89"/>
      <c r="N3" s="89"/>
      <c r="O3" s="89"/>
      <c r="P3" s="89"/>
      <c r="Q3" s="89"/>
      <c r="R3" s="89"/>
      <c r="S3" s="282" t="s">
        <v>2110</v>
      </c>
    </row>
    <row r="4" spans="1:21">
      <c r="A4" s="1341" t="s">
        <v>122</v>
      </c>
      <c r="B4" s="1341"/>
      <c r="C4" s="1341"/>
      <c r="D4" s="1341"/>
      <c r="E4" s="998"/>
      <c r="F4" s="1341" t="s">
        <v>123</v>
      </c>
      <c r="G4" s="1341"/>
      <c r="H4" s="1341"/>
      <c r="I4" s="1341"/>
      <c r="K4" s="1341" t="s">
        <v>122</v>
      </c>
      <c r="L4" s="1341"/>
      <c r="M4" s="1341"/>
      <c r="N4" s="1341"/>
      <c r="O4" s="1015"/>
      <c r="P4" s="1341" t="s">
        <v>123</v>
      </c>
      <c r="Q4" s="1341"/>
      <c r="R4" s="1341"/>
      <c r="S4" s="1341"/>
    </row>
    <row r="5" spans="1:21" ht="13.5" customHeight="1">
      <c r="A5" s="1340" t="s">
        <v>124</v>
      </c>
      <c r="B5" s="1343" t="s">
        <v>125</v>
      </c>
      <c r="C5" s="1344"/>
      <c r="D5" s="1345"/>
      <c r="E5" s="999"/>
      <c r="F5" s="1340" t="s">
        <v>124</v>
      </c>
      <c r="G5" s="1341" t="s">
        <v>125</v>
      </c>
      <c r="H5" s="1341"/>
      <c r="I5" s="1341"/>
      <c r="K5" s="1340" t="s">
        <v>210</v>
      </c>
      <c r="L5" s="1343" t="s">
        <v>211</v>
      </c>
      <c r="M5" s="1344"/>
      <c r="N5" s="1345"/>
      <c r="O5" s="999"/>
      <c r="P5" s="1340" t="s">
        <v>210</v>
      </c>
      <c r="Q5" s="1341" t="s">
        <v>211</v>
      </c>
      <c r="R5" s="1341"/>
      <c r="S5" s="1341"/>
    </row>
    <row r="6" spans="1:21">
      <c r="A6" s="1342"/>
      <c r="B6" s="1000" t="s">
        <v>5</v>
      </c>
      <c r="C6" s="1001" t="s">
        <v>6</v>
      </c>
      <c r="D6" s="1002" t="s">
        <v>7</v>
      </c>
      <c r="E6" s="998"/>
      <c r="F6" s="1342"/>
      <c r="G6" s="1000" t="s">
        <v>5</v>
      </c>
      <c r="H6" s="1001" t="s">
        <v>6</v>
      </c>
      <c r="I6" s="1002" t="s">
        <v>7</v>
      </c>
      <c r="K6" s="1340"/>
      <c r="L6" s="1000" t="s">
        <v>5</v>
      </c>
      <c r="M6" s="1001" t="s">
        <v>6</v>
      </c>
      <c r="N6" s="1002" t="s">
        <v>7</v>
      </c>
      <c r="O6" s="998"/>
      <c r="P6" s="1340"/>
      <c r="Q6" s="1000" t="s">
        <v>5</v>
      </c>
      <c r="R6" s="1001" t="s">
        <v>6</v>
      </c>
      <c r="S6" s="1002" t="s">
        <v>7</v>
      </c>
      <c r="U6" s="88" t="s">
        <v>627</v>
      </c>
    </row>
    <row r="7" spans="1:21">
      <c r="A7" s="1003" t="s">
        <v>2126</v>
      </c>
      <c r="B7" s="1017">
        <f t="shared" ref="B7:B70" si="0">SUM(C7:D7)</f>
        <v>786</v>
      </c>
      <c r="C7" s="1004">
        <v>436</v>
      </c>
      <c r="D7" s="1004">
        <v>350</v>
      </c>
      <c r="E7" s="1004"/>
      <c r="F7" s="1003" t="s">
        <v>2111</v>
      </c>
      <c r="G7" s="1004">
        <f t="shared" ref="G7:G54" si="1">SUM(H7:I7)</f>
        <v>178</v>
      </c>
      <c r="H7" s="1004">
        <v>103</v>
      </c>
      <c r="I7" s="1004">
        <v>75</v>
      </c>
      <c r="K7" s="1003" t="s">
        <v>126</v>
      </c>
      <c r="L7" s="1017">
        <f t="shared" ref="L7:L70" si="2">SUM(M7:N7)</f>
        <v>658</v>
      </c>
      <c r="M7" s="1004">
        <v>350</v>
      </c>
      <c r="N7" s="1004">
        <v>308</v>
      </c>
      <c r="O7" s="1004"/>
      <c r="P7" s="1003" t="s">
        <v>2178</v>
      </c>
      <c r="Q7" s="1004">
        <f t="shared" ref="Q7:Q51" si="3">SUM(R7:S7)</f>
        <v>206</v>
      </c>
      <c r="R7" s="1004">
        <v>131</v>
      </c>
      <c r="S7" s="1004">
        <v>75</v>
      </c>
    </row>
    <row r="8" spans="1:21">
      <c r="A8" s="1003" t="s">
        <v>2112</v>
      </c>
      <c r="B8" s="1017">
        <f t="shared" si="0"/>
        <v>371</v>
      </c>
      <c r="C8" s="1005">
        <v>206</v>
      </c>
      <c r="D8" s="1004">
        <v>165</v>
      </c>
      <c r="E8" s="1004"/>
      <c r="F8" s="1003" t="s">
        <v>127</v>
      </c>
      <c r="G8" s="1004">
        <f t="shared" si="1"/>
        <v>140</v>
      </c>
      <c r="H8" s="1004">
        <v>88</v>
      </c>
      <c r="I8" s="1004">
        <v>52</v>
      </c>
      <c r="K8" s="1003" t="s">
        <v>2179</v>
      </c>
      <c r="L8" s="1017">
        <f t="shared" si="2"/>
        <v>231</v>
      </c>
      <c r="M8" s="1004">
        <v>125</v>
      </c>
      <c r="N8" s="1004">
        <v>106</v>
      </c>
      <c r="O8" s="1004"/>
      <c r="P8" s="1003" t="s">
        <v>2113</v>
      </c>
      <c r="Q8" s="1004">
        <f t="shared" si="3"/>
        <v>102</v>
      </c>
      <c r="R8" s="1004">
        <v>69</v>
      </c>
      <c r="S8" s="1004">
        <v>33</v>
      </c>
    </row>
    <row r="9" spans="1:21">
      <c r="A9" s="1003" t="s">
        <v>2114</v>
      </c>
      <c r="B9" s="1017">
        <f t="shared" si="0"/>
        <v>487</v>
      </c>
      <c r="C9" s="1005">
        <v>280</v>
      </c>
      <c r="D9" s="1004">
        <v>207</v>
      </c>
      <c r="E9" s="1004"/>
      <c r="F9" s="1003" t="s">
        <v>2127</v>
      </c>
      <c r="G9" s="1004">
        <f t="shared" si="1"/>
        <v>180</v>
      </c>
      <c r="H9" s="1004">
        <v>104</v>
      </c>
      <c r="I9" s="1004">
        <v>76</v>
      </c>
      <c r="K9" s="1003" t="s">
        <v>2180</v>
      </c>
      <c r="L9" s="1017">
        <f t="shared" si="2"/>
        <v>428</v>
      </c>
      <c r="M9" s="1004">
        <v>255</v>
      </c>
      <c r="N9" s="1004">
        <v>173</v>
      </c>
      <c r="O9" s="1004"/>
      <c r="P9" s="1003" t="s">
        <v>2115</v>
      </c>
      <c r="Q9" s="1004">
        <f t="shared" si="3"/>
        <v>149</v>
      </c>
      <c r="R9" s="1004">
        <v>93</v>
      </c>
      <c r="S9" s="1004">
        <v>56</v>
      </c>
    </row>
    <row r="10" spans="1:21">
      <c r="A10" s="1003" t="s">
        <v>2128</v>
      </c>
      <c r="B10" s="1017">
        <f t="shared" si="0"/>
        <v>177</v>
      </c>
      <c r="C10" s="1005">
        <v>88</v>
      </c>
      <c r="D10" s="1004">
        <v>89</v>
      </c>
      <c r="E10" s="1004"/>
      <c r="F10" s="1003" t="s">
        <v>2117</v>
      </c>
      <c r="G10" s="1017">
        <f t="shared" si="1"/>
        <v>852</v>
      </c>
      <c r="H10" s="1004">
        <v>493</v>
      </c>
      <c r="I10" s="1004">
        <v>359</v>
      </c>
      <c r="K10" s="1003" t="s">
        <v>2116</v>
      </c>
      <c r="L10" s="1017">
        <f t="shared" si="2"/>
        <v>147</v>
      </c>
      <c r="M10" s="1004">
        <v>79</v>
      </c>
      <c r="N10" s="1004">
        <v>68</v>
      </c>
      <c r="O10" s="1004"/>
      <c r="P10" s="1003" t="s">
        <v>2181</v>
      </c>
      <c r="Q10" s="1017">
        <f t="shared" si="3"/>
        <v>1089</v>
      </c>
      <c r="R10" s="1004">
        <v>629</v>
      </c>
      <c r="S10" s="1004">
        <v>460</v>
      </c>
    </row>
    <row r="11" spans="1:21">
      <c r="A11" s="1003" t="s">
        <v>2129</v>
      </c>
      <c r="B11" s="1017">
        <f t="shared" si="0"/>
        <v>487</v>
      </c>
      <c r="C11" s="1005">
        <v>243</v>
      </c>
      <c r="D11" s="1004">
        <v>244</v>
      </c>
      <c r="E11" s="1004"/>
      <c r="F11" s="1003" t="s">
        <v>2118</v>
      </c>
      <c r="G11" s="1004">
        <f t="shared" si="1"/>
        <v>128</v>
      </c>
      <c r="H11" s="1004">
        <v>71</v>
      </c>
      <c r="I11" s="1004">
        <v>57</v>
      </c>
      <c r="K11" s="1003" t="s">
        <v>128</v>
      </c>
      <c r="L11" s="1017">
        <f t="shared" si="2"/>
        <v>475</v>
      </c>
      <c r="M11" s="1004">
        <v>236</v>
      </c>
      <c r="N11" s="1004">
        <v>239</v>
      </c>
      <c r="O11" s="1004"/>
      <c r="P11" s="1003" t="s">
        <v>2118</v>
      </c>
      <c r="Q11" s="1004">
        <f t="shared" si="3"/>
        <v>84</v>
      </c>
      <c r="R11" s="1004">
        <v>57</v>
      </c>
      <c r="S11" s="1004">
        <v>27</v>
      </c>
    </row>
    <row r="12" spans="1:21">
      <c r="A12" s="1003" t="s">
        <v>2119</v>
      </c>
      <c r="B12" s="1004">
        <f t="shared" si="0"/>
        <v>64</v>
      </c>
      <c r="C12" s="1005">
        <v>28</v>
      </c>
      <c r="D12" s="1004">
        <v>36</v>
      </c>
      <c r="E12" s="1004"/>
      <c r="F12" s="1003" t="s">
        <v>2130</v>
      </c>
      <c r="G12" s="1004">
        <f t="shared" si="1"/>
        <v>230</v>
      </c>
      <c r="H12" s="1004">
        <v>131</v>
      </c>
      <c r="I12" s="1004">
        <v>99</v>
      </c>
      <c r="K12" s="1003" t="s">
        <v>2119</v>
      </c>
      <c r="L12" s="1004">
        <f t="shared" si="2"/>
        <v>67</v>
      </c>
      <c r="M12" s="1004">
        <v>34</v>
      </c>
      <c r="N12" s="1004">
        <v>33</v>
      </c>
      <c r="O12" s="1004"/>
      <c r="P12" s="1003" t="s">
        <v>2120</v>
      </c>
      <c r="Q12" s="1004">
        <f t="shared" si="3"/>
        <v>206</v>
      </c>
      <c r="R12" s="1004">
        <v>131</v>
      </c>
      <c r="S12" s="1004">
        <v>75</v>
      </c>
    </row>
    <row r="13" spans="1:21">
      <c r="A13" s="1003" t="s">
        <v>2121</v>
      </c>
      <c r="B13" s="1004">
        <f t="shared" si="0"/>
        <v>36</v>
      </c>
      <c r="C13" s="1005">
        <v>19</v>
      </c>
      <c r="D13" s="1004">
        <v>17</v>
      </c>
      <c r="E13" s="1004"/>
      <c r="F13" s="1003" t="s">
        <v>2131</v>
      </c>
      <c r="G13" s="1004">
        <f t="shared" si="1"/>
        <v>252</v>
      </c>
      <c r="H13" s="1004">
        <v>158</v>
      </c>
      <c r="I13" s="1004">
        <v>94</v>
      </c>
      <c r="K13" s="1003" t="s">
        <v>2182</v>
      </c>
      <c r="L13" s="1004">
        <f t="shared" si="2"/>
        <v>17</v>
      </c>
      <c r="M13" s="1004">
        <v>9</v>
      </c>
      <c r="N13" s="1004">
        <v>8</v>
      </c>
      <c r="O13" s="1004"/>
      <c r="P13" s="1003" t="s">
        <v>2122</v>
      </c>
      <c r="Q13" s="1004">
        <f t="shared" si="3"/>
        <v>247</v>
      </c>
      <c r="R13" s="1004">
        <v>143</v>
      </c>
      <c r="S13" s="1004">
        <v>104</v>
      </c>
    </row>
    <row r="14" spans="1:21">
      <c r="A14" s="1003" t="s">
        <v>2123</v>
      </c>
      <c r="B14" s="1017">
        <f t="shared" si="0"/>
        <v>154</v>
      </c>
      <c r="C14" s="1005">
        <v>79</v>
      </c>
      <c r="D14" s="1004">
        <v>75</v>
      </c>
      <c r="E14" s="1004"/>
      <c r="F14" s="1003" t="s">
        <v>2132</v>
      </c>
      <c r="G14" s="1004">
        <f t="shared" si="1"/>
        <v>261</v>
      </c>
      <c r="H14" s="1004">
        <v>150</v>
      </c>
      <c r="I14" s="1004">
        <v>111</v>
      </c>
      <c r="K14" s="1003" t="s">
        <v>2123</v>
      </c>
      <c r="L14" s="1017">
        <f t="shared" si="2"/>
        <v>126</v>
      </c>
      <c r="M14" s="1004">
        <v>62</v>
      </c>
      <c r="N14" s="1004">
        <v>64</v>
      </c>
      <c r="O14" s="1004"/>
      <c r="P14" s="1003" t="s">
        <v>2183</v>
      </c>
      <c r="Q14" s="1004">
        <f t="shared" si="3"/>
        <v>278</v>
      </c>
      <c r="R14" s="1004">
        <v>154</v>
      </c>
      <c r="S14" s="1004">
        <v>124</v>
      </c>
    </row>
    <row r="15" spans="1:21">
      <c r="A15" s="1003" t="s">
        <v>129</v>
      </c>
      <c r="B15" s="1017">
        <f t="shared" si="0"/>
        <v>224</v>
      </c>
      <c r="C15" s="1005">
        <v>110</v>
      </c>
      <c r="D15" s="1004">
        <v>114</v>
      </c>
      <c r="E15" s="1004"/>
      <c r="F15" s="1003" t="s">
        <v>2124</v>
      </c>
      <c r="G15" s="1004">
        <f t="shared" si="1"/>
        <v>98</v>
      </c>
      <c r="H15" s="1004">
        <v>63</v>
      </c>
      <c r="I15" s="1004">
        <v>35</v>
      </c>
      <c r="K15" s="1003" t="s">
        <v>129</v>
      </c>
      <c r="L15" s="1017">
        <f t="shared" si="2"/>
        <v>116</v>
      </c>
      <c r="M15" s="1004">
        <v>59</v>
      </c>
      <c r="N15" s="1004">
        <v>57</v>
      </c>
      <c r="O15" s="1004"/>
      <c r="P15" s="1003" t="s">
        <v>130</v>
      </c>
      <c r="Q15" s="1004">
        <f t="shared" si="3"/>
        <v>113</v>
      </c>
      <c r="R15" s="1004">
        <v>62</v>
      </c>
      <c r="S15" s="1004">
        <v>51</v>
      </c>
    </row>
    <row r="16" spans="1:21">
      <c r="A16" s="1003" t="s">
        <v>131</v>
      </c>
      <c r="B16" s="1004">
        <f t="shared" si="0"/>
        <v>81</v>
      </c>
      <c r="C16" s="1005">
        <v>54</v>
      </c>
      <c r="D16" s="1004">
        <v>27</v>
      </c>
      <c r="E16" s="1004"/>
      <c r="F16" s="1003" t="s">
        <v>132</v>
      </c>
      <c r="G16" s="1004">
        <f t="shared" si="1"/>
        <v>398</v>
      </c>
      <c r="H16" s="1004">
        <v>228</v>
      </c>
      <c r="I16" s="1004">
        <v>170</v>
      </c>
      <c r="K16" s="1003" t="s">
        <v>131</v>
      </c>
      <c r="L16" s="1004">
        <f t="shared" si="2"/>
        <v>70</v>
      </c>
      <c r="M16" s="1004">
        <v>41</v>
      </c>
      <c r="N16" s="1004">
        <v>29</v>
      </c>
      <c r="O16" s="1004"/>
      <c r="P16" s="1003" t="s">
        <v>132</v>
      </c>
      <c r="Q16" s="1004">
        <f t="shared" si="3"/>
        <v>689</v>
      </c>
      <c r="R16" s="1004">
        <v>371</v>
      </c>
      <c r="S16" s="1004">
        <v>318</v>
      </c>
    </row>
    <row r="17" spans="1:19">
      <c r="A17" s="1003" t="s">
        <v>133</v>
      </c>
      <c r="B17" s="1004">
        <f t="shared" si="0"/>
        <v>54</v>
      </c>
      <c r="C17" s="1005">
        <v>22</v>
      </c>
      <c r="D17" s="1004">
        <v>32</v>
      </c>
      <c r="E17" s="1004"/>
      <c r="F17" s="1003" t="s">
        <v>2133</v>
      </c>
      <c r="G17" s="1004">
        <f t="shared" si="1"/>
        <v>373</v>
      </c>
      <c r="H17" s="1004">
        <v>220</v>
      </c>
      <c r="I17" s="1004">
        <v>153</v>
      </c>
      <c r="K17" s="1003" t="s">
        <v>133</v>
      </c>
      <c r="L17" s="1004">
        <f t="shared" si="2"/>
        <v>53</v>
      </c>
      <c r="M17" s="1004">
        <v>29</v>
      </c>
      <c r="N17" s="1004">
        <v>24</v>
      </c>
      <c r="O17" s="1004"/>
      <c r="P17" s="1003" t="s">
        <v>2184</v>
      </c>
      <c r="Q17" s="1004">
        <f t="shared" si="3"/>
        <v>463</v>
      </c>
      <c r="R17" s="1004">
        <v>262</v>
      </c>
      <c r="S17" s="1004">
        <v>201</v>
      </c>
    </row>
    <row r="18" spans="1:19">
      <c r="A18" s="1003" t="s">
        <v>134</v>
      </c>
      <c r="B18" s="1017">
        <f t="shared" si="0"/>
        <v>204</v>
      </c>
      <c r="C18" s="1005">
        <v>102</v>
      </c>
      <c r="D18" s="1004">
        <v>102</v>
      </c>
      <c r="E18" s="1004"/>
      <c r="F18" s="1003" t="s">
        <v>2134</v>
      </c>
      <c r="G18" s="1017">
        <f t="shared" si="1"/>
        <v>836</v>
      </c>
      <c r="H18" s="1004">
        <v>442</v>
      </c>
      <c r="I18" s="1004">
        <v>394</v>
      </c>
      <c r="K18" s="1003" t="s">
        <v>134</v>
      </c>
      <c r="L18" s="1017">
        <f t="shared" si="2"/>
        <v>324</v>
      </c>
      <c r="M18" s="1004">
        <v>160</v>
      </c>
      <c r="N18" s="1004">
        <v>164</v>
      </c>
      <c r="O18" s="1004"/>
      <c r="P18" s="1003" t="s">
        <v>2185</v>
      </c>
      <c r="Q18" s="1017">
        <f t="shared" si="3"/>
        <v>1191</v>
      </c>
      <c r="R18" s="1004">
        <v>618</v>
      </c>
      <c r="S18" s="1004">
        <v>573</v>
      </c>
    </row>
    <row r="19" spans="1:19">
      <c r="A19" s="1006" t="s">
        <v>135</v>
      </c>
      <c r="B19" s="1007">
        <f t="shared" si="0"/>
        <v>38</v>
      </c>
      <c r="C19" s="1007">
        <f>SUM(C20:C22)</f>
        <v>22</v>
      </c>
      <c r="D19" s="1007">
        <f>SUM(D20:D22)</f>
        <v>16</v>
      </c>
      <c r="E19" s="1004"/>
      <c r="F19" s="1003" t="s">
        <v>136</v>
      </c>
      <c r="G19" s="1004">
        <f t="shared" si="1"/>
        <v>383</v>
      </c>
      <c r="H19" s="1004">
        <v>207</v>
      </c>
      <c r="I19" s="1004">
        <v>176</v>
      </c>
      <c r="K19" s="1006" t="s">
        <v>135</v>
      </c>
      <c r="L19" s="1007">
        <f t="shared" si="2"/>
        <v>34</v>
      </c>
      <c r="M19" s="1007">
        <f>SUM(M20:M22)</f>
        <v>22</v>
      </c>
      <c r="N19" s="1007">
        <f>SUM(N20:N22)</f>
        <v>12</v>
      </c>
      <c r="O19" s="1004"/>
      <c r="P19" s="1003" t="s">
        <v>2186</v>
      </c>
      <c r="Q19" s="1004">
        <f t="shared" si="3"/>
        <v>615</v>
      </c>
      <c r="R19" s="1004">
        <v>354</v>
      </c>
      <c r="S19" s="1004">
        <v>261</v>
      </c>
    </row>
    <row r="20" spans="1:19">
      <c r="A20" s="1003" t="s">
        <v>137</v>
      </c>
      <c r="B20" s="1004">
        <f t="shared" si="0"/>
        <v>8</v>
      </c>
      <c r="C20" s="1004">
        <v>4</v>
      </c>
      <c r="D20" s="1004">
        <v>4</v>
      </c>
      <c r="E20" s="1007"/>
      <c r="F20" s="1003" t="s">
        <v>2135</v>
      </c>
      <c r="G20" s="1004">
        <f t="shared" si="1"/>
        <v>120</v>
      </c>
      <c r="H20" s="1004">
        <v>70</v>
      </c>
      <c r="I20" s="1004">
        <v>50</v>
      </c>
      <c r="K20" s="1003" t="s">
        <v>137</v>
      </c>
      <c r="L20" s="1004">
        <f t="shared" si="2"/>
        <v>10</v>
      </c>
      <c r="M20" s="1004">
        <v>7</v>
      </c>
      <c r="N20" s="1004">
        <v>3</v>
      </c>
      <c r="O20" s="1007"/>
      <c r="P20" s="1003" t="s">
        <v>2135</v>
      </c>
      <c r="Q20" s="1004">
        <f t="shared" si="3"/>
        <v>131</v>
      </c>
      <c r="R20" s="1004">
        <v>83</v>
      </c>
      <c r="S20" s="1004">
        <v>48</v>
      </c>
    </row>
    <row r="21" spans="1:19">
      <c r="A21" s="1003" t="s">
        <v>138</v>
      </c>
      <c r="B21" s="1004">
        <f t="shared" si="0"/>
        <v>13</v>
      </c>
      <c r="C21" s="1005">
        <v>9</v>
      </c>
      <c r="D21" s="1004">
        <v>4</v>
      </c>
      <c r="E21" s="1004"/>
      <c r="F21" s="1003" t="s">
        <v>2136</v>
      </c>
      <c r="G21" s="1004">
        <f t="shared" si="1"/>
        <v>18</v>
      </c>
      <c r="H21" s="1004">
        <v>14</v>
      </c>
      <c r="I21" s="1004">
        <v>4</v>
      </c>
      <c r="K21" s="1003" t="s">
        <v>138</v>
      </c>
      <c r="L21" s="1004">
        <f t="shared" si="2"/>
        <v>6</v>
      </c>
      <c r="M21" s="1004">
        <v>5</v>
      </c>
      <c r="N21" s="1004">
        <v>1</v>
      </c>
      <c r="O21" s="1004"/>
      <c r="P21" s="1003" t="s">
        <v>139</v>
      </c>
      <c r="Q21" s="1004">
        <f t="shared" si="3"/>
        <v>20</v>
      </c>
      <c r="R21" s="1004">
        <v>14</v>
      </c>
      <c r="S21" s="1004">
        <v>6</v>
      </c>
    </row>
    <row r="22" spans="1:19">
      <c r="A22" s="1003" t="s">
        <v>140</v>
      </c>
      <c r="B22" s="1004">
        <f t="shared" si="0"/>
        <v>17</v>
      </c>
      <c r="C22" s="1005">
        <v>9</v>
      </c>
      <c r="D22" s="1004">
        <v>8</v>
      </c>
      <c r="E22" s="1004"/>
      <c r="F22" s="1003" t="s">
        <v>2137</v>
      </c>
      <c r="G22" s="1004">
        <f t="shared" si="1"/>
        <v>23</v>
      </c>
      <c r="H22" s="1004">
        <v>13</v>
      </c>
      <c r="I22" s="1004">
        <v>10</v>
      </c>
      <c r="K22" s="1003" t="s">
        <v>140</v>
      </c>
      <c r="L22" s="1004">
        <f t="shared" si="2"/>
        <v>18</v>
      </c>
      <c r="M22" s="1004">
        <v>10</v>
      </c>
      <c r="N22" s="1004">
        <v>8</v>
      </c>
      <c r="O22" s="1004"/>
      <c r="P22" s="1003" t="s">
        <v>141</v>
      </c>
      <c r="Q22" s="1004">
        <f t="shared" si="3"/>
        <v>27</v>
      </c>
      <c r="R22" s="1004">
        <v>19</v>
      </c>
      <c r="S22" s="1004">
        <v>8</v>
      </c>
    </row>
    <row r="23" spans="1:19">
      <c r="A23" s="1006" t="s">
        <v>142</v>
      </c>
      <c r="B23" s="1007">
        <f t="shared" si="0"/>
        <v>40</v>
      </c>
      <c r="C23" s="1007">
        <f>SUM(C24)</f>
        <v>15</v>
      </c>
      <c r="D23" s="1007">
        <f>SUM(D24)</f>
        <v>25</v>
      </c>
      <c r="E23" s="1004"/>
      <c r="F23" s="1003" t="s">
        <v>2138</v>
      </c>
      <c r="G23" s="1004">
        <f t="shared" si="1"/>
        <v>7</v>
      </c>
      <c r="H23" s="1004">
        <v>6</v>
      </c>
      <c r="I23" s="1004">
        <v>1</v>
      </c>
      <c r="K23" s="1006" t="s">
        <v>142</v>
      </c>
      <c r="L23" s="1007">
        <f t="shared" si="2"/>
        <v>63</v>
      </c>
      <c r="M23" s="1007">
        <f>SUM(M24)</f>
        <v>30</v>
      </c>
      <c r="N23" s="1007">
        <f>SUM(N24)</f>
        <v>33</v>
      </c>
      <c r="O23" s="1004"/>
      <c r="P23" s="1003" t="s">
        <v>143</v>
      </c>
      <c r="Q23" s="1004">
        <f t="shared" si="3"/>
        <v>8</v>
      </c>
      <c r="R23" s="1004">
        <v>6</v>
      </c>
      <c r="S23" s="1004">
        <v>2</v>
      </c>
    </row>
    <row r="24" spans="1:19">
      <c r="A24" s="1003" t="s">
        <v>144</v>
      </c>
      <c r="B24" s="1017">
        <f t="shared" si="0"/>
        <v>40</v>
      </c>
      <c r="C24" s="1004">
        <v>15</v>
      </c>
      <c r="D24" s="1004">
        <v>25</v>
      </c>
      <c r="E24" s="1007"/>
      <c r="F24" s="1003" t="s">
        <v>2139</v>
      </c>
      <c r="G24" s="1004">
        <f t="shared" si="1"/>
        <v>15</v>
      </c>
      <c r="H24" s="1004">
        <v>10</v>
      </c>
      <c r="I24" s="1004">
        <v>5</v>
      </c>
      <c r="K24" s="1003" t="s">
        <v>144</v>
      </c>
      <c r="L24" s="1017">
        <f t="shared" si="2"/>
        <v>63</v>
      </c>
      <c r="M24" s="1004">
        <v>30</v>
      </c>
      <c r="N24" s="1004">
        <v>33</v>
      </c>
      <c r="O24" s="1007"/>
      <c r="P24" s="1003" t="s">
        <v>2139</v>
      </c>
      <c r="Q24" s="1004">
        <f t="shared" si="3"/>
        <v>19</v>
      </c>
      <c r="R24" s="1004">
        <v>12</v>
      </c>
      <c r="S24" s="1004">
        <v>7</v>
      </c>
    </row>
    <row r="25" spans="1:19">
      <c r="A25" s="1006" t="s">
        <v>145</v>
      </c>
      <c r="B25" s="1007">
        <f t="shared" si="0"/>
        <v>92</v>
      </c>
      <c r="C25" s="1007">
        <f>SUM(C26:C27)</f>
        <v>39</v>
      </c>
      <c r="D25" s="1007">
        <f>SUM(D26:D27)</f>
        <v>53</v>
      </c>
      <c r="E25" s="1004"/>
      <c r="F25" s="1003" t="s">
        <v>2140</v>
      </c>
      <c r="G25" s="1004">
        <f t="shared" si="1"/>
        <v>55</v>
      </c>
      <c r="H25" s="1004">
        <v>26</v>
      </c>
      <c r="I25" s="1004">
        <v>29</v>
      </c>
      <c r="K25" s="1006" t="s">
        <v>145</v>
      </c>
      <c r="L25" s="1007">
        <f t="shared" si="2"/>
        <v>74</v>
      </c>
      <c r="M25" s="1007">
        <f>SUM(M26:M27)</f>
        <v>30</v>
      </c>
      <c r="N25" s="1007">
        <f>SUM(N26:N27)</f>
        <v>44</v>
      </c>
      <c r="O25" s="1004"/>
      <c r="P25" s="1003" t="s">
        <v>146</v>
      </c>
      <c r="Q25" s="1004">
        <f t="shared" si="3"/>
        <v>54</v>
      </c>
      <c r="R25" s="1004">
        <v>29</v>
      </c>
      <c r="S25" s="1004">
        <v>25</v>
      </c>
    </row>
    <row r="26" spans="1:19">
      <c r="A26" s="1003" t="s">
        <v>2141</v>
      </c>
      <c r="B26" s="1017">
        <f t="shared" si="0"/>
        <v>54</v>
      </c>
      <c r="C26" s="1004">
        <v>27</v>
      </c>
      <c r="D26" s="1004">
        <v>27</v>
      </c>
      <c r="E26" s="1007"/>
      <c r="F26" s="1003" t="s">
        <v>2142</v>
      </c>
      <c r="G26" s="1004">
        <f t="shared" si="1"/>
        <v>36</v>
      </c>
      <c r="H26" s="1004">
        <v>20</v>
      </c>
      <c r="I26" s="1004">
        <v>16</v>
      </c>
      <c r="K26" s="1003" t="s">
        <v>2187</v>
      </c>
      <c r="L26" s="1017">
        <f t="shared" si="2"/>
        <v>61</v>
      </c>
      <c r="M26" s="1004">
        <v>26</v>
      </c>
      <c r="N26" s="1004">
        <v>35</v>
      </c>
      <c r="O26" s="1007"/>
      <c r="P26" s="1003" t="s">
        <v>2188</v>
      </c>
      <c r="Q26" s="1004">
        <f t="shared" si="3"/>
        <v>21</v>
      </c>
      <c r="R26" s="1004">
        <v>15</v>
      </c>
      <c r="S26" s="1004">
        <v>6</v>
      </c>
    </row>
    <row r="27" spans="1:19">
      <c r="A27" s="1003" t="s">
        <v>147</v>
      </c>
      <c r="B27" s="1017">
        <f t="shared" si="0"/>
        <v>38</v>
      </c>
      <c r="C27" s="1005">
        <v>12</v>
      </c>
      <c r="D27" s="1004">
        <v>26</v>
      </c>
      <c r="E27" s="1004"/>
      <c r="F27" s="1003" t="s">
        <v>2143</v>
      </c>
      <c r="G27" s="1004">
        <f t="shared" si="1"/>
        <v>106</v>
      </c>
      <c r="H27" s="1004">
        <v>75</v>
      </c>
      <c r="I27" s="1004">
        <v>31</v>
      </c>
      <c r="K27" s="1003" t="s">
        <v>147</v>
      </c>
      <c r="L27" s="1017">
        <f t="shared" si="2"/>
        <v>13</v>
      </c>
      <c r="M27" s="1004">
        <v>4</v>
      </c>
      <c r="N27" s="1004">
        <v>9</v>
      </c>
      <c r="O27" s="1004"/>
      <c r="P27" s="1003" t="s">
        <v>2189</v>
      </c>
      <c r="Q27" s="1004">
        <f t="shared" si="3"/>
        <v>90</v>
      </c>
      <c r="R27" s="1004">
        <v>52</v>
      </c>
      <c r="S27" s="1004">
        <v>38</v>
      </c>
    </row>
    <row r="28" spans="1:19">
      <c r="A28" s="1006" t="s">
        <v>148</v>
      </c>
      <c r="B28" s="1007">
        <f t="shared" si="0"/>
        <v>50</v>
      </c>
      <c r="C28" s="1007">
        <f>SUM(C29:C32)</f>
        <v>31</v>
      </c>
      <c r="D28" s="1007">
        <f>SUM(D29:D32)</f>
        <v>19</v>
      </c>
      <c r="E28" s="1004"/>
      <c r="F28" s="1003" t="s">
        <v>2144</v>
      </c>
      <c r="G28" s="1004">
        <f t="shared" si="1"/>
        <v>145</v>
      </c>
      <c r="H28" s="1004">
        <v>99</v>
      </c>
      <c r="I28" s="1004">
        <v>46</v>
      </c>
      <c r="K28" s="1006" t="s">
        <v>148</v>
      </c>
      <c r="L28" s="1007">
        <f t="shared" si="2"/>
        <v>31</v>
      </c>
      <c r="M28" s="1007">
        <f>SUM(M29:M32)</f>
        <v>21</v>
      </c>
      <c r="N28" s="1007">
        <f>SUM(N29:N32)</f>
        <v>10</v>
      </c>
      <c r="O28" s="1004"/>
      <c r="P28" s="1003" t="s">
        <v>2144</v>
      </c>
      <c r="Q28" s="1004">
        <f t="shared" si="3"/>
        <v>171</v>
      </c>
      <c r="R28" s="1004">
        <v>111</v>
      </c>
      <c r="S28" s="1004">
        <v>60</v>
      </c>
    </row>
    <row r="29" spans="1:19">
      <c r="A29" s="1003" t="s">
        <v>149</v>
      </c>
      <c r="B29" s="1004">
        <f t="shared" si="0"/>
        <v>5</v>
      </c>
      <c r="C29" s="1005">
        <v>1</v>
      </c>
      <c r="D29" s="1004">
        <v>4</v>
      </c>
      <c r="E29" s="1007"/>
      <c r="F29" s="1003" t="s">
        <v>150</v>
      </c>
      <c r="G29" s="1004">
        <f t="shared" si="1"/>
        <v>21</v>
      </c>
      <c r="H29" s="1004">
        <v>15</v>
      </c>
      <c r="I29" s="1004">
        <v>6</v>
      </c>
      <c r="K29" s="1003" t="s">
        <v>149</v>
      </c>
      <c r="L29" s="1004">
        <f t="shared" si="2"/>
        <v>1</v>
      </c>
      <c r="M29" s="1004">
        <v>1</v>
      </c>
      <c r="N29" s="1004">
        <v>0</v>
      </c>
      <c r="O29" s="1007"/>
      <c r="P29" s="1003" t="s">
        <v>2190</v>
      </c>
      <c r="Q29" s="1004">
        <f t="shared" si="3"/>
        <v>33</v>
      </c>
      <c r="R29" s="1004">
        <v>21</v>
      </c>
      <c r="S29" s="1004">
        <v>12</v>
      </c>
    </row>
    <row r="30" spans="1:19">
      <c r="A30" s="1003" t="s">
        <v>151</v>
      </c>
      <c r="B30" s="1004">
        <f t="shared" si="0"/>
        <v>1</v>
      </c>
      <c r="C30" s="1004">
        <v>1</v>
      </c>
      <c r="D30" s="1004">
        <v>0</v>
      </c>
      <c r="E30" s="1004"/>
      <c r="F30" s="1003" t="s">
        <v>2145</v>
      </c>
      <c r="G30" s="1004">
        <f t="shared" si="1"/>
        <v>34</v>
      </c>
      <c r="H30" s="1004">
        <v>20</v>
      </c>
      <c r="I30" s="1004">
        <v>14</v>
      </c>
      <c r="K30" s="1003" t="s">
        <v>151</v>
      </c>
      <c r="L30" s="1004">
        <f t="shared" si="2"/>
        <v>1</v>
      </c>
      <c r="M30" s="1004">
        <v>0</v>
      </c>
      <c r="N30" s="1004">
        <v>1</v>
      </c>
      <c r="O30" s="1004"/>
      <c r="P30" s="1003" t="s">
        <v>2191</v>
      </c>
      <c r="Q30" s="1004">
        <f t="shared" si="3"/>
        <v>40</v>
      </c>
      <c r="R30" s="1004">
        <v>24</v>
      </c>
      <c r="S30" s="1004">
        <v>16</v>
      </c>
    </row>
    <row r="31" spans="1:19">
      <c r="A31" s="1003" t="s">
        <v>2146</v>
      </c>
      <c r="B31" s="1004">
        <f t="shared" si="0"/>
        <v>6</v>
      </c>
      <c r="C31" s="1005">
        <v>4</v>
      </c>
      <c r="D31" s="1004">
        <v>2</v>
      </c>
      <c r="E31" s="1004"/>
      <c r="F31" s="1003" t="s">
        <v>152</v>
      </c>
      <c r="G31" s="1004">
        <f t="shared" si="1"/>
        <v>36</v>
      </c>
      <c r="H31" s="1004">
        <v>21</v>
      </c>
      <c r="I31" s="1004">
        <v>15</v>
      </c>
      <c r="K31" s="1003" t="s">
        <v>2192</v>
      </c>
      <c r="L31" s="1004">
        <f t="shared" si="2"/>
        <v>4</v>
      </c>
      <c r="M31" s="1004">
        <v>3</v>
      </c>
      <c r="N31" s="1004">
        <v>1</v>
      </c>
      <c r="O31" s="1004"/>
      <c r="P31" s="1003" t="s">
        <v>152</v>
      </c>
      <c r="Q31" s="1004">
        <f t="shared" si="3"/>
        <v>57</v>
      </c>
      <c r="R31" s="1004">
        <v>30</v>
      </c>
      <c r="S31" s="1004">
        <v>27</v>
      </c>
    </row>
    <row r="32" spans="1:19">
      <c r="A32" s="1003" t="s">
        <v>153</v>
      </c>
      <c r="B32" s="1004">
        <f t="shared" si="0"/>
        <v>38</v>
      </c>
      <c r="C32" s="1005">
        <v>25</v>
      </c>
      <c r="D32" s="1004">
        <v>13</v>
      </c>
      <c r="E32" s="1004"/>
      <c r="F32" s="1003" t="s">
        <v>2147</v>
      </c>
      <c r="G32" s="1004">
        <f t="shared" si="1"/>
        <v>143</v>
      </c>
      <c r="H32" s="1004">
        <v>90</v>
      </c>
      <c r="I32" s="1004">
        <v>53</v>
      </c>
      <c r="K32" s="1003" t="s">
        <v>153</v>
      </c>
      <c r="L32" s="1004">
        <f t="shared" si="2"/>
        <v>25</v>
      </c>
      <c r="M32" s="1004">
        <v>17</v>
      </c>
      <c r="N32" s="1004">
        <v>8</v>
      </c>
      <c r="O32" s="1004"/>
      <c r="P32" s="1003" t="s">
        <v>154</v>
      </c>
      <c r="Q32" s="1004">
        <f t="shared" si="3"/>
        <v>128</v>
      </c>
      <c r="R32" s="1004">
        <v>74</v>
      </c>
      <c r="S32" s="1004">
        <v>54</v>
      </c>
    </row>
    <row r="33" spans="1:19">
      <c r="A33" s="1006" t="s">
        <v>155</v>
      </c>
      <c r="B33" s="1007">
        <f t="shared" si="0"/>
        <v>87</v>
      </c>
      <c r="C33" s="1007">
        <f>SUM(C34:C37)</f>
        <v>47</v>
      </c>
      <c r="D33" s="1007">
        <f>SUM(D34:D37)</f>
        <v>40</v>
      </c>
      <c r="E33" s="1004"/>
      <c r="F33" s="1003" t="s">
        <v>156</v>
      </c>
      <c r="G33" s="1004">
        <f t="shared" si="1"/>
        <v>97</v>
      </c>
      <c r="H33" s="1004">
        <v>66</v>
      </c>
      <c r="I33" s="1004">
        <v>31</v>
      </c>
      <c r="K33" s="1006" t="s">
        <v>155</v>
      </c>
      <c r="L33" s="1007">
        <f t="shared" si="2"/>
        <v>56</v>
      </c>
      <c r="M33" s="1007">
        <f>SUM(M34:M37)</f>
        <v>35</v>
      </c>
      <c r="N33" s="1007">
        <f>SUM(N34:N37)</f>
        <v>21</v>
      </c>
      <c r="O33" s="1004"/>
      <c r="P33" s="1003" t="s">
        <v>156</v>
      </c>
      <c r="Q33" s="1004">
        <f t="shared" si="3"/>
        <v>80</v>
      </c>
      <c r="R33" s="1004">
        <v>57</v>
      </c>
      <c r="S33" s="1004">
        <v>23</v>
      </c>
    </row>
    <row r="34" spans="1:19">
      <c r="A34" s="1003" t="s">
        <v>157</v>
      </c>
      <c r="B34" s="1004">
        <f t="shared" si="0"/>
        <v>6</v>
      </c>
      <c r="C34" s="1004">
        <v>2</v>
      </c>
      <c r="D34" s="1004">
        <v>4</v>
      </c>
      <c r="E34" s="1007"/>
      <c r="F34" s="1003" t="s">
        <v>158</v>
      </c>
      <c r="G34" s="1004">
        <f t="shared" si="1"/>
        <v>10</v>
      </c>
      <c r="H34" s="1004">
        <v>6</v>
      </c>
      <c r="I34" s="1004">
        <v>4</v>
      </c>
      <c r="K34" s="1003" t="s">
        <v>157</v>
      </c>
      <c r="L34" s="1004">
        <f t="shared" si="2"/>
        <v>3</v>
      </c>
      <c r="M34" s="1004">
        <v>3</v>
      </c>
      <c r="N34" s="1004">
        <v>0</v>
      </c>
      <c r="O34" s="1007"/>
      <c r="P34" s="1003" t="s">
        <v>158</v>
      </c>
      <c r="Q34" s="1004">
        <f t="shared" si="3"/>
        <v>13</v>
      </c>
      <c r="R34" s="1004">
        <v>8</v>
      </c>
      <c r="S34" s="1004">
        <v>5</v>
      </c>
    </row>
    <row r="35" spans="1:19">
      <c r="A35" s="1003" t="s">
        <v>159</v>
      </c>
      <c r="B35" s="1004">
        <f t="shared" si="0"/>
        <v>5</v>
      </c>
      <c r="C35" s="1005">
        <v>3</v>
      </c>
      <c r="D35" s="1004">
        <v>2</v>
      </c>
      <c r="E35" s="1004"/>
      <c r="F35" s="1003" t="s">
        <v>2148</v>
      </c>
      <c r="G35" s="1004">
        <f t="shared" si="1"/>
        <v>15</v>
      </c>
      <c r="H35" s="1004">
        <v>8</v>
      </c>
      <c r="I35" s="1004">
        <v>7</v>
      </c>
      <c r="K35" s="1003" t="s">
        <v>159</v>
      </c>
      <c r="L35" s="1004">
        <f t="shared" si="2"/>
        <v>3</v>
      </c>
      <c r="M35" s="1004">
        <v>2</v>
      </c>
      <c r="N35" s="1004">
        <v>1</v>
      </c>
      <c r="O35" s="1004"/>
      <c r="P35" s="1003" t="s">
        <v>160</v>
      </c>
      <c r="Q35" s="1004">
        <f t="shared" si="3"/>
        <v>7</v>
      </c>
      <c r="R35" s="1004">
        <v>6</v>
      </c>
      <c r="S35" s="1004">
        <v>1</v>
      </c>
    </row>
    <row r="36" spans="1:19">
      <c r="A36" s="1003" t="s">
        <v>161</v>
      </c>
      <c r="B36" s="1017">
        <f t="shared" si="0"/>
        <v>7</v>
      </c>
      <c r="C36" s="1005">
        <v>5</v>
      </c>
      <c r="D36" s="1004">
        <v>2</v>
      </c>
      <c r="E36" s="1004"/>
      <c r="F36" s="1003" t="s">
        <v>2149</v>
      </c>
      <c r="G36" s="1004">
        <f t="shared" si="1"/>
        <v>3</v>
      </c>
      <c r="H36" s="1004">
        <v>2</v>
      </c>
      <c r="I36" s="1004">
        <v>1</v>
      </c>
      <c r="K36" s="1003" t="s">
        <v>161</v>
      </c>
      <c r="L36" s="1017">
        <f t="shared" si="2"/>
        <v>3</v>
      </c>
      <c r="M36" s="1004">
        <v>2</v>
      </c>
      <c r="N36" s="1004">
        <v>1</v>
      </c>
      <c r="O36" s="1004"/>
      <c r="P36" s="1003" t="s">
        <v>2193</v>
      </c>
      <c r="Q36" s="1004">
        <f t="shared" si="3"/>
        <v>1</v>
      </c>
      <c r="R36" s="1004">
        <v>1</v>
      </c>
      <c r="S36" s="1004">
        <v>0</v>
      </c>
    </row>
    <row r="37" spans="1:19">
      <c r="A37" s="1003" t="s">
        <v>162</v>
      </c>
      <c r="B37" s="1017">
        <f t="shared" si="0"/>
        <v>69</v>
      </c>
      <c r="C37" s="1005">
        <v>37</v>
      </c>
      <c r="D37" s="1004">
        <v>32</v>
      </c>
      <c r="E37" s="1004"/>
      <c r="F37" s="1003" t="s">
        <v>2150</v>
      </c>
      <c r="G37" s="1004">
        <f t="shared" si="1"/>
        <v>6</v>
      </c>
      <c r="H37" s="1004">
        <v>3</v>
      </c>
      <c r="I37" s="1004">
        <v>3</v>
      </c>
      <c r="K37" s="1003" t="s">
        <v>162</v>
      </c>
      <c r="L37" s="1017">
        <f t="shared" si="2"/>
        <v>47</v>
      </c>
      <c r="M37" s="1004">
        <v>28</v>
      </c>
      <c r="N37" s="1004">
        <v>19</v>
      </c>
      <c r="O37" s="1004"/>
      <c r="P37" s="1003" t="s">
        <v>2194</v>
      </c>
      <c r="Q37" s="1004">
        <f t="shared" si="3"/>
        <v>5</v>
      </c>
      <c r="R37" s="1004">
        <v>2</v>
      </c>
      <c r="S37" s="1004">
        <v>3</v>
      </c>
    </row>
    <row r="38" spans="1:19">
      <c r="A38" s="1006" t="s">
        <v>163</v>
      </c>
      <c r="B38" s="1007">
        <f t="shared" si="0"/>
        <v>36</v>
      </c>
      <c r="C38" s="1007">
        <f>SUM(C39:C41)</f>
        <v>17</v>
      </c>
      <c r="D38" s="1007">
        <f>SUM(D39:D41)</f>
        <v>19</v>
      </c>
      <c r="E38" s="1004"/>
      <c r="F38" s="1003" t="s">
        <v>2151</v>
      </c>
      <c r="G38" s="1004">
        <f t="shared" si="1"/>
        <v>22</v>
      </c>
      <c r="H38" s="1004">
        <v>17</v>
      </c>
      <c r="I38" s="1004">
        <v>5</v>
      </c>
      <c r="K38" s="1006" t="s">
        <v>163</v>
      </c>
      <c r="L38" s="1007">
        <f t="shared" si="2"/>
        <v>20</v>
      </c>
      <c r="M38" s="1007">
        <f>SUM(M39:M41)</f>
        <v>9</v>
      </c>
      <c r="N38" s="1007">
        <f>SUM(N39:N41)</f>
        <v>11</v>
      </c>
      <c r="O38" s="1004"/>
      <c r="P38" s="1003" t="s">
        <v>2195</v>
      </c>
      <c r="Q38" s="1004">
        <f t="shared" si="3"/>
        <v>24</v>
      </c>
      <c r="R38" s="1004">
        <v>15</v>
      </c>
      <c r="S38" s="1004">
        <v>9</v>
      </c>
    </row>
    <row r="39" spans="1:19">
      <c r="A39" s="1003" t="s">
        <v>164</v>
      </c>
      <c r="B39" s="1004">
        <f t="shared" si="0"/>
        <v>31</v>
      </c>
      <c r="C39" s="1004">
        <v>14</v>
      </c>
      <c r="D39" s="1004">
        <v>17</v>
      </c>
      <c r="E39" s="1007"/>
      <c r="F39" s="1003" t="s">
        <v>2152</v>
      </c>
      <c r="G39" s="1004">
        <f t="shared" si="1"/>
        <v>36</v>
      </c>
      <c r="H39" s="1004">
        <v>22</v>
      </c>
      <c r="I39" s="1004">
        <v>14</v>
      </c>
      <c r="K39" s="1003" t="s">
        <v>164</v>
      </c>
      <c r="L39" s="1004">
        <f t="shared" si="2"/>
        <v>15</v>
      </c>
      <c r="M39" s="1004">
        <v>6</v>
      </c>
      <c r="N39" s="1004">
        <v>9</v>
      </c>
      <c r="O39" s="1007"/>
      <c r="P39" s="1003" t="s">
        <v>165</v>
      </c>
      <c r="Q39" s="1004">
        <f t="shared" si="3"/>
        <v>40</v>
      </c>
      <c r="R39" s="1004">
        <v>24</v>
      </c>
      <c r="S39" s="1004">
        <v>16</v>
      </c>
    </row>
    <row r="40" spans="1:19">
      <c r="A40" s="1003" t="s">
        <v>166</v>
      </c>
      <c r="B40" s="1004">
        <f t="shared" si="0"/>
        <v>3</v>
      </c>
      <c r="C40" s="1005">
        <v>2</v>
      </c>
      <c r="D40" s="1004">
        <v>1</v>
      </c>
      <c r="E40" s="1004"/>
      <c r="F40" s="1003" t="s">
        <v>2153</v>
      </c>
      <c r="G40" s="1004">
        <f t="shared" si="1"/>
        <v>15</v>
      </c>
      <c r="H40" s="1004">
        <v>8</v>
      </c>
      <c r="I40" s="1004">
        <v>7</v>
      </c>
      <c r="K40" s="1003" t="s">
        <v>166</v>
      </c>
      <c r="L40" s="1004">
        <f t="shared" si="2"/>
        <v>5</v>
      </c>
      <c r="M40" s="1004">
        <v>3</v>
      </c>
      <c r="N40" s="1004">
        <v>2</v>
      </c>
      <c r="O40" s="1004"/>
      <c r="P40" s="1003" t="s">
        <v>167</v>
      </c>
      <c r="Q40" s="1004">
        <f t="shared" si="3"/>
        <v>19</v>
      </c>
      <c r="R40" s="1004">
        <v>9</v>
      </c>
      <c r="S40" s="1004">
        <v>10</v>
      </c>
    </row>
    <row r="41" spans="1:19">
      <c r="A41" s="1003" t="s">
        <v>168</v>
      </c>
      <c r="B41" s="1004">
        <f t="shared" si="0"/>
        <v>2</v>
      </c>
      <c r="C41" s="1005">
        <v>1</v>
      </c>
      <c r="D41" s="1004">
        <v>1</v>
      </c>
      <c r="E41" s="1004"/>
      <c r="F41" s="1003" t="s">
        <v>2154</v>
      </c>
      <c r="G41" s="1004">
        <f t="shared" si="1"/>
        <v>8</v>
      </c>
      <c r="H41" s="1004">
        <v>5</v>
      </c>
      <c r="I41" s="1004">
        <v>3</v>
      </c>
      <c r="K41" s="1003" t="s">
        <v>168</v>
      </c>
      <c r="L41" s="1004">
        <f t="shared" si="2"/>
        <v>0</v>
      </c>
      <c r="M41" s="1004">
        <v>0</v>
      </c>
      <c r="N41" s="1004">
        <v>0</v>
      </c>
      <c r="O41" s="1004"/>
      <c r="P41" s="1003" t="s">
        <v>2196</v>
      </c>
      <c r="Q41" s="1004">
        <f t="shared" si="3"/>
        <v>4</v>
      </c>
      <c r="R41" s="1004">
        <v>3</v>
      </c>
      <c r="S41" s="1004">
        <v>1</v>
      </c>
    </row>
    <row r="42" spans="1:19">
      <c r="A42" s="1006" t="s">
        <v>169</v>
      </c>
      <c r="B42" s="1007">
        <f t="shared" si="0"/>
        <v>36</v>
      </c>
      <c r="C42" s="1007">
        <f>SUM(C43:C46)</f>
        <v>22</v>
      </c>
      <c r="D42" s="1007">
        <f>SUM(D43:D46)</f>
        <v>14</v>
      </c>
      <c r="E42" s="1004"/>
      <c r="F42" s="1003" t="s">
        <v>2155</v>
      </c>
      <c r="G42" s="1004">
        <f t="shared" si="1"/>
        <v>5</v>
      </c>
      <c r="H42" s="1004">
        <v>4</v>
      </c>
      <c r="I42" s="1004">
        <v>1</v>
      </c>
      <c r="K42" s="1006" t="s">
        <v>169</v>
      </c>
      <c r="L42" s="1007">
        <f t="shared" si="2"/>
        <v>43</v>
      </c>
      <c r="M42" s="1007">
        <f>SUM(M43:M46)</f>
        <v>23</v>
      </c>
      <c r="N42" s="1007">
        <f>SUM(N43:N46)</f>
        <v>20</v>
      </c>
      <c r="O42" s="1004"/>
      <c r="P42" s="1003" t="s">
        <v>170</v>
      </c>
      <c r="Q42" s="1004">
        <f t="shared" si="3"/>
        <v>6</v>
      </c>
      <c r="R42" s="1004">
        <v>3</v>
      </c>
      <c r="S42" s="1004">
        <v>3</v>
      </c>
    </row>
    <row r="43" spans="1:19">
      <c r="A43" s="1003" t="s">
        <v>171</v>
      </c>
      <c r="B43" s="1004">
        <f t="shared" si="0"/>
        <v>2</v>
      </c>
      <c r="C43" s="1005">
        <v>0</v>
      </c>
      <c r="D43" s="1004">
        <v>2</v>
      </c>
      <c r="E43" s="1007"/>
      <c r="F43" s="1003" t="s">
        <v>2156</v>
      </c>
      <c r="G43" s="1004">
        <f t="shared" si="1"/>
        <v>10</v>
      </c>
      <c r="H43" s="1004">
        <v>8</v>
      </c>
      <c r="I43" s="1004">
        <v>2</v>
      </c>
      <c r="K43" s="1003" t="s">
        <v>171</v>
      </c>
      <c r="L43" s="1004">
        <f t="shared" si="2"/>
        <v>0</v>
      </c>
      <c r="M43" s="1004">
        <v>0</v>
      </c>
      <c r="N43" s="1004">
        <v>0</v>
      </c>
      <c r="O43" s="1007"/>
      <c r="P43" s="1003" t="s">
        <v>172</v>
      </c>
      <c r="Q43" s="1004">
        <f t="shared" si="3"/>
        <v>10</v>
      </c>
      <c r="R43" s="1004">
        <v>9</v>
      </c>
      <c r="S43" s="1004">
        <v>1</v>
      </c>
    </row>
    <row r="44" spans="1:19">
      <c r="A44" s="1003" t="s">
        <v>2157</v>
      </c>
      <c r="B44" s="1004">
        <f t="shared" si="0"/>
        <v>3</v>
      </c>
      <c r="C44" s="1005">
        <v>2</v>
      </c>
      <c r="D44" s="1004">
        <v>1</v>
      </c>
      <c r="E44" s="1004"/>
      <c r="F44" s="1003" t="s">
        <v>174</v>
      </c>
      <c r="G44" s="1004">
        <f t="shared" si="1"/>
        <v>5</v>
      </c>
      <c r="H44" s="1004">
        <v>4</v>
      </c>
      <c r="I44" s="1004">
        <v>1</v>
      </c>
      <c r="K44" s="1003" t="s">
        <v>173</v>
      </c>
      <c r="L44" s="1004">
        <f t="shared" si="2"/>
        <v>9</v>
      </c>
      <c r="M44" s="1004">
        <v>5</v>
      </c>
      <c r="N44" s="1004">
        <v>4</v>
      </c>
      <c r="O44" s="1004"/>
      <c r="P44" s="1003" t="s">
        <v>174</v>
      </c>
      <c r="Q44" s="1004">
        <f t="shared" si="3"/>
        <v>6</v>
      </c>
      <c r="R44" s="1004">
        <v>4</v>
      </c>
      <c r="S44" s="1004">
        <v>2</v>
      </c>
    </row>
    <row r="45" spans="1:19">
      <c r="A45" s="1003" t="s">
        <v>2158</v>
      </c>
      <c r="B45" s="1004">
        <f t="shared" si="0"/>
        <v>3</v>
      </c>
      <c r="C45" s="1005">
        <v>1</v>
      </c>
      <c r="D45" s="1004">
        <v>2</v>
      </c>
      <c r="E45" s="1004"/>
      <c r="F45" s="1003" t="s">
        <v>176</v>
      </c>
      <c r="G45" s="1004">
        <f t="shared" si="1"/>
        <v>53</v>
      </c>
      <c r="H45" s="1004">
        <v>30</v>
      </c>
      <c r="I45" s="1004">
        <v>23</v>
      </c>
      <c r="K45" s="1003" t="s">
        <v>175</v>
      </c>
      <c r="L45" s="1004">
        <f t="shared" si="2"/>
        <v>2</v>
      </c>
      <c r="M45" s="1004">
        <v>0</v>
      </c>
      <c r="N45" s="1004">
        <v>2</v>
      </c>
      <c r="O45" s="1004"/>
      <c r="P45" s="1003" t="s">
        <v>2197</v>
      </c>
      <c r="Q45" s="1004">
        <f t="shared" si="3"/>
        <v>44</v>
      </c>
      <c r="R45" s="1004">
        <v>28</v>
      </c>
      <c r="S45" s="1004">
        <v>16</v>
      </c>
    </row>
    <row r="46" spans="1:19">
      <c r="A46" s="1003" t="s">
        <v>177</v>
      </c>
      <c r="B46" s="1004">
        <f t="shared" si="0"/>
        <v>28</v>
      </c>
      <c r="C46" s="1005">
        <v>19</v>
      </c>
      <c r="D46" s="1004">
        <v>9</v>
      </c>
      <c r="E46" s="1004"/>
      <c r="F46" s="1003" t="s">
        <v>2159</v>
      </c>
      <c r="G46" s="1004">
        <f t="shared" si="1"/>
        <v>2</v>
      </c>
      <c r="H46" s="1004">
        <v>1</v>
      </c>
      <c r="I46" s="1004">
        <v>1</v>
      </c>
      <c r="K46" s="1003" t="s">
        <v>177</v>
      </c>
      <c r="L46" s="1004">
        <f t="shared" si="2"/>
        <v>32</v>
      </c>
      <c r="M46" s="1004">
        <v>18</v>
      </c>
      <c r="N46" s="1004">
        <v>14</v>
      </c>
      <c r="O46" s="1004"/>
      <c r="P46" s="1003" t="s">
        <v>178</v>
      </c>
      <c r="Q46" s="1004">
        <f t="shared" si="3"/>
        <v>6</v>
      </c>
      <c r="R46" s="1004">
        <v>5</v>
      </c>
      <c r="S46" s="1004">
        <v>1</v>
      </c>
    </row>
    <row r="47" spans="1:19">
      <c r="A47" s="1006" t="s">
        <v>2160</v>
      </c>
      <c r="B47" s="1007">
        <f t="shared" si="0"/>
        <v>146</v>
      </c>
      <c r="C47" s="1007">
        <f>SUM(C48:C51)</f>
        <v>72</v>
      </c>
      <c r="D47" s="1007">
        <f>SUM(D48:D51)</f>
        <v>74</v>
      </c>
      <c r="E47" s="1004"/>
      <c r="F47" s="1003" t="s">
        <v>2161</v>
      </c>
      <c r="G47" s="1004">
        <f t="shared" si="1"/>
        <v>19</v>
      </c>
      <c r="H47" s="1004">
        <v>11</v>
      </c>
      <c r="I47" s="1004">
        <v>8</v>
      </c>
      <c r="K47" s="1006" t="s">
        <v>2160</v>
      </c>
      <c r="L47" s="1007">
        <f t="shared" si="2"/>
        <v>117</v>
      </c>
      <c r="M47" s="1007">
        <f>SUM(M48:M51)</f>
        <v>56</v>
      </c>
      <c r="N47" s="1007">
        <f>SUM(N48:N51)</f>
        <v>61</v>
      </c>
      <c r="O47" s="1004"/>
      <c r="P47" s="1003" t="s">
        <v>179</v>
      </c>
      <c r="Q47" s="1004">
        <f t="shared" si="3"/>
        <v>10</v>
      </c>
      <c r="R47" s="1004">
        <v>5</v>
      </c>
      <c r="S47" s="1004">
        <v>5</v>
      </c>
    </row>
    <row r="48" spans="1:19">
      <c r="A48" s="1003" t="s">
        <v>180</v>
      </c>
      <c r="B48" s="1004">
        <f t="shared" si="0"/>
        <v>50</v>
      </c>
      <c r="C48" s="1005">
        <v>30</v>
      </c>
      <c r="D48" s="1004">
        <v>20</v>
      </c>
      <c r="E48" s="1007"/>
      <c r="F48" s="1003" t="s">
        <v>2162</v>
      </c>
      <c r="G48" s="1004">
        <f t="shared" si="1"/>
        <v>20</v>
      </c>
      <c r="H48" s="1004">
        <v>14</v>
      </c>
      <c r="I48" s="1004">
        <v>6</v>
      </c>
      <c r="K48" s="1003" t="s">
        <v>180</v>
      </c>
      <c r="L48" s="1004">
        <f t="shared" si="2"/>
        <v>53</v>
      </c>
      <c r="M48" s="1004">
        <v>29</v>
      </c>
      <c r="N48" s="1004">
        <v>24</v>
      </c>
      <c r="O48" s="1007"/>
      <c r="P48" s="1003" t="s">
        <v>181</v>
      </c>
      <c r="Q48" s="1004">
        <f t="shared" si="3"/>
        <v>7</v>
      </c>
      <c r="R48" s="1004">
        <v>4</v>
      </c>
      <c r="S48" s="1004">
        <v>3</v>
      </c>
    </row>
    <row r="49" spans="1:23">
      <c r="A49" s="1003" t="s">
        <v>182</v>
      </c>
      <c r="B49" s="1004">
        <f t="shared" si="0"/>
        <v>20</v>
      </c>
      <c r="C49" s="1005">
        <v>6</v>
      </c>
      <c r="D49" s="1004">
        <v>14</v>
      </c>
      <c r="E49" s="1004"/>
      <c r="F49" s="1003" t="s">
        <v>183</v>
      </c>
      <c r="G49" s="1004">
        <f t="shared" si="1"/>
        <v>5</v>
      </c>
      <c r="H49" s="1004">
        <v>2</v>
      </c>
      <c r="I49" s="1004">
        <v>3</v>
      </c>
      <c r="K49" s="1003" t="s">
        <v>182</v>
      </c>
      <c r="L49" s="1004">
        <f t="shared" si="2"/>
        <v>11</v>
      </c>
      <c r="M49" s="1004">
        <v>3</v>
      </c>
      <c r="N49" s="1004">
        <v>8</v>
      </c>
      <c r="O49" s="1004"/>
      <c r="P49" s="1003" t="s">
        <v>183</v>
      </c>
      <c r="Q49" s="1004">
        <f t="shared" si="3"/>
        <v>17</v>
      </c>
      <c r="R49" s="1004">
        <v>13</v>
      </c>
      <c r="S49" s="1004">
        <v>4</v>
      </c>
    </row>
    <row r="50" spans="1:23">
      <c r="A50" s="1003" t="s">
        <v>184</v>
      </c>
      <c r="B50" s="1004">
        <f t="shared" si="0"/>
        <v>18</v>
      </c>
      <c r="C50" s="1005">
        <v>5</v>
      </c>
      <c r="D50" s="1004">
        <v>13</v>
      </c>
      <c r="E50" s="1004"/>
      <c r="F50" s="1003" t="s">
        <v>2163</v>
      </c>
      <c r="G50" s="1004">
        <f t="shared" si="1"/>
        <v>8</v>
      </c>
      <c r="H50" s="1004">
        <v>7</v>
      </c>
      <c r="I50" s="1004">
        <v>1</v>
      </c>
      <c r="K50" s="1003" t="s">
        <v>184</v>
      </c>
      <c r="L50" s="1004">
        <f t="shared" si="2"/>
        <v>10</v>
      </c>
      <c r="M50" s="1004">
        <v>4</v>
      </c>
      <c r="N50" s="1004">
        <v>6</v>
      </c>
      <c r="O50" s="1004"/>
      <c r="P50" s="1003" t="s">
        <v>185</v>
      </c>
      <c r="Q50" s="1004">
        <f t="shared" si="3"/>
        <v>12</v>
      </c>
      <c r="R50" s="1004">
        <v>8</v>
      </c>
      <c r="S50" s="1004">
        <v>4</v>
      </c>
    </row>
    <row r="51" spans="1:23">
      <c r="A51" s="1003" t="s">
        <v>186</v>
      </c>
      <c r="B51" s="1004">
        <f t="shared" si="0"/>
        <v>58</v>
      </c>
      <c r="C51" s="1005">
        <v>31</v>
      </c>
      <c r="D51" s="1004">
        <v>27</v>
      </c>
      <c r="E51" s="1004"/>
      <c r="F51" s="1003" t="s">
        <v>2164</v>
      </c>
      <c r="G51" s="1004">
        <f t="shared" si="1"/>
        <v>18</v>
      </c>
      <c r="H51" s="1004">
        <v>12</v>
      </c>
      <c r="I51" s="1004">
        <v>6</v>
      </c>
      <c r="K51" s="1003" t="s">
        <v>186</v>
      </c>
      <c r="L51" s="1004">
        <f t="shared" si="2"/>
        <v>43</v>
      </c>
      <c r="M51" s="1004">
        <v>20</v>
      </c>
      <c r="N51" s="1004">
        <v>23</v>
      </c>
      <c r="O51" s="1004"/>
      <c r="P51" s="1003" t="s">
        <v>187</v>
      </c>
      <c r="Q51" s="1004">
        <f t="shared" si="3"/>
        <v>8</v>
      </c>
      <c r="R51" s="1004">
        <v>7</v>
      </c>
      <c r="S51" s="1004">
        <v>1</v>
      </c>
    </row>
    <row r="52" spans="1:23">
      <c r="A52" s="1006" t="s">
        <v>188</v>
      </c>
      <c r="B52" s="1007">
        <f t="shared" si="0"/>
        <v>57</v>
      </c>
      <c r="C52" s="1007">
        <f>SUM(C53:C56)</f>
        <v>31</v>
      </c>
      <c r="D52" s="1007">
        <f>SUM(D53:D56)</f>
        <v>26</v>
      </c>
      <c r="E52" s="1004"/>
      <c r="F52" s="1003" t="s">
        <v>2165</v>
      </c>
      <c r="G52" s="1004">
        <f t="shared" si="1"/>
        <v>21</v>
      </c>
      <c r="H52" s="1004">
        <v>17</v>
      </c>
      <c r="I52" s="1004">
        <v>4</v>
      </c>
      <c r="K52" s="1006" t="s">
        <v>188</v>
      </c>
      <c r="L52" s="1007">
        <f t="shared" si="2"/>
        <v>29</v>
      </c>
      <c r="M52" s="1007">
        <f>SUM(M53:M56)</f>
        <v>15</v>
      </c>
      <c r="N52" s="1007">
        <f>SUM(N53:N56)</f>
        <v>14</v>
      </c>
      <c r="O52" s="1004"/>
      <c r="P52" s="1003" t="s">
        <v>2198</v>
      </c>
      <c r="Q52" s="1004">
        <f>SUM(R52:S52)</f>
        <v>34</v>
      </c>
      <c r="R52" s="1004">
        <v>20</v>
      </c>
      <c r="S52" s="1004">
        <v>14</v>
      </c>
    </row>
    <row r="53" spans="1:23">
      <c r="A53" s="1003" t="s">
        <v>189</v>
      </c>
      <c r="B53" s="1004">
        <f t="shared" si="0"/>
        <v>30</v>
      </c>
      <c r="C53" s="1005">
        <v>19</v>
      </c>
      <c r="D53" s="1004">
        <v>11</v>
      </c>
      <c r="E53" s="1007"/>
      <c r="F53" s="1003" t="s">
        <v>190</v>
      </c>
      <c r="G53" s="1004">
        <f t="shared" si="1"/>
        <v>705</v>
      </c>
      <c r="H53" s="1004">
        <v>354</v>
      </c>
      <c r="I53" s="1004">
        <v>351</v>
      </c>
      <c r="K53" s="1003" t="s">
        <v>189</v>
      </c>
      <c r="L53" s="1004">
        <f t="shared" si="2"/>
        <v>11</v>
      </c>
      <c r="M53" s="1004">
        <v>8</v>
      </c>
      <c r="N53" s="1004">
        <v>3</v>
      </c>
      <c r="O53" s="1007"/>
      <c r="P53" s="1003" t="s">
        <v>190</v>
      </c>
      <c r="Q53" s="1004">
        <f>SUM(R53:S53)</f>
        <v>415</v>
      </c>
      <c r="R53" s="1004">
        <v>212</v>
      </c>
      <c r="S53" s="1004">
        <v>203</v>
      </c>
    </row>
    <row r="54" spans="1:23" ht="27">
      <c r="A54" s="1003" t="s">
        <v>191</v>
      </c>
      <c r="B54" s="1004">
        <f t="shared" si="0"/>
        <v>6</v>
      </c>
      <c r="C54" s="1005">
        <v>1</v>
      </c>
      <c r="D54" s="1004">
        <v>5</v>
      </c>
      <c r="E54" s="1004"/>
      <c r="F54" s="1003" t="s">
        <v>2125</v>
      </c>
      <c r="G54" s="1004">
        <f t="shared" si="1"/>
        <v>0</v>
      </c>
      <c r="H54" s="1004">
        <v>0</v>
      </c>
      <c r="I54" s="1004">
        <v>0</v>
      </c>
      <c r="K54" s="1003" t="s">
        <v>191</v>
      </c>
      <c r="L54" s="1004">
        <f t="shared" si="2"/>
        <v>1</v>
      </c>
      <c r="M54" s="1004">
        <v>1</v>
      </c>
      <c r="N54" s="1004">
        <v>0</v>
      </c>
      <c r="O54" s="1004"/>
      <c r="P54" s="1003" t="s">
        <v>758</v>
      </c>
      <c r="Q54" s="1004">
        <f>SUM(R54:S54)</f>
        <v>1</v>
      </c>
      <c r="R54" s="1004">
        <v>1</v>
      </c>
      <c r="S54" s="1004">
        <v>0</v>
      </c>
    </row>
    <row r="55" spans="1:23">
      <c r="A55" s="1003" t="s">
        <v>192</v>
      </c>
      <c r="B55" s="1004">
        <f t="shared" si="0"/>
        <v>18</v>
      </c>
      <c r="C55" s="1005">
        <v>10</v>
      </c>
      <c r="D55" s="1004">
        <v>8</v>
      </c>
      <c r="E55" s="1004"/>
      <c r="F55" s="1008" t="s">
        <v>193</v>
      </c>
      <c r="G55" s="1009">
        <f>SUM(H55:I55)</f>
        <v>6151</v>
      </c>
      <c r="H55" s="1009">
        <f>SUM(H7:H54)</f>
        <v>3538</v>
      </c>
      <c r="I55" s="1009">
        <f>SUM(I7:I54)</f>
        <v>2613</v>
      </c>
      <c r="K55" s="1003" t="s">
        <v>192</v>
      </c>
      <c r="L55" s="1004">
        <f t="shared" si="2"/>
        <v>11</v>
      </c>
      <c r="M55" s="1004">
        <v>6</v>
      </c>
      <c r="N55" s="1004">
        <v>5</v>
      </c>
      <c r="O55" s="1004"/>
      <c r="P55" s="1008" t="s">
        <v>193</v>
      </c>
      <c r="Q55" s="1009">
        <f>SUM(R55:S55)</f>
        <v>7000</v>
      </c>
      <c r="R55" s="1009">
        <f>SUM(R7:R54)</f>
        <v>4008</v>
      </c>
      <c r="S55" s="1009">
        <f>SUM(S7:S54)</f>
        <v>2992</v>
      </c>
    </row>
    <row r="56" spans="1:23">
      <c r="A56" s="1003" t="s">
        <v>194</v>
      </c>
      <c r="B56" s="1004">
        <f t="shared" si="0"/>
        <v>3</v>
      </c>
      <c r="C56" s="1005">
        <v>1</v>
      </c>
      <c r="D56" s="1004">
        <v>2</v>
      </c>
      <c r="E56" s="1004"/>
      <c r="F56" s="1010"/>
      <c r="G56" s="1004"/>
      <c r="H56" s="1011"/>
      <c r="I56" s="1004"/>
      <c r="K56" s="1003" t="s">
        <v>194</v>
      </c>
      <c r="L56" s="1004">
        <f t="shared" si="2"/>
        <v>6</v>
      </c>
      <c r="M56" s="1004">
        <v>0</v>
      </c>
      <c r="N56" s="1004">
        <v>6</v>
      </c>
      <c r="O56" s="1004"/>
      <c r="P56" s="1010"/>
      <c r="Q56" s="1004"/>
      <c r="R56" s="1004"/>
      <c r="S56" s="1004"/>
    </row>
    <row r="57" spans="1:23">
      <c r="A57" s="1006" t="s">
        <v>195</v>
      </c>
      <c r="B57" s="1007">
        <f t="shared" si="0"/>
        <v>104</v>
      </c>
      <c r="C57" s="1007">
        <f>SUM(C58:C60,C61:C62)</f>
        <v>42</v>
      </c>
      <c r="D57" s="1007">
        <f>SUM(D58:D60,D61:D62)</f>
        <v>62</v>
      </c>
      <c r="E57" s="1004"/>
      <c r="F57" s="1010"/>
      <c r="G57" s="1004"/>
      <c r="H57" s="1011"/>
      <c r="I57" s="1004"/>
      <c r="K57" s="1006" t="s">
        <v>195</v>
      </c>
      <c r="L57" s="1007">
        <f t="shared" si="2"/>
        <v>69</v>
      </c>
      <c r="M57" s="1007">
        <f>SUM(M58:M60,M61:M62)</f>
        <v>34</v>
      </c>
      <c r="N57" s="1007">
        <f>SUM(N58:N60,N61:N62)</f>
        <v>35</v>
      </c>
      <c r="O57" s="1004"/>
      <c r="P57" s="1010"/>
      <c r="Q57" s="1004"/>
      <c r="R57" s="1004"/>
      <c r="S57" s="1004"/>
      <c r="U57" s="88" t="s">
        <v>2217</v>
      </c>
    </row>
    <row r="58" spans="1:23">
      <c r="A58" s="1003" t="s">
        <v>196</v>
      </c>
      <c r="B58" s="1017">
        <f t="shared" si="0"/>
        <v>43</v>
      </c>
      <c r="C58" s="1005">
        <v>17</v>
      </c>
      <c r="D58" s="1004">
        <v>26</v>
      </c>
      <c r="E58" s="1007"/>
      <c r="F58" s="1010"/>
      <c r="G58" s="1004"/>
      <c r="H58" s="1011"/>
      <c r="I58" s="1004"/>
      <c r="K58" s="1003" t="s">
        <v>196</v>
      </c>
      <c r="L58" s="1017">
        <f t="shared" si="2"/>
        <v>36</v>
      </c>
      <c r="M58" s="1004">
        <v>18</v>
      </c>
      <c r="N58" s="1004">
        <v>18</v>
      </c>
      <c r="O58" s="1007"/>
      <c r="P58" s="1010"/>
      <c r="Q58" s="1004"/>
      <c r="R58" s="1004"/>
      <c r="S58" s="1004"/>
      <c r="V58" s="88" t="s">
        <v>2215</v>
      </c>
      <c r="W58" s="88" t="s">
        <v>2214</v>
      </c>
    </row>
    <row r="59" spans="1:23">
      <c r="A59" s="1003" t="s">
        <v>197</v>
      </c>
      <c r="B59" s="1017">
        <f t="shared" si="0"/>
        <v>16</v>
      </c>
      <c r="C59" s="1005">
        <v>7</v>
      </c>
      <c r="D59" s="1004">
        <v>9</v>
      </c>
      <c r="E59" s="1004"/>
      <c r="F59" s="1010"/>
      <c r="G59" s="1004"/>
      <c r="H59" s="1011"/>
      <c r="I59" s="1004"/>
      <c r="K59" s="1003" t="s">
        <v>197</v>
      </c>
      <c r="L59" s="1017">
        <f t="shared" si="2"/>
        <v>11</v>
      </c>
      <c r="M59" s="1004">
        <v>4</v>
      </c>
      <c r="N59" s="1004">
        <v>7</v>
      </c>
      <c r="O59" s="1004"/>
      <c r="P59" s="1010"/>
      <c r="Q59" s="1004"/>
      <c r="R59" s="1004"/>
      <c r="S59" s="1004"/>
      <c r="U59" s="88" t="s">
        <v>2213</v>
      </c>
      <c r="V59" s="1018">
        <f>SUM(L12:L13,L16:L17,L20:L22,L29:L32,L34:L35,L39:L41,L43:L46,L48:L51,L53:L56,L67:L74,L76:L77,L80)</f>
        <v>659</v>
      </c>
      <c r="W59" s="1018">
        <f>SUM(B12:B13,B16:B17,B20:B22,B29:B32,B34:B35,B39:B41,B43:B46,B48:B51,B53:B56,B67:B74,B80,B76:B77)</f>
        <v>778</v>
      </c>
    </row>
    <row r="60" spans="1:23">
      <c r="A60" s="1003" t="s">
        <v>198</v>
      </c>
      <c r="B60" s="1017">
        <f t="shared" si="0"/>
        <v>32</v>
      </c>
      <c r="C60" s="1005">
        <v>12</v>
      </c>
      <c r="D60" s="1004">
        <v>20</v>
      </c>
      <c r="E60" s="1004"/>
      <c r="F60" s="1010"/>
      <c r="G60" s="1004"/>
      <c r="H60" s="1011"/>
      <c r="I60" s="1004"/>
      <c r="K60" s="1003" t="s">
        <v>198</v>
      </c>
      <c r="L60" s="1017">
        <f t="shared" si="2"/>
        <v>18</v>
      </c>
      <c r="M60" s="1004">
        <v>9</v>
      </c>
      <c r="N60" s="1004">
        <v>9</v>
      </c>
      <c r="O60" s="1004"/>
      <c r="P60" s="1010"/>
      <c r="Q60" s="1004"/>
      <c r="R60" s="1004"/>
      <c r="S60" s="1004"/>
      <c r="U60" s="88" t="s">
        <v>2212</v>
      </c>
      <c r="V60" s="1018">
        <f>SUM(L7:L11,L14:L15,L18,L24,L26:L27,L36:L37,L58:L62,L64,)</f>
        <v>2953</v>
      </c>
      <c r="W60" s="1018">
        <f>SUM(B7:B11,B14:B15,B18,B24,B26:B27,B36:B37,B58:B62,B64)</f>
        <v>3371</v>
      </c>
    </row>
    <row r="61" spans="1:23">
      <c r="A61" s="1003" t="s">
        <v>199</v>
      </c>
      <c r="B61" s="1017">
        <f t="shared" si="0"/>
        <v>5</v>
      </c>
      <c r="C61" s="1005">
        <v>3</v>
      </c>
      <c r="D61" s="1004">
        <v>2</v>
      </c>
      <c r="E61" s="1004"/>
      <c r="F61" s="1010"/>
      <c r="G61" s="1004"/>
      <c r="H61" s="1011"/>
      <c r="I61" s="1004"/>
      <c r="K61" s="1003" t="s">
        <v>199</v>
      </c>
      <c r="L61" s="1017">
        <f t="shared" si="2"/>
        <v>2</v>
      </c>
      <c r="M61" s="1004">
        <v>1</v>
      </c>
      <c r="N61" s="1004">
        <v>1</v>
      </c>
      <c r="O61" s="1004"/>
      <c r="P61" s="1010"/>
      <c r="Q61" s="1004"/>
      <c r="R61" s="1004"/>
      <c r="S61" s="1004"/>
      <c r="U61" s="88" t="s">
        <v>2216</v>
      </c>
      <c r="V61" s="1018">
        <f>SUM(V59:V60)</f>
        <v>3612</v>
      </c>
      <c r="W61" s="1018">
        <f>SUM(W59:W60)</f>
        <v>4149</v>
      </c>
    </row>
    <row r="62" spans="1:23">
      <c r="A62" s="1003" t="s">
        <v>200</v>
      </c>
      <c r="B62" s="1017">
        <f t="shared" si="0"/>
        <v>8</v>
      </c>
      <c r="C62" s="1005">
        <v>3</v>
      </c>
      <c r="D62" s="1004">
        <v>5</v>
      </c>
      <c r="E62" s="1004"/>
      <c r="F62" s="1010"/>
      <c r="G62" s="1004"/>
      <c r="H62" s="1011"/>
      <c r="I62" s="1004"/>
      <c r="K62" s="1003" t="s">
        <v>200</v>
      </c>
      <c r="L62" s="1017">
        <f t="shared" si="2"/>
        <v>2</v>
      </c>
      <c r="M62" s="1004">
        <v>2</v>
      </c>
      <c r="N62" s="1004">
        <v>0</v>
      </c>
      <c r="O62" s="1004"/>
      <c r="P62" s="1010"/>
      <c r="Q62" s="1004"/>
      <c r="R62" s="1004"/>
      <c r="S62" s="1004"/>
    </row>
    <row r="63" spans="1:23">
      <c r="A63" s="1006" t="s">
        <v>201</v>
      </c>
      <c r="B63" s="1007">
        <f t="shared" si="0"/>
        <v>212</v>
      </c>
      <c r="C63" s="1007">
        <f>SUM(C64:C65)</f>
        <v>104</v>
      </c>
      <c r="D63" s="1007">
        <f>SUM(D64:D65)</f>
        <v>108</v>
      </c>
      <c r="E63" s="1004"/>
      <c r="F63" s="1010"/>
      <c r="G63" s="1004"/>
      <c r="H63" s="1011"/>
      <c r="I63" s="1004"/>
      <c r="K63" s="1006" t="s">
        <v>201</v>
      </c>
      <c r="L63" s="1007">
        <f t="shared" si="2"/>
        <v>216</v>
      </c>
      <c r="M63" s="1007">
        <f>SUM(M64:M65)</f>
        <v>111</v>
      </c>
      <c r="N63" s="1007">
        <f>SUM(N64:N65)</f>
        <v>105</v>
      </c>
      <c r="O63" s="1004"/>
      <c r="P63" s="1010"/>
      <c r="Q63" s="1004"/>
      <c r="R63" s="1004"/>
      <c r="S63" s="1004"/>
    </row>
    <row r="64" spans="1:23">
      <c r="A64" s="1003" t="s">
        <v>202</v>
      </c>
      <c r="B64" s="1017">
        <f t="shared" si="0"/>
        <v>169</v>
      </c>
      <c r="C64" s="1005">
        <v>88</v>
      </c>
      <c r="D64" s="1004">
        <v>81</v>
      </c>
      <c r="E64" s="1007"/>
      <c r="F64" s="1010"/>
      <c r="G64" s="1004"/>
      <c r="H64" s="1011"/>
      <c r="I64" s="1004"/>
      <c r="K64" s="1003" t="s">
        <v>202</v>
      </c>
      <c r="L64" s="1017">
        <f t="shared" si="2"/>
        <v>192</v>
      </c>
      <c r="M64" s="1004">
        <v>99</v>
      </c>
      <c r="N64" s="1004">
        <v>93</v>
      </c>
      <c r="O64" s="1007"/>
      <c r="P64" s="1010"/>
      <c r="Q64" s="1004"/>
      <c r="R64" s="1004"/>
      <c r="S64" s="1004"/>
      <c r="U64" s="88" t="s">
        <v>2218</v>
      </c>
    </row>
    <row r="65" spans="1:23">
      <c r="A65" s="1003" t="s">
        <v>2166</v>
      </c>
      <c r="B65" s="1004">
        <f t="shared" si="0"/>
        <v>43</v>
      </c>
      <c r="C65" s="1005">
        <v>16</v>
      </c>
      <c r="D65" s="1004">
        <v>27</v>
      </c>
      <c r="E65" s="1004"/>
      <c r="F65" s="1010"/>
      <c r="G65" s="1004"/>
      <c r="H65" s="1011"/>
      <c r="I65" s="1004"/>
      <c r="K65" s="1003" t="s">
        <v>203</v>
      </c>
      <c r="L65" s="1004">
        <f t="shared" si="2"/>
        <v>24</v>
      </c>
      <c r="M65" s="1004">
        <v>12</v>
      </c>
      <c r="N65" s="1004">
        <v>12</v>
      </c>
      <c r="O65" s="1004"/>
      <c r="P65" s="1010"/>
      <c r="Q65" s="1004"/>
      <c r="R65" s="1004"/>
      <c r="S65" s="1004"/>
      <c r="V65" s="88" t="s">
        <v>2215</v>
      </c>
      <c r="W65" s="88" t="s">
        <v>2214</v>
      </c>
    </row>
    <row r="66" spans="1:23">
      <c r="A66" s="1006" t="s">
        <v>2167</v>
      </c>
      <c r="B66" s="1007">
        <f t="shared" si="0"/>
        <v>116</v>
      </c>
      <c r="C66" s="1007">
        <f>SUM(C67:C74)</f>
        <v>65</v>
      </c>
      <c r="D66" s="1007">
        <f>SUM(D67:D74)</f>
        <v>51</v>
      </c>
      <c r="E66" s="1004"/>
      <c r="F66" s="1010"/>
      <c r="G66" s="1004"/>
      <c r="H66" s="1011"/>
      <c r="I66" s="1004"/>
      <c r="K66" s="1006" t="s">
        <v>2199</v>
      </c>
      <c r="L66" s="1007">
        <f t="shared" si="2"/>
        <v>71</v>
      </c>
      <c r="M66" s="1007">
        <f>SUM(M67:M74)</f>
        <v>43</v>
      </c>
      <c r="N66" s="1007">
        <f>SUM(N67:N74)</f>
        <v>28</v>
      </c>
      <c r="O66" s="1004"/>
      <c r="P66" s="1010"/>
      <c r="Q66" s="1004"/>
      <c r="R66" s="1004"/>
      <c r="S66" s="1004"/>
      <c r="U66" s="88" t="s">
        <v>2213</v>
      </c>
      <c r="V66" s="1018">
        <f>SUM(Q7:Q9,Q11:Q17,Q19:Q54)</f>
        <v>4720</v>
      </c>
      <c r="W66" s="1018">
        <f>SUM(G7:G9,G11:G17,G19:G54)</f>
        <v>4463</v>
      </c>
    </row>
    <row r="67" spans="1:23">
      <c r="A67" s="1003" t="s">
        <v>2168</v>
      </c>
      <c r="B67" s="1004">
        <f t="shared" si="0"/>
        <v>4</v>
      </c>
      <c r="C67" s="1005">
        <v>3</v>
      </c>
      <c r="D67" s="1004">
        <v>1</v>
      </c>
      <c r="E67" s="1007"/>
      <c r="F67" s="1010"/>
      <c r="G67" s="1004"/>
      <c r="H67" s="1011"/>
      <c r="I67" s="1004"/>
      <c r="K67" s="1003" t="s">
        <v>2200</v>
      </c>
      <c r="L67" s="1004">
        <f t="shared" si="2"/>
        <v>7</v>
      </c>
      <c r="M67" s="1004">
        <v>6</v>
      </c>
      <c r="N67" s="1004">
        <v>1</v>
      </c>
      <c r="O67" s="1007"/>
      <c r="P67" s="1010"/>
      <c r="Q67" s="1004"/>
      <c r="R67" s="1004"/>
      <c r="S67" s="1004"/>
      <c r="U67" s="88" t="s">
        <v>2212</v>
      </c>
      <c r="V67" s="1018">
        <f>SUM(Q10,Q18)</f>
        <v>2280</v>
      </c>
      <c r="W67" s="1018">
        <f>SUM(G10,G18)</f>
        <v>1688</v>
      </c>
    </row>
    <row r="68" spans="1:23">
      <c r="A68" s="1003" t="s">
        <v>2169</v>
      </c>
      <c r="B68" s="1004">
        <f t="shared" si="0"/>
        <v>11</v>
      </c>
      <c r="C68" s="1005">
        <v>9</v>
      </c>
      <c r="D68" s="1004">
        <v>2</v>
      </c>
      <c r="E68" s="1004"/>
      <c r="F68" s="1010"/>
      <c r="G68" s="1004"/>
      <c r="H68" s="1011"/>
      <c r="I68" s="1004"/>
      <c r="K68" s="1003" t="s">
        <v>2201</v>
      </c>
      <c r="L68" s="1004">
        <f t="shared" si="2"/>
        <v>4</v>
      </c>
      <c r="M68" s="1004">
        <v>2</v>
      </c>
      <c r="N68" s="1004">
        <v>2</v>
      </c>
      <c r="O68" s="1004"/>
      <c r="P68" s="1010"/>
      <c r="Q68" s="1004"/>
      <c r="R68" s="1004"/>
      <c r="S68" s="1004"/>
      <c r="U68" s="88" t="s">
        <v>2216</v>
      </c>
      <c r="V68" s="1018">
        <f>SUM(V66:V67)</f>
        <v>7000</v>
      </c>
      <c r="W68" s="1018">
        <f>SUM(W66:W67)</f>
        <v>6151</v>
      </c>
    </row>
    <row r="69" spans="1:23">
      <c r="A69" s="1003" t="s">
        <v>2170</v>
      </c>
      <c r="B69" s="1004">
        <f t="shared" si="0"/>
        <v>38</v>
      </c>
      <c r="C69" s="1005">
        <v>23</v>
      </c>
      <c r="D69" s="1004">
        <v>15</v>
      </c>
      <c r="E69" s="1004"/>
      <c r="F69" s="1010"/>
      <c r="G69" s="1004"/>
      <c r="H69" s="1011"/>
      <c r="I69" s="1004"/>
      <c r="K69" s="1003" t="s">
        <v>2202</v>
      </c>
      <c r="L69" s="1004">
        <f t="shared" si="2"/>
        <v>30</v>
      </c>
      <c r="M69" s="1004">
        <v>22</v>
      </c>
      <c r="N69" s="1004">
        <v>8</v>
      </c>
      <c r="O69" s="1004"/>
      <c r="P69" s="1010"/>
      <c r="Q69" s="1004"/>
      <c r="R69" s="1004"/>
      <c r="S69" s="1004"/>
    </row>
    <row r="70" spans="1:23">
      <c r="A70" s="1003" t="s">
        <v>2171</v>
      </c>
      <c r="B70" s="1004">
        <f t="shared" si="0"/>
        <v>15</v>
      </c>
      <c r="C70" s="1005">
        <v>9</v>
      </c>
      <c r="D70" s="1004">
        <v>6</v>
      </c>
      <c r="E70" s="1004"/>
      <c r="F70" s="1010"/>
      <c r="G70" s="1004"/>
      <c r="H70" s="1011"/>
      <c r="I70" s="1004"/>
      <c r="K70" s="1003" t="s">
        <v>2203</v>
      </c>
      <c r="L70" s="1004">
        <f t="shared" si="2"/>
        <v>4</v>
      </c>
      <c r="M70" s="1004">
        <v>1</v>
      </c>
      <c r="N70" s="1004">
        <v>3</v>
      </c>
      <c r="O70" s="1004"/>
      <c r="P70" s="1010"/>
      <c r="Q70" s="1004"/>
      <c r="R70" s="1004"/>
      <c r="S70" s="1004"/>
    </row>
    <row r="71" spans="1:23">
      <c r="A71" s="1003" t="s">
        <v>2172</v>
      </c>
      <c r="B71" s="1004">
        <f t="shared" ref="B71:B77" si="4">SUM(C71:D71)</f>
        <v>6</v>
      </c>
      <c r="C71" s="1005">
        <v>2</v>
      </c>
      <c r="D71" s="1004">
        <v>4</v>
      </c>
      <c r="E71" s="1004"/>
      <c r="F71" s="1010"/>
      <c r="G71" s="1004"/>
      <c r="H71" s="1011"/>
      <c r="I71" s="1004"/>
      <c r="K71" s="1003" t="s">
        <v>2204</v>
      </c>
      <c r="L71" s="1004">
        <f t="shared" ref="L71:L77" si="5">SUM(M71:N71)</f>
        <v>6</v>
      </c>
      <c r="M71" s="1004">
        <v>4</v>
      </c>
      <c r="N71" s="1004">
        <v>2</v>
      </c>
      <c r="O71" s="1004"/>
      <c r="P71" s="1010"/>
      <c r="Q71" s="1004"/>
      <c r="R71" s="1004"/>
      <c r="S71" s="1004"/>
    </row>
    <row r="72" spans="1:23">
      <c r="A72" s="1003" t="s">
        <v>2173</v>
      </c>
      <c r="B72" s="1004">
        <f t="shared" si="4"/>
        <v>11</v>
      </c>
      <c r="C72" s="1005">
        <v>3</v>
      </c>
      <c r="D72" s="1004">
        <v>8</v>
      </c>
      <c r="E72" s="1004"/>
      <c r="F72" s="1010"/>
      <c r="G72" s="1004"/>
      <c r="H72" s="1011"/>
      <c r="I72" s="1004"/>
      <c r="K72" s="1003" t="s">
        <v>2205</v>
      </c>
      <c r="L72" s="1004">
        <f t="shared" si="5"/>
        <v>4</v>
      </c>
      <c r="M72" s="1004">
        <v>0</v>
      </c>
      <c r="N72" s="1004">
        <v>4</v>
      </c>
      <c r="O72" s="1004"/>
      <c r="P72" s="1010"/>
      <c r="Q72" s="1004"/>
      <c r="R72" s="1004"/>
      <c r="S72" s="1004"/>
    </row>
    <row r="73" spans="1:23">
      <c r="A73" s="1003" t="s">
        <v>2174</v>
      </c>
      <c r="B73" s="1004">
        <f t="shared" si="4"/>
        <v>26</v>
      </c>
      <c r="C73" s="1005">
        <v>14</v>
      </c>
      <c r="D73" s="1004">
        <v>12</v>
      </c>
      <c r="E73" s="1004"/>
      <c r="F73" s="1010"/>
      <c r="G73" s="1004"/>
      <c r="H73" s="1011"/>
      <c r="I73" s="1004"/>
      <c r="K73" s="1003" t="s">
        <v>2206</v>
      </c>
      <c r="L73" s="1004">
        <f t="shared" si="5"/>
        <v>13</v>
      </c>
      <c r="M73" s="1004">
        <v>7</v>
      </c>
      <c r="N73" s="1004">
        <v>6</v>
      </c>
      <c r="O73" s="1004"/>
      <c r="P73" s="1010"/>
      <c r="Q73" s="1004"/>
      <c r="R73" s="1004"/>
      <c r="S73" s="1004"/>
    </row>
    <row r="74" spans="1:23">
      <c r="A74" s="1003" t="s">
        <v>2175</v>
      </c>
      <c r="B74" s="1004">
        <f t="shared" si="4"/>
        <v>5</v>
      </c>
      <c r="C74" s="1005">
        <v>2</v>
      </c>
      <c r="D74" s="1004">
        <v>3</v>
      </c>
      <c r="E74" s="1004"/>
      <c r="F74" s="1010"/>
      <c r="G74" s="1004"/>
      <c r="H74" s="1011"/>
      <c r="I74" s="1004"/>
      <c r="K74" s="1003" t="s">
        <v>2207</v>
      </c>
      <c r="L74" s="1004">
        <f t="shared" si="5"/>
        <v>3</v>
      </c>
      <c r="M74" s="1004">
        <v>1</v>
      </c>
      <c r="N74" s="1004">
        <v>2</v>
      </c>
      <c r="O74" s="1004"/>
      <c r="P74" s="1010"/>
      <c r="Q74" s="1004"/>
      <c r="R74" s="1004"/>
      <c r="S74" s="1004"/>
    </row>
    <row r="75" spans="1:23">
      <c r="A75" s="1006" t="s">
        <v>2176</v>
      </c>
      <c r="B75" s="1007">
        <f t="shared" si="4"/>
        <v>2</v>
      </c>
      <c r="C75" s="1007">
        <f>SUM(C76:C77)</f>
        <v>0</v>
      </c>
      <c r="D75" s="1007">
        <f>SUM(D76:D77)</f>
        <v>2</v>
      </c>
      <c r="E75" s="1004"/>
      <c r="F75" s="1010"/>
      <c r="G75" s="1004"/>
      <c r="H75" s="1011"/>
      <c r="I75" s="1004"/>
      <c r="K75" s="1006" t="s">
        <v>2208</v>
      </c>
      <c r="L75" s="1007">
        <f t="shared" si="5"/>
        <v>6</v>
      </c>
      <c r="M75" s="1007">
        <f>SUM(M76:M77)</f>
        <v>4</v>
      </c>
      <c r="N75" s="1007">
        <f>SUM(N76:N77)</f>
        <v>2</v>
      </c>
      <c r="O75" s="1004"/>
      <c r="P75" s="1010"/>
      <c r="Q75" s="1004"/>
      <c r="R75" s="1004"/>
      <c r="S75" s="1004"/>
    </row>
    <row r="76" spans="1:23">
      <c r="A76" s="1003" t="s">
        <v>2177</v>
      </c>
      <c r="B76" s="1004">
        <f t="shared" si="4"/>
        <v>0</v>
      </c>
      <c r="C76" s="1005">
        <v>0</v>
      </c>
      <c r="D76" s="1004">
        <v>0</v>
      </c>
      <c r="E76" s="1007"/>
      <c r="F76" s="1010"/>
      <c r="G76" s="1004"/>
      <c r="H76" s="1011"/>
      <c r="I76" s="1004"/>
      <c r="K76" s="1003" t="s">
        <v>2209</v>
      </c>
      <c r="L76" s="1004">
        <f t="shared" si="5"/>
        <v>6</v>
      </c>
      <c r="M76" s="1004">
        <v>4</v>
      </c>
      <c r="N76" s="1004">
        <v>2</v>
      </c>
      <c r="O76" s="1007"/>
      <c r="P76" s="1010"/>
      <c r="Q76" s="1004"/>
      <c r="R76" s="1004"/>
      <c r="S76" s="1004"/>
    </row>
    <row r="77" spans="1:23">
      <c r="A77" s="1003" t="s">
        <v>204</v>
      </c>
      <c r="B77" s="1004">
        <f t="shared" si="4"/>
        <v>2</v>
      </c>
      <c r="C77" s="1005">
        <v>0</v>
      </c>
      <c r="D77" s="1004">
        <v>2</v>
      </c>
      <c r="E77" s="1004"/>
      <c r="F77" s="1010"/>
      <c r="G77" s="1004"/>
      <c r="H77" s="1011"/>
      <c r="I77" s="1004"/>
      <c r="K77" s="1003" t="s">
        <v>204</v>
      </c>
      <c r="L77" s="1004">
        <f t="shared" si="5"/>
        <v>0</v>
      </c>
      <c r="M77" s="1004">
        <v>0</v>
      </c>
      <c r="N77" s="1004">
        <v>0</v>
      </c>
      <c r="O77" s="1004"/>
      <c r="P77" s="1010"/>
      <c r="Q77" s="1004"/>
      <c r="R77" s="1004"/>
      <c r="S77" s="1004"/>
    </row>
    <row r="78" spans="1:23">
      <c r="A78" s="1006" t="s">
        <v>205</v>
      </c>
      <c r="B78" s="1007">
        <f>SUM(C78:D78)</f>
        <v>3125</v>
      </c>
      <c r="C78" s="1007">
        <f>SUM(C7:C18)</f>
        <v>1667</v>
      </c>
      <c r="D78" s="1007">
        <f>SUM(D7:D18)</f>
        <v>1458</v>
      </c>
      <c r="E78" s="1004"/>
      <c r="F78" s="1010"/>
      <c r="G78" s="1004"/>
      <c r="H78" s="1011"/>
      <c r="I78" s="1004"/>
      <c r="K78" s="1006" t="s">
        <v>205</v>
      </c>
      <c r="L78" s="1007">
        <f>SUM(M78:N78)</f>
        <v>2712</v>
      </c>
      <c r="M78" s="1007">
        <f>SUM(M7:M18)</f>
        <v>1439</v>
      </c>
      <c r="N78" s="1007">
        <f>SUM(N7:N18)</f>
        <v>1273</v>
      </c>
      <c r="O78" s="1004"/>
      <c r="P78" s="1010"/>
      <c r="Q78" s="1004"/>
      <c r="R78" s="1004"/>
      <c r="S78" s="1004"/>
    </row>
    <row r="79" spans="1:23">
      <c r="A79" s="1006" t="s">
        <v>206</v>
      </c>
      <c r="B79" s="1007">
        <f>SUM(C79:D79)</f>
        <v>1016</v>
      </c>
      <c r="C79" s="1007">
        <f>SUM(C19,C23,C25,C28,C33,C38,C42,C47,C52,C57,C63,C66,C75)</f>
        <v>507</v>
      </c>
      <c r="D79" s="1007">
        <f>SUM(D19,D23,D25,D28,D33,D38,D42,D47,D52,D57,D63,D66,D75)</f>
        <v>509</v>
      </c>
      <c r="E79" s="1004"/>
      <c r="F79" s="1010"/>
      <c r="G79" s="1004"/>
      <c r="H79" s="1011"/>
      <c r="I79" s="1004"/>
      <c r="K79" s="1006" t="s">
        <v>206</v>
      </c>
      <c r="L79" s="1007">
        <f>SUM(M79:N79)</f>
        <v>829</v>
      </c>
      <c r="M79" s="1007">
        <f>SUM(M19,M23,M25,M28,M33,M38,M42,M47,M52,M57,M63,M66,M75)</f>
        <v>433</v>
      </c>
      <c r="N79" s="1007">
        <f>SUM(N19,N23,N25,N28,N33,N38,N42,N47,N52,N57,N63,N66,N75)</f>
        <v>396</v>
      </c>
      <c r="O79" s="1004"/>
      <c r="P79" s="1010"/>
      <c r="Q79" s="1004"/>
      <c r="R79" s="1004"/>
      <c r="S79" s="1004"/>
    </row>
    <row r="80" spans="1:23" ht="27">
      <c r="A80" s="1012" t="s">
        <v>207</v>
      </c>
      <c r="B80" s="1007">
        <f>SUM(C80:D80)</f>
        <v>51</v>
      </c>
      <c r="C80" s="1013">
        <v>37</v>
      </c>
      <c r="D80" s="1007">
        <v>14</v>
      </c>
      <c r="E80" s="1007"/>
      <c r="F80" s="1010"/>
      <c r="G80" s="1004"/>
      <c r="H80" s="1011"/>
      <c r="I80" s="1004"/>
      <c r="K80" s="1012" t="s">
        <v>2210</v>
      </c>
      <c r="L80" s="1007">
        <f>SUM(M80:N80)</f>
        <v>95</v>
      </c>
      <c r="M80" s="1007">
        <v>77</v>
      </c>
      <c r="N80" s="1007">
        <v>18</v>
      </c>
      <c r="O80" s="1007"/>
      <c r="P80" s="1010"/>
      <c r="Q80" s="1004"/>
      <c r="R80" s="1004"/>
      <c r="S80" s="1004"/>
    </row>
    <row r="81" spans="1:19">
      <c r="A81" s="1008" t="s">
        <v>208</v>
      </c>
      <c r="B81" s="1009">
        <f>SUM(C81:D81)</f>
        <v>4192</v>
      </c>
      <c r="C81" s="1009">
        <f>SUM(C78:C80)</f>
        <v>2211</v>
      </c>
      <c r="D81" s="1009">
        <f>SUM(D78:D80)</f>
        <v>1981</v>
      </c>
      <c r="E81" s="1007"/>
      <c r="F81" s="1010"/>
      <c r="G81" s="1004"/>
      <c r="H81" s="1011"/>
      <c r="I81" s="1004"/>
      <c r="K81" s="1008" t="s">
        <v>208</v>
      </c>
      <c r="L81" s="1009">
        <f>SUM(M81:N81)</f>
        <v>3636</v>
      </c>
      <c r="M81" s="1009">
        <f>SUM(M78:M80)</f>
        <v>1949</v>
      </c>
      <c r="N81" s="1009">
        <f>SUM(N78:N80)</f>
        <v>1687</v>
      </c>
      <c r="O81" s="1007"/>
      <c r="P81" s="1010"/>
      <c r="Q81" s="1004"/>
      <c r="R81" s="1004"/>
      <c r="S81" s="1004"/>
    </row>
    <row r="82" spans="1:19">
      <c r="A82" s="1014" t="s">
        <v>2066</v>
      </c>
      <c r="B82" s="1014"/>
      <c r="C82" s="1014"/>
      <c r="D82" s="1014"/>
      <c r="E82" s="1007"/>
      <c r="F82" s="1010"/>
      <c r="G82" s="1004"/>
      <c r="H82" s="1011"/>
      <c r="I82" s="1004"/>
      <c r="K82" s="1014" t="s">
        <v>2066</v>
      </c>
      <c r="L82" s="1014"/>
      <c r="M82" s="1014"/>
      <c r="N82" s="1014"/>
      <c r="O82" s="1007"/>
      <c r="P82" s="1010"/>
      <c r="Q82" s="1004"/>
      <c r="R82" s="1004"/>
      <c r="S82" s="1004"/>
    </row>
    <row r="83" spans="1:19">
      <c r="A83" s="1014" t="s">
        <v>209</v>
      </c>
      <c r="B83" s="1014"/>
      <c r="C83" s="1014"/>
      <c r="D83" s="1014"/>
      <c r="E83" s="1007"/>
      <c r="F83" s="1014"/>
      <c r="G83" s="1014"/>
      <c r="H83" s="1014"/>
      <c r="I83" s="1014"/>
      <c r="K83" s="1014" t="s">
        <v>2211</v>
      </c>
      <c r="L83" s="1014"/>
      <c r="M83" s="1014"/>
      <c r="N83" s="1014"/>
      <c r="O83" s="1007"/>
      <c r="P83" s="1014"/>
      <c r="Q83" s="1014"/>
      <c r="R83" s="1014"/>
      <c r="S83" s="1014"/>
    </row>
    <row r="84" spans="1:19">
      <c r="A84" s="1015" t="s">
        <v>705</v>
      </c>
      <c r="B84" s="1014"/>
      <c r="C84" s="1016"/>
      <c r="D84" s="1016"/>
      <c r="E84" s="1014"/>
      <c r="F84" s="1014"/>
      <c r="G84" s="1014"/>
      <c r="H84" s="1014"/>
      <c r="I84" s="1014"/>
      <c r="K84" s="1015" t="s">
        <v>705</v>
      </c>
      <c r="L84" s="1014"/>
      <c r="M84" s="1016"/>
      <c r="N84" s="1016"/>
      <c r="O84" s="1014"/>
      <c r="P84" s="1014"/>
      <c r="Q84" s="1014"/>
      <c r="R84" s="1014"/>
      <c r="S84" s="1014"/>
    </row>
    <row r="85" spans="1:19">
      <c r="A85" s="89"/>
      <c r="B85" s="89"/>
      <c r="C85" s="89"/>
      <c r="D85" s="89"/>
      <c r="E85" s="89"/>
      <c r="F85" s="90"/>
      <c r="G85" s="90"/>
      <c r="H85" s="90"/>
      <c r="I85" s="90"/>
    </row>
    <row r="89" spans="1:19" ht="13.5" customHeight="1"/>
    <row r="170" spans="1:9">
      <c r="A170" s="89"/>
      <c r="B170" s="89"/>
      <c r="C170" s="89"/>
      <c r="D170" s="89"/>
      <c r="E170" s="89"/>
      <c r="F170" s="90"/>
      <c r="G170" s="90"/>
      <c r="H170" s="90"/>
      <c r="I170" s="90"/>
    </row>
    <row r="171" spans="1:9">
      <c r="A171" s="89"/>
      <c r="B171" s="89"/>
      <c r="C171" s="89"/>
      <c r="D171" s="89"/>
      <c r="E171" s="90"/>
      <c r="F171" s="89"/>
      <c r="G171" s="89"/>
      <c r="H171" s="89"/>
      <c r="I171" s="89"/>
    </row>
  </sheetData>
  <customSheetViews>
    <customSheetView guid="{7638DF67-4320-4B2E-8CED-F30400A22A6F}"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1"/>
      <headerFooter>
        <oddFooter>&amp;C- &amp;P -</oddFooter>
      </headerFooter>
    </customSheetView>
    <customSheetView guid="{033C36F7-E1E4-46BF-954B-BBA7310CE75C}" scale="70" showGridLines="0">
      <selection activeCell="C80" sqref="C80:D80"/>
      <rowBreaks count="1" manualBreakCount="1">
        <brk id="85" max="22" man="1"/>
      </rowBreaks>
      <pageMargins left="0.25" right="0.25" top="0.75" bottom="0.75" header="0.3" footer="0.3"/>
      <pageSetup paperSize="9" scale="68" orientation="portrait" horizontalDpi="300" verticalDpi="300" r:id="rId2"/>
      <headerFooter>
        <oddFooter>&amp;C- &amp;P -</oddFooter>
      </headerFooter>
    </customSheetView>
    <customSheetView guid="{36472B0F-2A8F-4437-8A5B-DB8B4B6E968E}"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3"/>
      <headerFooter>
        <oddFooter>&amp;C- &amp;P -</oddFooter>
      </headerFooter>
    </customSheetView>
    <customSheetView guid="{2D0A6E8D-0408-4801-8FAA-C5FD88FF0EC2}" scale="70" showGridLines="0">
      <selection activeCell="C80" sqref="C80:D80"/>
      <rowBreaks count="1" manualBreakCount="1">
        <brk id="85" max="22" man="1"/>
      </rowBreaks>
      <pageMargins left="0.25" right="0.25" top="0.75" bottom="0.75" header="0.3" footer="0.3"/>
      <pageSetup paperSize="9" scale="68" orientation="portrait" horizontalDpi="300" verticalDpi="300" r:id="rId4"/>
      <headerFooter>
        <oddFooter>&amp;C- &amp;P -</oddFooter>
      </headerFooter>
    </customSheetView>
    <customSheetView guid="{CCAE2F8D-A096-471A-A5DB-761473E75C80}"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5"/>
      <headerFooter>
        <oddFooter>&amp;C- &amp;P -</oddFooter>
      </headerFooter>
    </customSheetView>
    <customSheetView guid="{A70FDA42-82B2-4F14-8984-2E2044C05861}" scale="70" showGridLines="0">
      <selection activeCell="C80" sqref="C80:D80"/>
      <rowBreaks count="1" manualBreakCount="1">
        <brk id="85" max="22" man="1"/>
      </rowBreaks>
      <pageMargins left="0.25" right="0.25" top="0.75" bottom="0.75" header="0.3" footer="0.3"/>
      <pageSetup paperSize="9" scale="68" orientation="portrait" horizontalDpi="300" verticalDpi="300" r:id="rId6"/>
      <headerFooter>
        <oddFooter>&amp;C- &amp;P -</oddFooter>
      </headerFooter>
    </customSheetView>
    <customSheetView guid="{F8F8F397-D6A3-4BD0-9E53-3D39483D1CBF}" scale="70" showGridLines="0">
      <selection activeCell="C80" sqref="C80:D80"/>
      <rowBreaks count="1" manualBreakCount="1">
        <brk id="85" max="22" man="1"/>
      </rowBreaks>
      <pageMargins left="0.25" right="0.25" top="0.75" bottom="0.75" header="0.3" footer="0.3"/>
      <pageSetup paperSize="9" scale="68" orientation="portrait" horizontalDpi="300" verticalDpi="300" r:id="rId7"/>
      <headerFooter>
        <oddFooter>&amp;C- &amp;P -</oddFooter>
      </headerFooter>
    </customSheetView>
    <customSheetView guid="{D673FFEC-E07D-49B9-A0FC-BCF5FDFD2C67}" scale="70" showGridLines="0">
      <selection activeCell="C80" sqref="C80:D80"/>
      <rowBreaks count="1" manualBreakCount="1">
        <brk id="85" max="22" man="1"/>
      </rowBreaks>
      <pageMargins left="0.25" right="0.25" top="0.75" bottom="0.75" header="0.3" footer="0.3"/>
      <pageSetup paperSize="9" scale="68" orientation="portrait" horizontalDpi="300" verticalDpi="300" r:id="rId8"/>
      <headerFooter>
        <oddFooter>&amp;C- &amp;P -</oddFooter>
      </headerFooter>
    </customSheetView>
    <customSheetView guid="{EE98275F-E3BA-4A7E-BE2A-0F7F35847352}"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9"/>
      <headerFooter>
        <oddFooter>&amp;C- &amp;P -</oddFooter>
      </headerFooter>
    </customSheetView>
    <customSheetView guid="{97E03D02-D480-4666-A6E1-59D4144B3FD9}" scale="70" showGridLines="0" printArea="1">
      <rowBreaks count="1" manualBreakCount="1">
        <brk id="85" max="22" man="1"/>
      </rowBreaks>
      <pageMargins left="0.25" right="0.25" top="0.75" bottom="0.75" header="0.3" footer="0.3"/>
      <pageSetup paperSize="9" scale="68" orientation="portrait" horizontalDpi="300" verticalDpi="300" r:id="rId10"/>
      <headerFooter>
        <oddFooter>&amp;C- &amp;P -</oddFooter>
      </headerFooter>
    </customSheetView>
    <customSheetView guid="{9A3FFD83-48B2-47DA-8A5E-53892F5AF928}"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11"/>
      <headerFooter>
        <oddFooter>&amp;C- &amp;P -</oddFooter>
      </headerFooter>
    </customSheetView>
    <customSheetView guid="{717D5D0E-03BD-42FE-B02F-A9FF9CADF1A5}" scale="70" showGridLines="0">
      <selection activeCell="C80" sqref="C80:D80"/>
      <rowBreaks count="1" manualBreakCount="1">
        <brk id="85" max="22" man="1"/>
      </rowBreaks>
      <pageMargins left="0.25" right="0.25" top="0.75" bottom="0.75" header="0.3" footer="0.3"/>
      <pageSetup paperSize="9" scale="68" orientation="portrait" horizontalDpi="300" verticalDpi="300" r:id="rId12"/>
      <headerFooter>
        <oddFooter>&amp;C- &amp;P -</oddFooter>
      </headerFooter>
    </customSheetView>
    <customSheetView guid="{30A2590E-B68F-488E-B4E2-55E3D8A53AAC}" scale="70" showGridLines="0">
      <selection activeCell="C80" sqref="C80:D80"/>
      <rowBreaks count="1" manualBreakCount="1">
        <brk id="85" max="22" man="1"/>
      </rowBreaks>
      <pageMargins left="0.25" right="0.25" top="0.75" bottom="0.75" header="0.3" footer="0.3"/>
      <pageSetup paperSize="9" scale="68" orientation="portrait" horizontalDpi="300" verticalDpi="300" r:id="rId13"/>
      <headerFooter>
        <oddFooter>&amp;C- &amp;P -</oddFooter>
      </headerFooter>
    </customSheetView>
    <customSheetView guid="{031DD57E-C293-423A-8DF7-B2FDC9241663}" scale="70" showGridLines="0">
      <selection activeCell="C80" sqref="C80:D80"/>
      <rowBreaks count="1" manualBreakCount="1">
        <brk id="85" max="22" man="1"/>
      </rowBreaks>
      <pageMargins left="0.25" right="0.25" top="0.75" bottom="0.75" header="0.3" footer="0.3"/>
      <pageSetup paperSize="9" scale="68" orientation="portrait" horizontalDpi="300" verticalDpi="300" r:id="rId14"/>
      <headerFooter>
        <oddFooter>&amp;C- &amp;P -</oddFooter>
      </headerFooter>
    </customSheetView>
    <customSheetView guid="{F9B3178F-FE3C-420E-BE2A-18A94A5552B8}" scale="70" showGridLines="0">
      <selection activeCell="C80" sqref="C80:D80"/>
      <rowBreaks count="1" manualBreakCount="1">
        <brk id="85" max="22" man="1"/>
      </rowBreaks>
      <pageMargins left="0.25" right="0.25" top="0.75" bottom="0.75" header="0.3" footer="0.3"/>
      <pageSetup paperSize="9" scale="68" orientation="portrait" horizontalDpi="300" verticalDpi="300" r:id="rId15"/>
      <headerFooter>
        <oddFooter>&amp;C- &amp;P -</oddFooter>
      </headerFooter>
    </customSheetView>
    <customSheetView guid="{F314B098-4B95-4B92-8423-CB04A69922DF}"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16"/>
      <headerFooter>
        <oddFooter>&amp;C- &amp;P -</oddFooter>
      </headerFooter>
    </customSheetView>
    <customSheetView guid="{BBA60712-7519-46EB-A3CF-B043CF2D8D90}" scale="70" showGridLines="0" printArea="1">
      <rowBreaks count="1" manualBreakCount="1">
        <brk id="85" max="22" man="1"/>
      </rowBreaks>
      <pageMargins left="0.25" right="0.25" top="0.75" bottom="0.75" header="0.3" footer="0.3"/>
      <pageSetup paperSize="9" scale="68" orientation="portrait" horizontalDpi="300" verticalDpi="300" r:id="rId17"/>
      <headerFooter>
        <oddFooter>&amp;C- &amp;P -</oddFooter>
      </headerFooter>
    </customSheetView>
    <customSheetView guid="{FAEA9D20-506D-4159-8291-B8ED06C29A08}" scale="70" showGridLines="0">
      <rowBreaks count="1" manualBreakCount="1">
        <brk id="85" max="22" man="1"/>
      </rowBreaks>
      <pageMargins left="0.25" right="0.25" top="0.75" bottom="0.75" header="0.3" footer="0.3"/>
      <pageSetup paperSize="9" scale="68" orientation="portrait" horizontalDpi="300" verticalDpi="300" r:id="rId18"/>
      <headerFooter>
        <oddFooter>&amp;C- &amp;P -</oddFooter>
      </headerFooter>
    </customSheetView>
    <customSheetView guid="{499C3B7B-ECFB-4FFB-BA0B-0B7B9DCC326F}" scale="70" showGridLines="0" printArea="1">
      <rowBreaks count="1" manualBreakCount="1">
        <brk id="85" max="22" man="1"/>
      </rowBreaks>
      <pageMargins left="0.25" right="0.25" top="0.75" bottom="0.75" header="0.3" footer="0.3"/>
      <pageSetup paperSize="9" scale="68" orientation="portrait" horizontalDpi="300" verticalDpi="300" r:id="rId19"/>
      <headerFooter>
        <oddFooter>&amp;C- &amp;P -</oddFooter>
      </headerFooter>
    </customSheetView>
    <customSheetView guid="{582EB886-5348-41F7-B6C3-7D5782D3ACD9}" scale="70" showGridLines="0">
      <rowBreaks count="1" manualBreakCount="1">
        <brk id="85" max="22" man="1"/>
      </rowBreaks>
      <pageMargins left="0.25" right="0.25" top="0.75" bottom="0.75" header="0.3" footer="0.3"/>
      <pageSetup paperSize="9" scale="68" orientation="portrait" horizontalDpi="300" verticalDpi="300" r:id="rId20"/>
      <headerFooter>
        <oddFooter>&amp;C- &amp;P -</oddFooter>
      </headerFooter>
    </customSheetView>
    <customSheetView guid="{67A28A89-E198-4A6E-809F-7C1EE1D592B0}" scale="70" showGridLines="0" printArea="1">
      <rowBreaks count="1" manualBreakCount="1">
        <brk id="85" max="22" man="1"/>
      </rowBreaks>
      <pageMargins left="0.25" right="0.25" top="0.75" bottom="0.75" header="0.3" footer="0.3"/>
      <pageSetup paperSize="9" scale="68" orientation="portrait" horizontalDpi="300" verticalDpi="300" r:id="rId21"/>
      <headerFooter>
        <oddFooter>&amp;C- &amp;P -</oddFooter>
      </headerFooter>
    </customSheetView>
    <customSheetView guid="{CED0B8D9-B004-48AD-A858-70C151F3F6A0}" scale="70" showGridLines="0">
      <rowBreaks count="1" manualBreakCount="1">
        <brk id="85" max="22" man="1"/>
      </rowBreaks>
      <pageMargins left="0.25" right="0.25" top="0.75" bottom="0.75" header="0.3" footer="0.3"/>
      <pageSetup paperSize="9" scale="68" orientation="portrait" horizontalDpi="300" verticalDpi="300" r:id="rId22"/>
      <headerFooter>
        <oddFooter>&amp;C- &amp;P -</oddFooter>
      </headerFooter>
    </customSheetView>
    <customSheetView guid="{76A99285-706C-47CC-88FC-63EDE717FCB7}" scale="70" showGridLines="0">
      <rowBreaks count="1" manualBreakCount="1">
        <brk id="85" max="22" man="1"/>
      </rowBreaks>
      <pageMargins left="0.25" right="0.25" top="0.75" bottom="0.75" header="0.3" footer="0.3"/>
      <pageSetup paperSize="9" scale="68" orientation="portrait" horizontalDpi="300" verticalDpi="300" r:id="rId23"/>
      <headerFooter>
        <oddFooter>&amp;C- &amp;P -</oddFooter>
      </headerFooter>
    </customSheetView>
    <customSheetView guid="{00865AC3-5823-4499-87D6-A32864153DFC}" scale="70" showGridLines="0">
      <rowBreaks count="1" manualBreakCount="1">
        <brk id="85" max="22" man="1"/>
      </rowBreaks>
      <pageMargins left="0.25" right="0.25" top="0.75" bottom="0.75" header="0.3" footer="0.3"/>
      <pageSetup paperSize="9" scale="68" orientation="portrait" horizontalDpi="300" verticalDpi="300" r:id="rId24"/>
      <headerFooter>
        <oddFooter>&amp;C- &amp;P -</oddFooter>
      </headerFooter>
    </customSheetView>
    <customSheetView guid="{4C996794-21C9-40EE-B88C-250D84FCBF6D}" scale="70" showGridLines="0" printArea="1">
      <rowBreaks count="1" manualBreakCount="1">
        <brk id="85" max="22" man="1"/>
      </rowBreaks>
      <pageMargins left="0.25" right="0.25" top="0.75" bottom="0.75" header="0.3" footer="0.3"/>
      <pageSetup paperSize="9" scale="68" orientation="portrait" horizontalDpi="300" verticalDpi="300" r:id="rId25"/>
      <headerFooter>
        <oddFooter>&amp;C- &amp;P -</oddFooter>
      </headerFooter>
    </customSheetView>
    <customSheetView guid="{730C8BCB-35C7-41C2-8A28-9035E6835433}" scale="70" showGridLines="0">
      <rowBreaks count="1" manualBreakCount="1">
        <brk id="85" max="22" man="1"/>
      </rowBreaks>
      <pageMargins left="0.25" right="0.25" top="0.75" bottom="0.75" header="0.3" footer="0.3"/>
      <pageSetup paperSize="9" scale="68" orientation="portrait" horizontalDpi="300" verticalDpi="300" r:id="rId26"/>
      <headerFooter>
        <oddFooter>&amp;C- &amp;P -</oddFooter>
      </headerFooter>
    </customSheetView>
    <customSheetView guid="{53F629EA-943E-4BA6-8572-8C25DF74046C}" scale="70" showGridLines="0">
      <rowBreaks count="1" manualBreakCount="1">
        <brk id="85" max="22" man="1"/>
      </rowBreaks>
      <pageMargins left="0.25" right="0.25" top="0.75" bottom="0.75" header="0.3" footer="0.3"/>
      <pageSetup paperSize="9" scale="68" orientation="portrait" horizontalDpi="300" verticalDpi="300" r:id="rId27"/>
      <headerFooter>
        <oddFooter>&amp;C- &amp;P -</oddFooter>
      </headerFooter>
    </customSheetView>
    <customSheetView guid="{607BA1E7-39D6-42C5-94A0-79958193A92D}" scale="70" showGridLines="0">
      <rowBreaks count="1" manualBreakCount="1">
        <brk id="85" max="22" man="1"/>
      </rowBreaks>
      <pageMargins left="0.25" right="0.25" top="0.75" bottom="0.75" header="0.3" footer="0.3"/>
      <pageSetup paperSize="9" scale="68" orientation="portrait" horizontalDpi="300" verticalDpi="300" r:id="rId28"/>
      <headerFooter>
        <oddFooter>&amp;C- &amp;P -</oddFooter>
      </headerFooter>
    </customSheetView>
    <customSheetView guid="{8EB6928C-5D8E-417C-8B5C-C28F488EA60F}" scale="70" showGridLines="0">
      <rowBreaks count="1" manualBreakCount="1">
        <brk id="85" max="22" man="1"/>
      </rowBreaks>
      <pageMargins left="0.25" right="0.25" top="0.75" bottom="0.75" header="0.3" footer="0.3"/>
      <pageSetup paperSize="9" scale="68" orientation="portrait" horizontalDpi="300" verticalDpi="300" r:id="rId29"/>
      <headerFooter>
        <oddFooter>&amp;C- &amp;P -</oddFooter>
      </headerFooter>
    </customSheetView>
    <customSheetView guid="{7633100C-5BBA-4367-90F6-351983AFCCA3}" scale="70" showGridLines="0">
      <rowBreaks count="1" manualBreakCount="1">
        <brk id="85" max="22" man="1"/>
      </rowBreaks>
      <pageMargins left="0.25" right="0.25" top="0.75" bottom="0.75" header="0.3" footer="0.3"/>
      <pageSetup paperSize="9" scale="68" orientation="portrait" horizontalDpi="300" verticalDpi="300" r:id="rId30"/>
      <headerFooter>
        <oddFooter>&amp;C- &amp;P -</oddFooter>
      </headerFooter>
    </customSheetView>
    <customSheetView guid="{A7A8BE2C-D7F6-43E2-B07A-EC84F7EA809C}" scale="85" showGridLines="0" printArea="1">
      <rowBreaks count="1" manualBreakCount="1">
        <brk id="85" max="22" man="1"/>
      </rowBreaks>
      <pageMargins left="0.25" right="0.25" top="0.75" bottom="0.75" header="0.3" footer="0.3"/>
      <pageSetup paperSize="9" scale="68" orientation="portrait" horizontalDpi="300" verticalDpi="300" r:id="rId31"/>
      <headerFooter>
        <oddFooter>&amp;C- &amp;P -</oddFooter>
      </headerFooter>
    </customSheetView>
    <customSheetView guid="{B08340CC-2F8B-4F4E-9370-E7DB80052212}" scale="40" showGridLines="0" topLeftCell="Q1">
      <selection activeCell="B1" sqref="A1:B1"/>
      <rowBreaks count="1" manualBreakCount="1">
        <brk id="85" max="22" man="1"/>
      </rowBreaks>
      <pageMargins left="0.25" right="0.25" top="0.75" bottom="0.75" header="0.3" footer="0.3"/>
      <pageSetup paperSize="9" scale="68" orientation="portrait" horizontalDpi="300" verticalDpi="300" r:id="rId32"/>
      <headerFooter>
        <oddFooter>&amp;C- &amp;P -</oddFooter>
      </headerFooter>
    </customSheetView>
    <customSheetView guid="{441DB8A6-A33C-419D-875A-3F2FFBE6E0E8}" scale="70" showGridLines="0">
      <rowBreaks count="1" manualBreakCount="1">
        <brk id="85" max="22" man="1"/>
      </rowBreaks>
      <pageMargins left="0.25" right="0.25" top="0.75" bottom="0.75" header="0.3" footer="0.3"/>
      <pageSetup paperSize="9" scale="68" orientation="portrait" horizontalDpi="300" verticalDpi="300" r:id="rId33"/>
      <headerFooter>
        <oddFooter>&amp;C- &amp;P -</oddFooter>
      </headerFooter>
    </customSheetView>
    <customSheetView guid="{2BC28E4B-9C81-4843-8B55-63150A8DD92B}" scale="70" showGridLines="0">
      <rowBreaks count="1" manualBreakCount="1">
        <brk id="85" max="22" man="1"/>
      </rowBreaks>
      <pageMargins left="0.25" right="0.25" top="0.75" bottom="0.75" header="0.3" footer="0.3"/>
      <pageSetup paperSize="9" scale="68" orientation="portrait" horizontalDpi="300" verticalDpi="300" r:id="rId34"/>
      <headerFooter>
        <oddFooter>&amp;C- &amp;P -</oddFooter>
      </headerFooter>
    </customSheetView>
    <customSheetView guid="{CEC8D9A4-667A-441A-B348-38BA69B851DA}" scale="70" showGridLines="0">
      <rowBreaks count="1" manualBreakCount="1">
        <brk id="85" max="22" man="1"/>
      </rowBreaks>
      <pageMargins left="0.25" right="0.25" top="0.75" bottom="0.75" header="0.3" footer="0.3"/>
      <pageSetup paperSize="9" scale="68" orientation="portrait" horizontalDpi="300" verticalDpi="300" r:id="rId35"/>
      <headerFooter>
        <oddFooter>&amp;C- &amp;P -</oddFooter>
      </headerFooter>
    </customSheetView>
    <customSheetView guid="{84F041DC-148A-40FE-A6D1-68C2D054DF55}" scale="70" showGridLines="0">
      <rowBreaks count="1" manualBreakCount="1">
        <brk id="85" max="22" man="1"/>
      </rowBreaks>
      <pageMargins left="0.25" right="0.25" top="0.75" bottom="0.75" header="0.3" footer="0.3"/>
      <pageSetup paperSize="9" scale="68" orientation="portrait" horizontalDpi="300" verticalDpi="300" r:id="rId36"/>
      <headerFooter>
        <oddFooter>&amp;C- &amp;P -</oddFooter>
      </headerFooter>
    </customSheetView>
    <customSheetView guid="{EA8DD5C4-37CD-4D83-93C6-8AAE3FA22626}" scale="70" showGridLines="0">
      <rowBreaks count="1" manualBreakCount="1">
        <brk id="85" max="22" man="1"/>
      </rowBreaks>
      <pageMargins left="0.25" right="0.25" top="0.75" bottom="0.75" header="0.3" footer="0.3"/>
      <pageSetup paperSize="9" scale="68" orientation="portrait" horizontalDpi="300" verticalDpi="300" r:id="rId37"/>
      <headerFooter>
        <oddFooter>&amp;C- &amp;P -</oddFooter>
      </headerFooter>
    </customSheetView>
    <customSheetView guid="{EB719729-E4E7-4A6B-A0F2-B45634A8A39C}" scale="70" showGridLines="0">
      <rowBreaks count="1" manualBreakCount="1">
        <brk id="85" max="22" man="1"/>
      </rowBreaks>
      <pageMargins left="0.25" right="0.25" top="0.75" bottom="0.75" header="0.3" footer="0.3"/>
      <pageSetup paperSize="9" scale="68" orientation="portrait" horizontalDpi="300" verticalDpi="300" r:id="rId38"/>
      <headerFooter>
        <oddFooter>&amp;C- &amp;P -</oddFooter>
      </headerFooter>
    </customSheetView>
    <customSheetView guid="{3BCE3315-BEC0-4AD9-A818-0BC0D795FE7B}" scale="70" showGridLines="0" printArea="1">
      <rowBreaks count="1" manualBreakCount="1">
        <brk id="85" max="22" man="1"/>
      </rowBreaks>
      <pageMargins left="0.25" right="0.25" top="0.75" bottom="0.75" header="0.3" footer="0.3"/>
      <pageSetup paperSize="9" scale="68" orientation="portrait" horizontalDpi="300" verticalDpi="300" r:id="rId39"/>
      <headerFooter>
        <oddFooter>&amp;C- &amp;P -</oddFooter>
      </headerFooter>
    </customSheetView>
    <customSheetView guid="{D5E8139D-26D3-42E5-96BB-6121322C48CB}" scale="70" showGridLines="0">
      <rowBreaks count="1" manualBreakCount="1">
        <brk id="85" max="22" man="1"/>
      </rowBreaks>
      <pageMargins left="0.25" right="0.25" top="0.75" bottom="0.75" header="0.3" footer="0.3"/>
      <pageSetup paperSize="9" scale="68" orientation="portrait" horizontalDpi="300" verticalDpi="300" r:id="rId40"/>
      <headerFooter>
        <oddFooter>&amp;C- &amp;P -</oddFooter>
      </headerFooter>
    </customSheetView>
    <customSheetView guid="{A7A537DD-3639-4028-8374-24EF93F7F50D}" scale="70" showGridLines="0" printArea="1">
      <rowBreaks count="1" manualBreakCount="1">
        <brk id="85" max="22" man="1"/>
      </rowBreaks>
      <pageMargins left="0.25" right="0.25" top="0.75" bottom="0.75" header="0.3" footer="0.3"/>
      <pageSetup paperSize="9" scale="68" orientation="portrait" horizontalDpi="300" verticalDpi="300" r:id="rId41"/>
      <headerFooter>
        <oddFooter>&amp;C- &amp;P -</oddFooter>
      </headerFooter>
    </customSheetView>
    <customSheetView guid="{0B51740E-E870-447D-82CF-F9426A0FDB8A}" scale="70" showGridLines="0">
      <rowBreaks count="1" manualBreakCount="1">
        <brk id="85" max="22" man="1"/>
      </rowBreaks>
      <pageMargins left="0.25" right="0.25" top="0.75" bottom="0.75" header="0.3" footer="0.3"/>
      <pageSetup paperSize="9" scale="68" orientation="portrait" horizontalDpi="300" verticalDpi="300" r:id="rId42"/>
      <headerFooter>
        <oddFooter>&amp;C- &amp;P -</oddFooter>
      </headerFooter>
    </customSheetView>
    <customSheetView guid="{B25978DA-B72A-4DF3-B7F6-0B7323E18582}" scale="70" showGridLines="0">
      <rowBreaks count="1" manualBreakCount="1">
        <brk id="85" max="22" man="1"/>
      </rowBreaks>
      <pageMargins left="0.25" right="0.25" top="0.75" bottom="0.75" header="0.3" footer="0.3"/>
      <pageSetup paperSize="9" scale="68" orientation="portrait" horizontalDpi="300" verticalDpi="300" r:id="rId43"/>
      <headerFooter>
        <oddFooter>&amp;C- &amp;P -</oddFooter>
      </headerFooter>
    </customSheetView>
    <customSheetView guid="{1FD8CC80-ABBD-4004-965D-7C3A94C6060A}"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4"/>
      <headerFooter>
        <oddFooter>&amp;C- &amp;P -</oddFooter>
      </headerFooter>
    </customSheetView>
    <customSheetView guid="{4B3B3520-A8B7-4246-A658-5E3046C11156}"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5"/>
      <headerFooter>
        <oddFooter>&amp;C- &amp;P -</oddFooter>
      </headerFooter>
    </customSheetView>
    <customSheetView guid="{8AC86257-3275-45B0-9EB5-FCC978284538}" scale="70" showGridLines="0">
      <selection activeCell="C80" sqref="C80:D80"/>
      <rowBreaks count="1" manualBreakCount="1">
        <brk id="85" max="22" man="1"/>
      </rowBreaks>
      <pageMargins left="0.25" right="0.25" top="0.75" bottom="0.75" header="0.3" footer="0.3"/>
      <pageSetup paperSize="9" scale="68" orientation="portrait" horizontalDpi="300" verticalDpi="300" r:id="rId46"/>
      <headerFooter>
        <oddFooter>&amp;C- &amp;P -</oddFooter>
      </headerFooter>
    </customSheetView>
    <customSheetView guid="{E45D6C9F-29CA-4814-BB11-FCF7794E8FD9}"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7"/>
      <headerFooter>
        <oddFooter>&amp;C- &amp;P -</oddFooter>
      </headerFooter>
    </customSheetView>
    <customSheetView guid="{8B4E2514-D1F2-4DC0-817C-9C588D7DCCCB}"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8"/>
      <headerFooter>
        <oddFooter>&amp;C- &amp;P -</oddFooter>
      </headerFooter>
    </customSheetView>
    <customSheetView guid="{C0326AA0-4A84-4874-8CF5-FBF582EDE8E4}"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9"/>
      <headerFooter>
        <oddFooter>&amp;C- &amp;P -</oddFooter>
      </headerFooter>
    </customSheetView>
    <customSheetView guid="{59B93C71-A242-4D48-B468-4BF3F954629F}"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50"/>
      <headerFooter>
        <oddFooter>&amp;C- &amp;P -</oddFooter>
      </headerFooter>
    </customSheetView>
    <customSheetView guid="{1E58E4D1-4C75-4B8C-BEB1-17A46DD86746}" scale="70" showGridLines="0">
      <selection activeCell="C80" sqref="C80:D80"/>
      <rowBreaks count="1" manualBreakCount="1">
        <brk id="85" max="22" man="1"/>
      </rowBreaks>
      <pageMargins left="0.25" right="0.25" top="0.75" bottom="0.75" header="0.3" footer="0.3"/>
      <pageSetup paperSize="9" scale="68" orientation="portrait" horizontalDpi="300" verticalDpi="300" r:id="rId51"/>
      <headerFooter>
        <oddFooter>&amp;C- &amp;P -</oddFooter>
      </headerFooter>
    </customSheetView>
    <customSheetView guid="{D71B0015-E1E5-4683-BC96-4B8372B0A92C}"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52"/>
      <headerFooter>
        <oddFooter>&amp;C- &amp;P -</oddFooter>
      </headerFooter>
    </customSheetView>
    <customSheetView guid="{7A9295A9-5D4A-4252-8AE5-EAA229FB3161}"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53"/>
      <headerFooter>
        <oddFooter>&amp;C- &amp;P -</oddFooter>
      </headerFooter>
    </customSheetView>
    <customSheetView guid="{034C4040-D496-4677-9760-C8AFC8A3816C}" scale="70" showGridLines="0">
      <selection activeCell="C80" sqref="C80:D80"/>
      <rowBreaks count="1" manualBreakCount="1">
        <brk id="85" max="22" man="1"/>
      </rowBreaks>
      <pageMargins left="0.25" right="0.25" top="0.75" bottom="0.75" header="0.3" footer="0.3"/>
      <pageSetup paperSize="9" scale="68" orientation="portrait" horizontalDpi="300" verticalDpi="300" r:id="rId54"/>
      <headerFooter>
        <oddFooter>&amp;C- &amp;P -</oddFooter>
      </headerFooter>
    </customSheetView>
    <customSheetView guid="{430D13A4-4EC3-4F3B-94F5-67B604D20D98}"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55"/>
      <headerFooter>
        <oddFooter>&amp;C- &amp;P -</oddFooter>
      </headerFooter>
    </customSheetView>
    <customSheetView guid="{337CCED3-5E6B-4E3D-BC98-489707EF974E}"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56"/>
      <headerFooter>
        <oddFooter>&amp;C- &amp;P -</oddFooter>
      </headerFooter>
    </customSheetView>
    <customSheetView guid="{0EDD8A79-DA95-4C03-AB90-8EF8BEF7366A}" scale="70" showGridLines="0">
      <selection activeCell="C80" sqref="C80:D80"/>
      <rowBreaks count="1" manualBreakCount="1">
        <brk id="85" max="22" man="1"/>
      </rowBreaks>
      <pageMargins left="0.25" right="0.25" top="0.75" bottom="0.75" header="0.3" footer="0.3"/>
      <pageSetup paperSize="9" scale="68" orientation="portrait" horizontalDpi="300" verticalDpi="300" r:id="rId57"/>
      <headerFooter>
        <oddFooter>&amp;C- &amp;P -</oddFooter>
      </headerFooter>
    </customSheetView>
    <customSheetView guid="{214495F1-9B71-47E5-887D-A07A1A95C8B8}" scale="70" showGridLines="0">
      <selection activeCell="C80" sqref="C80:D80"/>
      <rowBreaks count="1" manualBreakCount="1">
        <brk id="85" max="22" man="1"/>
      </rowBreaks>
      <pageMargins left="0.25" right="0.25" top="0.75" bottom="0.75" header="0.3" footer="0.3"/>
      <pageSetup paperSize="9" scale="68" orientation="portrait" horizontalDpi="300" verticalDpi="300" r:id="rId58"/>
      <headerFooter>
        <oddFooter>&amp;C- &amp;P -</oddFooter>
      </headerFooter>
    </customSheetView>
    <customSheetView guid="{CD8CBEF9-02F2-47BF-8155-972E366007BB}"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59"/>
      <headerFooter>
        <oddFooter>&amp;C- &amp;P -</oddFooter>
      </headerFooter>
    </customSheetView>
    <customSheetView guid="{BD61EDB6-A93F-4890-AEDE-32E26E64EB3F}"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60"/>
      <headerFooter>
        <oddFooter>&amp;C- &amp;P -</oddFooter>
      </headerFooter>
    </customSheetView>
    <customSheetView guid="{2551149C-B400-4FF7-9C66-7D38AF192CD3}" scale="70" showGridLines="0">
      <selection activeCell="C80" sqref="C80:D80"/>
      <rowBreaks count="1" manualBreakCount="1">
        <brk id="85" max="22" man="1"/>
      </rowBreaks>
      <pageMargins left="0.25" right="0.25" top="0.75" bottom="0.75" header="0.3" footer="0.3"/>
      <pageSetup paperSize="9" scale="68" orientation="portrait" horizontalDpi="300" verticalDpi="300" r:id="rId61"/>
      <headerFooter>
        <oddFooter>&amp;C- &amp;P -</oddFooter>
      </headerFooter>
    </customSheetView>
    <customSheetView guid="{F0A88F7F-B050-44D2-9557-2B68B424EAF3}" scale="70" showGridLines="0">
      <selection activeCell="C80" sqref="C80:D80"/>
      <rowBreaks count="1" manualBreakCount="1">
        <brk id="85" max="22" man="1"/>
      </rowBreaks>
      <pageMargins left="0.25" right="0.25" top="0.75" bottom="0.75" header="0.3" footer="0.3"/>
      <pageSetup paperSize="9" scale="68" orientation="portrait" horizontalDpi="300" verticalDpi="300" r:id="rId62"/>
      <headerFooter>
        <oddFooter>&amp;C- &amp;P -</oddFooter>
      </headerFooter>
    </customSheetView>
    <customSheetView guid="{2868789A-41EF-4245-B3C9-D4B5F666F8F4}"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63"/>
      <headerFooter>
        <oddFooter>&amp;C- &amp;P -</oddFooter>
      </headerFooter>
    </customSheetView>
    <customSheetView guid="{D4061CCF-D275-4D76-9A0F-61EA73C6A533}"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64"/>
      <headerFooter>
        <oddFooter>&amp;C- &amp;P -</oddFooter>
      </headerFooter>
    </customSheetView>
    <customSheetView guid="{EDD10121-F027-40CB-A383-1ABBBA7824D4}"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65"/>
      <headerFooter>
        <oddFooter>&amp;C- &amp;P -</oddFooter>
      </headerFooter>
    </customSheetView>
    <customSheetView guid="{D6BD57F8-F6EE-4534-8181-C57064A1B98C}" scale="85" showGridLines="0" topLeftCell="A7">
      <selection activeCell="T47" sqref="T47"/>
      <rowBreaks count="1" manualBreakCount="1">
        <brk id="85" max="22" man="1"/>
      </rowBreaks>
      <pageMargins left="0.25" right="0.25" top="0.75" bottom="0.75" header="0.3" footer="0.3"/>
      <pageSetup paperSize="9" scale="68" orientation="portrait" horizontalDpi="300" verticalDpi="300" r:id="rId66"/>
      <headerFooter>
        <oddFooter>&amp;C- &amp;P -</oddFooter>
      </headerFooter>
    </customSheetView>
    <customSheetView guid="{277459B4-A39D-41CB-B2BE-AB6578293E76}" scale="85" showGridLines="0" printArea="1" topLeftCell="A7">
      <selection activeCell="T47" sqref="T47"/>
      <rowBreaks count="1" manualBreakCount="1">
        <brk id="85" max="22" man="1"/>
      </rowBreaks>
      <pageMargins left="0.25" right="0.25" top="0.75" bottom="0.75" header="0.3" footer="0.3"/>
      <pageSetup paperSize="9" scale="68" orientation="portrait" horizontalDpi="300" verticalDpi="300" r:id="rId67"/>
      <headerFooter>
        <oddFooter>&amp;C- &amp;P -</oddFooter>
      </headerFooter>
    </customSheetView>
  </customSheetViews>
  <mergeCells count="12">
    <mergeCell ref="P5:P6"/>
    <mergeCell ref="Q5:S5"/>
    <mergeCell ref="A4:D4"/>
    <mergeCell ref="F4:I4"/>
    <mergeCell ref="K4:N4"/>
    <mergeCell ref="P4:S4"/>
    <mergeCell ref="A5:A6"/>
    <mergeCell ref="B5:D5"/>
    <mergeCell ref="F5:F6"/>
    <mergeCell ref="G5:I5"/>
    <mergeCell ref="K5:K6"/>
    <mergeCell ref="L5:N5"/>
  </mergeCells>
  <phoneticPr fontId="7"/>
  <hyperlinks>
    <hyperlink ref="J1" location="目次!A1" display="目次へ戻る"/>
  </hyperlinks>
  <pageMargins left="0.25" right="0.25" top="0.75" bottom="0.75" header="0.3" footer="0.3"/>
  <pageSetup paperSize="9" scale="68" orientation="portrait" horizontalDpi="300" verticalDpi="300" r:id="rId68"/>
  <headerFooter>
    <oddFooter>&amp;C- &amp;P -</oddFooter>
  </headerFooter>
  <rowBreaks count="1" manualBreakCount="1">
    <brk id="85" max="22" man="1"/>
  </rowBreaks>
  <drawing r:id="rId69"/>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28"/>
  <sheetViews>
    <sheetView showGridLines="0" zoomScaleNormal="100" zoomScaleSheetLayoutView="100" workbookViewId="0">
      <selection activeCell="E18" sqref="E18"/>
    </sheetView>
  </sheetViews>
  <sheetFormatPr defaultColWidth="9" defaultRowHeight="13.5"/>
  <cols>
    <col min="1" max="2" width="11.875" style="209" customWidth="1"/>
    <col min="3" max="3" width="14.625" style="209" customWidth="1"/>
    <col min="4" max="4" width="12" style="209" customWidth="1"/>
    <col min="5" max="5" width="5.87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537" t="s">
        <v>399</v>
      </c>
    </row>
    <row r="2" spans="1:6">
      <c r="A2" s="209" t="s">
        <v>1171</v>
      </c>
      <c r="F2" s="209" t="s">
        <v>1171</v>
      </c>
    </row>
    <row r="4" spans="1:6" ht="37.5" customHeight="1">
      <c r="A4" s="50" t="s">
        <v>343</v>
      </c>
      <c r="B4" s="50" t="s">
        <v>344</v>
      </c>
      <c r="C4" s="50" t="s">
        <v>1170</v>
      </c>
      <c r="D4" s="19"/>
    </row>
    <row r="5" spans="1:6" ht="22.5" customHeight="1">
      <c r="A5" s="50">
        <v>2010</v>
      </c>
      <c r="B5" s="50" t="s">
        <v>557</v>
      </c>
      <c r="C5" s="541">
        <v>12.8</v>
      </c>
      <c r="D5" s="542"/>
    </row>
    <row r="6" spans="1:6" ht="22.5" customHeight="1">
      <c r="A6" s="50">
        <v>2011</v>
      </c>
      <c r="B6" s="50" t="s">
        <v>580</v>
      </c>
      <c r="C6" s="541">
        <v>12.2</v>
      </c>
      <c r="D6" s="540"/>
    </row>
    <row r="7" spans="1:6" ht="22.5" customHeight="1">
      <c r="A7" s="50">
        <v>2012</v>
      </c>
      <c r="B7" s="50" t="s">
        <v>345</v>
      </c>
      <c r="C7" s="541">
        <v>11.7</v>
      </c>
      <c r="D7" s="540"/>
    </row>
    <row r="8" spans="1:6" ht="22.5" customHeight="1">
      <c r="A8" s="50">
        <v>2013</v>
      </c>
      <c r="B8" s="50" t="s">
        <v>346</v>
      </c>
      <c r="C8" s="541">
        <v>12.16</v>
      </c>
      <c r="D8" s="540"/>
    </row>
    <row r="9" spans="1:6" ht="22.5" customHeight="1">
      <c r="A9" s="50">
        <v>2014</v>
      </c>
      <c r="B9" s="50" t="s">
        <v>347</v>
      </c>
      <c r="C9" s="541">
        <v>10.9</v>
      </c>
      <c r="D9" s="540"/>
    </row>
    <row r="10" spans="1:6" ht="22.5" customHeight="1">
      <c r="A10" s="50">
        <v>2015</v>
      </c>
      <c r="B10" s="50" t="s">
        <v>348</v>
      </c>
      <c r="C10" s="541">
        <v>10.98</v>
      </c>
      <c r="D10" s="540"/>
    </row>
    <row r="11" spans="1:6" ht="22.5" customHeight="1">
      <c r="A11" s="50">
        <v>2016</v>
      </c>
      <c r="B11" s="50" t="s">
        <v>349</v>
      </c>
      <c r="C11" s="539">
        <v>10.9</v>
      </c>
      <c r="D11" s="540"/>
    </row>
    <row r="12" spans="1:6" ht="22.5" customHeight="1">
      <c r="A12" s="50">
        <v>2017</v>
      </c>
      <c r="B12" s="50" t="s">
        <v>350</v>
      </c>
      <c r="C12" s="539">
        <v>10.77</v>
      </c>
      <c r="D12" s="538"/>
    </row>
    <row r="13" spans="1:6" ht="22.5" customHeight="1">
      <c r="A13" s="50">
        <v>2018</v>
      </c>
      <c r="B13" s="50" t="s">
        <v>351</v>
      </c>
      <c r="C13" s="539">
        <v>10.4</v>
      </c>
      <c r="D13" s="538"/>
    </row>
    <row r="14" spans="1:6" ht="22.5" customHeight="1">
      <c r="A14" s="51">
        <v>2019</v>
      </c>
      <c r="B14" s="51" t="s">
        <v>352</v>
      </c>
      <c r="C14" s="48">
        <v>9.1</v>
      </c>
      <c r="D14" s="538"/>
    </row>
    <row r="15" spans="1:6" ht="22.5" customHeight="1">
      <c r="A15" s="50">
        <v>2020</v>
      </c>
      <c r="B15" s="51" t="s">
        <v>556</v>
      </c>
      <c r="C15" s="48">
        <v>9.8000000000000007</v>
      </c>
    </row>
    <row r="16" spans="1:6" ht="22.5" customHeight="1">
      <c r="A16" s="1149">
        <v>2021</v>
      </c>
      <c r="B16" s="295" t="s">
        <v>585</v>
      </c>
      <c r="C16" s="291">
        <v>10.1</v>
      </c>
    </row>
    <row r="17" spans="1:17" ht="22.5" customHeight="1">
      <c r="A17" s="1149">
        <v>2022</v>
      </c>
      <c r="B17" s="295" t="s">
        <v>632</v>
      </c>
      <c r="C17" s="291">
        <v>10.199999999999999</v>
      </c>
    </row>
    <row r="18" spans="1:17" ht="22.5" customHeight="1">
      <c r="A18" s="1150">
        <v>2023</v>
      </c>
      <c r="B18" s="305" t="s">
        <v>1593</v>
      </c>
      <c r="C18" s="291">
        <v>9.1999999999999993</v>
      </c>
      <c r="N18" s="1020"/>
      <c r="O18" s="1021"/>
      <c r="P18" s="1021"/>
      <c r="Q18" s="1021"/>
    </row>
    <row r="19" spans="1:17" ht="22.5" customHeight="1"/>
    <row r="20" spans="1:17" ht="22.5" customHeight="1"/>
    <row r="21" spans="1:17" ht="22.5" customHeight="1"/>
    <row r="22" spans="1:17" ht="22.5" customHeight="1">
      <c r="F22" s="1361"/>
      <c r="G22" s="1362"/>
      <c r="H22" s="1364"/>
      <c r="I22" s="1364"/>
      <c r="J22" s="1364"/>
      <c r="K22" s="1364"/>
      <c r="L22" s="1364"/>
      <c r="M22" s="1365"/>
    </row>
    <row r="23" spans="1:17" ht="22.5" customHeight="1">
      <c r="F23" s="1362"/>
      <c r="G23" s="1362"/>
      <c r="H23" s="1364"/>
      <c r="I23" s="1364"/>
      <c r="J23" s="1364"/>
      <c r="K23" s="1364"/>
      <c r="L23" s="1364"/>
      <c r="M23" s="1365"/>
    </row>
    <row r="24" spans="1:17" ht="22.5" customHeight="1"/>
    <row r="25" spans="1:17" ht="22.5" customHeight="1"/>
    <row r="26" spans="1:17" ht="22.5" customHeight="1"/>
    <row r="27" spans="1:17" ht="22.5" customHeight="1"/>
    <row r="28" spans="1:17" ht="22.5" customHeight="1"/>
  </sheetData>
  <customSheetViews>
    <customSheetView guid="{7638DF67-4320-4B2E-8CED-F30400A22A6F}" showGridLines="0" printArea="1">
      <selection activeCell="E18" sqref="E18"/>
      <colBreaks count="1" manualBreakCount="1">
        <brk id="4" max="16" man="1"/>
      </colBreaks>
      <pageMargins left="0.25" right="0.25" top="0.75" bottom="0.75" header="0.3" footer="0.3"/>
      <pageSetup paperSize="9" scale="78" orientation="portrait" horizontalDpi="300" verticalDpi="300" r:id="rId1"/>
      <headerFooter>
        <oddFooter>&amp;C- &amp;P -</oddFooter>
      </headerFooter>
    </customSheetView>
    <customSheetView guid="{033C36F7-E1E4-46BF-954B-BBA7310CE75C}" showGridLines="0">
      <selection activeCell="E18" sqref="E18"/>
      <colBreaks count="1" manualBreakCount="1">
        <brk id="4" max="16" man="1"/>
      </colBreaks>
      <pageMargins left="0.25" right="0.25" top="0.75" bottom="0.75" header="0.3" footer="0.3"/>
      <pageSetup paperSize="9" scale="78" orientation="portrait" horizontalDpi="300" verticalDpi="300" r:id="rId2"/>
      <headerFooter>
        <oddFooter>&amp;C- &amp;P -</oddFooter>
      </headerFooter>
    </customSheetView>
    <customSheetView guid="{36472B0F-2A8F-4437-8A5B-DB8B4B6E968E}" showGridLines="0" printArea="1">
      <selection activeCell="C18" sqref="C18"/>
      <colBreaks count="1" manualBreakCount="1">
        <brk id="4" max="16" man="1"/>
      </colBreaks>
      <pageMargins left="0.25" right="0.25" top="0.75" bottom="0.75" header="0.3" footer="0.3"/>
      <pageSetup paperSize="9" scale="78" orientation="portrait" horizontalDpi="300" verticalDpi="300" r:id="rId3"/>
      <headerFooter>
        <oddFooter>&amp;C- &amp;P -</oddFooter>
      </headerFooter>
    </customSheetView>
    <customSheetView guid="{2D0A6E8D-0408-4801-8FAA-C5FD88FF0EC2}" showGridLines="0">
      <selection activeCell="E18" sqref="E18"/>
      <colBreaks count="1" manualBreakCount="1">
        <brk id="4" max="16" man="1"/>
      </colBreaks>
      <pageMargins left="0.25" right="0.25" top="0.75" bottom="0.75" header="0.3" footer="0.3"/>
      <pageSetup paperSize="9" scale="78" orientation="portrait" horizontalDpi="300" verticalDpi="300" r:id="rId4"/>
      <headerFooter>
        <oddFooter>&amp;C- &amp;P -</oddFooter>
      </headerFooter>
    </customSheetView>
    <customSheetView guid="{CCAE2F8D-A096-471A-A5DB-761473E75C80}" showGridLines="0" printArea="1">
      <selection activeCell="E18" sqref="E18"/>
      <colBreaks count="1" manualBreakCount="1">
        <brk id="4" max="16" man="1"/>
      </colBreaks>
      <pageMargins left="0.25" right="0.25" top="0.75" bottom="0.75" header="0.3" footer="0.3"/>
      <pageSetup paperSize="9" scale="78" orientation="portrait" horizontalDpi="300" verticalDpi="300" r:id="rId5"/>
      <headerFooter>
        <oddFooter>&amp;C- &amp;P -</oddFooter>
      </headerFooter>
    </customSheetView>
    <customSheetView guid="{A70FDA42-82B2-4F14-8984-2E2044C05861}" showGridLines="0">
      <selection activeCell="H20" sqref="H20"/>
      <colBreaks count="1" manualBreakCount="1">
        <brk id="4" max="16" man="1"/>
      </colBreaks>
      <pageMargins left="0.25" right="0.25" top="0.75" bottom="0.75" header="0.3" footer="0.3"/>
      <pageSetup paperSize="9" scale="78" orientation="portrait" horizontalDpi="300" verticalDpi="300" r:id="rId6"/>
      <headerFooter>
        <oddFooter>&amp;C- &amp;P -</oddFooter>
      </headerFooter>
    </customSheetView>
    <customSheetView guid="{F8F8F397-D6A3-4BD0-9E53-3D39483D1CBF}" showGridLines="0">
      <selection activeCell="E18" sqref="E18"/>
      <colBreaks count="1" manualBreakCount="1">
        <brk id="4" max="16" man="1"/>
      </colBreaks>
      <pageMargins left="0.25" right="0.25" top="0.75" bottom="0.75" header="0.3" footer="0.3"/>
      <pageSetup paperSize="9" scale="78" orientation="portrait" horizontalDpi="300" verticalDpi="300" r:id="rId7"/>
      <headerFooter>
        <oddFooter>&amp;C- &amp;P -</oddFooter>
      </headerFooter>
    </customSheetView>
    <customSheetView guid="{D673FFEC-E07D-49B9-A0FC-BCF5FDFD2C67}" showGridLines="0">
      <selection activeCell="C18" sqref="C18"/>
      <colBreaks count="1" manualBreakCount="1">
        <brk id="4" max="16" man="1"/>
      </colBreaks>
      <pageMargins left="0.25" right="0.25" top="0.75" bottom="0.75" header="0.3" footer="0.3"/>
      <pageSetup paperSize="9" scale="78" orientation="portrait" horizontalDpi="300" verticalDpi="300" r:id="rId8"/>
      <headerFooter>
        <oddFooter>&amp;C- &amp;P -</oddFooter>
      </headerFooter>
    </customSheetView>
    <customSheetView guid="{EE98275F-E3BA-4A7E-BE2A-0F7F35847352}" showGridLines="0" printArea="1">
      <selection activeCell="C18" sqref="C18"/>
      <colBreaks count="1" manualBreakCount="1">
        <brk id="4" max="16" man="1"/>
      </colBreaks>
      <pageMargins left="0.25" right="0.25" top="0.75" bottom="0.75" header="0.3" footer="0.3"/>
      <pageSetup paperSize="9" scale="78" orientation="portrait" horizontalDpi="300" verticalDpi="300" r:id="rId9"/>
      <headerFooter>
        <oddFooter>&amp;C- &amp;P -</oddFooter>
      </headerFooter>
    </customSheetView>
    <customSheetView guid="{97E03D02-D480-4666-A6E1-59D4144B3FD9}" showGridLines="0" printArea="1">
      <selection activeCell="E18" sqref="E18"/>
      <colBreaks count="1" manualBreakCount="1">
        <brk id="4" max="16" man="1"/>
      </colBreaks>
      <pageMargins left="0.25" right="0.25" top="0.75" bottom="0.75" header="0.3" footer="0.3"/>
      <pageSetup paperSize="9" scale="78" orientation="portrait" horizontalDpi="300" verticalDpi="300" r:id="rId10"/>
      <headerFooter>
        <oddFooter>&amp;C- &amp;P -</oddFooter>
      </headerFooter>
    </customSheetView>
    <customSheetView guid="{9A3FFD83-48B2-47DA-8A5E-53892F5AF928}" showGridLines="0" printArea="1">
      <selection activeCell="C18" sqref="C18"/>
      <colBreaks count="1" manualBreakCount="1">
        <brk id="4" max="16" man="1"/>
      </colBreaks>
      <pageMargins left="0.25" right="0.25" top="0.75" bottom="0.75" header="0.3" footer="0.3"/>
      <pageSetup paperSize="9" scale="78" orientation="portrait" horizontalDpi="300" verticalDpi="300" r:id="rId11"/>
      <headerFooter>
        <oddFooter>&amp;C- &amp;P -</oddFooter>
      </headerFooter>
    </customSheetView>
    <customSheetView guid="{717D5D0E-03BD-42FE-B02F-A9FF9CADF1A5}" showGridLines="0">
      <selection activeCell="E18" sqref="E18"/>
      <colBreaks count="1" manualBreakCount="1">
        <brk id="4" max="16" man="1"/>
      </colBreaks>
      <pageMargins left="0.25" right="0.25" top="0.75" bottom="0.75" header="0.3" footer="0.3"/>
      <pageSetup paperSize="9" scale="78" orientation="portrait" horizontalDpi="300" verticalDpi="300" r:id="rId12"/>
      <headerFooter>
        <oddFooter>&amp;C- &amp;P -</oddFooter>
      </headerFooter>
    </customSheetView>
    <customSheetView guid="{30A2590E-B68F-488E-B4E2-55E3D8A53AAC}" showGridLines="0">
      <selection activeCell="C18" sqref="C18"/>
      <colBreaks count="1" manualBreakCount="1">
        <brk id="4" max="16" man="1"/>
      </colBreaks>
      <pageMargins left="0.25" right="0.25" top="0.75" bottom="0.75" header="0.3" footer="0.3"/>
      <pageSetup paperSize="9" scale="78" orientation="portrait" horizontalDpi="300" verticalDpi="300" r:id="rId13"/>
      <headerFooter>
        <oddFooter>&amp;C- &amp;P -</oddFooter>
      </headerFooter>
    </customSheetView>
    <customSheetView guid="{031DD57E-C293-423A-8DF7-B2FDC9241663}" showGridLines="0">
      <selection activeCell="C18" sqref="C18"/>
      <colBreaks count="1" manualBreakCount="1">
        <brk id="4" max="16" man="1"/>
      </colBreaks>
      <pageMargins left="0.25" right="0.25" top="0.75" bottom="0.75" header="0.3" footer="0.3"/>
      <pageSetup paperSize="9" scale="78" orientation="portrait" horizontalDpi="300" verticalDpi="300" r:id="rId14"/>
      <headerFooter>
        <oddFooter>&amp;C- &amp;P -</oddFooter>
      </headerFooter>
    </customSheetView>
    <customSheetView guid="{F9B3178F-FE3C-420E-BE2A-18A94A5552B8}" showGridLines="0">
      <selection activeCell="C18" sqref="C18"/>
      <colBreaks count="1" manualBreakCount="1">
        <brk id="4" max="16" man="1"/>
      </colBreaks>
      <pageMargins left="0.25" right="0.25" top="0.75" bottom="0.75" header="0.3" footer="0.3"/>
      <pageSetup paperSize="9" scale="78" orientation="portrait" horizontalDpi="300" verticalDpi="300" r:id="rId15"/>
      <headerFooter>
        <oddFooter>&amp;C- &amp;P -</oddFooter>
      </headerFooter>
    </customSheetView>
    <customSheetView guid="{F314B098-4B95-4B92-8423-CB04A69922DF}" showGridLines="0" printArea="1">
      <selection activeCell="C18" sqref="C18"/>
      <colBreaks count="1" manualBreakCount="1">
        <brk id="4" max="16" man="1"/>
      </colBreaks>
      <pageMargins left="0.25" right="0.25" top="0.75" bottom="0.75" header="0.3" footer="0.3"/>
      <pageSetup paperSize="9" scale="78" orientation="portrait" horizontalDpi="300" verticalDpi="300" r:id="rId16"/>
      <headerFooter>
        <oddFooter>&amp;C- &amp;P -</oddFooter>
      </headerFooter>
    </customSheetView>
    <customSheetView guid="{BBA60712-7519-46EB-A3CF-B043CF2D8D90}" showGridLines="0" printArea="1">
      <selection activeCell="E18" sqref="E18"/>
      <colBreaks count="1" manualBreakCount="1">
        <brk id="4" max="16" man="1"/>
      </colBreaks>
      <pageMargins left="0.25" right="0.25" top="0.75" bottom="0.75" header="0.3" footer="0.3"/>
      <pageSetup paperSize="9" scale="78" orientation="portrait" horizontalDpi="300" verticalDpi="300" r:id="rId17"/>
      <headerFooter>
        <oddFooter>&amp;C- &amp;P -</oddFooter>
      </headerFooter>
    </customSheetView>
    <customSheetView guid="{FAEA9D20-506D-4159-8291-B8ED06C29A08}" showGridLines="0">
      <selection activeCell="E18" sqref="E18"/>
      <colBreaks count="1" manualBreakCount="1">
        <brk id="4" max="16" man="1"/>
      </colBreaks>
      <pageMargins left="0.25" right="0.25" top="0.75" bottom="0.75" header="0.3" footer="0.3"/>
      <pageSetup paperSize="9" scale="78" orientation="portrait" horizontalDpi="300" verticalDpi="300" r:id="rId18"/>
      <headerFooter>
        <oddFooter>&amp;C- &amp;P -</oddFooter>
      </headerFooter>
    </customSheetView>
    <customSheetView guid="{499C3B7B-ECFB-4FFB-BA0B-0B7B9DCC326F}" showGridLines="0" printArea="1">
      <selection activeCell="C18" sqref="C18"/>
      <colBreaks count="1" manualBreakCount="1">
        <brk id="4" max="16" man="1"/>
      </colBreaks>
      <pageMargins left="0.25" right="0.25" top="0.75" bottom="0.75" header="0.3" footer="0.3"/>
      <pageSetup paperSize="9" scale="78" orientation="portrait" horizontalDpi="300" verticalDpi="300" r:id="rId19"/>
      <headerFooter>
        <oddFooter>&amp;C- &amp;P -</oddFooter>
      </headerFooter>
    </customSheetView>
    <customSheetView guid="{582EB886-5348-41F7-B6C3-7D5782D3ACD9}" showGridLines="0">
      <selection activeCell="E18" sqref="E18"/>
      <colBreaks count="1" manualBreakCount="1">
        <brk id="4" max="16" man="1"/>
      </colBreaks>
      <pageMargins left="0.25" right="0.25" top="0.75" bottom="0.75" header="0.3" footer="0.3"/>
      <pageSetup paperSize="9" scale="78" orientation="portrait" horizontalDpi="300" verticalDpi="300" r:id="rId20"/>
      <headerFooter>
        <oddFooter>&amp;C- &amp;P -</oddFooter>
      </headerFooter>
    </customSheetView>
    <customSheetView guid="{67A28A89-E198-4A6E-809F-7C1EE1D592B0}" showGridLines="0" printArea="1">
      <selection activeCell="C18" sqref="C18"/>
      <colBreaks count="1" manualBreakCount="1">
        <brk id="4" max="16" man="1"/>
      </colBreaks>
      <pageMargins left="0.25" right="0.25" top="0.75" bottom="0.75" header="0.3" footer="0.3"/>
      <pageSetup paperSize="9" scale="78" orientation="portrait" horizontalDpi="300" verticalDpi="300" r:id="rId21"/>
      <headerFooter>
        <oddFooter>&amp;C- &amp;P -</oddFooter>
      </headerFooter>
    </customSheetView>
    <customSheetView guid="{CED0B8D9-B004-48AD-A858-70C151F3F6A0}" showGridLines="0">
      <selection activeCell="C18" sqref="C18"/>
      <colBreaks count="1" manualBreakCount="1">
        <brk id="4" max="16" man="1"/>
      </colBreaks>
      <pageMargins left="0.25" right="0.25" top="0.75" bottom="0.75" header="0.3" footer="0.3"/>
      <pageSetup paperSize="9" scale="78" orientation="portrait" horizontalDpi="300" verticalDpi="300" r:id="rId22"/>
      <headerFooter>
        <oddFooter>&amp;C- &amp;P -</oddFooter>
      </headerFooter>
    </customSheetView>
    <customSheetView guid="{76A99285-706C-47CC-88FC-63EDE717FCB7}" showGridLines="0">
      <selection activeCell="C18" sqref="C18"/>
      <colBreaks count="1" manualBreakCount="1">
        <brk id="4" max="16" man="1"/>
      </colBreaks>
      <pageMargins left="0.25" right="0.25" top="0.75" bottom="0.75" header="0.3" footer="0.3"/>
      <pageSetup paperSize="9" scale="78" orientation="portrait" horizontalDpi="300" verticalDpi="300" r:id="rId23"/>
      <headerFooter>
        <oddFooter>&amp;C- &amp;P -</oddFooter>
      </headerFooter>
    </customSheetView>
    <customSheetView guid="{00865AC3-5823-4499-87D6-A32864153DFC}" showGridLines="0">
      <colBreaks count="1" manualBreakCount="1">
        <brk id="4" max="16" man="1"/>
      </colBreaks>
      <pageMargins left="0.25" right="0.25" top="0.75" bottom="0.75" header="0.3" footer="0.3"/>
      <pageSetup paperSize="9" scale="78" orientation="portrait" horizontalDpi="300" verticalDpi="300" r:id="rId24"/>
      <headerFooter>
        <oddFooter>&amp;C- &amp;P -</oddFooter>
      </headerFooter>
    </customSheetView>
    <customSheetView guid="{441DB8A6-A33C-419D-875A-3F2FFBE6E0E8}" showGridLines="0">
      <colBreaks count="1" manualBreakCount="1">
        <brk id="4" max="16" man="1"/>
      </colBreaks>
      <pageMargins left="0.25" right="0.25" top="0.75" bottom="0.75" header="0.3" footer="0.3"/>
      <pageSetup paperSize="9" scale="78" orientation="portrait" horizontalDpi="300" verticalDpi="300" r:id="rId25"/>
      <headerFooter>
        <oddFooter>&amp;C- &amp;P -</oddFooter>
      </headerFooter>
    </customSheetView>
    <customSheetView guid="{2BC28E4B-9C81-4843-8B55-63150A8DD92B}" showGridLines="0">
      <colBreaks count="1" manualBreakCount="1">
        <brk id="4" max="16" man="1"/>
      </colBreaks>
      <pageMargins left="0.25" right="0.25" top="0.75" bottom="0.75" header="0.3" footer="0.3"/>
      <pageSetup paperSize="9" scale="78" orientation="portrait" horizontalDpi="300" verticalDpi="300" r:id="rId26"/>
      <headerFooter>
        <oddFooter>&amp;C- &amp;P -</oddFooter>
      </headerFooter>
    </customSheetView>
    <customSheetView guid="{CEC8D9A4-667A-441A-B348-38BA69B851DA}" showGridLines="0">
      <colBreaks count="1" manualBreakCount="1">
        <brk id="4" max="16" man="1"/>
      </colBreaks>
      <pageMargins left="0.25" right="0.25" top="0.75" bottom="0.75" header="0.3" footer="0.3"/>
      <pageSetup paperSize="9" scale="78" orientation="portrait" horizontalDpi="300" verticalDpi="300" r:id="rId27"/>
      <headerFooter>
        <oddFooter>&amp;C- &amp;P -</oddFooter>
      </headerFooter>
    </customSheetView>
    <customSheetView guid="{84F041DC-148A-40FE-A6D1-68C2D054DF55}" showGridLines="0">
      <colBreaks count="1" manualBreakCount="1">
        <brk id="4" max="16" man="1"/>
      </colBreaks>
      <pageMargins left="0.25" right="0.25" top="0.75" bottom="0.75" header="0.3" footer="0.3"/>
      <pageSetup paperSize="9" scale="78" orientation="portrait" horizontalDpi="300" verticalDpi="300" r:id="rId28"/>
      <headerFooter>
        <oddFooter>&amp;C- &amp;P -</oddFooter>
      </headerFooter>
    </customSheetView>
    <customSheetView guid="{EA8DD5C4-37CD-4D83-93C6-8AAE3FA22626}" showGridLines="0">
      <selection activeCell="C18" sqref="C18"/>
      <colBreaks count="1" manualBreakCount="1">
        <brk id="4" max="16" man="1"/>
      </colBreaks>
      <pageMargins left="0.25" right="0.25" top="0.75" bottom="0.75" header="0.3" footer="0.3"/>
      <pageSetup paperSize="9" scale="78" orientation="portrait" horizontalDpi="300" verticalDpi="300" r:id="rId29"/>
      <headerFooter>
        <oddFooter>&amp;C- &amp;P -</oddFooter>
      </headerFooter>
    </customSheetView>
    <customSheetView guid="{EB719729-E4E7-4A6B-A0F2-B45634A8A39C}" showGridLines="0">
      <selection activeCell="C18" sqref="C18"/>
      <colBreaks count="1" manualBreakCount="1">
        <brk id="4" max="16" man="1"/>
      </colBreaks>
      <pageMargins left="0.25" right="0.25" top="0.75" bottom="0.75" header="0.3" footer="0.3"/>
      <pageSetup paperSize="9" scale="78" orientation="portrait" horizontalDpi="300" verticalDpi="300" r:id="rId30"/>
      <headerFooter>
        <oddFooter>&amp;C- &amp;P -</oddFooter>
      </headerFooter>
    </customSheetView>
    <customSheetView guid="{3BCE3315-BEC0-4AD9-A818-0BC0D795FE7B}" showGridLines="0" printArea="1">
      <selection activeCell="C18" sqref="C18"/>
      <colBreaks count="1" manualBreakCount="1">
        <brk id="4" max="16" man="1"/>
      </colBreaks>
      <pageMargins left="0.25" right="0.25" top="0.75" bottom="0.75" header="0.3" footer="0.3"/>
      <pageSetup paperSize="9" scale="78" orientation="portrait" horizontalDpi="300" verticalDpi="300" r:id="rId31"/>
      <headerFooter>
        <oddFooter>&amp;C- &amp;P -</oddFooter>
      </headerFooter>
    </customSheetView>
    <customSheetView guid="{D5E8139D-26D3-42E5-96BB-6121322C48CB}" showGridLines="0">
      <selection activeCell="C18" sqref="C18"/>
      <colBreaks count="1" manualBreakCount="1">
        <brk id="4" max="16" man="1"/>
      </colBreaks>
      <pageMargins left="0.25" right="0.25" top="0.75" bottom="0.75" header="0.3" footer="0.3"/>
      <pageSetup paperSize="9" scale="78" orientation="portrait" horizontalDpi="300" verticalDpi="300" r:id="rId32"/>
      <headerFooter>
        <oddFooter>&amp;C- &amp;P -</oddFooter>
      </headerFooter>
    </customSheetView>
    <customSheetView guid="{A7A537DD-3639-4028-8374-24EF93F7F50D}" showGridLines="0" printArea="1">
      <selection activeCell="C18" sqref="C18"/>
      <colBreaks count="1" manualBreakCount="1">
        <brk id="4" max="16" man="1"/>
      </colBreaks>
      <pageMargins left="0.25" right="0.25" top="0.75" bottom="0.75" header="0.3" footer="0.3"/>
      <pageSetup paperSize="9" scale="78" orientation="portrait" horizontalDpi="300" verticalDpi="300" r:id="rId33"/>
      <headerFooter>
        <oddFooter>&amp;C- &amp;P -</oddFooter>
      </headerFooter>
    </customSheetView>
    <customSheetView guid="{0B51740E-E870-447D-82CF-F9426A0FDB8A}" showGridLines="0">
      <selection activeCell="E18" sqref="E18"/>
      <colBreaks count="1" manualBreakCount="1">
        <brk id="4" max="16" man="1"/>
      </colBreaks>
      <pageMargins left="0.25" right="0.25" top="0.75" bottom="0.75" header="0.3" footer="0.3"/>
      <pageSetup paperSize="9" scale="78" orientation="portrait" horizontalDpi="300" verticalDpi="300" r:id="rId34"/>
      <headerFooter>
        <oddFooter>&amp;C- &amp;P -</oddFooter>
      </headerFooter>
    </customSheetView>
    <customSheetView guid="{B25978DA-B72A-4DF3-B7F6-0B7323E18582}" showGridLines="0">
      <selection activeCell="E18" sqref="E18"/>
      <colBreaks count="1" manualBreakCount="1">
        <brk id="4" max="16" man="1"/>
      </colBreaks>
      <pageMargins left="0.25" right="0.25" top="0.75" bottom="0.75" header="0.3" footer="0.3"/>
      <pageSetup paperSize="9" scale="78" orientation="portrait" horizontalDpi="300" verticalDpi="300" r:id="rId35"/>
      <headerFooter>
        <oddFooter>&amp;C- &amp;P -</oddFooter>
      </headerFooter>
    </customSheetView>
    <customSheetView guid="{1FD8CC80-ABBD-4004-965D-7C3A94C6060A}" showGridLines="0" printArea="1">
      <selection activeCell="C18" sqref="C18"/>
      <colBreaks count="1" manualBreakCount="1">
        <brk id="4" max="16" man="1"/>
      </colBreaks>
      <pageMargins left="0.25" right="0.25" top="0.75" bottom="0.75" header="0.3" footer="0.3"/>
      <pageSetup paperSize="9" scale="78" orientation="portrait" horizontalDpi="300" verticalDpi="300" r:id="rId36"/>
      <headerFooter>
        <oddFooter>&amp;C- &amp;P -</oddFooter>
      </headerFooter>
    </customSheetView>
    <customSheetView guid="{4B3B3520-A8B7-4246-A658-5E3046C11156}" showGridLines="0" printArea="1">
      <selection activeCell="C18" sqref="C18"/>
      <colBreaks count="1" manualBreakCount="1">
        <brk id="4" max="16" man="1"/>
      </colBreaks>
      <pageMargins left="0.25" right="0.25" top="0.75" bottom="0.75" header="0.3" footer="0.3"/>
      <pageSetup paperSize="9" scale="78" orientation="portrait" horizontalDpi="300" verticalDpi="300" r:id="rId37"/>
      <headerFooter>
        <oddFooter>&amp;C- &amp;P -</oddFooter>
      </headerFooter>
    </customSheetView>
    <customSheetView guid="{8AC86257-3275-45B0-9EB5-FCC978284538}" showGridLines="0">
      <selection activeCell="E18" sqref="E18"/>
      <colBreaks count="1" manualBreakCount="1">
        <brk id="4" max="16" man="1"/>
      </colBreaks>
      <pageMargins left="0.25" right="0.25" top="0.75" bottom="0.75" header="0.3" footer="0.3"/>
      <pageSetup paperSize="9" scale="78" orientation="portrait" horizontalDpi="300" verticalDpi="300" r:id="rId38"/>
      <headerFooter>
        <oddFooter>&amp;C- &amp;P -</oddFooter>
      </headerFooter>
    </customSheetView>
    <customSheetView guid="{E45D6C9F-29CA-4814-BB11-FCF7794E8FD9}" showGridLines="0" printArea="1">
      <selection activeCell="E18" sqref="E18"/>
      <colBreaks count="1" manualBreakCount="1">
        <brk id="4" max="16" man="1"/>
      </colBreaks>
      <pageMargins left="0.25" right="0.25" top="0.75" bottom="0.75" header="0.3" footer="0.3"/>
      <pageSetup paperSize="9" scale="78" orientation="portrait" horizontalDpi="300" verticalDpi="300" r:id="rId39"/>
      <headerFooter>
        <oddFooter>&amp;C- &amp;P -</oddFooter>
      </headerFooter>
    </customSheetView>
    <customSheetView guid="{8B4E2514-D1F2-4DC0-817C-9C588D7DCCCB}" showGridLines="0" printArea="1">
      <selection activeCell="C18" sqref="C18"/>
      <colBreaks count="1" manualBreakCount="1">
        <brk id="4" max="16" man="1"/>
      </colBreaks>
      <pageMargins left="0.25" right="0.25" top="0.75" bottom="0.75" header="0.3" footer="0.3"/>
      <pageSetup paperSize="9" scale="78" orientation="portrait" horizontalDpi="300" verticalDpi="300" r:id="rId40"/>
      <headerFooter>
        <oddFooter>&amp;C- &amp;P -</oddFooter>
      </headerFooter>
    </customSheetView>
    <customSheetView guid="{C0326AA0-4A84-4874-8CF5-FBF582EDE8E4}" showGridLines="0" printArea="1">
      <selection activeCell="C18" sqref="C18"/>
      <colBreaks count="1" manualBreakCount="1">
        <brk id="4" max="16" man="1"/>
      </colBreaks>
      <pageMargins left="0.25" right="0.25" top="0.75" bottom="0.75" header="0.3" footer="0.3"/>
      <pageSetup paperSize="9" scale="78" orientation="portrait" horizontalDpi="300" verticalDpi="300" r:id="rId41"/>
      <headerFooter>
        <oddFooter>&amp;C- &amp;P -</oddFooter>
      </headerFooter>
    </customSheetView>
    <customSheetView guid="{59B93C71-A242-4D48-B468-4BF3F954629F}" showGridLines="0" printArea="1">
      <selection activeCell="E18" sqref="E18"/>
      <colBreaks count="1" manualBreakCount="1">
        <brk id="4" max="16" man="1"/>
      </colBreaks>
      <pageMargins left="0.25" right="0.25" top="0.75" bottom="0.75" header="0.3" footer="0.3"/>
      <pageSetup paperSize="9" scale="78" orientation="portrait" horizontalDpi="300" verticalDpi="300" r:id="rId42"/>
      <headerFooter>
        <oddFooter>&amp;C- &amp;P -</oddFooter>
      </headerFooter>
    </customSheetView>
    <customSheetView guid="{1E58E4D1-4C75-4B8C-BEB1-17A46DD86746}" showGridLines="0">
      <selection activeCell="E18" sqref="E18"/>
      <colBreaks count="1" manualBreakCount="1">
        <brk id="4" max="16" man="1"/>
      </colBreaks>
      <pageMargins left="0.25" right="0.25" top="0.75" bottom="0.75" header="0.3" footer="0.3"/>
      <pageSetup paperSize="9" scale="78" orientation="portrait" horizontalDpi="300" verticalDpi="300" r:id="rId43"/>
      <headerFooter>
        <oddFooter>&amp;C- &amp;P -</oddFooter>
      </headerFooter>
    </customSheetView>
    <customSheetView guid="{D71B0015-E1E5-4683-BC96-4B8372B0A92C}" showGridLines="0" printArea="1">
      <selection activeCell="H20" sqref="H20"/>
      <colBreaks count="1" manualBreakCount="1">
        <brk id="4" max="16" man="1"/>
      </colBreaks>
      <pageMargins left="0.25" right="0.25" top="0.75" bottom="0.75" header="0.3" footer="0.3"/>
      <pageSetup paperSize="9" scale="78" orientation="portrait" horizontalDpi="300" verticalDpi="300" r:id="rId44"/>
      <headerFooter>
        <oddFooter>&amp;C- &amp;P -</oddFooter>
      </headerFooter>
    </customSheetView>
    <customSheetView guid="{7A9295A9-5D4A-4252-8AE5-EAA229FB3161}" showGridLines="0" printArea="1">
      <selection activeCell="H20" sqref="H20"/>
      <colBreaks count="1" manualBreakCount="1">
        <brk id="4" max="16" man="1"/>
      </colBreaks>
      <pageMargins left="0.25" right="0.25" top="0.75" bottom="0.75" header="0.3" footer="0.3"/>
      <pageSetup paperSize="9" scale="78" orientation="portrait" horizontalDpi="300" verticalDpi="300" r:id="rId45"/>
      <headerFooter>
        <oddFooter>&amp;C- &amp;P -</oddFooter>
      </headerFooter>
    </customSheetView>
    <customSheetView guid="{034C4040-D496-4677-9760-C8AFC8A3816C}" showGridLines="0">
      <selection activeCell="H20" sqref="H20"/>
      <colBreaks count="1" manualBreakCount="1">
        <brk id="4" max="16" man="1"/>
      </colBreaks>
      <pageMargins left="0.25" right="0.25" top="0.75" bottom="0.75" header="0.3" footer="0.3"/>
      <pageSetup paperSize="9" scale="78" orientation="portrait" horizontalDpi="300" verticalDpi="300" r:id="rId46"/>
      <headerFooter>
        <oddFooter>&amp;C- &amp;P -</oddFooter>
      </headerFooter>
    </customSheetView>
    <customSheetView guid="{430D13A4-4EC3-4F3B-94F5-67B604D20D98}" showGridLines="0" printArea="1">
      <selection activeCell="E18" sqref="E18"/>
      <colBreaks count="1" manualBreakCount="1">
        <brk id="4" max="16" man="1"/>
      </colBreaks>
      <pageMargins left="0.25" right="0.25" top="0.75" bottom="0.75" header="0.3" footer="0.3"/>
      <pageSetup paperSize="9" scale="78" orientation="portrait" horizontalDpi="300" verticalDpi="300" r:id="rId47"/>
      <headerFooter>
        <oddFooter>&amp;C- &amp;P -</oddFooter>
      </headerFooter>
    </customSheetView>
    <customSheetView guid="{337CCED3-5E6B-4E3D-BC98-489707EF974E}" showGridLines="0" printArea="1">
      <selection activeCell="C18" sqref="C18"/>
      <colBreaks count="1" manualBreakCount="1">
        <brk id="4" max="16" man="1"/>
      </colBreaks>
      <pageMargins left="0.25" right="0.25" top="0.75" bottom="0.75" header="0.3" footer="0.3"/>
      <pageSetup paperSize="9" scale="78" orientation="portrait" horizontalDpi="300" verticalDpi="300" r:id="rId48"/>
      <headerFooter>
        <oddFooter>&amp;C- &amp;P -</oddFooter>
      </headerFooter>
    </customSheetView>
    <customSheetView guid="{0EDD8A79-DA95-4C03-AB90-8EF8BEF7366A}" showGridLines="0">
      <selection activeCell="E18" sqref="E18"/>
      <colBreaks count="1" manualBreakCount="1">
        <brk id="4" max="16" man="1"/>
      </colBreaks>
      <pageMargins left="0.25" right="0.25" top="0.75" bottom="0.75" header="0.3" footer="0.3"/>
      <pageSetup paperSize="9" scale="78" orientation="portrait" horizontalDpi="300" verticalDpi="300" r:id="rId49"/>
      <headerFooter>
        <oddFooter>&amp;C- &amp;P -</oddFooter>
      </headerFooter>
    </customSheetView>
    <customSheetView guid="{214495F1-9B71-47E5-887D-A07A1A95C8B8}" showGridLines="0">
      <selection activeCell="E18" sqref="E18"/>
      <colBreaks count="1" manualBreakCount="1">
        <brk id="4" max="16" man="1"/>
      </colBreaks>
      <pageMargins left="0.25" right="0.25" top="0.75" bottom="0.75" header="0.3" footer="0.3"/>
      <pageSetup paperSize="9" scale="78" orientation="portrait" horizontalDpi="300" verticalDpi="300" r:id="rId50"/>
      <headerFooter>
        <oddFooter>&amp;C- &amp;P -</oddFooter>
      </headerFooter>
    </customSheetView>
    <customSheetView guid="{CD8CBEF9-02F2-47BF-8155-972E366007BB}" showGridLines="0" printArea="1">
      <selection activeCell="C18" sqref="C18"/>
      <colBreaks count="1" manualBreakCount="1">
        <brk id="4" max="16" man="1"/>
      </colBreaks>
      <pageMargins left="0.25" right="0.25" top="0.75" bottom="0.75" header="0.3" footer="0.3"/>
      <pageSetup paperSize="9" scale="78" orientation="portrait" horizontalDpi="300" verticalDpi="300" r:id="rId51"/>
      <headerFooter>
        <oddFooter>&amp;C- &amp;P -</oddFooter>
      </headerFooter>
    </customSheetView>
    <customSheetView guid="{BD61EDB6-A93F-4890-AEDE-32E26E64EB3F}" showGridLines="0" printArea="1">
      <selection activeCell="N20" sqref="N20"/>
      <colBreaks count="1" manualBreakCount="1">
        <brk id="4" max="16" man="1"/>
      </colBreaks>
      <pageMargins left="0.25" right="0.25" top="0.75" bottom="0.75" header="0.3" footer="0.3"/>
      <pageSetup paperSize="9" scale="78" orientation="portrait" horizontalDpi="300" verticalDpi="300" r:id="rId52"/>
      <headerFooter>
        <oddFooter>&amp;C- &amp;P -</oddFooter>
      </headerFooter>
    </customSheetView>
    <customSheetView guid="{2551149C-B400-4FF7-9C66-7D38AF192CD3}" showGridLines="0">
      <selection activeCell="E18" sqref="E18"/>
      <colBreaks count="1" manualBreakCount="1">
        <brk id="4" max="16" man="1"/>
      </colBreaks>
      <pageMargins left="0.25" right="0.25" top="0.75" bottom="0.75" header="0.3" footer="0.3"/>
      <pageSetup paperSize="9" scale="78" orientation="portrait" horizontalDpi="300" verticalDpi="300" r:id="rId53"/>
      <headerFooter>
        <oddFooter>&amp;C- &amp;P -</oddFooter>
      </headerFooter>
    </customSheetView>
    <customSheetView guid="{F0A88F7F-B050-44D2-9557-2B68B424EAF3}" showGridLines="0">
      <selection activeCell="E18" sqref="E18"/>
      <colBreaks count="1" manualBreakCount="1">
        <brk id="4" max="16" man="1"/>
      </colBreaks>
      <pageMargins left="0.25" right="0.25" top="0.75" bottom="0.75" header="0.3" footer="0.3"/>
      <pageSetup paperSize="9" scale="78" orientation="portrait" horizontalDpi="300" verticalDpi="300" r:id="rId54"/>
      <headerFooter>
        <oddFooter>&amp;C- &amp;P -</oddFooter>
      </headerFooter>
    </customSheetView>
    <customSheetView guid="{2868789A-41EF-4245-B3C9-D4B5F666F8F4}" showGridLines="0" printArea="1">
      <selection activeCell="E18" sqref="E18"/>
      <colBreaks count="1" manualBreakCount="1">
        <brk id="4" max="16" man="1"/>
      </colBreaks>
      <pageMargins left="0.25" right="0.25" top="0.75" bottom="0.75" header="0.3" footer="0.3"/>
      <pageSetup paperSize="9" scale="78" orientation="portrait" horizontalDpi="300" verticalDpi="300" r:id="rId55"/>
      <headerFooter>
        <oddFooter>&amp;C- &amp;P -</oddFooter>
      </headerFooter>
    </customSheetView>
    <customSheetView guid="{D4061CCF-D275-4D76-9A0F-61EA73C6A533}" showGridLines="0" printArea="1">
      <selection activeCell="E18" sqref="E18"/>
      <colBreaks count="1" manualBreakCount="1">
        <brk id="4" max="16" man="1"/>
      </colBreaks>
      <pageMargins left="0.25" right="0.25" top="0.75" bottom="0.75" header="0.3" footer="0.3"/>
      <pageSetup paperSize="9" scale="78" orientation="portrait" horizontalDpi="300" verticalDpi="300" r:id="rId56"/>
      <headerFooter>
        <oddFooter>&amp;C- &amp;P -</oddFooter>
      </headerFooter>
    </customSheetView>
    <customSheetView guid="{EDD10121-F027-40CB-A383-1ABBBA7824D4}" showGridLines="0" printArea="1">
      <selection activeCell="E18" sqref="E18"/>
      <colBreaks count="1" manualBreakCount="1">
        <brk id="4" max="16" man="1"/>
      </colBreaks>
      <pageMargins left="0.25" right="0.25" top="0.75" bottom="0.75" header="0.3" footer="0.3"/>
      <pageSetup paperSize="9" scale="78" orientation="portrait" horizontalDpi="300" verticalDpi="300" r:id="rId57"/>
      <headerFooter>
        <oddFooter>&amp;C- &amp;P -</oddFooter>
      </headerFooter>
    </customSheetView>
    <customSheetView guid="{D6BD57F8-F6EE-4534-8181-C57064A1B98C}" showGridLines="0">
      <selection activeCell="F15" sqref="F15"/>
      <colBreaks count="1" manualBreakCount="1">
        <brk id="4" max="16" man="1"/>
      </colBreaks>
      <pageMargins left="0.25" right="0.25" top="0.75" bottom="0.75" header="0.3" footer="0.3"/>
      <pageSetup paperSize="9" scale="78" orientation="portrait" horizontalDpi="300" verticalDpi="300" r:id="rId58"/>
      <headerFooter>
        <oddFooter>&amp;C- &amp;P -</oddFooter>
      </headerFooter>
    </customSheetView>
    <customSheetView guid="{277459B4-A39D-41CB-B2BE-AB6578293E76}" showGridLines="0" printArea="1">
      <selection activeCell="F15" sqref="F15"/>
      <colBreaks count="1" manualBreakCount="1">
        <brk id="4" max="16" man="1"/>
      </colBreaks>
      <pageMargins left="0.25" right="0.25" top="0.75" bottom="0.75" header="0.3" footer="0.3"/>
      <pageSetup paperSize="9" scale="78" orientation="portrait" horizontalDpi="300" verticalDpi="300" r:id="rId59"/>
      <headerFooter>
        <oddFooter>&amp;C- &amp;P -</oddFooter>
      </headerFooter>
    </customSheetView>
  </customSheetViews>
  <mergeCells count="4">
    <mergeCell ref="F22:G23"/>
    <mergeCell ref="H22:L22"/>
    <mergeCell ref="M22:M23"/>
    <mergeCell ref="H23:L23"/>
  </mergeCells>
  <phoneticPr fontId="7"/>
  <hyperlinks>
    <hyperlink ref="D1" location="目次!A1" display="目次へ戻る"/>
  </hyperlinks>
  <pageMargins left="0.25" right="0.25" top="0.75" bottom="0.75" header="0.3" footer="0.3"/>
  <pageSetup paperSize="9" scale="78" orientation="portrait" horizontalDpi="300" verticalDpi="300" r:id="rId60"/>
  <headerFooter>
    <oddFooter>&amp;C- &amp;P -</oddFooter>
  </headerFooter>
  <colBreaks count="1" manualBreakCount="1">
    <brk id="4" max="16" man="1"/>
  </colBreaks>
  <drawing r:id="rId6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36"/>
  <sheetViews>
    <sheetView showGridLines="0" zoomScale="70" zoomScaleNormal="70" zoomScaleSheetLayoutView="100" workbookViewId="0">
      <selection activeCell="J1" sqref="J1"/>
    </sheetView>
  </sheetViews>
  <sheetFormatPr defaultColWidth="9" defaultRowHeight="13.5"/>
  <cols>
    <col min="1" max="1" width="11.875" style="209" customWidth="1"/>
    <col min="2" max="2" width="11.875" style="85" customWidth="1"/>
    <col min="3" max="9" width="14.625" style="209" customWidth="1"/>
    <col min="10" max="10" width="12.25" style="209" customWidth="1"/>
    <col min="11" max="16384" width="9" style="209"/>
  </cols>
  <sheetData>
    <row r="1" spans="1:15">
      <c r="J1" s="537" t="s">
        <v>399</v>
      </c>
    </row>
    <row r="2" spans="1:15">
      <c r="A2" s="905" t="s">
        <v>1182</v>
      </c>
      <c r="B2" s="904"/>
      <c r="C2" s="905"/>
      <c r="D2" s="905"/>
      <c r="E2" s="905"/>
      <c r="F2" s="905"/>
      <c r="G2" s="905"/>
      <c r="H2" s="905"/>
      <c r="I2" s="905"/>
      <c r="K2" s="209" t="s">
        <v>1182</v>
      </c>
    </row>
    <row r="3" spans="1:15">
      <c r="A3" s="905"/>
      <c r="B3" s="904"/>
      <c r="C3" s="905"/>
      <c r="D3" s="905"/>
      <c r="E3" s="905"/>
      <c r="F3" s="905"/>
      <c r="G3" s="905"/>
      <c r="H3" s="905"/>
      <c r="I3" s="917" t="s">
        <v>2039</v>
      </c>
    </row>
    <row r="4" spans="1:15" ht="37.5" customHeight="1">
      <c r="A4" s="99" t="s">
        <v>343</v>
      </c>
      <c r="B4" s="99" t="s">
        <v>344</v>
      </c>
      <c r="C4" s="99" t="s">
        <v>1181</v>
      </c>
      <c r="D4" s="99" t="s">
        <v>1180</v>
      </c>
      <c r="E4" s="99" t="s">
        <v>1179</v>
      </c>
      <c r="F4" s="99" t="s">
        <v>1178</v>
      </c>
      <c r="G4" s="204" t="s">
        <v>1177</v>
      </c>
      <c r="H4" s="99" t="s">
        <v>2458</v>
      </c>
      <c r="I4" s="99" t="s">
        <v>1176</v>
      </c>
      <c r="J4" s="21"/>
      <c r="K4" s="21"/>
      <c r="L4" s="21"/>
      <c r="M4" s="21"/>
      <c r="N4" s="21"/>
      <c r="O4" s="21"/>
    </row>
    <row r="5" spans="1:15" ht="22.5" customHeight="1">
      <c r="A5" s="204" t="s">
        <v>1175</v>
      </c>
      <c r="B5" s="99" t="s">
        <v>1174</v>
      </c>
      <c r="C5" s="1166">
        <v>965.48176070719308</v>
      </c>
      <c r="D5" s="1166">
        <v>604.38343999647122</v>
      </c>
      <c r="E5" s="1166">
        <v>680.07884438557846</v>
      </c>
      <c r="F5" s="1166">
        <v>583.88310429486125</v>
      </c>
      <c r="G5" s="1166">
        <v>3.5</v>
      </c>
      <c r="H5" s="1166">
        <v>136.2495564717282</v>
      </c>
      <c r="I5" s="1167">
        <f t="shared" ref="I5:I16" si="0">SUM(C5:H5)</f>
        <v>2973.5767058558326</v>
      </c>
      <c r="J5" s="544"/>
      <c r="K5" s="544"/>
      <c r="L5" s="544"/>
      <c r="M5" s="544"/>
      <c r="N5" s="544"/>
      <c r="O5" s="544"/>
    </row>
    <row r="6" spans="1:15" ht="22.5" customHeight="1">
      <c r="A6" s="204">
        <v>2008</v>
      </c>
      <c r="B6" s="99" t="s">
        <v>919</v>
      </c>
      <c r="C6" s="1166">
        <v>802.72401487807952</v>
      </c>
      <c r="D6" s="1166">
        <v>645.44212790264339</v>
      </c>
      <c r="E6" s="1166">
        <v>665.78732026550426</v>
      </c>
      <c r="F6" s="1166">
        <v>564.09548205744272</v>
      </c>
      <c r="G6" s="1166">
        <v>3.4</v>
      </c>
      <c r="H6" s="1166">
        <v>129.97377918746454</v>
      </c>
      <c r="I6" s="1167">
        <f t="shared" si="0"/>
        <v>2811.4227242911347</v>
      </c>
      <c r="J6" s="544"/>
      <c r="K6" s="544"/>
      <c r="L6" s="544"/>
      <c r="M6" s="544"/>
      <c r="N6" s="544"/>
      <c r="O6" s="544"/>
    </row>
    <row r="7" spans="1:15" ht="22.5" customHeight="1">
      <c r="A7" s="204">
        <v>2009</v>
      </c>
      <c r="B7" s="99" t="s">
        <v>1173</v>
      </c>
      <c r="C7" s="1166">
        <v>725.15420791868007</v>
      </c>
      <c r="D7" s="1166">
        <v>658.07754200882766</v>
      </c>
      <c r="E7" s="1166">
        <v>652.9371207378623</v>
      </c>
      <c r="F7" s="1166">
        <v>521.00842987114197</v>
      </c>
      <c r="G7" s="1166">
        <v>2.11</v>
      </c>
      <c r="H7" s="1166">
        <v>123.49238096225379</v>
      </c>
      <c r="I7" s="1167">
        <f t="shared" si="0"/>
        <v>2682.779681498766</v>
      </c>
      <c r="J7" s="544"/>
      <c r="K7" s="544"/>
      <c r="L7" s="544"/>
      <c r="M7" s="544"/>
      <c r="N7" s="544"/>
      <c r="O7" s="544"/>
    </row>
    <row r="8" spans="1:15" ht="22.5" customHeight="1">
      <c r="A8" s="204">
        <v>2010</v>
      </c>
      <c r="B8" s="99" t="s">
        <v>557</v>
      </c>
      <c r="C8" s="1166">
        <v>718.12010697324001</v>
      </c>
      <c r="D8" s="1166">
        <v>636.10309412473953</v>
      </c>
      <c r="E8" s="1166">
        <v>796.62912946897177</v>
      </c>
      <c r="F8" s="1166">
        <v>525.96648105045028</v>
      </c>
      <c r="G8" s="1166">
        <v>1.92</v>
      </c>
      <c r="H8" s="1166">
        <v>124.74826942875781</v>
      </c>
      <c r="I8" s="1167">
        <f t="shared" si="0"/>
        <v>2803.4870810461593</v>
      </c>
      <c r="J8" s="544"/>
      <c r="K8" s="544"/>
      <c r="L8" s="544"/>
      <c r="M8" s="544"/>
      <c r="N8" s="544"/>
      <c r="O8" s="544"/>
    </row>
    <row r="9" spans="1:15" ht="22.5" customHeight="1">
      <c r="A9" s="204">
        <v>2011</v>
      </c>
      <c r="B9" s="99" t="s">
        <v>1092</v>
      </c>
      <c r="C9" s="1166">
        <v>909.34965299478154</v>
      </c>
      <c r="D9" s="1166">
        <v>765.65318968262716</v>
      </c>
      <c r="E9" s="1166">
        <v>766.04037185293294</v>
      </c>
      <c r="F9" s="1166">
        <v>614.29861636247483</v>
      </c>
      <c r="G9" s="1166">
        <v>1.4710000000000001</v>
      </c>
      <c r="H9" s="1166">
        <v>133.88860970853884</v>
      </c>
      <c r="I9" s="1167">
        <f t="shared" si="0"/>
        <v>3190.7014406013554</v>
      </c>
      <c r="J9" s="544"/>
      <c r="K9" s="544"/>
      <c r="L9" s="544"/>
      <c r="M9" s="544"/>
      <c r="N9" s="544"/>
      <c r="O9" s="544"/>
    </row>
    <row r="10" spans="1:15" ht="22.5" customHeight="1">
      <c r="A10" s="204">
        <v>2012</v>
      </c>
      <c r="B10" s="99" t="s">
        <v>345</v>
      </c>
      <c r="C10" s="1166">
        <v>924.35562463394763</v>
      </c>
      <c r="D10" s="1166">
        <v>888.66214018757103</v>
      </c>
      <c r="E10" s="1166">
        <v>771.09287121108923</v>
      </c>
      <c r="F10" s="1166">
        <v>658.91958858391467</v>
      </c>
      <c r="G10" s="1166">
        <v>1.518</v>
      </c>
      <c r="H10" s="1166">
        <v>128.487179285623</v>
      </c>
      <c r="I10" s="1167">
        <f t="shared" si="0"/>
        <v>3373.0354039021449</v>
      </c>
      <c r="J10" s="544"/>
      <c r="K10" s="544"/>
      <c r="L10" s="544"/>
      <c r="M10" s="544"/>
      <c r="N10" s="544"/>
      <c r="O10" s="544"/>
    </row>
    <row r="11" spans="1:15" ht="22.5" customHeight="1">
      <c r="A11" s="204">
        <v>2013</v>
      </c>
      <c r="B11" s="99" t="s">
        <v>1090</v>
      </c>
      <c r="C11" s="1166">
        <v>848.00615590690643</v>
      </c>
      <c r="D11" s="1166">
        <v>755.13282097307695</v>
      </c>
      <c r="E11" s="1166">
        <v>786.03188229769091</v>
      </c>
      <c r="F11" s="1166">
        <v>658.2121361654024</v>
      </c>
      <c r="G11" s="1166">
        <v>1.655</v>
      </c>
      <c r="H11" s="1166">
        <v>120.04788683949394</v>
      </c>
      <c r="I11" s="1167">
        <f t="shared" si="0"/>
        <v>3169.0858821825709</v>
      </c>
      <c r="J11" s="544"/>
      <c r="K11" s="544"/>
      <c r="L11" s="544"/>
      <c r="M11" s="544"/>
      <c r="N11" s="544"/>
      <c r="O11" s="544"/>
    </row>
    <row r="12" spans="1:15" ht="22.5" customHeight="1">
      <c r="A12" s="204">
        <v>2014</v>
      </c>
      <c r="B12" s="99" t="s">
        <v>347</v>
      </c>
      <c r="C12" s="1166">
        <v>820.74982820336413</v>
      </c>
      <c r="D12" s="1166">
        <v>792.58491200374033</v>
      </c>
      <c r="E12" s="1166">
        <v>788.73985423241788</v>
      </c>
      <c r="F12" s="1166">
        <v>649.30394939522751</v>
      </c>
      <c r="G12" s="1166">
        <v>1.83</v>
      </c>
      <c r="H12" s="1166">
        <v>117.190071227679</v>
      </c>
      <c r="I12" s="1167">
        <f t="shared" si="0"/>
        <v>3170.3986150624282</v>
      </c>
    </row>
    <row r="13" spans="1:15" ht="22.5" customHeight="1">
      <c r="A13" s="204">
        <v>2015</v>
      </c>
      <c r="B13" s="99" t="s">
        <v>1088</v>
      </c>
      <c r="C13" s="1166">
        <v>711.26132523226897</v>
      </c>
      <c r="D13" s="1166">
        <v>773.55190713007278</v>
      </c>
      <c r="E13" s="1166">
        <v>976.84441347895552</v>
      </c>
      <c r="F13" s="1166">
        <v>592.3900291569114</v>
      </c>
      <c r="G13" s="1166">
        <v>1.5189999999999999</v>
      </c>
      <c r="H13" s="1166">
        <v>121.92110117361301</v>
      </c>
      <c r="I13" s="1167">
        <f t="shared" si="0"/>
        <v>3177.4877761718217</v>
      </c>
    </row>
    <row r="14" spans="1:15" ht="22.5" customHeight="1">
      <c r="A14" s="204">
        <v>2016</v>
      </c>
      <c r="B14" s="99" t="s">
        <v>349</v>
      </c>
      <c r="C14" s="1166">
        <v>674.43682329191347</v>
      </c>
      <c r="D14" s="1166">
        <v>635.14990396190217</v>
      </c>
      <c r="E14" s="1166">
        <v>972.06626344853896</v>
      </c>
      <c r="F14" s="1166">
        <v>557.81716101173799</v>
      </c>
      <c r="G14" s="1166">
        <v>1.2243999493810611</v>
      </c>
      <c r="H14" s="1166">
        <v>120.64439056525001</v>
      </c>
      <c r="I14" s="1167">
        <f>SUM(C14:H14)</f>
        <v>2961.3389422287237</v>
      </c>
    </row>
    <row r="15" spans="1:15" ht="22.5" customHeight="1">
      <c r="A15" s="204">
        <v>2017</v>
      </c>
      <c r="B15" s="99" t="s">
        <v>1086</v>
      </c>
      <c r="C15" s="1166">
        <v>708.33212609856264</v>
      </c>
      <c r="D15" s="1166">
        <v>580.06587366484587</v>
      </c>
      <c r="E15" s="1166">
        <v>959.69010246618029</v>
      </c>
      <c r="F15" s="1166">
        <v>591.82102567687218</v>
      </c>
      <c r="G15" s="1166">
        <v>1.129306800315123</v>
      </c>
      <c r="H15" s="1166">
        <v>120.35971524370305</v>
      </c>
      <c r="I15" s="1167">
        <f t="shared" si="0"/>
        <v>2961.3981499504794</v>
      </c>
    </row>
    <row r="16" spans="1:15" ht="22.5" customHeight="1">
      <c r="A16" s="204">
        <v>2018</v>
      </c>
      <c r="B16" s="99" t="s">
        <v>351</v>
      </c>
      <c r="C16" s="1166">
        <v>701.75900000000001</v>
      </c>
      <c r="D16" s="1166">
        <v>609.34799999999996</v>
      </c>
      <c r="E16" s="1166">
        <v>896.89013416617036</v>
      </c>
      <c r="F16" s="1166">
        <v>551.02499999999998</v>
      </c>
      <c r="G16" s="1166">
        <v>0.77800000000000002</v>
      </c>
      <c r="H16" s="1166">
        <v>118.435</v>
      </c>
      <c r="I16" s="1167">
        <f t="shared" si="0"/>
        <v>2878.2351341661702</v>
      </c>
    </row>
    <row r="17" spans="1:9" ht="22.5" customHeight="1">
      <c r="A17" s="204">
        <v>2019</v>
      </c>
      <c r="B17" s="99" t="s">
        <v>1172</v>
      </c>
      <c r="C17" s="1166">
        <v>689.327</v>
      </c>
      <c r="D17" s="1166">
        <v>627.82399999999996</v>
      </c>
      <c r="E17" s="1166">
        <v>894.24</v>
      </c>
      <c r="F17" s="1166">
        <v>540.04785727257399</v>
      </c>
      <c r="G17" s="1166">
        <v>0</v>
      </c>
      <c r="H17" s="1166">
        <v>117.011214175909</v>
      </c>
      <c r="I17" s="1167">
        <f>SUM(C17:H17)</f>
        <v>2868.450071448483</v>
      </c>
    </row>
    <row r="18" spans="1:9" ht="22.5" customHeight="1">
      <c r="A18" s="204">
        <v>2020</v>
      </c>
      <c r="B18" s="99" t="s">
        <v>1600</v>
      </c>
      <c r="C18" s="1166">
        <v>659.72598789773326</v>
      </c>
      <c r="D18" s="1166">
        <v>522.8829840166751</v>
      </c>
      <c r="E18" s="1166">
        <v>890.30880177384779</v>
      </c>
      <c r="F18" s="1166">
        <v>485.88245760145799</v>
      </c>
      <c r="G18" s="1166">
        <v>0</v>
      </c>
      <c r="H18" s="1166">
        <v>116.62756380679124</v>
      </c>
      <c r="I18" s="1167">
        <f>SUM(C18:H18)</f>
        <v>2675.4277950965056</v>
      </c>
    </row>
    <row r="19" spans="1:9" ht="22.5" customHeight="1">
      <c r="A19" s="204">
        <v>2021</v>
      </c>
      <c r="B19" s="99" t="s">
        <v>2082</v>
      </c>
      <c r="C19" s="1166">
        <v>682.06496305073074</v>
      </c>
      <c r="D19" s="1166">
        <v>571.32649986958836</v>
      </c>
      <c r="E19" s="1166">
        <v>892.48524471707526</v>
      </c>
      <c r="F19" s="1166">
        <v>520.89595862367014</v>
      </c>
      <c r="G19" s="1166">
        <v>0</v>
      </c>
      <c r="H19" s="1166">
        <v>112.80943453131977</v>
      </c>
      <c r="I19" s="1167">
        <f>SUM(C19:H19)</f>
        <v>2779.5821007923842</v>
      </c>
    </row>
    <row r="20" spans="1:9">
      <c r="I20" s="915" t="s">
        <v>1659</v>
      </c>
    </row>
    <row r="36" spans="5:5">
      <c r="E36" s="257"/>
    </row>
  </sheetData>
  <customSheetViews>
    <customSheetView guid="{7638DF67-4320-4B2E-8CED-F30400A22A6F}" scale="85" showGridLines="0" printArea="1" topLeftCell="B1">
      <selection activeCell="J1" sqref="J1"/>
      <colBreaks count="1" manualBreakCount="1">
        <brk id="10" max="1048575" man="1"/>
      </colBreaks>
      <pageMargins left="0.7" right="0.7" top="0.75" bottom="0.75" header="0.3" footer="0.3"/>
      <pageSetup paperSize="9" scale="66" orientation="portrait" horizontalDpi="1200" verticalDpi="1200" r:id="rId1"/>
    </customSheetView>
    <customSheetView guid="{033C36F7-E1E4-46BF-954B-BBA7310CE75C}"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2"/>
    </customSheetView>
    <customSheetView guid="{36472B0F-2A8F-4437-8A5B-DB8B4B6E968E}"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
    </customSheetView>
    <customSheetView guid="{2D0A6E8D-0408-4801-8FAA-C5FD88FF0EC2}" scale="85" showGridLines="0" topLeftCell="B1">
      <selection activeCell="J1" sqref="J1"/>
      <colBreaks count="1" manualBreakCount="1">
        <brk id="10" max="1048575" man="1"/>
      </colBreaks>
      <pageMargins left="0.7" right="0.7" top="0.75" bottom="0.75" header="0.3" footer="0.3"/>
      <pageSetup paperSize="9" scale="66" orientation="portrait" horizontalDpi="1200" verticalDpi="1200" r:id="rId4"/>
    </customSheetView>
    <customSheetView guid="{CCAE2F8D-A096-471A-A5DB-761473E75C80}" scale="85" showGridLines="0" printArea="1" topLeftCell="B1">
      <selection activeCell="J1" sqref="J1"/>
      <colBreaks count="1" manualBreakCount="1">
        <brk id="10" max="1048575" man="1"/>
      </colBreaks>
      <pageMargins left="0.7" right="0.7" top="0.75" bottom="0.75" header="0.3" footer="0.3"/>
      <pageSetup paperSize="9" scale="66" orientation="portrait" horizontalDpi="1200" verticalDpi="1200" r:id="rId5"/>
    </customSheetView>
    <customSheetView guid="{A70FDA42-82B2-4F14-8984-2E2044C05861}"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6"/>
    </customSheetView>
    <customSheetView guid="{F8F8F397-D6A3-4BD0-9E53-3D39483D1CBF}" scale="85" showGridLines="0" topLeftCell="B1">
      <selection activeCell="J1" sqref="J1"/>
      <colBreaks count="1" manualBreakCount="1">
        <brk id="10" max="1048575" man="1"/>
      </colBreaks>
      <pageMargins left="0.7" right="0.7" top="0.75" bottom="0.75" header="0.3" footer="0.3"/>
      <pageSetup paperSize="9" scale="66" orientation="portrait" horizontalDpi="1200" verticalDpi="1200" r:id="rId7"/>
    </customSheetView>
    <customSheetView guid="{D673FFEC-E07D-49B9-A0FC-BCF5FDFD2C67}" scale="85" showGridLines="0">
      <selection activeCell="G27" sqref="G27"/>
      <colBreaks count="1" manualBreakCount="1">
        <brk id="10" max="1048575" man="1"/>
      </colBreaks>
      <pageMargins left="0.7" right="0.7" top="0.75" bottom="0.75" header="0.3" footer="0.3"/>
      <pageSetup paperSize="9" scale="66" orientation="portrait" horizontalDpi="1200" verticalDpi="1200" r:id="rId8"/>
    </customSheetView>
    <customSheetView guid="{EE98275F-E3BA-4A7E-BE2A-0F7F35847352}"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9"/>
    </customSheetView>
    <customSheetView guid="{97E03D02-D480-4666-A6E1-59D4144B3FD9}"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10"/>
    </customSheetView>
    <customSheetView guid="{9A3FFD83-48B2-47DA-8A5E-53892F5AF928}" scale="85" showGridLines="0" printArea="1">
      <selection activeCell="K1" sqref="K1:X1048576"/>
      <colBreaks count="1" manualBreakCount="1">
        <brk id="10" max="1048575" man="1"/>
      </colBreaks>
      <pageMargins left="0.7" right="0.7" top="0.75" bottom="0.75" header="0.3" footer="0.3"/>
      <pageSetup paperSize="9" scale="66" orientation="portrait" horizontalDpi="1200" verticalDpi="1200" r:id="rId11"/>
    </customSheetView>
    <customSheetView guid="{717D5D0E-03BD-42FE-B02F-A9FF9CADF1A5}"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12"/>
    </customSheetView>
    <customSheetView guid="{30A2590E-B68F-488E-B4E2-55E3D8A53AAC}" scale="85" showGridLines="0">
      <selection activeCell="G27" sqref="G27"/>
      <colBreaks count="1" manualBreakCount="1">
        <brk id="10" max="1048575" man="1"/>
      </colBreaks>
      <pageMargins left="0.7" right="0.7" top="0.75" bottom="0.75" header="0.3" footer="0.3"/>
      <pageSetup paperSize="9" scale="66" orientation="portrait" horizontalDpi="1200" verticalDpi="1200" r:id="rId13"/>
    </customSheetView>
    <customSheetView guid="{031DD57E-C293-423A-8DF7-B2FDC9241663}" scale="85" showGridLines="0">
      <selection activeCell="K1" sqref="K1:X1048576"/>
      <colBreaks count="1" manualBreakCount="1">
        <brk id="10" max="1048575" man="1"/>
      </colBreaks>
      <pageMargins left="0.7" right="0.7" top="0.75" bottom="0.75" header="0.3" footer="0.3"/>
      <pageSetup paperSize="9" scale="66" orientation="portrait" horizontalDpi="1200" verticalDpi="1200" r:id="rId14"/>
    </customSheetView>
    <customSheetView guid="{F9B3178F-FE3C-420E-BE2A-18A94A5552B8}" scale="85" showGridLines="0">
      <selection activeCell="G27" sqref="G27"/>
      <colBreaks count="1" manualBreakCount="1">
        <brk id="10" max="1048575" man="1"/>
      </colBreaks>
      <pageMargins left="0.7" right="0.7" top="0.75" bottom="0.75" header="0.3" footer="0.3"/>
      <pageSetup paperSize="9" scale="66" orientation="portrait" horizontalDpi="1200" verticalDpi="1200" r:id="rId15"/>
    </customSheetView>
    <customSheetView guid="{F314B098-4B95-4B92-8423-CB04A69922DF}"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16"/>
    </customSheetView>
    <customSheetView guid="{BBA60712-7519-46EB-A3CF-B043CF2D8D90}"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17"/>
    </customSheetView>
    <customSheetView guid="{FAEA9D20-506D-4159-8291-B8ED06C29A08}"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18"/>
    </customSheetView>
    <customSheetView guid="{499C3B7B-ECFB-4FFB-BA0B-0B7B9DCC326F}"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19"/>
    </customSheetView>
    <customSheetView guid="{582EB886-5348-41F7-B6C3-7D5782D3ACD9}"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20"/>
    </customSheetView>
    <customSheetView guid="{67A28A89-E198-4A6E-809F-7C1EE1D592B0}"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21"/>
    </customSheetView>
    <customSheetView guid="{CED0B8D9-B004-48AD-A858-70C151F3F6A0}" scale="85" showGridLines="0">
      <selection activeCell="G27" sqref="G27"/>
      <colBreaks count="1" manualBreakCount="1">
        <brk id="10" max="1048575" man="1"/>
      </colBreaks>
      <pageMargins left="0.7" right="0.7" top="0.75" bottom="0.75" header="0.3" footer="0.3"/>
      <pageSetup paperSize="9" scale="66" orientation="portrait" horizontalDpi="1200" verticalDpi="1200" r:id="rId22"/>
    </customSheetView>
    <customSheetView guid="{76A99285-706C-47CC-88FC-63EDE717FCB7}" scale="85" showGridLines="0">
      <selection activeCell="G27" sqref="G27"/>
      <colBreaks count="1" manualBreakCount="1">
        <brk id="10" max="1048575" man="1"/>
      </colBreaks>
      <pageMargins left="0.7" right="0.7" top="0.75" bottom="0.75" header="0.3" footer="0.3"/>
      <pageSetup paperSize="9" scale="66" orientation="portrait" horizontalDpi="1200" verticalDpi="1200" r:id="rId23"/>
    </customSheetView>
    <customSheetView guid="{00865AC3-5823-4499-87D6-A32864153DFC}" scale="85" showGridLines="0">
      <colBreaks count="1" manualBreakCount="1">
        <brk id="10" max="1048575" man="1"/>
      </colBreaks>
      <pageMargins left="0.7" right="0.7" top="0.75" bottom="0.75" header="0.3" footer="0.3"/>
      <pageSetup paperSize="9" scale="66" orientation="portrait" horizontalDpi="1200" verticalDpi="1200" r:id="rId24"/>
    </customSheetView>
    <customSheetView guid="{441DB8A6-A33C-419D-875A-3F2FFBE6E0E8}" scale="85" showGridLines="0">
      <colBreaks count="1" manualBreakCount="1">
        <brk id="10" max="1048575" man="1"/>
      </colBreaks>
      <pageMargins left="0.7" right="0.7" top="0.75" bottom="0.75" header="0.3" footer="0.3"/>
      <pageSetup paperSize="9" scale="66" orientation="portrait" horizontalDpi="1200" verticalDpi="1200" r:id="rId25"/>
    </customSheetView>
    <customSheetView guid="{2BC28E4B-9C81-4843-8B55-63150A8DD92B}" scale="85" showGridLines="0">
      <colBreaks count="1" manualBreakCount="1">
        <brk id="10" max="1048575" man="1"/>
      </colBreaks>
      <pageMargins left="0.7" right="0.7" top="0.75" bottom="0.75" header="0.3" footer="0.3"/>
      <pageSetup paperSize="9" scale="66" orientation="portrait" horizontalDpi="1200" verticalDpi="1200" r:id="rId26"/>
    </customSheetView>
    <customSheetView guid="{CEC8D9A4-667A-441A-B348-38BA69B851DA}" scale="85" showGridLines="0">
      <colBreaks count="1" manualBreakCount="1">
        <brk id="10" max="1048575" man="1"/>
      </colBreaks>
      <pageMargins left="0.7" right="0.7" top="0.75" bottom="0.75" header="0.3" footer="0.3"/>
      <pageSetup paperSize="9" scale="66" orientation="portrait" horizontalDpi="1200" verticalDpi="1200" r:id="rId27"/>
    </customSheetView>
    <customSheetView guid="{84F041DC-148A-40FE-A6D1-68C2D054DF55}" scale="85" showGridLines="0">
      <colBreaks count="1" manualBreakCount="1">
        <brk id="10" max="1048575" man="1"/>
      </colBreaks>
      <pageMargins left="0.7" right="0.7" top="0.75" bottom="0.75" header="0.3" footer="0.3"/>
      <pageSetup paperSize="9" scale="66" orientation="portrait" horizontalDpi="1200" verticalDpi="1200" r:id="rId28"/>
    </customSheetView>
    <customSheetView guid="{EA8DD5C4-37CD-4D83-93C6-8AAE3FA22626}" scale="85" showGridLines="0">
      <selection activeCell="G27" sqref="G27"/>
      <colBreaks count="1" manualBreakCount="1">
        <brk id="10" max="1048575" man="1"/>
      </colBreaks>
      <pageMargins left="0.7" right="0.7" top="0.75" bottom="0.75" header="0.3" footer="0.3"/>
      <pageSetup paperSize="9" scale="66" orientation="portrait" horizontalDpi="1200" verticalDpi="1200" r:id="rId29"/>
    </customSheetView>
    <customSheetView guid="{EB719729-E4E7-4A6B-A0F2-B45634A8A39C}" scale="85" showGridLines="0">
      <selection activeCell="G27" sqref="G27"/>
      <colBreaks count="1" manualBreakCount="1">
        <brk id="10" max="1048575" man="1"/>
      </colBreaks>
      <pageMargins left="0.7" right="0.7" top="0.75" bottom="0.75" header="0.3" footer="0.3"/>
      <pageSetup paperSize="9" scale="66" orientation="portrait" horizontalDpi="1200" verticalDpi="1200" r:id="rId30"/>
    </customSheetView>
    <customSheetView guid="{3BCE3315-BEC0-4AD9-A818-0BC0D795FE7B}"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1"/>
    </customSheetView>
    <customSheetView guid="{D5E8139D-26D3-42E5-96BB-6121322C48CB}" scale="85" showGridLines="0">
      <selection activeCell="G27" sqref="G27"/>
      <colBreaks count="1" manualBreakCount="1">
        <brk id="10" max="1048575" man="1"/>
      </colBreaks>
      <pageMargins left="0.7" right="0.7" top="0.75" bottom="0.75" header="0.3" footer="0.3"/>
      <pageSetup paperSize="9" scale="66" orientation="portrait" horizontalDpi="1200" verticalDpi="1200" r:id="rId32"/>
    </customSheetView>
    <customSheetView guid="{A7A537DD-3639-4028-8374-24EF93F7F50D}"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3"/>
    </customSheetView>
    <customSheetView guid="{0B51740E-E870-447D-82CF-F9426A0FDB8A}"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34"/>
    </customSheetView>
    <customSheetView guid="{B25978DA-B72A-4DF3-B7F6-0B7323E18582}"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35"/>
    </customSheetView>
    <customSheetView guid="{1FD8CC80-ABBD-4004-965D-7C3A94C6060A}"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6"/>
    </customSheetView>
    <customSheetView guid="{4B3B3520-A8B7-4246-A658-5E3046C11156}"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7"/>
    </customSheetView>
    <customSheetView guid="{8AC86257-3275-45B0-9EB5-FCC978284538}"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38"/>
    </customSheetView>
    <customSheetView guid="{E45D6C9F-29CA-4814-BB11-FCF7794E8FD9}"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39"/>
    </customSheetView>
    <customSheetView guid="{8B4E2514-D1F2-4DC0-817C-9C588D7DCCCB}"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40"/>
    </customSheetView>
    <customSheetView guid="{C0326AA0-4A84-4874-8CF5-FBF582EDE8E4}" scale="85" showGridLines="0" printArea="1">
      <selection activeCell="K1" sqref="K1:X1048576"/>
      <colBreaks count="1" manualBreakCount="1">
        <brk id="10" max="1048575" man="1"/>
      </colBreaks>
      <pageMargins left="0.7" right="0.7" top="0.75" bottom="0.75" header="0.3" footer="0.3"/>
      <pageSetup paperSize="9" scale="66" orientation="portrait" horizontalDpi="1200" verticalDpi="1200" r:id="rId41"/>
    </customSheetView>
    <customSheetView guid="{59B93C71-A242-4D48-B468-4BF3F954629F}"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42"/>
    </customSheetView>
    <customSheetView guid="{1E58E4D1-4C75-4B8C-BEB1-17A46DD86746}"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43"/>
    </customSheetView>
    <customSheetView guid="{D71B0015-E1E5-4683-BC96-4B8372B0A92C}"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44"/>
    </customSheetView>
    <customSheetView guid="{7A9295A9-5D4A-4252-8AE5-EAA229FB3161}"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45"/>
    </customSheetView>
    <customSheetView guid="{034C4040-D496-4677-9760-C8AFC8A3816C}"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46"/>
    </customSheetView>
    <customSheetView guid="{430D13A4-4EC3-4F3B-94F5-67B604D20D98}"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47"/>
    </customSheetView>
    <customSheetView guid="{337CCED3-5E6B-4E3D-BC98-489707EF974E}"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48"/>
    </customSheetView>
    <customSheetView guid="{0EDD8A79-DA95-4C03-AB90-8EF8BEF7366A}" scale="85" showGridLines="0" topLeftCell="B1">
      <selection activeCell="J1" sqref="J1"/>
      <colBreaks count="1" manualBreakCount="1">
        <brk id="10" max="1048575" man="1"/>
      </colBreaks>
      <pageMargins left="0.7" right="0.7" top="0.75" bottom="0.75" header="0.3" footer="0.3"/>
      <pageSetup paperSize="9" scale="66" orientation="portrait" horizontalDpi="1200" verticalDpi="1200" r:id="rId49"/>
    </customSheetView>
    <customSheetView guid="{214495F1-9B71-47E5-887D-A07A1A95C8B8}" scale="85" showGridLines="0" topLeftCell="B1">
      <selection activeCell="J1" sqref="J1"/>
      <colBreaks count="1" manualBreakCount="1">
        <brk id="10" max="1048575" man="1"/>
      </colBreaks>
      <pageMargins left="0.7" right="0.7" top="0.75" bottom="0.75" header="0.3" footer="0.3"/>
      <pageSetup paperSize="9" scale="66" orientation="portrait" horizontalDpi="1200" verticalDpi="1200" r:id="rId50"/>
    </customSheetView>
    <customSheetView guid="{CD8CBEF9-02F2-47BF-8155-972E366007BB}"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51"/>
    </customSheetView>
    <customSheetView guid="{BD61EDB6-A93F-4890-AEDE-32E26E64EB3F}"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52"/>
    </customSheetView>
    <customSheetView guid="{2551149C-B400-4FF7-9C66-7D38AF192CD3}" scale="85" showGridLines="0" topLeftCell="B1">
      <selection activeCell="J1" sqref="J1"/>
      <colBreaks count="1" manualBreakCount="1">
        <brk id="10" max="1048575" man="1"/>
      </colBreaks>
      <pageMargins left="0.7" right="0.7" top="0.75" bottom="0.75" header="0.3" footer="0.3"/>
      <pageSetup paperSize="9" scale="66" orientation="portrait" horizontalDpi="1200" verticalDpi="1200" r:id="rId53"/>
    </customSheetView>
    <customSheetView guid="{F0A88F7F-B050-44D2-9557-2B68B424EAF3}"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54"/>
    </customSheetView>
    <customSheetView guid="{2868789A-41EF-4245-B3C9-D4B5F666F8F4}"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55"/>
    </customSheetView>
    <customSheetView guid="{D4061CCF-D275-4D76-9A0F-61EA73C6A533}"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56"/>
    </customSheetView>
    <customSheetView guid="{EDD10121-F027-40CB-A383-1ABBBA7824D4}"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57"/>
    </customSheetView>
    <customSheetView guid="{D6BD57F8-F6EE-4534-8181-C57064A1B98C}" scale="85" showGridLines="0">
      <selection activeCell="Z11" sqref="Z11"/>
      <colBreaks count="1" manualBreakCount="1">
        <brk id="10" max="1048575" man="1"/>
      </colBreaks>
      <pageMargins left="0.7" right="0.7" top="0.75" bottom="0.75" header="0.3" footer="0.3"/>
      <pageSetup paperSize="9" scale="66" orientation="portrait" horizontalDpi="1200" verticalDpi="1200" r:id="rId58"/>
    </customSheetView>
    <customSheetView guid="{277459B4-A39D-41CB-B2BE-AB6578293E76}" scale="85" showGridLines="0" printArea="1">
      <selection activeCell="Z11" sqref="Z11"/>
      <colBreaks count="1" manualBreakCount="1">
        <brk id="10" max="1048575" man="1"/>
      </colBreaks>
      <pageMargins left="0.7" right="0.7" top="0.75" bottom="0.75" header="0.3" footer="0.3"/>
      <pageSetup paperSize="9" scale="66" orientation="portrait" horizontalDpi="1200" verticalDpi="1200" r:id="rId59"/>
    </customSheetView>
  </customSheetViews>
  <phoneticPr fontId="7"/>
  <hyperlinks>
    <hyperlink ref="J1" location="目次!A1" display="目次へ戻る"/>
  </hyperlinks>
  <pageMargins left="0.7" right="0.7" top="0.75" bottom="0.75" header="0.3" footer="0.3"/>
  <pageSetup paperSize="9" scale="66" orientation="portrait" horizontalDpi="1200" verticalDpi="1200" r:id="rId60"/>
  <colBreaks count="1" manualBreakCount="1">
    <brk id="10" max="1048575" man="1"/>
  </colBreaks>
  <drawing r:id="rId6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U35"/>
  <sheetViews>
    <sheetView showGridLines="0" topLeftCell="A4" zoomScaleNormal="100" zoomScaleSheetLayoutView="100" workbookViewId="0">
      <pane xSplit="2" ySplit="1" topLeftCell="F5" activePane="bottomRight" state="frozen"/>
      <selection activeCell="A4" sqref="A4"/>
      <selection pane="topRight" activeCell="C4" sqref="C4"/>
      <selection pane="bottomLeft" activeCell="A5" sqref="A5"/>
      <selection pane="bottomRight" activeCell="S25" sqref="S25"/>
    </sheetView>
  </sheetViews>
  <sheetFormatPr defaultColWidth="9" defaultRowHeight="13.5"/>
  <cols>
    <col min="1" max="2" width="11.875" style="209" customWidth="1"/>
    <col min="3" max="9" width="14.625" style="209" customWidth="1"/>
    <col min="10" max="10" width="9" style="209" customWidth="1"/>
    <col min="11" max="12" width="5.875" style="209" customWidth="1"/>
    <col min="13" max="20" width="9" style="209"/>
    <col min="21" max="21" width="9.25" style="209" bestFit="1" customWidth="1"/>
    <col min="22" max="23" width="9" style="209"/>
    <col min="24" max="24" width="13.125" style="209" customWidth="1"/>
    <col min="25" max="25" width="13.875" style="209" customWidth="1"/>
    <col min="26" max="26" width="6.875" style="209" customWidth="1"/>
    <col min="27" max="16384" width="9" style="209"/>
  </cols>
  <sheetData>
    <row r="1" spans="1:21">
      <c r="J1" s="1108" t="s">
        <v>399</v>
      </c>
      <c r="U1" s="931"/>
    </row>
    <row r="2" spans="1:21">
      <c r="A2" s="209" t="s">
        <v>1191</v>
      </c>
      <c r="M2" s="209" t="s">
        <v>1191</v>
      </c>
    </row>
    <row r="3" spans="1:21" ht="18.75" customHeight="1">
      <c r="I3" s="211"/>
      <c r="J3" s="211"/>
    </row>
    <row r="4" spans="1:21" ht="37.5" customHeight="1">
      <c r="A4" s="92" t="s">
        <v>83</v>
      </c>
      <c r="B4" s="92" t="s">
        <v>332</v>
      </c>
      <c r="C4" s="1231" t="s">
        <v>1190</v>
      </c>
      <c r="D4" s="1232" t="s">
        <v>1189</v>
      </c>
      <c r="E4" s="1232" t="s">
        <v>1188</v>
      </c>
      <c r="F4" s="1232" t="s">
        <v>1187</v>
      </c>
      <c r="G4" s="1232" t="s">
        <v>1186</v>
      </c>
      <c r="H4" s="1232" t="s">
        <v>1185</v>
      </c>
      <c r="I4" s="1232" t="s">
        <v>1184</v>
      </c>
      <c r="J4" s="1109"/>
    </row>
    <row r="5" spans="1:21" ht="22.5" customHeight="1">
      <c r="A5" s="1233">
        <v>2010</v>
      </c>
      <c r="B5" s="1233" t="s">
        <v>106</v>
      </c>
      <c r="C5" s="1234">
        <v>0.8</v>
      </c>
      <c r="D5" s="1234">
        <v>2.4</v>
      </c>
      <c r="E5" s="1234">
        <v>2.7</v>
      </c>
      <c r="F5" s="1234">
        <v>0.7</v>
      </c>
      <c r="G5" s="1234">
        <v>1.2</v>
      </c>
      <c r="H5" s="1234">
        <v>1.2</v>
      </c>
      <c r="I5" s="1234">
        <v>1.2</v>
      </c>
      <c r="J5" s="1110"/>
    </row>
    <row r="6" spans="1:21" ht="22.5" customHeight="1">
      <c r="A6" s="1235">
        <v>2011</v>
      </c>
      <c r="B6" s="1233" t="s">
        <v>107</v>
      </c>
      <c r="C6" s="1234">
        <v>1.2</v>
      </c>
      <c r="D6" s="1234">
        <v>3</v>
      </c>
      <c r="E6" s="1234">
        <v>3.7</v>
      </c>
      <c r="F6" s="1234">
        <v>1.2</v>
      </c>
      <c r="G6" s="1234">
        <v>1.3</v>
      </c>
      <c r="H6" s="1234">
        <v>1.9</v>
      </c>
      <c r="I6" s="1234">
        <v>1</v>
      </c>
    </row>
    <row r="7" spans="1:21" ht="22.5" customHeight="1">
      <c r="A7" s="1235">
        <v>2012</v>
      </c>
      <c r="B7" s="1233" t="s">
        <v>108</v>
      </c>
      <c r="C7" s="1234">
        <v>0.9</v>
      </c>
      <c r="D7" s="1234">
        <v>3.1</v>
      </c>
      <c r="E7" s="1234">
        <v>2.6</v>
      </c>
      <c r="F7" s="1234">
        <v>0.8</v>
      </c>
      <c r="G7" s="1234">
        <v>1.6</v>
      </c>
      <c r="H7" s="1234">
        <v>1.6</v>
      </c>
      <c r="I7" s="1234">
        <v>1.4</v>
      </c>
    </row>
    <row r="8" spans="1:21" ht="22.5" customHeight="1">
      <c r="A8" s="1235">
        <v>2013</v>
      </c>
      <c r="B8" s="1233" t="s">
        <v>109</v>
      </c>
      <c r="C8" s="1234">
        <v>0.9</v>
      </c>
      <c r="D8" s="1234">
        <v>2.1</v>
      </c>
      <c r="E8" s="1234">
        <v>2.6</v>
      </c>
      <c r="F8" s="1234">
        <v>0.9</v>
      </c>
      <c r="G8" s="1234">
        <v>1.5</v>
      </c>
      <c r="H8" s="1234">
        <v>2.1</v>
      </c>
      <c r="I8" s="1234">
        <v>1.3</v>
      </c>
    </row>
    <row r="9" spans="1:21" ht="22.5" customHeight="1">
      <c r="A9" s="1235">
        <v>2014</v>
      </c>
      <c r="B9" s="1233" t="s">
        <v>110</v>
      </c>
      <c r="C9" s="1234">
        <v>1</v>
      </c>
      <c r="D9" s="1234">
        <v>2.2999999999999998</v>
      </c>
      <c r="E9" s="1234">
        <v>2.5</v>
      </c>
      <c r="F9" s="1234">
        <v>0.8</v>
      </c>
      <c r="G9" s="1234">
        <v>1.5</v>
      </c>
      <c r="H9" s="1234">
        <v>1.6</v>
      </c>
      <c r="I9" s="1234">
        <v>1.5</v>
      </c>
    </row>
    <row r="10" spans="1:21" ht="22.5" customHeight="1">
      <c r="A10" s="1235">
        <v>2015</v>
      </c>
      <c r="B10" s="1233" t="s">
        <v>111</v>
      </c>
      <c r="C10" s="1234">
        <v>1.2</v>
      </c>
      <c r="D10" s="1234">
        <v>2.1</v>
      </c>
      <c r="E10" s="1234">
        <v>2.5</v>
      </c>
      <c r="F10" s="1234">
        <v>1.2</v>
      </c>
      <c r="G10" s="1234">
        <v>1.6</v>
      </c>
      <c r="H10" s="1234">
        <v>1.8</v>
      </c>
      <c r="I10" s="1234">
        <v>1.1000000000000001</v>
      </c>
    </row>
    <row r="11" spans="1:21" ht="22.5" customHeight="1">
      <c r="A11" s="1235">
        <v>2016</v>
      </c>
      <c r="B11" s="1233" t="s">
        <v>112</v>
      </c>
      <c r="C11" s="1234">
        <v>1.3</v>
      </c>
      <c r="D11" s="1234">
        <v>3.9</v>
      </c>
      <c r="E11" s="1234">
        <v>3.8</v>
      </c>
      <c r="F11" s="1234">
        <v>1.2</v>
      </c>
      <c r="G11" s="1234">
        <v>1.5</v>
      </c>
      <c r="H11" s="1234">
        <v>1.8</v>
      </c>
      <c r="I11" s="1234">
        <v>1.2</v>
      </c>
    </row>
    <row r="12" spans="1:21" ht="22.5" customHeight="1">
      <c r="A12" s="1235">
        <v>2017</v>
      </c>
      <c r="B12" s="1233" t="s">
        <v>113</v>
      </c>
      <c r="C12" s="1234">
        <v>1.1000000000000001</v>
      </c>
      <c r="D12" s="1234">
        <v>1.5</v>
      </c>
      <c r="E12" s="1234">
        <v>2.4</v>
      </c>
      <c r="F12" s="1234">
        <v>1</v>
      </c>
      <c r="G12" s="1234">
        <v>1.7</v>
      </c>
      <c r="H12" s="1234">
        <v>1.7</v>
      </c>
      <c r="I12" s="1234">
        <v>1.3</v>
      </c>
    </row>
    <row r="13" spans="1:21" ht="22.5" customHeight="1">
      <c r="A13" s="1235">
        <v>2018</v>
      </c>
      <c r="B13" s="1233" t="s">
        <v>114</v>
      </c>
      <c r="C13" s="1234">
        <v>1.5</v>
      </c>
      <c r="D13" s="1234">
        <v>3</v>
      </c>
      <c r="E13" s="1234">
        <v>3.7</v>
      </c>
      <c r="F13" s="1234">
        <v>1.7</v>
      </c>
      <c r="G13" s="1234">
        <v>1.5</v>
      </c>
      <c r="H13" s="1234">
        <v>1.7</v>
      </c>
      <c r="I13" s="1234">
        <v>1.3</v>
      </c>
    </row>
    <row r="14" spans="1:21" ht="22.5" customHeight="1">
      <c r="A14" s="1235">
        <v>2019</v>
      </c>
      <c r="B14" s="1233" t="s">
        <v>1183</v>
      </c>
      <c r="C14" s="1234">
        <v>1.3</v>
      </c>
      <c r="D14" s="1234">
        <v>2</v>
      </c>
      <c r="E14" s="1234">
        <v>2.7</v>
      </c>
      <c r="F14" s="1234">
        <v>0.9</v>
      </c>
      <c r="G14" s="1234">
        <v>1.5</v>
      </c>
      <c r="H14" s="1234">
        <v>2</v>
      </c>
      <c r="I14" s="1234">
        <v>1.3</v>
      </c>
    </row>
    <row r="15" spans="1:21" ht="22.5" customHeight="1">
      <c r="A15" s="1236">
        <v>2020</v>
      </c>
      <c r="B15" s="1236" t="s">
        <v>116</v>
      </c>
      <c r="C15" s="547">
        <v>1.4</v>
      </c>
      <c r="D15" s="547">
        <v>2.5</v>
      </c>
      <c r="E15" s="547">
        <v>3.4</v>
      </c>
      <c r="F15" s="547">
        <v>1.3</v>
      </c>
      <c r="G15" s="547">
        <v>1.6</v>
      </c>
      <c r="H15" s="547">
        <v>2</v>
      </c>
      <c r="I15" s="547">
        <v>1.4</v>
      </c>
    </row>
    <row r="16" spans="1:21" ht="22.5" customHeight="1">
      <c r="A16" s="1246">
        <v>2021</v>
      </c>
      <c r="B16" s="1246" t="s">
        <v>366</v>
      </c>
      <c r="C16" s="546">
        <v>1.2</v>
      </c>
      <c r="D16" s="546">
        <v>2.2000000000000002</v>
      </c>
      <c r="E16" s="546">
        <v>2.9</v>
      </c>
      <c r="F16" s="546">
        <v>0.9</v>
      </c>
      <c r="G16" s="546">
        <v>1.3</v>
      </c>
      <c r="H16" s="546">
        <v>1.6</v>
      </c>
      <c r="I16" s="546">
        <v>1.2</v>
      </c>
    </row>
    <row r="17" spans="1:10" ht="22.5" customHeight="1">
      <c r="A17" s="1246">
        <v>2022</v>
      </c>
      <c r="B17" s="1246" t="s">
        <v>367</v>
      </c>
      <c r="C17" s="546">
        <v>1.1000000000000001</v>
      </c>
      <c r="D17" s="546">
        <v>2.1</v>
      </c>
      <c r="E17" s="546">
        <v>3.4</v>
      </c>
      <c r="F17" s="546">
        <v>0.9</v>
      </c>
      <c r="G17" s="546">
        <v>1.2</v>
      </c>
      <c r="H17" s="546">
        <v>1.5</v>
      </c>
      <c r="I17" s="546">
        <v>1.4</v>
      </c>
    </row>
    <row r="18" spans="1:10" ht="22.5" customHeight="1">
      <c r="A18" s="1246">
        <v>2023</v>
      </c>
      <c r="B18" s="1246" t="s">
        <v>368</v>
      </c>
      <c r="C18" s="546">
        <v>1.3</v>
      </c>
      <c r="D18" s="546">
        <v>1.8</v>
      </c>
      <c r="E18" s="546">
        <v>2.5</v>
      </c>
      <c r="F18" s="546">
        <v>0.6</v>
      </c>
      <c r="G18" s="546">
        <v>1.4</v>
      </c>
      <c r="H18" s="546">
        <v>1.4</v>
      </c>
      <c r="I18" s="546">
        <v>1.1000000000000001</v>
      </c>
      <c r="J18" s="209" t="s">
        <v>2447</v>
      </c>
    </row>
    <row r="19" spans="1:10" ht="22.5" customHeight="1">
      <c r="A19" s="1246">
        <v>2024</v>
      </c>
      <c r="B19" s="1246" t="s">
        <v>2074</v>
      </c>
      <c r="C19" s="546">
        <v>1</v>
      </c>
      <c r="D19" s="546">
        <v>1.5</v>
      </c>
      <c r="E19" s="546">
        <v>1.7</v>
      </c>
      <c r="F19" s="546">
        <v>0.9</v>
      </c>
      <c r="G19" s="546">
        <v>1.3</v>
      </c>
      <c r="H19" s="546">
        <v>1.5</v>
      </c>
      <c r="I19" s="546"/>
    </row>
    <row r="20" spans="1:10" ht="22.5" customHeight="1"/>
    <row r="21" spans="1:10" ht="22.5" customHeight="1"/>
    <row r="22" spans="1:10" ht="22.5" customHeight="1"/>
    <row r="23" spans="1:10" ht="22.5" customHeight="1"/>
    <row r="24" spans="1:10" ht="22.5" customHeight="1"/>
    <row r="25" spans="1:10" ht="22.5" customHeight="1"/>
    <row r="26" spans="1:10" ht="22.5" customHeight="1"/>
    <row r="27" spans="1:10" ht="22.5" customHeight="1"/>
    <row r="28" spans="1:10" ht="22.5" customHeight="1"/>
    <row r="29" spans="1:10" ht="22.5" customHeight="1"/>
    <row r="30" spans="1:10" ht="22.5" customHeight="1"/>
    <row r="31" spans="1:10" ht="22.5" customHeight="1"/>
    <row r="32" spans="1:10" ht="22.5" customHeight="1"/>
    <row r="33" ht="22.5" customHeight="1"/>
    <row r="34" ht="22.5" customHeight="1"/>
    <row r="35" ht="22.5" customHeight="1"/>
  </sheetData>
  <customSheetViews>
    <customSheetView guid="{7638DF67-4320-4B2E-8CED-F30400A22A6F}" scale="85" showGridLines="0" topLeftCell="A4">
      <pane xSplit="2" ySplit="1" topLeftCell="G5" activePane="bottomRight" state="frozen"/>
      <selection pane="bottomRight" activeCell="K21" sqref="K21"/>
      <pageMargins left="0.25" right="0.25" top="0.75" bottom="0.75" header="0.3" footer="0.3"/>
      <pageSetup paperSize="9" scale="74" orientation="portrait" horizontalDpi="300" verticalDpi="300" r:id="rId1"/>
      <headerFooter>
        <oddFooter>&amp;C- &amp;P -</oddFooter>
      </headerFooter>
    </customSheetView>
    <customSheetView guid="{D6BD57F8-F6EE-4534-8181-C57064A1B98C}" scale="85" showGridLines="0" topLeftCell="A4">
      <pane xSplit="2" ySplit="1" topLeftCell="G5" activePane="bottomRight" state="frozen"/>
      <selection pane="bottomRight" activeCell="K21" sqref="K21"/>
      <pageMargins left="0.25" right="0.25" top="0.75" bottom="0.75" header="0.3" footer="0.3"/>
      <pageSetup paperSize="9" scale="74" orientation="portrait" horizontalDpi="300" verticalDpi="300" r:id="rId2"/>
      <headerFooter>
        <oddFooter>&amp;C- &amp;P -</oddFooter>
      </headerFooter>
    </customSheetView>
    <customSheetView guid="{277459B4-A39D-41CB-B2BE-AB6578293E76}" scale="85" showGridLines="0" printArea="1" topLeftCell="A4">
      <pane xSplit="2" ySplit="1" topLeftCell="G5" activePane="bottomRight" state="frozen"/>
      <selection pane="bottomRight" activeCell="K21" sqref="K21"/>
      <pageMargins left="0.25" right="0.25" top="0.75" bottom="0.75" header="0.3" footer="0.3"/>
      <pageSetup paperSize="9" scale="74" orientation="portrait" horizontalDpi="300" verticalDpi="300" r:id="rId3"/>
      <headerFooter>
        <oddFooter>&amp;C- &amp;P -</oddFooter>
      </headerFooter>
    </customSheetView>
  </customSheetViews>
  <phoneticPr fontId="7"/>
  <hyperlinks>
    <hyperlink ref="J1" location="目次!A1" display="目次へ戻る"/>
  </hyperlinks>
  <pageMargins left="0.25" right="0.25" top="0.75" bottom="0.75" header="0.3" footer="0.3"/>
  <pageSetup paperSize="9" scale="74" orientation="portrait" horizontalDpi="300" verticalDpi="300" r:id="rId4"/>
  <headerFooter>
    <oddFooter>&amp;C- &amp;P -</oddFooter>
  </headerFooter>
  <drawing r:id="rId5"/>
  <legacyDrawing r:id="rId6"/>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31"/>
  <sheetViews>
    <sheetView showGridLines="0" zoomScale="115" zoomScaleNormal="115" zoomScaleSheetLayoutView="100" workbookViewId="0">
      <pane xSplit="2" ySplit="4" topLeftCell="E5" activePane="bottomRight" state="frozen"/>
      <selection pane="topRight" activeCell="C1" sqref="C1"/>
      <selection pane="bottomLeft" activeCell="A5" sqref="A5"/>
      <selection pane="bottomRight" activeCell="J15" sqref="J15"/>
    </sheetView>
  </sheetViews>
  <sheetFormatPr defaultColWidth="9" defaultRowHeight="13.5"/>
  <cols>
    <col min="1" max="2" width="11.875" style="209" customWidth="1"/>
    <col min="3" max="5" width="14.625" style="209" customWidth="1"/>
    <col min="6" max="6" width="11.875" style="209" customWidth="1"/>
    <col min="7" max="7" width="5.87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15">
      <c r="A1" s="85"/>
      <c r="B1" s="85"/>
      <c r="C1" s="662"/>
      <c r="D1" s="85"/>
      <c r="E1" s="85"/>
      <c r="F1" s="1108" t="s">
        <v>399</v>
      </c>
      <c r="O1" s="257"/>
    </row>
    <row r="2" spans="1:15">
      <c r="A2" s="209" t="s">
        <v>1195</v>
      </c>
      <c r="C2" s="155"/>
      <c r="D2" s="155"/>
      <c r="E2" s="155"/>
      <c r="F2" s="155"/>
      <c r="H2" s="209" t="s">
        <v>1195</v>
      </c>
      <c r="O2" s="931"/>
    </row>
    <row r="3" spans="1:15">
      <c r="F3" s="549"/>
    </row>
    <row r="4" spans="1:15" ht="37.5" customHeight="1">
      <c r="A4" s="204" t="s">
        <v>83</v>
      </c>
      <c r="B4" s="204" t="s">
        <v>332</v>
      </c>
      <c r="C4" s="1168" t="s">
        <v>1194</v>
      </c>
      <c r="D4" s="1168" t="s">
        <v>1193</v>
      </c>
      <c r="E4" s="1168" t="s">
        <v>1192</v>
      </c>
      <c r="F4" s="549"/>
    </row>
    <row r="5" spans="1:15" ht="22.5" customHeight="1">
      <c r="A5" s="204">
        <v>2010</v>
      </c>
      <c r="B5" s="204" t="s">
        <v>106</v>
      </c>
      <c r="C5" s="1169">
        <v>1.2</v>
      </c>
      <c r="D5" s="1169">
        <v>9.1999999999999993</v>
      </c>
      <c r="E5" s="1169">
        <v>6.8</v>
      </c>
      <c r="F5" s="155"/>
    </row>
    <row r="6" spans="1:15" ht="22.5" customHeight="1">
      <c r="A6" s="204">
        <v>2011</v>
      </c>
      <c r="B6" s="204" t="s">
        <v>107</v>
      </c>
      <c r="C6" s="1169">
        <v>1.1000000000000001</v>
      </c>
      <c r="D6" s="1169">
        <v>9.4</v>
      </c>
      <c r="E6" s="1169">
        <v>6.8</v>
      </c>
      <c r="F6" s="549"/>
    </row>
    <row r="7" spans="1:15" ht="22.5" customHeight="1">
      <c r="A7" s="204">
        <v>2012</v>
      </c>
      <c r="B7" s="204" t="s">
        <v>108</v>
      </c>
      <c r="C7" s="1169">
        <v>1.3</v>
      </c>
      <c r="D7" s="1169">
        <v>9.6999999999999993</v>
      </c>
      <c r="E7" s="1169">
        <v>6.9</v>
      </c>
      <c r="F7" s="549"/>
    </row>
    <row r="8" spans="1:15" ht="22.5" customHeight="1">
      <c r="A8" s="204">
        <v>2013</v>
      </c>
      <c r="B8" s="204" t="s">
        <v>109</v>
      </c>
      <c r="C8" s="1169">
        <v>1.2</v>
      </c>
      <c r="D8" s="1170">
        <v>10</v>
      </c>
      <c r="E8" s="1169">
        <v>6.8</v>
      </c>
      <c r="F8" s="549"/>
    </row>
    <row r="9" spans="1:15" ht="22.5" customHeight="1">
      <c r="A9" s="204">
        <v>2014</v>
      </c>
      <c r="B9" s="204" t="s">
        <v>110</v>
      </c>
      <c r="C9" s="1169">
        <v>1.1000000000000001</v>
      </c>
      <c r="D9" s="1169">
        <v>9.5</v>
      </c>
      <c r="E9" s="1169">
        <v>6.9</v>
      </c>
      <c r="F9" s="549"/>
    </row>
    <row r="10" spans="1:15" ht="22.5" customHeight="1">
      <c r="A10" s="204">
        <v>2015</v>
      </c>
      <c r="B10" s="204" t="s">
        <v>111</v>
      </c>
      <c r="C10" s="1169">
        <v>1.2</v>
      </c>
      <c r="D10" s="1169">
        <v>9.9</v>
      </c>
      <c r="E10" s="1170">
        <v>7</v>
      </c>
      <c r="F10" s="549"/>
    </row>
    <row r="11" spans="1:15" ht="22.5" customHeight="1">
      <c r="A11" s="204">
        <v>2016</v>
      </c>
      <c r="B11" s="204" t="s">
        <v>112</v>
      </c>
      <c r="C11" s="1169">
        <v>1.3</v>
      </c>
      <c r="D11" s="1169">
        <v>11.5</v>
      </c>
      <c r="E11" s="1169">
        <v>6.9</v>
      </c>
      <c r="F11" s="549"/>
    </row>
    <row r="12" spans="1:15" ht="22.5" customHeight="1">
      <c r="A12" s="204">
        <v>2017</v>
      </c>
      <c r="B12" s="204" t="s">
        <v>113</v>
      </c>
      <c r="C12" s="1169">
        <v>1.3</v>
      </c>
      <c r="D12" s="1169">
        <v>10.9</v>
      </c>
      <c r="E12" s="1169">
        <v>6.9</v>
      </c>
      <c r="F12" s="549"/>
    </row>
    <row r="13" spans="1:15" ht="22.5" customHeight="1">
      <c r="A13" s="204">
        <v>2018</v>
      </c>
      <c r="B13" s="204" t="s">
        <v>114</v>
      </c>
      <c r="C13" s="1169">
        <v>1.2</v>
      </c>
      <c r="D13" s="1169">
        <v>10.8</v>
      </c>
      <c r="E13" s="1169">
        <v>6.8</v>
      </c>
      <c r="F13" s="549"/>
    </row>
    <row r="14" spans="1:15" ht="22.5" customHeight="1">
      <c r="A14" s="204">
        <v>2019</v>
      </c>
      <c r="B14" s="204" t="s">
        <v>341</v>
      </c>
      <c r="C14" s="1169">
        <v>1.3</v>
      </c>
      <c r="D14" s="1169">
        <v>10.5</v>
      </c>
      <c r="E14" s="1169">
        <v>6.8</v>
      </c>
      <c r="F14" s="549"/>
    </row>
    <row r="15" spans="1:15" ht="22.5" customHeight="1">
      <c r="A15" s="204">
        <v>2020</v>
      </c>
      <c r="B15" s="99" t="s">
        <v>116</v>
      </c>
      <c r="C15" s="1171">
        <v>1.1000000000000001</v>
      </c>
      <c r="D15" s="1171">
        <v>10.1</v>
      </c>
      <c r="E15" s="1171">
        <v>6.8</v>
      </c>
      <c r="F15" s="549"/>
    </row>
    <row r="16" spans="1:15" ht="22.5" customHeight="1">
      <c r="A16" s="204">
        <v>2021</v>
      </c>
      <c r="B16" s="99" t="s">
        <v>366</v>
      </c>
      <c r="C16" s="1171">
        <v>1.1000000000000001</v>
      </c>
      <c r="D16" s="1171">
        <v>10.8</v>
      </c>
      <c r="E16" s="1171">
        <v>6.9</v>
      </c>
    </row>
    <row r="17" spans="1:9" ht="22.5" customHeight="1">
      <c r="A17" s="204">
        <v>2022</v>
      </c>
      <c r="B17" s="99" t="s">
        <v>367</v>
      </c>
      <c r="C17" s="1171">
        <v>1.1000000000000001</v>
      </c>
      <c r="D17" s="1171">
        <v>10.3</v>
      </c>
      <c r="E17" s="1171">
        <v>6.9</v>
      </c>
    </row>
    <row r="18" spans="1:9" ht="22.5" customHeight="1">
      <c r="A18" s="204">
        <v>2023</v>
      </c>
      <c r="B18" s="99" t="s">
        <v>368</v>
      </c>
      <c r="C18" s="1171">
        <v>1.2</v>
      </c>
      <c r="D18" s="1171">
        <v>11.5</v>
      </c>
      <c r="E18" s="1171">
        <v>6.9</v>
      </c>
      <c r="F18" s="209" t="s">
        <v>2447</v>
      </c>
      <c r="H18" s="549"/>
      <c r="I18" s="549"/>
    </row>
    <row r="19" spans="1:9" ht="22.5" customHeight="1">
      <c r="A19" s="204">
        <v>2024</v>
      </c>
      <c r="B19" s="99" t="s">
        <v>2074</v>
      </c>
      <c r="C19" s="1171">
        <v>1.3</v>
      </c>
      <c r="D19" s="1171">
        <v>10.3</v>
      </c>
      <c r="E19" s="1172">
        <v>7</v>
      </c>
      <c r="H19" s="549"/>
      <c r="I19" s="549"/>
    </row>
    <row r="20" spans="1:9" ht="22.5" customHeight="1"/>
    <row r="21" spans="1:9" ht="22.5" customHeight="1"/>
    <row r="22" spans="1:9" ht="22.5" customHeight="1"/>
    <row r="23" spans="1:9" ht="22.5" customHeight="1">
      <c r="C23" s="524"/>
      <c r="D23" s="524"/>
      <c r="E23" s="524"/>
      <c r="F23" s="374"/>
    </row>
    <row r="24" spans="1:9" ht="22.5" customHeight="1">
      <c r="C24" s="148"/>
      <c r="D24" s="148"/>
      <c r="E24" s="148"/>
      <c r="F24" s="536"/>
    </row>
    <row r="25" spans="1:9" ht="22.5" customHeight="1">
      <c r="C25" s="148"/>
      <c r="D25" s="148"/>
      <c r="E25" s="148"/>
    </row>
    <row r="26" spans="1:9" ht="22.5" customHeight="1">
      <c r="C26" s="524"/>
      <c r="D26" s="524"/>
      <c r="E26" s="524"/>
    </row>
    <row r="27" spans="1:9" ht="22.5" customHeight="1"/>
    <row r="28" spans="1:9" ht="22.5" customHeight="1"/>
    <row r="29" spans="1:9" ht="22.5" customHeight="1"/>
    <row r="30" spans="1:9" ht="22.5" customHeight="1"/>
    <row r="31" spans="1:9" ht="22.5" customHeight="1"/>
  </sheetData>
  <customSheetViews>
    <customSheetView guid="{7638DF67-4320-4B2E-8CED-F30400A22A6F}" scale="115" showGridLines="0">
      <pane xSplit="2" ySplit="4" topLeftCell="E5" activePane="bottomRight" state="frozen"/>
      <selection pane="bottomRight" activeCell="G15" sqref="G15"/>
      <colBreaks count="1" manualBreakCount="1">
        <brk id="6" max="21" man="1"/>
      </colBreaks>
      <pageMargins left="0.25" right="0.25" top="0.75" bottom="0.75" header="0.3" footer="0.3"/>
      <pageSetup paperSize="9" scale="96" orientation="portrait" horizontalDpi="300" verticalDpi="300" r:id="rId1"/>
      <headerFooter>
        <oddFooter>&amp;C- &amp;P -</oddFooter>
      </headerFooter>
    </customSheetView>
    <customSheetView guid="{D6BD57F8-F6EE-4534-8181-C57064A1B98C}" scale="115" showGridLines="0">
      <pane xSplit="2" ySplit="4" topLeftCell="E5" activePane="bottomRight" state="frozen"/>
      <selection pane="bottomRight" activeCell="G15" sqref="G15"/>
      <colBreaks count="1" manualBreakCount="1">
        <brk id="6" max="21" man="1"/>
      </colBreaks>
      <pageMargins left="0.25" right="0.25" top="0.75" bottom="0.75" header="0.3" footer="0.3"/>
      <pageSetup paperSize="9" scale="96" orientation="portrait" horizontalDpi="300" verticalDpi="300" r:id="rId2"/>
      <headerFooter>
        <oddFooter>&amp;C- &amp;P -</oddFooter>
      </headerFooter>
    </customSheetView>
    <customSheetView guid="{277459B4-A39D-41CB-B2BE-AB6578293E76}" scale="115" showGridLines="0" printArea="1">
      <pane xSplit="2" ySplit="4" topLeftCell="E5" activePane="bottomRight" state="frozen"/>
      <selection pane="bottomRight" activeCell="G15" sqref="G15"/>
      <colBreaks count="1" manualBreakCount="1">
        <brk id="6" max="21" man="1"/>
      </colBreaks>
      <pageMargins left="0.25" right="0.25" top="0.75" bottom="0.75" header="0.3" footer="0.3"/>
      <pageSetup paperSize="9" scale="96" orientation="portrait" horizontalDpi="300" verticalDpi="300" r:id="rId3"/>
      <headerFooter>
        <oddFooter>&amp;C- &amp;P -</oddFooter>
      </headerFooter>
    </customSheetView>
  </customSheetViews>
  <phoneticPr fontId="7"/>
  <hyperlinks>
    <hyperlink ref="F1" location="目次!A1" display="目次へ戻る"/>
  </hyperlinks>
  <pageMargins left="0.25" right="0.25" top="0.75" bottom="0.75" header="0.3" footer="0.3"/>
  <pageSetup paperSize="9" scale="96" orientation="portrait" horizontalDpi="300" verticalDpi="300" r:id="rId4"/>
  <headerFooter>
    <oddFooter>&amp;C- &amp;P -</oddFooter>
  </headerFooter>
  <colBreaks count="1" manualBreakCount="1">
    <brk id="6" max="21" man="1"/>
  </colBreaks>
  <drawing r:id="rId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5"/>
  <sheetViews>
    <sheetView showGridLines="0" view="pageBreakPreview" zoomScale="70" zoomScaleNormal="115" zoomScaleSheetLayoutView="55" workbookViewId="0">
      <selection activeCell="T38" sqref="T38"/>
    </sheetView>
  </sheetViews>
  <sheetFormatPr defaultColWidth="6.375" defaultRowHeight="13.5"/>
  <cols>
    <col min="1" max="1" width="5.875" style="212" customWidth="1"/>
    <col min="2" max="4" width="15.5" style="212" customWidth="1"/>
    <col min="5" max="7" width="5.875" style="212" customWidth="1"/>
    <col min="8" max="16384" width="6.375" style="212"/>
  </cols>
  <sheetData>
    <row r="1" spans="1:10" ht="36.75" customHeight="1">
      <c r="A1" s="943"/>
      <c r="B1" s="943"/>
      <c r="C1" s="943"/>
      <c r="D1" s="943"/>
      <c r="E1" s="943"/>
      <c r="F1" s="943"/>
      <c r="G1" s="537" t="s">
        <v>399</v>
      </c>
      <c r="H1" s="943"/>
    </row>
    <row r="2" spans="1:10" s="97" customFormat="1" ht="22.5" customHeight="1">
      <c r="A2" s="212"/>
      <c r="B2" s="944" t="s">
        <v>83</v>
      </c>
      <c r="C2" s="944" t="s">
        <v>2062</v>
      </c>
      <c r="D2" s="944" t="s">
        <v>2063</v>
      </c>
      <c r="E2" s="212"/>
      <c r="F2" s="212"/>
      <c r="G2" s="212"/>
      <c r="H2" s="212"/>
      <c r="J2" s="100" t="s">
        <v>1196</v>
      </c>
    </row>
    <row r="3" spans="1:10" ht="22.5" customHeight="1">
      <c r="B3" s="945" t="s">
        <v>365</v>
      </c>
      <c r="C3" s="946">
        <v>1192</v>
      </c>
      <c r="D3" s="944">
        <v>11.6</v>
      </c>
    </row>
    <row r="4" spans="1:10" ht="22.5" customHeight="1">
      <c r="B4" s="945"/>
      <c r="C4" s="946">
        <v>1122</v>
      </c>
      <c r="D4" s="947">
        <v>11</v>
      </c>
    </row>
    <row r="5" spans="1:10" ht="22.5" customHeight="1">
      <c r="B5" s="945"/>
      <c r="C5" s="946">
        <v>831</v>
      </c>
      <c r="D5" s="944">
        <v>12.1</v>
      </c>
    </row>
    <row r="6" spans="1:10" ht="22.5" customHeight="1">
      <c r="B6" s="945"/>
      <c r="C6" s="946">
        <v>1310</v>
      </c>
      <c r="D6" s="947">
        <v>11</v>
      </c>
    </row>
    <row r="7" spans="1:10" ht="22.5" customHeight="1">
      <c r="B7" s="945"/>
      <c r="C7" s="946">
        <v>1077</v>
      </c>
      <c r="D7" s="944">
        <v>12.2</v>
      </c>
    </row>
    <row r="8" spans="1:10" ht="22.5" customHeight="1">
      <c r="B8" s="945" t="s">
        <v>2070</v>
      </c>
      <c r="C8" s="946">
        <v>1119</v>
      </c>
      <c r="D8" s="944">
        <v>12.9</v>
      </c>
    </row>
    <row r="9" spans="1:10" ht="22.5" customHeight="1">
      <c r="B9" s="945"/>
      <c r="C9" s="946">
        <v>1494</v>
      </c>
      <c r="D9" s="944">
        <v>12.2</v>
      </c>
    </row>
    <row r="10" spans="1:10" ht="22.5" customHeight="1">
      <c r="B10" s="945"/>
      <c r="C10" s="946">
        <v>996</v>
      </c>
      <c r="D10" s="947">
        <v>12</v>
      </c>
    </row>
    <row r="11" spans="1:10" ht="22.5" customHeight="1">
      <c r="B11" s="945"/>
      <c r="C11" s="946">
        <v>1132</v>
      </c>
      <c r="D11" s="944">
        <v>11.4</v>
      </c>
    </row>
    <row r="12" spans="1:10" ht="22.5" customHeight="1">
      <c r="B12" s="945"/>
      <c r="C12" s="946">
        <v>984</v>
      </c>
      <c r="D12" s="944">
        <v>12.9</v>
      </c>
    </row>
    <row r="13" spans="1:10" ht="22.5" customHeight="1">
      <c r="B13" s="945"/>
      <c r="C13" s="946">
        <v>1146</v>
      </c>
      <c r="D13" s="947">
        <v>12</v>
      </c>
    </row>
    <row r="14" spans="1:10" ht="22.5" customHeight="1">
      <c r="B14" s="945"/>
      <c r="C14" s="946">
        <v>846</v>
      </c>
      <c r="D14" s="944">
        <v>11.6</v>
      </c>
    </row>
    <row r="15" spans="1:10" ht="22.5" customHeight="1">
      <c r="B15" s="945"/>
      <c r="C15" s="946">
        <v>1029</v>
      </c>
      <c r="D15" s="944">
        <v>12.4</v>
      </c>
    </row>
    <row r="16" spans="1:10" ht="22.5" customHeight="1">
      <c r="B16" s="945"/>
      <c r="C16" s="946">
        <v>1536</v>
      </c>
      <c r="D16" s="944">
        <v>12.8</v>
      </c>
    </row>
    <row r="17" spans="2:36" ht="22.5" customHeight="1">
      <c r="B17" s="945"/>
      <c r="C17" s="946">
        <v>1229</v>
      </c>
      <c r="D17" s="944">
        <v>12.9</v>
      </c>
    </row>
    <row r="18" spans="2:36" ht="22.5" customHeight="1">
      <c r="B18" s="945" t="s">
        <v>2069</v>
      </c>
      <c r="C18" s="946">
        <v>1146</v>
      </c>
      <c r="D18" s="944">
        <v>12.6</v>
      </c>
    </row>
    <row r="19" spans="2:36" ht="22.5" customHeight="1">
      <c r="B19" s="948"/>
      <c r="C19" s="946">
        <v>969</v>
      </c>
      <c r="D19" s="944">
        <v>12.1</v>
      </c>
      <c r="AJ19" s="212" t="s">
        <v>2064</v>
      </c>
    </row>
    <row r="20" spans="2:36" ht="22.5" customHeight="1">
      <c r="B20" s="948"/>
      <c r="C20" s="946">
        <v>1193</v>
      </c>
      <c r="D20" s="944">
        <v>12.5</v>
      </c>
    </row>
    <row r="21" spans="2:36" ht="22.5" customHeight="1">
      <c r="B21" s="948"/>
      <c r="C21" s="946">
        <v>1131</v>
      </c>
      <c r="D21" s="944">
        <v>12.1</v>
      </c>
    </row>
    <row r="22" spans="2:36" ht="22.5" customHeight="1">
      <c r="B22" s="948"/>
      <c r="C22" s="946">
        <v>1442</v>
      </c>
      <c r="D22" s="947">
        <v>13</v>
      </c>
    </row>
    <row r="23" spans="2:36" ht="22.5" customHeight="1">
      <c r="B23" s="948"/>
      <c r="C23" s="946">
        <v>1040</v>
      </c>
      <c r="D23" s="944">
        <v>12.1</v>
      </c>
    </row>
    <row r="24" spans="2:36" ht="22.5" customHeight="1">
      <c r="B24" s="948"/>
      <c r="C24" s="946">
        <v>1436</v>
      </c>
      <c r="D24" s="944">
        <v>12.1</v>
      </c>
    </row>
    <row r="25" spans="2:36" ht="22.5" customHeight="1">
      <c r="B25" s="948"/>
      <c r="C25" s="946">
        <v>1126</v>
      </c>
      <c r="D25" s="944">
        <v>12.6</v>
      </c>
    </row>
    <row r="26" spans="2:36" ht="22.5" customHeight="1">
      <c r="B26" s="948"/>
      <c r="C26" s="946">
        <v>1090.5</v>
      </c>
      <c r="D26" s="944">
        <v>12.3</v>
      </c>
    </row>
    <row r="27" spans="2:36" ht="22.5" customHeight="1">
      <c r="B27" s="948"/>
      <c r="C27" s="946">
        <v>1015.5</v>
      </c>
      <c r="D27" s="944">
        <v>12.4</v>
      </c>
    </row>
    <row r="28" spans="2:36" ht="22.5" customHeight="1">
      <c r="B28" s="948" t="s">
        <v>2071</v>
      </c>
      <c r="C28" s="946">
        <v>1455</v>
      </c>
      <c r="D28" s="944">
        <v>12.6</v>
      </c>
    </row>
    <row r="29" spans="2:36" ht="22.5" customHeight="1">
      <c r="B29" s="948"/>
      <c r="C29" s="946">
        <v>1033.5</v>
      </c>
      <c r="D29" s="947">
        <v>12</v>
      </c>
    </row>
    <row r="30" spans="2:36" ht="22.5" customHeight="1">
      <c r="B30" s="948"/>
      <c r="C30" s="946">
        <v>1078</v>
      </c>
      <c r="D30" s="944">
        <v>11.8</v>
      </c>
    </row>
    <row r="31" spans="2:36" ht="22.5" customHeight="1">
      <c r="B31" s="948"/>
      <c r="C31" s="946">
        <v>1231.5</v>
      </c>
      <c r="D31" s="944">
        <v>12.1</v>
      </c>
    </row>
    <row r="32" spans="2:36" ht="22.5" customHeight="1">
      <c r="B32" s="948"/>
      <c r="C32" s="946">
        <v>1190.5</v>
      </c>
      <c r="D32" s="944">
        <v>11.9</v>
      </c>
    </row>
    <row r="33" spans="2:4" ht="22.5" customHeight="1">
      <c r="B33" s="948"/>
      <c r="C33" s="946">
        <v>1018.5</v>
      </c>
      <c r="D33" s="944">
        <v>12.8</v>
      </c>
    </row>
    <row r="34" spans="2:4" ht="22.5" customHeight="1">
      <c r="B34" s="948"/>
      <c r="C34" s="946">
        <v>1055.5</v>
      </c>
      <c r="D34" s="944">
        <v>12.9</v>
      </c>
    </row>
    <row r="35" spans="2:4" ht="22.5" customHeight="1">
      <c r="B35" s="948"/>
      <c r="C35" s="946">
        <v>1056</v>
      </c>
      <c r="D35" s="947">
        <v>12</v>
      </c>
    </row>
    <row r="36" spans="2:4" ht="22.5" customHeight="1">
      <c r="B36" s="948"/>
      <c r="C36" s="946">
        <v>836.5</v>
      </c>
      <c r="D36" s="947">
        <v>13</v>
      </c>
    </row>
    <row r="37" spans="2:4" ht="22.5" customHeight="1">
      <c r="B37" s="948"/>
      <c r="C37" s="946">
        <v>1321</v>
      </c>
      <c r="D37" s="944">
        <v>12.8</v>
      </c>
    </row>
    <row r="38" spans="2:4" ht="22.5" customHeight="1">
      <c r="B38" s="948" t="s">
        <v>1661</v>
      </c>
      <c r="C38" s="946">
        <v>1043</v>
      </c>
      <c r="D38" s="947">
        <v>13</v>
      </c>
    </row>
    <row r="39" spans="2:4" ht="22.5" customHeight="1">
      <c r="B39" s="945"/>
      <c r="C39" s="946">
        <v>1271</v>
      </c>
      <c r="D39" s="944">
        <v>12.7</v>
      </c>
    </row>
    <row r="40" spans="2:4" ht="22.5" customHeight="1">
      <c r="B40" s="945"/>
      <c r="C40" s="947">
        <v>979</v>
      </c>
      <c r="D40" s="944">
        <v>12.7</v>
      </c>
    </row>
    <row r="41" spans="2:4" ht="22.5" customHeight="1">
      <c r="B41" s="945"/>
      <c r="C41" s="947">
        <v>939</v>
      </c>
      <c r="D41" s="944">
        <v>13.8</v>
      </c>
    </row>
    <row r="42" spans="2:4" ht="22.5" customHeight="1">
      <c r="B42" s="945" t="s">
        <v>2219</v>
      </c>
      <c r="C42" s="264">
        <v>1220</v>
      </c>
      <c r="D42" s="264">
        <v>14</v>
      </c>
    </row>
    <row r="43" spans="2:4" ht="22.5" customHeight="1"/>
    <row r="44" spans="2:4" ht="22.5" customHeight="1"/>
    <row r="45" spans="2:4" ht="22.5" customHeight="1"/>
    <row r="46" spans="2:4" ht="22.5" customHeight="1"/>
    <row r="47" spans="2:4" ht="22.5" customHeight="1"/>
    <row r="48" spans="2:4" ht="22.5" customHeight="1"/>
    <row r="49" ht="22.5" customHeight="1"/>
    <row r="50" ht="22.5" customHeight="1"/>
    <row r="51" ht="22.5" customHeight="1"/>
    <row r="52" ht="22.5" customHeight="1"/>
    <row r="53" ht="22.5" customHeight="1"/>
    <row r="54" ht="22.5" customHeight="1"/>
    <row r="55" ht="22.5" customHeight="1"/>
  </sheetData>
  <customSheetViews>
    <customSheetView guid="{7638DF67-4320-4B2E-8CED-F30400A22A6F}"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1"/>
    </customSheetView>
    <customSheetView guid="{033C36F7-E1E4-46BF-954B-BBA7310CE75C}"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
    </customSheetView>
    <customSheetView guid="{36472B0F-2A8F-4437-8A5B-DB8B4B6E968E}"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3"/>
    </customSheetView>
    <customSheetView guid="{2D0A6E8D-0408-4801-8FAA-C5FD88FF0EC2}"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4"/>
    </customSheetView>
    <customSheetView guid="{CCAE2F8D-A096-471A-A5DB-761473E75C80}"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5"/>
    </customSheetView>
    <customSheetView guid="{A70FDA42-82B2-4F14-8984-2E2044C05861}"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6"/>
    </customSheetView>
    <customSheetView guid="{F8F8F397-D6A3-4BD0-9E53-3D39483D1CBF}"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7"/>
    </customSheetView>
    <customSheetView guid="{D673FFEC-E07D-49B9-A0FC-BCF5FDFD2C67}"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8"/>
    </customSheetView>
    <customSheetView guid="{EE98275F-E3BA-4A7E-BE2A-0F7F35847352}"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9"/>
    </customSheetView>
    <customSheetView guid="{97E03D02-D480-4666-A6E1-59D4144B3FD9}"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0"/>
    </customSheetView>
    <customSheetView guid="{8B4E2514-D1F2-4DC0-817C-9C588D7DCCCB}"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1"/>
    </customSheetView>
    <customSheetView guid="{C0326AA0-4A84-4874-8CF5-FBF582EDE8E4}"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2"/>
    </customSheetView>
    <customSheetView guid="{59B93C71-A242-4D48-B468-4BF3F954629F}"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3"/>
    </customSheetView>
    <customSheetView guid="{1E58E4D1-4C75-4B8C-BEB1-17A46DD86746}"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4"/>
    </customSheetView>
    <customSheetView guid="{D71B0015-E1E5-4683-BC96-4B8372B0A92C}"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5"/>
    </customSheetView>
    <customSheetView guid="{7A9295A9-5D4A-4252-8AE5-EAA229FB3161}"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6"/>
    </customSheetView>
    <customSheetView guid="{034C4040-D496-4677-9760-C8AFC8A3816C}"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7"/>
    </customSheetView>
    <customSheetView guid="{430D13A4-4EC3-4F3B-94F5-67B604D20D98}" scale="70" showPageBreaks="1" showGridLines="0" fitToPage="1" printArea="1" view="pageBreakPreview">
      <pageMargins left="0.39370078740157483" right="0.39370078740157483" top="0.55118110236220474" bottom="0.35433070866141736" header="0.31496062992125984" footer="0.31496062992125984"/>
      <printOptions horizontalCentered="1"/>
      <pageSetup paperSize="8" orientation="landscape" r:id="rId18"/>
    </customSheetView>
    <customSheetView guid="{337CCED3-5E6B-4E3D-BC98-489707EF974E}"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19"/>
    </customSheetView>
    <customSheetView guid="{0EDD8A79-DA95-4C03-AB90-8EF8BEF7366A}"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0"/>
    </customSheetView>
    <customSheetView guid="{214495F1-9B71-47E5-887D-A07A1A95C8B8}"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1"/>
    </customSheetView>
    <customSheetView guid="{CD8CBEF9-02F2-47BF-8155-972E366007BB}"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2"/>
    </customSheetView>
    <customSheetView guid="{BD61EDB6-A93F-4890-AEDE-32E26E64EB3F}"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3"/>
    </customSheetView>
    <customSheetView guid="{2551149C-B400-4FF7-9C66-7D38AF192CD3}"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4"/>
    </customSheetView>
    <customSheetView guid="{F0A88F7F-B050-44D2-9557-2B68B424EAF3}"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5"/>
    </customSheetView>
    <customSheetView guid="{2868789A-41EF-4245-B3C9-D4B5F666F8F4}"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6"/>
    </customSheetView>
    <customSheetView guid="{D4061CCF-D275-4D76-9A0F-61EA73C6A533}"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7"/>
    </customSheetView>
    <customSheetView guid="{EDD10121-F027-40CB-A383-1ABBBA7824D4}" scale="70" showPageBreaks="1" showGridLines="0" fitToPage="1" printArea="1" view="pageBreakPreview">
      <selection activeCell="T38" sqref="T38"/>
      <pageMargins left="0.39370078740157483" right="0.39370078740157483" top="0.55118110236220474" bottom="0.35433070866141736" header="0.31496062992125984" footer="0.31496062992125984"/>
      <printOptions horizontalCentered="1"/>
      <pageSetup paperSize="8" orientation="landscape" r:id="rId28"/>
    </customSheetView>
    <customSheetView guid="{D6BD57F8-F6EE-4534-8181-C57064A1B98C}" scale="115" showGridLines="0" fitToPage="1" topLeftCell="A10">
      <selection activeCell="T38" sqref="T38"/>
      <pageMargins left="0.39370078740157483" right="0.39370078740157483" top="0.55118110236220474" bottom="0.35433070866141736" header="0.31496062992125984" footer="0.31496062992125984"/>
      <printOptions horizontalCentered="1"/>
      <pageSetup paperSize="8" scale="76" orientation="landscape" r:id="rId29"/>
    </customSheetView>
    <customSheetView guid="{277459B4-A39D-41CB-B2BE-AB6578293E76}" scale="115" showPageBreaks="1" showGridLines="0" fitToPage="1" printArea="1" topLeftCell="A10">
      <selection activeCell="T38" sqref="T38"/>
      <pageMargins left="0.39370078740157483" right="0.39370078740157483" top="0.55118110236220474" bottom="0.35433070866141736" header="0.31496062992125984" footer="0.31496062992125984"/>
      <printOptions horizontalCentered="1"/>
      <pageSetup paperSize="8" scale="76" orientation="landscape" r:id="rId30"/>
    </customSheetView>
  </customSheetViews>
  <phoneticPr fontId="7"/>
  <hyperlinks>
    <hyperlink ref="G1" location="目次!A1" display="目次へ戻る"/>
  </hyperlinks>
  <printOptions horizontalCentered="1"/>
  <pageMargins left="0.39370078740157483" right="0.39370078740157483" top="0.55118110236220474" bottom="0.35433070866141736" header="0.31496062992125984" footer="0.31496062992125984"/>
  <pageSetup paperSize="8" orientation="landscape" r:id="rId31"/>
  <drawing r:id="rId3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topLeftCell="A7" zoomScale="85" zoomScaleNormal="85" zoomScaleSheetLayoutView="100" workbookViewId="0">
      <selection activeCell="Q22" sqref="Q22"/>
    </sheetView>
  </sheetViews>
  <sheetFormatPr defaultColWidth="9" defaultRowHeight="11.25"/>
  <cols>
    <col min="1" max="1" width="2.75" style="832" customWidth="1"/>
    <col min="2" max="2" width="9.75" style="832" customWidth="1"/>
    <col min="3" max="3" width="9.25" style="832" customWidth="1"/>
    <col min="4" max="4" width="9.625" style="832" customWidth="1"/>
    <col min="5" max="6" width="8.75" style="832" customWidth="1"/>
    <col min="7" max="7" width="9.25" style="832" customWidth="1"/>
    <col min="8" max="10" width="8.75" style="832" customWidth="1"/>
    <col min="11" max="11" width="1.625" style="832" customWidth="1"/>
    <col min="12" max="12" width="8.75" style="832" customWidth="1"/>
    <col min="13" max="13" width="9.625" style="832" customWidth="1"/>
    <col min="14" max="16384" width="9" style="832"/>
  </cols>
  <sheetData>
    <row r="1" spans="1:15" ht="21" customHeight="1">
      <c r="A1" s="829"/>
      <c r="B1" s="1146" t="s">
        <v>1735</v>
      </c>
      <c r="C1" s="829"/>
      <c r="D1" s="829"/>
      <c r="E1" s="829"/>
      <c r="F1" s="829"/>
      <c r="G1" s="829"/>
      <c r="H1" s="829"/>
      <c r="I1" s="829"/>
      <c r="J1" s="829"/>
      <c r="K1" s="829"/>
      <c r="L1" s="829"/>
      <c r="M1" s="1147" t="s">
        <v>2044</v>
      </c>
      <c r="O1" s="1108" t="s">
        <v>399</v>
      </c>
    </row>
    <row r="2" spans="1:15" ht="21" customHeight="1">
      <c r="A2" s="829"/>
      <c r="B2" s="1368" t="s">
        <v>1736</v>
      </c>
      <c r="C2" s="1368"/>
      <c r="D2" s="1368"/>
      <c r="E2" s="1368"/>
      <c r="F2" s="1368"/>
      <c r="G2" s="1368"/>
      <c r="H2" s="1368"/>
      <c r="I2" s="1368"/>
      <c r="J2" s="1368"/>
      <c r="K2" s="829"/>
      <c r="L2" s="1369" t="s">
        <v>1737</v>
      </c>
      <c r="M2" s="1369"/>
    </row>
    <row r="3" spans="1:15" ht="21" customHeight="1">
      <c r="A3" s="829"/>
      <c r="B3" s="1370" t="s">
        <v>1738</v>
      </c>
      <c r="C3" s="1370"/>
      <c r="D3" s="1370"/>
      <c r="E3" s="1371" t="s">
        <v>1739</v>
      </c>
      <c r="F3" s="1371"/>
      <c r="G3" s="1371"/>
      <c r="H3" s="1371"/>
      <c r="I3" s="1371"/>
      <c r="J3" s="1371"/>
      <c r="K3" s="834"/>
      <c r="L3" s="1371" t="s">
        <v>1740</v>
      </c>
      <c r="M3" s="1371"/>
    </row>
    <row r="4" spans="1:15" ht="21" customHeight="1">
      <c r="A4" s="829"/>
      <c r="B4" s="1372" t="s">
        <v>1741</v>
      </c>
      <c r="C4" s="1372"/>
      <c r="D4" s="1372"/>
      <c r="E4" s="1373" t="s">
        <v>1742</v>
      </c>
      <c r="F4" s="1373"/>
      <c r="G4" s="1373"/>
      <c r="H4" s="1374" t="s">
        <v>1743</v>
      </c>
      <c r="I4" s="1374"/>
      <c r="J4" s="1374"/>
      <c r="K4" s="834"/>
      <c r="L4" s="1373" t="s">
        <v>1744</v>
      </c>
      <c r="M4" s="1373"/>
    </row>
    <row r="5" spans="1:15" s="836" customFormat="1" ht="21" customHeight="1" thickBot="1">
      <c r="A5" s="834"/>
      <c r="B5" s="1141" t="s">
        <v>1745</v>
      </c>
      <c r="C5" s="1141" t="s">
        <v>1746</v>
      </c>
      <c r="D5" s="1141" t="s">
        <v>1747</v>
      </c>
      <c r="E5" s="1141" t="s">
        <v>1745</v>
      </c>
      <c r="F5" s="1141" t="s">
        <v>1746</v>
      </c>
      <c r="G5" s="1141" t="s">
        <v>1747</v>
      </c>
      <c r="H5" s="1141" t="s">
        <v>1745</v>
      </c>
      <c r="I5" s="1141" t="s">
        <v>1746</v>
      </c>
      <c r="J5" s="1141" t="s">
        <v>1747</v>
      </c>
      <c r="K5" s="834"/>
      <c r="L5" s="1141" t="s">
        <v>1745</v>
      </c>
      <c r="M5" s="1141" t="s">
        <v>1748</v>
      </c>
    </row>
    <row r="6" spans="1:15" ht="21" customHeight="1" thickTop="1">
      <c r="A6" s="829"/>
      <c r="B6" s="1140" t="s">
        <v>1749</v>
      </c>
      <c r="C6" s="837">
        <v>109400</v>
      </c>
      <c r="D6" s="837">
        <v>21825</v>
      </c>
      <c r="E6" s="1140" t="s">
        <v>1750</v>
      </c>
      <c r="F6" s="838">
        <v>25090</v>
      </c>
      <c r="G6" s="838">
        <v>20100</v>
      </c>
      <c r="H6" s="1140" t="s">
        <v>1751</v>
      </c>
      <c r="I6" s="838">
        <v>11891</v>
      </c>
      <c r="J6" s="838">
        <v>11891</v>
      </c>
      <c r="K6" s="839"/>
      <c r="L6" s="1140" t="s">
        <v>1752</v>
      </c>
      <c r="M6" s="838">
        <v>1250</v>
      </c>
    </row>
    <row r="7" spans="1:15" ht="21" customHeight="1">
      <c r="A7" s="829"/>
      <c r="B7" s="840" t="s">
        <v>1753</v>
      </c>
      <c r="C7" s="841">
        <v>3650</v>
      </c>
      <c r="D7" s="842">
        <v>300</v>
      </c>
      <c r="E7" s="840" t="s">
        <v>1754</v>
      </c>
      <c r="F7" s="843">
        <v>7527</v>
      </c>
      <c r="G7" s="843">
        <v>7527</v>
      </c>
      <c r="H7" s="840" t="s">
        <v>1755</v>
      </c>
      <c r="I7" s="843">
        <v>7525</v>
      </c>
      <c r="J7" s="843">
        <v>7525</v>
      </c>
      <c r="K7" s="839"/>
      <c r="L7" s="840" t="s">
        <v>1756</v>
      </c>
      <c r="M7" s="843">
        <v>4600</v>
      </c>
    </row>
    <row r="8" spans="1:15" ht="21" customHeight="1">
      <c r="A8" s="829"/>
      <c r="B8" s="840" t="s">
        <v>1757</v>
      </c>
      <c r="C8" s="841">
        <v>1410</v>
      </c>
      <c r="D8" s="841">
        <v>1410</v>
      </c>
      <c r="E8" s="840" t="s">
        <v>1758</v>
      </c>
      <c r="F8" s="843">
        <v>6982</v>
      </c>
      <c r="G8" s="843">
        <v>6000</v>
      </c>
      <c r="H8" s="840" t="s">
        <v>1759</v>
      </c>
      <c r="I8" s="843">
        <v>4500</v>
      </c>
      <c r="J8" s="843">
        <v>4500</v>
      </c>
      <c r="K8" s="839"/>
      <c r="L8" s="840" t="s">
        <v>1760</v>
      </c>
      <c r="M8" s="843">
        <v>4100</v>
      </c>
    </row>
    <row r="9" spans="1:15" ht="21" customHeight="1">
      <c r="A9" s="829"/>
      <c r="B9" s="844"/>
      <c r="C9" s="845"/>
      <c r="D9" s="846"/>
      <c r="E9" s="840" t="s">
        <v>1761</v>
      </c>
      <c r="F9" s="843">
        <v>900</v>
      </c>
      <c r="G9" s="843">
        <v>900</v>
      </c>
      <c r="H9" s="840" t="s">
        <v>1762</v>
      </c>
      <c r="I9" s="843">
        <v>2000</v>
      </c>
      <c r="J9" s="843">
        <v>2000</v>
      </c>
      <c r="K9" s="839"/>
      <c r="L9" s="840" t="s">
        <v>1763</v>
      </c>
      <c r="M9" s="843">
        <v>2000</v>
      </c>
    </row>
    <row r="10" spans="1:15" ht="21" customHeight="1">
      <c r="A10" s="829"/>
      <c r="B10" s="847"/>
      <c r="D10" s="848"/>
      <c r="E10" s="840" t="s">
        <v>1764</v>
      </c>
      <c r="F10" s="843">
        <v>5500</v>
      </c>
      <c r="G10" s="843">
        <v>5500</v>
      </c>
      <c r="H10" s="840" t="s">
        <v>1765</v>
      </c>
      <c r="I10" s="843">
        <v>12763</v>
      </c>
      <c r="J10" s="843">
        <v>12763</v>
      </c>
      <c r="K10" s="839"/>
      <c r="L10" s="840" t="s">
        <v>1766</v>
      </c>
      <c r="M10" s="843">
        <v>3100</v>
      </c>
    </row>
    <row r="11" spans="1:15" ht="21" customHeight="1">
      <c r="A11" s="829"/>
      <c r="B11" s="847"/>
      <c r="D11" s="848"/>
      <c r="E11" s="840" t="s">
        <v>1767</v>
      </c>
      <c r="F11" s="843">
        <v>18999</v>
      </c>
      <c r="G11" s="843">
        <v>18999</v>
      </c>
      <c r="H11" s="840" t="s">
        <v>1768</v>
      </c>
      <c r="I11" s="843">
        <v>4800</v>
      </c>
      <c r="J11" s="843">
        <v>4800</v>
      </c>
      <c r="K11" s="839"/>
      <c r="L11" s="840" t="s">
        <v>1769</v>
      </c>
      <c r="M11" s="843">
        <v>7600</v>
      </c>
    </row>
    <row r="12" spans="1:15" ht="21" customHeight="1">
      <c r="A12" s="829"/>
      <c r="B12" s="847"/>
      <c r="D12" s="848"/>
      <c r="E12" s="840" t="s">
        <v>1770</v>
      </c>
      <c r="F12" s="843">
        <v>1200</v>
      </c>
      <c r="G12" s="843">
        <v>1200</v>
      </c>
      <c r="H12" s="849"/>
      <c r="I12" s="850"/>
      <c r="J12" s="851"/>
      <c r="K12" s="839"/>
      <c r="L12" s="840" t="s">
        <v>1771</v>
      </c>
      <c r="M12" s="843">
        <v>2000</v>
      </c>
    </row>
    <row r="13" spans="1:15" ht="21" customHeight="1">
      <c r="A13" s="829"/>
      <c r="B13" s="847"/>
      <c r="D13" s="848"/>
      <c r="E13" s="840" t="s">
        <v>1772</v>
      </c>
      <c r="F13" s="843">
        <v>12000</v>
      </c>
      <c r="G13" s="843">
        <v>3600</v>
      </c>
      <c r="H13" s="847"/>
      <c r="I13" s="852"/>
      <c r="J13" s="853"/>
      <c r="K13" s="839"/>
      <c r="L13" s="840" t="s">
        <v>1773</v>
      </c>
      <c r="M13" s="843">
        <v>1400</v>
      </c>
    </row>
    <row r="14" spans="1:15" ht="21" customHeight="1">
      <c r="A14" s="829"/>
      <c r="B14" s="847"/>
      <c r="D14" s="848"/>
      <c r="E14" s="840" t="s">
        <v>1774</v>
      </c>
      <c r="F14" s="843">
        <v>9300</v>
      </c>
      <c r="G14" s="843">
        <v>1500</v>
      </c>
      <c r="H14" s="847"/>
      <c r="I14" s="852"/>
      <c r="J14" s="853"/>
      <c r="K14" s="839"/>
      <c r="L14" s="840" t="s">
        <v>1775</v>
      </c>
      <c r="M14" s="843">
        <v>3500</v>
      </c>
    </row>
    <row r="15" spans="1:15" ht="21" customHeight="1">
      <c r="A15" s="829"/>
      <c r="B15" s="847"/>
      <c r="D15" s="848"/>
      <c r="E15" s="840" t="s">
        <v>1776</v>
      </c>
      <c r="F15" s="843">
        <v>21599</v>
      </c>
      <c r="G15" s="843">
        <v>21599</v>
      </c>
      <c r="H15" s="847"/>
      <c r="I15" s="852"/>
      <c r="J15" s="853"/>
      <c r="K15" s="839"/>
      <c r="L15" s="840" t="s">
        <v>1777</v>
      </c>
      <c r="M15" s="843">
        <v>1100</v>
      </c>
    </row>
    <row r="16" spans="1:15" ht="21" customHeight="1">
      <c r="A16" s="829"/>
      <c r="B16" s="847"/>
      <c r="D16" s="848"/>
      <c r="E16" s="840" t="s">
        <v>1778</v>
      </c>
      <c r="F16" s="843">
        <v>4200</v>
      </c>
      <c r="G16" s="843">
        <v>4200</v>
      </c>
      <c r="H16" s="847"/>
      <c r="I16" s="852"/>
      <c r="J16" s="853"/>
      <c r="K16" s="839"/>
      <c r="L16" s="840" t="s">
        <v>1779</v>
      </c>
      <c r="M16" s="843">
        <v>1050</v>
      </c>
    </row>
    <row r="17" spans="1:13" ht="21" customHeight="1">
      <c r="A17" s="829"/>
      <c r="B17" s="847"/>
      <c r="D17" s="848"/>
      <c r="E17" s="840" t="s">
        <v>1780</v>
      </c>
      <c r="F17" s="843">
        <v>14800</v>
      </c>
      <c r="G17" s="843">
        <v>14800</v>
      </c>
      <c r="H17" s="847"/>
      <c r="I17" s="852"/>
      <c r="J17" s="853"/>
      <c r="K17" s="839"/>
      <c r="L17" s="840" t="s">
        <v>1781</v>
      </c>
      <c r="M17" s="843">
        <v>1080</v>
      </c>
    </row>
    <row r="18" spans="1:13" ht="21" customHeight="1">
      <c r="A18" s="829"/>
      <c r="B18" s="847"/>
      <c r="D18" s="848"/>
      <c r="E18" s="840" t="s">
        <v>1782</v>
      </c>
      <c r="F18" s="843">
        <v>1800</v>
      </c>
      <c r="G18" s="843">
        <v>1800</v>
      </c>
      <c r="H18" s="847"/>
      <c r="I18" s="852"/>
      <c r="J18" s="853"/>
      <c r="K18" s="839"/>
      <c r="L18" s="938" t="s">
        <v>1783</v>
      </c>
      <c r="M18" s="939">
        <v>5780</v>
      </c>
    </row>
    <row r="19" spans="1:13" ht="21" customHeight="1">
      <c r="A19" s="829"/>
      <c r="B19" s="847"/>
      <c r="D19" s="848"/>
      <c r="E19" s="840" t="s">
        <v>1784</v>
      </c>
      <c r="F19" s="843">
        <v>51456</v>
      </c>
      <c r="G19" s="843">
        <v>6700</v>
      </c>
      <c r="H19" s="847"/>
      <c r="I19" s="852"/>
      <c r="J19" s="853"/>
      <c r="K19" s="839"/>
      <c r="L19" s="938" t="s">
        <v>1785</v>
      </c>
      <c r="M19" s="939">
        <v>700</v>
      </c>
    </row>
    <row r="20" spans="1:13" ht="21" customHeight="1">
      <c r="A20" s="829"/>
      <c r="B20" s="847"/>
      <c r="D20" s="848"/>
      <c r="E20" s="840" t="s">
        <v>1786</v>
      </c>
      <c r="F20" s="843">
        <v>23048</v>
      </c>
      <c r="G20" s="843">
        <v>23048</v>
      </c>
      <c r="H20" s="847"/>
      <c r="I20" s="852"/>
      <c r="J20" s="853"/>
      <c r="K20" s="839"/>
      <c r="L20" s="938" t="s">
        <v>2043</v>
      </c>
      <c r="M20" s="940">
        <v>260</v>
      </c>
    </row>
    <row r="21" spans="1:13" ht="21" customHeight="1">
      <c r="A21" s="829"/>
      <c r="B21" s="847"/>
      <c r="D21" s="848"/>
      <c r="E21" s="840" t="s">
        <v>1787</v>
      </c>
      <c r="F21" s="843">
        <v>17500</v>
      </c>
      <c r="G21" s="843">
        <v>17500</v>
      </c>
      <c r="H21" s="847"/>
      <c r="I21" s="852"/>
      <c r="J21" s="853"/>
      <c r="K21" s="839"/>
      <c r="L21" s="847"/>
      <c r="M21" s="848"/>
    </row>
    <row r="22" spans="1:13" ht="21" customHeight="1">
      <c r="A22" s="829"/>
      <c r="B22" s="847"/>
      <c r="D22" s="848"/>
      <c r="E22" s="840" t="s">
        <v>1788</v>
      </c>
      <c r="F22" s="843">
        <v>20972</v>
      </c>
      <c r="G22" s="843">
        <v>16000</v>
      </c>
      <c r="H22" s="847"/>
      <c r="I22" s="852"/>
      <c r="J22" s="853"/>
      <c r="K22" s="839"/>
      <c r="L22" s="847"/>
      <c r="M22" s="848"/>
    </row>
    <row r="23" spans="1:13" ht="21" customHeight="1">
      <c r="A23" s="829"/>
      <c r="B23" s="847"/>
      <c r="D23" s="848"/>
      <c r="E23" s="840" t="s">
        <v>1789</v>
      </c>
      <c r="F23" s="843">
        <v>3488</v>
      </c>
      <c r="G23" s="843">
        <v>3488</v>
      </c>
      <c r="H23" s="847"/>
      <c r="I23" s="852"/>
      <c r="J23" s="853"/>
      <c r="K23" s="839"/>
      <c r="L23" s="847"/>
      <c r="M23" s="848"/>
    </row>
    <row r="24" spans="1:13" ht="21" customHeight="1">
      <c r="A24" s="829"/>
      <c r="B24" s="847"/>
      <c r="D24" s="848"/>
      <c r="E24" s="840" t="s">
        <v>1790</v>
      </c>
      <c r="F24" s="843">
        <v>4200</v>
      </c>
      <c r="G24" s="843">
        <v>4200</v>
      </c>
      <c r="H24" s="847"/>
      <c r="I24" s="852"/>
      <c r="J24" s="853"/>
      <c r="K24" s="839"/>
      <c r="L24" s="847"/>
      <c r="M24" s="848"/>
    </row>
    <row r="25" spans="1:13" ht="21" customHeight="1">
      <c r="A25" s="829"/>
      <c r="B25" s="847"/>
      <c r="D25" s="848"/>
      <c r="E25" s="840" t="s">
        <v>1791</v>
      </c>
      <c r="F25" s="843">
        <v>3500</v>
      </c>
      <c r="G25" s="843">
        <v>3500</v>
      </c>
      <c r="H25" s="847"/>
      <c r="I25" s="852"/>
      <c r="J25" s="853"/>
      <c r="K25" s="839"/>
      <c r="L25" s="847"/>
      <c r="M25" s="848"/>
    </row>
    <row r="26" spans="1:13" ht="21" customHeight="1">
      <c r="A26" s="829"/>
      <c r="B26" s="847"/>
      <c r="D26" s="848"/>
      <c r="E26" s="840" t="s">
        <v>1792</v>
      </c>
      <c r="F26" s="843">
        <v>10500</v>
      </c>
      <c r="G26" s="843">
        <v>10500</v>
      </c>
      <c r="H26" s="847"/>
      <c r="I26" s="852"/>
      <c r="J26" s="853"/>
      <c r="K26" s="839"/>
      <c r="L26" s="847"/>
      <c r="M26" s="848"/>
    </row>
    <row r="27" spans="1:13" ht="21" customHeight="1">
      <c r="A27" s="829"/>
      <c r="B27" s="847"/>
      <c r="D27" s="848"/>
      <c r="E27" s="840" t="s">
        <v>1793</v>
      </c>
      <c r="F27" s="843">
        <v>7000</v>
      </c>
      <c r="G27" s="843">
        <v>3700</v>
      </c>
      <c r="H27" s="847"/>
      <c r="I27" s="852"/>
      <c r="J27" s="853"/>
      <c r="K27" s="839"/>
      <c r="L27" s="847"/>
      <c r="M27" s="848"/>
    </row>
    <row r="28" spans="1:13" ht="21" customHeight="1" thickBot="1">
      <c r="A28" s="829"/>
      <c r="B28" s="854"/>
      <c r="C28" s="855"/>
      <c r="D28" s="856"/>
      <c r="E28" s="1141" t="s">
        <v>1794</v>
      </c>
      <c r="F28" s="857">
        <v>6500</v>
      </c>
      <c r="G28" s="857">
        <v>1400</v>
      </c>
      <c r="H28" s="854"/>
      <c r="I28" s="858"/>
      <c r="J28" s="859"/>
      <c r="K28" s="839"/>
      <c r="L28" s="854"/>
      <c r="M28" s="856"/>
    </row>
    <row r="29" spans="1:13" ht="21" customHeight="1" thickTop="1">
      <c r="A29" s="829"/>
      <c r="B29" s="1139" t="s">
        <v>1795</v>
      </c>
      <c r="C29" s="861">
        <v>114460</v>
      </c>
      <c r="D29" s="861">
        <v>23535</v>
      </c>
      <c r="E29" s="1139" t="s">
        <v>1795</v>
      </c>
      <c r="F29" s="861">
        <v>278061</v>
      </c>
      <c r="G29" s="861">
        <v>197761</v>
      </c>
      <c r="H29" s="1139" t="s">
        <v>1795</v>
      </c>
      <c r="I29" s="862">
        <v>43479</v>
      </c>
      <c r="J29" s="862">
        <v>43479</v>
      </c>
      <c r="K29" s="839"/>
      <c r="L29" s="1173" t="s">
        <v>2453</v>
      </c>
      <c r="M29" s="1173" t="s">
        <v>2454</v>
      </c>
    </row>
    <row r="30" spans="1:13" ht="21" customHeight="1">
      <c r="A30" s="829"/>
      <c r="B30" s="1366" t="s">
        <v>1796</v>
      </c>
      <c r="C30" s="1366"/>
      <c r="D30" s="1151" t="s">
        <v>2455</v>
      </c>
      <c r="E30" s="1138" t="s">
        <v>1797</v>
      </c>
      <c r="F30" s="863">
        <v>436000</v>
      </c>
      <c r="G30" s="1138" t="s">
        <v>1798</v>
      </c>
      <c r="H30" s="863">
        <v>264775</v>
      </c>
      <c r="I30" s="864" t="s">
        <v>1799</v>
      </c>
      <c r="J30" s="865"/>
      <c r="K30" s="834"/>
      <c r="L30" s="1174" t="s">
        <v>2456</v>
      </c>
      <c r="M30" s="1175">
        <v>39520</v>
      </c>
    </row>
    <row r="31" spans="1:13" ht="21" customHeight="1">
      <c r="A31" s="829"/>
      <c r="B31" s="1367" t="s">
        <v>1801</v>
      </c>
      <c r="C31" s="1367"/>
      <c r="D31" s="1367"/>
      <c r="E31" s="1367"/>
      <c r="F31" s="1367"/>
      <c r="G31" s="1367"/>
      <c r="H31" s="1367"/>
      <c r="I31" s="1367"/>
      <c r="J31" s="1367"/>
      <c r="K31" s="834"/>
      <c r="L31" s="829"/>
      <c r="M31" s="866" t="s">
        <v>1800</v>
      </c>
    </row>
    <row r="32" spans="1:13" ht="21" customHeight="1">
      <c r="A32" s="829"/>
      <c r="B32" s="1367"/>
      <c r="C32" s="1367"/>
      <c r="D32" s="1367"/>
      <c r="E32" s="1367"/>
      <c r="F32" s="1367"/>
      <c r="G32" s="1367"/>
      <c r="H32" s="1367"/>
      <c r="I32" s="1367"/>
      <c r="J32" s="1367"/>
      <c r="K32" s="834"/>
      <c r="L32" s="829"/>
      <c r="M32" s="866" t="s">
        <v>1802</v>
      </c>
    </row>
    <row r="33" spans="1:13" ht="21" customHeight="1">
      <c r="A33" s="829"/>
      <c r="B33" s="829"/>
      <c r="C33" s="829"/>
      <c r="D33" s="829"/>
      <c r="E33" s="829"/>
      <c r="F33" s="829"/>
      <c r="G33" s="829"/>
      <c r="H33" s="829"/>
      <c r="I33" s="829"/>
      <c r="J33" s="829"/>
      <c r="K33" s="829"/>
      <c r="L33" s="829"/>
      <c r="M33" s="829"/>
    </row>
    <row r="34" spans="1:13" ht="21" customHeight="1">
      <c r="A34" s="829"/>
      <c r="B34" s="829"/>
      <c r="C34" s="829"/>
      <c r="D34" s="829"/>
      <c r="E34" s="829"/>
      <c r="F34" s="829"/>
      <c r="G34" s="829"/>
      <c r="H34" s="829"/>
      <c r="I34" s="834"/>
      <c r="J34" s="834"/>
      <c r="K34" s="834"/>
      <c r="L34" s="829"/>
      <c r="M34" s="829"/>
    </row>
    <row r="35" spans="1:13" ht="21" customHeight="1">
      <c r="A35" s="829"/>
      <c r="B35" s="829"/>
      <c r="C35" s="829"/>
      <c r="D35" s="829"/>
      <c r="E35" s="829"/>
      <c r="F35" s="829"/>
      <c r="G35" s="829"/>
      <c r="H35" s="829"/>
      <c r="I35" s="834"/>
      <c r="J35" s="834"/>
      <c r="K35" s="834"/>
      <c r="L35" s="834"/>
      <c r="M35" s="834"/>
    </row>
    <row r="36" spans="1:13" ht="21" customHeight="1">
      <c r="A36" s="829"/>
      <c r="B36" s="829"/>
      <c r="C36" s="829"/>
      <c r="D36" s="829"/>
      <c r="E36" s="829"/>
      <c r="F36" s="829"/>
      <c r="G36" s="829"/>
      <c r="H36" s="829"/>
      <c r="I36" s="829"/>
      <c r="J36" s="834"/>
      <c r="K36" s="834"/>
      <c r="L36" s="834"/>
      <c r="M36" s="834"/>
    </row>
    <row r="37" spans="1:13" ht="21" customHeight="1">
      <c r="A37" s="829"/>
      <c r="B37" s="829"/>
      <c r="C37" s="829"/>
      <c r="D37" s="829"/>
      <c r="E37" s="829"/>
      <c r="F37" s="829"/>
      <c r="G37" s="829"/>
      <c r="H37" s="829"/>
      <c r="I37" s="1148"/>
      <c r="J37" s="1148"/>
      <c r="K37" s="1148"/>
      <c r="L37" s="834"/>
      <c r="M37" s="834"/>
    </row>
    <row r="38" spans="1:13" ht="21" customHeight="1">
      <c r="A38" s="829"/>
      <c r="B38" s="829"/>
      <c r="C38" s="829"/>
      <c r="D38" s="829"/>
      <c r="E38" s="829"/>
      <c r="F38" s="829"/>
      <c r="G38" s="829"/>
      <c r="H38" s="829"/>
      <c r="I38" s="1148"/>
      <c r="J38" s="1148"/>
      <c r="K38" s="1148"/>
      <c r="L38" s="1148"/>
      <c r="M38" s="1148"/>
    </row>
    <row r="39" spans="1:13" ht="21" customHeight="1">
      <c r="A39" s="829"/>
      <c r="B39" s="829"/>
      <c r="C39" s="829"/>
      <c r="D39" s="829"/>
      <c r="E39" s="829"/>
      <c r="F39" s="829"/>
      <c r="G39" s="829"/>
      <c r="H39" s="829"/>
      <c r="I39" s="1148"/>
      <c r="J39" s="1148"/>
      <c r="K39" s="1148"/>
      <c r="L39" s="1148"/>
      <c r="M39" s="1148"/>
    </row>
    <row r="40" spans="1:13" ht="21" customHeight="1">
      <c r="A40" s="829"/>
      <c r="B40" s="829"/>
      <c r="C40" s="829"/>
      <c r="D40" s="829"/>
      <c r="E40" s="829"/>
      <c r="F40" s="829"/>
      <c r="G40" s="829"/>
      <c r="H40" s="829"/>
      <c r="I40" s="829"/>
      <c r="J40" s="829"/>
      <c r="K40" s="829"/>
      <c r="L40" s="1148"/>
      <c r="M40" s="1148"/>
    </row>
    <row r="41" spans="1:13" ht="21" customHeight="1">
      <c r="A41" s="829"/>
      <c r="B41" s="829"/>
      <c r="C41" s="829"/>
      <c r="D41" s="829"/>
      <c r="E41" s="829"/>
      <c r="F41" s="829"/>
      <c r="G41" s="829"/>
      <c r="H41" s="829"/>
      <c r="I41" s="829"/>
      <c r="J41" s="829"/>
      <c r="K41" s="829"/>
      <c r="L41" s="829"/>
      <c r="M41" s="829"/>
    </row>
    <row r="42" spans="1:13" ht="21" customHeight="1">
      <c r="A42" s="829"/>
      <c r="B42" s="829"/>
      <c r="C42" s="829"/>
      <c r="D42" s="829"/>
      <c r="E42" s="829"/>
      <c r="F42" s="829"/>
      <c r="G42" s="829"/>
      <c r="H42" s="829"/>
      <c r="I42" s="829"/>
      <c r="J42" s="829"/>
      <c r="K42" s="829"/>
      <c r="L42" s="829"/>
      <c r="M42" s="829"/>
    </row>
    <row r="43" spans="1:13" ht="21" customHeight="1">
      <c r="A43" s="829"/>
      <c r="B43" s="829"/>
      <c r="C43" s="829"/>
      <c r="D43" s="829"/>
      <c r="E43" s="829"/>
      <c r="F43" s="829"/>
      <c r="G43" s="829"/>
      <c r="H43" s="829"/>
      <c r="I43" s="829"/>
      <c r="J43" s="829"/>
      <c r="K43" s="829"/>
      <c r="L43" s="829"/>
      <c r="M43" s="829"/>
    </row>
    <row r="44" spans="1:13" ht="21" customHeight="1">
      <c r="A44" s="829"/>
      <c r="B44" s="829"/>
      <c r="C44" s="829"/>
      <c r="D44" s="829"/>
      <c r="E44" s="829"/>
      <c r="F44" s="829"/>
      <c r="G44" s="829"/>
      <c r="H44" s="829"/>
      <c r="I44" s="829"/>
      <c r="J44" s="829"/>
      <c r="K44" s="829"/>
      <c r="L44" s="829"/>
      <c r="M44" s="829"/>
    </row>
    <row r="45" spans="1:13" ht="21" customHeight="1">
      <c r="A45" s="829"/>
      <c r="B45" s="829"/>
      <c r="C45" s="829"/>
      <c r="D45" s="829"/>
      <c r="E45" s="829"/>
      <c r="F45" s="829"/>
      <c r="G45" s="829"/>
      <c r="H45" s="829"/>
      <c r="I45" s="829"/>
      <c r="J45" s="829"/>
      <c r="K45" s="829"/>
      <c r="L45" s="829"/>
      <c r="M45" s="829"/>
    </row>
    <row r="46" spans="1:13" ht="21" customHeight="1">
      <c r="A46" s="829"/>
      <c r="B46" s="829"/>
      <c r="C46" s="829"/>
      <c r="D46" s="829"/>
      <c r="E46" s="829"/>
      <c r="F46" s="829"/>
      <c r="G46" s="829"/>
      <c r="H46" s="829"/>
      <c r="I46" s="829"/>
      <c r="J46" s="829"/>
      <c r="K46" s="829"/>
      <c r="L46" s="829"/>
      <c r="M46" s="829"/>
    </row>
    <row r="47" spans="1:13" ht="21" customHeight="1">
      <c r="A47" s="829"/>
      <c r="B47" s="829"/>
      <c r="C47" s="829"/>
      <c r="D47" s="829"/>
      <c r="E47" s="829"/>
      <c r="F47" s="829"/>
      <c r="G47" s="829"/>
      <c r="H47" s="829"/>
      <c r="I47" s="829"/>
      <c r="J47" s="829"/>
      <c r="K47" s="829"/>
      <c r="L47" s="829"/>
      <c r="M47" s="829"/>
    </row>
    <row r="48" spans="1:13" ht="21" customHeight="1">
      <c r="A48" s="829"/>
      <c r="B48" s="829"/>
      <c r="C48" s="829"/>
      <c r="D48" s="829"/>
      <c r="E48" s="829"/>
      <c r="F48" s="829"/>
      <c r="G48" s="829"/>
      <c r="H48" s="829"/>
      <c r="I48" s="829"/>
      <c r="J48" s="829"/>
      <c r="K48" s="829"/>
      <c r="L48" s="829"/>
      <c r="M48" s="829"/>
    </row>
    <row r="49" spans="1:13" ht="21" customHeight="1">
      <c r="A49" s="829"/>
      <c r="B49" s="829"/>
      <c r="C49" s="829"/>
      <c r="D49" s="829"/>
      <c r="E49" s="829"/>
      <c r="F49" s="829"/>
      <c r="G49" s="829"/>
      <c r="H49" s="829"/>
      <c r="I49" s="829"/>
      <c r="J49" s="829"/>
      <c r="K49" s="829"/>
      <c r="L49" s="829"/>
      <c r="M49" s="829"/>
    </row>
    <row r="50" spans="1:13" ht="21" customHeight="1">
      <c r="A50" s="829"/>
      <c r="B50" s="829"/>
      <c r="C50" s="829"/>
      <c r="D50" s="829"/>
      <c r="E50" s="829"/>
      <c r="F50" s="829"/>
      <c r="G50" s="829"/>
      <c r="H50" s="829"/>
      <c r="I50" s="829"/>
      <c r="J50" s="829"/>
      <c r="K50" s="829"/>
      <c r="L50" s="829"/>
      <c r="M50" s="829"/>
    </row>
    <row r="51" spans="1:13" ht="21" customHeight="1">
      <c r="A51" s="829"/>
      <c r="B51" s="829"/>
      <c r="C51" s="829"/>
      <c r="D51" s="829"/>
      <c r="E51" s="829"/>
      <c r="F51" s="829"/>
      <c r="G51" s="829"/>
      <c r="H51" s="829"/>
      <c r="I51" s="829"/>
      <c r="J51" s="829"/>
      <c r="K51" s="829"/>
      <c r="L51" s="829"/>
      <c r="M51" s="829"/>
    </row>
    <row r="52" spans="1:13" ht="21" customHeight="1">
      <c r="A52" s="829"/>
      <c r="B52" s="829"/>
      <c r="C52" s="829"/>
      <c r="D52" s="829"/>
      <c r="E52" s="829"/>
      <c r="F52" s="829"/>
      <c r="G52" s="829"/>
      <c r="H52" s="829"/>
      <c r="I52" s="829"/>
      <c r="J52" s="829"/>
      <c r="K52" s="829"/>
      <c r="L52" s="829"/>
      <c r="M52" s="829"/>
    </row>
    <row r="53" spans="1:13" ht="21" customHeight="1">
      <c r="A53" s="829"/>
      <c r="B53" s="829"/>
      <c r="C53" s="829"/>
      <c r="D53" s="829"/>
      <c r="E53" s="829"/>
      <c r="F53" s="829"/>
      <c r="G53" s="829"/>
      <c r="H53" s="829"/>
      <c r="I53" s="829"/>
      <c r="J53" s="829"/>
      <c r="K53" s="829"/>
      <c r="L53" s="829"/>
      <c r="M53" s="829"/>
    </row>
    <row r="54" spans="1:13" ht="20.100000000000001" customHeight="1">
      <c r="A54" s="829"/>
      <c r="B54" s="829"/>
      <c r="C54" s="829"/>
      <c r="D54" s="829"/>
      <c r="E54" s="829"/>
      <c r="F54" s="829"/>
      <c r="G54" s="829"/>
      <c r="H54" s="829"/>
      <c r="I54" s="829"/>
      <c r="J54" s="829"/>
      <c r="K54" s="829"/>
      <c r="L54" s="829"/>
      <c r="M54" s="829"/>
    </row>
    <row r="55" spans="1:13">
      <c r="A55" s="829"/>
      <c r="L55" s="829"/>
      <c r="M55" s="829"/>
    </row>
    <row r="56" spans="1:13">
      <c r="A56" s="829"/>
    </row>
    <row r="57" spans="1:13">
      <c r="A57" s="829"/>
    </row>
    <row r="58" spans="1:13" ht="52.5" customHeight="1">
      <c r="A58" s="829"/>
    </row>
  </sheetData>
  <customSheetViews>
    <customSheetView guid="{7638DF67-4320-4B2E-8CED-F30400A22A6F}" scale="130" showGridLines="0" fitToPage="1">
      <selection activeCell="D30" sqref="D30"/>
      <pageMargins left="0.23622047244094491" right="0.23622047244094491" top="0.74803149606299213" bottom="0.74803149606299213" header="0.31496062992125984" footer="0.31496062992125984"/>
      <printOptions horizontalCentered="1"/>
      <pageSetup paperSize="9" scale="97" orientation="portrait" r:id="rId1"/>
    </customSheetView>
    <customSheetView guid="{D6BD57F8-F6EE-4534-8181-C57064A1B98C}" scale="130" showGridLines="0" fitToPage="1">
      <selection activeCell="D30" sqref="D30"/>
      <pageMargins left="0.23622047244094491" right="0.23622047244094491" top="0.74803149606299213" bottom="0.74803149606299213" header="0.31496062992125984" footer="0.31496062992125984"/>
      <printOptions horizontalCentered="1"/>
      <pageSetup paperSize="9" scale="97" orientation="portrait" r:id="rId2"/>
    </customSheetView>
    <customSheetView guid="{277459B4-A39D-41CB-B2BE-AB6578293E76}" scale="130" showPageBreaks="1" showGridLines="0" fitToPage="1" printArea="1">
      <selection activeCell="D30" sqref="D30"/>
      <pageMargins left="0.23622047244094491" right="0.23622047244094491" top="0.74803149606299213" bottom="0.74803149606299213" header="0.31496062992125984" footer="0.31496062992125984"/>
      <printOptions horizontalCentered="1"/>
      <pageSetup paperSize="9" scale="97" orientation="portrait" r:id="rId3"/>
    </customSheetView>
  </customSheetViews>
  <mergeCells count="12">
    <mergeCell ref="B30:C30"/>
    <mergeCell ref="B31:J31"/>
    <mergeCell ref="B32:J32"/>
    <mergeCell ref="B2:J2"/>
    <mergeCell ref="L2:M2"/>
    <mergeCell ref="B3:D3"/>
    <mergeCell ref="E3:J3"/>
    <mergeCell ref="L3:M3"/>
    <mergeCell ref="B4:D4"/>
    <mergeCell ref="E4:G4"/>
    <mergeCell ref="H4:J4"/>
    <mergeCell ref="L4:M4"/>
  </mergeCells>
  <phoneticPr fontId="7"/>
  <hyperlinks>
    <hyperlink ref="O1" location="目次!A1" display="目次へ戻る"/>
  </hyperlinks>
  <printOptions horizontalCentered="1"/>
  <pageMargins left="0.23622047244094491" right="0.23622047244094491" top="0.74803149606299213" bottom="0.74803149606299213" header="0.31496062992125984" footer="0.31496062992125984"/>
  <pageSetup paperSize="9" scale="97" orientation="portrait"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showGridLines="0" zoomScale="55" zoomScaleNormal="55" zoomScaleSheetLayoutView="87" workbookViewId="0">
      <selection activeCell="W16" sqref="W16"/>
    </sheetView>
  </sheetViews>
  <sheetFormatPr defaultColWidth="9" defaultRowHeight="11.25"/>
  <cols>
    <col min="1" max="1" width="2.75" style="832" customWidth="1"/>
    <col min="2" max="2" width="5.625" style="832" customWidth="1"/>
    <col min="3" max="3" width="9" style="832"/>
    <col min="4" max="4" width="5.625" style="836" hidden="1" customWidth="1"/>
    <col min="5" max="5" width="8.75" style="832" customWidth="1"/>
    <col min="6" max="6" width="8.75" style="836" customWidth="1"/>
    <col min="7" max="7" width="8.75" style="832" customWidth="1"/>
    <col min="8" max="8" width="5.625" style="832" customWidth="1"/>
    <col min="9" max="9" width="8.75" style="832" customWidth="1"/>
    <col min="10" max="10" width="5.625" style="836" hidden="1" customWidth="1"/>
    <col min="11" max="11" width="8.75" style="832" customWidth="1"/>
    <col min="12" max="12" width="8.75" style="836" customWidth="1"/>
    <col min="13" max="13" width="8.75" style="832" customWidth="1"/>
    <col min="14" max="14" width="5.625" style="832" customWidth="1"/>
    <col min="15" max="15" width="8.75" style="832" customWidth="1"/>
    <col min="16" max="16" width="5.625" style="836" hidden="1" customWidth="1"/>
    <col min="17" max="19" width="8.75" style="832" customWidth="1"/>
    <col min="20" max="20" width="5.625" style="832" customWidth="1"/>
    <col min="21" max="16384" width="9" style="832"/>
  </cols>
  <sheetData>
    <row r="1" spans="1:21" ht="21" customHeight="1">
      <c r="A1" s="829"/>
      <c r="B1" s="830" t="s">
        <v>1803</v>
      </c>
      <c r="C1" s="831"/>
      <c r="D1" s="833"/>
      <c r="E1" s="831"/>
      <c r="F1" s="833"/>
      <c r="G1" s="831"/>
      <c r="H1" s="831"/>
      <c r="I1" s="831"/>
      <c r="J1" s="833"/>
      <c r="K1" s="831"/>
      <c r="L1" s="833"/>
      <c r="M1" s="831"/>
      <c r="N1" s="831"/>
      <c r="O1" s="831"/>
      <c r="P1" s="833"/>
      <c r="Q1" s="831"/>
      <c r="R1" s="831"/>
      <c r="S1" s="831"/>
      <c r="T1" s="829"/>
      <c r="U1" s="537" t="s">
        <v>399</v>
      </c>
    </row>
    <row r="2" spans="1:21" ht="21" customHeight="1">
      <c r="A2" s="829"/>
      <c r="B2" s="1368" t="s">
        <v>1804</v>
      </c>
      <c r="C2" s="1368"/>
      <c r="D2" s="1368"/>
      <c r="E2" s="1368"/>
      <c r="F2" s="1368"/>
      <c r="G2" s="1368"/>
      <c r="H2" s="1368"/>
      <c r="I2" s="1368"/>
      <c r="J2" s="1368"/>
      <c r="K2" s="1368"/>
      <c r="L2" s="1368"/>
      <c r="M2" s="1368"/>
      <c r="N2" s="1368"/>
      <c r="O2" s="1368"/>
      <c r="P2" s="1368"/>
      <c r="Q2" s="1368"/>
      <c r="R2" s="1368"/>
      <c r="S2" s="1368"/>
      <c r="T2" s="831"/>
    </row>
    <row r="3" spans="1:21" ht="21" customHeight="1">
      <c r="A3" s="829"/>
      <c r="B3" s="1371" t="s">
        <v>1805</v>
      </c>
      <c r="C3" s="1371"/>
      <c r="D3" s="1371"/>
      <c r="E3" s="1371"/>
      <c r="F3" s="1371"/>
      <c r="G3" s="1371"/>
      <c r="H3" s="1371"/>
      <c r="I3" s="1371"/>
      <c r="J3" s="1371"/>
      <c r="K3" s="1371"/>
      <c r="L3" s="1371"/>
      <c r="M3" s="1371"/>
      <c r="N3" s="1371"/>
      <c r="O3" s="1371"/>
      <c r="P3" s="1371"/>
      <c r="Q3" s="1371"/>
      <c r="R3" s="1371"/>
      <c r="S3" s="1371"/>
      <c r="T3" s="831"/>
    </row>
    <row r="4" spans="1:21" ht="21" customHeight="1">
      <c r="A4" s="829"/>
      <c r="B4" s="1373" t="s">
        <v>1742</v>
      </c>
      <c r="C4" s="1373"/>
      <c r="D4" s="1373"/>
      <c r="E4" s="1373"/>
      <c r="F4" s="1373"/>
      <c r="G4" s="1373"/>
      <c r="H4" s="1373"/>
      <c r="I4" s="1373"/>
      <c r="J4" s="1373"/>
      <c r="K4" s="1373"/>
      <c r="L4" s="1373"/>
      <c r="M4" s="1373"/>
      <c r="N4" s="1374" t="s">
        <v>1743</v>
      </c>
      <c r="O4" s="1374"/>
      <c r="P4" s="1374"/>
      <c r="Q4" s="1374"/>
      <c r="R4" s="1374"/>
      <c r="S4" s="1374"/>
      <c r="T4" s="831"/>
    </row>
    <row r="5" spans="1:21" s="836" customFormat="1" ht="21" customHeight="1" thickBot="1">
      <c r="A5" s="834"/>
      <c r="B5" s="1385" t="s">
        <v>1806</v>
      </c>
      <c r="C5" s="1385"/>
      <c r="D5" s="835" t="s">
        <v>1807</v>
      </c>
      <c r="E5" s="835" t="s">
        <v>1808</v>
      </c>
      <c r="F5" s="835" t="s">
        <v>1809</v>
      </c>
      <c r="G5" s="835" t="s">
        <v>1748</v>
      </c>
      <c r="H5" s="1385" t="s">
        <v>1806</v>
      </c>
      <c r="I5" s="1385"/>
      <c r="J5" s="835" t="s">
        <v>1807</v>
      </c>
      <c r="K5" s="835" t="s">
        <v>1808</v>
      </c>
      <c r="L5" s="835" t="s">
        <v>1809</v>
      </c>
      <c r="M5" s="835" t="s">
        <v>1748</v>
      </c>
      <c r="N5" s="1385" t="s">
        <v>1806</v>
      </c>
      <c r="O5" s="1385"/>
      <c r="P5" s="835" t="s">
        <v>1807</v>
      </c>
      <c r="Q5" s="835" t="s">
        <v>1808</v>
      </c>
      <c r="R5" s="835" t="s">
        <v>1809</v>
      </c>
      <c r="S5" s="835" t="s">
        <v>1748</v>
      </c>
      <c r="T5" s="833"/>
    </row>
    <row r="6" spans="1:21" ht="21" customHeight="1" thickTop="1">
      <c r="A6" s="829"/>
      <c r="B6" s="1386" t="s">
        <v>1750</v>
      </c>
      <c r="C6" s="1370" t="s">
        <v>1750</v>
      </c>
      <c r="D6" s="860">
        <v>1</v>
      </c>
      <c r="E6" s="860" t="s">
        <v>1810</v>
      </c>
      <c r="F6" s="860" t="s">
        <v>1811</v>
      </c>
      <c r="G6" s="867">
        <v>2.1</v>
      </c>
      <c r="H6" s="1386" t="s">
        <v>1788</v>
      </c>
      <c r="I6" s="1370" t="s">
        <v>1789</v>
      </c>
      <c r="J6" s="860">
        <v>46</v>
      </c>
      <c r="K6" s="860" t="s">
        <v>1812</v>
      </c>
      <c r="L6" s="860" t="s">
        <v>1813</v>
      </c>
      <c r="M6" s="867">
        <v>2.7</v>
      </c>
      <c r="N6" s="1386" t="s">
        <v>1751</v>
      </c>
      <c r="O6" s="1370" t="s">
        <v>1814</v>
      </c>
      <c r="P6" s="860">
        <v>91</v>
      </c>
      <c r="Q6" s="860" t="s">
        <v>1815</v>
      </c>
      <c r="R6" s="1370" t="s">
        <v>1816</v>
      </c>
      <c r="S6" s="867">
        <v>2.4</v>
      </c>
      <c r="T6" s="831"/>
    </row>
    <row r="7" spans="1:21" ht="21" customHeight="1">
      <c r="A7" s="829"/>
      <c r="B7" s="1377"/>
      <c r="C7" s="1368"/>
      <c r="D7" s="868">
        <v>2</v>
      </c>
      <c r="E7" s="868" t="s">
        <v>1817</v>
      </c>
      <c r="F7" s="1368" t="s">
        <v>1818</v>
      </c>
      <c r="G7" s="869">
        <v>0.4</v>
      </c>
      <c r="H7" s="1377"/>
      <c r="I7" s="1368"/>
      <c r="J7" s="868">
        <v>47</v>
      </c>
      <c r="K7" s="868" t="s">
        <v>1819</v>
      </c>
      <c r="L7" s="1368" t="s">
        <v>1820</v>
      </c>
      <c r="M7" s="869">
        <v>0.8</v>
      </c>
      <c r="N7" s="1377"/>
      <c r="O7" s="1368"/>
      <c r="P7" s="868">
        <v>92</v>
      </c>
      <c r="Q7" s="868" t="s">
        <v>1814</v>
      </c>
      <c r="R7" s="1368"/>
      <c r="S7" s="869">
        <v>3.7</v>
      </c>
      <c r="T7" s="831"/>
    </row>
    <row r="8" spans="1:21" ht="21" customHeight="1">
      <c r="A8" s="829"/>
      <c r="B8" s="1377"/>
      <c r="C8" s="1368"/>
      <c r="D8" s="868">
        <v>3</v>
      </c>
      <c r="E8" s="868" t="s">
        <v>1821</v>
      </c>
      <c r="F8" s="1368"/>
      <c r="G8" s="869">
        <v>1.5</v>
      </c>
      <c r="H8" s="1377"/>
      <c r="I8" s="1368"/>
      <c r="J8" s="868">
        <v>48</v>
      </c>
      <c r="K8" s="868" t="s">
        <v>1822</v>
      </c>
      <c r="L8" s="1368"/>
      <c r="M8" s="869">
        <v>3.5</v>
      </c>
      <c r="N8" s="1377"/>
      <c r="O8" s="1368"/>
      <c r="P8" s="868">
        <v>93</v>
      </c>
      <c r="Q8" s="868" t="s">
        <v>1823</v>
      </c>
      <c r="R8" s="1368"/>
      <c r="S8" s="869">
        <v>4.2</v>
      </c>
      <c r="T8" s="831"/>
    </row>
    <row r="9" spans="1:21" ht="21" customHeight="1">
      <c r="A9" s="829"/>
      <c r="B9" s="1377"/>
      <c r="C9" s="1368"/>
      <c r="D9" s="868">
        <v>4</v>
      </c>
      <c r="E9" s="868" t="s">
        <v>1824</v>
      </c>
      <c r="F9" s="1368"/>
      <c r="G9" s="869">
        <v>2.4</v>
      </c>
      <c r="H9" s="1377"/>
      <c r="I9" s="1368" t="s">
        <v>1757</v>
      </c>
      <c r="J9" s="868">
        <v>49</v>
      </c>
      <c r="K9" s="868" t="s">
        <v>1825</v>
      </c>
      <c r="L9" s="1368" t="s">
        <v>1826</v>
      </c>
      <c r="M9" s="869">
        <v>1.8</v>
      </c>
      <c r="N9" s="1377"/>
      <c r="O9" s="1368" t="s">
        <v>1762</v>
      </c>
      <c r="P9" s="868">
        <v>94</v>
      </c>
      <c r="Q9" s="868" t="s">
        <v>1827</v>
      </c>
      <c r="R9" s="1368"/>
      <c r="S9" s="869">
        <v>2.9</v>
      </c>
      <c r="T9" s="831"/>
    </row>
    <row r="10" spans="1:21" ht="21" customHeight="1">
      <c r="A10" s="829"/>
      <c r="B10" s="1377"/>
      <c r="C10" s="1368"/>
      <c r="D10" s="868">
        <v>5</v>
      </c>
      <c r="E10" s="868" t="s">
        <v>1828</v>
      </c>
      <c r="F10" s="1368" t="s">
        <v>1829</v>
      </c>
      <c r="G10" s="869">
        <v>3.8</v>
      </c>
      <c r="H10" s="1377"/>
      <c r="I10" s="1368"/>
      <c r="J10" s="868">
        <v>50</v>
      </c>
      <c r="K10" s="868" t="s">
        <v>1830</v>
      </c>
      <c r="L10" s="1368"/>
      <c r="M10" s="869">
        <v>7.1</v>
      </c>
      <c r="N10" s="1377"/>
      <c r="O10" s="1368"/>
      <c r="P10" s="868">
        <v>95</v>
      </c>
      <c r="Q10" s="868" t="s">
        <v>1762</v>
      </c>
      <c r="R10" s="1368"/>
      <c r="S10" s="869">
        <v>2.5</v>
      </c>
      <c r="T10" s="831"/>
    </row>
    <row r="11" spans="1:21" ht="21" customHeight="1">
      <c r="A11" s="829"/>
      <c r="B11" s="1377"/>
      <c r="C11" s="1368"/>
      <c r="D11" s="868">
        <v>6</v>
      </c>
      <c r="E11" s="868" t="s">
        <v>1831</v>
      </c>
      <c r="F11" s="1368"/>
      <c r="G11" s="869">
        <v>4.5999999999999996</v>
      </c>
      <c r="H11" s="1377"/>
      <c r="I11" s="1368"/>
      <c r="J11" s="868">
        <v>51</v>
      </c>
      <c r="K11" s="868" t="s">
        <v>1832</v>
      </c>
      <c r="L11" s="1368"/>
      <c r="M11" s="869">
        <v>4.5</v>
      </c>
      <c r="N11" s="1377"/>
      <c r="O11" s="1368" t="s">
        <v>1755</v>
      </c>
      <c r="P11" s="868">
        <v>96</v>
      </c>
      <c r="Q11" s="868" t="s">
        <v>1833</v>
      </c>
      <c r="R11" s="1368" t="s">
        <v>1834</v>
      </c>
      <c r="S11" s="869">
        <v>2.9</v>
      </c>
      <c r="T11" s="831"/>
    </row>
    <row r="12" spans="1:21" ht="21" customHeight="1">
      <c r="A12" s="829"/>
      <c r="B12" s="1377"/>
      <c r="C12" s="1368"/>
      <c r="D12" s="868">
        <v>7</v>
      </c>
      <c r="E12" s="868" t="s">
        <v>1835</v>
      </c>
      <c r="F12" s="1368"/>
      <c r="G12" s="869">
        <v>8.5</v>
      </c>
      <c r="H12" s="1377"/>
      <c r="I12" s="1368"/>
      <c r="J12" s="868">
        <v>52</v>
      </c>
      <c r="K12" s="868" t="s">
        <v>1836</v>
      </c>
      <c r="L12" s="1368"/>
      <c r="M12" s="869">
        <v>2</v>
      </c>
      <c r="N12" s="1377"/>
      <c r="O12" s="1368"/>
      <c r="P12" s="868">
        <v>97</v>
      </c>
      <c r="Q12" s="868" t="s">
        <v>1837</v>
      </c>
      <c r="R12" s="1368"/>
      <c r="S12" s="869">
        <v>2.2000000000000002</v>
      </c>
      <c r="T12" s="831"/>
    </row>
    <row r="13" spans="1:21" ht="21" customHeight="1">
      <c r="A13" s="829"/>
      <c r="B13" s="1377"/>
      <c r="C13" s="1368"/>
      <c r="D13" s="868">
        <v>8</v>
      </c>
      <c r="E13" s="868" t="s">
        <v>1838</v>
      </c>
      <c r="F13" s="1368"/>
      <c r="G13" s="869">
        <v>6.4</v>
      </c>
      <c r="H13" s="1377"/>
      <c r="I13" s="1368"/>
      <c r="J13" s="868">
        <v>53</v>
      </c>
      <c r="K13" s="868" t="s">
        <v>1839</v>
      </c>
      <c r="L13" s="1368"/>
      <c r="M13" s="869">
        <v>1.1000000000000001</v>
      </c>
      <c r="N13" s="1377"/>
      <c r="O13" s="1368" t="s">
        <v>1759</v>
      </c>
      <c r="P13" s="868">
        <v>98</v>
      </c>
      <c r="Q13" s="868" t="s">
        <v>1840</v>
      </c>
      <c r="R13" s="1368"/>
      <c r="S13" s="869">
        <v>5.9</v>
      </c>
      <c r="T13" s="831"/>
    </row>
    <row r="14" spans="1:21" ht="21" customHeight="1">
      <c r="A14" s="829"/>
      <c r="B14" s="1377"/>
      <c r="C14" s="1368"/>
      <c r="D14" s="868">
        <v>9</v>
      </c>
      <c r="E14" s="868" t="s">
        <v>1841</v>
      </c>
      <c r="F14" s="1368"/>
      <c r="G14" s="869">
        <v>5.9</v>
      </c>
      <c r="H14" s="1377"/>
      <c r="I14" s="1368"/>
      <c r="J14" s="868">
        <v>54</v>
      </c>
      <c r="K14" s="868" t="s">
        <v>1757</v>
      </c>
      <c r="L14" s="1368"/>
      <c r="M14" s="869">
        <v>2.7</v>
      </c>
      <c r="N14" s="1377"/>
      <c r="O14" s="1368"/>
      <c r="P14" s="868">
        <v>99</v>
      </c>
      <c r="Q14" s="868" t="s">
        <v>1842</v>
      </c>
      <c r="R14" s="1368"/>
      <c r="S14" s="869">
        <v>2.2999999999999998</v>
      </c>
      <c r="T14" s="831"/>
    </row>
    <row r="15" spans="1:21" ht="21" customHeight="1">
      <c r="A15" s="829"/>
      <c r="B15" s="1377"/>
      <c r="C15" s="1368"/>
      <c r="D15" s="868">
        <v>10</v>
      </c>
      <c r="E15" s="868" t="s">
        <v>1843</v>
      </c>
      <c r="F15" s="1368"/>
      <c r="G15" s="869">
        <v>2.8</v>
      </c>
      <c r="H15" s="1377"/>
      <c r="I15" s="1368" t="s">
        <v>1844</v>
      </c>
      <c r="J15" s="868">
        <v>55</v>
      </c>
      <c r="K15" s="868" t="s">
        <v>1845</v>
      </c>
      <c r="L15" s="1368"/>
      <c r="M15" s="869">
        <v>1</v>
      </c>
      <c r="N15" s="1377"/>
      <c r="O15" s="1368"/>
      <c r="P15" s="868">
        <v>100</v>
      </c>
      <c r="Q15" s="868" t="s">
        <v>1846</v>
      </c>
      <c r="R15" s="1368"/>
      <c r="S15" s="869">
        <v>1.6</v>
      </c>
      <c r="T15" s="831"/>
    </row>
    <row r="16" spans="1:21" ht="21" customHeight="1">
      <c r="A16" s="829"/>
      <c r="B16" s="1377"/>
      <c r="C16" s="1368"/>
      <c r="D16" s="868">
        <v>11</v>
      </c>
      <c r="E16" s="868" t="s">
        <v>1847</v>
      </c>
      <c r="F16" s="1368"/>
      <c r="G16" s="869">
        <v>3.1</v>
      </c>
      <c r="H16" s="1377"/>
      <c r="I16" s="1368"/>
      <c r="J16" s="868">
        <v>56</v>
      </c>
      <c r="K16" s="868" t="s">
        <v>1848</v>
      </c>
      <c r="L16" s="1368" t="s">
        <v>1849</v>
      </c>
      <c r="M16" s="869">
        <v>2.6</v>
      </c>
      <c r="N16" s="1377"/>
      <c r="O16" s="1368"/>
      <c r="P16" s="868">
        <v>101</v>
      </c>
      <c r="Q16" s="868" t="s">
        <v>1759</v>
      </c>
      <c r="R16" s="1368"/>
      <c r="S16" s="869">
        <v>2.4</v>
      </c>
      <c r="T16" s="831"/>
    </row>
    <row r="17" spans="1:20" ht="21" customHeight="1">
      <c r="A17" s="829"/>
      <c r="B17" s="1377"/>
      <c r="C17" s="1368" t="s">
        <v>1850</v>
      </c>
      <c r="D17" s="868">
        <v>12</v>
      </c>
      <c r="E17" s="868" t="s">
        <v>1850</v>
      </c>
      <c r="F17" s="1368"/>
      <c r="G17" s="869">
        <v>2.9</v>
      </c>
      <c r="H17" s="1377"/>
      <c r="I17" s="1368"/>
      <c r="J17" s="868">
        <v>57</v>
      </c>
      <c r="K17" s="868" t="s">
        <v>1851</v>
      </c>
      <c r="L17" s="1368"/>
      <c r="M17" s="869">
        <v>2.2000000000000002</v>
      </c>
      <c r="N17" s="1377" t="s">
        <v>1852</v>
      </c>
      <c r="O17" s="1368" t="s">
        <v>1853</v>
      </c>
      <c r="P17" s="868">
        <v>102</v>
      </c>
      <c r="Q17" s="868" t="s">
        <v>1854</v>
      </c>
      <c r="R17" s="1368" t="s">
        <v>1855</v>
      </c>
      <c r="S17" s="869">
        <v>1.2</v>
      </c>
      <c r="T17" s="831"/>
    </row>
    <row r="18" spans="1:20" ht="21" customHeight="1">
      <c r="A18" s="829"/>
      <c r="B18" s="1377"/>
      <c r="C18" s="1368"/>
      <c r="D18" s="868">
        <v>13</v>
      </c>
      <c r="E18" s="868" t="s">
        <v>1856</v>
      </c>
      <c r="F18" s="1368"/>
      <c r="G18" s="869">
        <v>2.5</v>
      </c>
      <c r="H18" s="1377"/>
      <c r="I18" s="1368"/>
      <c r="J18" s="868">
        <v>58</v>
      </c>
      <c r="K18" s="868" t="s">
        <v>1857</v>
      </c>
      <c r="L18" s="1368"/>
      <c r="M18" s="869">
        <v>2</v>
      </c>
      <c r="N18" s="1377"/>
      <c r="O18" s="1368"/>
      <c r="P18" s="868">
        <v>103</v>
      </c>
      <c r="Q18" s="868" t="s">
        <v>1853</v>
      </c>
      <c r="R18" s="1368"/>
      <c r="S18" s="869">
        <v>6.2</v>
      </c>
      <c r="T18" s="831"/>
    </row>
    <row r="19" spans="1:20" ht="21" customHeight="1">
      <c r="A19" s="829"/>
      <c r="B19" s="1377"/>
      <c r="C19" s="1368" t="s">
        <v>1754</v>
      </c>
      <c r="D19" s="868">
        <v>14</v>
      </c>
      <c r="E19" s="868" t="s">
        <v>1858</v>
      </c>
      <c r="F19" s="1368"/>
      <c r="G19" s="869">
        <v>4.4000000000000004</v>
      </c>
      <c r="H19" s="1377"/>
      <c r="I19" s="1368"/>
      <c r="J19" s="868">
        <v>59</v>
      </c>
      <c r="K19" s="868" t="s">
        <v>1859</v>
      </c>
      <c r="L19" s="1368"/>
      <c r="M19" s="869">
        <v>1.1000000000000001</v>
      </c>
      <c r="N19" s="1377"/>
      <c r="O19" s="1368"/>
      <c r="P19" s="868">
        <v>104</v>
      </c>
      <c r="Q19" s="868" t="s">
        <v>1860</v>
      </c>
      <c r="R19" s="1368"/>
      <c r="S19" s="869">
        <v>1.9</v>
      </c>
      <c r="T19" s="831"/>
    </row>
    <row r="20" spans="1:20" ht="21" customHeight="1">
      <c r="A20" s="829"/>
      <c r="B20" s="1377"/>
      <c r="C20" s="1368"/>
      <c r="D20" s="868">
        <v>15</v>
      </c>
      <c r="E20" s="868" t="s">
        <v>1861</v>
      </c>
      <c r="F20" s="1368"/>
      <c r="G20" s="869">
        <v>3.5</v>
      </c>
      <c r="H20" s="1377"/>
      <c r="I20" s="1368"/>
      <c r="J20" s="868">
        <v>60</v>
      </c>
      <c r="K20" s="868" t="s">
        <v>1862</v>
      </c>
      <c r="L20" s="1368"/>
      <c r="M20" s="869">
        <v>1.3</v>
      </c>
      <c r="N20" s="1377" t="s">
        <v>1863</v>
      </c>
      <c r="O20" s="1368" t="s">
        <v>1768</v>
      </c>
      <c r="P20" s="868">
        <v>105</v>
      </c>
      <c r="Q20" s="868" t="s">
        <v>1864</v>
      </c>
      <c r="R20" s="1368" t="s">
        <v>1865</v>
      </c>
      <c r="S20" s="869">
        <v>1.6</v>
      </c>
      <c r="T20" s="831"/>
    </row>
    <row r="21" spans="1:20" ht="21" customHeight="1">
      <c r="A21" s="829"/>
      <c r="B21" s="1377"/>
      <c r="C21" s="1368"/>
      <c r="D21" s="868">
        <v>16</v>
      </c>
      <c r="E21" s="868" t="s">
        <v>1866</v>
      </c>
      <c r="F21" s="1368"/>
      <c r="G21" s="869">
        <v>8.4</v>
      </c>
      <c r="H21" s="1377"/>
      <c r="I21" s="1368"/>
      <c r="J21" s="868">
        <v>61</v>
      </c>
      <c r="K21" s="868" t="s">
        <v>1844</v>
      </c>
      <c r="L21" s="1368"/>
      <c r="M21" s="869">
        <v>1</v>
      </c>
      <c r="N21" s="1377"/>
      <c r="O21" s="1368"/>
      <c r="P21" s="868">
        <v>106</v>
      </c>
      <c r="Q21" s="868" t="s">
        <v>1867</v>
      </c>
      <c r="R21" s="1368"/>
      <c r="S21" s="869">
        <v>2</v>
      </c>
      <c r="T21" s="831"/>
    </row>
    <row r="22" spans="1:20" ht="21" customHeight="1">
      <c r="A22" s="829"/>
      <c r="B22" s="1377"/>
      <c r="C22" s="1368"/>
      <c r="D22" s="868">
        <v>17</v>
      </c>
      <c r="E22" s="868" t="s">
        <v>1868</v>
      </c>
      <c r="F22" s="1368"/>
      <c r="G22" s="869">
        <v>2.1</v>
      </c>
      <c r="H22" s="1382" t="s">
        <v>1869</v>
      </c>
      <c r="I22" s="1382"/>
      <c r="J22" s="868">
        <v>62</v>
      </c>
      <c r="K22" s="868" t="s">
        <v>1870</v>
      </c>
      <c r="L22" s="1368" t="s">
        <v>1871</v>
      </c>
      <c r="M22" s="869">
        <v>3.3</v>
      </c>
      <c r="N22" s="1377"/>
      <c r="O22" s="1368"/>
      <c r="P22" s="868">
        <v>107</v>
      </c>
      <c r="Q22" s="868" t="s">
        <v>1872</v>
      </c>
      <c r="R22" s="1368"/>
      <c r="S22" s="869">
        <v>3.9</v>
      </c>
      <c r="T22" s="831"/>
    </row>
    <row r="23" spans="1:20" ht="21" customHeight="1">
      <c r="A23" s="829"/>
      <c r="B23" s="1377"/>
      <c r="C23" s="1368"/>
      <c r="D23" s="868">
        <v>18</v>
      </c>
      <c r="E23" s="868" t="s">
        <v>1754</v>
      </c>
      <c r="F23" s="1368"/>
      <c r="G23" s="869">
        <v>10.199999999999999</v>
      </c>
      <c r="H23" s="1377" t="s">
        <v>1764</v>
      </c>
      <c r="I23" s="1368" t="s">
        <v>1873</v>
      </c>
      <c r="J23" s="868">
        <v>63</v>
      </c>
      <c r="K23" s="868" t="s">
        <v>1874</v>
      </c>
      <c r="L23" s="1368"/>
      <c r="M23" s="869">
        <v>0.7</v>
      </c>
      <c r="N23" s="1377"/>
      <c r="O23" s="1368"/>
      <c r="P23" s="868">
        <v>108</v>
      </c>
      <c r="Q23" s="868" t="s">
        <v>1768</v>
      </c>
      <c r="R23" s="1368"/>
      <c r="S23" s="869">
        <v>3.6</v>
      </c>
      <c r="T23" s="831"/>
    </row>
    <row r="24" spans="1:20" ht="21" customHeight="1">
      <c r="A24" s="829"/>
      <c r="B24" s="1377"/>
      <c r="C24" s="1368"/>
      <c r="D24" s="868">
        <v>19</v>
      </c>
      <c r="E24" s="868" t="s">
        <v>1875</v>
      </c>
      <c r="F24" s="1368"/>
      <c r="G24" s="869">
        <v>2.1</v>
      </c>
      <c r="H24" s="1377"/>
      <c r="I24" s="1368"/>
      <c r="J24" s="868">
        <v>64</v>
      </c>
      <c r="K24" s="868" t="s">
        <v>1876</v>
      </c>
      <c r="L24" s="1368"/>
      <c r="M24" s="869">
        <v>1.3</v>
      </c>
      <c r="N24" s="1377"/>
      <c r="O24" s="1368"/>
      <c r="P24" s="868">
        <v>109</v>
      </c>
      <c r="Q24" s="868" t="s">
        <v>1877</v>
      </c>
      <c r="R24" s="1368"/>
      <c r="S24" s="869">
        <v>1.1000000000000001</v>
      </c>
      <c r="T24" s="831"/>
    </row>
    <row r="25" spans="1:20" ht="21" customHeight="1">
      <c r="A25" s="829"/>
      <c r="B25" s="1377"/>
      <c r="C25" s="964" t="s">
        <v>1878</v>
      </c>
      <c r="D25" s="868">
        <v>20</v>
      </c>
      <c r="E25" s="868" t="s">
        <v>1879</v>
      </c>
      <c r="F25" s="1368"/>
      <c r="G25" s="869">
        <v>4.7</v>
      </c>
      <c r="H25" s="1377"/>
      <c r="I25" s="1368"/>
      <c r="J25" s="868">
        <v>65</v>
      </c>
      <c r="K25" s="868" t="s">
        <v>1777</v>
      </c>
      <c r="L25" s="1368"/>
      <c r="M25" s="869">
        <v>1.1000000000000001</v>
      </c>
      <c r="N25" s="1377" t="s">
        <v>1880</v>
      </c>
      <c r="O25" s="1368" t="s">
        <v>1880</v>
      </c>
      <c r="P25" s="868">
        <v>110</v>
      </c>
      <c r="Q25" s="868" t="s">
        <v>1881</v>
      </c>
      <c r="R25" s="1368" t="s">
        <v>1882</v>
      </c>
      <c r="S25" s="869">
        <v>2</v>
      </c>
      <c r="T25" s="831"/>
    </row>
    <row r="26" spans="1:20" ht="21" customHeight="1">
      <c r="A26" s="829"/>
      <c r="B26" s="1377" t="s">
        <v>1883</v>
      </c>
      <c r="C26" s="1368" t="s">
        <v>1767</v>
      </c>
      <c r="D26" s="868">
        <v>21</v>
      </c>
      <c r="E26" s="868" t="s">
        <v>1884</v>
      </c>
      <c r="F26" s="868" t="s">
        <v>1811</v>
      </c>
      <c r="G26" s="869">
        <v>1.3</v>
      </c>
      <c r="H26" s="1368" t="s">
        <v>1784</v>
      </c>
      <c r="I26" s="1368"/>
      <c r="J26" s="868">
        <v>66</v>
      </c>
      <c r="K26" s="868" t="s">
        <v>1780</v>
      </c>
      <c r="L26" s="868" t="s">
        <v>1885</v>
      </c>
      <c r="M26" s="869">
        <v>0.6</v>
      </c>
      <c r="N26" s="1377"/>
      <c r="O26" s="1368"/>
      <c r="P26" s="868">
        <v>111</v>
      </c>
      <c r="Q26" s="868" t="s">
        <v>1886</v>
      </c>
      <c r="R26" s="1368"/>
      <c r="S26" s="869">
        <v>5.7</v>
      </c>
      <c r="T26" s="831"/>
    </row>
    <row r="27" spans="1:20" ht="21" customHeight="1">
      <c r="A27" s="829"/>
      <c r="B27" s="1377"/>
      <c r="C27" s="1368"/>
      <c r="D27" s="868">
        <v>22</v>
      </c>
      <c r="E27" s="868" t="s">
        <v>1887</v>
      </c>
      <c r="F27" s="1383" t="s">
        <v>2067</v>
      </c>
      <c r="G27" s="869">
        <v>0.8</v>
      </c>
      <c r="H27" s="1368"/>
      <c r="I27" s="1368"/>
      <c r="J27" s="868">
        <v>67</v>
      </c>
      <c r="K27" s="868" t="s">
        <v>1888</v>
      </c>
      <c r="L27" s="868" t="s">
        <v>1889</v>
      </c>
      <c r="M27" s="869">
        <v>1</v>
      </c>
      <c r="N27" s="1377"/>
      <c r="O27" s="1368"/>
      <c r="P27" s="868">
        <v>112</v>
      </c>
      <c r="Q27" s="868" t="s">
        <v>1890</v>
      </c>
      <c r="R27" s="1368"/>
      <c r="S27" s="869">
        <v>1.2</v>
      </c>
      <c r="T27" s="831"/>
    </row>
    <row r="28" spans="1:20" ht="21" customHeight="1">
      <c r="A28" s="829"/>
      <c r="B28" s="1377"/>
      <c r="C28" s="1368"/>
      <c r="D28" s="868">
        <v>23</v>
      </c>
      <c r="E28" s="868" t="s">
        <v>1891</v>
      </c>
      <c r="F28" s="1384"/>
      <c r="G28" s="869">
        <v>1.7</v>
      </c>
      <c r="H28" s="1377" t="s">
        <v>1892</v>
      </c>
      <c r="I28" s="1368" t="s">
        <v>1893</v>
      </c>
      <c r="J28" s="868">
        <v>68</v>
      </c>
      <c r="K28" s="868" t="s">
        <v>1894</v>
      </c>
      <c r="L28" s="1368" t="s">
        <v>1895</v>
      </c>
      <c r="M28" s="869">
        <v>2.2999999999999998</v>
      </c>
      <c r="N28" s="1377"/>
      <c r="O28" s="1368"/>
      <c r="P28" s="868">
        <v>113</v>
      </c>
      <c r="Q28" s="868" t="s">
        <v>1896</v>
      </c>
      <c r="R28" s="1368"/>
      <c r="S28" s="869">
        <v>4.0999999999999996</v>
      </c>
      <c r="T28" s="831"/>
    </row>
    <row r="29" spans="1:20" ht="21" customHeight="1">
      <c r="A29" s="829"/>
      <c r="B29" s="1377"/>
      <c r="C29" s="1368"/>
      <c r="D29" s="868">
        <v>24</v>
      </c>
      <c r="E29" s="868" t="s">
        <v>1883</v>
      </c>
      <c r="F29" s="1370"/>
      <c r="G29" s="869">
        <v>1.4</v>
      </c>
      <c r="H29" s="1377"/>
      <c r="I29" s="1368"/>
      <c r="J29" s="868">
        <v>69</v>
      </c>
      <c r="K29" s="868" t="s">
        <v>1893</v>
      </c>
      <c r="L29" s="1368"/>
      <c r="M29" s="869">
        <v>2.9</v>
      </c>
      <c r="N29" s="1377"/>
      <c r="O29" s="1368"/>
      <c r="P29" s="868">
        <v>114</v>
      </c>
      <c r="Q29" s="868" t="s">
        <v>1897</v>
      </c>
      <c r="R29" s="868" t="s">
        <v>1898</v>
      </c>
      <c r="S29" s="869">
        <v>3</v>
      </c>
      <c r="T29" s="831"/>
    </row>
    <row r="30" spans="1:20" ht="21" customHeight="1">
      <c r="A30" s="829"/>
      <c r="B30" s="1377"/>
      <c r="C30" s="868" t="s">
        <v>1770</v>
      </c>
      <c r="D30" s="868">
        <v>25</v>
      </c>
      <c r="E30" s="868" t="s">
        <v>1770</v>
      </c>
      <c r="F30" s="964" t="s">
        <v>2068</v>
      </c>
      <c r="G30" s="869">
        <v>2.2999999999999998</v>
      </c>
      <c r="H30" s="1377"/>
      <c r="I30" s="1368"/>
      <c r="J30" s="868">
        <v>70</v>
      </c>
      <c r="K30" s="868" t="s">
        <v>1766</v>
      </c>
      <c r="L30" s="1368"/>
      <c r="M30" s="869">
        <v>2.2000000000000002</v>
      </c>
      <c r="N30" s="1377"/>
      <c r="O30" s="1368"/>
      <c r="P30" s="868">
        <v>115</v>
      </c>
      <c r="Q30" s="868" t="s">
        <v>1899</v>
      </c>
      <c r="R30" s="868" t="s">
        <v>1900</v>
      </c>
      <c r="S30" s="869">
        <v>2.1</v>
      </c>
      <c r="T30" s="831"/>
    </row>
    <row r="31" spans="1:20" ht="21" customHeight="1">
      <c r="A31" s="831"/>
      <c r="B31" s="1377"/>
      <c r="C31" s="1368" t="s">
        <v>1901</v>
      </c>
      <c r="D31" s="868">
        <v>26</v>
      </c>
      <c r="E31" s="868" t="s">
        <v>1756</v>
      </c>
      <c r="F31" s="1368" t="s">
        <v>1902</v>
      </c>
      <c r="G31" s="869">
        <v>1.3</v>
      </c>
      <c r="H31" s="1377" t="s">
        <v>1787</v>
      </c>
      <c r="I31" s="1368" t="s">
        <v>1903</v>
      </c>
      <c r="J31" s="868">
        <v>71</v>
      </c>
      <c r="K31" s="868" t="s">
        <v>1904</v>
      </c>
      <c r="L31" s="1368" t="s">
        <v>1889</v>
      </c>
      <c r="M31" s="869">
        <v>4.8</v>
      </c>
      <c r="N31" s="1377"/>
      <c r="O31" s="1368"/>
      <c r="P31" s="868">
        <v>116</v>
      </c>
      <c r="Q31" s="868" t="s">
        <v>1905</v>
      </c>
      <c r="R31" s="868" t="s">
        <v>1906</v>
      </c>
      <c r="S31" s="869">
        <v>1.5</v>
      </c>
      <c r="T31" s="831"/>
    </row>
    <row r="32" spans="1:20" ht="21" customHeight="1">
      <c r="A32" s="831"/>
      <c r="B32" s="1377"/>
      <c r="C32" s="1368"/>
      <c r="D32" s="868">
        <v>27</v>
      </c>
      <c r="E32" s="868" t="s">
        <v>1907</v>
      </c>
      <c r="F32" s="1368"/>
      <c r="G32" s="869">
        <v>1.4</v>
      </c>
      <c r="H32" s="1377"/>
      <c r="I32" s="1368"/>
      <c r="J32" s="868">
        <v>72</v>
      </c>
      <c r="K32" s="868" t="s">
        <v>1908</v>
      </c>
      <c r="L32" s="1368"/>
      <c r="M32" s="869">
        <v>1.3</v>
      </c>
      <c r="N32" s="1377"/>
      <c r="O32" s="1368"/>
      <c r="P32" s="868">
        <v>117</v>
      </c>
      <c r="Q32" s="868" t="s">
        <v>1794</v>
      </c>
      <c r="R32" s="1368" t="s">
        <v>1909</v>
      </c>
      <c r="S32" s="869">
        <v>3.8</v>
      </c>
      <c r="T32" s="831"/>
    </row>
    <row r="33" spans="1:20" ht="21" customHeight="1">
      <c r="A33" s="831"/>
      <c r="B33" s="1377" t="s">
        <v>1776</v>
      </c>
      <c r="C33" s="1368" t="s">
        <v>1776</v>
      </c>
      <c r="D33" s="868">
        <v>28</v>
      </c>
      <c r="E33" s="868" t="s">
        <v>1910</v>
      </c>
      <c r="F33" s="1368" t="s">
        <v>1911</v>
      </c>
      <c r="G33" s="869">
        <v>9.85</v>
      </c>
      <c r="H33" s="1377"/>
      <c r="I33" s="1368"/>
      <c r="J33" s="868">
        <v>73</v>
      </c>
      <c r="K33" s="868" t="s">
        <v>1912</v>
      </c>
      <c r="L33" s="1368"/>
      <c r="M33" s="869">
        <v>2.8</v>
      </c>
      <c r="N33" s="1377"/>
      <c r="O33" s="1368"/>
      <c r="P33" s="868">
        <v>118</v>
      </c>
      <c r="Q33" s="868" t="s">
        <v>1913</v>
      </c>
      <c r="R33" s="1368"/>
      <c r="S33" s="869">
        <v>1.3</v>
      </c>
      <c r="T33" s="831"/>
    </row>
    <row r="34" spans="1:20" ht="21" customHeight="1">
      <c r="A34" s="829"/>
      <c r="B34" s="1377"/>
      <c r="C34" s="1368"/>
      <c r="D34" s="868">
        <v>29</v>
      </c>
      <c r="E34" s="868" t="s">
        <v>1914</v>
      </c>
      <c r="F34" s="1368"/>
      <c r="G34" s="869">
        <v>0.3</v>
      </c>
      <c r="H34" s="1377"/>
      <c r="I34" s="1368"/>
      <c r="J34" s="868">
        <v>74</v>
      </c>
      <c r="K34" s="868" t="s">
        <v>1915</v>
      </c>
      <c r="L34" s="1368"/>
      <c r="M34" s="869">
        <v>1.6</v>
      </c>
      <c r="N34" s="870"/>
      <c r="O34" s="871"/>
      <c r="P34" s="872"/>
      <c r="Q34" s="872"/>
      <c r="R34" s="1380"/>
      <c r="S34" s="1381"/>
      <c r="T34" s="831"/>
    </row>
    <row r="35" spans="1:20" ht="21" customHeight="1">
      <c r="A35" s="829"/>
      <c r="B35" s="1377"/>
      <c r="C35" s="1368" t="s">
        <v>1760</v>
      </c>
      <c r="D35" s="868">
        <v>30</v>
      </c>
      <c r="E35" s="868" t="s">
        <v>1916</v>
      </c>
      <c r="F35" s="868" t="s">
        <v>1917</v>
      </c>
      <c r="G35" s="869">
        <v>0.9</v>
      </c>
      <c r="H35" s="1377"/>
      <c r="I35" s="1368"/>
      <c r="J35" s="868">
        <v>75</v>
      </c>
      <c r="K35" s="868" t="s">
        <v>1918</v>
      </c>
      <c r="L35" s="1368"/>
      <c r="M35" s="869">
        <v>1.2</v>
      </c>
      <c r="N35" s="873"/>
      <c r="O35" s="831"/>
      <c r="P35" s="833"/>
      <c r="Q35" s="831"/>
      <c r="R35" s="831"/>
      <c r="S35" s="874"/>
      <c r="T35" s="831"/>
    </row>
    <row r="36" spans="1:20" ht="21" customHeight="1">
      <c r="A36" s="829"/>
      <c r="B36" s="1377"/>
      <c r="C36" s="1368"/>
      <c r="D36" s="868">
        <v>31</v>
      </c>
      <c r="E36" s="868" t="s">
        <v>1760</v>
      </c>
      <c r="F36" s="868" t="s">
        <v>1911</v>
      </c>
      <c r="G36" s="869">
        <v>1.4</v>
      </c>
      <c r="H36" s="1377" t="s">
        <v>1753</v>
      </c>
      <c r="I36" s="1368" t="s">
        <v>1753</v>
      </c>
      <c r="J36" s="868">
        <v>76</v>
      </c>
      <c r="K36" s="868" t="s">
        <v>1919</v>
      </c>
      <c r="L36" s="1368"/>
      <c r="M36" s="869">
        <v>2.8</v>
      </c>
      <c r="N36" s="873"/>
      <c r="O36" s="831"/>
      <c r="P36" s="833"/>
      <c r="Q36" s="831"/>
      <c r="R36" s="831"/>
      <c r="S36" s="874"/>
      <c r="T36" s="831"/>
    </row>
    <row r="37" spans="1:20" ht="21" customHeight="1">
      <c r="A37" s="829"/>
      <c r="B37" s="1377"/>
      <c r="C37" s="1368" t="s">
        <v>1776</v>
      </c>
      <c r="D37" s="868">
        <v>32</v>
      </c>
      <c r="E37" s="868" t="s">
        <v>1920</v>
      </c>
      <c r="F37" s="1383" t="s">
        <v>1849</v>
      </c>
      <c r="G37" s="869">
        <v>3.6</v>
      </c>
      <c r="H37" s="1377"/>
      <c r="I37" s="1368"/>
      <c r="J37" s="868">
        <v>77</v>
      </c>
      <c r="K37" s="868" t="s">
        <v>1921</v>
      </c>
      <c r="L37" s="1368"/>
      <c r="M37" s="869">
        <v>2.5</v>
      </c>
      <c r="N37" s="873"/>
      <c r="O37" s="831"/>
      <c r="P37" s="833"/>
      <c r="Q37" s="831"/>
      <c r="R37" s="831"/>
      <c r="S37" s="874"/>
      <c r="T37" s="831"/>
    </row>
    <row r="38" spans="1:20" ht="21" customHeight="1">
      <c r="A38" s="829"/>
      <c r="B38" s="1377"/>
      <c r="C38" s="1368"/>
      <c r="D38" s="868">
        <v>33</v>
      </c>
      <c r="E38" s="868" t="s">
        <v>1922</v>
      </c>
      <c r="F38" s="1384"/>
      <c r="G38" s="869">
        <v>1.4</v>
      </c>
      <c r="H38" s="1377"/>
      <c r="I38" s="1368"/>
      <c r="J38" s="868">
        <v>78</v>
      </c>
      <c r="K38" s="868" t="s">
        <v>1753</v>
      </c>
      <c r="L38" s="1368"/>
      <c r="M38" s="869">
        <v>1.3</v>
      </c>
      <c r="N38" s="873"/>
      <c r="O38" s="831"/>
      <c r="P38" s="833"/>
      <c r="Q38" s="831"/>
      <c r="R38" s="831"/>
      <c r="S38" s="874"/>
      <c r="T38" s="831"/>
    </row>
    <row r="39" spans="1:20" ht="21" customHeight="1">
      <c r="A39" s="829"/>
      <c r="B39" s="1377"/>
      <c r="C39" s="1368"/>
      <c r="D39" s="868">
        <v>34</v>
      </c>
      <c r="E39" s="868" t="s">
        <v>1776</v>
      </c>
      <c r="F39" s="1384"/>
      <c r="G39" s="869">
        <v>4.5999999999999996</v>
      </c>
      <c r="H39" s="1377" t="s">
        <v>1749</v>
      </c>
      <c r="I39" s="1368" t="s">
        <v>1749</v>
      </c>
      <c r="J39" s="868">
        <v>79</v>
      </c>
      <c r="K39" s="868" t="s">
        <v>1923</v>
      </c>
      <c r="L39" s="868" t="s">
        <v>1811</v>
      </c>
      <c r="M39" s="869">
        <v>2.1</v>
      </c>
      <c r="N39" s="873"/>
      <c r="O39" s="831"/>
      <c r="P39" s="833"/>
      <c r="Q39" s="831"/>
      <c r="R39" s="831"/>
      <c r="S39" s="874"/>
      <c r="T39" s="831"/>
    </row>
    <row r="40" spans="1:20" ht="21" customHeight="1">
      <c r="A40" s="829"/>
      <c r="B40" s="1377"/>
      <c r="C40" s="1368"/>
      <c r="D40" s="868">
        <v>35</v>
      </c>
      <c r="E40" s="868" t="s">
        <v>1924</v>
      </c>
      <c r="F40" s="1384"/>
      <c r="G40" s="869">
        <v>0.9</v>
      </c>
      <c r="H40" s="1377"/>
      <c r="I40" s="1368"/>
      <c r="J40" s="868">
        <v>80</v>
      </c>
      <c r="K40" s="868" t="s">
        <v>1925</v>
      </c>
      <c r="L40" s="868" t="s">
        <v>1871</v>
      </c>
      <c r="M40" s="869">
        <v>1.9</v>
      </c>
      <c r="N40" s="873"/>
      <c r="O40" s="831"/>
      <c r="P40" s="833"/>
      <c r="Q40" s="831"/>
      <c r="R40" s="831"/>
      <c r="S40" s="874"/>
      <c r="T40" s="831"/>
    </row>
    <row r="41" spans="1:20" ht="21" customHeight="1">
      <c r="A41" s="829"/>
      <c r="B41" s="1377"/>
      <c r="C41" s="1368"/>
      <c r="D41" s="868">
        <v>36</v>
      </c>
      <c r="E41" s="868" t="s">
        <v>1926</v>
      </c>
      <c r="F41" s="1384"/>
      <c r="G41" s="869">
        <v>0.6</v>
      </c>
      <c r="H41" s="1377"/>
      <c r="I41" s="1368"/>
      <c r="J41" s="868">
        <v>81</v>
      </c>
      <c r="K41" s="868" t="s">
        <v>1927</v>
      </c>
      <c r="L41" s="868" t="s">
        <v>1811</v>
      </c>
      <c r="M41" s="869">
        <v>2.1</v>
      </c>
      <c r="N41" s="873"/>
      <c r="O41" s="831"/>
      <c r="P41" s="833"/>
      <c r="Q41" s="831"/>
      <c r="R41" s="831"/>
      <c r="S41" s="874"/>
      <c r="T41" s="831"/>
    </row>
    <row r="42" spans="1:20" ht="21" customHeight="1">
      <c r="A42" s="829"/>
      <c r="B42" s="1377"/>
      <c r="C42" s="1368"/>
      <c r="D42" s="868">
        <v>37</v>
      </c>
      <c r="E42" s="868" t="s">
        <v>1928</v>
      </c>
      <c r="F42" s="1384"/>
      <c r="G42" s="869">
        <v>1.7</v>
      </c>
      <c r="H42" s="1377"/>
      <c r="I42" s="1368"/>
      <c r="J42" s="868">
        <v>82</v>
      </c>
      <c r="K42" s="868" t="s">
        <v>1929</v>
      </c>
      <c r="L42" s="1368" t="s">
        <v>1871</v>
      </c>
      <c r="M42" s="869">
        <v>2.6</v>
      </c>
      <c r="N42" s="873"/>
      <c r="O42" s="831"/>
      <c r="P42" s="833"/>
      <c r="Q42" s="831"/>
      <c r="R42" s="831"/>
      <c r="S42" s="874"/>
      <c r="T42" s="831"/>
    </row>
    <row r="43" spans="1:20" ht="21" customHeight="1">
      <c r="A43" s="829"/>
      <c r="B43" s="1377"/>
      <c r="C43" s="964" t="s">
        <v>1782</v>
      </c>
      <c r="D43" s="868">
        <v>38</v>
      </c>
      <c r="E43" s="868" t="s">
        <v>1930</v>
      </c>
      <c r="F43" s="1370"/>
      <c r="G43" s="869">
        <v>1.1000000000000001</v>
      </c>
      <c r="H43" s="1377"/>
      <c r="I43" s="1368"/>
      <c r="J43" s="868">
        <v>83</v>
      </c>
      <c r="K43" s="868" t="s">
        <v>1932</v>
      </c>
      <c r="L43" s="1368"/>
      <c r="M43" s="869">
        <v>1.1000000000000001</v>
      </c>
      <c r="N43" s="873"/>
      <c r="O43" s="831"/>
      <c r="P43" s="833"/>
      <c r="Q43" s="831"/>
      <c r="R43" s="831"/>
      <c r="S43" s="874"/>
      <c r="T43" s="831"/>
    </row>
    <row r="44" spans="1:20" ht="21" customHeight="1">
      <c r="A44" s="829"/>
      <c r="B44" s="1377"/>
      <c r="C44" s="1368" t="s">
        <v>1778</v>
      </c>
      <c r="D44" s="868">
        <v>39</v>
      </c>
      <c r="E44" s="868" t="s">
        <v>1933</v>
      </c>
      <c r="F44" s="1383" t="s">
        <v>1931</v>
      </c>
      <c r="G44" s="869">
        <v>2.9</v>
      </c>
      <c r="H44" s="1377"/>
      <c r="I44" s="1368"/>
      <c r="J44" s="868">
        <v>84</v>
      </c>
      <c r="K44" s="868" t="s">
        <v>1934</v>
      </c>
      <c r="L44" s="1368"/>
      <c r="M44" s="869">
        <v>3</v>
      </c>
      <c r="N44" s="873"/>
      <c r="O44" s="831"/>
      <c r="P44" s="833"/>
      <c r="Q44" s="831"/>
      <c r="R44" s="831"/>
      <c r="S44" s="874"/>
      <c r="T44" s="831"/>
    </row>
    <row r="45" spans="1:20" ht="21" customHeight="1">
      <c r="A45" s="829"/>
      <c r="B45" s="1377"/>
      <c r="C45" s="1368"/>
      <c r="D45" s="868">
        <v>40</v>
      </c>
      <c r="E45" s="868" t="s">
        <v>1935</v>
      </c>
      <c r="F45" s="1370"/>
      <c r="G45" s="869">
        <v>1.1000000000000001</v>
      </c>
      <c r="H45" s="1377"/>
      <c r="I45" s="1368"/>
      <c r="J45" s="868">
        <v>85</v>
      </c>
      <c r="K45" s="868" t="s">
        <v>1936</v>
      </c>
      <c r="L45" s="1368"/>
      <c r="M45" s="869">
        <v>0.9</v>
      </c>
      <c r="N45" s="873"/>
      <c r="O45" s="831"/>
      <c r="P45" s="833"/>
      <c r="Q45" s="831"/>
      <c r="R45" s="831"/>
      <c r="S45" s="874"/>
      <c r="T45" s="831"/>
    </row>
    <row r="46" spans="1:20" ht="21" customHeight="1">
      <c r="A46" s="829"/>
      <c r="B46" s="1377" t="s">
        <v>1937</v>
      </c>
      <c r="C46" s="1368" t="s">
        <v>1937</v>
      </c>
      <c r="D46" s="868">
        <v>41</v>
      </c>
      <c r="E46" s="868" t="s">
        <v>1938</v>
      </c>
      <c r="F46" s="868" t="s">
        <v>1939</v>
      </c>
      <c r="G46" s="869">
        <v>1.9</v>
      </c>
      <c r="H46" s="1377"/>
      <c r="I46" s="1368"/>
      <c r="J46" s="868">
        <v>86</v>
      </c>
      <c r="K46" s="868" t="s">
        <v>1940</v>
      </c>
      <c r="L46" s="1368"/>
      <c r="M46" s="869">
        <v>0.9</v>
      </c>
      <c r="N46" s="873"/>
      <c r="O46" s="831"/>
      <c r="P46" s="833"/>
      <c r="Q46" s="831"/>
      <c r="R46" s="831"/>
      <c r="S46" s="874"/>
      <c r="T46" s="831"/>
    </row>
    <row r="47" spans="1:20" ht="21" customHeight="1">
      <c r="A47" s="829"/>
      <c r="B47" s="1377"/>
      <c r="C47" s="1368"/>
      <c r="D47" s="868">
        <v>42</v>
      </c>
      <c r="E47" s="868" t="s">
        <v>1941</v>
      </c>
      <c r="F47" s="1368" t="s">
        <v>1849</v>
      </c>
      <c r="G47" s="869">
        <v>4.2</v>
      </c>
      <c r="H47" s="1377"/>
      <c r="I47" s="868" t="s">
        <v>1763</v>
      </c>
      <c r="J47" s="868">
        <v>87</v>
      </c>
      <c r="K47" s="868" t="s">
        <v>1897</v>
      </c>
      <c r="L47" s="868" t="s">
        <v>1942</v>
      </c>
      <c r="M47" s="869">
        <v>1</v>
      </c>
      <c r="N47" s="873"/>
      <c r="O47" s="831"/>
      <c r="P47" s="833"/>
      <c r="Q47" s="831"/>
      <c r="R47" s="831"/>
      <c r="S47" s="874"/>
      <c r="T47" s="831"/>
    </row>
    <row r="48" spans="1:20" ht="21" customHeight="1">
      <c r="A48" s="829"/>
      <c r="B48" s="1377"/>
      <c r="C48" s="1368"/>
      <c r="D48" s="868">
        <v>43</v>
      </c>
      <c r="E48" s="868" t="s">
        <v>1943</v>
      </c>
      <c r="F48" s="1368"/>
      <c r="G48" s="869">
        <v>1.6</v>
      </c>
      <c r="H48" s="1377"/>
      <c r="I48" s="1368" t="s">
        <v>1785</v>
      </c>
      <c r="J48" s="868">
        <v>88</v>
      </c>
      <c r="K48" s="868" t="s">
        <v>1944</v>
      </c>
      <c r="L48" s="868" t="s">
        <v>1945</v>
      </c>
      <c r="M48" s="869">
        <v>2.6</v>
      </c>
      <c r="N48" s="873"/>
      <c r="O48" s="831"/>
      <c r="P48" s="833"/>
      <c r="Q48" s="831"/>
      <c r="R48" s="831"/>
      <c r="S48" s="874"/>
      <c r="T48" s="831"/>
    </row>
    <row r="49" spans="1:20" ht="21" customHeight="1">
      <c r="A49" s="829"/>
      <c r="B49" s="1377" t="s">
        <v>1788</v>
      </c>
      <c r="C49" s="1368" t="s">
        <v>1757</v>
      </c>
      <c r="D49" s="868">
        <v>44</v>
      </c>
      <c r="E49" s="868" t="s">
        <v>1946</v>
      </c>
      <c r="F49" s="1368" t="s">
        <v>1820</v>
      </c>
      <c r="G49" s="869">
        <v>2</v>
      </c>
      <c r="H49" s="1377"/>
      <c r="I49" s="1368"/>
      <c r="J49" s="868">
        <v>89</v>
      </c>
      <c r="K49" s="868" t="s">
        <v>1947</v>
      </c>
      <c r="L49" s="868" t="s">
        <v>1948</v>
      </c>
      <c r="M49" s="869">
        <v>0.3</v>
      </c>
      <c r="N49" s="873"/>
      <c r="O49" s="831"/>
      <c r="P49" s="833"/>
      <c r="Q49" s="831"/>
      <c r="R49" s="831"/>
      <c r="S49" s="848"/>
      <c r="T49" s="831"/>
    </row>
    <row r="50" spans="1:20" ht="21" customHeight="1" thickBot="1">
      <c r="A50" s="829"/>
      <c r="B50" s="1378"/>
      <c r="C50" s="1379"/>
      <c r="D50" s="875">
        <v>45</v>
      </c>
      <c r="E50" s="875" t="s">
        <v>1949</v>
      </c>
      <c r="F50" s="1379"/>
      <c r="G50" s="876">
        <v>3</v>
      </c>
      <c r="H50" s="1378"/>
      <c r="I50" s="875" t="s">
        <v>1775</v>
      </c>
      <c r="J50" s="875">
        <v>90</v>
      </c>
      <c r="K50" s="875" t="s">
        <v>1950</v>
      </c>
      <c r="L50" s="875" t="s">
        <v>1820</v>
      </c>
      <c r="M50" s="876">
        <v>1</v>
      </c>
      <c r="N50" s="877"/>
      <c r="O50" s="878"/>
      <c r="P50" s="879"/>
      <c r="Q50" s="878"/>
      <c r="R50" s="878"/>
      <c r="S50" s="856"/>
      <c r="T50" s="831"/>
    </row>
    <row r="51" spans="1:20" ht="21" hidden="1" customHeight="1" thickTop="1">
      <c r="A51" s="829"/>
      <c r="B51" s="1370" t="s">
        <v>1795</v>
      </c>
      <c r="C51" s="1370"/>
      <c r="D51" s="1370" t="s">
        <v>1951</v>
      </c>
      <c r="E51" s="1370"/>
      <c r="F51" s="1370"/>
      <c r="G51" s="1370"/>
      <c r="H51" s="1370"/>
      <c r="I51" s="1370"/>
      <c r="J51" s="1370"/>
      <c r="K51" s="1370"/>
      <c r="L51" s="1370"/>
      <c r="M51" s="1370"/>
      <c r="N51" s="1370" t="s">
        <v>1795</v>
      </c>
      <c r="O51" s="1370"/>
      <c r="P51" s="1370" t="s">
        <v>1952</v>
      </c>
      <c r="Q51" s="1370"/>
      <c r="R51" s="1370"/>
      <c r="S51" s="1370"/>
      <c r="T51" s="831"/>
    </row>
    <row r="52" spans="1:20" ht="21" customHeight="1" thickTop="1">
      <c r="A52" s="829"/>
      <c r="B52" s="880"/>
      <c r="C52" s="881"/>
      <c r="D52" s="882"/>
      <c r="E52" s="881"/>
      <c r="F52" s="883"/>
      <c r="G52" s="881"/>
      <c r="H52" s="1375" t="s">
        <v>1953</v>
      </c>
      <c r="I52" s="1376"/>
      <c r="J52" s="881"/>
      <c r="K52" s="884" t="s">
        <v>1954</v>
      </c>
      <c r="L52" s="884" t="s">
        <v>1955</v>
      </c>
      <c r="M52" s="882">
        <v>305.35000000000002</v>
      </c>
      <c r="N52" s="881"/>
      <c r="O52" s="881"/>
      <c r="P52" s="881"/>
      <c r="Q52" s="881"/>
      <c r="R52" s="881"/>
      <c r="S52" s="885"/>
      <c r="T52" s="831"/>
    </row>
    <row r="53" spans="1:20" ht="21" customHeight="1">
      <c r="A53" s="829"/>
      <c r="B53" s="829"/>
      <c r="C53" s="829"/>
      <c r="D53" s="834"/>
      <c r="E53" s="829"/>
      <c r="F53" s="834"/>
      <c r="G53" s="829"/>
      <c r="H53" s="829"/>
      <c r="I53" s="829"/>
      <c r="J53" s="834"/>
      <c r="K53" s="829"/>
      <c r="L53" s="834"/>
      <c r="M53" s="829"/>
      <c r="N53" s="829"/>
      <c r="O53" s="829"/>
      <c r="P53" s="834"/>
      <c r="Q53" s="829"/>
      <c r="R53" s="829"/>
      <c r="S53" s="886" t="s">
        <v>1956</v>
      </c>
      <c r="T53" s="829"/>
    </row>
    <row r="54" spans="1:20" ht="20.100000000000001" customHeight="1">
      <c r="A54" s="829"/>
      <c r="B54" s="829"/>
      <c r="C54" s="829"/>
      <c r="D54" s="834"/>
      <c r="E54" s="829"/>
      <c r="F54" s="834"/>
      <c r="G54" s="829"/>
      <c r="H54" s="829"/>
      <c r="I54" s="829"/>
      <c r="J54" s="834"/>
      <c r="K54" s="829"/>
      <c r="L54" s="834"/>
      <c r="M54" s="829"/>
      <c r="N54" s="829"/>
      <c r="O54" s="829"/>
      <c r="P54" s="834"/>
      <c r="Q54" s="829"/>
      <c r="R54" s="829"/>
      <c r="S54" s="887" t="s">
        <v>1802</v>
      </c>
      <c r="T54" s="829"/>
    </row>
    <row r="55" spans="1:20">
      <c r="A55" s="829"/>
      <c r="B55" s="829"/>
      <c r="C55" s="829"/>
      <c r="D55" s="834"/>
      <c r="E55" s="829"/>
      <c r="F55" s="834"/>
      <c r="G55" s="829"/>
      <c r="H55" s="888"/>
      <c r="I55" s="829"/>
      <c r="J55" s="834"/>
      <c r="K55" s="829"/>
      <c r="L55" s="834"/>
      <c r="M55" s="829"/>
      <c r="N55" s="829"/>
      <c r="O55" s="829"/>
      <c r="P55" s="834"/>
      <c r="Q55" s="829"/>
      <c r="R55" s="829"/>
      <c r="S55" s="829"/>
      <c r="T55" s="829"/>
    </row>
    <row r="56" spans="1:20">
      <c r="A56" s="829"/>
      <c r="B56" s="829"/>
      <c r="C56" s="829"/>
      <c r="D56" s="834"/>
      <c r="E56" s="829"/>
      <c r="F56" s="834"/>
      <c r="G56" s="829"/>
      <c r="H56" s="829"/>
      <c r="I56" s="888"/>
      <c r="J56" s="834"/>
      <c r="K56" s="829"/>
      <c r="L56" s="834"/>
      <c r="M56" s="829"/>
      <c r="N56" s="829"/>
      <c r="O56" s="829"/>
      <c r="P56" s="834"/>
      <c r="Q56" s="829"/>
      <c r="R56" s="829"/>
      <c r="S56" s="829"/>
      <c r="T56" s="829"/>
    </row>
    <row r="57" spans="1:20">
      <c r="A57" s="829"/>
      <c r="B57" s="829"/>
      <c r="C57" s="829"/>
      <c r="D57" s="834"/>
      <c r="E57" s="829"/>
      <c r="F57" s="834"/>
      <c r="G57" s="829"/>
      <c r="H57" s="829"/>
      <c r="I57" s="829"/>
      <c r="J57" s="834"/>
      <c r="K57" s="829"/>
      <c r="L57" s="834"/>
      <c r="M57" s="829"/>
      <c r="N57" s="829"/>
      <c r="O57" s="829"/>
      <c r="P57" s="889"/>
      <c r="Q57" s="829"/>
      <c r="R57" s="829"/>
      <c r="S57" s="829"/>
      <c r="T57" s="829"/>
    </row>
    <row r="58" spans="1:20" ht="52.5" customHeight="1">
      <c r="A58" s="829"/>
      <c r="B58" s="829"/>
      <c r="C58" s="829"/>
      <c r="D58" s="834"/>
      <c r="E58" s="829"/>
      <c r="F58" s="834"/>
      <c r="G58" s="829"/>
      <c r="H58" s="829"/>
      <c r="I58" s="829"/>
      <c r="J58" s="834"/>
      <c r="K58" s="829"/>
      <c r="L58" s="834"/>
      <c r="M58" s="829"/>
      <c r="N58" s="829"/>
      <c r="O58" s="829"/>
      <c r="P58" s="834"/>
      <c r="Q58" s="829"/>
      <c r="R58" s="829"/>
      <c r="S58" s="829"/>
      <c r="T58" s="829"/>
    </row>
  </sheetData>
  <customSheetViews>
    <customSheetView guid="{7638DF67-4320-4B2E-8CED-F30400A22A6F}" scale="80" showPageBreaks="1" showGridLines="0" fitToPage="1" printArea="1" hiddenRows="1" hiddenColumns="1">
      <selection activeCell="V64" sqref="V64"/>
      <pageMargins left="0.23622047244094491" right="0.23622047244094491" top="0.74803149606299213" bottom="0.74803149606299213" header="0.31496062992125984" footer="0.31496062992125984"/>
      <printOptions horizontalCentered="1"/>
      <pageSetup paperSize="9" scale="75" orientation="portrait" r:id="rId1"/>
      <headerFooter>
        <oddHeader xml:space="preserve">&amp;R&amp;14 </oddHeader>
      </headerFooter>
    </customSheetView>
    <customSheetView guid="{033C36F7-E1E4-46BF-954B-BBA7310CE75C}"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2"/>
      <headerFooter>
        <oddHeader xml:space="preserve">&amp;R&amp;14 </oddHeader>
      </headerFooter>
    </customSheetView>
    <customSheetView guid="{36472B0F-2A8F-4437-8A5B-DB8B4B6E968E}"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3"/>
      <headerFooter>
        <oddHeader xml:space="preserve">&amp;R&amp;14 </oddHeader>
      </headerFooter>
    </customSheetView>
    <customSheetView guid="{2D0A6E8D-0408-4801-8FAA-C5FD88FF0EC2}"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4"/>
      <headerFooter>
        <oddHeader xml:space="preserve">&amp;R&amp;14 </oddHeader>
      </headerFooter>
    </customSheetView>
    <customSheetView guid="{CCAE2F8D-A096-471A-A5DB-761473E75C80}"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5"/>
      <headerFooter>
        <oddHeader xml:space="preserve">&amp;R&amp;14 </oddHeader>
      </headerFooter>
    </customSheetView>
    <customSheetView guid="{A70FDA42-82B2-4F14-8984-2E2044C05861}"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6"/>
      <headerFooter>
        <oddHeader xml:space="preserve">&amp;R&amp;14 </oddHeader>
      </headerFooter>
    </customSheetView>
    <customSheetView guid="{F8F8F397-D6A3-4BD0-9E53-3D39483D1CBF}"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7"/>
      <headerFooter>
        <oddHeader xml:space="preserve">&amp;R&amp;14 </oddHeader>
      </headerFooter>
    </customSheetView>
    <customSheetView guid="{D673FFEC-E07D-49B9-A0FC-BCF5FDFD2C67}" scale="80" showGridLines="0" fitToPage="1" hiddenRows="1" hiddenColumns="1">
      <pageMargins left="0.23622047244094491" right="0.23622047244094491" top="0.74803149606299213" bottom="0.74803149606299213" header="0.31496062992125984" footer="0.31496062992125984"/>
      <printOptions horizontalCentered="1"/>
      <pageSetup paperSize="9" scale="73" orientation="portrait" r:id="rId8"/>
      <headerFooter>
        <oddHeader xml:space="preserve">&amp;R&amp;14 </oddHeader>
      </headerFooter>
    </customSheetView>
    <customSheetView guid="{EE98275F-E3BA-4A7E-BE2A-0F7F35847352}" scale="80"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3" orientation="portrait" r:id="rId9"/>
      <headerFooter>
        <oddHeader xml:space="preserve">&amp;R&amp;14 </oddHeader>
      </headerFooter>
    </customSheetView>
    <customSheetView guid="{97E03D02-D480-4666-A6E1-59D4144B3FD9}" scale="87" showPageBreaks="1" showGridLines="0" fitToPage="1" printArea="1" hiddenRows="1" hiddenColumns="1" view="pageBreakPreview">
      <pageMargins left="0.23622047244094491" right="0.23622047244094491" top="0.74803149606299213" bottom="0.74803149606299213" header="0.31496062992125984" footer="0.31496062992125984"/>
      <printOptions horizontalCentered="1"/>
      <pageSetup paperSize="9" scale="73" orientation="portrait" r:id="rId10"/>
      <headerFooter>
        <oddHeader xml:space="preserve">&amp;R&amp;14 </oddHeader>
      </headerFooter>
    </customSheetView>
    <customSheetView guid="{9A3FFD83-48B2-47DA-8A5E-53892F5AF928}"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11"/>
      <headerFooter>
        <oddHeader xml:space="preserve">&amp;R&amp;14 </oddHeader>
      </headerFooter>
    </customSheetView>
    <customSheetView guid="{717D5D0E-03BD-42FE-B02F-A9FF9CADF1A5}" scale="80" showGridLines="0" fitToPage="1" hiddenRows="1" hiddenColumns="1">
      <pageMargins left="0.23622047244094491" right="0.23622047244094491" top="0.74803149606299213" bottom="0.74803149606299213" header="0.31496062992125984" footer="0.31496062992125984"/>
      <printOptions horizontalCentered="1"/>
      <pageSetup paperSize="9" scale="73" orientation="portrait" r:id="rId12"/>
      <headerFooter>
        <oddHeader xml:space="preserve">&amp;R&amp;14 </oddHeader>
      </headerFooter>
    </customSheetView>
    <customSheetView guid="{30A2590E-B68F-488E-B4E2-55E3D8A53AAC}"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13"/>
      <headerFooter>
        <oddHeader xml:space="preserve">&amp;R&amp;14 </oddHeader>
      </headerFooter>
    </customSheetView>
    <customSheetView guid="{031DD57E-C293-423A-8DF7-B2FDC9241663}"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14"/>
      <headerFooter>
        <oddHeader xml:space="preserve">&amp;R&amp;14 </oddHeader>
      </headerFooter>
    </customSheetView>
    <customSheetView guid="{F9B3178F-FE3C-420E-BE2A-18A94A5552B8}"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15"/>
      <headerFooter>
        <oddHeader xml:space="preserve">&amp;R&amp;14 </oddHeader>
      </headerFooter>
    </customSheetView>
    <customSheetView guid="{1FD8CC80-ABBD-4004-965D-7C3A94C6060A}"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16"/>
      <headerFooter>
        <oddHeader xml:space="preserve">&amp;R&amp;14 </oddHeader>
      </headerFooter>
    </customSheetView>
    <customSheetView guid="{4B3B3520-A8B7-4246-A658-5E3046C11156}"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17"/>
      <headerFooter>
        <oddHeader xml:space="preserve">&amp;R&amp;14 </oddHeader>
      </headerFooter>
    </customSheetView>
    <customSheetView guid="{8AC86257-3275-45B0-9EB5-FCC978284538}" scale="80" showGridLines="0" fitToPage="1" hiddenRows="1" hiddenColumns="1">
      <pageMargins left="0.23622047244094491" right="0.23622047244094491" top="0.74803149606299213" bottom="0.74803149606299213" header="0.31496062992125984" footer="0.31496062992125984"/>
      <printOptions horizontalCentered="1"/>
      <pageSetup paperSize="9" scale="73" orientation="portrait" r:id="rId18"/>
      <headerFooter>
        <oddHeader xml:space="preserve">&amp;R&amp;14 </oddHeader>
      </headerFooter>
    </customSheetView>
    <customSheetView guid="{E45D6C9F-29CA-4814-BB11-FCF7794E8FD9}"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19"/>
      <headerFooter>
        <oddHeader xml:space="preserve">&amp;R&amp;14 </oddHeader>
      </headerFooter>
    </customSheetView>
    <customSheetView guid="{8B4E2514-D1F2-4DC0-817C-9C588D7DCCCB}" scale="80"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3" orientation="portrait" r:id="rId20"/>
      <headerFooter>
        <oddHeader xml:space="preserve">&amp;R&amp;14 </oddHeader>
      </headerFooter>
    </customSheetView>
    <customSheetView guid="{C0326AA0-4A84-4874-8CF5-FBF582EDE8E4}" scale="80"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21"/>
      <headerFooter>
        <oddHeader xml:space="preserve">&amp;R&amp;14 </oddHeader>
      </headerFooter>
    </customSheetView>
    <customSheetView guid="{59B93C71-A242-4D48-B468-4BF3F954629F}" scale="80" showGridLines="0" fitToPage="1" hiddenRows="1" hiddenColumns="1">
      <pageMargins left="0.23622047244094491" right="0.23622047244094491" top="0.74803149606299213" bottom="0.74803149606299213" header="0.31496062992125984" footer="0.31496062992125984"/>
      <printOptions horizontalCentered="1"/>
      <pageSetup paperSize="9" scale="73" orientation="portrait" r:id="rId22"/>
      <headerFooter>
        <oddHeader xml:space="preserve">&amp;R&amp;14 </oddHeader>
      </headerFooter>
    </customSheetView>
    <customSheetView guid="{1E58E4D1-4C75-4B8C-BEB1-17A46DD86746}"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23"/>
      <headerFooter>
        <oddHeader xml:space="preserve">&amp;R&amp;14 </oddHeader>
      </headerFooter>
    </customSheetView>
    <customSheetView guid="{D71B0015-E1E5-4683-BC96-4B8372B0A92C}"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24"/>
      <headerFooter>
        <oddHeader xml:space="preserve">&amp;R&amp;14 </oddHeader>
      </headerFooter>
    </customSheetView>
    <customSheetView guid="{7A9295A9-5D4A-4252-8AE5-EAA229FB3161}"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25"/>
      <headerFooter>
        <oddHeader xml:space="preserve">&amp;R&amp;14 </oddHeader>
      </headerFooter>
    </customSheetView>
    <customSheetView guid="{034C4040-D496-4677-9760-C8AFC8A3816C}"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26"/>
      <headerFooter>
        <oddHeader xml:space="preserve">&amp;R&amp;14 </oddHeader>
      </headerFooter>
    </customSheetView>
    <customSheetView guid="{430D13A4-4EC3-4F3B-94F5-67B604D20D98}"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27"/>
      <headerFooter>
        <oddHeader xml:space="preserve">&amp;R&amp;14 </oddHeader>
      </headerFooter>
    </customSheetView>
    <customSheetView guid="{337CCED3-5E6B-4E3D-BC98-489707EF974E}"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28"/>
      <headerFooter>
        <oddHeader xml:space="preserve">&amp;R&amp;14 </oddHeader>
      </headerFooter>
    </customSheetView>
    <customSheetView guid="{0EDD8A79-DA95-4C03-AB90-8EF8BEF7366A}"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29"/>
      <headerFooter>
        <oddHeader xml:space="preserve">&amp;R&amp;14 </oddHeader>
      </headerFooter>
    </customSheetView>
    <customSheetView guid="{214495F1-9B71-47E5-887D-A07A1A95C8B8}"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30"/>
      <headerFooter>
        <oddHeader xml:space="preserve">&amp;R&amp;14 </oddHeader>
      </headerFooter>
    </customSheetView>
    <customSheetView guid="{CD8CBEF9-02F2-47BF-8155-972E366007BB}"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31"/>
      <headerFooter>
        <oddHeader xml:space="preserve">&amp;R&amp;14 </oddHeader>
      </headerFooter>
    </customSheetView>
    <customSheetView guid="{BD61EDB6-A93F-4890-AEDE-32E26E64EB3F}"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32"/>
      <headerFooter>
        <oddHeader xml:space="preserve">&amp;R&amp;14 </oddHeader>
      </headerFooter>
    </customSheetView>
    <customSheetView guid="{2551149C-B400-4FF7-9C66-7D38AF192CD3}"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33"/>
      <headerFooter>
        <oddHeader xml:space="preserve">&amp;R&amp;14 </oddHeader>
      </headerFooter>
    </customSheetView>
    <customSheetView guid="{F0A88F7F-B050-44D2-9557-2B68B424EAF3}"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34"/>
      <headerFooter>
        <oddHeader xml:space="preserve">&amp;R&amp;14 </oddHeader>
      </headerFooter>
    </customSheetView>
    <customSheetView guid="{2868789A-41EF-4245-B3C9-D4B5F666F8F4}"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35"/>
      <headerFooter>
        <oddHeader xml:space="preserve">&amp;R&amp;14 </oddHeader>
      </headerFooter>
    </customSheetView>
    <customSheetView guid="{D4061CCF-D275-4D76-9A0F-61EA73C6A533}"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3" orientation="portrait" r:id="rId36"/>
      <headerFooter>
        <oddHeader xml:space="preserve">&amp;R&amp;14 </oddHeader>
      </headerFooter>
    </customSheetView>
    <customSheetView guid="{EDD10121-F027-40CB-A383-1ABBBA7824D4}"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37"/>
      <headerFooter>
        <oddHeader xml:space="preserve">&amp;R&amp;14 </oddHeader>
      </headerFooter>
    </customSheetView>
    <customSheetView guid="{D6BD57F8-F6EE-4534-8181-C57064A1B98C}" scale="115" showGridLines="0" fitToPage="1" hiddenRows="1" hiddenColumns="1">
      <selection activeCell="V64" sqref="V64"/>
      <pageMargins left="0.23622047244094491" right="0.23622047244094491" top="0.74803149606299213" bottom="0.74803149606299213" header="0.31496062992125984" footer="0.31496062992125984"/>
      <printOptions horizontalCentered="1"/>
      <pageSetup paperSize="9" scale="75" orientation="portrait" r:id="rId38"/>
      <headerFooter>
        <oddHeader xml:space="preserve">&amp;R&amp;14 </oddHeader>
      </headerFooter>
    </customSheetView>
    <customSheetView guid="{277459B4-A39D-41CB-B2BE-AB6578293E76}" scale="115" showPageBreaks="1" showGridLines="0" fitToPage="1" printArea="1" hiddenRows="1" hiddenColumns="1">
      <selection activeCell="V64" sqref="V64"/>
      <pageMargins left="0.23622047244094491" right="0.23622047244094491" top="0.74803149606299213" bottom="0.74803149606299213" header="0.31496062992125984" footer="0.31496062992125984"/>
      <printOptions horizontalCentered="1"/>
      <pageSetup paperSize="9" scale="75" orientation="portrait" r:id="rId39"/>
      <headerFooter>
        <oddHeader xml:space="preserve">&amp;R&amp;14 </oddHeader>
      </headerFooter>
    </customSheetView>
  </customSheetViews>
  <mergeCells count="79">
    <mergeCell ref="F27:F29"/>
    <mergeCell ref="F44:F45"/>
    <mergeCell ref="F37:F43"/>
    <mergeCell ref="B2:S2"/>
    <mergeCell ref="B3:S3"/>
    <mergeCell ref="B4:M4"/>
    <mergeCell ref="N4:S4"/>
    <mergeCell ref="B5:C5"/>
    <mergeCell ref="H5:I5"/>
    <mergeCell ref="N5:O5"/>
    <mergeCell ref="B6:B25"/>
    <mergeCell ref="C6:C16"/>
    <mergeCell ref="H6:H21"/>
    <mergeCell ref="I6:I8"/>
    <mergeCell ref="N6:N16"/>
    <mergeCell ref="I15:I21"/>
    <mergeCell ref="L16:L21"/>
    <mergeCell ref="C17:C18"/>
    <mergeCell ref="N17:N19"/>
    <mergeCell ref="C19:C24"/>
    <mergeCell ref="H22:I22"/>
    <mergeCell ref="L22:L25"/>
    <mergeCell ref="H23:H25"/>
    <mergeCell ref="I23:I25"/>
    <mergeCell ref="R6:R10"/>
    <mergeCell ref="F7:F9"/>
    <mergeCell ref="L7:L8"/>
    <mergeCell ref="I9:I14"/>
    <mergeCell ref="L9:L15"/>
    <mergeCell ref="O9:O10"/>
    <mergeCell ref="F10:F25"/>
    <mergeCell ref="O11:O12"/>
    <mergeCell ref="R11:R16"/>
    <mergeCell ref="O13:O16"/>
    <mergeCell ref="O6:O8"/>
    <mergeCell ref="O17:O19"/>
    <mergeCell ref="R17:R19"/>
    <mergeCell ref="N20:N24"/>
    <mergeCell ref="O20:O24"/>
    <mergeCell ref="R20:R24"/>
    <mergeCell ref="R32:R33"/>
    <mergeCell ref="N25:N33"/>
    <mergeCell ref="O25:O33"/>
    <mergeCell ref="R25:R28"/>
    <mergeCell ref="B26:B32"/>
    <mergeCell ref="C26:C29"/>
    <mergeCell ref="C31:C32"/>
    <mergeCell ref="F31:F32"/>
    <mergeCell ref="H31:H35"/>
    <mergeCell ref="I31:I35"/>
    <mergeCell ref="L31:L38"/>
    <mergeCell ref="H26:I27"/>
    <mergeCell ref="H28:H30"/>
    <mergeCell ref="I28:I30"/>
    <mergeCell ref="L28:L30"/>
    <mergeCell ref="R34:S34"/>
    <mergeCell ref="N51:O51"/>
    <mergeCell ref="P51:S51"/>
    <mergeCell ref="B51:C51"/>
    <mergeCell ref="D51:M51"/>
    <mergeCell ref="B46:B48"/>
    <mergeCell ref="C46:C48"/>
    <mergeCell ref="F47:F48"/>
    <mergeCell ref="I48:I49"/>
    <mergeCell ref="B49:B50"/>
    <mergeCell ref="C49:C50"/>
    <mergeCell ref="H39:H50"/>
    <mergeCell ref="C44:C45"/>
    <mergeCell ref="F49:F50"/>
    <mergeCell ref="H52:I52"/>
    <mergeCell ref="I39:I46"/>
    <mergeCell ref="L42:L46"/>
    <mergeCell ref="B33:B45"/>
    <mergeCell ref="C33:C34"/>
    <mergeCell ref="F33:F34"/>
    <mergeCell ref="C35:C36"/>
    <mergeCell ref="H36:H38"/>
    <mergeCell ref="I36:I38"/>
    <mergeCell ref="C37:C42"/>
  </mergeCells>
  <phoneticPr fontId="7"/>
  <hyperlinks>
    <hyperlink ref="U1" location="目次!A1" display="目次へ戻る"/>
  </hyperlinks>
  <printOptions horizontalCentered="1"/>
  <pageMargins left="0.23622047244094491" right="0.23622047244094491" top="0.74803149606299213" bottom="0.74803149606299213" header="0.31496062992125984" footer="0.31496062992125984"/>
  <pageSetup paperSize="9" scale="75" orientation="portrait" r:id="rId40"/>
  <headerFooter>
    <oddHeader xml:space="preserve">&amp;R&amp;14 </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2"/>
  <sheetViews>
    <sheetView showGridLines="0" topLeftCell="C1" zoomScale="115" zoomScaleNormal="115" zoomScaleSheetLayoutView="100" workbookViewId="0">
      <selection activeCell="M18" sqref="M18"/>
    </sheetView>
  </sheetViews>
  <sheetFormatPr defaultColWidth="9" defaultRowHeight="13.5"/>
  <cols>
    <col min="1" max="2" width="11.875" style="209" customWidth="1"/>
    <col min="3" max="4" width="14.625" style="209" customWidth="1"/>
    <col min="5" max="5" width="10.625" style="209" bestFit="1" customWidth="1"/>
    <col min="6" max="6" width="6.875" style="209" customWidth="1"/>
    <col min="7" max="14" width="9" style="209"/>
    <col min="15" max="15" width="9.25" style="209" bestFit="1" customWidth="1"/>
    <col min="16" max="17" width="9" style="209"/>
    <col min="18" max="18" width="13.125" style="209" customWidth="1"/>
    <col min="19" max="19" width="13.875" style="209" customWidth="1"/>
    <col min="20" max="20" width="6.875" style="209" customWidth="1"/>
    <col min="21" max="16384" width="9" style="209"/>
  </cols>
  <sheetData>
    <row r="1" spans="1:7">
      <c r="E1" s="125" t="s">
        <v>399</v>
      </c>
    </row>
    <row r="2" spans="1:7" ht="21.75" customHeight="1">
      <c r="A2" s="209" t="s">
        <v>1200</v>
      </c>
      <c r="G2" s="209" t="s">
        <v>1200</v>
      </c>
    </row>
    <row r="3" spans="1:7" ht="21.75" customHeight="1">
      <c r="D3" s="211" t="s">
        <v>1199</v>
      </c>
    </row>
    <row r="4" spans="1:7" ht="37.5" customHeight="1">
      <c r="A4" s="99" t="s">
        <v>83</v>
      </c>
      <c r="B4" s="99" t="s">
        <v>332</v>
      </c>
      <c r="C4" s="99" t="s">
        <v>1198</v>
      </c>
      <c r="D4" s="99" t="s">
        <v>1197</v>
      </c>
    </row>
    <row r="5" spans="1:7" ht="22.5" customHeight="1">
      <c r="A5" s="99">
        <v>2010</v>
      </c>
      <c r="B5" s="99" t="s">
        <v>106</v>
      </c>
      <c r="C5" s="1176">
        <v>73.2</v>
      </c>
      <c r="D5" s="1143">
        <v>58.7</v>
      </c>
    </row>
    <row r="6" spans="1:7" ht="22.5" customHeight="1">
      <c r="A6" s="99">
        <v>2011</v>
      </c>
      <c r="B6" s="99" t="s">
        <v>107</v>
      </c>
      <c r="C6" s="400">
        <v>75.7</v>
      </c>
      <c r="D6" s="1143">
        <v>60.6</v>
      </c>
    </row>
    <row r="7" spans="1:7" ht="22.5" customHeight="1">
      <c r="A7" s="99">
        <v>2012</v>
      </c>
      <c r="B7" s="99" t="s">
        <v>108</v>
      </c>
      <c r="C7" s="1176">
        <v>76.2</v>
      </c>
      <c r="D7" s="1143">
        <v>60.8</v>
      </c>
    </row>
    <row r="8" spans="1:7" ht="22.5" customHeight="1">
      <c r="A8" s="99">
        <v>2013</v>
      </c>
      <c r="B8" s="99" t="s">
        <v>109</v>
      </c>
      <c r="C8" s="400">
        <v>77.5</v>
      </c>
      <c r="D8" s="1143">
        <v>61.9</v>
      </c>
    </row>
    <row r="9" spans="1:7" ht="22.5" customHeight="1">
      <c r="A9" s="99">
        <v>2014</v>
      </c>
      <c r="B9" s="99" t="s">
        <v>110</v>
      </c>
      <c r="C9" s="1176">
        <v>78.7</v>
      </c>
      <c r="D9" s="1143">
        <v>62.7</v>
      </c>
    </row>
    <row r="10" spans="1:7" ht="22.5" customHeight="1">
      <c r="A10" s="99">
        <v>2015</v>
      </c>
      <c r="B10" s="99" t="s">
        <v>111</v>
      </c>
      <c r="C10" s="400">
        <v>79.7</v>
      </c>
      <c r="D10" s="1143">
        <v>63.5</v>
      </c>
    </row>
    <row r="11" spans="1:7" ht="22.5" customHeight="1">
      <c r="A11" s="99">
        <v>2016</v>
      </c>
      <c r="B11" s="99" t="s">
        <v>112</v>
      </c>
      <c r="C11" s="1176">
        <v>80.400000000000006</v>
      </c>
      <c r="D11" s="1143">
        <v>64.2</v>
      </c>
    </row>
    <row r="12" spans="1:7" ht="22.5" customHeight="1">
      <c r="A12" s="99">
        <v>2017</v>
      </c>
      <c r="B12" s="99" t="s">
        <v>113</v>
      </c>
      <c r="C12" s="400">
        <v>80.900000000000006</v>
      </c>
      <c r="D12" s="1143">
        <v>64.7</v>
      </c>
    </row>
    <row r="13" spans="1:7" ht="22.5" customHeight="1">
      <c r="A13" s="99">
        <v>2018</v>
      </c>
      <c r="B13" s="99" t="s">
        <v>114</v>
      </c>
      <c r="C13" s="400">
        <v>81.599999999999994</v>
      </c>
      <c r="D13" s="1143">
        <v>65.400000000000006</v>
      </c>
    </row>
    <row r="14" spans="1:7" ht="22.5" customHeight="1">
      <c r="A14" s="99">
        <v>2019</v>
      </c>
      <c r="B14" s="99" t="s">
        <v>341</v>
      </c>
      <c r="C14" s="1144">
        <v>82.01</v>
      </c>
      <c r="D14" s="1145">
        <v>65.930000000000007</v>
      </c>
    </row>
    <row r="15" spans="1:7" ht="22.5" customHeight="1">
      <c r="A15" s="99">
        <v>2020</v>
      </c>
      <c r="B15" s="99" t="s">
        <v>116</v>
      </c>
      <c r="C15" s="400">
        <v>82.4</v>
      </c>
      <c r="D15" s="1143">
        <v>66.5</v>
      </c>
    </row>
    <row r="16" spans="1:7" ht="22.5" customHeight="1">
      <c r="A16" s="99">
        <v>2021</v>
      </c>
      <c r="B16" s="99" t="s">
        <v>366</v>
      </c>
      <c r="C16" s="400">
        <v>82.8</v>
      </c>
      <c r="D16" s="1143">
        <v>66.900000000000006</v>
      </c>
    </row>
    <row r="17" spans="1:4" ht="22.5" customHeight="1">
      <c r="A17" s="99">
        <v>2022</v>
      </c>
      <c r="B17" s="99" t="s">
        <v>367</v>
      </c>
      <c r="C17" s="1144">
        <v>83</v>
      </c>
      <c r="D17" s="1143">
        <v>67.099999999999994</v>
      </c>
    </row>
    <row r="18" spans="1:4" ht="22.5" customHeight="1">
      <c r="A18" s="99">
        <v>2023</v>
      </c>
      <c r="B18" s="99" t="s">
        <v>368</v>
      </c>
      <c r="C18" s="1144">
        <v>83</v>
      </c>
      <c r="D18" s="1143">
        <v>67.2</v>
      </c>
    </row>
    <row r="19" spans="1:4" ht="22.5" customHeight="1">
      <c r="A19" s="99">
        <v>2024</v>
      </c>
      <c r="B19" s="99" t="s">
        <v>2452</v>
      </c>
      <c r="C19" s="1144">
        <v>83.3</v>
      </c>
      <c r="D19" s="1143">
        <v>67.5</v>
      </c>
    </row>
    <row r="20" spans="1:4" ht="22.5" customHeight="1"/>
    <row r="21" spans="1:4" ht="22.5" customHeight="1"/>
    <row r="22" spans="1:4" ht="22.5" customHeight="1"/>
  </sheetData>
  <customSheetViews>
    <customSheetView guid="{7638DF67-4320-4B2E-8CED-F30400A22A6F}" scale="115" showGridLines="0" fitToPage="1" topLeftCell="C1">
      <selection activeCell="M18" sqref="M18"/>
      <colBreaks count="1" manualBreakCount="1">
        <brk id="5" max="16" man="1"/>
      </colBreaks>
      <pageMargins left="0.25" right="0.25" top="0.75" bottom="0.75" header="0.3" footer="0.3"/>
      <pageSetup paperSize="9" scale="90" orientation="landscape" horizontalDpi="300" verticalDpi="300" r:id="rId1"/>
      <headerFooter>
        <oddFooter>&amp;C- &amp;P -</oddFooter>
      </headerFooter>
    </customSheetView>
    <customSheetView guid="{D6BD57F8-F6EE-4534-8181-C57064A1B98C}" scale="115" showGridLines="0" fitToPage="1" topLeftCell="C1">
      <selection activeCell="M18" sqref="M18"/>
      <colBreaks count="1" manualBreakCount="1">
        <brk id="5" max="16" man="1"/>
      </colBreaks>
      <pageMargins left="0.25" right="0.25" top="0.75" bottom="0.75" header="0.3" footer="0.3"/>
      <pageSetup paperSize="9" scale="90" orientation="landscape" horizontalDpi="300" verticalDpi="300" r:id="rId2"/>
      <headerFooter>
        <oddFooter>&amp;C- &amp;P -</oddFooter>
      </headerFooter>
    </customSheetView>
    <customSheetView guid="{277459B4-A39D-41CB-B2BE-AB6578293E76}" scale="115" showGridLines="0" fitToPage="1" printArea="1" topLeftCell="C1">
      <selection activeCell="M18" sqref="M18"/>
      <colBreaks count="1" manualBreakCount="1">
        <brk id="5" max="16" man="1"/>
      </colBreaks>
      <pageMargins left="0.25" right="0.25" top="0.75" bottom="0.75" header="0.3" footer="0.3"/>
      <pageSetup paperSize="9" scale="90" orientation="landscape" horizontalDpi="300" verticalDpi="300" r:id="rId3"/>
      <headerFooter>
        <oddFooter>&amp;C- &amp;P -</oddFooter>
      </headerFooter>
    </customSheetView>
  </customSheetViews>
  <phoneticPr fontId="7"/>
  <hyperlinks>
    <hyperlink ref="E1" location="目次!A1" display="目次へ戻る"/>
  </hyperlinks>
  <pageMargins left="0.25" right="0.25" top="0.75" bottom="0.75" header="0.3" footer="0.3"/>
  <pageSetup paperSize="9" scale="90" orientation="landscape" horizontalDpi="300" verticalDpi="300" r:id="rId4"/>
  <headerFooter>
    <oddFooter>&amp;C- &amp;P -</oddFooter>
  </headerFooter>
  <colBreaks count="1" manualBreakCount="1">
    <brk id="5" max="16" man="1"/>
  </colBreaks>
  <drawing r:id="rId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1"/>
  <sheetViews>
    <sheetView showGridLines="0" zoomScale="115" zoomScaleNormal="115" zoomScaleSheetLayoutView="100" workbookViewId="0">
      <selection activeCell="E17" sqref="E17"/>
    </sheetView>
  </sheetViews>
  <sheetFormatPr defaultColWidth="9" defaultRowHeight="13.5"/>
  <cols>
    <col min="1" max="2" width="11.875" style="209" customWidth="1"/>
    <col min="3" max="3" width="14.625" style="553" customWidth="1"/>
    <col min="4" max="4" width="10.625" style="209" bestFit="1" customWidth="1"/>
    <col min="5" max="5" width="6.875" style="209" customWidth="1"/>
    <col min="6" max="13" width="9" style="209"/>
    <col min="14" max="14" width="9.25" style="209" bestFit="1" customWidth="1"/>
    <col min="15" max="16" width="9" style="209"/>
    <col min="17" max="17" width="13.125" style="209" customWidth="1"/>
    <col min="18" max="18" width="13.875" style="209" customWidth="1"/>
    <col min="19" max="19" width="6.875" style="209" customWidth="1"/>
    <col min="20" max="16384" width="9" style="209"/>
  </cols>
  <sheetData>
    <row r="1" spans="1:6">
      <c r="D1" s="271" t="s">
        <v>399</v>
      </c>
    </row>
    <row r="2" spans="1:6" ht="21.75" customHeight="1">
      <c r="A2" s="209" t="s">
        <v>1202</v>
      </c>
      <c r="F2" s="209" t="s">
        <v>1202</v>
      </c>
    </row>
    <row r="3" spans="1:6" ht="21.75" customHeight="1"/>
    <row r="4" spans="1:6" ht="37.5" customHeight="1">
      <c r="A4" s="50" t="s">
        <v>343</v>
      </c>
      <c r="B4" s="50" t="s">
        <v>344</v>
      </c>
      <c r="C4" s="554" t="s">
        <v>1201</v>
      </c>
    </row>
    <row r="5" spans="1:6" ht="22.5" customHeight="1">
      <c r="A5" s="50">
        <v>2010</v>
      </c>
      <c r="B5" s="51" t="s">
        <v>1093</v>
      </c>
      <c r="C5" s="307">
        <v>1526</v>
      </c>
    </row>
    <row r="6" spans="1:6" ht="22.5" customHeight="1">
      <c r="A6" s="51">
        <v>2011</v>
      </c>
      <c r="B6" s="51" t="s">
        <v>1092</v>
      </c>
      <c r="C6" s="555">
        <v>1488</v>
      </c>
    </row>
    <row r="7" spans="1:6" ht="22.5" customHeight="1">
      <c r="A7" s="51">
        <v>2012</v>
      </c>
      <c r="B7" s="51" t="s">
        <v>1091</v>
      </c>
      <c r="C7" s="556">
        <v>1851</v>
      </c>
    </row>
    <row r="8" spans="1:6" ht="30" customHeight="1">
      <c r="A8" s="51">
        <v>2013</v>
      </c>
      <c r="B8" s="51" t="s">
        <v>1090</v>
      </c>
      <c r="C8" s="555">
        <v>2053</v>
      </c>
    </row>
    <row r="9" spans="1:6" ht="22.5" customHeight="1">
      <c r="A9" s="51">
        <v>2014</v>
      </c>
      <c r="B9" s="51" t="s">
        <v>1089</v>
      </c>
      <c r="C9" s="556">
        <v>1922</v>
      </c>
    </row>
    <row r="10" spans="1:6" ht="22.5" customHeight="1">
      <c r="A10" s="51">
        <v>2015</v>
      </c>
      <c r="B10" s="51" t="s">
        <v>1088</v>
      </c>
      <c r="C10" s="555">
        <v>1894</v>
      </c>
    </row>
    <row r="11" spans="1:6" ht="22.5" customHeight="1">
      <c r="A11" s="51">
        <v>2016</v>
      </c>
      <c r="B11" s="51" t="s">
        <v>1087</v>
      </c>
      <c r="C11" s="556">
        <v>1950</v>
      </c>
    </row>
    <row r="12" spans="1:6" ht="22.5" customHeight="1">
      <c r="A12" s="51">
        <v>2017</v>
      </c>
      <c r="B12" s="51" t="s">
        <v>1086</v>
      </c>
      <c r="C12" s="555">
        <v>1676</v>
      </c>
    </row>
    <row r="13" spans="1:6" ht="22.5" customHeight="1">
      <c r="A13" s="51">
        <v>2018</v>
      </c>
      <c r="B13" s="51" t="s">
        <v>1085</v>
      </c>
      <c r="C13" s="555">
        <v>1796</v>
      </c>
    </row>
    <row r="14" spans="1:6" ht="22.5" customHeight="1">
      <c r="A14" s="51">
        <v>2019</v>
      </c>
      <c r="B14" s="51" t="s">
        <v>1152</v>
      </c>
      <c r="C14" s="555">
        <v>1631</v>
      </c>
    </row>
    <row r="15" spans="1:6" ht="22.5" customHeight="1">
      <c r="A15" s="51">
        <v>2020</v>
      </c>
      <c r="B15" s="51" t="s">
        <v>1151</v>
      </c>
      <c r="C15" s="555">
        <v>1524</v>
      </c>
    </row>
    <row r="16" spans="1:6" ht="22.5" customHeight="1">
      <c r="A16" s="295">
        <v>2021</v>
      </c>
      <c r="B16" s="295" t="s">
        <v>1150</v>
      </c>
      <c r="C16" s="555">
        <v>1572</v>
      </c>
    </row>
    <row r="17" spans="1:3" ht="22.5" customHeight="1">
      <c r="A17" s="295">
        <v>2022</v>
      </c>
      <c r="B17" s="295" t="s">
        <v>1268</v>
      </c>
      <c r="C17" s="307">
        <v>1466</v>
      </c>
    </row>
    <row r="18" spans="1:3" ht="22.5" customHeight="1">
      <c r="A18" s="305">
        <v>2023</v>
      </c>
      <c r="B18" s="305" t="s">
        <v>1603</v>
      </c>
      <c r="C18" s="307">
        <v>1263</v>
      </c>
    </row>
    <row r="19" spans="1:3" ht="22.5" customHeight="1"/>
    <row r="20" spans="1:3" ht="22.5" customHeight="1"/>
    <row r="21" spans="1:3" ht="22.5" customHeight="1"/>
  </sheetData>
  <customSheetViews>
    <customSheetView guid="{7638DF67-4320-4B2E-8CED-F30400A22A6F}" showGridLines="0" printArea="1">
      <selection activeCell="C17" sqref="C17"/>
      <colBreaks count="1" manualBreakCount="1">
        <brk id="4" max="18" man="1"/>
      </colBreaks>
      <pageMargins left="0.25" right="0.25" top="0.75" bottom="0.75" header="0.3" footer="0.3"/>
      <pageSetup paperSize="9" scale="85" orientation="portrait" horizontalDpi="300" verticalDpi="300" r:id="rId1"/>
      <headerFooter>
        <oddFooter>&amp;C- &amp;P -</oddFooter>
      </headerFooter>
    </customSheetView>
    <customSheetView guid="{033C36F7-E1E4-46BF-954B-BBA7310CE75C}" showGridLines="0">
      <selection activeCell="C17" sqref="C17"/>
      <colBreaks count="1" manualBreakCount="1">
        <brk id="4" max="18" man="1"/>
      </colBreaks>
      <pageMargins left="0.25" right="0.25" top="0.75" bottom="0.75" header="0.3" footer="0.3"/>
      <pageSetup paperSize="9" scale="85" orientation="portrait" horizontalDpi="300" verticalDpi="300" r:id="rId2"/>
      <headerFooter>
        <oddFooter>&amp;C- &amp;P -</oddFooter>
      </headerFooter>
    </customSheetView>
    <customSheetView guid="{36472B0F-2A8F-4437-8A5B-DB8B4B6E968E}" showGridLines="0" printArea="1">
      <selection activeCell="I23" sqref="I23"/>
      <colBreaks count="1" manualBreakCount="1">
        <brk id="4" max="18" man="1"/>
      </colBreaks>
      <pageMargins left="0.25" right="0.25" top="0.75" bottom="0.75" header="0.3" footer="0.3"/>
      <pageSetup paperSize="9" scale="85" orientation="portrait" horizontalDpi="300" verticalDpi="300" r:id="rId3"/>
      <headerFooter>
        <oddFooter>&amp;C- &amp;P -</oddFooter>
      </headerFooter>
    </customSheetView>
    <customSheetView guid="{2D0A6E8D-0408-4801-8FAA-C5FD88FF0EC2}" showGridLines="0">
      <selection activeCell="C17" sqref="C17"/>
      <colBreaks count="1" manualBreakCount="1">
        <brk id="4" max="18" man="1"/>
      </colBreaks>
      <pageMargins left="0.25" right="0.25" top="0.75" bottom="0.75" header="0.3" footer="0.3"/>
      <pageSetup paperSize="9" scale="85" orientation="portrait" horizontalDpi="300" verticalDpi="300" r:id="rId4"/>
      <headerFooter>
        <oddFooter>&amp;C- &amp;P -</oddFooter>
      </headerFooter>
    </customSheetView>
    <customSheetView guid="{CCAE2F8D-A096-471A-A5DB-761473E75C80}" showGridLines="0" printArea="1">
      <selection activeCell="C17" sqref="C17"/>
      <colBreaks count="1" manualBreakCount="1">
        <brk id="4" max="18" man="1"/>
      </colBreaks>
      <pageMargins left="0.25" right="0.25" top="0.75" bottom="0.75" header="0.3" footer="0.3"/>
      <pageSetup paperSize="9" scale="85" orientation="portrait" horizontalDpi="300" verticalDpi="300" r:id="rId5"/>
      <headerFooter>
        <oddFooter>&amp;C- &amp;P -</oddFooter>
      </headerFooter>
    </customSheetView>
    <customSheetView guid="{A70FDA42-82B2-4F14-8984-2E2044C05861}" showGridLines="0">
      <selection activeCell="C17" sqref="C17"/>
      <colBreaks count="1" manualBreakCount="1">
        <brk id="4" max="18" man="1"/>
      </colBreaks>
      <pageMargins left="0.25" right="0.25" top="0.75" bottom="0.75" header="0.3" footer="0.3"/>
      <pageSetup paperSize="9" scale="85" orientation="portrait" horizontalDpi="300" verticalDpi="300" r:id="rId6"/>
      <headerFooter>
        <oddFooter>&amp;C- &amp;P -</oddFooter>
      </headerFooter>
    </customSheetView>
    <customSheetView guid="{F8F8F397-D6A3-4BD0-9E53-3D39483D1CBF}" showGridLines="0">
      <selection activeCell="C17" sqref="C17"/>
      <colBreaks count="1" manualBreakCount="1">
        <brk id="4" max="18" man="1"/>
      </colBreaks>
      <pageMargins left="0.25" right="0.25" top="0.75" bottom="0.75" header="0.3" footer="0.3"/>
      <pageSetup paperSize="9" scale="85" orientation="portrait" horizontalDpi="300" verticalDpi="300" r:id="rId7"/>
      <headerFooter>
        <oddFooter>&amp;C- &amp;P -</oddFooter>
      </headerFooter>
    </customSheetView>
    <customSheetView guid="{D673FFEC-E07D-49B9-A0FC-BCF5FDFD2C67}" showGridLines="0">
      <selection activeCell="I23" sqref="I23"/>
      <colBreaks count="1" manualBreakCount="1">
        <brk id="4" max="18" man="1"/>
      </colBreaks>
      <pageMargins left="0.25" right="0.25" top="0.75" bottom="0.75" header="0.3" footer="0.3"/>
      <pageSetup paperSize="9" scale="85" orientation="portrait" horizontalDpi="300" verticalDpi="300" r:id="rId8"/>
      <headerFooter>
        <oddFooter>&amp;C- &amp;P -</oddFooter>
      </headerFooter>
    </customSheetView>
    <customSheetView guid="{EE98275F-E3BA-4A7E-BE2A-0F7F35847352}" showGridLines="0" printArea="1">
      <selection activeCell="I23" sqref="I23"/>
      <colBreaks count="1" manualBreakCount="1">
        <brk id="4" max="18" man="1"/>
      </colBreaks>
      <pageMargins left="0.25" right="0.25" top="0.75" bottom="0.75" header="0.3" footer="0.3"/>
      <pageSetup paperSize="9" scale="85" orientation="portrait" horizontalDpi="300" verticalDpi="300" r:id="rId9"/>
      <headerFooter>
        <oddFooter>&amp;C- &amp;P -</oddFooter>
      </headerFooter>
    </customSheetView>
    <customSheetView guid="{97E03D02-D480-4666-A6E1-59D4144B3FD9}" showGridLines="0" printArea="1">
      <selection activeCell="C17" sqref="C17"/>
      <colBreaks count="1" manualBreakCount="1">
        <brk id="4" max="18" man="1"/>
      </colBreaks>
      <pageMargins left="0.25" right="0.25" top="0.75" bottom="0.75" header="0.3" footer="0.3"/>
      <pageSetup paperSize="9" scale="85" orientation="portrait" horizontalDpi="300" verticalDpi="300" r:id="rId10"/>
      <headerFooter>
        <oddFooter>&amp;C- &amp;P -</oddFooter>
      </headerFooter>
    </customSheetView>
    <customSheetView guid="{9A3FFD83-48B2-47DA-8A5E-53892F5AF928}" showGridLines="0" printArea="1">
      <selection activeCell="C17" sqref="C17"/>
      <colBreaks count="1" manualBreakCount="1">
        <brk id="4" max="18" man="1"/>
      </colBreaks>
      <pageMargins left="0.25" right="0.25" top="0.75" bottom="0.75" header="0.3" footer="0.3"/>
      <pageSetup paperSize="9" scale="85" orientation="portrait" horizontalDpi="300" verticalDpi="300" r:id="rId11"/>
      <headerFooter>
        <oddFooter>&amp;C- &amp;P -</oddFooter>
      </headerFooter>
    </customSheetView>
    <customSheetView guid="{717D5D0E-03BD-42FE-B02F-A9FF9CADF1A5}" showGridLines="0">
      <selection activeCell="C17" sqref="C17"/>
      <colBreaks count="1" manualBreakCount="1">
        <brk id="4" max="18" man="1"/>
      </colBreaks>
      <pageMargins left="0.25" right="0.25" top="0.75" bottom="0.75" header="0.3" footer="0.3"/>
      <pageSetup paperSize="9" scale="85" orientation="portrait" horizontalDpi="300" verticalDpi="300" r:id="rId12"/>
      <headerFooter>
        <oddFooter>&amp;C- &amp;P -</oddFooter>
      </headerFooter>
    </customSheetView>
    <customSheetView guid="{30A2590E-B68F-488E-B4E2-55E3D8A53AAC}" showGridLines="0">
      <colBreaks count="1" manualBreakCount="1">
        <brk id="4" max="18" man="1"/>
      </colBreaks>
      <pageMargins left="0.25" right="0.25" top="0.75" bottom="0.75" header="0.3" footer="0.3"/>
      <pageSetup paperSize="9" scale="85" orientation="portrait" horizontalDpi="300" verticalDpi="300" r:id="rId13"/>
      <headerFooter>
        <oddFooter>&amp;C- &amp;P -</oddFooter>
      </headerFooter>
    </customSheetView>
    <customSheetView guid="{031DD57E-C293-423A-8DF7-B2FDC9241663}" showGridLines="0">
      <colBreaks count="1" manualBreakCount="1">
        <brk id="4" max="18" man="1"/>
      </colBreaks>
      <pageMargins left="0.25" right="0.25" top="0.75" bottom="0.75" header="0.3" footer="0.3"/>
      <pageSetup paperSize="9" scale="85" orientation="portrait" horizontalDpi="300" verticalDpi="300" r:id="rId14"/>
      <headerFooter>
        <oddFooter>&amp;C- &amp;P -</oddFooter>
      </headerFooter>
    </customSheetView>
    <customSheetView guid="{F9B3178F-FE3C-420E-BE2A-18A94A5552B8}" showGridLines="0">
      <colBreaks count="1" manualBreakCount="1">
        <brk id="4" max="18" man="1"/>
      </colBreaks>
      <pageMargins left="0.25" right="0.25" top="0.75" bottom="0.75" header="0.3" footer="0.3"/>
      <pageSetup paperSize="9" scale="85" orientation="portrait" horizontalDpi="300" verticalDpi="300" r:id="rId15"/>
      <headerFooter>
        <oddFooter>&amp;C- &amp;P -</oddFooter>
      </headerFooter>
    </customSheetView>
    <customSheetView guid="{F314B098-4B95-4B92-8423-CB04A69922DF}" showGridLines="0" printArea="1">
      <selection activeCell="C17" sqref="C17"/>
      <colBreaks count="1" manualBreakCount="1">
        <brk id="4" max="18" man="1"/>
      </colBreaks>
      <pageMargins left="0.25" right="0.25" top="0.75" bottom="0.75" header="0.3" footer="0.3"/>
      <pageSetup paperSize="9" scale="85" orientation="portrait" horizontalDpi="300" verticalDpi="300" r:id="rId16"/>
      <headerFooter>
        <oddFooter>&amp;C- &amp;P -</oddFooter>
      </headerFooter>
    </customSheetView>
    <customSheetView guid="{BBA60712-7519-46EB-A3CF-B043CF2D8D90}" showGridLines="0" printArea="1">
      <selection activeCell="C17" sqref="C17"/>
      <colBreaks count="1" manualBreakCount="1">
        <brk id="4" max="18" man="1"/>
      </colBreaks>
      <pageMargins left="0.25" right="0.25" top="0.75" bottom="0.75" header="0.3" footer="0.3"/>
      <pageSetup paperSize="9" scale="85" orientation="portrait" horizontalDpi="300" verticalDpi="300" r:id="rId17"/>
      <headerFooter>
        <oddFooter>&amp;C- &amp;P -</oddFooter>
      </headerFooter>
    </customSheetView>
    <customSheetView guid="{FAEA9D20-506D-4159-8291-B8ED06C29A08}" showGridLines="0">
      <selection activeCell="C17" sqref="C17"/>
      <colBreaks count="1" manualBreakCount="1">
        <brk id="4" max="18" man="1"/>
      </colBreaks>
      <pageMargins left="0.25" right="0.25" top="0.75" bottom="0.75" header="0.3" footer="0.3"/>
      <pageSetup paperSize="9" scale="85" orientation="portrait" horizontalDpi="300" verticalDpi="300" r:id="rId18"/>
      <headerFooter>
        <oddFooter>&amp;C- &amp;P -</oddFooter>
      </headerFooter>
    </customSheetView>
    <customSheetView guid="{499C3B7B-ECFB-4FFB-BA0B-0B7B9DCC326F}" showGridLines="0" printArea="1">
      <selection activeCell="C17" sqref="C17"/>
      <colBreaks count="1" manualBreakCount="1">
        <brk id="4" max="18" man="1"/>
      </colBreaks>
      <pageMargins left="0.25" right="0.25" top="0.75" bottom="0.75" header="0.3" footer="0.3"/>
      <pageSetup paperSize="9" scale="85" orientation="portrait" horizontalDpi="300" verticalDpi="300" r:id="rId19"/>
      <headerFooter>
        <oddFooter>&amp;C- &amp;P -</oddFooter>
      </headerFooter>
    </customSheetView>
    <customSheetView guid="{582EB886-5348-41F7-B6C3-7D5782D3ACD9}" showGridLines="0">
      <selection activeCell="C17" sqref="C17"/>
      <colBreaks count="1" manualBreakCount="1">
        <brk id="4" max="18" man="1"/>
      </colBreaks>
      <pageMargins left="0.25" right="0.25" top="0.75" bottom="0.75" header="0.3" footer="0.3"/>
      <pageSetup paperSize="9" scale="85" orientation="portrait" horizontalDpi="300" verticalDpi="300" r:id="rId20"/>
      <headerFooter>
        <oddFooter>&amp;C- &amp;P -</oddFooter>
      </headerFooter>
    </customSheetView>
    <customSheetView guid="{67A28A89-E198-4A6E-809F-7C1EE1D592B0}" showGridLines="0" printArea="1">
      <colBreaks count="1" manualBreakCount="1">
        <brk id="4" max="18" man="1"/>
      </colBreaks>
      <pageMargins left="0.25" right="0.25" top="0.75" bottom="0.75" header="0.3" footer="0.3"/>
      <pageSetup paperSize="9" scale="85" orientation="portrait" horizontalDpi="300" verticalDpi="300" r:id="rId21"/>
      <headerFooter>
        <oddFooter>&amp;C- &amp;P -</oddFooter>
      </headerFooter>
    </customSheetView>
    <customSheetView guid="{CED0B8D9-B004-48AD-A858-70C151F3F6A0}" showGridLines="0">
      <colBreaks count="1" manualBreakCount="1">
        <brk id="4" max="18" man="1"/>
      </colBreaks>
      <pageMargins left="0.25" right="0.25" top="0.75" bottom="0.75" header="0.3" footer="0.3"/>
      <pageSetup paperSize="9" scale="85" orientation="portrait" horizontalDpi="300" verticalDpi="300" r:id="rId22"/>
      <headerFooter>
        <oddFooter>&amp;C- &amp;P -</oddFooter>
      </headerFooter>
    </customSheetView>
    <customSheetView guid="{76A99285-706C-47CC-88FC-63EDE717FCB7}" showGridLines="0">
      <colBreaks count="1" manualBreakCount="1">
        <brk id="4" max="18" man="1"/>
      </colBreaks>
      <pageMargins left="0.25" right="0.25" top="0.75" bottom="0.75" header="0.3" footer="0.3"/>
      <pageSetup paperSize="9" scale="85" orientation="portrait" horizontalDpi="300" verticalDpi="300" r:id="rId23"/>
      <headerFooter>
        <oddFooter>&amp;C- &amp;P -</oddFooter>
      </headerFooter>
    </customSheetView>
    <customSheetView guid="{00865AC3-5823-4499-87D6-A32864153DFC}" showGridLines="0">
      <colBreaks count="1" manualBreakCount="1">
        <brk id="4" max="18" man="1"/>
      </colBreaks>
      <pageMargins left="0.25" right="0.25" top="0.75" bottom="0.75" header="0.3" footer="0.3"/>
      <pageSetup paperSize="9" scale="85" orientation="portrait" horizontalDpi="300" verticalDpi="300" r:id="rId24"/>
      <headerFooter>
        <oddFooter>&amp;C- &amp;P -</oddFooter>
      </headerFooter>
    </customSheetView>
    <customSheetView guid="{441DB8A6-A33C-419D-875A-3F2FFBE6E0E8}" showGridLines="0">
      <colBreaks count="1" manualBreakCount="1">
        <brk id="4" max="18" man="1"/>
      </colBreaks>
      <pageMargins left="0.25" right="0.25" top="0.75" bottom="0.75" header="0.3" footer="0.3"/>
      <pageSetup paperSize="9" scale="85" orientation="portrait" horizontalDpi="300" verticalDpi="300" r:id="rId25"/>
      <headerFooter>
        <oddFooter>&amp;C- &amp;P -</oddFooter>
      </headerFooter>
    </customSheetView>
    <customSheetView guid="{2BC28E4B-9C81-4843-8B55-63150A8DD92B}" showGridLines="0">
      <colBreaks count="1" manualBreakCount="1">
        <brk id="4" max="18" man="1"/>
      </colBreaks>
      <pageMargins left="0.25" right="0.25" top="0.75" bottom="0.75" header="0.3" footer="0.3"/>
      <pageSetup paperSize="9" scale="85" orientation="portrait" horizontalDpi="300" verticalDpi="300" r:id="rId26"/>
      <headerFooter>
        <oddFooter>&amp;C- &amp;P -</oddFooter>
      </headerFooter>
    </customSheetView>
    <customSheetView guid="{CEC8D9A4-667A-441A-B348-38BA69B851DA}" showGridLines="0">
      <colBreaks count="1" manualBreakCount="1">
        <brk id="4" max="18" man="1"/>
      </colBreaks>
      <pageMargins left="0.25" right="0.25" top="0.75" bottom="0.75" header="0.3" footer="0.3"/>
      <pageSetup paperSize="9" scale="85" orientation="portrait" horizontalDpi="300" verticalDpi="300" r:id="rId27"/>
      <headerFooter>
        <oddFooter>&amp;C- &amp;P -</oddFooter>
      </headerFooter>
    </customSheetView>
    <customSheetView guid="{84F041DC-148A-40FE-A6D1-68C2D054DF55}" showGridLines="0">
      <colBreaks count="1" manualBreakCount="1">
        <brk id="4" max="18" man="1"/>
      </colBreaks>
      <pageMargins left="0.25" right="0.25" top="0.75" bottom="0.75" header="0.3" footer="0.3"/>
      <pageSetup paperSize="9" scale="85" orientation="portrait" horizontalDpi="300" verticalDpi="300" r:id="rId28"/>
      <headerFooter>
        <oddFooter>&amp;C- &amp;P -</oddFooter>
      </headerFooter>
    </customSheetView>
    <customSheetView guid="{EA8DD5C4-37CD-4D83-93C6-8AAE3FA22626}" showGridLines="0">
      <colBreaks count="1" manualBreakCount="1">
        <brk id="4" max="18" man="1"/>
      </colBreaks>
      <pageMargins left="0.25" right="0.25" top="0.75" bottom="0.75" header="0.3" footer="0.3"/>
      <pageSetup paperSize="9" scale="85" orientation="portrait" horizontalDpi="300" verticalDpi="300" r:id="rId29"/>
      <headerFooter>
        <oddFooter>&amp;C- &amp;P -</oddFooter>
      </headerFooter>
    </customSheetView>
    <customSheetView guid="{EB719729-E4E7-4A6B-A0F2-B45634A8A39C}" showGridLines="0">
      <colBreaks count="1" manualBreakCount="1">
        <brk id="4" max="18" man="1"/>
      </colBreaks>
      <pageMargins left="0.25" right="0.25" top="0.75" bottom="0.75" header="0.3" footer="0.3"/>
      <pageSetup paperSize="9" scale="85" orientation="portrait" horizontalDpi="300" verticalDpi="300" r:id="rId30"/>
      <headerFooter>
        <oddFooter>&amp;C- &amp;P -</oddFooter>
      </headerFooter>
    </customSheetView>
    <customSheetView guid="{3BCE3315-BEC0-4AD9-A818-0BC0D795FE7B}" showGridLines="0" printArea="1">
      <colBreaks count="1" manualBreakCount="1">
        <brk id="4" max="18" man="1"/>
      </colBreaks>
      <pageMargins left="0.25" right="0.25" top="0.75" bottom="0.75" header="0.3" footer="0.3"/>
      <pageSetup paperSize="9" scale="85" orientation="portrait" horizontalDpi="300" verticalDpi="300" r:id="rId31"/>
      <headerFooter>
        <oddFooter>&amp;C- &amp;P -</oddFooter>
      </headerFooter>
    </customSheetView>
    <customSheetView guid="{D5E8139D-26D3-42E5-96BB-6121322C48CB}" showGridLines="0">
      <colBreaks count="1" manualBreakCount="1">
        <brk id="4" max="18" man="1"/>
      </colBreaks>
      <pageMargins left="0.25" right="0.25" top="0.75" bottom="0.75" header="0.3" footer="0.3"/>
      <pageSetup paperSize="9" scale="85" orientation="portrait" horizontalDpi="300" verticalDpi="300" r:id="rId32"/>
      <headerFooter>
        <oddFooter>&amp;C- &amp;P -</oddFooter>
      </headerFooter>
    </customSheetView>
    <customSheetView guid="{A7A537DD-3639-4028-8374-24EF93F7F50D}" showGridLines="0" printArea="1">
      <selection activeCell="C17" sqref="C17"/>
      <colBreaks count="1" manualBreakCount="1">
        <brk id="4" max="18" man="1"/>
      </colBreaks>
      <pageMargins left="0.25" right="0.25" top="0.75" bottom="0.75" header="0.3" footer="0.3"/>
      <pageSetup paperSize="9" scale="85" orientation="portrait" horizontalDpi="300" verticalDpi="300" r:id="rId33"/>
      <headerFooter>
        <oddFooter>&amp;C- &amp;P -</oddFooter>
      </headerFooter>
    </customSheetView>
    <customSheetView guid="{0B51740E-E870-447D-82CF-F9426A0FDB8A}" showGridLines="0">
      <selection activeCell="C17" sqref="C17"/>
      <colBreaks count="1" manualBreakCount="1">
        <brk id="4" max="18" man="1"/>
      </colBreaks>
      <pageMargins left="0.25" right="0.25" top="0.75" bottom="0.75" header="0.3" footer="0.3"/>
      <pageSetup paperSize="9" scale="85" orientation="portrait" horizontalDpi="300" verticalDpi="300" r:id="rId34"/>
      <headerFooter>
        <oddFooter>&amp;C- &amp;P -</oddFooter>
      </headerFooter>
    </customSheetView>
    <customSheetView guid="{B25978DA-B72A-4DF3-B7F6-0B7323E18582}" showGridLines="0">
      <selection activeCell="C17" sqref="C17"/>
      <colBreaks count="1" manualBreakCount="1">
        <brk id="4" max="18" man="1"/>
      </colBreaks>
      <pageMargins left="0.25" right="0.25" top="0.75" bottom="0.75" header="0.3" footer="0.3"/>
      <pageSetup paperSize="9" scale="85" orientation="portrait" horizontalDpi="300" verticalDpi="300" r:id="rId35"/>
      <headerFooter>
        <oddFooter>&amp;C- &amp;P -</oddFooter>
      </headerFooter>
    </customSheetView>
    <customSheetView guid="{1FD8CC80-ABBD-4004-965D-7C3A94C6060A}" showGridLines="0" printArea="1">
      <colBreaks count="1" manualBreakCount="1">
        <brk id="4" max="18" man="1"/>
      </colBreaks>
      <pageMargins left="0.25" right="0.25" top="0.75" bottom="0.75" header="0.3" footer="0.3"/>
      <pageSetup paperSize="9" scale="85" orientation="portrait" horizontalDpi="300" verticalDpi="300" r:id="rId36"/>
      <headerFooter>
        <oddFooter>&amp;C- &amp;P -</oddFooter>
      </headerFooter>
    </customSheetView>
    <customSheetView guid="{4B3B3520-A8B7-4246-A658-5E3046C11156}" showGridLines="0" printArea="1">
      <colBreaks count="1" manualBreakCount="1">
        <brk id="4" max="18" man="1"/>
      </colBreaks>
      <pageMargins left="0.25" right="0.25" top="0.75" bottom="0.75" header="0.3" footer="0.3"/>
      <pageSetup paperSize="9" scale="85" orientation="portrait" horizontalDpi="300" verticalDpi="300" r:id="rId37"/>
      <headerFooter>
        <oddFooter>&amp;C- &amp;P -</oddFooter>
      </headerFooter>
    </customSheetView>
    <customSheetView guid="{8AC86257-3275-45B0-9EB5-FCC978284538}" showGridLines="0">
      <selection activeCell="C17" sqref="C17"/>
      <colBreaks count="1" manualBreakCount="1">
        <brk id="4" max="18" man="1"/>
      </colBreaks>
      <pageMargins left="0.25" right="0.25" top="0.75" bottom="0.75" header="0.3" footer="0.3"/>
      <pageSetup paperSize="9" scale="85" orientation="portrait" horizontalDpi="300" verticalDpi="300" r:id="rId38"/>
      <headerFooter>
        <oddFooter>&amp;C- &amp;P -</oddFooter>
      </headerFooter>
    </customSheetView>
    <customSheetView guid="{E45D6C9F-29CA-4814-BB11-FCF7794E8FD9}" showGridLines="0" printArea="1">
      <selection activeCell="C17" sqref="C17"/>
      <colBreaks count="1" manualBreakCount="1">
        <brk id="4" max="18" man="1"/>
      </colBreaks>
      <pageMargins left="0.25" right="0.25" top="0.75" bottom="0.75" header="0.3" footer="0.3"/>
      <pageSetup paperSize="9" scale="85" orientation="portrait" horizontalDpi="300" verticalDpi="300" r:id="rId39"/>
      <headerFooter>
        <oddFooter>&amp;C- &amp;P -</oddFooter>
      </headerFooter>
    </customSheetView>
    <customSheetView guid="{8B4E2514-D1F2-4DC0-817C-9C588D7DCCCB}" showGridLines="0" printArea="1">
      <selection activeCell="I23" sqref="I23"/>
      <colBreaks count="1" manualBreakCount="1">
        <brk id="4" max="18" man="1"/>
      </colBreaks>
      <pageMargins left="0.25" right="0.25" top="0.75" bottom="0.75" header="0.3" footer="0.3"/>
      <pageSetup paperSize="9" scale="85" orientation="portrait" horizontalDpi="300" verticalDpi="300" r:id="rId40"/>
      <headerFooter>
        <oddFooter>&amp;C- &amp;P -</oddFooter>
      </headerFooter>
    </customSheetView>
    <customSheetView guid="{C0326AA0-4A84-4874-8CF5-FBF582EDE8E4}" showGridLines="0" printArea="1">
      <selection activeCell="I23" sqref="I23"/>
      <colBreaks count="1" manualBreakCount="1">
        <brk id="4" max="18" man="1"/>
      </colBreaks>
      <pageMargins left="0.25" right="0.25" top="0.75" bottom="0.75" header="0.3" footer="0.3"/>
      <pageSetup paperSize="9" scale="85" orientation="portrait" horizontalDpi="300" verticalDpi="300" r:id="rId41"/>
      <headerFooter>
        <oddFooter>&amp;C- &amp;P -</oddFooter>
      </headerFooter>
    </customSheetView>
    <customSheetView guid="{59B93C71-A242-4D48-B468-4BF3F954629F}" showGridLines="0" printArea="1">
      <selection activeCell="C17" sqref="C17"/>
      <colBreaks count="1" manualBreakCount="1">
        <brk id="4" max="18" man="1"/>
      </colBreaks>
      <pageMargins left="0.25" right="0.25" top="0.75" bottom="0.75" header="0.3" footer="0.3"/>
      <pageSetup paperSize="9" scale="85" orientation="portrait" horizontalDpi="300" verticalDpi="300" r:id="rId42"/>
      <headerFooter>
        <oddFooter>&amp;C- &amp;P -</oddFooter>
      </headerFooter>
    </customSheetView>
    <customSheetView guid="{1E58E4D1-4C75-4B8C-BEB1-17A46DD86746}" showGridLines="0">
      <selection activeCell="C17" sqref="C17"/>
      <colBreaks count="1" manualBreakCount="1">
        <brk id="4" max="18" man="1"/>
      </colBreaks>
      <pageMargins left="0.25" right="0.25" top="0.75" bottom="0.75" header="0.3" footer="0.3"/>
      <pageSetup paperSize="9" scale="85" orientation="portrait" horizontalDpi="300" verticalDpi="300" r:id="rId43"/>
      <headerFooter>
        <oddFooter>&amp;C- &amp;P -</oddFooter>
      </headerFooter>
    </customSheetView>
    <customSheetView guid="{D71B0015-E1E5-4683-BC96-4B8372B0A92C}" showGridLines="0" printArea="1">
      <selection activeCell="C17" sqref="C17"/>
      <colBreaks count="1" manualBreakCount="1">
        <brk id="4" max="18" man="1"/>
      </colBreaks>
      <pageMargins left="0.25" right="0.25" top="0.75" bottom="0.75" header="0.3" footer="0.3"/>
      <pageSetup paperSize="9" scale="85" orientation="portrait" horizontalDpi="300" verticalDpi="300" r:id="rId44"/>
      <headerFooter>
        <oddFooter>&amp;C- &amp;P -</oddFooter>
      </headerFooter>
    </customSheetView>
    <customSheetView guid="{7A9295A9-5D4A-4252-8AE5-EAA229FB3161}" showGridLines="0" printArea="1">
      <selection activeCell="C17" sqref="C17"/>
      <colBreaks count="1" manualBreakCount="1">
        <brk id="4" max="18" man="1"/>
      </colBreaks>
      <pageMargins left="0.25" right="0.25" top="0.75" bottom="0.75" header="0.3" footer="0.3"/>
      <pageSetup paperSize="9" scale="85" orientation="portrait" horizontalDpi="300" verticalDpi="300" r:id="rId45"/>
      <headerFooter>
        <oddFooter>&amp;C- &amp;P -</oddFooter>
      </headerFooter>
    </customSheetView>
    <customSheetView guid="{034C4040-D496-4677-9760-C8AFC8A3816C}" showGridLines="0">
      <selection activeCell="C17" sqref="C17"/>
      <colBreaks count="1" manualBreakCount="1">
        <brk id="4" max="18" man="1"/>
      </colBreaks>
      <pageMargins left="0.25" right="0.25" top="0.75" bottom="0.75" header="0.3" footer="0.3"/>
      <pageSetup paperSize="9" scale="85" orientation="portrait" horizontalDpi="300" verticalDpi="300" r:id="rId46"/>
      <headerFooter>
        <oddFooter>&amp;C- &amp;P -</oddFooter>
      </headerFooter>
    </customSheetView>
    <customSheetView guid="{430D13A4-4EC3-4F3B-94F5-67B604D20D98}" showGridLines="0" printArea="1">
      <selection activeCell="C17" sqref="C17"/>
      <colBreaks count="1" manualBreakCount="1">
        <brk id="4" max="18" man="1"/>
      </colBreaks>
      <pageMargins left="0.25" right="0.25" top="0.75" bottom="0.75" header="0.3" footer="0.3"/>
      <pageSetup paperSize="9" scale="85" orientation="portrait" horizontalDpi="300" verticalDpi="300" r:id="rId47"/>
      <headerFooter>
        <oddFooter>&amp;C- &amp;P -</oddFooter>
      </headerFooter>
    </customSheetView>
    <customSheetView guid="{337CCED3-5E6B-4E3D-BC98-489707EF974E}" showGridLines="0" printArea="1">
      <selection activeCell="C5" sqref="C5"/>
      <colBreaks count="1" manualBreakCount="1">
        <brk id="4" max="18" man="1"/>
      </colBreaks>
      <pageMargins left="0.25" right="0.25" top="0.75" bottom="0.75" header="0.3" footer="0.3"/>
      <pageSetup paperSize="9" scale="85" orientation="portrait" horizontalDpi="300" verticalDpi="300" r:id="rId48"/>
      <headerFooter>
        <oddFooter>&amp;C- &amp;P -</oddFooter>
      </headerFooter>
    </customSheetView>
    <customSheetView guid="{0EDD8A79-DA95-4C03-AB90-8EF8BEF7366A}" showGridLines="0">
      <selection activeCell="C17" sqref="C17"/>
      <colBreaks count="1" manualBreakCount="1">
        <brk id="4" max="18" man="1"/>
      </colBreaks>
      <pageMargins left="0.25" right="0.25" top="0.75" bottom="0.75" header="0.3" footer="0.3"/>
      <pageSetup paperSize="9" scale="85" orientation="portrait" horizontalDpi="300" verticalDpi="300" r:id="rId49"/>
      <headerFooter>
        <oddFooter>&amp;C- &amp;P -</oddFooter>
      </headerFooter>
    </customSheetView>
    <customSheetView guid="{214495F1-9B71-47E5-887D-A07A1A95C8B8}" showGridLines="0">
      <selection activeCell="C17" sqref="C17"/>
      <colBreaks count="1" manualBreakCount="1">
        <brk id="4" max="18" man="1"/>
      </colBreaks>
      <pageMargins left="0.25" right="0.25" top="0.75" bottom="0.75" header="0.3" footer="0.3"/>
      <pageSetup paperSize="9" scale="85" orientation="portrait" horizontalDpi="300" verticalDpi="300" r:id="rId50"/>
      <headerFooter>
        <oddFooter>&amp;C- &amp;P -</oddFooter>
      </headerFooter>
    </customSheetView>
    <customSheetView guid="{CD8CBEF9-02F2-47BF-8155-972E366007BB}" showGridLines="0" printArea="1">
      <selection activeCell="C17" sqref="C17"/>
      <colBreaks count="1" manualBreakCount="1">
        <brk id="4" max="18" man="1"/>
      </colBreaks>
      <pageMargins left="0.25" right="0.25" top="0.75" bottom="0.75" header="0.3" footer="0.3"/>
      <pageSetup paperSize="9" scale="85" orientation="portrait" horizontalDpi="300" verticalDpi="300" r:id="rId51"/>
      <headerFooter>
        <oddFooter>&amp;C- &amp;P -</oddFooter>
      </headerFooter>
    </customSheetView>
    <customSheetView guid="{BD61EDB6-A93F-4890-AEDE-32E26E64EB3F}" showGridLines="0" printArea="1">
      <selection activeCell="C17" sqref="C17"/>
      <colBreaks count="1" manualBreakCount="1">
        <brk id="4" max="18" man="1"/>
      </colBreaks>
      <pageMargins left="0.25" right="0.25" top="0.75" bottom="0.75" header="0.3" footer="0.3"/>
      <pageSetup paperSize="9" scale="85" orientation="portrait" horizontalDpi="300" verticalDpi="300" r:id="rId52"/>
      <headerFooter>
        <oddFooter>&amp;C- &amp;P -</oddFooter>
      </headerFooter>
    </customSheetView>
    <customSheetView guid="{2551149C-B400-4FF7-9C66-7D38AF192CD3}" showGridLines="0">
      <selection activeCell="C17" sqref="C17"/>
      <colBreaks count="1" manualBreakCount="1">
        <brk id="4" max="18" man="1"/>
      </colBreaks>
      <pageMargins left="0.25" right="0.25" top="0.75" bottom="0.75" header="0.3" footer="0.3"/>
      <pageSetup paperSize="9" scale="85" orientation="portrait" horizontalDpi="300" verticalDpi="300" r:id="rId53"/>
      <headerFooter>
        <oddFooter>&amp;C- &amp;P -</oddFooter>
      </headerFooter>
    </customSheetView>
    <customSheetView guid="{F0A88F7F-B050-44D2-9557-2B68B424EAF3}" showGridLines="0">
      <selection activeCell="C17" sqref="C17"/>
      <colBreaks count="1" manualBreakCount="1">
        <brk id="4" max="18" man="1"/>
      </colBreaks>
      <pageMargins left="0.25" right="0.25" top="0.75" bottom="0.75" header="0.3" footer="0.3"/>
      <pageSetup paperSize="9" scale="85" orientation="portrait" horizontalDpi="300" verticalDpi="300" r:id="rId54"/>
      <headerFooter>
        <oddFooter>&amp;C- &amp;P -</oddFooter>
      </headerFooter>
    </customSheetView>
    <customSheetView guid="{2868789A-41EF-4245-B3C9-D4B5F666F8F4}" showGridLines="0" printArea="1">
      <selection activeCell="C17" sqref="C17"/>
      <colBreaks count="1" manualBreakCount="1">
        <brk id="4" max="18" man="1"/>
      </colBreaks>
      <pageMargins left="0.25" right="0.25" top="0.75" bottom="0.75" header="0.3" footer="0.3"/>
      <pageSetup paperSize="9" scale="85" orientation="portrait" horizontalDpi="300" verticalDpi="300" r:id="rId55"/>
      <headerFooter>
        <oddFooter>&amp;C- &amp;P -</oddFooter>
      </headerFooter>
    </customSheetView>
    <customSheetView guid="{D4061CCF-D275-4D76-9A0F-61EA73C6A533}" showGridLines="0" printArea="1">
      <selection activeCell="C17" sqref="C17"/>
      <colBreaks count="1" manualBreakCount="1">
        <brk id="4" max="18" man="1"/>
      </colBreaks>
      <pageMargins left="0.25" right="0.25" top="0.75" bottom="0.75" header="0.3" footer="0.3"/>
      <pageSetup paperSize="9" scale="85" orientation="portrait" horizontalDpi="300" verticalDpi="300" r:id="rId56"/>
      <headerFooter>
        <oddFooter>&amp;C- &amp;P -</oddFooter>
      </headerFooter>
    </customSheetView>
    <customSheetView guid="{EDD10121-F027-40CB-A383-1ABBBA7824D4}" showGridLines="0" printArea="1">
      <selection activeCell="C17" sqref="C17"/>
      <colBreaks count="1" manualBreakCount="1">
        <brk id="4" max="18" man="1"/>
      </colBreaks>
      <pageMargins left="0.25" right="0.25" top="0.75" bottom="0.75" header="0.3" footer="0.3"/>
      <pageSetup paperSize="9" scale="85" orientation="portrait" horizontalDpi="300" verticalDpi="300" r:id="rId57"/>
      <headerFooter>
        <oddFooter>&amp;C- &amp;P -</oddFooter>
      </headerFooter>
    </customSheetView>
    <customSheetView guid="{D6BD57F8-F6EE-4534-8181-C57064A1B98C}" scale="115" showGridLines="0">
      <selection activeCell="G26" sqref="G26"/>
      <colBreaks count="1" manualBreakCount="1">
        <brk id="4" max="18" man="1"/>
      </colBreaks>
      <pageMargins left="0.25" right="0.25" top="0.75" bottom="0.75" header="0.3" footer="0.3"/>
      <pageSetup paperSize="9" scale="85" orientation="portrait" horizontalDpi="300" verticalDpi="300" r:id="rId58"/>
      <headerFooter>
        <oddFooter>&amp;C- &amp;P -</oddFooter>
      </headerFooter>
    </customSheetView>
    <customSheetView guid="{277459B4-A39D-41CB-B2BE-AB6578293E76}" scale="115" showGridLines="0" printArea="1">
      <selection activeCell="G26" sqref="G26"/>
      <colBreaks count="1" manualBreakCount="1">
        <brk id="4" max="18" man="1"/>
      </colBreaks>
      <pageMargins left="0.25" right="0.25" top="0.75" bottom="0.75" header="0.3" footer="0.3"/>
      <pageSetup paperSize="9" scale="85" orientation="portrait" horizontalDpi="300" verticalDpi="300" r:id="rId59"/>
      <headerFooter>
        <oddFooter>&amp;C- &amp;P -</oddFooter>
      </headerFooter>
    </customSheetView>
  </customSheetViews>
  <phoneticPr fontId="7"/>
  <hyperlinks>
    <hyperlink ref="D1" location="目次!A1" display="目次へ戻る"/>
  </hyperlinks>
  <pageMargins left="0.25" right="0.25" top="0.75" bottom="0.75" header="0.3" footer="0.3"/>
  <pageSetup paperSize="9" scale="85" orientation="portrait" horizontalDpi="300" verticalDpi="300" r:id="rId60"/>
  <headerFooter>
    <oddFooter>&amp;C- &amp;P -</oddFooter>
  </headerFooter>
  <colBreaks count="1" manualBreakCount="1">
    <brk id="4" max="18" man="1"/>
  </colBreaks>
  <drawing r:id="rId6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4"/>
  <sheetViews>
    <sheetView showGridLines="0" zoomScaleNormal="115" zoomScaleSheetLayoutView="100" workbookViewId="0">
      <selection activeCell="F1" sqref="F1"/>
    </sheetView>
  </sheetViews>
  <sheetFormatPr defaultColWidth="9" defaultRowHeight="13.5"/>
  <cols>
    <col min="1" max="2" width="11.875" style="209" customWidth="1"/>
    <col min="3" max="5" width="14.625" style="213" customWidth="1"/>
    <col min="6" max="6" width="11.125" style="209" customWidth="1"/>
    <col min="7" max="7" width="6.875" style="209" customWidth="1"/>
    <col min="8" max="15" width="9" style="209"/>
    <col min="16" max="16" width="9.25" style="209" bestFit="1" customWidth="1"/>
    <col min="17" max="18" width="9" style="209"/>
    <col min="19" max="19" width="13.125" style="209" customWidth="1"/>
    <col min="20" max="20" width="13.875" style="209" customWidth="1"/>
    <col min="21" max="21" width="6.875" style="209" customWidth="1"/>
    <col min="22" max="16384" width="9" style="209"/>
  </cols>
  <sheetData>
    <row r="1" spans="1:8">
      <c r="F1" s="271" t="s">
        <v>399</v>
      </c>
    </row>
    <row r="2" spans="1:8" ht="22.5" customHeight="1">
      <c r="A2" s="209" t="s">
        <v>1206</v>
      </c>
      <c r="H2" s="209" t="s">
        <v>1206</v>
      </c>
    </row>
    <row r="3" spans="1:8" ht="22.5" customHeight="1"/>
    <row r="4" spans="1:8" ht="37.5" customHeight="1">
      <c r="A4" s="50" t="s">
        <v>343</v>
      </c>
      <c r="B4" s="50" t="s">
        <v>344</v>
      </c>
      <c r="C4" s="565" t="s">
        <v>1205</v>
      </c>
      <c r="D4" s="565" t="s">
        <v>1204</v>
      </c>
      <c r="E4" s="565" t="s">
        <v>1203</v>
      </c>
      <c r="F4" s="158"/>
    </row>
    <row r="5" spans="1:8" ht="22.5" customHeight="1">
      <c r="A5" s="295">
        <v>2010</v>
      </c>
      <c r="B5" s="295" t="s">
        <v>557</v>
      </c>
      <c r="C5" s="560">
        <v>1940</v>
      </c>
      <c r="D5" s="561">
        <v>96.4</v>
      </c>
      <c r="E5" s="560">
        <v>5870</v>
      </c>
      <c r="F5" s="564"/>
    </row>
    <row r="6" spans="1:8" ht="22.5" customHeight="1">
      <c r="A6" s="295">
        <v>2011</v>
      </c>
      <c r="B6" s="295" t="s">
        <v>580</v>
      </c>
      <c r="C6" s="308">
        <v>1678</v>
      </c>
      <c r="D6" s="561">
        <v>98.3</v>
      </c>
      <c r="E6" s="308">
        <v>5854</v>
      </c>
      <c r="F6" s="562"/>
    </row>
    <row r="7" spans="1:8" ht="22.5" customHeight="1">
      <c r="A7" s="295">
        <v>2012</v>
      </c>
      <c r="B7" s="295" t="s">
        <v>345</v>
      </c>
      <c r="C7" s="560">
        <v>2301</v>
      </c>
      <c r="D7" s="561">
        <v>94.8</v>
      </c>
      <c r="E7" s="560">
        <v>5782</v>
      </c>
      <c r="F7" s="563"/>
    </row>
    <row r="8" spans="1:8" ht="22.5" customHeight="1">
      <c r="A8" s="295">
        <v>2013</v>
      </c>
      <c r="B8" s="295" t="s">
        <v>346</v>
      </c>
      <c r="C8" s="560">
        <v>2608</v>
      </c>
      <c r="D8" s="561">
        <v>96.3</v>
      </c>
      <c r="E8" s="560">
        <v>5825</v>
      </c>
      <c r="F8" s="562"/>
    </row>
    <row r="9" spans="1:8" ht="22.5" customHeight="1">
      <c r="A9" s="295">
        <v>2014</v>
      </c>
      <c r="B9" s="295" t="s">
        <v>347</v>
      </c>
      <c r="C9" s="560">
        <v>3111</v>
      </c>
      <c r="D9" s="561">
        <v>92.2</v>
      </c>
      <c r="E9" s="560">
        <v>5810</v>
      </c>
    </row>
    <row r="10" spans="1:8" ht="22.5" customHeight="1">
      <c r="A10" s="295">
        <v>2015</v>
      </c>
      <c r="B10" s="295" t="s">
        <v>348</v>
      </c>
      <c r="C10" s="560">
        <v>3107</v>
      </c>
      <c r="D10" s="561">
        <v>91.9</v>
      </c>
      <c r="E10" s="560">
        <v>6250</v>
      </c>
    </row>
    <row r="11" spans="1:8" ht="22.5" customHeight="1">
      <c r="A11" s="295">
        <v>2016</v>
      </c>
      <c r="B11" s="295" t="s">
        <v>349</v>
      </c>
      <c r="C11" s="560">
        <v>2968</v>
      </c>
      <c r="D11" s="561">
        <v>87.9</v>
      </c>
      <c r="E11" s="560">
        <v>6151</v>
      </c>
    </row>
    <row r="12" spans="1:8" ht="22.5" customHeight="1">
      <c r="A12" s="559">
        <v>2017</v>
      </c>
      <c r="B12" s="295" t="s">
        <v>350</v>
      </c>
      <c r="C12" s="280">
        <v>2855</v>
      </c>
      <c r="D12" s="558">
        <v>83.7</v>
      </c>
      <c r="E12" s="280">
        <v>6138</v>
      </c>
      <c r="F12" s="19"/>
    </row>
    <row r="13" spans="1:8" ht="22.5" customHeight="1">
      <c r="A13" s="305">
        <v>2018</v>
      </c>
      <c r="B13" s="295" t="s">
        <v>351</v>
      </c>
      <c r="C13" s="308">
        <v>2363</v>
      </c>
      <c r="D13" s="545">
        <v>91.2</v>
      </c>
      <c r="E13" s="308">
        <v>3784</v>
      </c>
      <c r="F13" s="133"/>
    </row>
    <row r="14" spans="1:8" ht="22.5" customHeight="1">
      <c r="A14" s="557">
        <v>2019</v>
      </c>
      <c r="B14" s="557" t="s">
        <v>352</v>
      </c>
      <c r="C14" s="219">
        <v>2265</v>
      </c>
      <c r="D14" s="547">
        <v>94</v>
      </c>
      <c r="E14" s="219">
        <v>6088</v>
      </c>
      <c r="F14" s="19"/>
    </row>
    <row r="15" spans="1:8" ht="22.5" customHeight="1">
      <c r="A15" s="305">
        <v>2020</v>
      </c>
      <c r="B15" s="305" t="s">
        <v>556</v>
      </c>
      <c r="C15" s="281">
        <v>1867</v>
      </c>
      <c r="D15" s="546">
        <v>95.45</v>
      </c>
      <c r="E15" s="281">
        <v>6049</v>
      </c>
    </row>
    <row r="16" spans="1:8" ht="22.5" customHeight="1">
      <c r="A16" s="305">
        <v>2021</v>
      </c>
      <c r="B16" s="305" t="s">
        <v>585</v>
      </c>
      <c r="C16" s="281">
        <v>1724</v>
      </c>
      <c r="D16" s="546">
        <v>99.4</v>
      </c>
      <c r="E16" s="281">
        <v>6024</v>
      </c>
    </row>
    <row r="17" spans="1:5" ht="22.5" customHeight="1">
      <c r="A17" s="305">
        <v>2022</v>
      </c>
      <c r="B17" s="305" t="s">
        <v>632</v>
      </c>
      <c r="C17" s="84">
        <v>1799</v>
      </c>
      <c r="D17" s="84">
        <v>94.1</v>
      </c>
      <c r="E17" s="84">
        <v>5994</v>
      </c>
    </row>
    <row r="18" spans="1:5" ht="22.5" customHeight="1"/>
    <row r="19" spans="1:5" ht="22.5" customHeight="1"/>
    <row r="20" spans="1:5" ht="22.5" customHeight="1"/>
    <row r="21" spans="1:5" ht="22.5" customHeight="1"/>
    <row r="22" spans="1:5" ht="22.5" customHeight="1"/>
    <row r="23" spans="1:5" ht="22.5" customHeight="1"/>
    <row r="24" spans="1:5" ht="22.5" customHeight="1"/>
  </sheetData>
  <customSheetViews>
    <customSheetView guid="{7638DF67-4320-4B2E-8CED-F30400A22A6F}" showGridLines="0" printArea="1">
      <selection activeCell="F1" sqref="F1"/>
      <colBreaks count="1" manualBreakCount="1">
        <brk id="6" max="18" man="1"/>
      </colBreaks>
      <pageMargins left="0.25" right="0.25" top="0.75" bottom="0.75" header="0.3" footer="0.3"/>
      <pageSetup paperSize="9" scale="77" orientation="portrait" horizontalDpi="300" verticalDpi="300" r:id="rId1"/>
      <headerFooter>
        <oddFooter>&amp;C- &amp;P -</oddFooter>
      </headerFooter>
    </customSheetView>
    <customSheetView guid="{033C36F7-E1E4-46BF-954B-BBA7310CE75C}" showGridLines="0">
      <selection activeCell="F1" sqref="F1"/>
      <colBreaks count="1" manualBreakCount="1">
        <brk id="6" max="18" man="1"/>
      </colBreaks>
      <pageMargins left="0.25" right="0.25" top="0.75" bottom="0.75" header="0.3" footer="0.3"/>
      <pageSetup paperSize="9" scale="77" orientation="portrait" horizontalDpi="300" verticalDpi="300" r:id="rId2"/>
      <headerFooter>
        <oddFooter>&amp;C- &amp;P -</oddFooter>
      </headerFooter>
    </customSheetView>
    <customSheetView guid="{36472B0F-2A8F-4437-8A5B-DB8B4B6E968E}" showGridLines="0" printArea="1">
      <selection activeCell="F1" sqref="F1"/>
      <colBreaks count="1" manualBreakCount="1">
        <brk id="6" max="18" man="1"/>
      </colBreaks>
      <pageMargins left="0.25" right="0.25" top="0.75" bottom="0.75" header="0.3" footer="0.3"/>
      <pageSetup paperSize="9" scale="77" orientation="portrait" horizontalDpi="300" verticalDpi="300" r:id="rId3"/>
      <headerFooter>
        <oddFooter>&amp;C- &amp;P -</oddFooter>
      </headerFooter>
    </customSheetView>
    <customSheetView guid="{2D0A6E8D-0408-4801-8FAA-C5FD88FF0EC2}" showGridLines="0">
      <selection activeCell="F1" sqref="F1"/>
      <colBreaks count="1" manualBreakCount="1">
        <brk id="6" max="18" man="1"/>
      </colBreaks>
      <pageMargins left="0.25" right="0.25" top="0.75" bottom="0.75" header="0.3" footer="0.3"/>
      <pageSetup paperSize="9" scale="77" orientation="portrait" horizontalDpi="300" verticalDpi="300" r:id="rId4"/>
      <headerFooter>
        <oddFooter>&amp;C- &amp;P -</oddFooter>
      </headerFooter>
    </customSheetView>
    <customSheetView guid="{CCAE2F8D-A096-471A-A5DB-761473E75C80}" showGridLines="0" printArea="1">
      <selection activeCell="F1" sqref="F1"/>
      <colBreaks count="1" manualBreakCount="1">
        <brk id="6" max="18" man="1"/>
      </colBreaks>
      <pageMargins left="0.25" right="0.25" top="0.75" bottom="0.75" header="0.3" footer="0.3"/>
      <pageSetup paperSize="9" scale="77" orientation="portrait" horizontalDpi="300" verticalDpi="300" r:id="rId5"/>
      <headerFooter>
        <oddFooter>&amp;C- &amp;P -</oddFooter>
      </headerFooter>
    </customSheetView>
    <customSheetView guid="{A70FDA42-82B2-4F14-8984-2E2044C05861}" showGridLines="0">
      <selection activeCell="F1" sqref="F1"/>
      <colBreaks count="1" manualBreakCount="1">
        <brk id="6" max="18" man="1"/>
      </colBreaks>
      <pageMargins left="0.25" right="0.25" top="0.75" bottom="0.75" header="0.3" footer="0.3"/>
      <pageSetup paperSize="9" scale="77" orientation="portrait" horizontalDpi="300" verticalDpi="300" r:id="rId6"/>
      <headerFooter>
        <oddFooter>&amp;C- &amp;P -</oddFooter>
      </headerFooter>
    </customSheetView>
    <customSheetView guid="{F8F8F397-D6A3-4BD0-9E53-3D39483D1CBF}" showGridLines="0">
      <selection activeCell="F1" sqref="F1"/>
      <colBreaks count="1" manualBreakCount="1">
        <brk id="6" max="18" man="1"/>
      </colBreaks>
      <pageMargins left="0.25" right="0.25" top="0.75" bottom="0.75" header="0.3" footer="0.3"/>
      <pageSetup paperSize="9" scale="77" orientation="portrait" horizontalDpi="300" verticalDpi="300" r:id="rId7"/>
      <headerFooter>
        <oddFooter>&amp;C- &amp;P -</oddFooter>
      </headerFooter>
    </customSheetView>
    <customSheetView guid="{D673FFEC-E07D-49B9-A0FC-BCF5FDFD2C67}" showGridLines="0">
      <selection activeCell="F1" sqref="F1"/>
      <colBreaks count="1" manualBreakCount="1">
        <brk id="6" max="18" man="1"/>
      </colBreaks>
      <pageMargins left="0.25" right="0.25" top="0.75" bottom="0.75" header="0.3" footer="0.3"/>
      <pageSetup paperSize="9" scale="77" orientation="portrait" horizontalDpi="300" verticalDpi="300" r:id="rId8"/>
      <headerFooter>
        <oddFooter>&amp;C- &amp;P -</oddFooter>
      </headerFooter>
    </customSheetView>
    <customSheetView guid="{EE98275F-E3BA-4A7E-BE2A-0F7F35847352}" showGridLines="0" printArea="1">
      <selection activeCell="F1" sqref="F1"/>
      <colBreaks count="1" manualBreakCount="1">
        <brk id="6" max="18" man="1"/>
      </colBreaks>
      <pageMargins left="0.25" right="0.25" top="0.75" bottom="0.75" header="0.3" footer="0.3"/>
      <pageSetup paperSize="9" scale="77" orientation="portrait" horizontalDpi="300" verticalDpi="300" r:id="rId9"/>
      <headerFooter>
        <oddFooter>&amp;C- &amp;P -</oddFooter>
      </headerFooter>
    </customSheetView>
    <customSheetView guid="{97E03D02-D480-4666-A6E1-59D4144B3FD9}" showGridLines="0" printArea="1">
      <colBreaks count="1" manualBreakCount="1">
        <brk id="6" max="18" man="1"/>
      </colBreaks>
      <pageMargins left="0.25" right="0.25" top="0.75" bottom="0.75" header="0.3" footer="0.3"/>
      <pageSetup paperSize="9" scale="77" orientation="portrait" horizontalDpi="300" verticalDpi="300" r:id="rId10"/>
      <headerFooter>
        <oddFooter>&amp;C- &amp;P -</oddFooter>
      </headerFooter>
    </customSheetView>
    <customSheetView guid="{9A3FFD83-48B2-47DA-8A5E-53892F5AF928}" showGridLines="0" printArea="1">
      <selection activeCell="F1" sqref="F1"/>
      <colBreaks count="1" manualBreakCount="1">
        <brk id="6" max="18" man="1"/>
      </colBreaks>
      <pageMargins left="0.25" right="0.25" top="0.75" bottom="0.75" header="0.3" footer="0.3"/>
      <pageSetup paperSize="9" scale="77" orientation="portrait" horizontalDpi="300" verticalDpi="300" r:id="rId11"/>
      <headerFooter>
        <oddFooter>&amp;C- &amp;P -</oddFooter>
      </headerFooter>
    </customSheetView>
    <customSheetView guid="{717D5D0E-03BD-42FE-B02F-A9FF9CADF1A5}" showGridLines="0">
      <selection activeCell="F1" sqref="F1"/>
      <colBreaks count="1" manualBreakCount="1">
        <brk id="6" max="18" man="1"/>
      </colBreaks>
      <pageMargins left="0.25" right="0.25" top="0.75" bottom="0.75" header="0.3" footer="0.3"/>
      <pageSetup paperSize="9" scale="77" orientation="portrait" horizontalDpi="300" verticalDpi="300" r:id="rId12"/>
      <headerFooter>
        <oddFooter>&amp;C- &amp;P -</oddFooter>
      </headerFooter>
    </customSheetView>
    <customSheetView guid="{30A2590E-B68F-488E-B4E2-55E3D8A53AAC}" showGridLines="0">
      <selection activeCell="F1" sqref="F1"/>
      <colBreaks count="1" manualBreakCount="1">
        <brk id="6" max="18" man="1"/>
      </colBreaks>
      <pageMargins left="0.25" right="0.25" top="0.75" bottom="0.75" header="0.3" footer="0.3"/>
      <pageSetup paperSize="9" scale="77" orientation="portrait" horizontalDpi="300" verticalDpi="300" r:id="rId13"/>
      <headerFooter>
        <oddFooter>&amp;C- &amp;P -</oddFooter>
      </headerFooter>
    </customSheetView>
    <customSheetView guid="{031DD57E-C293-423A-8DF7-B2FDC9241663}" showGridLines="0">
      <selection activeCell="F1" sqref="F1"/>
      <colBreaks count="1" manualBreakCount="1">
        <brk id="6" max="18" man="1"/>
      </colBreaks>
      <pageMargins left="0.25" right="0.25" top="0.75" bottom="0.75" header="0.3" footer="0.3"/>
      <pageSetup paperSize="9" scale="77" orientation="portrait" horizontalDpi="300" verticalDpi="300" r:id="rId14"/>
      <headerFooter>
        <oddFooter>&amp;C- &amp;P -</oddFooter>
      </headerFooter>
    </customSheetView>
    <customSheetView guid="{F9B3178F-FE3C-420E-BE2A-18A94A5552B8}" showGridLines="0">
      <selection activeCell="F1" sqref="F1"/>
      <colBreaks count="1" manualBreakCount="1">
        <brk id="6" max="18" man="1"/>
      </colBreaks>
      <pageMargins left="0.25" right="0.25" top="0.75" bottom="0.75" header="0.3" footer="0.3"/>
      <pageSetup paperSize="9" scale="77" orientation="portrait" horizontalDpi="300" verticalDpi="300" r:id="rId15"/>
      <headerFooter>
        <oddFooter>&amp;C- &amp;P -</oddFooter>
      </headerFooter>
    </customSheetView>
    <customSheetView guid="{F314B098-4B95-4B92-8423-CB04A69922DF}" showGridLines="0" printArea="1">
      <colBreaks count="1" manualBreakCount="1">
        <brk id="6" max="18" man="1"/>
      </colBreaks>
      <pageMargins left="0.25" right="0.25" top="0.75" bottom="0.75" header="0.3" footer="0.3"/>
      <pageSetup paperSize="9" scale="77" orientation="portrait" horizontalDpi="300" verticalDpi="300" r:id="rId16"/>
      <headerFooter>
        <oddFooter>&amp;C- &amp;P -</oddFooter>
      </headerFooter>
    </customSheetView>
    <customSheetView guid="{BBA60712-7519-46EB-A3CF-B043CF2D8D90}" showGridLines="0" printArea="1">
      <colBreaks count="1" manualBreakCount="1">
        <brk id="6" max="18" man="1"/>
      </colBreaks>
      <pageMargins left="0.25" right="0.25" top="0.75" bottom="0.75" header="0.3" footer="0.3"/>
      <pageSetup paperSize="9" scale="77" orientation="portrait" horizontalDpi="300" verticalDpi="300" r:id="rId17"/>
      <headerFooter>
        <oddFooter>&amp;C- &amp;P -</oddFooter>
      </headerFooter>
    </customSheetView>
    <customSheetView guid="{FAEA9D20-506D-4159-8291-B8ED06C29A08}" showGridLines="0">
      <colBreaks count="1" manualBreakCount="1">
        <brk id="6" max="18" man="1"/>
      </colBreaks>
      <pageMargins left="0.25" right="0.25" top="0.75" bottom="0.75" header="0.3" footer="0.3"/>
      <pageSetup paperSize="9" scale="77" orientation="portrait" horizontalDpi="300" verticalDpi="300" r:id="rId18"/>
      <headerFooter>
        <oddFooter>&amp;C- &amp;P -</oddFooter>
      </headerFooter>
    </customSheetView>
    <customSheetView guid="{499C3B7B-ECFB-4FFB-BA0B-0B7B9DCC326F}" showGridLines="0" printArea="1">
      <colBreaks count="1" manualBreakCount="1">
        <brk id="6" max="18" man="1"/>
      </colBreaks>
      <pageMargins left="0.25" right="0.25" top="0.75" bottom="0.75" header="0.3" footer="0.3"/>
      <pageSetup paperSize="9" scale="77" orientation="portrait" horizontalDpi="300" verticalDpi="300" r:id="rId19"/>
      <headerFooter>
        <oddFooter>&amp;C- &amp;P -</oddFooter>
      </headerFooter>
    </customSheetView>
    <customSheetView guid="{582EB886-5348-41F7-B6C3-7D5782D3ACD9}" showGridLines="0">
      <colBreaks count="1" manualBreakCount="1">
        <brk id="6" max="18" man="1"/>
      </colBreaks>
      <pageMargins left="0.25" right="0.25" top="0.75" bottom="0.75" header="0.3" footer="0.3"/>
      <pageSetup paperSize="9" scale="77" orientation="portrait" horizontalDpi="300" verticalDpi="300" r:id="rId20"/>
      <headerFooter>
        <oddFooter>&amp;C- &amp;P -</oddFooter>
      </headerFooter>
    </customSheetView>
    <customSheetView guid="{67A28A89-E198-4A6E-809F-7C1EE1D592B0}" showGridLines="0" printArea="1">
      <colBreaks count="1" manualBreakCount="1">
        <brk id="6" max="18" man="1"/>
      </colBreaks>
      <pageMargins left="0.25" right="0.25" top="0.75" bottom="0.75" header="0.3" footer="0.3"/>
      <pageSetup paperSize="9" scale="77" orientation="portrait" horizontalDpi="300" verticalDpi="300" r:id="rId21"/>
      <headerFooter>
        <oddFooter>&amp;C- &amp;P -</oddFooter>
      </headerFooter>
    </customSheetView>
    <customSheetView guid="{CED0B8D9-B004-48AD-A858-70C151F3F6A0}" showGridLines="0">
      <colBreaks count="1" manualBreakCount="1">
        <brk id="6" max="18" man="1"/>
      </colBreaks>
      <pageMargins left="0.25" right="0.25" top="0.75" bottom="0.75" header="0.3" footer="0.3"/>
      <pageSetup paperSize="9" scale="77" orientation="portrait" horizontalDpi="300" verticalDpi="300" r:id="rId22"/>
      <headerFooter>
        <oddFooter>&amp;C- &amp;P -</oddFooter>
      </headerFooter>
    </customSheetView>
    <customSheetView guid="{76A99285-706C-47CC-88FC-63EDE717FCB7}" showGridLines="0">
      <colBreaks count="1" manualBreakCount="1">
        <brk id="6" max="18" man="1"/>
      </colBreaks>
      <pageMargins left="0.25" right="0.25" top="0.75" bottom="0.75" header="0.3" footer="0.3"/>
      <pageSetup paperSize="9" scale="77" orientation="portrait" horizontalDpi="300" verticalDpi="300" r:id="rId23"/>
      <headerFooter>
        <oddFooter>&amp;C- &amp;P -</oddFooter>
      </headerFooter>
    </customSheetView>
    <customSheetView guid="{00865AC3-5823-4499-87D6-A32864153DFC}" showGridLines="0">
      <colBreaks count="1" manualBreakCount="1">
        <brk id="6" max="18" man="1"/>
      </colBreaks>
      <pageMargins left="0.25" right="0.25" top="0.75" bottom="0.75" header="0.3" footer="0.3"/>
      <pageSetup paperSize="9" scale="77" orientation="portrait" horizontalDpi="300" verticalDpi="300" r:id="rId24"/>
      <headerFooter>
        <oddFooter>&amp;C- &amp;P -</oddFooter>
      </headerFooter>
    </customSheetView>
    <customSheetView guid="{441DB8A6-A33C-419D-875A-3F2FFBE6E0E8}" showGridLines="0">
      <colBreaks count="1" manualBreakCount="1">
        <brk id="6" max="18" man="1"/>
      </colBreaks>
      <pageMargins left="0.25" right="0.25" top="0.75" bottom="0.75" header="0.3" footer="0.3"/>
      <pageSetup paperSize="9" scale="77" orientation="portrait" horizontalDpi="300" verticalDpi="300" r:id="rId25"/>
      <headerFooter>
        <oddFooter>&amp;C- &amp;P -</oddFooter>
      </headerFooter>
    </customSheetView>
    <customSheetView guid="{2BC28E4B-9C81-4843-8B55-63150A8DD92B}" showGridLines="0">
      <colBreaks count="1" manualBreakCount="1">
        <brk id="6" max="18" man="1"/>
      </colBreaks>
      <pageMargins left="0.25" right="0.25" top="0.75" bottom="0.75" header="0.3" footer="0.3"/>
      <pageSetup paperSize="9" scale="77" orientation="portrait" horizontalDpi="300" verticalDpi="300" r:id="rId26"/>
      <headerFooter>
        <oddFooter>&amp;C- &amp;P -</oddFooter>
      </headerFooter>
    </customSheetView>
    <customSheetView guid="{CEC8D9A4-667A-441A-B348-38BA69B851DA}" showGridLines="0">
      <colBreaks count="1" manualBreakCount="1">
        <brk id="6" max="18" man="1"/>
      </colBreaks>
      <pageMargins left="0.25" right="0.25" top="0.75" bottom="0.75" header="0.3" footer="0.3"/>
      <pageSetup paperSize="9" scale="77" orientation="portrait" horizontalDpi="300" verticalDpi="300" r:id="rId27"/>
      <headerFooter>
        <oddFooter>&amp;C- &amp;P -</oddFooter>
      </headerFooter>
    </customSheetView>
    <customSheetView guid="{84F041DC-148A-40FE-A6D1-68C2D054DF55}" showGridLines="0">
      <colBreaks count="1" manualBreakCount="1">
        <brk id="6" max="18" man="1"/>
      </colBreaks>
      <pageMargins left="0.25" right="0.25" top="0.75" bottom="0.75" header="0.3" footer="0.3"/>
      <pageSetup paperSize="9" scale="77" orientation="portrait" horizontalDpi="300" verticalDpi="300" r:id="rId28"/>
      <headerFooter>
        <oddFooter>&amp;C- &amp;P -</oddFooter>
      </headerFooter>
    </customSheetView>
    <customSheetView guid="{EA8DD5C4-37CD-4D83-93C6-8AAE3FA22626}" showGridLines="0">
      <colBreaks count="1" manualBreakCount="1">
        <brk id="6" max="18" man="1"/>
      </colBreaks>
      <pageMargins left="0.25" right="0.25" top="0.75" bottom="0.75" header="0.3" footer="0.3"/>
      <pageSetup paperSize="9" scale="77" orientation="portrait" horizontalDpi="300" verticalDpi="300" r:id="rId29"/>
      <headerFooter>
        <oddFooter>&amp;C- &amp;P -</oddFooter>
      </headerFooter>
    </customSheetView>
    <customSheetView guid="{EB719729-E4E7-4A6B-A0F2-B45634A8A39C}" showGridLines="0">
      <colBreaks count="1" manualBreakCount="1">
        <brk id="6" max="18" man="1"/>
      </colBreaks>
      <pageMargins left="0.25" right="0.25" top="0.75" bottom="0.75" header="0.3" footer="0.3"/>
      <pageSetup paperSize="9" scale="77" orientation="portrait" horizontalDpi="300" verticalDpi="300" r:id="rId30"/>
      <headerFooter>
        <oddFooter>&amp;C- &amp;P -</oddFooter>
      </headerFooter>
    </customSheetView>
    <customSheetView guid="{3BCE3315-BEC0-4AD9-A818-0BC0D795FE7B}" showGridLines="0" printArea="1">
      <colBreaks count="1" manualBreakCount="1">
        <brk id="6" max="18" man="1"/>
      </colBreaks>
      <pageMargins left="0.25" right="0.25" top="0.75" bottom="0.75" header="0.3" footer="0.3"/>
      <pageSetup paperSize="9" scale="77" orientation="portrait" horizontalDpi="300" verticalDpi="300" r:id="rId31"/>
      <headerFooter>
        <oddFooter>&amp;C- &amp;P -</oddFooter>
      </headerFooter>
    </customSheetView>
    <customSheetView guid="{D5E8139D-26D3-42E5-96BB-6121322C48CB}" showGridLines="0">
      <colBreaks count="1" manualBreakCount="1">
        <brk id="6" max="18" man="1"/>
      </colBreaks>
      <pageMargins left="0.25" right="0.25" top="0.75" bottom="0.75" header="0.3" footer="0.3"/>
      <pageSetup paperSize="9" scale="77" orientation="portrait" horizontalDpi="300" verticalDpi="300" r:id="rId32"/>
      <headerFooter>
        <oddFooter>&amp;C- &amp;P -</oddFooter>
      </headerFooter>
    </customSheetView>
    <customSheetView guid="{A7A537DD-3639-4028-8374-24EF93F7F50D}" showGridLines="0" printArea="1">
      <colBreaks count="1" manualBreakCount="1">
        <brk id="6" max="18" man="1"/>
      </colBreaks>
      <pageMargins left="0.25" right="0.25" top="0.75" bottom="0.75" header="0.3" footer="0.3"/>
      <pageSetup paperSize="9" scale="77" orientation="portrait" horizontalDpi="300" verticalDpi="300" r:id="rId33"/>
      <headerFooter>
        <oddFooter>&amp;C- &amp;P -</oddFooter>
      </headerFooter>
    </customSheetView>
    <customSheetView guid="{0B51740E-E870-447D-82CF-F9426A0FDB8A}" showGridLines="0">
      <colBreaks count="1" manualBreakCount="1">
        <brk id="6" max="18" man="1"/>
      </colBreaks>
      <pageMargins left="0.25" right="0.25" top="0.75" bottom="0.75" header="0.3" footer="0.3"/>
      <pageSetup paperSize="9" scale="77" orientation="portrait" horizontalDpi="300" verticalDpi="300" r:id="rId34"/>
      <headerFooter>
        <oddFooter>&amp;C- &amp;P -</oddFooter>
      </headerFooter>
    </customSheetView>
    <customSheetView guid="{B25978DA-B72A-4DF3-B7F6-0B7323E18582}" showGridLines="0">
      <colBreaks count="1" manualBreakCount="1">
        <brk id="6" max="18" man="1"/>
      </colBreaks>
      <pageMargins left="0.25" right="0.25" top="0.75" bottom="0.75" header="0.3" footer="0.3"/>
      <pageSetup paperSize="9" scale="77" orientation="portrait" horizontalDpi="300" verticalDpi="300" r:id="rId35"/>
      <headerFooter>
        <oddFooter>&amp;C- &amp;P -</oddFooter>
      </headerFooter>
    </customSheetView>
    <customSheetView guid="{1FD8CC80-ABBD-4004-965D-7C3A94C6060A}" showGridLines="0" printArea="1">
      <selection activeCell="F1" sqref="F1"/>
      <colBreaks count="1" manualBreakCount="1">
        <brk id="6" max="18" man="1"/>
      </colBreaks>
      <pageMargins left="0.25" right="0.25" top="0.75" bottom="0.75" header="0.3" footer="0.3"/>
      <pageSetup paperSize="9" scale="77" orientation="portrait" horizontalDpi="300" verticalDpi="300" r:id="rId36"/>
      <headerFooter>
        <oddFooter>&amp;C- &amp;P -</oddFooter>
      </headerFooter>
    </customSheetView>
    <customSheetView guid="{4B3B3520-A8B7-4246-A658-5E3046C11156}" showGridLines="0" printArea="1">
      <selection activeCell="F1" sqref="F1"/>
      <colBreaks count="1" manualBreakCount="1">
        <brk id="6" max="18" man="1"/>
      </colBreaks>
      <pageMargins left="0.25" right="0.25" top="0.75" bottom="0.75" header="0.3" footer="0.3"/>
      <pageSetup paperSize="9" scale="77" orientation="portrait" horizontalDpi="300" verticalDpi="300" r:id="rId37"/>
      <headerFooter>
        <oddFooter>&amp;C- &amp;P -</oddFooter>
      </headerFooter>
    </customSheetView>
    <customSheetView guid="{8AC86257-3275-45B0-9EB5-FCC978284538}" showGridLines="0">
      <selection activeCell="F1" sqref="F1"/>
      <colBreaks count="1" manualBreakCount="1">
        <brk id="6" max="18" man="1"/>
      </colBreaks>
      <pageMargins left="0.25" right="0.25" top="0.75" bottom="0.75" header="0.3" footer="0.3"/>
      <pageSetup paperSize="9" scale="77" orientation="portrait" horizontalDpi="300" verticalDpi="300" r:id="rId38"/>
      <headerFooter>
        <oddFooter>&amp;C- &amp;P -</oddFooter>
      </headerFooter>
    </customSheetView>
    <customSheetView guid="{E45D6C9F-29CA-4814-BB11-FCF7794E8FD9}" showGridLines="0" printArea="1">
      <selection activeCell="F1" sqref="F1"/>
      <colBreaks count="1" manualBreakCount="1">
        <brk id="6" max="18" man="1"/>
      </colBreaks>
      <pageMargins left="0.25" right="0.25" top="0.75" bottom="0.75" header="0.3" footer="0.3"/>
      <pageSetup paperSize="9" scale="77" orientation="portrait" horizontalDpi="300" verticalDpi="300" r:id="rId39"/>
      <headerFooter>
        <oddFooter>&amp;C- &amp;P -</oddFooter>
      </headerFooter>
    </customSheetView>
    <customSheetView guid="{8B4E2514-D1F2-4DC0-817C-9C588D7DCCCB}" showGridLines="0" printArea="1">
      <selection activeCell="F1" sqref="F1"/>
      <colBreaks count="1" manualBreakCount="1">
        <brk id="6" max="18" man="1"/>
      </colBreaks>
      <pageMargins left="0.25" right="0.25" top="0.75" bottom="0.75" header="0.3" footer="0.3"/>
      <pageSetup paperSize="9" scale="77" orientation="portrait" horizontalDpi="300" verticalDpi="300" r:id="rId40"/>
      <headerFooter>
        <oddFooter>&amp;C- &amp;P -</oddFooter>
      </headerFooter>
    </customSheetView>
    <customSheetView guid="{C0326AA0-4A84-4874-8CF5-FBF582EDE8E4}" showGridLines="0" printArea="1">
      <selection activeCell="F1" sqref="F1"/>
      <colBreaks count="1" manualBreakCount="1">
        <brk id="6" max="18" man="1"/>
      </colBreaks>
      <pageMargins left="0.25" right="0.25" top="0.75" bottom="0.75" header="0.3" footer="0.3"/>
      <pageSetup paperSize="9" scale="77" orientation="portrait" horizontalDpi="300" verticalDpi="300" r:id="rId41"/>
      <headerFooter>
        <oddFooter>&amp;C- &amp;P -</oddFooter>
      </headerFooter>
    </customSheetView>
    <customSheetView guid="{59B93C71-A242-4D48-B468-4BF3F954629F}" showGridLines="0" printArea="1">
      <selection activeCell="F1" sqref="F1"/>
      <colBreaks count="1" manualBreakCount="1">
        <brk id="6" max="18" man="1"/>
      </colBreaks>
      <pageMargins left="0.25" right="0.25" top="0.75" bottom="0.75" header="0.3" footer="0.3"/>
      <pageSetup paperSize="9" scale="77" orientation="portrait" horizontalDpi="300" verticalDpi="300" r:id="rId42"/>
      <headerFooter>
        <oddFooter>&amp;C- &amp;P -</oddFooter>
      </headerFooter>
    </customSheetView>
    <customSheetView guid="{1E58E4D1-4C75-4B8C-BEB1-17A46DD86746}" showGridLines="0">
      <selection activeCell="F1" sqref="F1"/>
      <colBreaks count="1" manualBreakCount="1">
        <brk id="6" max="18" man="1"/>
      </colBreaks>
      <pageMargins left="0.25" right="0.25" top="0.75" bottom="0.75" header="0.3" footer="0.3"/>
      <pageSetup paperSize="9" scale="77" orientation="portrait" horizontalDpi="300" verticalDpi="300" r:id="rId43"/>
      <headerFooter>
        <oddFooter>&amp;C- &amp;P -</oddFooter>
      </headerFooter>
    </customSheetView>
    <customSheetView guid="{D71B0015-E1E5-4683-BC96-4B8372B0A92C}" showGridLines="0" printArea="1">
      <selection activeCell="F1" sqref="F1"/>
      <colBreaks count="1" manualBreakCount="1">
        <brk id="6" max="18" man="1"/>
      </colBreaks>
      <pageMargins left="0.25" right="0.25" top="0.75" bottom="0.75" header="0.3" footer="0.3"/>
      <pageSetup paperSize="9" scale="77" orientation="portrait" horizontalDpi="300" verticalDpi="300" r:id="rId44"/>
      <headerFooter>
        <oddFooter>&amp;C- &amp;P -</oddFooter>
      </headerFooter>
    </customSheetView>
    <customSheetView guid="{7A9295A9-5D4A-4252-8AE5-EAA229FB3161}" showGridLines="0" printArea="1">
      <selection activeCell="F1" sqref="F1"/>
      <colBreaks count="1" manualBreakCount="1">
        <brk id="6" max="18" man="1"/>
      </colBreaks>
      <pageMargins left="0.25" right="0.25" top="0.75" bottom="0.75" header="0.3" footer="0.3"/>
      <pageSetup paperSize="9" scale="77" orientation="portrait" horizontalDpi="300" verticalDpi="300" r:id="rId45"/>
      <headerFooter>
        <oddFooter>&amp;C- &amp;P -</oddFooter>
      </headerFooter>
    </customSheetView>
    <customSheetView guid="{034C4040-D496-4677-9760-C8AFC8A3816C}" showGridLines="0">
      <selection activeCell="F1" sqref="F1"/>
      <colBreaks count="1" manualBreakCount="1">
        <brk id="6" max="18" man="1"/>
      </colBreaks>
      <pageMargins left="0.25" right="0.25" top="0.75" bottom="0.75" header="0.3" footer="0.3"/>
      <pageSetup paperSize="9" scale="77" orientation="portrait" horizontalDpi="300" verticalDpi="300" r:id="rId46"/>
      <headerFooter>
        <oddFooter>&amp;C- &amp;P -</oddFooter>
      </headerFooter>
    </customSheetView>
    <customSheetView guid="{430D13A4-4EC3-4F3B-94F5-67B604D20D98}" showGridLines="0" printArea="1">
      <selection activeCell="F1" sqref="F1"/>
      <colBreaks count="1" manualBreakCount="1">
        <brk id="6" max="18" man="1"/>
      </colBreaks>
      <pageMargins left="0.25" right="0.25" top="0.75" bottom="0.75" header="0.3" footer="0.3"/>
      <pageSetup paperSize="9" scale="77" orientation="portrait" horizontalDpi="300" verticalDpi="300" r:id="rId47"/>
      <headerFooter>
        <oddFooter>&amp;C- &amp;P -</oddFooter>
      </headerFooter>
    </customSheetView>
    <customSheetView guid="{337CCED3-5E6B-4E3D-BC98-489707EF974E}" showGridLines="0" printArea="1">
      <selection activeCell="F1" sqref="F1"/>
      <colBreaks count="1" manualBreakCount="1">
        <brk id="6" max="18" man="1"/>
      </colBreaks>
      <pageMargins left="0.25" right="0.25" top="0.75" bottom="0.75" header="0.3" footer="0.3"/>
      <pageSetup paperSize="9" scale="77" orientation="portrait" horizontalDpi="300" verticalDpi="300" r:id="rId48"/>
      <headerFooter>
        <oddFooter>&amp;C- &amp;P -</oddFooter>
      </headerFooter>
    </customSheetView>
    <customSheetView guid="{0EDD8A79-DA95-4C03-AB90-8EF8BEF7366A}" showGridLines="0">
      <selection activeCell="F1" sqref="F1"/>
      <colBreaks count="1" manualBreakCount="1">
        <brk id="6" max="18" man="1"/>
      </colBreaks>
      <pageMargins left="0.25" right="0.25" top="0.75" bottom="0.75" header="0.3" footer="0.3"/>
      <pageSetup paperSize="9" scale="77" orientation="portrait" horizontalDpi="300" verticalDpi="300" r:id="rId49"/>
      <headerFooter>
        <oddFooter>&amp;C- &amp;P -</oddFooter>
      </headerFooter>
    </customSheetView>
    <customSheetView guid="{214495F1-9B71-47E5-887D-A07A1A95C8B8}" showGridLines="0">
      <selection activeCell="F1" sqref="F1"/>
      <colBreaks count="1" manualBreakCount="1">
        <brk id="6" max="18" man="1"/>
      </colBreaks>
      <pageMargins left="0.25" right="0.25" top="0.75" bottom="0.75" header="0.3" footer="0.3"/>
      <pageSetup paperSize="9" scale="77" orientation="portrait" horizontalDpi="300" verticalDpi="300" r:id="rId50"/>
      <headerFooter>
        <oddFooter>&amp;C- &amp;P -</oddFooter>
      </headerFooter>
    </customSheetView>
    <customSheetView guid="{CD8CBEF9-02F2-47BF-8155-972E366007BB}" showGridLines="0" printArea="1">
      <selection activeCell="F1" sqref="F1"/>
      <colBreaks count="1" manualBreakCount="1">
        <brk id="6" max="18" man="1"/>
      </colBreaks>
      <pageMargins left="0.25" right="0.25" top="0.75" bottom="0.75" header="0.3" footer="0.3"/>
      <pageSetup paperSize="9" scale="77" orientation="portrait" horizontalDpi="300" verticalDpi="300" r:id="rId51"/>
      <headerFooter>
        <oddFooter>&amp;C- &amp;P -</oddFooter>
      </headerFooter>
    </customSheetView>
    <customSheetView guid="{BD61EDB6-A93F-4890-AEDE-32E26E64EB3F}" showGridLines="0" printArea="1">
      <selection activeCell="F1" sqref="F1"/>
      <colBreaks count="1" manualBreakCount="1">
        <brk id="6" max="18" man="1"/>
      </colBreaks>
      <pageMargins left="0.25" right="0.25" top="0.75" bottom="0.75" header="0.3" footer="0.3"/>
      <pageSetup paperSize="9" scale="77" orientation="portrait" horizontalDpi="300" verticalDpi="300" r:id="rId52"/>
      <headerFooter>
        <oddFooter>&amp;C- &amp;P -</oddFooter>
      </headerFooter>
    </customSheetView>
    <customSheetView guid="{2551149C-B400-4FF7-9C66-7D38AF192CD3}" showGridLines="0">
      <selection activeCell="F1" sqref="F1"/>
      <colBreaks count="1" manualBreakCount="1">
        <brk id="6" max="18" man="1"/>
      </colBreaks>
      <pageMargins left="0.25" right="0.25" top="0.75" bottom="0.75" header="0.3" footer="0.3"/>
      <pageSetup paperSize="9" scale="77" orientation="portrait" horizontalDpi="300" verticalDpi="300" r:id="rId53"/>
      <headerFooter>
        <oddFooter>&amp;C- &amp;P -</oddFooter>
      </headerFooter>
    </customSheetView>
    <customSheetView guid="{F0A88F7F-B050-44D2-9557-2B68B424EAF3}" showGridLines="0">
      <selection activeCell="F1" sqref="F1"/>
      <colBreaks count="1" manualBreakCount="1">
        <brk id="6" max="18" man="1"/>
      </colBreaks>
      <pageMargins left="0.25" right="0.25" top="0.75" bottom="0.75" header="0.3" footer="0.3"/>
      <pageSetup paperSize="9" scale="77" orientation="portrait" horizontalDpi="300" verticalDpi="300" r:id="rId54"/>
      <headerFooter>
        <oddFooter>&amp;C- &amp;P -</oddFooter>
      </headerFooter>
    </customSheetView>
    <customSheetView guid="{2868789A-41EF-4245-B3C9-D4B5F666F8F4}" showGridLines="0" printArea="1">
      <selection activeCell="F1" sqref="F1"/>
      <colBreaks count="1" manualBreakCount="1">
        <brk id="6" max="18" man="1"/>
      </colBreaks>
      <pageMargins left="0.25" right="0.25" top="0.75" bottom="0.75" header="0.3" footer="0.3"/>
      <pageSetup paperSize="9" scale="77" orientation="portrait" horizontalDpi="300" verticalDpi="300" r:id="rId55"/>
      <headerFooter>
        <oddFooter>&amp;C- &amp;P -</oddFooter>
      </headerFooter>
    </customSheetView>
    <customSheetView guid="{D4061CCF-D275-4D76-9A0F-61EA73C6A533}" showGridLines="0" printArea="1">
      <selection activeCell="F1" sqref="F1"/>
      <colBreaks count="1" manualBreakCount="1">
        <brk id="6" max="18" man="1"/>
      </colBreaks>
      <pageMargins left="0.25" right="0.25" top="0.75" bottom="0.75" header="0.3" footer="0.3"/>
      <pageSetup paperSize="9" scale="77" orientation="portrait" horizontalDpi="300" verticalDpi="300" r:id="rId56"/>
      <headerFooter>
        <oddFooter>&amp;C- &amp;P -</oddFooter>
      </headerFooter>
    </customSheetView>
    <customSheetView guid="{EDD10121-F027-40CB-A383-1ABBBA7824D4}" showGridLines="0" printArea="1">
      <selection activeCell="F1" sqref="F1"/>
      <colBreaks count="1" manualBreakCount="1">
        <brk id="6" max="18" man="1"/>
      </colBreaks>
      <pageMargins left="0.25" right="0.25" top="0.75" bottom="0.75" header="0.3" footer="0.3"/>
      <pageSetup paperSize="9" scale="77" orientation="portrait" horizontalDpi="300" verticalDpi="300" r:id="rId57"/>
      <headerFooter>
        <oddFooter>&amp;C- &amp;P -</oddFooter>
      </headerFooter>
    </customSheetView>
    <customSheetView guid="{D6BD57F8-F6EE-4534-8181-C57064A1B98C}" scale="115" showGridLines="0">
      <selection activeCell="R18" sqref="R18"/>
      <colBreaks count="1" manualBreakCount="1">
        <brk id="6" max="18" man="1"/>
      </colBreaks>
      <pageMargins left="0.25" right="0.25" top="0.75" bottom="0.75" header="0.3" footer="0.3"/>
      <pageSetup paperSize="9" scale="77" orientation="portrait" horizontalDpi="300" verticalDpi="300" r:id="rId58"/>
      <headerFooter>
        <oddFooter>&amp;C- &amp;P -</oddFooter>
      </headerFooter>
    </customSheetView>
    <customSheetView guid="{277459B4-A39D-41CB-B2BE-AB6578293E76}" scale="115" showGridLines="0" printArea="1">
      <selection activeCell="R18" sqref="R18"/>
      <colBreaks count="1" manualBreakCount="1">
        <brk id="6" max="18" man="1"/>
      </colBreaks>
      <pageMargins left="0.25" right="0.25" top="0.75" bottom="0.75" header="0.3" footer="0.3"/>
      <pageSetup paperSize="9" scale="77" orientation="portrait" horizontalDpi="300" verticalDpi="300" r:id="rId59"/>
      <headerFooter>
        <oddFooter>&amp;C- &amp;P -</oddFooter>
      </headerFooter>
    </customSheetView>
  </customSheetViews>
  <phoneticPr fontId="7"/>
  <hyperlinks>
    <hyperlink ref="F1" location="目次!A1" display="目次へ戻る"/>
  </hyperlinks>
  <pageMargins left="0.25" right="0.25" top="0.75" bottom="0.75" header="0.3" footer="0.3"/>
  <pageSetup paperSize="9" scale="77" orientation="portrait" horizontalDpi="300" verticalDpi="300" r:id="rId60"/>
  <headerFooter>
    <oddFooter>&amp;C- &amp;P -</oddFooter>
  </headerFooter>
  <colBreaks count="1" manualBreakCount="1">
    <brk id="6" max="18" man="1"/>
  </colBreaks>
  <drawing r:id="rId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160</vt:i4>
      </vt:variant>
      <vt:variant>
        <vt:lpstr>名前付き一覧</vt:lpstr>
      </vt:variant>
      <vt:variant>
        <vt:i4>154</vt:i4>
      </vt:variant>
    </vt:vector>
  </HeadingPairs>
  <TitlesOfParts>
    <vt:vector size="314" baseType="lpstr">
      <vt:lpstr>目次</vt:lpstr>
      <vt:lpstr>1-1</vt:lpstr>
      <vt:lpstr>1-2 </vt:lpstr>
      <vt:lpstr>1-2</vt:lpstr>
      <vt:lpstr>1-3</vt:lpstr>
      <vt:lpstr>1-4</vt:lpstr>
      <vt:lpstr>1-5</vt:lpstr>
      <vt:lpstr>1-6</vt:lpstr>
      <vt:lpstr>1-7</vt:lpstr>
      <vt:lpstr>1-13(旧)</vt:lpstr>
      <vt:lpstr>1-8</vt:lpstr>
      <vt:lpstr>1-9</vt:lpstr>
      <vt:lpstr>1-10</vt:lpstr>
      <vt:lpstr>1-11</vt:lpstr>
      <vt:lpstr>1-12</vt:lpstr>
      <vt:lpstr>1-14(旧)</vt:lpstr>
      <vt:lpstr>1-15(旧)</vt:lpstr>
      <vt:lpstr>1-13</vt:lpstr>
      <vt:lpstr>1-16(旧)</vt:lpstr>
      <vt:lpstr>1-14</vt:lpstr>
      <vt:lpstr>1-15</vt:lpstr>
      <vt:lpstr>1-16</vt:lpstr>
      <vt:lpstr>1-17</vt:lpstr>
      <vt:lpstr>1-18</vt:lpstr>
      <vt:lpstr>1-18(旧)</vt:lpstr>
      <vt:lpstr>1-19</vt:lpstr>
      <vt:lpstr>2-1</vt:lpstr>
      <vt:lpstr>2-2</vt:lpstr>
      <vt:lpstr>2-3</vt:lpstr>
      <vt:lpstr>2-4</vt:lpstr>
      <vt:lpstr>2-5</vt:lpstr>
      <vt:lpstr>2-6</vt:lpstr>
      <vt:lpstr>2-7</vt:lpstr>
      <vt:lpstr>2-8</vt:lpstr>
      <vt:lpstr>3-1</vt:lpstr>
      <vt:lpstr>3-2</vt:lpstr>
      <vt:lpstr>3-3</vt:lpstr>
      <vt:lpstr>3-4</vt:lpstr>
      <vt:lpstr>3-5</vt:lpstr>
      <vt:lpstr>3-6</vt:lpstr>
      <vt:lpstr>3-7</vt:lpstr>
      <vt:lpstr>4-1</vt:lpstr>
      <vt:lpstr>4-2</vt:lpstr>
      <vt:lpstr>4-3</vt:lpstr>
      <vt:lpstr>4-4</vt:lpstr>
      <vt:lpstr>4-5</vt:lpstr>
      <vt:lpstr>4-6</vt:lpstr>
      <vt:lpstr>5-1</vt:lpstr>
      <vt:lpstr>5-2</vt:lpstr>
      <vt:lpstr>5-3</vt:lpstr>
      <vt:lpstr>5-4</vt:lpstr>
      <vt:lpstr>5-5</vt:lpstr>
      <vt:lpstr>5-6</vt:lpstr>
      <vt:lpstr>5-7</vt:lpstr>
      <vt:lpstr>5-8</vt:lpstr>
      <vt:lpstr>5-9</vt:lpstr>
      <vt:lpstr>5-10</vt:lpstr>
      <vt:lpstr>5-11</vt:lpstr>
      <vt:lpstr>6-1</vt:lpstr>
      <vt:lpstr>6-2</vt:lpstr>
      <vt:lpstr>6-3</vt:lpstr>
      <vt:lpstr>6-4</vt:lpstr>
      <vt:lpstr>7-1</vt:lpstr>
      <vt:lpstr>7-2</vt:lpstr>
      <vt:lpstr>7-3</vt:lpstr>
      <vt:lpstr>7-4</vt:lpstr>
      <vt:lpstr>7-5</vt:lpstr>
      <vt:lpstr>7-6</vt:lpstr>
      <vt:lpstr>8-1</vt:lpstr>
      <vt:lpstr>8-2</vt:lpstr>
      <vt:lpstr>8-3</vt:lpstr>
      <vt:lpstr>8-4</vt:lpstr>
      <vt:lpstr>8-5</vt:lpstr>
      <vt:lpstr>8-6</vt:lpstr>
      <vt:lpstr>8-7</vt:lpstr>
      <vt:lpstr>8-8</vt:lpstr>
      <vt:lpstr>8-9</vt:lpstr>
      <vt:lpstr>8-10</vt:lpstr>
      <vt:lpstr>8-11</vt:lpstr>
      <vt:lpstr>8-12</vt:lpstr>
      <vt:lpstr>8-13</vt:lpstr>
      <vt:lpstr>8-14</vt:lpstr>
      <vt:lpstr>9-1</vt:lpstr>
      <vt:lpstr>9-2</vt:lpstr>
      <vt:lpstr>9-3</vt:lpstr>
      <vt:lpstr>9-4</vt:lpstr>
      <vt:lpstr>9-5</vt:lpstr>
      <vt:lpstr>9-6</vt:lpstr>
      <vt:lpstr>10-1</vt:lpstr>
      <vt:lpstr>10-2</vt:lpstr>
      <vt:lpstr>10-3</vt:lpstr>
      <vt:lpstr>10-4</vt:lpstr>
      <vt:lpstr>10-5</vt:lpstr>
      <vt:lpstr>10-6</vt:lpstr>
      <vt:lpstr>11-1①</vt:lpstr>
      <vt:lpstr>11-1②</vt:lpstr>
      <vt:lpstr>11-2</vt:lpstr>
      <vt:lpstr>11-3</vt:lpstr>
      <vt:lpstr>11-4</vt:lpstr>
      <vt:lpstr>12-1</vt:lpstr>
      <vt:lpstr>12-2</vt:lpstr>
      <vt:lpstr>12-3</vt:lpstr>
      <vt:lpstr>12-4</vt:lpstr>
      <vt:lpstr>12-5</vt:lpstr>
      <vt:lpstr>12-6</vt:lpstr>
      <vt:lpstr>12-7</vt:lpstr>
      <vt:lpstr>13-1</vt:lpstr>
      <vt:lpstr>13-2</vt:lpstr>
      <vt:lpstr>14-1</vt:lpstr>
      <vt:lpstr>14-2</vt:lpstr>
      <vt:lpstr>15-1</vt:lpstr>
      <vt:lpstr>15-2</vt:lpstr>
      <vt:lpstr>15-3</vt:lpstr>
      <vt:lpstr>15-4</vt:lpstr>
      <vt:lpstr>15-5</vt:lpstr>
      <vt:lpstr>15-6</vt:lpstr>
      <vt:lpstr>15-7</vt:lpstr>
      <vt:lpstr>15-8</vt:lpstr>
      <vt:lpstr>15-9</vt:lpstr>
      <vt:lpstr>15-10</vt:lpstr>
      <vt:lpstr>15-11</vt:lpstr>
      <vt:lpstr>15-12</vt:lpstr>
      <vt:lpstr>15-13</vt:lpstr>
      <vt:lpstr>15-14</vt:lpstr>
      <vt:lpstr>16-1</vt:lpstr>
      <vt:lpstr>16-2</vt:lpstr>
      <vt:lpstr>16-3</vt:lpstr>
      <vt:lpstr>16-4</vt:lpstr>
      <vt:lpstr>16-5</vt:lpstr>
      <vt:lpstr>17-1</vt:lpstr>
      <vt:lpstr>17-2</vt:lpstr>
      <vt:lpstr>17-3</vt:lpstr>
      <vt:lpstr>17-4</vt:lpstr>
      <vt:lpstr>17-5</vt:lpstr>
      <vt:lpstr>17-6</vt:lpstr>
      <vt:lpstr>17-7</vt:lpstr>
      <vt:lpstr>17-8</vt:lpstr>
      <vt:lpstr>17-9</vt:lpstr>
      <vt:lpstr>17-10</vt:lpstr>
      <vt:lpstr>17-11</vt:lpstr>
      <vt:lpstr>17-12</vt:lpstr>
      <vt:lpstr>17-13</vt:lpstr>
      <vt:lpstr>17-14</vt:lpstr>
      <vt:lpstr>18-1</vt:lpstr>
      <vt:lpstr>18-2</vt:lpstr>
      <vt:lpstr>18-3</vt:lpstr>
      <vt:lpstr>18-4</vt:lpstr>
      <vt:lpstr>19-1</vt:lpstr>
      <vt:lpstr>19-2</vt:lpstr>
      <vt:lpstr>20-1</vt:lpstr>
      <vt:lpstr>20-2</vt:lpstr>
      <vt:lpstr>20-3</vt:lpstr>
      <vt:lpstr>21-1</vt:lpstr>
      <vt:lpstr>21-2</vt:lpstr>
      <vt:lpstr>21-3</vt:lpstr>
      <vt:lpstr>21-4</vt:lpstr>
      <vt:lpstr>21-5</vt:lpstr>
      <vt:lpstr>21-6</vt:lpstr>
      <vt:lpstr>ランキング１位</vt:lpstr>
      <vt:lpstr>1-20(旧)</vt:lpstr>
      <vt:lpstr>'10-1'!Print_Area</vt:lpstr>
      <vt:lpstr>'10-2'!Print_Area</vt:lpstr>
      <vt:lpstr>'10-3'!Print_Area</vt:lpstr>
      <vt:lpstr>'10-4'!Print_Area</vt:lpstr>
      <vt:lpstr>'10-5'!Print_Area</vt:lpstr>
      <vt:lpstr>'10-6'!Print_Area</vt:lpstr>
      <vt:lpstr>'1-1'!Print_Area</vt:lpstr>
      <vt:lpstr>'1-10'!Print_Area</vt:lpstr>
      <vt:lpstr>'1-11'!Print_Area</vt:lpstr>
      <vt:lpstr>'11-1①'!Print_Area</vt:lpstr>
      <vt:lpstr>'11-1②'!Print_Area</vt:lpstr>
      <vt:lpstr>'11-2'!Print_Area</vt:lpstr>
      <vt:lpstr>'1-12'!Print_Area</vt:lpstr>
      <vt:lpstr>'11-3'!Print_Area</vt:lpstr>
      <vt:lpstr>'1-13'!Print_Area</vt:lpstr>
      <vt:lpstr>'1-13(旧)'!Print_Area</vt:lpstr>
      <vt:lpstr>'11-4'!Print_Area</vt:lpstr>
      <vt:lpstr>'1-14'!Print_Area</vt:lpstr>
      <vt:lpstr>'1-14(旧)'!Print_Area</vt:lpstr>
      <vt:lpstr>'1-15'!Print_Area</vt:lpstr>
      <vt:lpstr>'1-15(旧)'!Print_Area</vt:lpstr>
      <vt:lpstr>'1-16'!Print_Area</vt:lpstr>
      <vt:lpstr>'1-16(旧)'!Print_Area</vt:lpstr>
      <vt:lpstr>'1-17'!Print_Area</vt:lpstr>
      <vt:lpstr>'1-18'!Print_Area</vt:lpstr>
      <vt:lpstr>'1-18(旧)'!Print_Area</vt:lpstr>
      <vt:lpstr>'1-19'!Print_Area</vt:lpstr>
      <vt:lpstr>'1-2'!Print_Area</vt:lpstr>
      <vt:lpstr>'1-20(旧)'!Print_Area</vt:lpstr>
      <vt:lpstr>'12-1'!Print_Area</vt:lpstr>
      <vt:lpstr>'12-2'!Print_Area</vt:lpstr>
      <vt:lpstr>'12-3'!Print_Area</vt:lpstr>
      <vt:lpstr>'12-4'!Print_Area</vt:lpstr>
      <vt:lpstr>'12-5'!Print_Area</vt:lpstr>
      <vt:lpstr>'12-6'!Print_Area</vt:lpstr>
      <vt:lpstr>'12-7'!Print_Area</vt:lpstr>
      <vt:lpstr>'1-3'!Print_Area</vt:lpstr>
      <vt:lpstr>'13-1'!Print_Area</vt:lpstr>
      <vt:lpstr>'13-2'!Print_Area</vt:lpstr>
      <vt:lpstr>'1-4'!Print_Area</vt:lpstr>
      <vt:lpstr>'14-1'!Print_Area</vt:lpstr>
      <vt:lpstr>'14-2'!Print_Area</vt:lpstr>
      <vt:lpstr>'1-5'!Print_Area</vt:lpstr>
      <vt:lpstr>'15-1'!Print_Area</vt:lpstr>
      <vt:lpstr>'15-11'!Print_Area</vt:lpstr>
      <vt:lpstr>'15-12'!Print_Area</vt:lpstr>
      <vt:lpstr>'15-13'!Print_Area</vt:lpstr>
      <vt:lpstr>'15-14'!Print_Area</vt:lpstr>
      <vt:lpstr>'15-2'!Print_Area</vt:lpstr>
      <vt:lpstr>'15-3'!Print_Area</vt:lpstr>
      <vt:lpstr>'15-4'!Print_Area</vt:lpstr>
      <vt:lpstr>'15-5'!Print_Area</vt:lpstr>
      <vt:lpstr>'15-6'!Print_Area</vt:lpstr>
      <vt:lpstr>'15-7'!Print_Area</vt:lpstr>
      <vt:lpstr>'15-8'!Print_Area</vt:lpstr>
      <vt:lpstr>'15-9'!Print_Area</vt:lpstr>
      <vt:lpstr>'1-6'!Print_Area</vt:lpstr>
      <vt:lpstr>'16-1'!Print_Area</vt:lpstr>
      <vt:lpstr>'16-2'!Print_Area</vt:lpstr>
      <vt:lpstr>'16-3'!Print_Area</vt:lpstr>
      <vt:lpstr>'16-4'!Print_Area</vt:lpstr>
      <vt:lpstr>'16-5'!Print_Area</vt:lpstr>
      <vt:lpstr>'1-7'!Print_Area</vt:lpstr>
      <vt:lpstr>'17-1'!Print_Area</vt:lpstr>
      <vt:lpstr>'17-10'!Print_Area</vt:lpstr>
      <vt:lpstr>'17-12'!Print_Area</vt:lpstr>
      <vt:lpstr>'17-13'!Print_Area</vt:lpstr>
      <vt:lpstr>'17-14'!Print_Area</vt:lpstr>
      <vt:lpstr>'17-2'!Print_Area</vt:lpstr>
      <vt:lpstr>'17-3'!Print_Area</vt:lpstr>
      <vt:lpstr>'17-4'!Print_Area</vt:lpstr>
      <vt:lpstr>'17-5'!Print_Area</vt:lpstr>
      <vt:lpstr>'17-6'!Print_Area</vt:lpstr>
      <vt:lpstr>'17-7'!Print_Area</vt:lpstr>
      <vt:lpstr>'17-8'!Print_Area</vt:lpstr>
      <vt:lpstr>'17-9'!Print_Area</vt:lpstr>
      <vt:lpstr>'1-8'!Print_Area</vt:lpstr>
      <vt:lpstr>'18-1'!Print_Area</vt:lpstr>
      <vt:lpstr>'18-2'!Print_Area</vt:lpstr>
      <vt:lpstr>'18-3'!Print_Area</vt:lpstr>
      <vt:lpstr>'18-4'!Print_Area</vt:lpstr>
      <vt:lpstr>'1-9'!Print_Area</vt:lpstr>
      <vt:lpstr>'19-1'!Print_Area</vt:lpstr>
      <vt:lpstr>'19-2'!Print_Area</vt:lpstr>
      <vt:lpstr>'20-1'!Print_Area</vt:lpstr>
      <vt:lpstr>'20-2'!Print_Area</vt:lpstr>
      <vt:lpstr>'20-3'!Print_Area</vt:lpstr>
      <vt:lpstr>'2-1'!Print_Area</vt:lpstr>
      <vt:lpstr>'21-1'!Print_Area</vt:lpstr>
      <vt:lpstr>'21-2'!Print_Area</vt:lpstr>
      <vt:lpstr>'21-3'!Print_Area</vt:lpstr>
      <vt:lpstr>'21-4'!Print_Area</vt:lpstr>
      <vt:lpstr>'21-5'!Print_Area</vt:lpstr>
      <vt:lpstr>'21-6'!Print_Area</vt:lpstr>
      <vt:lpstr>'2-2'!Print_Area</vt:lpstr>
      <vt:lpstr>'2-3'!Print_Area</vt:lpstr>
      <vt:lpstr>'2-5'!Print_Area</vt:lpstr>
      <vt:lpstr>'2-7'!Print_Area</vt:lpstr>
      <vt:lpstr>'2-8'!Print_Area</vt:lpstr>
      <vt:lpstr>'3-1'!Print_Area</vt:lpstr>
      <vt:lpstr>'3-2'!Print_Area</vt:lpstr>
      <vt:lpstr>'3-3'!Print_Area</vt:lpstr>
      <vt:lpstr>'3-4'!Print_Area</vt:lpstr>
      <vt:lpstr>'3-5'!Print_Area</vt:lpstr>
      <vt:lpstr>'3-6'!Print_Area</vt:lpstr>
      <vt:lpstr>'3-7'!Print_Area</vt:lpstr>
      <vt:lpstr>'4-1'!Print_Area</vt:lpstr>
      <vt:lpstr>'4-2'!Print_Area</vt:lpstr>
      <vt:lpstr>'4-3'!Print_Area</vt:lpstr>
      <vt:lpstr>'4-4'!Print_Area</vt:lpstr>
      <vt:lpstr>'4-5'!Print_Area</vt:lpstr>
      <vt:lpstr>'4-6'!Print_Area</vt:lpstr>
      <vt:lpstr>'5-1'!Print_Area</vt:lpstr>
      <vt:lpstr>'5-10'!Print_Area</vt:lpstr>
      <vt:lpstr>'5-11'!Print_Area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'6-3'!Print_Area</vt:lpstr>
      <vt:lpstr>'6-4'!Print_Area</vt:lpstr>
      <vt:lpstr>'7-1'!Print_Area</vt:lpstr>
      <vt:lpstr>'7-2'!Print_Area</vt:lpstr>
      <vt:lpstr>'7-3'!Print_Area</vt:lpstr>
      <vt:lpstr>'7-4'!Print_Area</vt:lpstr>
      <vt:lpstr>'7-5'!Print_Area</vt:lpstr>
      <vt:lpstr>'7-6'!Print_Area</vt:lpstr>
      <vt:lpstr>'8-1'!Print_Area</vt:lpstr>
      <vt:lpstr>'8-10'!Print_Area</vt:lpstr>
      <vt:lpstr>'8-11'!Print_Area</vt:lpstr>
      <vt:lpstr>'8-12'!Print_Area</vt:lpstr>
      <vt:lpstr>'8-13'!Print_Area</vt:lpstr>
      <vt:lpstr>'8-14'!Print_Area</vt:lpstr>
      <vt:lpstr>'8-2'!Print_Area</vt:lpstr>
      <vt:lpstr>'8-4'!Print_Area</vt:lpstr>
      <vt:lpstr>'8-5'!Print_Area</vt:lpstr>
      <vt:lpstr>'8-6'!Print_Area</vt:lpstr>
      <vt:lpstr>'8-7'!Print_Area</vt:lpstr>
      <vt:lpstr>'8-8'!Print_Area</vt:lpstr>
      <vt:lpstr>'8-9'!Print_Area</vt:lpstr>
      <vt:lpstr>'9-1'!Print_Area</vt:lpstr>
      <vt:lpstr>'9-2'!Print_Area</vt:lpstr>
      <vt:lpstr>'9-3'!Print_Area</vt:lpstr>
      <vt:lpstr>'9-4'!Print_Area</vt:lpstr>
      <vt:lpstr>'9-5'!Print_Area</vt:lpstr>
      <vt:lpstr>'9-6'!Print_Area</vt:lpstr>
      <vt:lpstr>ランキング１位!Print_Area</vt:lpstr>
      <vt:lpstr>'1-15'!Print_Titles</vt:lpstr>
    </vt:vector>
  </TitlesOfParts>
  <Company>郡山市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栗城　菜月</dc:creator>
  <cp:lastModifiedBy>鈴木　聖矢</cp:lastModifiedBy>
  <cp:lastPrinted>2025-05-29T02:37:19Z</cp:lastPrinted>
  <dcterms:created xsi:type="dcterms:W3CDTF">2019-11-13T05:01:25Z</dcterms:created>
  <dcterms:modified xsi:type="dcterms:W3CDTF">2025-07-01T07:26:59Z</dcterms:modified>
</cp:coreProperties>
</file>